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Ex4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Ex5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7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emon\Desktop\Anly515-ProjectData\"/>
    </mc:Choice>
  </mc:AlternateContent>
  <bookViews>
    <workbookView xWindow="0" yWindow="0" windowWidth="7100" windowHeight="740" firstSheet="1" activeTab="2"/>
  </bookViews>
  <sheets>
    <sheet name="All" sheetId="1" r:id="rId1"/>
    <sheet name="BMY" sheetId="2" r:id="rId2"/>
    <sheet name="BMYDistribution Fit" sheetId="7" r:id="rId3"/>
    <sheet name="BMYTS" sheetId="12" r:id="rId4"/>
    <sheet name="BMYDistributionFit Report" sheetId="26" r:id="rId5"/>
    <sheet name="BMY TimeSeriesFit Report" sheetId="22" r:id="rId6"/>
    <sheet name="CAH" sheetId="3" r:id="rId7"/>
    <sheet name="CAHDistribution Fit" sheetId="8" r:id="rId8"/>
    <sheet name="CAHTS" sheetId="14" r:id="rId9"/>
    <sheet name="CAHDistributionFit Report" sheetId="27" r:id="rId10"/>
    <sheet name="CAH TimeSeriesFit Report" sheetId="24" r:id="rId11"/>
    <sheet name="A" sheetId="4" r:id="rId12"/>
    <sheet name="ADistribution Fit" sheetId="9" r:id="rId13"/>
    <sheet name="ATS" sheetId="16" r:id="rId14"/>
    <sheet name="A DistributionFit Report" sheetId="28" r:id="rId15"/>
    <sheet name="A TimeSeriesFit Report" sheetId="23" r:id="rId16"/>
    <sheet name="ABT" sheetId="5" r:id="rId17"/>
    <sheet name="ABTDistribution Fit" sheetId="10" r:id="rId18"/>
    <sheet name="ABTTS" sheetId="18" r:id="rId19"/>
    <sheet name="ABT DistributionFit Report" sheetId="29" r:id="rId20"/>
    <sheet name="ABT TimeSeriesFit Report" sheetId="25" r:id="rId21"/>
    <sheet name="BDX" sheetId="6" r:id="rId22"/>
    <sheet name="BDX Distribution Fit" sheetId="11" r:id="rId23"/>
    <sheet name="BDXTS" sheetId="20" r:id="rId24"/>
    <sheet name="BDX DistributionFit Report" sheetId="31" r:id="rId25"/>
    <sheet name="BDXTimeSeriesFit Report" sheetId="21" r:id="rId26"/>
    <sheet name="ModelRiskSYS1" sheetId="32" state="hidden" r:id="rId27"/>
  </sheets>
  <definedNames>
    <definedName name="_xlchart.v1.0" hidden="1">BMY!$B$1</definedName>
    <definedName name="_xlchart.v1.1" hidden="1">BMY!$B$2:$B$1259</definedName>
    <definedName name="_xlchart.v1.2" hidden="1">CAH!$B$1</definedName>
    <definedName name="_xlchart.v1.3" hidden="1">CAH!$B$2:$B$1259</definedName>
    <definedName name="_xlchart.v1.4" hidden="1">A!$B$1</definedName>
    <definedName name="_xlchart.v1.5" hidden="1">A!$B$2:$B$1259</definedName>
    <definedName name="_xlchart.v1.6" hidden="1">ABT!$B$1</definedName>
    <definedName name="_xlchart.v1.7" hidden="1">ABT!$B$2:$B$1259</definedName>
    <definedName name="_xlchart.v1.8" hidden="1">BDX!$B$1</definedName>
    <definedName name="_xlchart.v1.9" hidden="1">BDX!$B$2:$B$1259</definedName>
    <definedName name="SimOpt_CheckPrecisionAfter" hidden="1">100</definedName>
    <definedName name="SimOpt_GotoSample" hidden="1">0</definedName>
    <definedName name="SimOpt_Macros0" hidden="1">""</definedName>
    <definedName name="SimOpt_Macros1" hidden="1">""</definedName>
    <definedName name="SimOpt_Macros2" hidden="1">""</definedName>
    <definedName name="SimOpt_Macros3" hidden="1">""</definedName>
    <definedName name="SimOpt_MacrosUsage" hidden="1">0</definedName>
    <definedName name="SimOpt_MinSimBufferSize" hidden="1">5000000</definedName>
    <definedName name="SimOpt_RefreshExcel" hidden="1">0</definedName>
    <definedName name="SimOpt_RefreshRate" hidden="1">10</definedName>
    <definedName name="SimOpt_SamplesCount" hidden="1">5000</definedName>
    <definedName name="SimOpt_Seed0" hidden="1">0</definedName>
    <definedName name="SimOpt_SeedFixed" hidden="1">0</definedName>
    <definedName name="SimOpt_SeedMultiplyType" hidden="1">0</definedName>
    <definedName name="SimOpt_ShowResultsAtEnd" hidden="1">1</definedName>
    <definedName name="SimOpt_SimName0" hidden="1">""</definedName>
    <definedName name="SimOpt_SimsCount" hidden="1">1</definedName>
    <definedName name="SimOpt_StopOnOutputError" hidden="1">0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1" l="1"/>
  <c r="G26" i="10"/>
  <c r="H26" i="11"/>
  <c r="H26" i="9"/>
  <c r="G26" i="8"/>
  <c r="G26" i="11"/>
  <c r="G27" i="8"/>
  <c r="H26" i="10"/>
  <c r="H26" i="7"/>
  <c r="G26" i="9"/>
  <c r="G27" i="9" s="1"/>
  <c r="G26" i="7"/>
  <c r="H26" i="8"/>
  <c r="H27" i="7"/>
  <c r="O31" i="10"/>
  <c r="O31" i="11"/>
  <c r="O31" i="9"/>
  <c r="G10" i="11"/>
  <c r="N31" i="9"/>
  <c r="H14" i="11"/>
  <c r="H14" i="9"/>
  <c r="H14" i="7"/>
  <c r="G25" i="11"/>
  <c r="G25" i="9"/>
  <c r="H10" i="7"/>
  <c r="G14" i="9"/>
  <c r="O31" i="7"/>
  <c r="G10" i="9"/>
  <c r="N31" i="7"/>
  <c r="N31" i="8"/>
  <c r="P31" i="9"/>
  <c r="G25" i="8"/>
  <c r="G14" i="8"/>
  <c r="H10" i="10"/>
  <c r="P31" i="7"/>
  <c r="P31" i="10"/>
  <c r="G14" i="10"/>
  <c r="H10" i="9"/>
  <c r="N31" i="10"/>
  <c r="H10" i="8"/>
  <c r="G14" i="7"/>
  <c r="O31" i="8"/>
  <c r="G10" i="7"/>
  <c r="G10" i="8"/>
  <c r="P31" i="8"/>
  <c r="G25" i="7"/>
  <c r="G25" i="10"/>
  <c r="G14" i="11"/>
  <c r="H14" i="8"/>
  <c r="G10" i="10"/>
  <c r="N31" i="11"/>
  <c r="H14" i="10"/>
  <c r="H10" i="11"/>
  <c r="P31" i="11"/>
  <c r="C4" i="20" l="1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C566" i="20"/>
  <c r="C567" i="20"/>
  <c r="C568" i="20"/>
  <c r="C569" i="20"/>
  <c r="C570" i="20"/>
  <c r="C571" i="20"/>
  <c r="C572" i="20"/>
  <c r="C573" i="20"/>
  <c r="C574" i="20"/>
  <c r="C575" i="20"/>
  <c r="C576" i="20"/>
  <c r="C577" i="20"/>
  <c r="C578" i="20"/>
  <c r="C579" i="20"/>
  <c r="C580" i="20"/>
  <c r="C581" i="20"/>
  <c r="C582" i="20"/>
  <c r="C583" i="20"/>
  <c r="C584" i="20"/>
  <c r="C585" i="20"/>
  <c r="C586" i="20"/>
  <c r="C587" i="20"/>
  <c r="C588" i="20"/>
  <c r="C589" i="20"/>
  <c r="C590" i="20"/>
  <c r="C591" i="20"/>
  <c r="C592" i="20"/>
  <c r="C593" i="20"/>
  <c r="C594" i="20"/>
  <c r="C595" i="20"/>
  <c r="C596" i="20"/>
  <c r="C597" i="20"/>
  <c r="C598" i="20"/>
  <c r="C599" i="20"/>
  <c r="C600" i="20"/>
  <c r="C601" i="20"/>
  <c r="C602" i="20"/>
  <c r="C603" i="20"/>
  <c r="C604" i="20"/>
  <c r="C605" i="20"/>
  <c r="C606" i="20"/>
  <c r="C607" i="20"/>
  <c r="C608" i="20"/>
  <c r="C609" i="20"/>
  <c r="C610" i="20"/>
  <c r="C611" i="20"/>
  <c r="C612" i="20"/>
  <c r="C613" i="20"/>
  <c r="C614" i="20"/>
  <c r="C615" i="20"/>
  <c r="C616" i="20"/>
  <c r="C617" i="20"/>
  <c r="C618" i="20"/>
  <c r="C619" i="20"/>
  <c r="C620" i="20"/>
  <c r="C621" i="20"/>
  <c r="C622" i="20"/>
  <c r="C623" i="20"/>
  <c r="C624" i="20"/>
  <c r="C625" i="20"/>
  <c r="C626" i="20"/>
  <c r="C627" i="20"/>
  <c r="C628" i="20"/>
  <c r="C629" i="20"/>
  <c r="C630" i="20"/>
  <c r="C631" i="20"/>
  <c r="C632" i="20"/>
  <c r="C633" i="20"/>
  <c r="C634" i="20"/>
  <c r="C635" i="20"/>
  <c r="C636" i="20"/>
  <c r="C637" i="20"/>
  <c r="C638" i="20"/>
  <c r="C639" i="20"/>
  <c r="C640" i="20"/>
  <c r="C641" i="20"/>
  <c r="C642" i="20"/>
  <c r="C643" i="20"/>
  <c r="C644" i="20"/>
  <c r="C645" i="20"/>
  <c r="C646" i="20"/>
  <c r="C647" i="20"/>
  <c r="C648" i="20"/>
  <c r="C649" i="20"/>
  <c r="C650" i="20"/>
  <c r="C651" i="20"/>
  <c r="C652" i="20"/>
  <c r="C653" i="20"/>
  <c r="C654" i="20"/>
  <c r="C655" i="20"/>
  <c r="C656" i="20"/>
  <c r="C657" i="20"/>
  <c r="C658" i="20"/>
  <c r="C659" i="20"/>
  <c r="C660" i="20"/>
  <c r="C661" i="20"/>
  <c r="C662" i="20"/>
  <c r="C663" i="20"/>
  <c r="C664" i="20"/>
  <c r="C665" i="20"/>
  <c r="C666" i="20"/>
  <c r="C667" i="20"/>
  <c r="C668" i="20"/>
  <c r="C669" i="20"/>
  <c r="C670" i="20"/>
  <c r="C671" i="20"/>
  <c r="C672" i="20"/>
  <c r="C673" i="20"/>
  <c r="C674" i="20"/>
  <c r="C675" i="20"/>
  <c r="C676" i="20"/>
  <c r="C677" i="20"/>
  <c r="C678" i="20"/>
  <c r="C679" i="20"/>
  <c r="C680" i="20"/>
  <c r="C681" i="20"/>
  <c r="C682" i="20"/>
  <c r="C683" i="20"/>
  <c r="C684" i="20"/>
  <c r="C685" i="20"/>
  <c r="C686" i="20"/>
  <c r="C687" i="20"/>
  <c r="C688" i="20"/>
  <c r="C689" i="20"/>
  <c r="C690" i="20"/>
  <c r="C691" i="20"/>
  <c r="C692" i="20"/>
  <c r="C693" i="20"/>
  <c r="C694" i="20"/>
  <c r="C695" i="20"/>
  <c r="C696" i="20"/>
  <c r="C697" i="20"/>
  <c r="C698" i="20"/>
  <c r="C699" i="20"/>
  <c r="C700" i="20"/>
  <c r="C701" i="20"/>
  <c r="C702" i="20"/>
  <c r="C703" i="20"/>
  <c r="C704" i="20"/>
  <c r="C705" i="20"/>
  <c r="C706" i="20"/>
  <c r="C707" i="20"/>
  <c r="C708" i="20"/>
  <c r="C709" i="20"/>
  <c r="C710" i="20"/>
  <c r="C711" i="20"/>
  <c r="C712" i="20"/>
  <c r="C713" i="20"/>
  <c r="C714" i="20"/>
  <c r="C715" i="20"/>
  <c r="C716" i="20"/>
  <c r="C717" i="20"/>
  <c r="C718" i="20"/>
  <c r="C719" i="20"/>
  <c r="C720" i="20"/>
  <c r="C721" i="20"/>
  <c r="C722" i="20"/>
  <c r="C723" i="20"/>
  <c r="C724" i="20"/>
  <c r="C725" i="20"/>
  <c r="C726" i="20"/>
  <c r="C727" i="20"/>
  <c r="C728" i="20"/>
  <c r="C729" i="20"/>
  <c r="C730" i="20"/>
  <c r="C731" i="20"/>
  <c r="C732" i="20"/>
  <c r="C733" i="20"/>
  <c r="C734" i="20"/>
  <c r="C735" i="20"/>
  <c r="C736" i="20"/>
  <c r="C737" i="20"/>
  <c r="C738" i="20"/>
  <c r="C739" i="20"/>
  <c r="C740" i="20"/>
  <c r="C741" i="20"/>
  <c r="C742" i="20"/>
  <c r="C743" i="20"/>
  <c r="C744" i="20"/>
  <c r="C745" i="20"/>
  <c r="C746" i="20"/>
  <c r="C747" i="20"/>
  <c r="C748" i="20"/>
  <c r="C749" i="20"/>
  <c r="C750" i="20"/>
  <c r="C751" i="20"/>
  <c r="C752" i="20"/>
  <c r="C753" i="20"/>
  <c r="C754" i="20"/>
  <c r="C755" i="20"/>
  <c r="C756" i="20"/>
  <c r="C757" i="20"/>
  <c r="C758" i="20"/>
  <c r="C759" i="20"/>
  <c r="C760" i="20"/>
  <c r="C761" i="20"/>
  <c r="C762" i="20"/>
  <c r="C763" i="20"/>
  <c r="C764" i="20"/>
  <c r="C765" i="20"/>
  <c r="C766" i="20"/>
  <c r="C767" i="20"/>
  <c r="C768" i="20"/>
  <c r="C769" i="20"/>
  <c r="C770" i="20"/>
  <c r="C771" i="20"/>
  <c r="C772" i="20"/>
  <c r="C773" i="20"/>
  <c r="C774" i="20"/>
  <c r="C775" i="20"/>
  <c r="C776" i="20"/>
  <c r="C777" i="20"/>
  <c r="C778" i="20"/>
  <c r="C779" i="20"/>
  <c r="C780" i="20"/>
  <c r="C781" i="20"/>
  <c r="C782" i="20"/>
  <c r="C783" i="20"/>
  <c r="C784" i="20"/>
  <c r="C785" i="20"/>
  <c r="C786" i="20"/>
  <c r="C787" i="20"/>
  <c r="C788" i="20"/>
  <c r="C789" i="20"/>
  <c r="C790" i="20"/>
  <c r="C791" i="20"/>
  <c r="C792" i="20"/>
  <c r="C793" i="20"/>
  <c r="C794" i="20"/>
  <c r="C795" i="20"/>
  <c r="C796" i="20"/>
  <c r="C797" i="20"/>
  <c r="C798" i="20"/>
  <c r="C799" i="20"/>
  <c r="C800" i="20"/>
  <c r="C801" i="20"/>
  <c r="C802" i="20"/>
  <c r="C803" i="20"/>
  <c r="C804" i="20"/>
  <c r="C805" i="20"/>
  <c r="C806" i="20"/>
  <c r="C807" i="20"/>
  <c r="C808" i="20"/>
  <c r="C809" i="20"/>
  <c r="C810" i="20"/>
  <c r="C811" i="20"/>
  <c r="C812" i="20"/>
  <c r="C813" i="20"/>
  <c r="C814" i="20"/>
  <c r="C815" i="20"/>
  <c r="C816" i="20"/>
  <c r="C817" i="20"/>
  <c r="C818" i="20"/>
  <c r="C819" i="20"/>
  <c r="C820" i="20"/>
  <c r="C821" i="20"/>
  <c r="C822" i="20"/>
  <c r="C823" i="20"/>
  <c r="C824" i="20"/>
  <c r="C825" i="20"/>
  <c r="C826" i="20"/>
  <c r="C827" i="20"/>
  <c r="C828" i="20"/>
  <c r="C829" i="20"/>
  <c r="C830" i="20"/>
  <c r="C831" i="20"/>
  <c r="C832" i="20"/>
  <c r="C833" i="20"/>
  <c r="C834" i="20"/>
  <c r="C835" i="20"/>
  <c r="C836" i="20"/>
  <c r="C837" i="20"/>
  <c r="C838" i="20"/>
  <c r="C839" i="20"/>
  <c r="C840" i="20"/>
  <c r="C841" i="20"/>
  <c r="C842" i="20"/>
  <c r="C843" i="20"/>
  <c r="C844" i="20"/>
  <c r="C845" i="20"/>
  <c r="C846" i="20"/>
  <c r="C847" i="20"/>
  <c r="C848" i="20"/>
  <c r="C849" i="20"/>
  <c r="C850" i="20"/>
  <c r="C851" i="20"/>
  <c r="C852" i="20"/>
  <c r="C853" i="20"/>
  <c r="C854" i="20"/>
  <c r="C855" i="20"/>
  <c r="C856" i="20"/>
  <c r="C857" i="20"/>
  <c r="C858" i="20"/>
  <c r="C859" i="20"/>
  <c r="C860" i="20"/>
  <c r="C861" i="20"/>
  <c r="C862" i="20"/>
  <c r="C863" i="20"/>
  <c r="C864" i="20"/>
  <c r="C865" i="20"/>
  <c r="C866" i="20"/>
  <c r="C867" i="20"/>
  <c r="C868" i="20"/>
  <c r="C869" i="20"/>
  <c r="C870" i="20"/>
  <c r="C871" i="20"/>
  <c r="C872" i="20"/>
  <c r="C873" i="20"/>
  <c r="C874" i="20"/>
  <c r="C875" i="20"/>
  <c r="C876" i="20"/>
  <c r="C877" i="20"/>
  <c r="C878" i="20"/>
  <c r="C879" i="20"/>
  <c r="C880" i="20"/>
  <c r="C881" i="20"/>
  <c r="C882" i="20"/>
  <c r="C883" i="20"/>
  <c r="C884" i="20"/>
  <c r="C885" i="20"/>
  <c r="C886" i="20"/>
  <c r="C887" i="20"/>
  <c r="C888" i="20"/>
  <c r="C889" i="20"/>
  <c r="C890" i="20"/>
  <c r="C891" i="20"/>
  <c r="C892" i="20"/>
  <c r="C893" i="20"/>
  <c r="C894" i="20"/>
  <c r="C895" i="20"/>
  <c r="C896" i="20"/>
  <c r="C897" i="20"/>
  <c r="C898" i="20"/>
  <c r="C899" i="20"/>
  <c r="C900" i="20"/>
  <c r="C901" i="20"/>
  <c r="C902" i="20"/>
  <c r="C903" i="20"/>
  <c r="C904" i="20"/>
  <c r="C905" i="20"/>
  <c r="C906" i="20"/>
  <c r="C907" i="20"/>
  <c r="C908" i="20"/>
  <c r="C909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C975" i="20"/>
  <c r="C976" i="20"/>
  <c r="C977" i="20"/>
  <c r="C978" i="20"/>
  <c r="C979" i="20"/>
  <c r="C980" i="20"/>
  <c r="C981" i="20"/>
  <c r="C982" i="20"/>
  <c r="C983" i="20"/>
  <c r="C984" i="20"/>
  <c r="C985" i="20"/>
  <c r="C986" i="20"/>
  <c r="C987" i="20"/>
  <c r="C988" i="20"/>
  <c r="C989" i="20"/>
  <c r="C990" i="20"/>
  <c r="C991" i="20"/>
  <c r="C992" i="20"/>
  <c r="C993" i="20"/>
  <c r="C994" i="20"/>
  <c r="C995" i="20"/>
  <c r="C996" i="20"/>
  <c r="C997" i="20"/>
  <c r="C998" i="20"/>
  <c r="C999" i="20"/>
  <c r="C1000" i="20"/>
  <c r="C1001" i="20"/>
  <c r="C1002" i="20"/>
  <c r="C1003" i="20"/>
  <c r="C1004" i="20"/>
  <c r="C1005" i="20"/>
  <c r="C1006" i="20"/>
  <c r="C1007" i="20"/>
  <c r="C1008" i="20"/>
  <c r="C1009" i="20"/>
  <c r="C1010" i="20"/>
  <c r="C1011" i="20"/>
  <c r="C1012" i="20"/>
  <c r="C1013" i="20"/>
  <c r="C1014" i="20"/>
  <c r="C1015" i="20"/>
  <c r="C1016" i="20"/>
  <c r="C1017" i="20"/>
  <c r="C1018" i="20"/>
  <c r="C1019" i="20"/>
  <c r="C1020" i="20"/>
  <c r="C1021" i="20"/>
  <c r="C1022" i="20"/>
  <c r="C1023" i="20"/>
  <c r="C1024" i="20"/>
  <c r="C1025" i="20"/>
  <c r="C1026" i="20"/>
  <c r="C1027" i="20"/>
  <c r="C1028" i="20"/>
  <c r="C1029" i="20"/>
  <c r="C1030" i="20"/>
  <c r="C1031" i="20"/>
  <c r="C1032" i="20"/>
  <c r="C1033" i="20"/>
  <c r="C1034" i="20"/>
  <c r="C1035" i="20"/>
  <c r="C1036" i="20"/>
  <c r="C1037" i="20"/>
  <c r="C1038" i="20"/>
  <c r="C1039" i="20"/>
  <c r="C1040" i="20"/>
  <c r="C1041" i="20"/>
  <c r="C1042" i="20"/>
  <c r="C1043" i="20"/>
  <c r="C1044" i="20"/>
  <c r="C1045" i="20"/>
  <c r="C1046" i="20"/>
  <c r="C1047" i="20"/>
  <c r="C1048" i="20"/>
  <c r="C1049" i="20"/>
  <c r="C1050" i="20"/>
  <c r="C1051" i="20"/>
  <c r="C1052" i="20"/>
  <c r="C1053" i="20"/>
  <c r="C1054" i="20"/>
  <c r="C1055" i="20"/>
  <c r="C1056" i="20"/>
  <c r="C1057" i="20"/>
  <c r="C1058" i="20"/>
  <c r="C1059" i="20"/>
  <c r="C1060" i="20"/>
  <c r="C1061" i="20"/>
  <c r="C1062" i="20"/>
  <c r="C1063" i="20"/>
  <c r="C1064" i="20"/>
  <c r="C1065" i="20"/>
  <c r="C1066" i="20"/>
  <c r="C1067" i="20"/>
  <c r="C1068" i="20"/>
  <c r="C1069" i="20"/>
  <c r="C1070" i="20"/>
  <c r="C1071" i="20"/>
  <c r="C1072" i="20"/>
  <c r="C1073" i="20"/>
  <c r="C1074" i="20"/>
  <c r="C1075" i="20"/>
  <c r="C1076" i="20"/>
  <c r="C1077" i="20"/>
  <c r="C1078" i="20"/>
  <c r="C1079" i="20"/>
  <c r="C1080" i="20"/>
  <c r="C1081" i="20"/>
  <c r="C1082" i="20"/>
  <c r="C1083" i="20"/>
  <c r="C1084" i="20"/>
  <c r="C1085" i="20"/>
  <c r="C1086" i="20"/>
  <c r="C1087" i="20"/>
  <c r="C1088" i="20"/>
  <c r="C1089" i="20"/>
  <c r="C1090" i="20"/>
  <c r="C1091" i="20"/>
  <c r="C1092" i="20"/>
  <c r="C1093" i="20"/>
  <c r="C1094" i="20"/>
  <c r="C1095" i="20"/>
  <c r="C1096" i="20"/>
  <c r="C1097" i="20"/>
  <c r="C1098" i="20"/>
  <c r="C1099" i="20"/>
  <c r="C1100" i="20"/>
  <c r="C1101" i="20"/>
  <c r="C1102" i="20"/>
  <c r="C1103" i="20"/>
  <c r="C1104" i="20"/>
  <c r="C1105" i="20"/>
  <c r="C1106" i="20"/>
  <c r="C1107" i="20"/>
  <c r="C1108" i="20"/>
  <c r="C1109" i="20"/>
  <c r="C1110" i="20"/>
  <c r="C1111" i="20"/>
  <c r="C1112" i="20"/>
  <c r="C1113" i="20"/>
  <c r="C1114" i="20"/>
  <c r="C1115" i="20"/>
  <c r="C1116" i="20"/>
  <c r="C1117" i="20"/>
  <c r="C1118" i="20"/>
  <c r="C1119" i="20"/>
  <c r="C1120" i="20"/>
  <c r="C1121" i="20"/>
  <c r="C1122" i="20"/>
  <c r="C1123" i="20"/>
  <c r="C1124" i="20"/>
  <c r="C1125" i="20"/>
  <c r="C1126" i="20"/>
  <c r="C1127" i="20"/>
  <c r="C1128" i="20"/>
  <c r="C1129" i="20"/>
  <c r="C1130" i="20"/>
  <c r="C1131" i="20"/>
  <c r="C1132" i="20"/>
  <c r="C1133" i="20"/>
  <c r="C1134" i="20"/>
  <c r="C1135" i="20"/>
  <c r="C1136" i="20"/>
  <c r="C1137" i="20"/>
  <c r="C1138" i="20"/>
  <c r="C1139" i="20"/>
  <c r="C1140" i="20"/>
  <c r="C1141" i="20"/>
  <c r="C1142" i="20"/>
  <c r="C1143" i="20"/>
  <c r="C1144" i="20"/>
  <c r="C1145" i="20"/>
  <c r="C1146" i="20"/>
  <c r="C1147" i="20"/>
  <c r="C1148" i="20"/>
  <c r="C1149" i="20"/>
  <c r="C1150" i="20"/>
  <c r="C1151" i="20"/>
  <c r="C1152" i="20"/>
  <c r="C1153" i="20"/>
  <c r="C1154" i="20"/>
  <c r="C1155" i="20"/>
  <c r="C1156" i="20"/>
  <c r="C1157" i="20"/>
  <c r="C1158" i="20"/>
  <c r="C1159" i="20"/>
  <c r="C1160" i="20"/>
  <c r="C1161" i="20"/>
  <c r="C1162" i="20"/>
  <c r="C1163" i="20"/>
  <c r="C1164" i="20"/>
  <c r="C1165" i="20"/>
  <c r="C1166" i="20"/>
  <c r="C1167" i="20"/>
  <c r="C1168" i="20"/>
  <c r="C1169" i="20"/>
  <c r="C1170" i="20"/>
  <c r="C1171" i="20"/>
  <c r="C1172" i="20"/>
  <c r="C1173" i="20"/>
  <c r="C1174" i="20"/>
  <c r="C1175" i="20"/>
  <c r="C1176" i="20"/>
  <c r="C1177" i="20"/>
  <c r="C1178" i="20"/>
  <c r="C1179" i="20"/>
  <c r="C1180" i="20"/>
  <c r="C1181" i="20"/>
  <c r="C1182" i="20"/>
  <c r="C1183" i="20"/>
  <c r="C1184" i="20"/>
  <c r="C1185" i="20"/>
  <c r="C1186" i="20"/>
  <c r="C1187" i="20"/>
  <c r="C1188" i="20"/>
  <c r="C1189" i="20"/>
  <c r="C1190" i="20"/>
  <c r="C1191" i="20"/>
  <c r="C1192" i="20"/>
  <c r="C1193" i="20"/>
  <c r="C1194" i="20"/>
  <c r="C1195" i="20"/>
  <c r="C1196" i="20"/>
  <c r="C1197" i="20"/>
  <c r="C1198" i="20"/>
  <c r="C1199" i="20"/>
  <c r="C1200" i="20"/>
  <c r="C1201" i="20"/>
  <c r="C1202" i="20"/>
  <c r="C1203" i="20"/>
  <c r="C1204" i="20"/>
  <c r="C1205" i="20"/>
  <c r="C1206" i="20"/>
  <c r="C1207" i="20"/>
  <c r="C1208" i="20"/>
  <c r="C1209" i="20"/>
  <c r="C1210" i="20"/>
  <c r="C1211" i="20"/>
  <c r="C1212" i="20"/>
  <c r="C1213" i="20"/>
  <c r="C1214" i="20"/>
  <c r="C1215" i="20"/>
  <c r="C1216" i="20"/>
  <c r="C1217" i="20"/>
  <c r="C1218" i="20"/>
  <c r="C1219" i="20"/>
  <c r="C1220" i="20"/>
  <c r="C1221" i="20"/>
  <c r="C1222" i="20"/>
  <c r="C1223" i="20"/>
  <c r="C1224" i="20"/>
  <c r="C1225" i="20"/>
  <c r="C1226" i="20"/>
  <c r="C1227" i="20"/>
  <c r="C1228" i="20"/>
  <c r="C1229" i="20"/>
  <c r="C1230" i="20"/>
  <c r="C1231" i="20"/>
  <c r="C1232" i="20"/>
  <c r="C1233" i="20"/>
  <c r="C1234" i="20"/>
  <c r="C1235" i="20"/>
  <c r="C1236" i="20"/>
  <c r="C1237" i="20"/>
  <c r="C1238" i="20"/>
  <c r="C1239" i="20"/>
  <c r="C1240" i="20"/>
  <c r="C1241" i="20"/>
  <c r="C1242" i="20"/>
  <c r="C1243" i="20"/>
  <c r="C1244" i="20"/>
  <c r="C1245" i="20"/>
  <c r="C1246" i="20"/>
  <c r="C1247" i="20"/>
  <c r="C1248" i="20"/>
  <c r="C1249" i="20"/>
  <c r="C1250" i="20"/>
  <c r="C1251" i="20"/>
  <c r="C1252" i="20"/>
  <c r="C1253" i="20"/>
  <c r="C1254" i="20"/>
  <c r="C1255" i="20"/>
  <c r="C1256" i="20"/>
  <c r="C1257" i="20"/>
  <c r="C1258" i="20"/>
  <c r="C1259" i="20"/>
  <c r="C3" i="20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7" i="18"/>
  <c r="C408" i="18"/>
  <c r="C409" i="18"/>
  <c r="C410" i="18"/>
  <c r="C411" i="18"/>
  <c r="C412" i="18"/>
  <c r="C413" i="18"/>
  <c r="C414" i="18"/>
  <c r="C415" i="18"/>
  <c r="C416" i="18"/>
  <c r="C417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33" i="18"/>
  <c r="C434" i="18"/>
  <c r="C435" i="18"/>
  <c r="C436" i="18"/>
  <c r="C437" i="18"/>
  <c r="C438" i="18"/>
  <c r="C439" i="18"/>
  <c r="C440" i="18"/>
  <c r="C441" i="18"/>
  <c r="C442" i="18"/>
  <c r="C443" i="18"/>
  <c r="C444" i="18"/>
  <c r="C445" i="18"/>
  <c r="C446" i="18"/>
  <c r="C447" i="18"/>
  <c r="C448" i="18"/>
  <c r="C449" i="18"/>
  <c r="C450" i="18"/>
  <c r="C451" i="18"/>
  <c r="C452" i="18"/>
  <c r="C453" i="18"/>
  <c r="C454" i="18"/>
  <c r="C455" i="18"/>
  <c r="C456" i="18"/>
  <c r="C457" i="18"/>
  <c r="C458" i="18"/>
  <c r="C459" i="18"/>
  <c r="C460" i="18"/>
  <c r="C461" i="18"/>
  <c r="C462" i="18"/>
  <c r="C463" i="18"/>
  <c r="C464" i="18"/>
  <c r="C465" i="18"/>
  <c r="C466" i="18"/>
  <c r="C467" i="18"/>
  <c r="C468" i="18"/>
  <c r="C469" i="18"/>
  <c r="C470" i="18"/>
  <c r="C471" i="18"/>
  <c r="C472" i="18"/>
  <c r="C473" i="18"/>
  <c r="C474" i="18"/>
  <c r="C475" i="18"/>
  <c r="C476" i="18"/>
  <c r="C477" i="18"/>
  <c r="C478" i="18"/>
  <c r="C479" i="18"/>
  <c r="C480" i="18"/>
  <c r="C481" i="18"/>
  <c r="C482" i="18"/>
  <c r="C483" i="18"/>
  <c r="C484" i="18"/>
  <c r="C485" i="18"/>
  <c r="C486" i="18"/>
  <c r="C487" i="18"/>
  <c r="C488" i="18"/>
  <c r="C489" i="18"/>
  <c r="C490" i="18"/>
  <c r="C491" i="18"/>
  <c r="C492" i="18"/>
  <c r="C493" i="18"/>
  <c r="C494" i="18"/>
  <c r="C495" i="18"/>
  <c r="C496" i="18"/>
  <c r="C497" i="18"/>
  <c r="C498" i="18"/>
  <c r="C499" i="18"/>
  <c r="C500" i="18"/>
  <c r="C501" i="18"/>
  <c r="C502" i="18"/>
  <c r="C503" i="18"/>
  <c r="C504" i="18"/>
  <c r="C505" i="18"/>
  <c r="C506" i="18"/>
  <c r="C507" i="18"/>
  <c r="C508" i="18"/>
  <c r="C509" i="18"/>
  <c r="C510" i="18"/>
  <c r="C511" i="18"/>
  <c r="C512" i="18"/>
  <c r="C513" i="18"/>
  <c r="C514" i="18"/>
  <c r="C515" i="18"/>
  <c r="C516" i="18"/>
  <c r="C517" i="18"/>
  <c r="C518" i="18"/>
  <c r="C519" i="18"/>
  <c r="C520" i="18"/>
  <c r="C521" i="18"/>
  <c r="C522" i="18"/>
  <c r="C523" i="18"/>
  <c r="C524" i="18"/>
  <c r="C525" i="18"/>
  <c r="C526" i="18"/>
  <c r="C527" i="18"/>
  <c r="C528" i="18"/>
  <c r="C529" i="18"/>
  <c r="C530" i="18"/>
  <c r="C531" i="18"/>
  <c r="C532" i="18"/>
  <c r="C533" i="18"/>
  <c r="C534" i="18"/>
  <c r="C535" i="18"/>
  <c r="C536" i="18"/>
  <c r="C537" i="18"/>
  <c r="C538" i="18"/>
  <c r="C539" i="18"/>
  <c r="C540" i="18"/>
  <c r="C541" i="18"/>
  <c r="C542" i="18"/>
  <c r="C543" i="18"/>
  <c r="C544" i="18"/>
  <c r="C545" i="18"/>
  <c r="C546" i="18"/>
  <c r="C547" i="18"/>
  <c r="C548" i="18"/>
  <c r="C549" i="18"/>
  <c r="C550" i="18"/>
  <c r="C551" i="18"/>
  <c r="C552" i="18"/>
  <c r="C553" i="18"/>
  <c r="C554" i="18"/>
  <c r="C555" i="18"/>
  <c r="C556" i="18"/>
  <c r="C557" i="18"/>
  <c r="C558" i="18"/>
  <c r="C559" i="18"/>
  <c r="C560" i="18"/>
  <c r="C561" i="18"/>
  <c r="C562" i="18"/>
  <c r="C563" i="18"/>
  <c r="C564" i="18"/>
  <c r="C565" i="18"/>
  <c r="C566" i="18"/>
  <c r="C567" i="18"/>
  <c r="C568" i="18"/>
  <c r="C569" i="18"/>
  <c r="C570" i="18"/>
  <c r="C571" i="18"/>
  <c r="C572" i="18"/>
  <c r="C573" i="18"/>
  <c r="C574" i="18"/>
  <c r="C575" i="18"/>
  <c r="C576" i="18"/>
  <c r="C577" i="18"/>
  <c r="C578" i="18"/>
  <c r="C579" i="18"/>
  <c r="C580" i="18"/>
  <c r="C581" i="18"/>
  <c r="C582" i="18"/>
  <c r="C583" i="18"/>
  <c r="C584" i="18"/>
  <c r="C585" i="18"/>
  <c r="C586" i="18"/>
  <c r="C587" i="18"/>
  <c r="C588" i="18"/>
  <c r="C589" i="18"/>
  <c r="C590" i="18"/>
  <c r="C591" i="18"/>
  <c r="C592" i="18"/>
  <c r="C593" i="18"/>
  <c r="C594" i="18"/>
  <c r="C595" i="18"/>
  <c r="C596" i="18"/>
  <c r="C597" i="18"/>
  <c r="C598" i="18"/>
  <c r="C599" i="18"/>
  <c r="C600" i="18"/>
  <c r="C601" i="18"/>
  <c r="C602" i="18"/>
  <c r="C603" i="18"/>
  <c r="C604" i="18"/>
  <c r="C605" i="18"/>
  <c r="C606" i="18"/>
  <c r="C607" i="18"/>
  <c r="C608" i="18"/>
  <c r="C609" i="18"/>
  <c r="C610" i="18"/>
  <c r="C611" i="18"/>
  <c r="C612" i="18"/>
  <c r="C613" i="18"/>
  <c r="C614" i="18"/>
  <c r="C615" i="18"/>
  <c r="C616" i="18"/>
  <c r="C617" i="18"/>
  <c r="C618" i="18"/>
  <c r="C619" i="18"/>
  <c r="C620" i="18"/>
  <c r="C621" i="18"/>
  <c r="C622" i="18"/>
  <c r="C623" i="18"/>
  <c r="C624" i="18"/>
  <c r="C625" i="18"/>
  <c r="C626" i="18"/>
  <c r="C627" i="18"/>
  <c r="C628" i="18"/>
  <c r="C629" i="18"/>
  <c r="C630" i="18"/>
  <c r="C631" i="18"/>
  <c r="C632" i="18"/>
  <c r="C633" i="18"/>
  <c r="C634" i="18"/>
  <c r="C635" i="18"/>
  <c r="C636" i="18"/>
  <c r="C637" i="18"/>
  <c r="C638" i="18"/>
  <c r="C639" i="18"/>
  <c r="C640" i="18"/>
  <c r="C641" i="18"/>
  <c r="C642" i="18"/>
  <c r="C643" i="18"/>
  <c r="C644" i="18"/>
  <c r="C645" i="18"/>
  <c r="C646" i="18"/>
  <c r="C647" i="18"/>
  <c r="C648" i="18"/>
  <c r="C649" i="18"/>
  <c r="C650" i="18"/>
  <c r="C651" i="18"/>
  <c r="C652" i="18"/>
  <c r="C653" i="18"/>
  <c r="C654" i="18"/>
  <c r="C655" i="18"/>
  <c r="C656" i="18"/>
  <c r="C657" i="18"/>
  <c r="C658" i="18"/>
  <c r="C659" i="18"/>
  <c r="C660" i="18"/>
  <c r="C661" i="18"/>
  <c r="C662" i="18"/>
  <c r="C663" i="18"/>
  <c r="C664" i="18"/>
  <c r="C665" i="18"/>
  <c r="C666" i="18"/>
  <c r="C667" i="18"/>
  <c r="C668" i="18"/>
  <c r="C669" i="18"/>
  <c r="C670" i="18"/>
  <c r="C671" i="18"/>
  <c r="C672" i="18"/>
  <c r="C673" i="18"/>
  <c r="C674" i="18"/>
  <c r="C675" i="18"/>
  <c r="C676" i="18"/>
  <c r="C677" i="18"/>
  <c r="C678" i="18"/>
  <c r="C679" i="18"/>
  <c r="C680" i="18"/>
  <c r="C681" i="18"/>
  <c r="C682" i="18"/>
  <c r="C683" i="18"/>
  <c r="C684" i="18"/>
  <c r="C685" i="18"/>
  <c r="C686" i="18"/>
  <c r="C687" i="18"/>
  <c r="C688" i="18"/>
  <c r="C689" i="18"/>
  <c r="C690" i="18"/>
  <c r="C691" i="18"/>
  <c r="C692" i="18"/>
  <c r="C693" i="18"/>
  <c r="C694" i="18"/>
  <c r="C695" i="18"/>
  <c r="C696" i="18"/>
  <c r="C697" i="18"/>
  <c r="C698" i="18"/>
  <c r="C699" i="18"/>
  <c r="C700" i="18"/>
  <c r="C701" i="18"/>
  <c r="C702" i="18"/>
  <c r="C703" i="18"/>
  <c r="C704" i="18"/>
  <c r="C705" i="18"/>
  <c r="C706" i="18"/>
  <c r="C707" i="18"/>
  <c r="C708" i="18"/>
  <c r="C709" i="18"/>
  <c r="C710" i="18"/>
  <c r="C711" i="18"/>
  <c r="C712" i="18"/>
  <c r="C713" i="18"/>
  <c r="C714" i="18"/>
  <c r="C715" i="18"/>
  <c r="C716" i="18"/>
  <c r="C717" i="18"/>
  <c r="C718" i="18"/>
  <c r="C719" i="18"/>
  <c r="C720" i="18"/>
  <c r="C721" i="18"/>
  <c r="C722" i="18"/>
  <c r="C723" i="18"/>
  <c r="C724" i="18"/>
  <c r="C725" i="18"/>
  <c r="C726" i="18"/>
  <c r="C727" i="18"/>
  <c r="C728" i="18"/>
  <c r="C729" i="18"/>
  <c r="C730" i="18"/>
  <c r="C731" i="18"/>
  <c r="C732" i="18"/>
  <c r="C733" i="18"/>
  <c r="C734" i="18"/>
  <c r="C735" i="18"/>
  <c r="C736" i="18"/>
  <c r="C737" i="18"/>
  <c r="C738" i="18"/>
  <c r="C739" i="18"/>
  <c r="C740" i="18"/>
  <c r="C741" i="18"/>
  <c r="C742" i="18"/>
  <c r="C743" i="18"/>
  <c r="C744" i="18"/>
  <c r="C745" i="18"/>
  <c r="C746" i="18"/>
  <c r="C747" i="18"/>
  <c r="C748" i="18"/>
  <c r="C749" i="18"/>
  <c r="C750" i="18"/>
  <c r="C751" i="18"/>
  <c r="C752" i="18"/>
  <c r="C753" i="18"/>
  <c r="C754" i="18"/>
  <c r="C755" i="18"/>
  <c r="C756" i="18"/>
  <c r="C757" i="18"/>
  <c r="C758" i="18"/>
  <c r="C759" i="18"/>
  <c r="C760" i="18"/>
  <c r="C761" i="18"/>
  <c r="C762" i="18"/>
  <c r="C763" i="18"/>
  <c r="C764" i="18"/>
  <c r="C765" i="18"/>
  <c r="C766" i="18"/>
  <c r="C767" i="18"/>
  <c r="C768" i="18"/>
  <c r="C769" i="18"/>
  <c r="C770" i="18"/>
  <c r="C771" i="18"/>
  <c r="C772" i="18"/>
  <c r="C773" i="18"/>
  <c r="C774" i="18"/>
  <c r="C775" i="18"/>
  <c r="C776" i="18"/>
  <c r="C777" i="18"/>
  <c r="C778" i="18"/>
  <c r="C779" i="18"/>
  <c r="C780" i="18"/>
  <c r="C781" i="18"/>
  <c r="C782" i="18"/>
  <c r="C783" i="18"/>
  <c r="C784" i="18"/>
  <c r="C785" i="18"/>
  <c r="C786" i="18"/>
  <c r="C787" i="18"/>
  <c r="C788" i="18"/>
  <c r="C789" i="18"/>
  <c r="C790" i="18"/>
  <c r="C791" i="18"/>
  <c r="C792" i="18"/>
  <c r="C793" i="18"/>
  <c r="C794" i="18"/>
  <c r="C795" i="18"/>
  <c r="C796" i="18"/>
  <c r="C797" i="18"/>
  <c r="C798" i="18"/>
  <c r="C799" i="18"/>
  <c r="C800" i="18"/>
  <c r="C801" i="18"/>
  <c r="C802" i="18"/>
  <c r="C803" i="18"/>
  <c r="C804" i="18"/>
  <c r="C805" i="18"/>
  <c r="C806" i="18"/>
  <c r="C807" i="18"/>
  <c r="C808" i="18"/>
  <c r="C809" i="18"/>
  <c r="C810" i="18"/>
  <c r="C811" i="18"/>
  <c r="C812" i="18"/>
  <c r="C813" i="18"/>
  <c r="C814" i="18"/>
  <c r="C815" i="18"/>
  <c r="C816" i="18"/>
  <c r="C817" i="18"/>
  <c r="C818" i="18"/>
  <c r="C819" i="18"/>
  <c r="C820" i="18"/>
  <c r="C821" i="18"/>
  <c r="C822" i="18"/>
  <c r="C823" i="18"/>
  <c r="C824" i="18"/>
  <c r="C825" i="18"/>
  <c r="C826" i="18"/>
  <c r="C827" i="18"/>
  <c r="C828" i="18"/>
  <c r="C829" i="18"/>
  <c r="C830" i="18"/>
  <c r="C831" i="18"/>
  <c r="C832" i="18"/>
  <c r="C833" i="18"/>
  <c r="C834" i="18"/>
  <c r="C835" i="18"/>
  <c r="C836" i="18"/>
  <c r="C837" i="18"/>
  <c r="C838" i="18"/>
  <c r="C839" i="18"/>
  <c r="C840" i="18"/>
  <c r="C841" i="18"/>
  <c r="C842" i="18"/>
  <c r="C843" i="18"/>
  <c r="C844" i="18"/>
  <c r="C845" i="18"/>
  <c r="C846" i="18"/>
  <c r="C847" i="18"/>
  <c r="C848" i="18"/>
  <c r="C849" i="18"/>
  <c r="C850" i="18"/>
  <c r="C851" i="18"/>
  <c r="C852" i="18"/>
  <c r="C853" i="18"/>
  <c r="C854" i="18"/>
  <c r="C855" i="18"/>
  <c r="C856" i="18"/>
  <c r="C857" i="18"/>
  <c r="C858" i="18"/>
  <c r="C859" i="18"/>
  <c r="C860" i="18"/>
  <c r="C861" i="18"/>
  <c r="C862" i="18"/>
  <c r="C863" i="18"/>
  <c r="C864" i="18"/>
  <c r="C865" i="18"/>
  <c r="C866" i="18"/>
  <c r="C867" i="18"/>
  <c r="C868" i="18"/>
  <c r="C869" i="18"/>
  <c r="C870" i="18"/>
  <c r="C871" i="18"/>
  <c r="C872" i="18"/>
  <c r="C873" i="18"/>
  <c r="C874" i="18"/>
  <c r="C875" i="18"/>
  <c r="C876" i="18"/>
  <c r="C877" i="18"/>
  <c r="C878" i="18"/>
  <c r="C879" i="18"/>
  <c r="C880" i="18"/>
  <c r="C881" i="18"/>
  <c r="C882" i="18"/>
  <c r="C883" i="18"/>
  <c r="C884" i="18"/>
  <c r="C885" i="18"/>
  <c r="C886" i="18"/>
  <c r="C887" i="18"/>
  <c r="C888" i="18"/>
  <c r="C889" i="18"/>
  <c r="C890" i="18"/>
  <c r="C891" i="18"/>
  <c r="C892" i="18"/>
  <c r="C893" i="18"/>
  <c r="C894" i="18"/>
  <c r="C895" i="18"/>
  <c r="C896" i="18"/>
  <c r="C897" i="18"/>
  <c r="C898" i="18"/>
  <c r="C899" i="18"/>
  <c r="C900" i="18"/>
  <c r="C901" i="18"/>
  <c r="C902" i="18"/>
  <c r="C903" i="18"/>
  <c r="C904" i="18"/>
  <c r="C905" i="18"/>
  <c r="C906" i="18"/>
  <c r="C907" i="18"/>
  <c r="C908" i="18"/>
  <c r="C909" i="18"/>
  <c r="C910" i="18"/>
  <c r="C911" i="18"/>
  <c r="C912" i="18"/>
  <c r="C913" i="18"/>
  <c r="C914" i="18"/>
  <c r="C915" i="18"/>
  <c r="C916" i="18"/>
  <c r="C917" i="18"/>
  <c r="C918" i="18"/>
  <c r="C919" i="18"/>
  <c r="C920" i="18"/>
  <c r="C921" i="18"/>
  <c r="C922" i="18"/>
  <c r="C923" i="18"/>
  <c r="C924" i="18"/>
  <c r="C925" i="18"/>
  <c r="C926" i="18"/>
  <c r="C927" i="18"/>
  <c r="C928" i="18"/>
  <c r="C929" i="18"/>
  <c r="C930" i="18"/>
  <c r="C931" i="18"/>
  <c r="C932" i="18"/>
  <c r="C933" i="18"/>
  <c r="C934" i="18"/>
  <c r="C935" i="18"/>
  <c r="C936" i="18"/>
  <c r="C937" i="18"/>
  <c r="C938" i="18"/>
  <c r="C939" i="18"/>
  <c r="C940" i="18"/>
  <c r="C941" i="18"/>
  <c r="C942" i="18"/>
  <c r="C943" i="18"/>
  <c r="C944" i="18"/>
  <c r="C945" i="18"/>
  <c r="C946" i="18"/>
  <c r="C947" i="18"/>
  <c r="C948" i="18"/>
  <c r="C949" i="18"/>
  <c r="C950" i="18"/>
  <c r="C951" i="18"/>
  <c r="C952" i="18"/>
  <c r="C953" i="18"/>
  <c r="C954" i="18"/>
  <c r="C955" i="18"/>
  <c r="C956" i="18"/>
  <c r="C957" i="18"/>
  <c r="C958" i="18"/>
  <c r="C959" i="18"/>
  <c r="C960" i="18"/>
  <c r="C961" i="18"/>
  <c r="C962" i="18"/>
  <c r="C963" i="18"/>
  <c r="C964" i="18"/>
  <c r="C965" i="18"/>
  <c r="C966" i="18"/>
  <c r="C967" i="18"/>
  <c r="C968" i="18"/>
  <c r="C969" i="18"/>
  <c r="C970" i="18"/>
  <c r="C971" i="18"/>
  <c r="C972" i="18"/>
  <c r="C973" i="18"/>
  <c r="C974" i="18"/>
  <c r="C975" i="18"/>
  <c r="C976" i="18"/>
  <c r="C977" i="18"/>
  <c r="C978" i="18"/>
  <c r="C979" i="18"/>
  <c r="C980" i="18"/>
  <c r="C981" i="18"/>
  <c r="C982" i="18"/>
  <c r="C983" i="18"/>
  <c r="C984" i="18"/>
  <c r="C985" i="18"/>
  <c r="C986" i="18"/>
  <c r="C987" i="18"/>
  <c r="C988" i="18"/>
  <c r="C989" i="18"/>
  <c r="C990" i="18"/>
  <c r="C991" i="18"/>
  <c r="C992" i="18"/>
  <c r="C993" i="18"/>
  <c r="C994" i="18"/>
  <c r="C995" i="18"/>
  <c r="C996" i="18"/>
  <c r="C997" i="18"/>
  <c r="C998" i="18"/>
  <c r="C999" i="18"/>
  <c r="C1000" i="18"/>
  <c r="C1001" i="18"/>
  <c r="C1002" i="18"/>
  <c r="C1003" i="18"/>
  <c r="C1004" i="18"/>
  <c r="C1005" i="18"/>
  <c r="C1006" i="18"/>
  <c r="C1007" i="18"/>
  <c r="C1008" i="18"/>
  <c r="C1009" i="18"/>
  <c r="C1010" i="18"/>
  <c r="C1011" i="18"/>
  <c r="C1012" i="18"/>
  <c r="C1013" i="18"/>
  <c r="C1014" i="18"/>
  <c r="C1015" i="18"/>
  <c r="C1016" i="18"/>
  <c r="C1017" i="18"/>
  <c r="C1018" i="18"/>
  <c r="C1019" i="18"/>
  <c r="C1020" i="18"/>
  <c r="C1021" i="18"/>
  <c r="C1022" i="18"/>
  <c r="C1023" i="18"/>
  <c r="C1024" i="18"/>
  <c r="C1025" i="18"/>
  <c r="C1026" i="18"/>
  <c r="C1027" i="18"/>
  <c r="C1028" i="18"/>
  <c r="C1029" i="18"/>
  <c r="C1030" i="18"/>
  <c r="C1031" i="18"/>
  <c r="C1032" i="18"/>
  <c r="C1033" i="18"/>
  <c r="C1034" i="18"/>
  <c r="C1035" i="18"/>
  <c r="C1036" i="18"/>
  <c r="C1037" i="18"/>
  <c r="C1038" i="18"/>
  <c r="C1039" i="18"/>
  <c r="C1040" i="18"/>
  <c r="C1041" i="18"/>
  <c r="C1042" i="18"/>
  <c r="C1043" i="18"/>
  <c r="C1044" i="18"/>
  <c r="C1045" i="18"/>
  <c r="C1046" i="18"/>
  <c r="C1047" i="18"/>
  <c r="C1048" i="18"/>
  <c r="C1049" i="18"/>
  <c r="C1050" i="18"/>
  <c r="C1051" i="18"/>
  <c r="C1052" i="18"/>
  <c r="C1053" i="18"/>
  <c r="C1054" i="18"/>
  <c r="C1055" i="18"/>
  <c r="C1056" i="18"/>
  <c r="C1057" i="18"/>
  <c r="C1058" i="18"/>
  <c r="C1059" i="18"/>
  <c r="C1060" i="18"/>
  <c r="C1061" i="18"/>
  <c r="C1062" i="18"/>
  <c r="C1063" i="18"/>
  <c r="C1064" i="18"/>
  <c r="C1065" i="18"/>
  <c r="C1066" i="18"/>
  <c r="C1067" i="18"/>
  <c r="C1068" i="18"/>
  <c r="C1069" i="18"/>
  <c r="C1070" i="18"/>
  <c r="C1071" i="18"/>
  <c r="C1072" i="18"/>
  <c r="C1073" i="18"/>
  <c r="C1074" i="18"/>
  <c r="C1075" i="18"/>
  <c r="C1076" i="18"/>
  <c r="C1077" i="18"/>
  <c r="C1078" i="18"/>
  <c r="C1079" i="18"/>
  <c r="C1080" i="18"/>
  <c r="C1081" i="18"/>
  <c r="C1082" i="18"/>
  <c r="C1083" i="18"/>
  <c r="C1084" i="18"/>
  <c r="C1085" i="18"/>
  <c r="C1086" i="18"/>
  <c r="C1087" i="18"/>
  <c r="C1088" i="18"/>
  <c r="C1089" i="18"/>
  <c r="C1090" i="18"/>
  <c r="C1091" i="18"/>
  <c r="C1092" i="18"/>
  <c r="C1093" i="18"/>
  <c r="C1094" i="18"/>
  <c r="C1095" i="18"/>
  <c r="C1096" i="18"/>
  <c r="C1097" i="18"/>
  <c r="C1098" i="18"/>
  <c r="C1099" i="18"/>
  <c r="C1100" i="18"/>
  <c r="C1101" i="18"/>
  <c r="C1102" i="18"/>
  <c r="C1103" i="18"/>
  <c r="C1104" i="18"/>
  <c r="C1105" i="18"/>
  <c r="C1106" i="18"/>
  <c r="C1107" i="18"/>
  <c r="C1108" i="18"/>
  <c r="C1109" i="18"/>
  <c r="C1110" i="18"/>
  <c r="C1111" i="18"/>
  <c r="C1112" i="18"/>
  <c r="C1113" i="18"/>
  <c r="C1114" i="18"/>
  <c r="C1115" i="18"/>
  <c r="C1116" i="18"/>
  <c r="C1117" i="18"/>
  <c r="C1118" i="18"/>
  <c r="C1119" i="18"/>
  <c r="C1120" i="18"/>
  <c r="C1121" i="18"/>
  <c r="C1122" i="18"/>
  <c r="C1123" i="18"/>
  <c r="C1124" i="18"/>
  <c r="C1125" i="18"/>
  <c r="C1126" i="18"/>
  <c r="C1127" i="18"/>
  <c r="C1128" i="18"/>
  <c r="C1129" i="18"/>
  <c r="C1130" i="18"/>
  <c r="C1131" i="18"/>
  <c r="C1132" i="18"/>
  <c r="C1133" i="18"/>
  <c r="C1134" i="18"/>
  <c r="C1135" i="18"/>
  <c r="C1136" i="18"/>
  <c r="C1137" i="18"/>
  <c r="C1138" i="18"/>
  <c r="C1139" i="18"/>
  <c r="C1140" i="18"/>
  <c r="C1141" i="18"/>
  <c r="C1142" i="18"/>
  <c r="C1143" i="18"/>
  <c r="C1144" i="18"/>
  <c r="C1145" i="18"/>
  <c r="C1146" i="18"/>
  <c r="C1147" i="18"/>
  <c r="C1148" i="18"/>
  <c r="C1149" i="18"/>
  <c r="C1150" i="18"/>
  <c r="C1151" i="18"/>
  <c r="C1152" i="18"/>
  <c r="C1153" i="18"/>
  <c r="C1154" i="18"/>
  <c r="C1155" i="18"/>
  <c r="C1156" i="18"/>
  <c r="C1157" i="18"/>
  <c r="C1158" i="18"/>
  <c r="C1159" i="18"/>
  <c r="C1160" i="18"/>
  <c r="C1161" i="18"/>
  <c r="C1162" i="18"/>
  <c r="C1163" i="18"/>
  <c r="C1164" i="18"/>
  <c r="C1165" i="18"/>
  <c r="C1166" i="18"/>
  <c r="C1167" i="18"/>
  <c r="C1168" i="18"/>
  <c r="C1169" i="18"/>
  <c r="C1170" i="18"/>
  <c r="C1171" i="18"/>
  <c r="C1172" i="18"/>
  <c r="C1173" i="18"/>
  <c r="C1174" i="18"/>
  <c r="C1175" i="18"/>
  <c r="C1176" i="18"/>
  <c r="C1177" i="18"/>
  <c r="C1178" i="18"/>
  <c r="C1179" i="18"/>
  <c r="C1180" i="18"/>
  <c r="C1181" i="18"/>
  <c r="C1182" i="18"/>
  <c r="C1183" i="18"/>
  <c r="C1184" i="18"/>
  <c r="C1185" i="18"/>
  <c r="C1186" i="18"/>
  <c r="C1187" i="18"/>
  <c r="C1188" i="18"/>
  <c r="C1189" i="18"/>
  <c r="C1190" i="18"/>
  <c r="C1191" i="18"/>
  <c r="C1192" i="18"/>
  <c r="C1193" i="18"/>
  <c r="C1194" i="18"/>
  <c r="C1195" i="18"/>
  <c r="C1196" i="18"/>
  <c r="C1197" i="18"/>
  <c r="C1198" i="18"/>
  <c r="C1199" i="18"/>
  <c r="C1200" i="18"/>
  <c r="C1201" i="18"/>
  <c r="C1202" i="18"/>
  <c r="C1203" i="18"/>
  <c r="C1204" i="18"/>
  <c r="C1205" i="18"/>
  <c r="C1206" i="18"/>
  <c r="C1207" i="18"/>
  <c r="C1208" i="18"/>
  <c r="C1209" i="18"/>
  <c r="C1210" i="18"/>
  <c r="C1211" i="18"/>
  <c r="C1212" i="18"/>
  <c r="C1213" i="18"/>
  <c r="C1214" i="18"/>
  <c r="C1215" i="18"/>
  <c r="C1216" i="18"/>
  <c r="C1217" i="18"/>
  <c r="C1218" i="18"/>
  <c r="C1219" i="18"/>
  <c r="C1220" i="18"/>
  <c r="C1221" i="18"/>
  <c r="C1222" i="18"/>
  <c r="C1223" i="18"/>
  <c r="C1224" i="18"/>
  <c r="C1225" i="18"/>
  <c r="C1226" i="18"/>
  <c r="C1227" i="18"/>
  <c r="C1228" i="18"/>
  <c r="C1229" i="18"/>
  <c r="C1230" i="18"/>
  <c r="C1231" i="18"/>
  <c r="C1232" i="18"/>
  <c r="C1233" i="18"/>
  <c r="C1234" i="18"/>
  <c r="C1235" i="18"/>
  <c r="C1236" i="18"/>
  <c r="C1237" i="18"/>
  <c r="C1238" i="18"/>
  <c r="C1239" i="18"/>
  <c r="C1240" i="18"/>
  <c r="C1241" i="18"/>
  <c r="C1242" i="18"/>
  <c r="C1243" i="18"/>
  <c r="C1244" i="18"/>
  <c r="C1245" i="18"/>
  <c r="C1246" i="18"/>
  <c r="C1247" i="18"/>
  <c r="C1248" i="18"/>
  <c r="C1249" i="18"/>
  <c r="C1250" i="18"/>
  <c r="C1251" i="18"/>
  <c r="C1252" i="18"/>
  <c r="C1253" i="18"/>
  <c r="C1254" i="18"/>
  <c r="C1255" i="18"/>
  <c r="C1256" i="18"/>
  <c r="C1257" i="18"/>
  <c r="C1258" i="18"/>
  <c r="C1259" i="18"/>
  <c r="C3" i="18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1002" i="16"/>
  <c r="C1003" i="16"/>
  <c r="C1004" i="16"/>
  <c r="C1005" i="16"/>
  <c r="C1006" i="16"/>
  <c r="C1007" i="16"/>
  <c r="C1008" i="16"/>
  <c r="C1009" i="16"/>
  <c r="C1010" i="16"/>
  <c r="C1011" i="16"/>
  <c r="C1012" i="16"/>
  <c r="C1013" i="16"/>
  <c r="C1014" i="16"/>
  <c r="C1015" i="16"/>
  <c r="C1016" i="16"/>
  <c r="C1017" i="16"/>
  <c r="C1018" i="16"/>
  <c r="C1019" i="16"/>
  <c r="C1020" i="16"/>
  <c r="C1021" i="16"/>
  <c r="C1022" i="16"/>
  <c r="C1023" i="16"/>
  <c r="C1024" i="16"/>
  <c r="C1025" i="16"/>
  <c r="C1026" i="16"/>
  <c r="C1027" i="16"/>
  <c r="C1028" i="16"/>
  <c r="C1029" i="16"/>
  <c r="C1030" i="16"/>
  <c r="C1031" i="16"/>
  <c r="C1032" i="16"/>
  <c r="C1033" i="16"/>
  <c r="C1034" i="16"/>
  <c r="C1035" i="16"/>
  <c r="C1036" i="16"/>
  <c r="C1037" i="16"/>
  <c r="C1038" i="16"/>
  <c r="C1039" i="16"/>
  <c r="C1040" i="16"/>
  <c r="C1041" i="16"/>
  <c r="C1042" i="16"/>
  <c r="C1043" i="16"/>
  <c r="C1044" i="16"/>
  <c r="C1045" i="16"/>
  <c r="C1046" i="16"/>
  <c r="C1047" i="16"/>
  <c r="C1048" i="16"/>
  <c r="C1049" i="16"/>
  <c r="C1050" i="16"/>
  <c r="C1051" i="16"/>
  <c r="C1052" i="16"/>
  <c r="C1053" i="16"/>
  <c r="C1054" i="16"/>
  <c r="C1055" i="16"/>
  <c r="C1056" i="16"/>
  <c r="C1057" i="16"/>
  <c r="C1058" i="16"/>
  <c r="C1059" i="16"/>
  <c r="C1060" i="16"/>
  <c r="C1061" i="16"/>
  <c r="C1062" i="16"/>
  <c r="C1063" i="16"/>
  <c r="C1064" i="16"/>
  <c r="C1065" i="16"/>
  <c r="C1066" i="16"/>
  <c r="C1067" i="16"/>
  <c r="C1068" i="16"/>
  <c r="C1069" i="16"/>
  <c r="C1070" i="16"/>
  <c r="C1071" i="16"/>
  <c r="C1072" i="16"/>
  <c r="C1073" i="16"/>
  <c r="C1074" i="16"/>
  <c r="C1075" i="16"/>
  <c r="C1076" i="16"/>
  <c r="C1077" i="16"/>
  <c r="C1078" i="16"/>
  <c r="C1079" i="16"/>
  <c r="C1080" i="16"/>
  <c r="C1081" i="16"/>
  <c r="C1082" i="16"/>
  <c r="C1083" i="16"/>
  <c r="C1084" i="16"/>
  <c r="C1085" i="16"/>
  <c r="C1086" i="16"/>
  <c r="C1087" i="16"/>
  <c r="C1088" i="16"/>
  <c r="C1089" i="16"/>
  <c r="C1090" i="16"/>
  <c r="C1091" i="16"/>
  <c r="C1092" i="16"/>
  <c r="C1093" i="16"/>
  <c r="C1094" i="16"/>
  <c r="C1095" i="16"/>
  <c r="C1096" i="16"/>
  <c r="C1097" i="16"/>
  <c r="C1098" i="16"/>
  <c r="C1099" i="16"/>
  <c r="C1100" i="16"/>
  <c r="C1101" i="16"/>
  <c r="C1102" i="16"/>
  <c r="C1103" i="16"/>
  <c r="C1104" i="16"/>
  <c r="C1105" i="16"/>
  <c r="C1106" i="16"/>
  <c r="C1107" i="16"/>
  <c r="C1108" i="16"/>
  <c r="C1109" i="16"/>
  <c r="C1110" i="16"/>
  <c r="C1111" i="16"/>
  <c r="C1112" i="16"/>
  <c r="C1113" i="16"/>
  <c r="C1114" i="16"/>
  <c r="C1115" i="16"/>
  <c r="C1116" i="16"/>
  <c r="C1117" i="16"/>
  <c r="C1118" i="16"/>
  <c r="C1119" i="16"/>
  <c r="C1120" i="16"/>
  <c r="C1121" i="16"/>
  <c r="C1122" i="16"/>
  <c r="C1123" i="16"/>
  <c r="C1124" i="16"/>
  <c r="C1125" i="16"/>
  <c r="C1126" i="16"/>
  <c r="C1127" i="16"/>
  <c r="C1128" i="16"/>
  <c r="C1129" i="16"/>
  <c r="C1130" i="16"/>
  <c r="C1131" i="16"/>
  <c r="C1132" i="16"/>
  <c r="C1133" i="16"/>
  <c r="C1134" i="16"/>
  <c r="C1135" i="16"/>
  <c r="C1136" i="16"/>
  <c r="C1137" i="16"/>
  <c r="C1138" i="16"/>
  <c r="C1139" i="16"/>
  <c r="C1140" i="16"/>
  <c r="C1141" i="16"/>
  <c r="C1142" i="16"/>
  <c r="C1143" i="16"/>
  <c r="C1144" i="16"/>
  <c r="C1145" i="16"/>
  <c r="C1146" i="16"/>
  <c r="C1147" i="16"/>
  <c r="C1148" i="16"/>
  <c r="C1149" i="16"/>
  <c r="C1150" i="16"/>
  <c r="C1151" i="16"/>
  <c r="C1152" i="16"/>
  <c r="C1153" i="16"/>
  <c r="C1154" i="16"/>
  <c r="C1155" i="16"/>
  <c r="C1156" i="16"/>
  <c r="C1157" i="16"/>
  <c r="C1158" i="16"/>
  <c r="C1159" i="16"/>
  <c r="C1160" i="16"/>
  <c r="C1161" i="16"/>
  <c r="C1162" i="16"/>
  <c r="C1163" i="16"/>
  <c r="C1164" i="16"/>
  <c r="C1165" i="16"/>
  <c r="C1166" i="16"/>
  <c r="C1167" i="16"/>
  <c r="C1168" i="16"/>
  <c r="C1169" i="16"/>
  <c r="C1170" i="16"/>
  <c r="C1171" i="16"/>
  <c r="C1172" i="16"/>
  <c r="C1173" i="16"/>
  <c r="C1174" i="16"/>
  <c r="C1175" i="16"/>
  <c r="C1176" i="16"/>
  <c r="C1177" i="16"/>
  <c r="C1178" i="16"/>
  <c r="C1179" i="16"/>
  <c r="C1180" i="16"/>
  <c r="C1181" i="16"/>
  <c r="C1182" i="16"/>
  <c r="C1183" i="16"/>
  <c r="C1184" i="16"/>
  <c r="C1185" i="16"/>
  <c r="C1186" i="16"/>
  <c r="C1187" i="16"/>
  <c r="C1188" i="16"/>
  <c r="C1189" i="16"/>
  <c r="C1190" i="16"/>
  <c r="C1191" i="16"/>
  <c r="C1192" i="16"/>
  <c r="C1193" i="16"/>
  <c r="C1194" i="16"/>
  <c r="C1195" i="16"/>
  <c r="C1196" i="16"/>
  <c r="C1197" i="16"/>
  <c r="C1198" i="16"/>
  <c r="C1199" i="16"/>
  <c r="C1200" i="16"/>
  <c r="C1201" i="16"/>
  <c r="C1202" i="16"/>
  <c r="C1203" i="16"/>
  <c r="C1204" i="16"/>
  <c r="C1205" i="16"/>
  <c r="C1206" i="16"/>
  <c r="C1207" i="16"/>
  <c r="C1208" i="16"/>
  <c r="C1209" i="16"/>
  <c r="C1210" i="16"/>
  <c r="C1211" i="16"/>
  <c r="C1212" i="16"/>
  <c r="C1213" i="16"/>
  <c r="C1214" i="16"/>
  <c r="C1215" i="16"/>
  <c r="C1216" i="16"/>
  <c r="C1217" i="16"/>
  <c r="C1218" i="16"/>
  <c r="C1219" i="16"/>
  <c r="C1220" i="16"/>
  <c r="C1221" i="16"/>
  <c r="C1222" i="16"/>
  <c r="C1223" i="16"/>
  <c r="C1224" i="16"/>
  <c r="C1225" i="16"/>
  <c r="C1226" i="16"/>
  <c r="C1227" i="16"/>
  <c r="C1228" i="16"/>
  <c r="C1229" i="16"/>
  <c r="C1230" i="16"/>
  <c r="C1231" i="16"/>
  <c r="C1232" i="16"/>
  <c r="C1233" i="16"/>
  <c r="C1234" i="16"/>
  <c r="C1235" i="16"/>
  <c r="C1236" i="16"/>
  <c r="C1237" i="16"/>
  <c r="C1238" i="16"/>
  <c r="C1239" i="16"/>
  <c r="C1240" i="16"/>
  <c r="C1241" i="16"/>
  <c r="C1242" i="16"/>
  <c r="C1243" i="16"/>
  <c r="C1244" i="16"/>
  <c r="C1245" i="16"/>
  <c r="C1246" i="16"/>
  <c r="C1247" i="16"/>
  <c r="C1248" i="16"/>
  <c r="C1249" i="16"/>
  <c r="C1250" i="16"/>
  <c r="C1251" i="16"/>
  <c r="C1252" i="16"/>
  <c r="C1253" i="16"/>
  <c r="C1254" i="16"/>
  <c r="C1255" i="16"/>
  <c r="C1256" i="16"/>
  <c r="C1257" i="16"/>
  <c r="C1258" i="16"/>
  <c r="C1259" i="16"/>
  <c r="C3" i="16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C351" i="14"/>
  <c r="C352" i="14"/>
  <c r="C353" i="14"/>
  <c r="C354" i="14"/>
  <c r="C355" i="14"/>
  <c r="C356" i="14"/>
  <c r="C357" i="14"/>
  <c r="C358" i="14"/>
  <c r="C359" i="14"/>
  <c r="C360" i="14"/>
  <c r="C361" i="14"/>
  <c r="C362" i="14"/>
  <c r="C363" i="14"/>
  <c r="C364" i="14"/>
  <c r="C365" i="14"/>
  <c r="C366" i="14"/>
  <c r="C367" i="14"/>
  <c r="C368" i="14"/>
  <c r="C369" i="14"/>
  <c r="C370" i="14"/>
  <c r="C371" i="14"/>
  <c r="C372" i="14"/>
  <c r="C373" i="14"/>
  <c r="C374" i="14"/>
  <c r="C375" i="14"/>
  <c r="C376" i="14"/>
  <c r="C377" i="14"/>
  <c r="C378" i="14"/>
  <c r="C379" i="14"/>
  <c r="C380" i="14"/>
  <c r="C381" i="14"/>
  <c r="C382" i="14"/>
  <c r="C383" i="14"/>
  <c r="C384" i="14"/>
  <c r="C385" i="14"/>
  <c r="C386" i="14"/>
  <c r="C387" i="14"/>
  <c r="C388" i="14"/>
  <c r="C389" i="14"/>
  <c r="C390" i="14"/>
  <c r="C391" i="14"/>
  <c r="C392" i="14"/>
  <c r="C393" i="14"/>
  <c r="C394" i="14"/>
  <c r="C395" i="14"/>
  <c r="C396" i="14"/>
  <c r="C397" i="14"/>
  <c r="C398" i="14"/>
  <c r="C399" i="14"/>
  <c r="C400" i="14"/>
  <c r="C401" i="14"/>
  <c r="C402" i="14"/>
  <c r="C403" i="14"/>
  <c r="C404" i="14"/>
  <c r="C405" i="14"/>
  <c r="C406" i="14"/>
  <c r="C407" i="14"/>
  <c r="C408" i="14"/>
  <c r="C409" i="14"/>
  <c r="C410" i="14"/>
  <c r="C411" i="14"/>
  <c r="C412" i="14"/>
  <c r="C413" i="14"/>
  <c r="C414" i="14"/>
  <c r="C415" i="14"/>
  <c r="C416" i="14"/>
  <c r="C417" i="14"/>
  <c r="C418" i="14"/>
  <c r="C419" i="14"/>
  <c r="C420" i="14"/>
  <c r="C421" i="14"/>
  <c r="C422" i="14"/>
  <c r="C423" i="14"/>
  <c r="C424" i="14"/>
  <c r="C425" i="14"/>
  <c r="C426" i="14"/>
  <c r="C427" i="14"/>
  <c r="C428" i="14"/>
  <c r="C429" i="14"/>
  <c r="C430" i="14"/>
  <c r="C431" i="14"/>
  <c r="C432" i="14"/>
  <c r="C433" i="14"/>
  <c r="C434" i="14"/>
  <c r="C435" i="14"/>
  <c r="C436" i="14"/>
  <c r="C437" i="14"/>
  <c r="C438" i="14"/>
  <c r="C439" i="14"/>
  <c r="C440" i="14"/>
  <c r="C441" i="14"/>
  <c r="C442" i="14"/>
  <c r="C443" i="14"/>
  <c r="C444" i="14"/>
  <c r="C445" i="14"/>
  <c r="C446" i="14"/>
  <c r="C447" i="14"/>
  <c r="C448" i="14"/>
  <c r="C449" i="14"/>
  <c r="C450" i="14"/>
  <c r="C451" i="14"/>
  <c r="C452" i="14"/>
  <c r="C453" i="14"/>
  <c r="C454" i="14"/>
  <c r="C455" i="14"/>
  <c r="C456" i="14"/>
  <c r="C457" i="14"/>
  <c r="C458" i="14"/>
  <c r="C459" i="14"/>
  <c r="C460" i="14"/>
  <c r="C461" i="14"/>
  <c r="C462" i="14"/>
  <c r="C463" i="14"/>
  <c r="C464" i="14"/>
  <c r="C465" i="14"/>
  <c r="C466" i="14"/>
  <c r="C467" i="14"/>
  <c r="C468" i="14"/>
  <c r="C469" i="14"/>
  <c r="C470" i="14"/>
  <c r="C471" i="14"/>
  <c r="C472" i="14"/>
  <c r="C473" i="14"/>
  <c r="C474" i="14"/>
  <c r="C475" i="14"/>
  <c r="C476" i="14"/>
  <c r="C477" i="14"/>
  <c r="C478" i="14"/>
  <c r="C479" i="14"/>
  <c r="C480" i="14"/>
  <c r="C481" i="14"/>
  <c r="C482" i="14"/>
  <c r="C483" i="14"/>
  <c r="C484" i="14"/>
  <c r="C485" i="14"/>
  <c r="C486" i="14"/>
  <c r="C487" i="14"/>
  <c r="C488" i="14"/>
  <c r="C489" i="14"/>
  <c r="C490" i="14"/>
  <c r="C491" i="14"/>
  <c r="C492" i="14"/>
  <c r="C493" i="14"/>
  <c r="C494" i="14"/>
  <c r="C495" i="14"/>
  <c r="C496" i="14"/>
  <c r="C497" i="14"/>
  <c r="C498" i="14"/>
  <c r="C499" i="14"/>
  <c r="C500" i="14"/>
  <c r="C501" i="14"/>
  <c r="C502" i="14"/>
  <c r="C503" i="14"/>
  <c r="C504" i="14"/>
  <c r="C505" i="14"/>
  <c r="C506" i="14"/>
  <c r="C507" i="14"/>
  <c r="C508" i="14"/>
  <c r="C509" i="14"/>
  <c r="C510" i="14"/>
  <c r="C511" i="14"/>
  <c r="C512" i="14"/>
  <c r="C513" i="14"/>
  <c r="C514" i="14"/>
  <c r="C515" i="14"/>
  <c r="C516" i="14"/>
  <c r="C517" i="14"/>
  <c r="C518" i="14"/>
  <c r="C519" i="14"/>
  <c r="C520" i="14"/>
  <c r="C521" i="14"/>
  <c r="C522" i="14"/>
  <c r="C523" i="14"/>
  <c r="C524" i="14"/>
  <c r="C525" i="14"/>
  <c r="C526" i="14"/>
  <c r="C527" i="14"/>
  <c r="C528" i="14"/>
  <c r="C529" i="14"/>
  <c r="C530" i="14"/>
  <c r="C531" i="14"/>
  <c r="C532" i="14"/>
  <c r="C533" i="14"/>
  <c r="C534" i="14"/>
  <c r="C535" i="14"/>
  <c r="C536" i="14"/>
  <c r="C537" i="14"/>
  <c r="C538" i="14"/>
  <c r="C539" i="14"/>
  <c r="C540" i="14"/>
  <c r="C541" i="14"/>
  <c r="C542" i="14"/>
  <c r="C543" i="14"/>
  <c r="C544" i="14"/>
  <c r="C545" i="14"/>
  <c r="C546" i="14"/>
  <c r="C547" i="14"/>
  <c r="C548" i="14"/>
  <c r="C549" i="14"/>
  <c r="C550" i="14"/>
  <c r="C551" i="14"/>
  <c r="C552" i="14"/>
  <c r="C553" i="14"/>
  <c r="C554" i="14"/>
  <c r="C555" i="14"/>
  <c r="C556" i="14"/>
  <c r="C557" i="14"/>
  <c r="C558" i="14"/>
  <c r="C559" i="14"/>
  <c r="C560" i="14"/>
  <c r="C561" i="14"/>
  <c r="C562" i="14"/>
  <c r="C563" i="14"/>
  <c r="C564" i="14"/>
  <c r="C565" i="14"/>
  <c r="C566" i="14"/>
  <c r="C567" i="14"/>
  <c r="C568" i="14"/>
  <c r="C569" i="14"/>
  <c r="C570" i="14"/>
  <c r="C571" i="14"/>
  <c r="C572" i="14"/>
  <c r="C573" i="14"/>
  <c r="C574" i="14"/>
  <c r="C575" i="14"/>
  <c r="C576" i="14"/>
  <c r="C577" i="14"/>
  <c r="C578" i="14"/>
  <c r="C579" i="14"/>
  <c r="C580" i="14"/>
  <c r="C581" i="14"/>
  <c r="C582" i="14"/>
  <c r="C583" i="14"/>
  <c r="C584" i="14"/>
  <c r="C585" i="14"/>
  <c r="C586" i="14"/>
  <c r="C587" i="14"/>
  <c r="C588" i="14"/>
  <c r="C589" i="14"/>
  <c r="C590" i="14"/>
  <c r="C591" i="14"/>
  <c r="C592" i="14"/>
  <c r="C593" i="14"/>
  <c r="C594" i="14"/>
  <c r="C595" i="14"/>
  <c r="C596" i="14"/>
  <c r="C597" i="14"/>
  <c r="C598" i="14"/>
  <c r="C599" i="14"/>
  <c r="C600" i="14"/>
  <c r="C601" i="14"/>
  <c r="C602" i="14"/>
  <c r="C603" i="14"/>
  <c r="C604" i="14"/>
  <c r="C605" i="14"/>
  <c r="C606" i="14"/>
  <c r="C607" i="14"/>
  <c r="C608" i="14"/>
  <c r="C609" i="14"/>
  <c r="C610" i="14"/>
  <c r="C611" i="14"/>
  <c r="C612" i="14"/>
  <c r="C613" i="14"/>
  <c r="C614" i="14"/>
  <c r="C615" i="14"/>
  <c r="C616" i="14"/>
  <c r="C617" i="14"/>
  <c r="C618" i="14"/>
  <c r="C619" i="14"/>
  <c r="C620" i="14"/>
  <c r="C621" i="14"/>
  <c r="C622" i="14"/>
  <c r="C623" i="14"/>
  <c r="C624" i="14"/>
  <c r="C625" i="14"/>
  <c r="C626" i="14"/>
  <c r="C627" i="14"/>
  <c r="C628" i="14"/>
  <c r="C629" i="14"/>
  <c r="C630" i="14"/>
  <c r="C631" i="14"/>
  <c r="C632" i="14"/>
  <c r="C633" i="14"/>
  <c r="C634" i="14"/>
  <c r="C635" i="14"/>
  <c r="C636" i="14"/>
  <c r="C637" i="14"/>
  <c r="C638" i="14"/>
  <c r="C639" i="14"/>
  <c r="C640" i="14"/>
  <c r="C641" i="14"/>
  <c r="C642" i="14"/>
  <c r="C643" i="14"/>
  <c r="C644" i="14"/>
  <c r="C645" i="14"/>
  <c r="C646" i="14"/>
  <c r="C647" i="14"/>
  <c r="C648" i="14"/>
  <c r="C649" i="14"/>
  <c r="C650" i="14"/>
  <c r="C651" i="14"/>
  <c r="C652" i="14"/>
  <c r="C653" i="14"/>
  <c r="C654" i="14"/>
  <c r="C655" i="14"/>
  <c r="C656" i="14"/>
  <c r="C657" i="14"/>
  <c r="C658" i="14"/>
  <c r="C659" i="14"/>
  <c r="C660" i="14"/>
  <c r="C661" i="14"/>
  <c r="C662" i="14"/>
  <c r="C663" i="14"/>
  <c r="C664" i="14"/>
  <c r="C665" i="14"/>
  <c r="C666" i="14"/>
  <c r="C667" i="14"/>
  <c r="C668" i="14"/>
  <c r="C669" i="14"/>
  <c r="C670" i="14"/>
  <c r="C671" i="14"/>
  <c r="C672" i="14"/>
  <c r="C673" i="14"/>
  <c r="C674" i="14"/>
  <c r="C675" i="14"/>
  <c r="C676" i="14"/>
  <c r="C677" i="14"/>
  <c r="C678" i="14"/>
  <c r="C679" i="14"/>
  <c r="C680" i="14"/>
  <c r="C681" i="14"/>
  <c r="C682" i="14"/>
  <c r="C683" i="14"/>
  <c r="C684" i="14"/>
  <c r="C685" i="14"/>
  <c r="C686" i="14"/>
  <c r="C687" i="14"/>
  <c r="C688" i="14"/>
  <c r="C689" i="14"/>
  <c r="C690" i="14"/>
  <c r="C691" i="14"/>
  <c r="C692" i="14"/>
  <c r="C693" i="14"/>
  <c r="C694" i="14"/>
  <c r="C695" i="14"/>
  <c r="C696" i="14"/>
  <c r="C697" i="14"/>
  <c r="C698" i="14"/>
  <c r="C699" i="14"/>
  <c r="C700" i="14"/>
  <c r="C701" i="14"/>
  <c r="C702" i="14"/>
  <c r="C703" i="14"/>
  <c r="C704" i="14"/>
  <c r="C705" i="14"/>
  <c r="C706" i="14"/>
  <c r="C707" i="14"/>
  <c r="C708" i="14"/>
  <c r="C709" i="14"/>
  <c r="C710" i="14"/>
  <c r="C711" i="14"/>
  <c r="C712" i="14"/>
  <c r="C713" i="14"/>
  <c r="C714" i="14"/>
  <c r="C715" i="14"/>
  <c r="C716" i="14"/>
  <c r="C717" i="14"/>
  <c r="C718" i="14"/>
  <c r="C719" i="14"/>
  <c r="C720" i="14"/>
  <c r="C721" i="14"/>
  <c r="C722" i="14"/>
  <c r="C723" i="14"/>
  <c r="C724" i="14"/>
  <c r="C725" i="14"/>
  <c r="C726" i="14"/>
  <c r="C727" i="14"/>
  <c r="C728" i="14"/>
  <c r="C729" i="14"/>
  <c r="C730" i="14"/>
  <c r="C731" i="14"/>
  <c r="C732" i="14"/>
  <c r="C733" i="14"/>
  <c r="C734" i="14"/>
  <c r="C735" i="14"/>
  <c r="C736" i="14"/>
  <c r="C737" i="14"/>
  <c r="C738" i="14"/>
  <c r="C739" i="14"/>
  <c r="C740" i="14"/>
  <c r="C741" i="14"/>
  <c r="C742" i="14"/>
  <c r="C743" i="14"/>
  <c r="C744" i="14"/>
  <c r="C745" i="14"/>
  <c r="C746" i="14"/>
  <c r="C747" i="14"/>
  <c r="C748" i="14"/>
  <c r="C749" i="14"/>
  <c r="C750" i="14"/>
  <c r="C751" i="14"/>
  <c r="C752" i="14"/>
  <c r="C753" i="14"/>
  <c r="C754" i="14"/>
  <c r="C755" i="14"/>
  <c r="C756" i="14"/>
  <c r="C757" i="14"/>
  <c r="C758" i="14"/>
  <c r="C759" i="14"/>
  <c r="C760" i="14"/>
  <c r="C761" i="14"/>
  <c r="C762" i="14"/>
  <c r="C763" i="14"/>
  <c r="C764" i="14"/>
  <c r="C765" i="14"/>
  <c r="C766" i="14"/>
  <c r="C767" i="14"/>
  <c r="C768" i="14"/>
  <c r="C769" i="14"/>
  <c r="C770" i="14"/>
  <c r="C771" i="14"/>
  <c r="C772" i="14"/>
  <c r="C773" i="14"/>
  <c r="C774" i="14"/>
  <c r="C775" i="14"/>
  <c r="C776" i="14"/>
  <c r="C777" i="14"/>
  <c r="C778" i="14"/>
  <c r="C779" i="14"/>
  <c r="C780" i="14"/>
  <c r="C781" i="14"/>
  <c r="C782" i="14"/>
  <c r="C783" i="14"/>
  <c r="C784" i="14"/>
  <c r="C785" i="14"/>
  <c r="C786" i="14"/>
  <c r="C787" i="14"/>
  <c r="C788" i="14"/>
  <c r="C789" i="14"/>
  <c r="C790" i="14"/>
  <c r="C791" i="14"/>
  <c r="C792" i="14"/>
  <c r="C793" i="14"/>
  <c r="C794" i="14"/>
  <c r="C795" i="14"/>
  <c r="C796" i="14"/>
  <c r="C797" i="14"/>
  <c r="C798" i="14"/>
  <c r="C799" i="14"/>
  <c r="C800" i="14"/>
  <c r="C801" i="14"/>
  <c r="C802" i="14"/>
  <c r="C803" i="14"/>
  <c r="C804" i="14"/>
  <c r="C805" i="14"/>
  <c r="C806" i="14"/>
  <c r="C807" i="14"/>
  <c r="C808" i="14"/>
  <c r="C809" i="14"/>
  <c r="C810" i="14"/>
  <c r="C811" i="14"/>
  <c r="C812" i="14"/>
  <c r="C813" i="14"/>
  <c r="C814" i="14"/>
  <c r="C815" i="14"/>
  <c r="C816" i="14"/>
  <c r="C817" i="14"/>
  <c r="C818" i="14"/>
  <c r="C819" i="14"/>
  <c r="C820" i="14"/>
  <c r="C821" i="14"/>
  <c r="C822" i="14"/>
  <c r="C823" i="14"/>
  <c r="C824" i="14"/>
  <c r="C825" i="14"/>
  <c r="C826" i="14"/>
  <c r="C827" i="14"/>
  <c r="C828" i="14"/>
  <c r="C829" i="14"/>
  <c r="C830" i="14"/>
  <c r="C831" i="14"/>
  <c r="C832" i="14"/>
  <c r="C833" i="14"/>
  <c r="C834" i="14"/>
  <c r="C835" i="14"/>
  <c r="C836" i="14"/>
  <c r="C837" i="14"/>
  <c r="C838" i="14"/>
  <c r="C839" i="14"/>
  <c r="C840" i="14"/>
  <c r="C841" i="14"/>
  <c r="C842" i="14"/>
  <c r="C843" i="14"/>
  <c r="C844" i="14"/>
  <c r="C845" i="14"/>
  <c r="C846" i="14"/>
  <c r="C847" i="14"/>
  <c r="C848" i="14"/>
  <c r="C849" i="14"/>
  <c r="C850" i="14"/>
  <c r="C851" i="14"/>
  <c r="C852" i="14"/>
  <c r="C853" i="14"/>
  <c r="C854" i="14"/>
  <c r="C855" i="14"/>
  <c r="C856" i="14"/>
  <c r="C857" i="14"/>
  <c r="C858" i="14"/>
  <c r="C859" i="14"/>
  <c r="C860" i="14"/>
  <c r="C861" i="14"/>
  <c r="C862" i="14"/>
  <c r="C863" i="14"/>
  <c r="C864" i="14"/>
  <c r="C865" i="14"/>
  <c r="C866" i="14"/>
  <c r="C867" i="14"/>
  <c r="C868" i="14"/>
  <c r="C869" i="14"/>
  <c r="C870" i="14"/>
  <c r="C871" i="14"/>
  <c r="C872" i="14"/>
  <c r="C873" i="14"/>
  <c r="C874" i="14"/>
  <c r="C875" i="14"/>
  <c r="C876" i="14"/>
  <c r="C877" i="14"/>
  <c r="C878" i="14"/>
  <c r="C879" i="14"/>
  <c r="C880" i="14"/>
  <c r="C881" i="14"/>
  <c r="C882" i="14"/>
  <c r="C883" i="14"/>
  <c r="C884" i="14"/>
  <c r="C885" i="14"/>
  <c r="C886" i="14"/>
  <c r="C887" i="14"/>
  <c r="C888" i="14"/>
  <c r="C889" i="14"/>
  <c r="C890" i="14"/>
  <c r="C891" i="14"/>
  <c r="C892" i="14"/>
  <c r="C893" i="14"/>
  <c r="C894" i="14"/>
  <c r="C895" i="14"/>
  <c r="C896" i="14"/>
  <c r="C897" i="14"/>
  <c r="C898" i="14"/>
  <c r="C899" i="14"/>
  <c r="C900" i="14"/>
  <c r="C901" i="14"/>
  <c r="C902" i="14"/>
  <c r="C903" i="14"/>
  <c r="C904" i="14"/>
  <c r="C905" i="14"/>
  <c r="C906" i="14"/>
  <c r="C907" i="14"/>
  <c r="C908" i="14"/>
  <c r="C909" i="14"/>
  <c r="C910" i="14"/>
  <c r="C911" i="14"/>
  <c r="C912" i="14"/>
  <c r="C913" i="14"/>
  <c r="C914" i="14"/>
  <c r="C915" i="14"/>
  <c r="C916" i="14"/>
  <c r="C917" i="14"/>
  <c r="C918" i="14"/>
  <c r="C919" i="14"/>
  <c r="C920" i="14"/>
  <c r="C921" i="14"/>
  <c r="C922" i="14"/>
  <c r="C923" i="14"/>
  <c r="C924" i="14"/>
  <c r="C925" i="14"/>
  <c r="C926" i="14"/>
  <c r="C927" i="14"/>
  <c r="C928" i="14"/>
  <c r="C929" i="14"/>
  <c r="C930" i="14"/>
  <c r="C931" i="14"/>
  <c r="C932" i="14"/>
  <c r="C933" i="14"/>
  <c r="C934" i="14"/>
  <c r="C935" i="14"/>
  <c r="C936" i="14"/>
  <c r="C937" i="14"/>
  <c r="C938" i="14"/>
  <c r="C939" i="14"/>
  <c r="C940" i="14"/>
  <c r="C941" i="14"/>
  <c r="C942" i="14"/>
  <c r="C943" i="14"/>
  <c r="C944" i="14"/>
  <c r="C945" i="14"/>
  <c r="C946" i="14"/>
  <c r="C947" i="14"/>
  <c r="C948" i="14"/>
  <c r="C949" i="14"/>
  <c r="C950" i="14"/>
  <c r="C951" i="14"/>
  <c r="C952" i="14"/>
  <c r="C953" i="14"/>
  <c r="C954" i="14"/>
  <c r="C955" i="14"/>
  <c r="C956" i="14"/>
  <c r="C957" i="14"/>
  <c r="C958" i="14"/>
  <c r="C959" i="14"/>
  <c r="C960" i="14"/>
  <c r="C961" i="14"/>
  <c r="C962" i="14"/>
  <c r="C963" i="14"/>
  <c r="C964" i="14"/>
  <c r="C965" i="14"/>
  <c r="C966" i="14"/>
  <c r="C967" i="14"/>
  <c r="C968" i="14"/>
  <c r="C969" i="14"/>
  <c r="C970" i="14"/>
  <c r="C971" i="14"/>
  <c r="C972" i="14"/>
  <c r="C973" i="14"/>
  <c r="C974" i="14"/>
  <c r="C975" i="14"/>
  <c r="C976" i="14"/>
  <c r="C977" i="14"/>
  <c r="C978" i="14"/>
  <c r="C979" i="14"/>
  <c r="C980" i="14"/>
  <c r="C981" i="14"/>
  <c r="C982" i="14"/>
  <c r="C983" i="14"/>
  <c r="C984" i="14"/>
  <c r="C985" i="14"/>
  <c r="C986" i="14"/>
  <c r="C987" i="14"/>
  <c r="C988" i="14"/>
  <c r="C989" i="14"/>
  <c r="C990" i="14"/>
  <c r="C991" i="14"/>
  <c r="C992" i="14"/>
  <c r="C993" i="14"/>
  <c r="C994" i="14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C1024" i="14"/>
  <c r="C1025" i="14"/>
  <c r="C1026" i="14"/>
  <c r="C1027" i="14"/>
  <c r="C1028" i="14"/>
  <c r="C1029" i="14"/>
  <c r="C1030" i="14"/>
  <c r="C1031" i="14"/>
  <c r="C1032" i="14"/>
  <c r="C1033" i="14"/>
  <c r="C1034" i="14"/>
  <c r="C1035" i="14"/>
  <c r="C1036" i="14"/>
  <c r="C1037" i="14"/>
  <c r="C1038" i="14"/>
  <c r="C1039" i="14"/>
  <c r="C1040" i="14"/>
  <c r="C1041" i="14"/>
  <c r="C1042" i="14"/>
  <c r="C1043" i="14"/>
  <c r="C1044" i="14"/>
  <c r="C1045" i="14"/>
  <c r="C1046" i="14"/>
  <c r="C1047" i="14"/>
  <c r="C1048" i="14"/>
  <c r="C1049" i="14"/>
  <c r="C1050" i="14"/>
  <c r="C1051" i="14"/>
  <c r="C1052" i="14"/>
  <c r="C1053" i="14"/>
  <c r="C1054" i="14"/>
  <c r="C1055" i="14"/>
  <c r="C1056" i="14"/>
  <c r="C1057" i="14"/>
  <c r="C1058" i="14"/>
  <c r="C1059" i="14"/>
  <c r="C1060" i="14"/>
  <c r="C1061" i="14"/>
  <c r="C1062" i="14"/>
  <c r="C1063" i="14"/>
  <c r="C1064" i="14"/>
  <c r="C1065" i="14"/>
  <c r="C1066" i="14"/>
  <c r="C1067" i="14"/>
  <c r="C1068" i="14"/>
  <c r="C1069" i="14"/>
  <c r="C1070" i="14"/>
  <c r="C1071" i="14"/>
  <c r="C1072" i="14"/>
  <c r="C1073" i="14"/>
  <c r="C1074" i="14"/>
  <c r="C1075" i="14"/>
  <c r="C1076" i="14"/>
  <c r="C1077" i="14"/>
  <c r="C1078" i="14"/>
  <c r="C1079" i="14"/>
  <c r="C1080" i="14"/>
  <c r="C1081" i="14"/>
  <c r="C1082" i="14"/>
  <c r="C1083" i="14"/>
  <c r="C1084" i="14"/>
  <c r="C1085" i="14"/>
  <c r="C1086" i="14"/>
  <c r="C1087" i="14"/>
  <c r="C1088" i="14"/>
  <c r="C1089" i="14"/>
  <c r="C1090" i="14"/>
  <c r="C1091" i="14"/>
  <c r="C1092" i="14"/>
  <c r="C1093" i="14"/>
  <c r="C1094" i="14"/>
  <c r="C1095" i="14"/>
  <c r="C1096" i="14"/>
  <c r="C1097" i="14"/>
  <c r="C1098" i="14"/>
  <c r="C1099" i="14"/>
  <c r="C1100" i="14"/>
  <c r="C1101" i="14"/>
  <c r="C1102" i="14"/>
  <c r="C1103" i="14"/>
  <c r="C1104" i="14"/>
  <c r="C1105" i="14"/>
  <c r="C1106" i="14"/>
  <c r="C1107" i="14"/>
  <c r="C1108" i="14"/>
  <c r="C1109" i="14"/>
  <c r="C1110" i="14"/>
  <c r="C1111" i="14"/>
  <c r="C1112" i="14"/>
  <c r="C1113" i="14"/>
  <c r="C1114" i="14"/>
  <c r="C1115" i="14"/>
  <c r="C1116" i="14"/>
  <c r="C1117" i="14"/>
  <c r="C1118" i="14"/>
  <c r="C1119" i="14"/>
  <c r="C1120" i="14"/>
  <c r="C1121" i="14"/>
  <c r="C1122" i="14"/>
  <c r="C1123" i="14"/>
  <c r="C1124" i="14"/>
  <c r="C1125" i="14"/>
  <c r="C1126" i="14"/>
  <c r="C1127" i="14"/>
  <c r="C1128" i="14"/>
  <c r="C1129" i="14"/>
  <c r="C1130" i="14"/>
  <c r="C1131" i="14"/>
  <c r="C1132" i="14"/>
  <c r="C1133" i="14"/>
  <c r="C1134" i="14"/>
  <c r="C1135" i="14"/>
  <c r="C1136" i="14"/>
  <c r="C1137" i="14"/>
  <c r="C1138" i="14"/>
  <c r="C1139" i="14"/>
  <c r="C1140" i="14"/>
  <c r="C1141" i="14"/>
  <c r="C1142" i="14"/>
  <c r="C1143" i="14"/>
  <c r="C1144" i="14"/>
  <c r="C1145" i="14"/>
  <c r="C1146" i="14"/>
  <c r="C1147" i="14"/>
  <c r="C1148" i="14"/>
  <c r="C1149" i="14"/>
  <c r="C1150" i="14"/>
  <c r="C1151" i="14"/>
  <c r="C1152" i="14"/>
  <c r="C1153" i="14"/>
  <c r="C1154" i="14"/>
  <c r="C1155" i="14"/>
  <c r="C1156" i="14"/>
  <c r="C1157" i="14"/>
  <c r="C1158" i="14"/>
  <c r="C1159" i="14"/>
  <c r="C1160" i="14"/>
  <c r="C1161" i="14"/>
  <c r="C1162" i="14"/>
  <c r="C1163" i="14"/>
  <c r="C1164" i="14"/>
  <c r="C1165" i="14"/>
  <c r="C1166" i="14"/>
  <c r="C1167" i="14"/>
  <c r="C1168" i="14"/>
  <c r="C1169" i="14"/>
  <c r="C1170" i="14"/>
  <c r="C1171" i="14"/>
  <c r="C1172" i="14"/>
  <c r="C1173" i="14"/>
  <c r="C1174" i="14"/>
  <c r="C1175" i="14"/>
  <c r="C1176" i="14"/>
  <c r="C1177" i="14"/>
  <c r="C1178" i="14"/>
  <c r="C1179" i="14"/>
  <c r="C1180" i="14"/>
  <c r="C1181" i="14"/>
  <c r="C1182" i="14"/>
  <c r="C1183" i="14"/>
  <c r="C1184" i="14"/>
  <c r="C1185" i="14"/>
  <c r="C1186" i="14"/>
  <c r="C1187" i="14"/>
  <c r="C1188" i="14"/>
  <c r="C1189" i="14"/>
  <c r="C1190" i="14"/>
  <c r="C1191" i="14"/>
  <c r="C1192" i="14"/>
  <c r="C1193" i="14"/>
  <c r="C1194" i="14"/>
  <c r="C1195" i="14"/>
  <c r="C1196" i="14"/>
  <c r="C1197" i="14"/>
  <c r="C1198" i="14"/>
  <c r="C1199" i="14"/>
  <c r="C1200" i="14"/>
  <c r="C1201" i="14"/>
  <c r="C1202" i="14"/>
  <c r="C1203" i="14"/>
  <c r="C1204" i="14"/>
  <c r="C1205" i="14"/>
  <c r="C1206" i="14"/>
  <c r="C1207" i="14"/>
  <c r="C1208" i="14"/>
  <c r="C1209" i="14"/>
  <c r="C1210" i="14"/>
  <c r="C1211" i="14"/>
  <c r="C1212" i="14"/>
  <c r="C1213" i="14"/>
  <c r="C1214" i="14"/>
  <c r="C1215" i="14"/>
  <c r="C1216" i="14"/>
  <c r="C1217" i="14"/>
  <c r="C1218" i="14"/>
  <c r="C1219" i="14"/>
  <c r="C1220" i="14"/>
  <c r="C1221" i="14"/>
  <c r="C1222" i="14"/>
  <c r="C1223" i="14"/>
  <c r="C1224" i="14"/>
  <c r="C1225" i="14"/>
  <c r="C1226" i="14"/>
  <c r="C1227" i="14"/>
  <c r="C1228" i="14"/>
  <c r="C1229" i="14"/>
  <c r="C1230" i="14"/>
  <c r="C1231" i="14"/>
  <c r="C1232" i="14"/>
  <c r="C1233" i="14"/>
  <c r="C1234" i="14"/>
  <c r="C1235" i="14"/>
  <c r="C1236" i="14"/>
  <c r="C1237" i="14"/>
  <c r="C1238" i="14"/>
  <c r="C1239" i="14"/>
  <c r="C1240" i="14"/>
  <c r="C1241" i="14"/>
  <c r="C1242" i="14"/>
  <c r="C1243" i="14"/>
  <c r="C1244" i="14"/>
  <c r="C1245" i="14"/>
  <c r="C1246" i="14"/>
  <c r="C1247" i="14"/>
  <c r="C1248" i="14"/>
  <c r="C1249" i="14"/>
  <c r="C1250" i="14"/>
  <c r="C1251" i="14"/>
  <c r="C1252" i="14"/>
  <c r="C1253" i="14"/>
  <c r="C1254" i="14"/>
  <c r="C1255" i="14"/>
  <c r="C1256" i="14"/>
  <c r="C1257" i="14"/>
  <c r="C1258" i="14"/>
  <c r="C1259" i="14"/>
  <c r="C3" i="14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3" i="12"/>
  <c r="I31" i="10"/>
  <c r="J31" i="9"/>
  <c r="J31" i="7"/>
  <c r="J31" i="11"/>
  <c r="J31" i="10"/>
  <c r="I31" i="7"/>
  <c r="I31" i="11"/>
  <c r="I31" i="8"/>
  <c r="I31" i="9"/>
  <c r="J31" i="8"/>
  <c r="H27" i="9"/>
  <c r="H27" i="10"/>
  <c r="G27" i="11"/>
  <c r="H27" i="8"/>
  <c r="G27" i="7"/>
  <c r="G27" i="10"/>
  <c r="H27" i="11"/>
  <c r="G15" i="11"/>
  <c r="J34" i="9"/>
  <c r="J35" i="11"/>
  <c r="J34" i="8"/>
  <c r="J34" i="10"/>
  <c r="I34" i="11"/>
  <c r="I35" i="10"/>
  <c r="I35" i="8"/>
  <c r="J35" i="9"/>
  <c r="I34" i="10"/>
  <c r="I35" i="11"/>
  <c r="I34" i="7"/>
  <c r="J35" i="10"/>
  <c r="I35" i="9"/>
  <c r="J34" i="7"/>
  <c r="I34" i="8"/>
  <c r="J35" i="7"/>
  <c r="I35" i="7"/>
  <c r="I34" i="9"/>
  <c r="J34" i="11"/>
  <c r="J35" i="8"/>
  <c r="I37" i="11" l="1"/>
  <c r="I38" i="11"/>
  <c r="J38" i="11"/>
  <c r="J37" i="11"/>
  <c r="I40" i="11"/>
  <c r="J40" i="11"/>
  <c r="J38" i="10"/>
  <c r="J37" i="10"/>
  <c r="I37" i="10"/>
  <c r="I38" i="10"/>
  <c r="J40" i="10"/>
  <c r="I40" i="10"/>
  <c r="J38" i="9"/>
  <c r="J37" i="9"/>
  <c r="I37" i="9"/>
  <c r="I38" i="9"/>
  <c r="J40" i="9"/>
  <c r="I40" i="9"/>
  <c r="J37" i="8"/>
  <c r="J38" i="8"/>
  <c r="I38" i="8"/>
  <c r="I37" i="8"/>
  <c r="J40" i="8"/>
  <c r="I40" i="8"/>
  <c r="I38" i="7"/>
  <c r="I37" i="7"/>
  <c r="J37" i="7"/>
  <c r="J38" i="7"/>
  <c r="I40" i="7"/>
  <c r="J40" i="7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3" i="10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3" i="9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3" i="8"/>
  <c r="G5" i="11"/>
  <c r="I43" i="8"/>
  <c r="I43" i="10"/>
  <c r="J43" i="7"/>
  <c r="I43" i="11"/>
  <c r="J42" i="11"/>
  <c r="I43" i="7"/>
  <c r="I42" i="9"/>
  <c r="H20" i="11"/>
  <c r="J42" i="10"/>
  <c r="J43" i="9"/>
  <c r="J43" i="11"/>
  <c r="I43" i="9"/>
  <c r="I42" i="8"/>
  <c r="J42" i="8"/>
  <c r="H21" i="11"/>
  <c r="H22" i="11"/>
  <c r="H19" i="11"/>
  <c r="J42" i="9"/>
  <c r="J42" i="7"/>
  <c r="I42" i="7"/>
  <c r="I42" i="11"/>
  <c r="J43" i="8"/>
  <c r="H15" i="11"/>
  <c r="I42" i="10"/>
  <c r="J43" i="10"/>
  <c r="G8" i="11"/>
  <c r="G13" i="11"/>
  <c r="I54" i="11"/>
  <c r="I53" i="11"/>
  <c r="J54" i="11"/>
  <c r="J53" i="11"/>
  <c r="G2" i="8" l="1"/>
  <c r="H2" i="8"/>
  <c r="H2" i="9"/>
  <c r="G2" i="9"/>
  <c r="G2" i="10"/>
  <c r="H2" i="10"/>
  <c r="G2" i="11"/>
  <c r="H2" i="11"/>
  <c r="E9" i="8"/>
  <c r="E9" i="9"/>
  <c r="E6" i="8"/>
  <c r="E6" i="10"/>
  <c r="E3" i="11"/>
  <c r="E3" i="9"/>
  <c r="E9" i="11"/>
  <c r="E3" i="8"/>
  <c r="E9" i="10"/>
  <c r="E6" i="11"/>
  <c r="E6" i="9"/>
  <c r="E3" i="10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3" i="7"/>
  <c r="C1259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3" i="2"/>
  <c r="H31" i="11"/>
  <c r="J56" i="11"/>
  <c r="I57" i="11"/>
  <c r="I56" i="11"/>
  <c r="H35" i="11"/>
  <c r="J57" i="11"/>
  <c r="H34" i="11"/>
  <c r="H38" i="11" l="1"/>
  <c r="H37" i="11"/>
  <c r="H40" i="11"/>
  <c r="H2" i="7"/>
  <c r="G2" i="7"/>
  <c r="E9" i="7"/>
  <c r="E6" i="7"/>
  <c r="E3" i="7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2" i="6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2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2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6" i="25"/>
  <c r="C6" i="23"/>
  <c r="C6" i="21"/>
  <c r="C6" i="22"/>
  <c r="C6" i="24"/>
  <c r="H43" i="11"/>
  <c r="D15" i="21"/>
  <c r="M15" i="21"/>
  <c r="G15" i="21"/>
  <c r="L15" i="23"/>
  <c r="F15" i="23"/>
  <c r="K15" i="23"/>
  <c r="E15" i="22"/>
  <c r="J15" i="22"/>
  <c r="E15" i="24"/>
  <c r="J15" i="24"/>
  <c r="D15" i="24"/>
  <c r="I15" i="25"/>
  <c r="C15" i="25"/>
  <c r="H15" i="25"/>
  <c r="H42" i="11"/>
  <c r="H15" i="21"/>
  <c r="E15" i="21"/>
  <c r="K15" i="21"/>
  <c r="E15" i="23"/>
  <c r="J15" i="23"/>
  <c r="D15" i="22"/>
  <c r="I15" i="22"/>
  <c r="C15" i="22"/>
  <c r="I15" i="24"/>
  <c r="C15" i="24"/>
  <c r="H15" i="24"/>
  <c r="M15" i="25"/>
  <c r="G15" i="25"/>
  <c r="L15" i="25"/>
  <c r="L15" i="21"/>
  <c r="F15" i="21"/>
  <c r="D15" i="23"/>
  <c r="I15" i="23"/>
  <c r="C15" i="23"/>
  <c r="H15" i="22"/>
  <c r="M15" i="22"/>
  <c r="G15" i="22"/>
  <c r="M15" i="24"/>
  <c r="G15" i="24"/>
  <c r="L15" i="24"/>
  <c r="F15" i="25"/>
  <c r="K15" i="25"/>
  <c r="C15" i="21"/>
  <c r="I15" i="21"/>
  <c r="J15" i="21"/>
  <c r="H15" i="23"/>
  <c r="M15" i="23"/>
  <c r="G15" i="23"/>
  <c r="L15" i="22"/>
  <c r="F15" i="22"/>
  <c r="K15" i="22"/>
  <c r="F15" i="24"/>
  <c r="K15" i="24"/>
  <c r="E15" i="25"/>
  <c r="J15" i="25"/>
  <c r="D15" i="25"/>
  <c r="E9" i="4" l="1"/>
  <c r="E6" i="5"/>
  <c r="E3" i="5"/>
  <c r="E9" i="5"/>
  <c r="E3" i="4"/>
  <c r="E6" i="4"/>
  <c r="E9" i="3"/>
  <c r="E3" i="3"/>
  <c r="E6" i="3"/>
  <c r="C11" i="25"/>
  <c r="C11" i="21"/>
  <c r="C11" i="23"/>
  <c r="C11" i="24"/>
  <c r="C11" i="22"/>
  <c r="Y40" i="31"/>
  <c r="P48" i="31"/>
  <c r="Z38" i="27"/>
  <c r="O50" i="28"/>
  <c r="I43" i="26"/>
  <c r="X49" i="28"/>
  <c r="AA41" i="31"/>
  <c r="N46" i="31"/>
  <c r="M48" i="26"/>
  <c r="X50" i="28"/>
  <c r="Z37" i="28"/>
  <c r="P39" i="29"/>
  <c r="P48" i="26"/>
  <c r="M40" i="29"/>
  <c r="P41" i="29"/>
  <c r="G46" i="31"/>
  <c r="O50" i="27"/>
  <c r="D37" i="31"/>
  <c r="Y51" i="31"/>
  <c r="Y45" i="31"/>
  <c r="J37" i="31"/>
  <c r="N39" i="29"/>
  <c r="Y38" i="27"/>
  <c r="I43" i="29"/>
  <c r="Q50" i="29"/>
  <c r="V42" i="31"/>
  <c r="X36" i="29"/>
  <c r="V37" i="29"/>
  <c r="H42" i="31"/>
  <c r="R40" i="29"/>
  <c r="N48" i="29"/>
  <c r="W42" i="31"/>
  <c r="X47" i="28"/>
  <c r="M38" i="31"/>
  <c r="O51" i="31"/>
  <c r="J41" i="31"/>
  <c r="W46" i="29"/>
  <c r="I47" i="31"/>
  <c r="M48" i="31"/>
  <c r="T47" i="29"/>
  <c r="J41" i="27"/>
  <c r="Y39" i="31"/>
  <c r="X38" i="31"/>
  <c r="L39" i="31"/>
  <c r="T48" i="31"/>
  <c r="D49" i="31"/>
  <c r="Y50" i="27"/>
  <c r="J47" i="31"/>
  <c r="J38" i="31"/>
  <c r="E41" i="31"/>
  <c r="Q45" i="29"/>
  <c r="AA43" i="29"/>
  <c r="T39" i="29"/>
  <c r="M51" i="29"/>
  <c r="N40" i="29"/>
  <c r="Y36" i="28"/>
  <c r="I40" i="29"/>
  <c r="N43" i="31"/>
  <c r="Q48" i="31"/>
  <c r="O45" i="31"/>
  <c r="W38" i="29"/>
  <c r="Q40" i="29"/>
  <c r="K44" i="31"/>
  <c r="Q38" i="27"/>
  <c r="K42" i="31"/>
  <c r="P49" i="31"/>
  <c r="U36" i="29"/>
  <c r="K48" i="31"/>
  <c r="M49" i="28"/>
  <c r="W47" i="29"/>
  <c r="W40" i="29"/>
  <c r="S41" i="26"/>
  <c r="Z43" i="31"/>
  <c r="J51" i="29"/>
  <c r="S38" i="31"/>
  <c r="K47" i="31"/>
  <c r="R37" i="29"/>
  <c r="M48" i="28"/>
  <c r="R49" i="29"/>
  <c r="X40" i="28"/>
  <c r="W46" i="31"/>
  <c r="N49" i="31"/>
  <c r="M36" i="31"/>
  <c r="Q49" i="29"/>
  <c r="S42" i="29"/>
  <c r="K38" i="27"/>
  <c r="W47" i="31"/>
  <c r="G46" i="28"/>
  <c r="H50" i="31"/>
  <c r="I49" i="29"/>
  <c r="C11" i="29"/>
  <c r="M44" i="29"/>
  <c r="S45" i="29"/>
  <c r="Q46" i="31"/>
  <c r="R47" i="29"/>
  <c r="AA47" i="31"/>
  <c r="R47" i="28"/>
  <c r="O50" i="31"/>
  <c r="R50" i="28"/>
  <c r="N43" i="29"/>
  <c r="Q37" i="31"/>
  <c r="F44" i="29"/>
  <c r="K41" i="31"/>
  <c r="R43" i="31"/>
  <c r="X36" i="26"/>
  <c r="D12" i="29"/>
  <c r="Q42" i="26"/>
  <c r="Y42" i="29"/>
  <c r="N49" i="29"/>
  <c r="X36" i="28"/>
  <c r="G48" i="28"/>
  <c r="R41" i="29"/>
  <c r="G45" i="29"/>
  <c r="W39" i="31"/>
  <c r="AA37" i="28"/>
  <c r="M43" i="31"/>
  <c r="I48" i="29"/>
  <c r="S42" i="31"/>
  <c r="I37" i="28"/>
  <c r="O43" i="31"/>
  <c r="Y45" i="27"/>
  <c r="AA49" i="31"/>
  <c r="Y44" i="26"/>
  <c r="R45" i="29"/>
  <c r="P42" i="28"/>
  <c r="M44" i="28"/>
  <c r="S40" i="29"/>
  <c r="E50" i="31"/>
  <c r="O42" i="29"/>
  <c r="G49" i="31"/>
  <c r="M50" i="31"/>
  <c r="D12" i="31"/>
  <c r="U41" i="29"/>
  <c r="T41" i="31"/>
  <c r="Q39" i="28"/>
  <c r="AA51" i="31"/>
  <c r="K48" i="26"/>
  <c r="S51" i="31"/>
  <c r="P37" i="31"/>
  <c r="U48" i="31"/>
  <c r="X45" i="31"/>
  <c r="F48" i="28"/>
  <c r="L49" i="26"/>
  <c r="P46" i="31"/>
  <c r="M50" i="27"/>
  <c r="AA51" i="29"/>
  <c r="H46" i="31"/>
  <c r="Q38" i="29"/>
  <c r="Y47" i="28"/>
  <c r="O38" i="31"/>
  <c r="T40" i="26"/>
  <c r="Y47" i="29"/>
  <c r="E39" i="29"/>
  <c r="G48" i="31"/>
  <c r="S49" i="31"/>
  <c r="J48" i="28"/>
  <c r="S43" i="28"/>
  <c r="P49" i="26"/>
  <c r="O46" i="29"/>
  <c r="W44" i="31"/>
  <c r="V39" i="28"/>
  <c r="S37" i="31"/>
  <c r="O41" i="31"/>
  <c r="L43" i="29"/>
  <c r="C11" i="28"/>
  <c r="S50" i="29"/>
  <c r="H50" i="28"/>
  <c r="V46" i="31"/>
  <c r="H41" i="27"/>
  <c r="Z36" i="29"/>
  <c r="J50" i="29"/>
  <c r="U37" i="28"/>
  <c r="L44" i="28"/>
  <c r="T43" i="29"/>
  <c r="N42" i="27"/>
  <c r="O48" i="28"/>
  <c r="Q38" i="31"/>
  <c r="D38" i="31"/>
  <c r="M45" i="29"/>
  <c r="L49" i="29"/>
  <c r="K46" i="29"/>
  <c r="T36" i="26"/>
  <c r="K50" i="29"/>
  <c r="D36" i="28"/>
  <c r="F42" i="31"/>
  <c r="P44" i="28"/>
  <c r="L38" i="28"/>
  <c r="V48" i="31"/>
  <c r="E45" i="29"/>
  <c r="K45" i="29"/>
  <c r="U37" i="29"/>
  <c r="O38" i="27"/>
  <c r="U45" i="31"/>
  <c r="G44" i="31"/>
  <c r="I36" i="28"/>
  <c r="T37" i="31"/>
  <c r="R46" i="28"/>
  <c r="R39" i="28"/>
  <c r="F48" i="31"/>
  <c r="W36" i="31"/>
  <c r="Q44" i="28"/>
  <c r="G40" i="31"/>
  <c r="P36" i="28"/>
  <c r="AA51" i="28"/>
  <c r="E40" i="26"/>
  <c r="G47" i="31"/>
  <c r="M40" i="31"/>
  <c r="X40" i="29"/>
  <c r="N36" i="29"/>
  <c r="F40" i="28"/>
  <c r="Y49" i="28"/>
  <c r="M38" i="27"/>
  <c r="N51" i="31"/>
  <c r="N44" i="31"/>
  <c r="P48" i="29"/>
  <c r="J36" i="31"/>
  <c r="E38" i="29"/>
  <c r="F41" i="27"/>
  <c r="H43" i="31"/>
  <c r="E51" i="29"/>
  <c r="H37" i="31"/>
  <c r="O37" i="29"/>
  <c r="AA47" i="29"/>
  <c r="V38" i="31"/>
  <c r="M38" i="28"/>
  <c r="J40" i="31"/>
  <c r="P37" i="28"/>
  <c r="AA49" i="29"/>
  <c r="M46" i="28"/>
  <c r="I42" i="29"/>
  <c r="R46" i="29"/>
  <c r="I51" i="31"/>
  <c r="V36" i="26"/>
  <c r="I38" i="29"/>
  <c r="M42" i="26"/>
  <c r="H36" i="28"/>
  <c r="S50" i="31"/>
  <c r="O48" i="31"/>
  <c r="Y41" i="27"/>
  <c r="N50" i="29"/>
  <c r="F43" i="31"/>
  <c r="W37" i="31"/>
  <c r="T45" i="31"/>
  <c r="E44" i="28"/>
  <c r="I44" i="29"/>
  <c r="R42" i="29"/>
  <c r="G50" i="28"/>
  <c r="J41" i="29"/>
  <c r="V49" i="27"/>
  <c r="Q39" i="26"/>
  <c r="M41" i="31"/>
  <c r="W41" i="31"/>
  <c r="X48" i="29"/>
  <c r="J45" i="31"/>
  <c r="K42" i="27"/>
  <c r="AA43" i="28"/>
  <c r="E48" i="31"/>
  <c r="P47" i="28"/>
  <c r="K38" i="31"/>
  <c r="Z41" i="29"/>
  <c r="K40" i="31"/>
  <c r="S39" i="29"/>
  <c r="O41" i="29"/>
  <c r="N49" i="27"/>
  <c r="I39" i="29"/>
  <c r="Y45" i="29"/>
  <c r="N42" i="29"/>
  <c r="Z40" i="29"/>
  <c r="G38" i="31"/>
  <c r="Y40" i="26"/>
  <c r="E42" i="31"/>
  <c r="H36" i="26"/>
  <c r="P47" i="31"/>
  <c r="V48" i="29"/>
  <c r="K44" i="26"/>
  <c r="V45" i="29"/>
  <c r="P51" i="31"/>
  <c r="D40" i="31"/>
  <c r="I48" i="26"/>
  <c r="G42" i="29"/>
  <c r="Z45" i="29"/>
  <c r="I36" i="31"/>
  <c r="L44" i="31"/>
  <c r="L46" i="31"/>
  <c r="R39" i="31"/>
  <c r="N40" i="28"/>
  <c r="K36" i="31"/>
  <c r="U46" i="27"/>
  <c r="X42" i="31"/>
  <c r="S49" i="29"/>
  <c r="Y50" i="31"/>
  <c r="AA39" i="31"/>
  <c r="T40" i="29"/>
  <c r="L45" i="27"/>
  <c r="Y44" i="29"/>
  <c r="Q41" i="28"/>
  <c r="AA48" i="29"/>
  <c r="E38" i="31"/>
  <c r="P43" i="31"/>
  <c r="R51" i="31"/>
  <c r="Z36" i="28"/>
  <c r="U50" i="28"/>
  <c r="W48" i="29"/>
  <c r="X44" i="31"/>
  <c r="S39" i="28"/>
  <c r="Y46" i="31"/>
  <c r="W49" i="29"/>
  <c r="F38" i="31"/>
  <c r="D47" i="31"/>
  <c r="P36" i="26"/>
  <c r="D36" i="29"/>
  <c r="Q43" i="29"/>
  <c r="Q41" i="31"/>
  <c r="F46" i="31"/>
  <c r="H41" i="31"/>
  <c r="L49" i="31"/>
  <c r="S42" i="27"/>
  <c r="R37" i="31"/>
  <c r="I40" i="26"/>
  <c r="I43" i="31"/>
  <c r="Y42" i="31"/>
  <c r="L51" i="29"/>
  <c r="X43" i="31"/>
  <c r="O49" i="29"/>
  <c r="K49" i="27"/>
  <c r="P41" i="31"/>
  <c r="I39" i="26"/>
  <c r="O39" i="28"/>
  <c r="L47" i="29"/>
  <c r="Q39" i="29"/>
  <c r="S45" i="28"/>
  <c r="Z50" i="31"/>
  <c r="E48" i="29"/>
  <c r="T45" i="29"/>
  <c r="T38" i="29"/>
  <c r="H43" i="28"/>
  <c r="G41" i="31"/>
  <c r="O49" i="31"/>
  <c r="X49" i="26"/>
  <c r="I41" i="31"/>
  <c r="V43" i="31"/>
  <c r="Y44" i="31"/>
  <c r="M43" i="29"/>
  <c r="J48" i="31"/>
  <c r="E37" i="31"/>
  <c r="U43" i="31"/>
  <c r="F40" i="31"/>
  <c r="J44" i="31"/>
  <c r="O42" i="31"/>
  <c r="M39" i="31"/>
  <c r="D50" i="31"/>
  <c r="M36" i="28"/>
  <c r="M44" i="26"/>
  <c r="Y41" i="29"/>
  <c r="W41" i="27"/>
  <c r="W36" i="29"/>
  <c r="U48" i="29"/>
  <c r="N40" i="31"/>
  <c r="G51" i="29"/>
  <c r="H44" i="28"/>
  <c r="K51" i="29"/>
  <c r="V47" i="29"/>
  <c r="G37" i="27"/>
  <c r="G44" i="29"/>
  <c r="H49" i="29"/>
  <c r="F51" i="31"/>
  <c r="O44" i="29"/>
  <c r="Q48" i="26"/>
  <c r="S36" i="26"/>
  <c r="S44" i="31"/>
  <c r="Q41" i="29"/>
  <c r="AA37" i="29"/>
  <c r="J41" i="28"/>
  <c r="V49" i="31"/>
  <c r="K43" i="26"/>
  <c r="S45" i="31"/>
  <c r="N41" i="31"/>
  <c r="AA38" i="27"/>
  <c r="V42" i="29"/>
  <c r="T51" i="31"/>
  <c r="E45" i="31"/>
  <c r="C12" i="29"/>
  <c r="V41" i="28"/>
  <c r="U45" i="28"/>
  <c r="U40" i="31"/>
  <c r="E41" i="29"/>
  <c r="H48" i="31"/>
  <c r="X44" i="29"/>
  <c r="F45" i="29"/>
  <c r="X48" i="31"/>
  <c r="L49" i="27"/>
  <c r="AA50" i="28"/>
  <c r="X42" i="29"/>
  <c r="E47" i="31"/>
  <c r="AA43" i="27"/>
  <c r="L37" i="31"/>
  <c r="W40" i="26"/>
  <c r="J42" i="29"/>
  <c r="F36" i="26"/>
  <c r="D12" i="28"/>
  <c r="K46" i="28"/>
  <c r="H47" i="29"/>
  <c r="M42" i="31"/>
  <c r="N36" i="31"/>
  <c r="G45" i="27"/>
  <c r="T40" i="31"/>
  <c r="W50" i="28"/>
  <c r="U51" i="28"/>
  <c r="F40" i="29"/>
  <c r="W43" i="27"/>
  <c r="X49" i="29"/>
  <c r="W45" i="31"/>
  <c r="H40" i="28"/>
  <c r="S36" i="29"/>
  <c r="S46" i="27"/>
  <c r="O47" i="28"/>
  <c r="R40" i="28"/>
  <c r="P47" i="29"/>
  <c r="V39" i="31"/>
  <c r="F45" i="31"/>
  <c r="F41" i="28"/>
  <c r="AA44" i="29"/>
  <c r="N45" i="28"/>
  <c r="Z48" i="29"/>
  <c r="Y43" i="26"/>
  <c r="X41" i="29"/>
  <c r="AA46" i="29"/>
  <c r="Z42" i="28"/>
  <c r="AA44" i="27"/>
  <c r="Z39" i="31"/>
  <c r="P46" i="29"/>
  <c r="U51" i="29"/>
  <c r="Y43" i="31"/>
  <c r="I37" i="31"/>
  <c r="Y48" i="31"/>
  <c r="F46" i="29"/>
  <c r="K45" i="31"/>
  <c r="Y42" i="28"/>
  <c r="S38" i="28"/>
  <c r="H42" i="29"/>
  <c r="D47" i="29"/>
  <c r="J47" i="29"/>
  <c r="L38" i="31"/>
  <c r="Q42" i="27"/>
  <c r="F44" i="31"/>
  <c r="G40" i="26"/>
  <c r="S46" i="31"/>
  <c r="W50" i="27"/>
  <c r="F49" i="29"/>
  <c r="F43" i="29"/>
  <c r="R44" i="31"/>
  <c r="G49" i="27"/>
  <c r="Y41" i="31"/>
  <c r="Z44" i="31"/>
  <c r="G40" i="29"/>
  <c r="R36" i="31"/>
  <c r="D44" i="31"/>
  <c r="L45" i="28"/>
  <c r="V36" i="29"/>
  <c r="Z40" i="27"/>
  <c r="U51" i="31"/>
  <c r="I45" i="31"/>
  <c r="Q40" i="26"/>
  <c r="R43" i="29"/>
  <c r="Q36" i="28"/>
  <c r="T49" i="26"/>
  <c r="M38" i="29"/>
  <c r="AA39" i="27"/>
  <c r="T50" i="31"/>
  <c r="W42" i="29"/>
  <c r="G44" i="26"/>
  <c r="O40" i="27"/>
  <c r="N45" i="31"/>
  <c r="U39" i="31"/>
  <c r="Z48" i="28"/>
  <c r="W49" i="31"/>
  <c r="P50" i="31"/>
  <c r="O44" i="26"/>
  <c r="D51" i="29"/>
  <c r="Z42" i="31"/>
  <c r="AA50" i="31"/>
  <c r="U44" i="29"/>
  <c r="F48" i="29"/>
  <c r="AA36" i="27"/>
  <c r="H37" i="29"/>
  <c r="L51" i="31"/>
  <c r="T49" i="27"/>
  <c r="T36" i="28"/>
  <c r="V41" i="31"/>
  <c r="Z38" i="31"/>
  <c r="AA46" i="27"/>
  <c r="W50" i="31"/>
  <c r="AA44" i="26"/>
  <c r="Q48" i="29"/>
  <c r="S43" i="29"/>
  <c r="O36" i="29"/>
  <c r="E47" i="28"/>
  <c r="AA39" i="28"/>
  <c r="S41" i="29"/>
  <c r="C12" i="31"/>
  <c r="M46" i="27"/>
  <c r="U42" i="31"/>
  <c r="X45" i="29"/>
  <c r="U46" i="28"/>
  <c r="U44" i="26"/>
  <c r="S42" i="28"/>
  <c r="G39" i="29"/>
  <c r="Q42" i="31"/>
  <c r="Y42" i="26"/>
  <c r="M46" i="29"/>
  <c r="H40" i="31"/>
  <c r="P40" i="29"/>
  <c r="I40" i="31"/>
  <c r="V40" i="31"/>
  <c r="Q38" i="28"/>
  <c r="H36" i="31"/>
  <c r="D12" i="27"/>
  <c r="E50" i="27"/>
  <c r="T47" i="26"/>
  <c r="K49" i="31"/>
  <c r="E46" i="31"/>
  <c r="Q50" i="31"/>
  <c r="V48" i="28"/>
  <c r="M43" i="26"/>
  <c r="H44" i="31"/>
  <c r="I50" i="29"/>
  <c r="I49" i="31"/>
  <c r="L43" i="26"/>
  <c r="J38" i="26"/>
  <c r="K47" i="27"/>
  <c r="L41" i="31"/>
  <c r="R48" i="29"/>
  <c r="Q51" i="31"/>
  <c r="O49" i="27"/>
  <c r="K39" i="26"/>
  <c r="U51" i="27"/>
  <c r="E49" i="29"/>
  <c r="F50" i="29"/>
  <c r="Y49" i="29"/>
  <c r="F51" i="28"/>
  <c r="N48" i="28"/>
  <c r="I45" i="29"/>
  <c r="T51" i="27"/>
  <c r="Y49" i="26"/>
  <c r="Y51" i="29"/>
  <c r="W37" i="27"/>
  <c r="T44" i="28"/>
  <c r="S49" i="27"/>
  <c r="G46" i="26"/>
  <c r="S36" i="31"/>
  <c r="S46" i="29"/>
  <c r="D40" i="29"/>
  <c r="V37" i="27"/>
  <c r="AA38" i="29"/>
  <c r="L40" i="28"/>
  <c r="T51" i="29"/>
  <c r="O40" i="26"/>
  <c r="U47" i="29"/>
  <c r="Q51" i="29"/>
  <c r="U41" i="28"/>
  <c r="P51" i="28"/>
  <c r="Y36" i="31"/>
  <c r="H49" i="28"/>
  <c r="E43" i="29"/>
  <c r="N51" i="29"/>
  <c r="J37" i="29"/>
  <c r="F36" i="31"/>
  <c r="T42" i="26"/>
  <c r="Y37" i="26"/>
  <c r="Z47" i="31"/>
  <c r="AA43" i="26"/>
  <c r="I47" i="29"/>
  <c r="I38" i="27"/>
  <c r="K43" i="29"/>
  <c r="J50" i="27"/>
  <c r="M46" i="31"/>
  <c r="E40" i="27"/>
  <c r="AA49" i="28"/>
  <c r="K37" i="31"/>
  <c r="W48" i="31"/>
  <c r="H39" i="31"/>
  <c r="V36" i="27"/>
  <c r="U48" i="26"/>
  <c r="L36" i="27"/>
  <c r="U51" i="26"/>
  <c r="G43" i="29"/>
  <c r="R44" i="29"/>
  <c r="U48" i="28"/>
  <c r="G37" i="29"/>
  <c r="H48" i="27"/>
  <c r="G39" i="28"/>
  <c r="M49" i="31"/>
  <c r="E42" i="27"/>
  <c r="E46" i="27"/>
  <c r="G44" i="28"/>
  <c r="P38" i="31"/>
  <c r="M40" i="26"/>
  <c r="AA40" i="31"/>
  <c r="N51" i="26"/>
  <c r="I46" i="27"/>
  <c r="P38" i="29"/>
  <c r="L45" i="31"/>
  <c r="D12" i="26"/>
  <c r="M51" i="31"/>
  <c r="Q36" i="29"/>
  <c r="AA38" i="31"/>
  <c r="F44" i="28"/>
  <c r="L47" i="31"/>
  <c r="K51" i="31"/>
  <c r="U49" i="28"/>
  <c r="K39" i="29"/>
  <c r="V45" i="31"/>
  <c r="G39" i="26"/>
  <c r="P44" i="31"/>
  <c r="T48" i="28"/>
  <c r="V49" i="28"/>
  <c r="H44" i="27"/>
  <c r="R47" i="26"/>
  <c r="E36" i="27"/>
  <c r="Z36" i="31"/>
  <c r="F48" i="26"/>
  <c r="H38" i="28"/>
  <c r="R43" i="28"/>
  <c r="S50" i="26"/>
  <c r="L40" i="29"/>
  <c r="U47" i="31"/>
  <c r="Q37" i="27"/>
  <c r="U41" i="27"/>
  <c r="V45" i="28"/>
  <c r="L38" i="29"/>
  <c r="H50" i="27"/>
  <c r="I43" i="28"/>
  <c r="P42" i="31"/>
  <c r="U40" i="28"/>
  <c r="N39" i="28"/>
  <c r="N37" i="31"/>
  <c r="O43" i="28"/>
  <c r="E36" i="31"/>
  <c r="P50" i="27"/>
  <c r="X51" i="27"/>
  <c r="R49" i="27"/>
  <c r="P51" i="27"/>
  <c r="D48" i="27"/>
  <c r="R41" i="27"/>
  <c r="X39" i="29"/>
  <c r="P42" i="26"/>
  <c r="P45" i="27"/>
  <c r="V42" i="28"/>
  <c r="O43" i="29"/>
  <c r="AA41" i="29"/>
  <c r="AA37" i="31"/>
  <c r="G43" i="26"/>
  <c r="N46" i="28"/>
  <c r="T36" i="29"/>
  <c r="I50" i="31"/>
  <c r="O47" i="29"/>
  <c r="X48" i="27"/>
  <c r="W44" i="27"/>
  <c r="U40" i="29"/>
  <c r="W51" i="26"/>
  <c r="S39" i="31"/>
  <c r="G45" i="31"/>
  <c r="W48" i="28"/>
  <c r="D42" i="28"/>
  <c r="Y43" i="29"/>
  <c r="AA43" i="31"/>
  <c r="Y50" i="29"/>
  <c r="J44" i="29"/>
  <c r="U49" i="29"/>
  <c r="D44" i="28"/>
  <c r="G48" i="26"/>
  <c r="D45" i="31"/>
  <c r="AA42" i="28"/>
  <c r="Z37" i="31"/>
  <c r="V40" i="28"/>
  <c r="Y48" i="28"/>
  <c r="U37" i="31"/>
  <c r="L46" i="29"/>
  <c r="AA44" i="31"/>
  <c r="L45" i="29"/>
  <c r="AA46" i="28"/>
  <c r="M47" i="28"/>
  <c r="U41" i="31"/>
  <c r="W40" i="31"/>
  <c r="G46" i="27"/>
  <c r="V44" i="31"/>
  <c r="U36" i="27"/>
  <c r="X45" i="26"/>
  <c r="U37" i="27"/>
  <c r="M36" i="29"/>
  <c r="S44" i="28"/>
  <c r="D39" i="29"/>
  <c r="P50" i="28"/>
  <c r="V38" i="27"/>
  <c r="D51" i="26"/>
  <c r="H44" i="26"/>
  <c r="P43" i="28"/>
  <c r="F37" i="31"/>
  <c r="H49" i="31"/>
  <c r="D41" i="27"/>
  <c r="M45" i="28"/>
  <c r="V37" i="26"/>
  <c r="I45" i="28"/>
  <c r="P39" i="31"/>
  <c r="D36" i="31"/>
  <c r="S47" i="28"/>
  <c r="R42" i="31"/>
  <c r="M47" i="31"/>
  <c r="O44" i="31"/>
  <c r="Z47" i="26"/>
  <c r="AA51" i="27"/>
  <c r="M37" i="28"/>
  <c r="I36" i="29"/>
  <c r="D41" i="31"/>
  <c r="Z39" i="27"/>
  <c r="U46" i="31"/>
  <c r="V47" i="26"/>
  <c r="I50" i="28"/>
  <c r="H44" i="29"/>
  <c r="T44" i="26"/>
  <c r="Q43" i="28"/>
  <c r="I47" i="28"/>
  <c r="U45" i="29"/>
  <c r="P40" i="31"/>
  <c r="T46" i="28"/>
  <c r="AA39" i="29"/>
  <c r="E37" i="27"/>
  <c r="V43" i="29"/>
  <c r="M37" i="31"/>
  <c r="M45" i="31"/>
  <c r="AA50" i="27"/>
  <c r="S48" i="26"/>
  <c r="N44" i="29"/>
  <c r="D37" i="28"/>
  <c r="L43" i="31"/>
  <c r="AA36" i="28"/>
  <c r="S51" i="28"/>
  <c r="G38" i="28"/>
  <c r="L36" i="31"/>
  <c r="R50" i="27"/>
  <c r="O38" i="29"/>
  <c r="E41" i="27"/>
  <c r="O39" i="26"/>
  <c r="N44" i="28"/>
  <c r="J41" i="26"/>
  <c r="W41" i="29"/>
  <c r="I49" i="28"/>
  <c r="J36" i="29"/>
  <c r="F38" i="29"/>
  <c r="U43" i="29"/>
  <c r="AA49" i="27"/>
  <c r="F51" i="29"/>
  <c r="V39" i="29"/>
  <c r="Y41" i="28"/>
  <c r="N48" i="31"/>
  <c r="U50" i="31"/>
  <c r="Z38" i="29"/>
  <c r="W36" i="26"/>
  <c r="J43" i="26"/>
  <c r="U36" i="31"/>
  <c r="U44" i="28"/>
  <c r="Z37" i="29"/>
  <c r="O38" i="28"/>
  <c r="P37" i="29"/>
  <c r="L39" i="29"/>
  <c r="C12" i="27"/>
  <c r="F49" i="31"/>
  <c r="Z49" i="29"/>
  <c r="AA48" i="28"/>
  <c r="V36" i="28"/>
  <c r="T37" i="28"/>
  <c r="L46" i="26"/>
  <c r="N43" i="27"/>
  <c r="C11" i="31"/>
  <c r="AA50" i="29"/>
  <c r="AA42" i="29"/>
  <c r="R45" i="28"/>
  <c r="N38" i="31"/>
  <c r="Y38" i="29"/>
  <c r="U38" i="28"/>
  <c r="C12" i="28"/>
  <c r="N51" i="27"/>
  <c r="L47" i="27"/>
  <c r="Y47" i="31"/>
  <c r="E38" i="27"/>
  <c r="V36" i="31"/>
  <c r="K46" i="26"/>
  <c r="T41" i="27"/>
  <c r="W36" i="27"/>
  <c r="D50" i="29"/>
  <c r="N39" i="27"/>
  <c r="Y37" i="29"/>
  <c r="Y42" i="27"/>
  <c r="O37" i="31"/>
  <c r="V49" i="29"/>
  <c r="Q49" i="27"/>
  <c r="N45" i="29"/>
  <c r="H38" i="31"/>
  <c r="V45" i="27"/>
  <c r="Y38" i="28"/>
  <c r="S44" i="29"/>
  <c r="V50" i="28"/>
  <c r="J51" i="28"/>
  <c r="X38" i="27"/>
  <c r="F37" i="29"/>
  <c r="D38" i="26"/>
  <c r="J49" i="28"/>
  <c r="X46" i="27"/>
  <c r="D1260" i="18" a="1"/>
  <c r="X36" i="31"/>
  <c r="L51" i="28"/>
  <c r="U44" i="31"/>
  <c r="W49" i="28"/>
  <c r="G42" i="31"/>
  <c r="M47" i="29"/>
  <c r="Z46" i="31"/>
  <c r="M39" i="29"/>
  <c r="N42" i="31"/>
  <c r="AA51" i="26"/>
  <c r="D41" i="28"/>
  <c r="G43" i="27"/>
  <c r="W51" i="28"/>
  <c r="Y36" i="29"/>
  <c r="AA48" i="27"/>
  <c r="D38" i="28"/>
  <c r="K48" i="29"/>
  <c r="N44" i="27"/>
  <c r="Q51" i="28"/>
  <c r="W44" i="28"/>
  <c r="W45" i="28"/>
  <c r="R49" i="28"/>
  <c r="F41" i="29"/>
  <c r="W39" i="26"/>
  <c r="M41" i="29"/>
  <c r="J51" i="31"/>
  <c r="J40" i="28"/>
  <c r="I42" i="28"/>
  <c r="S40" i="28"/>
  <c r="R44" i="28"/>
  <c r="L41" i="29"/>
  <c r="W49" i="27"/>
  <c r="D38" i="29"/>
  <c r="L50" i="31"/>
  <c r="N43" i="26"/>
  <c r="L38" i="27"/>
  <c r="E39" i="31"/>
  <c r="G49" i="29"/>
  <c r="T37" i="29"/>
  <c r="H46" i="27"/>
  <c r="K38" i="28"/>
  <c r="U36" i="28"/>
  <c r="K42" i="28"/>
  <c r="F46" i="27"/>
  <c r="K38" i="29"/>
  <c r="F44" i="26"/>
  <c r="H37" i="28"/>
  <c r="K39" i="31"/>
  <c r="J38" i="27"/>
  <c r="L44" i="26"/>
  <c r="X40" i="31"/>
  <c r="S51" i="27"/>
  <c r="P50" i="29"/>
  <c r="N50" i="31"/>
  <c r="L37" i="26"/>
  <c r="H40" i="29"/>
  <c r="I37" i="27"/>
  <c r="X51" i="31"/>
  <c r="D46" i="28"/>
  <c r="J46" i="31"/>
  <c r="H47" i="27"/>
  <c r="P36" i="29"/>
  <c r="X39" i="31"/>
  <c r="D42" i="31"/>
  <c r="L42" i="29"/>
  <c r="U43" i="28"/>
  <c r="S44" i="26"/>
  <c r="O47" i="26"/>
  <c r="Z46" i="26"/>
  <c r="H50" i="29"/>
  <c r="V39" i="27"/>
  <c r="AA41" i="28"/>
  <c r="U38" i="27"/>
  <c r="E37" i="28"/>
  <c r="K43" i="31"/>
  <c r="K50" i="31"/>
  <c r="W51" i="31"/>
  <c r="R41" i="28"/>
  <c r="J38" i="28"/>
  <c r="R38" i="31"/>
  <c r="Y49" i="31"/>
  <c r="D49" i="29"/>
  <c r="N41" i="27"/>
  <c r="D39" i="31"/>
  <c r="D48" i="29"/>
  <c r="Z40" i="31"/>
  <c r="P44" i="26"/>
  <c r="J50" i="31"/>
  <c r="Q42" i="28"/>
  <c r="T37" i="27"/>
  <c r="U43" i="26"/>
  <c r="L43" i="28"/>
  <c r="J49" i="26"/>
  <c r="E49" i="28"/>
  <c r="H42" i="27"/>
  <c r="I39" i="27"/>
  <c r="I40" i="27"/>
  <c r="Q45" i="31"/>
  <c r="T40" i="28"/>
  <c r="S50" i="27"/>
  <c r="Y48" i="27"/>
  <c r="J47" i="27"/>
  <c r="Y37" i="31"/>
  <c r="T48" i="29"/>
  <c r="Y43" i="28"/>
  <c r="AA44" i="28"/>
  <c r="Q36" i="27"/>
  <c r="F39" i="27"/>
  <c r="E40" i="29"/>
  <c r="L48" i="29"/>
  <c r="O51" i="29"/>
  <c r="I43" i="27"/>
  <c r="J39" i="27"/>
  <c r="I44" i="26"/>
  <c r="W38" i="31"/>
  <c r="O37" i="28"/>
  <c r="F42" i="29"/>
  <c r="W42" i="27"/>
  <c r="I37" i="29"/>
  <c r="T49" i="31"/>
  <c r="AA41" i="26"/>
  <c r="T46" i="29"/>
  <c r="Q37" i="29"/>
  <c r="E51" i="31"/>
  <c r="M42" i="29"/>
  <c r="E47" i="29"/>
  <c r="V44" i="29"/>
  <c r="J43" i="28"/>
  <c r="H43" i="29"/>
  <c r="Y49" i="27"/>
  <c r="N47" i="29"/>
  <c r="I42" i="26"/>
  <c r="L36" i="26"/>
  <c r="M50" i="29"/>
  <c r="J43" i="31"/>
  <c r="T39" i="26"/>
  <c r="G45" i="28"/>
  <c r="J42" i="31"/>
  <c r="X42" i="28"/>
  <c r="H51" i="29"/>
  <c r="AA36" i="31"/>
  <c r="V44" i="28"/>
  <c r="AA45" i="31"/>
  <c r="K49" i="26"/>
  <c r="F47" i="31"/>
  <c r="Z47" i="29"/>
  <c r="N43" i="28"/>
  <c r="I42" i="27"/>
  <c r="L40" i="27"/>
  <c r="AA45" i="26"/>
  <c r="F39" i="29"/>
  <c r="Z43" i="28"/>
  <c r="S37" i="29"/>
  <c r="O36" i="31"/>
  <c r="P44" i="29"/>
  <c r="G47" i="28"/>
  <c r="I40" i="28"/>
  <c r="Z51" i="28"/>
  <c r="R45" i="31"/>
  <c r="L40" i="31"/>
  <c r="V40" i="29"/>
  <c r="D46" i="31"/>
  <c r="R42" i="27"/>
  <c r="Q46" i="28"/>
  <c r="X44" i="28"/>
  <c r="Y44" i="28"/>
  <c r="S49" i="26"/>
  <c r="T50" i="29"/>
  <c r="I39" i="31"/>
  <c r="E45" i="27"/>
  <c r="Y39" i="29"/>
  <c r="T43" i="28"/>
  <c r="K36" i="26"/>
  <c r="D42" i="29"/>
  <c r="N37" i="26"/>
  <c r="N38" i="28"/>
  <c r="S36" i="28"/>
  <c r="G36" i="27"/>
  <c r="AA45" i="28"/>
  <c r="AA47" i="28"/>
  <c r="K49" i="28"/>
  <c r="F1260" i="16" a="1"/>
  <c r="D48" i="28"/>
  <c r="O48" i="26"/>
  <c r="X41" i="31"/>
  <c r="M49" i="26"/>
  <c r="W51" i="27"/>
  <c r="F39" i="28"/>
  <c r="Q40" i="27"/>
  <c r="Z44" i="28"/>
  <c r="Z49" i="31"/>
  <c r="O42" i="26"/>
  <c r="K48" i="27"/>
  <c r="Y51" i="27"/>
  <c r="V42" i="26"/>
  <c r="S42" i="26"/>
  <c r="Q45" i="26"/>
  <c r="M39" i="26"/>
  <c r="T36" i="27"/>
  <c r="V47" i="31"/>
  <c r="J40" i="29"/>
  <c r="AA45" i="29"/>
  <c r="L39" i="28"/>
  <c r="O44" i="27"/>
  <c r="S47" i="27"/>
  <c r="H39" i="28"/>
  <c r="O41" i="26"/>
  <c r="O42" i="28"/>
  <c r="Z44" i="26"/>
  <c r="R42" i="28"/>
  <c r="C12" i="21"/>
  <c r="L50" i="26"/>
  <c r="H41" i="28"/>
  <c r="Y46" i="28"/>
  <c r="N40" i="27"/>
  <c r="Q43" i="26"/>
  <c r="Z49" i="28"/>
  <c r="Y44" i="27"/>
  <c r="J43" i="29"/>
  <c r="J36" i="26"/>
  <c r="P43" i="26"/>
  <c r="Q40" i="28"/>
  <c r="W48" i="27"/>
  <c r="K51" i="27"/>
  <c r="Y37" i="27"/>
  <c r="L51" i="26"/>
  <c r="Q48" i="28"/>
  <c r="E40" i="31"/>
  <c r="D43" i="31"/>
  <c r="W48" i="26"/>
  <c r="X39" i="28"/>
  <c r="G37" i="26"/>
  <c r="P45" i="29"/>
  <c r="V47" i="28"/>
  <c r="Z48" i="27"/>
  <c r="D48" i="31"/>
  <c r="Q40" i="31"/>
  <c r="H48" i="29"/>
  <c r="E48" i="28"/>
  <c r="Z39" i="29"/>
  <c r="Z50" i="26"/>
  <c r="L51" i="27"/>
  <c r="J37" i="28"/>
  <c r="AA40" i="28"/>
  <c r="F47" i="27"/>
  <c r="M47" i="27"/>
  <c r="G48" i="29"/>
  <c r="O47" i="31"/>
  <c r="M37" i="29"/>
  <c r="F38" i="26"/>
  <c r="H37" i="26"/>
  <c r="D46" i="26"/>
  <c r="G36" i="31"/>
  <c r="M39" i="28"/>
  <c r="X47" i="26"/>
  <c r="S43" i="31"/>
  <c r="H46" i="28"/>
  <c r="E49" i="31"/>
  <c r="V39" i="26"/>
  <c r="J47" i="26"/>
  <c r="M45" i="27"/>
  <c r="Z48" i="31"/>
  <c r="W42" i="26"/>
  <c r="D37" i="27"/>
  <c r="Y36" i="26"/>
  <c r="U38" i="26"/>
  <c r="H51" i="27"/>
  <c r="Q50" i="26"/>
  <c r="P46" i="27"/>
  <c r="I44" i="31"/>
  <c r="U45" i="27"/>
  <c r="W38" i="28"/>
  <c r="T39" i="28"/>
  <c r="E39" i="27"/>
  <c r="E42" i="29"/>
  <c r="X46" i="29"/>
  <c r="W43" i="29"/>
  <c r="AA47" i="26"/>
  <c r="X37" i="27"/>
  <c r="X51" i="29"/>
  <c r="T51" i="28"/>
  <c r="X50" i="27"/>
  <c r="S47" i="29"/>
  <c r="T37" i="26"/>
  <c r="N42" i="26"/>
  <c r="X50" i="29"/>
  <c r="X47" i="29"/>
  <c r="J39" i="26"/>
  <c r="AA48" i="31"/>
  <c r="T41" i="29"/>
  <c r="W36" i="28"/>
  <c r="Z45" i="26"/>
  <c r="D43" i="27"/>
  <c r="L50" i="28"/>
  <c r="R43" i="26"/>
  <c r="W44" i="26"/>
  <c r="I36" i="26"/>
  <c r="N45" i="26"/>
  <c r="S51" i="29"/>
  <c r="P51" i="29"/>
  <c r="X45" i="27"/>
  <c r="R45" i="27"/>
  <c r="E47" i="27"/>
  <c r="Z51" i="29"/>
  <c r="Y38" i="31"/>
  <c r="Q37" i="26"/>
  <c r="G37" i="31"/>
  <c r="I38" i="31"/>
  <c r="R39" i="29"/>
  <c r="S41" i="28"/>
  <c r="H39" i="26"/>
  <c r="H45" i="31"/>
  <c r="J49" i="29"/>
  <c r="J40" i="26"/>
  <c r="T41" i="26"/>
  <c r="X37" i="29"/>
  <c r="G46" i="29"/>
  <c r="Z47" i="28"/>
  <c r="X47" i="31"/>
  <c r="F50" i="31"/>
  <c r="K45" i="28"/>
  <c r="Y46" i="27"/>
  <c r="K36" i="29"/>
  <c r="H38" i="29"/>
  <c r="D38" i="27"/>
  <c r="D1260" i="16" a="1"/>
  <c r="I46" i="28"/>
  <c r="U40" i="27"/>
  <c r="X37" i="28"/>
  <c r="E48" i="26"/>
  <c r="Q51" i="27"/>
  <c r="H47" i="28"/>
  <c r="M37" i="27"/>
  <c r="W43" i="26"/>
  <c r="N41" i="28"/>
  <c r="Y39" i="27"/>
  <c r="F44" i="27"/>
  <c r="L44" i="29"/>
  <c r="L36" i="29"/>
  <c r="Z51" i="31"/>
  <c r="K47" i="26"/>
  <c r="V42" i="27"/>
  <c r="O39" i="27"/>
  <c r="K50" i="28"/>
  <c r="K37" i="27"/>
  <c r="V46" i="29"/>
  <c r="O39" i="31"/>
  <c r="Q49" i="31"/>
  <c r="F36" i="28"/>
  <c r="X50" i="26"/>
  <c r="F45" i="27"/>
  <c r="P39" i="28"/>
  <c r="N37" i="29"/>
  <c r="W39" i="28"/>
  <c r="V37" i="28"/>
  <c r="J49" i="31"/>
  <c r="W37" i="28"/>
  <c r="S37" i="28"/>
  <c r="I48" i="28"/>
  <c r="S50" i="28"/>
  <c r="E1260" i="20" a="1"/>
  <c r="N49" i="26"/>
  <c r="I49" i="27"/>
  <c r="D42" i="27"/>
  <c r="F42" i="28"/>
  <c r="E39" i="26"/>
  <c r="O49" i="26"/>
  <c r="R45" i="26"/>
  <c r="K46" i="31"/>
  <c r="N36" i="26"/>
  <c r="G44" i="27"/>
  <c r="T38" i="26"/>
  <c r="W40" i="28"/>
  <c r="W47" i="26"/>
  <c r="D42" i="26"/>
  <c r="G42" i="28"/>
  <c r="J39" i="31"/>
  <c r="L42" i="31"/>
  <c r="Z45" i="27"/>
  <c r="D41" i="29"/>
  <c r="T39" i="31"/>
  <c r="D41" i="26"/>
  <c r="O47" i="27"/>
  <c r="R40" i="31"/>
  <c r="V46" i="27"/>
  <c r="X40" i="26"/>
  <c r="I48" i="31"/>
  <c r="S48" i="29"/>
  <c r="H45" i="28"/>
  <c r="J37" i="27"/>
  <c r="AA40" i="27"/>
  <c r="H49" i="27"/>
  <c r="H39" i="29"/>
  <c r="J45" i="26"/>
  <c r="F37" i="27"/>
  <c r="L38" i="26"/>
  <c r="R50" i="26"/>
  <c r="AA38" i="28"/>
  <c r="AA37" i="26"/>
  <c r="R48" i="26"/>
  <c r="T49" i="28"/>
  <c r="C11" i="27"/>
  <c r="G41" i="26"/>
  <c r="R51" i="27"/>
  <c r="X41" i="27"/>
  <c r="K40" i="29"/>
  <c r="Q39" i="31"/>
  <c r="Y51" i="28"/>
  <c r="F19" i="22"/>
  <c r="H51" i="31"/>
  <c r="M41" i="26"/>
  <c r="T44" i="29"/>
  <c r="D40" i="28"/>
  <c r="Q38" i="26"/>
  <c r="V51" i="29"/>
  <c r="H19" i="25"/>
  <c r="P36" i="27"/>
  <c r="F47" i="28"/>
  <c r="Y48" i="26"/>
  <c r="G41" i="29"/>
  <c r="J51" i="26"/>
  <c r="G50" i="29"/>
  <c r="H43" i="27"/>
  <c r="T42" i="29"/>
  <c r="E36" i="28"/>
  <c r="D51" i="27"/>
  <c r="F41" i="31"/>
  <c r="K37" i="28"/>
  <c r="G39" i="31"/>
  <c r="M50" i="28"/>
  <c r="R36" i="28"/>
  <c r="E42" i="26"/>
  <c r="V51" i="28"/>
  <c r="S48" i="28"/>
  <c r="Z43" i="26"/>
  <c r="U42" i="27"/>
  <c r="T46" i="26"/>
  <c r="E36" i="26"/>
  <c r="T45" i="28"/>
  <c r="S38" i="29"/>
  <c r="X50" i="31"/>
  <c r="Q44" i="31"/>
  <c r="X48" i="26"/>
  <c r="D47" i="27"/>
  <c r="J44" i="27"/>
  <c r="Q47" i="29"/>
  <c r="P49" i="27"/>
  <c r="AA48" i="26"/>
  <c r="F42" i="27"/>
  <c r="H48" i="26"/>
  <c r="G50" i="31"/>
  <c r="L43" i="27"/>
  <c r="J42" i="28"/>
  <c r="O46" i="26"/>
  <c r="K48" i="28"/>
  <c r="L40" i="26"/>
  <c r="X39" i="27"/>
  <c r="Z50" i="28"/>
  <c r="Z49" i="26"/>
  <c r="E41" i="26"/>
  <c r="Z46" i="27"/>
  <c r="L49" i="28"/>
  <c r="P36" i="31"/>
  <c r="V44" i="26"/>
  <c r="E46" i="29"/>
  <c r="G43" i="28"/>
  <c r="E40" i="28"/>
  <c r="J45" i="28"/>
  <c r="K45" i="27"/>
  <c r="T42" i="28"/>
  <c r="I41" i="28"/>
  <c r="M36" i="26"/>
  <c r="X37" i="31"/>
  <c r="X51" i="28"/>
  <c r="G47" i="26"/>
  <c r="X46" i="28"/>
  <c r="U47" i="27"/>
  <c r="Y51" i="26"/>
  <c r="Z42" i="29"/>
  <c r="Q46" i="27"/>
  <c r="J45" i="29"/>
  <c r="D43" i="29"/>
  <c r="I46" i="31"/>
  <c r="J46" i="29"/>
  <c r="Y40" i="27"/>
  <c r="U47" i="28"/>
  <c r="E44" i="29"/>
  <c r="H48" i="28"/>
  <c r="K44" i="28"/>
  <c r="W37" i="29"/>
  <c r="S49" i="28"/>
  <c r="G48" i="27"/>
  <c r="J48" i="27"/>
  <c r="AA49" i="26"/>
  <c r="N40" i="26"/>
  <c r="U42" i="28"/>
  <c r="P43" i="27"/>
  <c r="Z50" i="27"/>
  <c r="G37" i="28"/>
  <c r="O40" i="29"/>
  <c r="W47" i="28"/>
  <c r="N47" i="28"/>
  <c r="N47" i="26"/>
  <c r="X44" i="27"/>
  <c r="Q43" i="31"/>
  <c r="X46" i="31"/>
  <c r="W44" i="29"/>
  <c r="S38" i="27"/>
  <c r="N39" i="26"/>
  <c r="P45" i="31"/>
  <c r="F37" i="26"/>
  <c r="AA46" i="31"/>
  <c r="S41" i="31"/>
  <c r="Q46" i="29"/>
  <c r="Z50" i="29"/>
  <c r="D47" i="26"/>
  <c r="D49" i="27"/>
  <c r="Q48" i="27"/>
  <c r="F40" i="27"/>
  <c r="X42" i="27"/>
  <c r="N41" i="29"/>
  <c r="Y46" i="26"/>
  <c r="X43" i="26"/>
  <c r="T46" i="31"/>
  <c r="M43" i="28"/>
  <c r="K41" i="27"/>
  <c r="N46" i="27"/>
  <c r="Q44" i="26"/>
  <c r="K45" i="26"/>
  <c r="N39" i="31"/>
  <c r="P49" i="28"/>
  <c r="D49" i="26"/>
  <c r="S43" i="26"/>
  <c r="E43" i="26"/>
  <c r="G50" i="26"/>
  <c r="H38" i="26"/>
  <c r="I50" i="27"/>
  <c r="R48" i="31"/>
  <c r="J46" i="27"/>
  <c r="M46" i="26"/>
  <c r="S40" i="31"/>
  <c r="M42" i="28"/>
  <c r="I51" i="29"/>
  <c r="Z41" i="28"/>
  <c r="H42" i="26"/>
  <c r="R40" i="26"/>
  <c r="U44" i="27"/>
  <c r="Y37" i="28"/>
  <c r="S37" i="27"/>
  <c r="U50" i="27"/>
  <c r="P41" i="27"/>
  <c r="R38" i="26"/>
  <c r="W39" i="29"/>
  <c r="C12" i="26"/>
  <c r="Z39" i="28"/>
  <c r="G36" i="28"/>
  <c r="F41" i="26"/>
  <c r="R39" i="26"/>
  <c r="W50" i="26"/>
  <c r="Z37" i="26"/>
  <c r="D48" i="26"/>
  <c r="R38" i="27"/>
  <c r="K46" i="27"/>
  <c r="L48" i="27"/>
  <c r="G51" i="26"/>
  <c r="G50" i="27"/>
  <c r="V43" i="28"/>
  <c r="T48" i="27"/>
  <c r="Q50" i="28"/>
  <c r="E49" i="26"/>
  <c r="L42" i="26"/>
  <c r="Z39" i="26"/>
  <c r="L37" i="29"/>
  <c r="I36" i="27"/>
  <c r="T50" i="27"/>
  <c r="V43" i="27"/>
  <c r="G51" i="27"/>
  <c r="V50" i="27"/>
  <c r="H40" i="26"/>
  <c r="T38" i="27"/>
  <c r="T47" i="27"/>
  <c r="P41" i="28"/>
  <c r="H45" i="26"/>
  <c r="D37" i="29"/>
  <c r="P48" i="27"/>
  <c r="V38" i="26"/>
  <c r="F46" i="26"/>
  <c r="Y46" i="29"/>
  <c r="F42" i="26"/>
  <c r="I50" i="26"/>
  <c r="L50" i="27"/>
  <c r="E38" i="26"/>
  <c r="O51" i="26"/>
  <c r="Q47" i="28"/>
  <c r="W45" i="27"/>
  <c r="P46" i="28"/>
  <c r="Z41" i="27"/>
  <c r="L36" i="28"/>
  <c r="I38" i="28"/>
  <c r="T42" i="27"/>
  <c r="O36" i="27"/>
  <c r="M51" i="27"/>
  <c r="F50" i="26"/>
  <c r="O43" i="27"/>
  <c r="U38" i="31"/>
  <c r="H49" i="26"/>
  <c r="Z48" i="26"/>
  <c r="V48" i="26"/>
  <c r="W50" i="29"/>
  <c r="J38" i="29"/>
  <c r="O44" i="28"/>
  <c r="V37" i="31"/>
  <c r="E44" i="26"/>
  <c r="M51" i="28"/>
  <c r="M49" i="29"/>
  <c r="Y40" i="28"/>
  <c r="Z45" i="31"/>
  <c r="T38" i="31"/>
  <c r="O40" i="31"/>
  <c r="G38" i="27"/>
  <c r="N45" i="27"/>
  <c r="I46" i="29"/>
  <c r="N50" i="27"/>
  <c r="R38" i="29"/>
  <c r="K37" i="29"/>
  <c r="R37" i="28"/>
  <c r="P46" i="26"/>
  <c r="L44" i="27"/>
  <c r="J23" i="23"/>
  <c r="R39" i="27"/>
  <c r="U40" i="26"/>
  <c r="H42" i="28"/>
  <c r="X37" i="26"/>
  <c r="E37" i="26"/>
  <c r="R41" i="26"/>
  <c r="S37" i="26"/>
  <c r="E1260" i="16" a="1"/>
  <c r="G41" i="28"/>
  <c r="V41" i="29"/>
  <c r="H40" i="27"/>
  <c r="T39" i="27"/>
  <c r="E50" i="28"/>
  <c r="Q36" i="31"/>
  <c r="D40" i="26"/>
  <c r="V41" i="26"/>
  <c r="Q47" i="31"/>
  <c r="N37" i="27"/>
  <c r="E41" i="28"/>
  <c r="R38" i="28"/>
  <c r="F49" i="28"/>
  <c r="R46" i="31"/>
  <c r="I37" i="26"/>
  <c r="G38" i="29"/>
  <c r="F1260" i="12" a="1"/>
  <c r="P45" i="28"/>
  <c r="W38" i="27"/>
  <c r="L19" i="21"/>
  <c r="J44" i="26"/>
  <c r="I51" i="28"/>
  <c r="R49" i="26"/>
  <c r="X46" i="26"/>
  <c r="H41" i="29"/>
  <c r="I39" i="28"/>
  <c r="R36" i="27"/>
  <c r="T43" i="26"/>
  <c r="X44" i="26"/>
  <c r="V51" i="27"/>
  <c r="H51" i="26"/>
  <c r="U49" i="31"/>
  <c r="R46" i="27"/>
  <c r="O49" i="28"/>
  <c r="Z45" i="28"/>
  <c r="L41" i="28"/>
  <c r="G41" i="27"/>
  <c r="E43" i="28"/>
  <c r="J49" i="27"/>
  <c r="O48" i="29"/>
  <c r="L48" i="31"/>
  <c r="Q39" i="27"/>
  <c r="E19" i="25"/>
  <c r="Q47" i="27"/>
  <c r="D43" i="28"/>
  <c r="D21" i="21"/>
  <c r="W46" i="26"/>
  <c r="V50" i="29"/>
  <c r="K47" i="29"/>
  <c r="J45" i="27"/>
  <c r="F43" i="28"/>
  <c r="F50" i="27"/>
  <c r="P40" i="26"/>
  <c r="N51" i="28"/>
  <c r="H46" i="26"/>
  <c r="Z46" i="28"/>
  <c r="E44" i="27"/>
  <c r="Y40" i="29"/>
  <c r="K50" i="26"/>
  <c r="R44" i="26"/>
  <c r="T42" i="31"/>
  <c r="K21" i="23"/>
  <c r="F43" i="26"/>
  <c r="H50" i="26"/>
  <c r="L23" i="23"/>
  <c r="L50" i="29"/>
  <c r="M43" i="27"/>
  <c r="I41" i="29"/>
  <c r="AA42" i="27"/>
  <c r="U38" i="29"/>
  <c r="F51" i="26"/>
  <c r="L45" i="26"/>
  <c r="K41" i="26"/>
  <c r="H47" i="26"/>
  <c r="J42" i="26"/>
  <c r="Q49" i="26"/>
  <c r="AA46" i="26"/>
  <c r="Y48" i="29"/>
  <c r="G49" i="28"/>
  <c r="P48" i="28"/>
  <c r="H37" i="27"/>
  <c r="E19" i="24"/>
  <c r="G39" i="27"/>
  <c r="I45" i="26"/>
  <c r="L47" i="28"/>
  <c r="T46" i="27"/>
  <c r="F37" i="28"/>
  <c r="P39" i="27"/>
  <c r="H51" i="28"/>
  <c r="F21" i="23"/>
  <c r="Y39" i="28"/>
  <c r="E51" i="28"/>
  <c r="F17" i="21"/>
  <c r="P50" i="26"/>
  <c r="K40" i="28"/>
  <c r="F50" i="28"/>
  <c r="S40" i="26"/>
  <c r="G47" i="27"/>
  <c r="T47" i="28"/>
  <c r="G51" i="28"/>
  <c r="I23" i="23"/>
  <c r="L23" i="21"/>
  <c r="AA38" i="26"/>
  <c r="P37" i="27"/>
  <c r="R43" i="27"/>
  <c r="N38" i="27"/>
  <c r="I48" i="27"/>
  <c r="Q45" i="28"/>
  <c r="W46" i="27"/>
  <c r="D46" i="29"/>
  <c r="S44" i="27"/>
  <c r="W38" i="26"/>
  <c r="K37" i="26"/>
  <c r="F46" i="28"/>
  <c r="P45" i="26"/>
  <c r="Z44" i="29"/>
  <c r="P42" i="29"/>
  <c r="D50" i="27"/>
  <c r="Z40" i="26"/>
  <c r="T41" i="28"/>
  <c r="W47" i="27"/>
  <c r="F1260" i="18" a="1"/>
  <c r="K44" i="29"/>
  <c r="AA40" i="29"/>
  <c r="O42" i="27"/>
  <c r="U50" i="29"/>
  <c r="D44" i="29"/>
  <c r="M38" i="26"/>
  <c r="J48" i="29"/>
  <c r="E47" i="26"/>
  <c r="T45" i="26"/>
  <c r="E50" i="29"/>
  <c r="N48" i="27"/>
  <c r="S43" i="27"/>
  <c r="C12" i="25"/>
  <c r="L46" i="28"/>
  <c r="L41" i="27"/>
  <c r="D37" i="26"/>
  <c r="Y43" i="27"/>
  <c r="K40" i="26"/>
  <c r="X41" i="28"/>
  <c r="I51" i="26"/>
  <c r="G40" i="27"/>
  <c r="W37" i="26"/>
  <c r="Q49" i="28"/>
  <c r="V45" i="26"/>
  <c r="I41" i="27"/>
  <c r="X42" i="26"/>
  <c r="F36" i="27"/>
  <c r="X51" i="26"/>
  <c r="O46" i="31"/>
  <c r="S40" i="27"/>
  <c r="O41" i="27"/>
  <c r="R37" i="26"/>
  <c r="Y50" i="28"/>
  <c r="X38" i="26"/>
  <c r="Z38" i="26"/>
  <c r="D39" i="28"/>
  <c r="M42" i="27"/>
  <c r="E1260" i="12" a="1"/>
  <c r="M37" i="26"/>
  <c r="S46" i="26"/>
  <c r="R51" i="29"/>
  <c r="D21" i="24"/>
  <c r="V50" i="31"/>
  <c r="J23" i="22"/>
  <c r="P49" i="29"/>
  <c r="K51" i="28"/>
  <c r="M40" i="27"/>
  <c r="E51" i="26"/>
  <c r="E37" i="29"/>
  <c r="X45" i="28"/>
  <c r="U46" i="26"/>
  <c r="K42" i="29"/>
  <c r="I21" i="23"/>
  <c r="AA37" i="27"/>
  <c r="R50" i="31"/>
  <c r="M44" i="31"/>
  <c r="G38" i="26"/>
  <c r="M23" i="22"/>
  <c r="R44" i="27"/>
  <c r="I47" i="27"/>
  <c r="J46" i="26"/>
  <c r="F38" i="27"/>
  <c r="K21" i="22"/>
  <c r="O51" i="27"/>
  <c r="D36" i="26"/>
  <c r="R48" i="27"/>
  <c r="D44" i="26"/>
  <c r="AA42" i="26"/>
  <c r="O36" i="28"/>
  <c r="P38" i="28"/>
  <c r="F45" i="26"/>
  <c r="R46" i="26"/>
  <c r="X43" i="28"/>
  <c r="U39" i="29"/>
  <c r="T50" i="28"/>
  <c r="W51" i="29"/>
  <c r="Y47" i="27"/>
  <c r="O50" i="26"/>
  <c r="X36" i="27"/>
  <c r="S51" i="26"/>
  <c r="F51" i="27"/>
  <c r="O39" i="29"/>
  <c r="H36" i="27"/>
  <c r="N48" i="26"/>
  <c r="V41" i="27"/>
  <c r="M50" i="26"/>
  <c r="V43" i="26"/>
  <c r="V47" i="27"/>
  <c r="M39" i="27"/>
  <c r="N49" i="28"/>
  <c r="H45" i="27"/>
  <c r="H46" i="29"/>
  <c r="N46" i="29"/>
  <c r="J37" i="26"/>
  <c r="T44" i="27"/>
  <c r="T36" i="31"/>
  <c r="U49" i="27"/>
  <c r="K19" i="22"/>
  <c r="K23" i="21"/>
  <c r="L17" i="22"/>
  <c r="E21" i="24"/>
  <c r="M17" i="25"/>
  <c r="X38" i="29"/>
  <c r="P47" i="27"/>
  <c r="K39" i="27"/>
  <c r="D45" i="27"/>
  <c r="K21" i="25"/>
  <c r="G19" i="23"/>
  <c r="L37" i="27"/>
  <c r="Z47" i="27"/>
  <c r="J48" i="26"/>
  <c r="L21" i="22"/>
  <c r="H23" i="25"/>
  <c r="V38" i="29"/>
  <c r="P40" i="28"/>
  <c r="K44" i="27"/>
  <c r="L39" i="27"/>
  <c r="P43" i="29"/>
  <c r="Q44" i="27"/>
  <c r="G51" i="31"/>
  <c r="Q36" i="26"/>
  <c r="Q51" i="26"/>
  <c r="Z36" i="27"/>
  <c r="N38" i="29"/>
  <c r="H47" i="31"/>
  <c r="S36" i="27"/>
  <c r="AA36" i="26"/>
  <c r="Z40" i="28"/>
  <c r="U50" i="26"/>
  <c r="M41" i="27"/>
  <c r="X39" i="26"/>
  <c r="AA50" i="26"/>
  <c r="J40" i="27"/>
  <c r="F17" i="22"/>
  <c r="O50" i="29"/>
  <c r="J23" i="24"/>
  <c r="Z36" i="26"/>
  <c r="F1260" i="14" a="1"/>
  <c r="K40" i="27"/>
  <c r="L47" i="26"/>
  <c r="X43" i="29"/>
  <c r="O51" i="28"/>
  <c r="K41" i="29"/>
  <c r="E51" i="27"/>
  <c r="Z46" i="29"/>
  <c r="P39" i="26"/>
  <c r="L39" i="26"/>
  <c r="D43" i="26"/>
  <c r="E17" i="25"/>
  <c r="G23" i="24"/>
  <c r="K43" i="27"/>
  <c r="T43" i="27"/>
  <c r="AA42" i="31"/>
  <c r="D46" i="27"/>
  <c r="H19" i="21"/>
  <c r="E44" i="31"/>
  <c r="S46" i="28"/>
  <c r="J39" i="29"/>
  <c r="AA41" i="27"/>
  <c r="W41" i="28"/>
  <c r="E23" i="24"/>
  <c r="F49" i="26"/>
  <c r="X48" i="28"/>
  <c r="F36" i="29"/>
  <c r="R42" i="26"/>
  <c r="E38" i="28"/>
  <c r="V40" i="27"/>
  <c r="I47" i="26"/>
  <c r="K39" i="28"/>
  <c r="G47" i="29"/>
  <c r="U39" i="27"/>
  <c r="U42" i="29"/>
  <c r="K36" i="28"/>
  <c r="V46" i="28"/>
  <c r="O38" i="26"/>
  <c r="Z38" i="28"/>
  <c r="Z41" i="26"/>
  <c r="L21" i="25"/>
  <c r="Y45" i="26"/>
  <c r="G17" i="24"/>
  <c r="N50" i="28"/>
  <c r="Q37" i="28"/>
  <c r="Q50" i="27"/>
  <c r="D1260" i="14" a="1"/>
  <c r="J47" i="28"/>
  <c r="D19" i="24"/>
  <c r="E45" i="28"/>
  <c r="L48" i="26"/>
  <c r="H45" i="29"/>
  <c r="J21" i="25"/>
  <c r="J19" i="22"/>
  <c r="G45" i="26"/>
  <c r="U42" i="26"/>
  <c r="X47" i="27"/>
  <c r="L46" i="27"/>
  <c r="S41" i="27"/>
  <c r="L42" i="28"/>
  <c r="T47" i="31"/>
  <c r="H39" i="27"/>
  <c r="O43" i="26"/>
  <c r="Y36" i="27"/>
  <c r="U43" i="27"/>
  <c r="J39" i="28"/>
  <c r="E43" i="27"/>
  <c r="I49" i="26"/>
  <c r="S39" i="27"/>
  <c r="P47" i="26"/>
  <c r="I19" i="23"/>
  <c r="I44" i="28"/>
  <c r="I42" i="31"/>
  <c r="O41" i="28"/>
  <c r="I51" i="27"/>
  <c r="T51" i="26"/>
  <c r="Y41" i="26"/>
  <c r="R40" i="27"/>
  <c r="F1260" i="20" a="1"/>
  <c r="V46" i="26"/>
  <c r="H36" i="29"/>
  <c r="T38" i="28"/>
  <c r="D50" i="28"/>
  <c r="J50" i="28"/>
  <c r="F47" i="26"/>
  <c r="N50" i="26"/>
  <c r="K50" i="27"/>
  <c r="AA47" i="27"/>
  <c r="N42" i="28"/>
  <c r="K42" i="26"/>
  <c r="F39" i="26"/>
  <c r="V40" i="26"/>
  <c r="I44" i="27"/>
  <c r="E50" i="26"/>
  <c r="Y45" i="28"/>
  <c r="K49" i="29"/>
  <c r="V49" i="26"/>
  <c r="O48" i="27"/>
  <c r="T49" i="29"/>
  <c r="Y47" i="26"/>
  <c r="F47" i="29"/>
  <c r="O45" i="29"/>
  <c r="J36" i="28"/>
  <c r="X41" i="26"/>
  <c r="M36" i="27"/>
  <c r="R48" i="28"/>
  <c r="K43" i="28"/>
  <c r="N47" i="27"/>
  <c r="D44" i="27"/>
  <c r="D51" i="31"/>
  <c r="W40" i="27"/>
  <c r="N44" i="26"/>
  <c r="P51" i="26"/>
  <c r="S48" i="27"/>
  <c r="D39" i="26"/>
  <c r="S47" i="31"/>
  <c r="D19" i="21"/>
  <c r="AA36" i="29"/>
  <c r="E1260" i="14" a="1"/>
  <c r="D50" i="26"/>
  <c r="O45" i="27"/>
  <c r="J21" i="23"/>
  <c r="Y39" i="26"/>
  <c r="K23" i="22"/>
  <c r="R51" i="28"/>
  <c r="S39" i="26"/>
  <c r="G40" i="28"/>
  <c r="T40" i="27"/>
  <c r="T45" i="27"/>
  <c r="Q42" i="29"/>
  <c r="G21" i="22"/>
  <c r="O45" i="26"/>
  <c r="J42" i="27"/>
  <c r="Q44" i="29"/>
  <c r="P42" i="27"/>
  <c r="X40" i="27"/>
  <c r="K51" i="26"/>
  <c r="K47" i="28"/>
  <c r="O46" i="28"/>
  <c r="I21" i="21"/>
  <c r="J19" i="24"/>
  <c r="E42" i="28"/>
  <c r="H38" i="27"/>
  <c r="U39" i="26"/>
  <c r="N47" i="31"/>
  <c r="U37" i="26"/>
  <c r="T48" i="26"/>
  <c r="M21" i="25"/>
  <c r="I46" i="26"/>
  <c r="V50" i="26"/>
  <c r="M48" i="27"/>
  <c r="G36" i="29"/>
  <c r="J21" i="22"/>
  <c r="W43" i="28"/>
  <c r="C12" i="22"/>
  <c r="G43" i="31"/>
  <c r="C12" i="24"/>
  <c r="D1260" i="12" a="1"/>
  <c r="E39" i="28"/>
  <c r="D23" i="24"/>
  <c r="N36" i="27"/>
  <c r="T50" i="26"/>
  <c r="D45" i="28"/>
  <c r="R47" i="27"/>
  <c r="D47" i="28"/>
  <c r="W39" i="27"/>
  <c r="T44" i="31"/>
  <c r="D19" i="25"/>
  <c r="U45" i="26"/>
  <c r="D39" i="27"/>
  <c r="M47" i="26"/>
  <c r="W45" i="26"/>
  <c r="J36" i="27"/>
  <c r="L19" i="24"/>
  <c r="E1260" i="18" a="1"/>
  <c r="I41" i="26"/>
  <c r="H17" i="25"/>
  <c r="E48" i="27"/>
  <c r="Q41" i="27"/>
  <c r="Z43" i="27"/>
  <c r="F43" i="27"/>
  <c r="K23" i="25"/>
  <c r="O36" i="26"/>
  <c r="U46" i="29"/>
  <c r="X49" i="27"/>
  <c r="U39" i="28"/>
  <c r="N38" i="26"/>
  <c r="F17" i="23"/>
  <c r="J43" i="27"/>
  <c r="R37" i="27"/>
  <c r="S45" i="27"/>
  <c r="M23" i="25"/>
  <c r="H21" i="25"/>
  <c r="R41" i="31"/>
  <c r="F21" i="21"/>
  <c r="Q41" i="26"/>
  <c r="P40" i="27"/>
  <c r="U47" i="26"/>
  <c r="V51" i="31"/>
  <c r="D17" i="21"/>
  <c r="M21" i="22"/>
  <c r="M41" i="28"/>
  <c r="C19" i="21"/>
  <c r="E49" i="27"/>
  <c r="Z51" i="27"/>
  <c r="AA40" i="26"/>
  <c r="G21" i="23"/>
  <c r="G23" i="25"/>
  <c r="J51" i="27"/>
  <c r="J17" i="24"/>
  <c r="K23" i="24"/>
  <c r="K17" i="22"/>
  <c r="I19" i="25"/>
  <c r="D23" i="25"/>
  <c r="M21" i="23"/>
  <c r="Z51" i="26"/>
  <c r="F38" i="28"/>
  <c r="E46" i="26"/>
  <c r="Z42" i="27"/>
  <c r="C21" i="21"/>
  <c r="Z44" i="27"/>
  <c r="D51" i="28"/>
  <c r="I23" i="25"/>
  <c r="E17" i="21"/>
  <c r="I21" i="25"/>
  <c r="J46" i="28"/>
  <c r="M19" i="22"/>
  <c r="E36" i="29"/>
  <c r="C19" i="24"/>
  <c r="N37" i="28"/>
  <c r="C12" i="23"/>
  <c r="H21" i="21"/>
  <c r="V44" i="27"/>
  <c r="R51" i="26"/>
  <c r="I19" i="21"/>
  <c r="Q43" i="27"/>
  <c r="H23" i="21"/>
  <c r="H23" i="23"/>
  <c r="M21" i="24"/>
  <c r="U36" i="26"/>
  <c r="R47" i="31"/>
  <c r="G21" i="25"/>
  <c r="I19" i="24"/>
  <c r="F23" i="24"/>
  <c r="K23" i="23"/>
  <c r="F23" i="21"/>
  <c r="D36" i="27"/>
  <c r="G49" i="26"/>
  <c r="E43" i="31"/>
  <c r="L41" i="26"/>
  <c r="AA45" i="27"/>
  <c r="G42" i="27"/>
  <c r="AA39" i="26"/>
  <c r="F21" i="25"/>
  <c r="V48" i="27"/>
  <c r="Q46" i="26"/>
  <c r="J19" i="21"/>
  <c r="C17" i="21"/>
  <c r="H17" i="22"/>
  <c r="F40" i="26"/>
  <c r="L19" i="25"/>
  <c r="O40" i="28"/>
  <c r="W45" i="29"/>
  <c r="E21" i="25"/>
  <c r="D17" i="23"/>
  <c r="G19" i="22"/>
  <c r="I23" i="21"/>
  <c r="D45" i="26"/>
  <c r="P38" i="27"/>
  <c r="D21" i="25"/>
  <c r="K17" i="24"/>
  <c r="M51" i="26"/>
  <c r="Q47" i="26"/>
  <c r="J19" i="25"/>
  <c r="S45" i="26"/>
  <c r="J17" i="21"/>
  <c r="L19" i="22"/>
  <c r="C17" i="22"/>
  <c r="K17" i="21"/>
  <c r="O37" i="27"/>
  <c r="G42" i="26"/>
  <c r="M44" i="27"/>
  <c r="G36" i="26"/>
  <c r="L48" i="28"/>
  <c r="L21" i="21"/>
  <c r="F48" i="27"/>
  <c r="Z49" i="27"/>
  <c r="C21" i="22"/>
  <c r="M40" i="28"/>
  <c r="J21" i="24"/>
  <c r="L19" i="23"/>
  <c r="E21" i="23"/>
  <c r="C21" i="24"/>
  <c r="J44" i="28"/>
  <c r="C19" i="23"/>
  <c r="M17" i="22"/>
  <c r="G21" i="21"/>
  <c r="D19" i="23"/>
  <c r="H21" i="22"/>
  <c r="F49" i="27"/>
  <c r="L17" i="25"/>
  <c r="U41" i="26"/>
  <c r="Z43" i="29"/>
  <c r="F17" i="24"/>
  <c r="F17" i="25"/>
  <c r="C17" i="24"/>
  <c r="H19" i="23"/>
  <c r="E23" i="22"/>
  <c r="M23" i="24"/>
  <c r="M21" i="21"/>
  <c r="D23" i="22"/>
  <c r="L17" i="21"/>
  <c r="I21" i="22"/>
  <c r="E23" i="23"/>
  <c r="K19" i="24"/>
  <c r="D1260" i="20" a="1"/>
  <c r="C23" i="23"/>
  <c r="E17" i="23"/>
  <c r="G23" i="23"/>
  <c r="J17" i="25"/>
  <c r="H21" i="23"/>
  <c r="L17" i="24"/>
  <c r="I38" i="26"/>
  <c r="C21" i="25"/>
  <c r="Z41" i="31"/>
  <c r="H21" i="24"/>
  <c r="H17" i="23"/>
  <c r="M19" i="24"/>
  <c r="M17" i="21"/>
  <c r="D19" i="22"/>
  <c r="P37" i="26"/>
  <c r="K36" i="27"/>
  <c r="P38" i="26"/>
  <c r="D49" i="28"/>
  <c r="D17" i="22"/>
  <c r="U49" i="26"/>
  <c r="N36" i="28"/>
  <c r="L37" i="28"/>
  <c r="Z37" i="27"/>
  <c r="D17" i="24"/>
  <c r="Q45" i="27"/>
  <c r="O45" i="28"/>
  <c r="W41" i="26"/>
  <c r="J23" i="21"/>
  <c r="G19" i="21"/>
  <c r="W43" i="31"/>
  <c r="W42" i="28"/>
  <c r="S48" i="31"/>
  <c r="C19" i="22"/>
  <c r="F23" i="25"/>
  <c r="K19" i="21"/>
  <c r="Y50" i="26"/>
  <c r="X49" i="31"/>
  <c r="C23" i="21"/>
  <c r="F39" i="31"/>
  <c r="G17" i="23"/>
  <c r="G23" i="21"/>
  <c r="M49" i="27"/>
  <c r="W46" i="28"/>
  <c r="L42" i="27"/>
  <c r="I19" i="22"/>
  <c r="E19" i="23"/>
  <c r="I23" i="24"/>
  <c r="S47" i="26"/>
  <c r="H17" i="24"/>
  <c r="L21" i="23"/>
  <c r="K21" i="24"/>
  <c r="C21" i="23"/>
  <c r="D40" i="27"/>
  <c r="D23" i="23"/>
  <c r="Z42" i="26"/>
  <c r="V38" i="28"/>
  <c r="G17" i="21"/>
  <c r="I21" i="24"/>
  <c r="F21" i="24"/>
  <c r="E19" i="21"/>
  <c r="E46" i="28"/>
  <c r="F21" i="22"/>
  <c r="K41" i="28"/>
  <c r="D45" i="29"/>
  <c r="M45" i="26"/>
  <c r="C17" i="25"/>
  <c r="Y38" i="26"/>
  <c r="R36" i="29"/>
  <c r="S38" i="26"/>
  <c r="F23" i="23"/>
  <c r="J19" i="23"/>
  <c r="W49" i="26"/>
  <c r="N41" i="26"/>
  <c r="H23" i="24"/>
  <c r="J21" i="21"/>
  <c r="F19" i="21"/>
  <c r="N46" i="26"/>
  <c r="P41" i="26"/>
  <c r="I17" i="22"/>
  <c r="G17" i="25"/>
  <c r="E23" i="25"/>
  <c r="M48" i="29"/>
  <c r="R49" i="31"/>
  <c r="E45" i="26"/>
  <c r="F23" i="22"/>
  <c r="H23" i="22"/>
  <c r="I23" i="22"/>
  <c r="D23" i="21"/>
  <c r="C23" i="25"/>
  <c r="C23" i="22"/>
  <c r="K17" i="23"/>
  <c r="T43" i="31"/>
  <c r="G17" i="22"/>
  <c r="D17" i="25"/>
  <c r="H43" i="26"/>
  <c r="J17" i="22"/>
  <c r="X43" i="27"/>
  <c r="J50" i="26"/>
  <c r="H41" i="26"/>
  <c r="E21" i="21"/>
  <c r="D21" i="23"/>
  <c r="M23" i="23"/>
  <c r="I17" i="23"/>
  <c r="U48" i="27"/>
  <c r="I45" i="27"/>
  <c r="J23" i="25"/>
  <c r="E23" i="21"/>
  <c r="R36" i="26"/>
  <c r="O37" i="26"/>
  <c r="M17" i="23"/>
  <c r="M17" i="24"/>
  <c r="G21" i="24"/>
  <c r="K21" i="21"/>
  <c r="P44" i="27"/>
  <c r="K17" i="25"/>
  <c r="K19" i="23"/>
  <c r="L23" i="25"/>
  <c r="C19" i="25"/>
  <c r="H19" i="22"/>
  <c r="H19" i="24"/>
  <c r="I17" i="24"/>
  <c r="E19" i="22"/>
  <c r="F19" i="24"/>
  <c r="M23" i="21"/>
  <c r="L21" i="24"/>
  <c r="R50" i="29"/>
  <c r="V51" i="26"/>
  <c r="K38" i="26"/>
  <c r="J17" i="23"/>
  <c r="O46" i="27"/>
  <c r="C11" i="26"/>
  <c r="X38" i="28"/>
  <c r="G23" i="22"/>
  <c r="F45" i="28"/>
  <c r="L23" i="22"/>
  <c r="K19" i="25"/>
  <c r="C23" i="24"/>
  <c r="E21" i="22"/>
  <c r="M19" i="21"/>
  <c r="C24" i="22" l="1" a="1"/>
  <c r="M24" i="22" s="1"/>
  <c r="C22" i="24" a="1"/>
  <c r="H22" i="24" s="1"/>
  <c r="C24" i="25" a="1"/>
  <c r="I24" i="25" s="1"/>
  <c r="C24" i="21" a="1"/>
  <c r="I24" i="21" s="1"/>
  <c r="D1267" i="20"/>
  <c r="D1354" i="20"/>
  <c r="D1360" i="20"/>
  <c r="D1324" i="20"/>
  <c r="D1304" i="20"/>
  <c r="D1289" i="20"/>
  <c r="D1323" i="20"/>
  <c r="D1317" i="20"/>
  <c r="D1297" i="20"/>
  <c r="D1277" i="20"/>
  <c r="D1287" i="20"/>
  <c r="D1322" i="20"/>
  <c r="D1270" i="20"/>
  <c r="D1281" i="20"/>
  <c r="D1261" i="20"/>
  <c r="D1271" i="20"/>
  <c r="D1350" i="20"/>
  <c r="D1330" i="20"/>
  <c r="D1328" i="20"/>
  <c r="D1295" i="20"/>
  <c r="D1275" i="20"/>
  <c r="D1269" i="20"/>
  <c r="D1352" i="20"/>
  <c r="D1332" i="20"/>
  <c r="D1302" i="20"/>
  <c r="D1309" i="20"/>
  <c r="D1319" i="20"/>
  <c r="D1283" i="20"/>
  <c r="D1263" i="20"/>
  <c r="D1273" i="20"/>
  <c r="D1340" i="20"/>
  <c r="D1286" i="20"/>
  <c r="D1274" i="20"/>
  <c r="D1280" i="20"/>
  <c r="D1347" i="20"/>
  <c r="D1327" i="20"/>
  <c r="D1307" i="20"/>
  <c r="D1301" i="20"/>
  <c r="D1338" i="20"/>
  <c r="D1320" i="20"/>
  <c r="D1300" i="20"/>
  <c r="D1310" i="20"/>
  <c r="D1278" i="20"/>
  <c r="D1357" i="20"/>
  <c r="D1264" i="20"/>
  <c r="D1284" i="20"/>
  <c r="D1282" i="20"/>
  <c r="D1262" i="20"/>
  <c r="D1341" i="20"/>
  <c r="D1351" i="20"/>
  <c r="D1315" i="20"/>
  <c r="D1318" i="20"/>
  <c r="D1292" i="20"/>
  <c r="D1272" i="20"/>
  <c r="D1355" i="20"/>
  <c r="D1349" i="20"/>
  <c r="D1329" i="20"/>
  <c r="D1314" i="20"/>
  <c r="D1358" i="20"/>
  <c r="D1290" i="20"/>
  <c r="D1296" i="20"/>
  <c r="D1260" i="20"/>
  <c r="D1343" i="20"/>
  <c r="D1326" i="20"/>
  <c r="D1334" i="20"/>
  <c r="D1308" i="20"/>
  <c r="D1268" i="20"/>
  <c r="D1348" i="20"/>
  <c r="D1346" i="20"/>
  <c r="D1312" i="20"/>
  <c r="D1321" i="20"/>
  <c r="D1336" i="20"/>
  <c r="D1298" i="20"/>
  <c r="D1305" i="20"/>
  <c r="D1331" i="20"/>
  <c r="D1291" i="20"/>
  <c r="D1265" i="20"/>
  <c r="D1345" i="20"/>
  <c r="D1335" i="20"/>
  <c r="D1279" i="20"/>
  <c r="D1359" i="20"/>
  <c r="D1333" i="20"/>
  <c r="D1293" i="20"/>
  <c r="D1344" i="20"/>
  <c r="D1288" i="20"/>
  <c r="D1266" i="20"/>
  <c r="D1306" i="20"/>
  <c r="D1342" i="20"/>
  <c r="D1276" i="20"/>
  <c r="D1356" i="20"/>
  <c r="D1316" i="20"/>
  <c r="D1294" i="20"/>
  <c r="D1311" i="20"/>
  <c r="D1285" i="20"/>
  <c r="D1353" i="20"/>
  <c r="D1325" i="20"/>
  <c r="D1299" i="20"/>
  <c r="D1337" i="20"/>
  <c r="D1339" i="20"/>
  <c r="D1313" i="20"/>
  <c r="D1303" i="20"/>
  <c r="C20" i="21" a="1"/>
  <c r="J20" i="21" s="1"/>
  <c r="E1273" i="18"/>
  <c r="E1347" i="18"/>
  <c r="E1277" i="18"/>
  <c r="E1260" i="18"/>
  <c r="E1329" i="18"/>
  <c r="E1328" i="18"/>
  <c r="E1282" i="18"/>
  <c r="E1343" i="18"/>
  <c r="E1290" i="18"/>
  <c r="E1270" i="18"/>
  <c r="E1293" i="18"/>
  <c r="E1276" i="18"/>
  <c r="E1345" i="18"/>
  <c r="E1307" i="18"/>
  <c r="E1320" i="18"/>
  <c r="E1295" i="18"/>
  <c r="E1322" i="18"/>
  <c r="E1294" i="18"/>
  <c r="E1309" i="18"/>
  <c r="E1359" i="18"/>
  <c r="E1349" i="18"/>
  <c r="E1311" i="18"/>
  <c r="E1360" i="18"/>
  <c r="E1326" i="18"/>
  <c r="E1334" i="18"/>
  <c r="E1280" i="18"/>
  <c r="E1301" i="18"/>
  <c r="E1268" i="18"/>
  <c r="E1275" i="18"/>
  <c r="E1352" i="18"/>
  <c r="E1327" i="18"/>
  <c r="E1298" i="18"/>
  <c r="E1297" i="18"/>
  <c r="E1306" i="18"/>
  <c r="E1317" i="18"/>
  <c r="E1284" i="18"/>
  <c r="E1291" i="18"/>
  <c r="E1331" i="18"/>
  <c r="E1261" i="18"/>
  <c r="E1335" i="18"/>
  <c r="E1338" i="18"/>
  <c r="E1342" i="18"/>
  <c r="E1333" i="18"/>
  <c r="E1300" i="18"/>
  <c r="E1305" i="18"/>
  <c r="E1316" i="18"/>
  <c r="E1354" i="18"/>
  <c r="E1351" i="18"/>
  <c r="E1312" i="18"/>
  <c r="E1266" i="18"/>
  <c r="E1304" i="18"/>
  <c r="E1279" i="18"/>
  <c r="E1308" i="18"/>
  <c r="E1299" i="18"/>
  <c r="E1302" i="18"/>
  <c r="E1274" i="18"/>
  <c r="E1281" i="18"/>
  <c r="E1337" i="18"/>
  <c r="E1358" i="18"/>
  <c r="E1341" i="18"/>
  <c r="E1324" i="18"/>
  <c r="E1315" i="18"/>
  <c r="E1330" i="18"/>
  <c r="E1285" i="18"/>
  <c r="E1350" i="18"/>
  <c r="E1289" i="18"/>
  <c r="E1272" i="18"/>
  <c r="E1357" i="18"/>
  <c r="E1340" i="18"/>
  <c r="E1278" i="18"/>
  <c r="E1288" i="18"/>
  <c r="E1353" i="18"/>
  <c r="E1356" i="18"/>
  <c r="E1265" i="18"/>
  <c r="E1325" i="18"/>
  <c r="E1313" i="18"/>
  <c r="E1319" i="18"/>
  <c r="E1310" i="18"/>
  <c r="E1323" i="18"/>
  <c r="E1346" i="18"/>
  <c r="E1286" i="18"/>
  <c r="E1321" i="18"/>
  <c r="E1267" i="18"/>
  <c r="E1344" i="18"/>
  <c r="E1271" i="18"/>
  <c r="E1332" i="18"/>
  <c r="E1339" i="18"/>
  <c r="E1269" i="18"/>
  <c r="E1314" i="18"/>
  <c r="E1292" i="18"/>
  <c r="E1262" i="18"/>
  <c r="E1296" i="18"/>
  <c r="E1287" i="18"/>
  <c r="E1348" i="18"/>
  <c r="E1355" i="18"/>
  <c r="E1318" i="18"/>
  <c r="E1263" i="18"/>
  <c r="E1336" i="18"/>
  <c r="E1283" i="18"/>
  <c r="E1264" i="18"/>
  <c r="E1303" i="18"/>
  <c r="D1285" i="14"/>
  <c r="D1293" i="14"/>
  <c r="D1289" i="14"/>
  <c r="D1346" i="14"/>
  <c r="D1313" i="14"/>
  <c r="D1271" i="14"/>
  <c r="D1355" i="14"/>
  <c r="D1270" i="14"/>
  <c r="D1359" i="14"/>
  <c r="D1290" i="14"/>
  <c r="D1276" i="14"/>
  <c r="D1274" i="14"/>
  <c r="D1360" i="14"/>
  <c r="D1266" i="14"/>
  <c r="D1317" i="14"/>
  <c r="D1310" i="14"/>
  <c r="D1325" i="14"/>
  <c r="D1283" i="14"/>
  <c r="D1269" i="14"/>
  <c r="D1330" i="14"/>
  <c r="D1351" i="14"/>
  <c r="D1356" i="14"/>
  <c r="D1303" i="14"/>
  <c r="D1286" i="14"/>
  <c r="D1294" i="14"/>
  <c r="D1339" i="14"/>
  <c r="D1343" i="14"/>
  <c r="D1305" i="14"/>
  <c r="D1260" i="14"/>
  <c r="D1352" i="14"/>
  <c r="D1348" i="14"/>
  <c r="D1344" i="14"/>
  <c r="D1301" i="14"/>
  <c r="D1278" i="14"/>
  <c r="D1309" i="14"/>
  <c r="D1267" i="14"/>
  <c r="D1263" i="14"/>
  <c r="D1329" i="14"/>
  <c r="D1264" i="14"/>
  <c r="D1287" i="14"/>
  <c r="D1272" i="14"/>
  <c r="D1268" i="14"/>
  <c r="D1321" i="14"/>
  <c r="D1292" i="14"/>
  <c r="D1314" i="14"/>
  <c r="D1323" i="14"/>
  <c r="D1332" i="14"/>
  <c r="D1279" i="14"/>
  <c r="D1284" i="14"/>
  <c r="D1302" i="14"/>
  <c r="D1299" i="14"/>
  <c r="D1262" i="14"/>
  <c r="D1304" i="14"/>
  <c r="D1300" i="14"/>
  <c r="D1324" i="14"/>
  <c r="D1358" i="14"/>
  <c r="D1282" i="14"/>
  <c r="D1298" i="14"/>
  <c r="D1327" i="14"/>
  <c r="D1297" i="14"/>
  <c r="D1353" i="14"/>
  <c r="D1322" i="14"/>
  <c r="D1280" i="14"/>
  <c r="D1308" i="14"/>
  <c r="D1326" i="14"/>
  <c r="D1265" i="14"/>
  <c r="D1357" i="14"/>
  <c r="D1311" i="14"/>
  <c r="D1335" i="14"/>
  <c r="D1320" i="14"/>
  <c r="D1354" i="14"/>
  <c r="D1277" i="14"/>
  <c r="D1347" i="14"/>
  <c r="D1275" i="14"/>
  <c r="D1342" i="14"/>
  <c r="D1291" i="14"/>
  <c r="D1295" i="14"/>
  <c r="D1319" i="14"/>
  <c r="D1296" i="14"/>
  <c r="D1337" i="14"/>
  <c r="D1261" i="14"/>
  <c r="D1350" i="14"/>
  <c r="D1281" i="14"/>
  <c r="D1331" i="14"/>
  <c r="D1338" i="14"/>
  <c r="D1328" i="14"/>
  <c r="D1345" i="14"/>
  <c r="D1341" i="14"/>
  <c r="D1318" i="14"/>
  <c r="D1334" i="14"/>
  <c r="D1349" i="14"/>
  <c r="D1307" i="14"/>
  <c r="D1315" i="14"/>
  <c r="D1306" i="14"/>
  <c r="D1312" i="14"/>
  <c r="D1316" i="14"/>
  <c r="D1340" i="14"/>
  <c r="D1273" i="14"/>
  <c r="D1336" i="14"/>
  <c r="D1288" i="14"/>
  <c r="D1333" i="14"/>
  <c r="F1312" i="20"/>
  <c r="F1346" i="20"/>
  <c r="F1355" i="20"/>
  <c r="F1288" i="20"/>
  <c r="F1269" i="20"/>
  <c r="F1316" i="20"/>
  <c r="F1281" i="20"/>
  <c r="F1295" i="20"/>
  <c r="F1327" i="20"/>
  <c r="F1267" i="20"/>
  <c r="F1320" i="20"/>
  <c r="F1303" i="20"/>
  <c r="F1331" i="20"/>
  <c r="F1307" i="20"/>
  <c r="F1296" i="20"/>
  <c r="F1300" i="20"/>
  <c r="F1344" i="20"/>
  <c r="F1266" i="20"/>
  <c r="F1290" i="20"/>
  <c r="F1343" i="20"/>
  <c r="F1283" i="20"/>
  <c r="F1321" i="20"/>
  <c r="F1292" i="20"/>
  <c r="F1264" i="20"/>
  <c r="F1347" i="20"/>
  <c r="F1314" i="20"/>
  <c r="F1291" i="20"/>
  <c r="F1272" i="20"/>
  <c r="F1297" i="20"/>
  <c r="F1274" i="20"/>
  <c r="F1282" i="20"/>
  <c r="F1348" i="20"/>
  <c r="F1345" i="20"/>
  <c r="F1279" i="20"/>
  <c r="F1306" i="20"/>
  <c r="F1354" i="20"/>
  <c r="F1349" i="20"/>
  <c r="F1263" i="20"/>
  <c r="F1358" i="20"/>
  <c r="F1271" i="20"/>
  <c r="F1328" i="20"/>
  <c r="F1338" i="20"/>
  <c r="F1322" i="20"/>
  <c r="F1350" i="20"/>
  <c r="F1311" i="20"/>
  <c r="F1335" i="20"/>
  <c r="F1275" i="20"/>
  <c r="F1319" i="20"/>
  <c r="F1342" i="20"/>
  <c r="F1280" i="20"/>
  <c r="F1286" i="20"/>
  <c r="F1261" i="20"/>
  <c r="F1260" i="20"/>
  <c r="F1357" i="20"/>
  <c r="F1309" i="20"/>
  <c r="F1330" i="20"/>
  <c r="F1333" i="20"/>
  <c r="F1334" i="20"/>
  <c r="F1341" i="20"/>
  <c r="F1339" i="20"/>
  <c r="F1276" i="20"/>
  <c r="F1317" i="20"/>
  <c r="F1323" i="20"/>
  <c r="F1313" i="20"/>
  <c r="F1302" i="20"/>
  <c r="F1336" i="20"/>
  <c r="F1305" i="20"/>
  <c r="F1304" i="20"/>
  <c r="F1360" i="20"/>
  <c r="F1265" i="20"/>
  <c r="F1289" i="20"/>
  <c r="F1310" i="20"/>
  <c r="F1353" i="20"/>
  <c r="F1325" i="20"/>
  <c r="F1268" i="20"/>
  <c r="F1352" i="20"/>
  <c r="F1340" i="20"/>
  <c r="F1262" i="20"/>
  <c r="F1318" i="20"/>
  <c r="F1285" i="20"/>
  <c r="F1308" i="20"/>
  <c r="F1298" i="20"/>
  <c r="F1299" i="20"/>
  <c r="F1294" i="20"/>
  <c r="F1270" i="20"/>
  <c r="F1287" i="20"/>
  <c r="F1315" i="20"/>
  <c r="F1351" i="20"/>
  <c r="F1301" i="20"/>
  <c r="F1273" i="20"/>
  <c r="F1359" i="20"/>
  <c r="F1329" i="20"/>
  <c r="F1356" i="20"/>
  <c r="F1278" i="20"/>
  <c r="F1293" i="20"/>
  <c r="F1332" i="20"/>
  <c r="F1284" i="20"/>
  <c r="F1324" i="20"/>
  <c r="F1277" i="20"/>
  <c r="F1326" i="20"/>
  <c r="F1337" i="20"/>
  <c r="D1339" i="12"/>
  <c r="D1277" i="12"/>
  <c r="D1327" i="12"/>
  <c r="D1281" i="12"/>
  <c r="D1294" i="12"/>
  <c r="D1314" i="12"/>
  <c r="D1292" i="12"/>
  <c r="D1358" i="12"/>
  <c r="D1349" i="12"/>
  <c r="D1260" i="12"/>
  <c r="D1354" i="12"/>
  <c r="D1360" i="12"/>
  <c r="D1319" i="12"/>
  <c r="D1286" i="12"/>
  <c r="D1329" i="12"/>
  <c r="D1270" i="12"/>
  <c r="D1278" i="12"/>
  <c r="D1276" i="12"/>
  <c r="D1267" i="12"/>
  <c r="D1342" i="12"/>
  <c r="D1288" i="12"/>
  <c r="D1308" i="12"/>
  <c r="D1289" i="12"/>
  <c r="D1343" i="12"/>
  <c r="D1285" i="12"/>
  <c r="D1330" i="12"/>
  <c r="D1333" i="12"/>
  <c r="D1334" i="12"/>
  <c r="D1321" i="12"/>
  <c r="D1280" i="12"/>
  <c r="D1298" i="12"/>
  <c r="D1332" i="12"/>
  <c r="D1312" i="12"/>
  <c r="D1271" i="12"/>
  <c r="D1300" i="12"/>
  <c r="D1307" i="12"/>
  <c r="D1352" i="12"/>
  <c r="D1359" i="12"/>
  <c r="D1313" i="12"/>
  <c r="D1290" i="12"/>
  <c r="D1264" i="12"/>
  <c r="D1357" i="12"/>
  <c r="D1316" i="12"/>
  <c r="D1323" i="12"/>
  <c r="D1261" i="12"/>
  <c r="D1341" i="12"/>
  <c r="D1295" i="12"/>
  <c r="D1322" i="12"/>
  <c r="D1348" i="12"/>
  <c r="D1297" i="12"/>
  <c r="D1351" i="12"/>
  <c r="D1284" i="12"/>
  <c r="D1338" i="12"/>
  <c r="D1272" i="12"/>
  <c r="D1279" i="12"/>
  <c r="D1340" i="12"/>
  <c r="D1331" i="12"/>
  <c r="D1311" i="12"/>
  <c r="D1265" i="12"/>
  <c r="D1299" i="12"/>
  <c r="D1301" i="12"/>
  <c r="D1274" i="12"/>
  <c r="D1353" i="12"/>
  <c r="D1275" i="12"/>
  <c r="D1320" i="12"/>
  <c r="D1263" i="12"/>
  <c r="D1324" i="12"/>
  <c r="D1315" i="12"/>
  <c r="D1317" i="12"/>
  <c r="D1302" i="12"/>
  <c r="D1318" i="12"/>
  <c r="D1356" i="12"/>
  <c r="D1344" i="12"/>
  <c r="D1291" i="12"/>
  <c r="D1326" i="12"/>
  <c r="D1337" i="12"/>
  <c r="D1283" i="12"/>
  <c r="D1328" i="12"/>
  <c r="D1287" i="12"/>
  <c r="D1273" i="12"/>
  <c r="D1310" i="12"/>
  <c r="D1325" i="12"/>
  <c r="D1305" i="12"/>
  <c r="D1355" i="12"/>
  <c r="D1293" i="12"/>
  <c r="D1350" i="12"/>
  <c r="D1262" i="12"/>
  <c r="D1304" i="12"/>
  <c r="D1269" i="12"/>
  <c r="D1335" i="12"/>
  <c r="D1266" i="12"/>
  <c r="D1282" i="12"/>
  <c r="D1309" i="12"/>
  <c r="D1268" i="12"/>
  <c r="D1306" i="12"/>
  <c r="D1345" i="12"/>
  <c r="D1346" i="12"/>
  <c r="D1303" i="12"/>
  <c r="D1336" i="12"/>
  <c r="D1347" i="12"/>
  <c r="D1296" i="12"/>
  <c r="F1277" i="14"/>
  <c r="F1308" i="14"/>
  <c r="F1334" i="14"/>
  <c r="F1319" i="14"/>
  <c r="F1304" i="14"/>
  <c r="F1287" i="14"/>
  <c r="F1297" i="14"/>
  <c r="F1353" i="14"/>
  <c r="F1274" i="14"/>
  <c r="F1351" i="14"/>
  <c r="F1288" i="14"/>
  <c r="F1352" i="14"/>
  <c r="F1267" i="14"/>
  <c r="F1289" i="14"/>
  <c r="F1327" i="14"/>
  <c r="F1279" i="14"/>
  <c r="F1338" i="14"/>
  <c r="F1285" i="14"/>
  <c r="F1314" i="14"/>
  <c r="F1272" i="14"/>
  <c r="F1355" i="14"/>
  <c r="F1307" i="14"/>
  <c r="F1270" i="14"/>
  <c r="F1276" i="14"/>
  <c r="F1325" i="14"/>
  <c r="F1299" i="14"/>
  <c r="F1309" i="14"/>
  <c r="F1318" i="14"/>
  <c r="F1346" i="14"/>
  <c r="F1265" i="14"/>
  <c r="F1336" i="14"/>
  <c r="F1350" i="14"/>
  <c r="F1269" i="14"/>
  <c r="F1329" i="14"/>
  <c r="F1330" i="14"/>
  <c r="F1317" i="14"/>
  <c r="F1333" i="14"/>
  <c r="F1357" i="14"/>
  <c r="F1262" i="14"/>
  <c r="F1340" i="14"/>
  <c r="F1341" i="14"/>
  <c r="F1294" i="14"/>
  <c r="F1326" i="14"/>
  <c r="F1337" i="14"/>
  <c r="F1360" i="14"/>
  <c r="F1348" i="14"/>
  <c r="F1300" i="14"/>
  <c r="F1295" i="14"/>
  <c r="F1263" i="14"/>
  <c r="F1282" i="14"/>
  <c r="F1324" i="14"/>
  <c r="F1268" i="14"/>
  <c r="F1332" i="14"/>
  <c r="F1261" i="14"/>
  <c r="F1358" i="14"/>
  <c r="F1292" i="14"/>
  <c r="F1280" i="14"/>
  <c r="F1271" i="14"/>
  <c r="F1342" i="14"/>
  <c r="F1335" i="14"/>
  <c r="F1323" i="14"/>
  <c r="F1347" i="14"/>
  <c r="F1321" i="14"/>
  <c r="F1313" i="14"/>
  <c r="F1343" i="14"/>
  <c r="F1349" i="14"/>
  <c r="F1302" i="14"/>
  <c r="F1264" i="14"/>
  <c r="F1293" i="14"/>
  <c r="F1290" i="14"/>
  <c r="F1320" i="14"/>
  <c r="F1359" i="14"/>
  <c r="F1316" i="14"/>
  <c r="F1306" i="14"/>
  <c r="F1328" i="14"/>
  <c r="F1291" i="14"/>
  <c r="F1356" i="14"/>
  <c r="F1331" i="14"/>
  <c r="F1311" i="14"/>
  <c r="F1266" i="14"/>
  <c r="F1298" i="14"/>
  <c r="F1315" i="14"/>
  <c r="F1296" i="14"/>
  <c r="F1281" i="14"/>
  <c r="F1275" i="14"/>
  <c r="F1345" i="14"/>
  <c r="F1339" i="14"/>
  <c r="F1305" i="14"/>
  <c r="F1273" i="14"/>
  <c r="F1284" i="14"/>
  <c r="F1344" i="14"/>
  <c r="F1301" i="14"/>
  <c r="F1312" i="14"/>
  <c r="F1283" i="14"/>
  <c r="F1322" i="14"/>
  <c r="F1303" i="14"/>
  <c r="F1260" i="14"/>
  <c r="F1286" i="14"/>
  <c r="F1278" i="14"/>
  <c r="F1310" i="14"/>
  <c r="F1354" i="14"/>
  <c r="E1358" i="14"/>
  <c r="E1314" i="14"/>
  <c r="E1260" i="14"/>
  <c r="E1337" i="14"/>
  <c r="E1264" i="14"/>
  <c r="E1330" i="14"/>
  <c r="E1284" i="14"/>
  <c r="E1338" i="14"/>
  <c r="E1272" i="14"/>
  <c r="E1346" i="14"/>
  <c r="E1276" i="14"/>
  <c r="E1267" i="14"/>
  <c r="E1344" i="14"/>
  <c r="E1308" i="14"/>
  <c r="E1322" i="14"/>
  <c r="E1312" i="14"/>
  <c r="E1298" i="14"/>
  <c r="E1332" i="14"/>
  <c r="E1307" i="14"/>
  <c r="E1339" i="14"/>
  <c r="E1286" i="14"/>
  <c r="E1274" i="14"/>
  <c r="E1296" i="14"/>
  <c r="E1304" i="14"/>
  <c r="E1354" i="14"/>
  <c r="E1271" i="14"/>
  <c r="E1300" i="14"/>
  <c r="E1275" i="14"/>
  <c r="E1288" i="14"/>
  <c r="E1295" i="14"/>
  <c r="E1356" i="14"/>
  <c r="E1283" i="14"/>
  <c r="E1360" i="14"/>
  <c r="E1287" i="14"/>
  <c r="E1316" i="14"/>
  <c r="E1291" i="14"/>
  <c r="E1261" i="14"/>
  <c r="E1348" i="14"/>
  <c r="E1323" i="14"/>
  <c r="E1336" i="14"/>
  <c r="E1279" i="14"/>
  <c r="E1340" i="14"/>
  <c r="E1331" i="14"/>
  <c r="E1301" i="14"/>
  <c r="E1352" i="14"/>
  <c r="E1329" i="14"/>
  <c r="E1353" i="14"/>
  <c r="E1357" i="14"/>
  <c r="E1320" i="14"/>
  <c r="E1328" i="14"/>
  <c r="E1311" i="14"/>
  <c r="E1265" i="14"/>
  <c r="E1299" i="14"/>
  <c r="E1269" i="14"/>
  <c r="E1303" i="14"/>
  <c r="E1289" i="14"/>
  <c r="E1282" i="14"/>
  <c r="E1277" i="14"/>
  <c r="E1327" i="14"/>
  <c r="E1281" i="14"/>
  <c r="E1315" i="14"/>
  <c r="E1285" i="14"/>
  <c r="E1302" i="14"/>
  <c r="E1347" i="14"/>
  <c r="E1317" i="14"/>
  <c r="E1351" i="14"/>
  <c r="E1273" i="14"/>
  <c r="E1355" i="14"/>
  <c r="E1325" i="14"/>
  <c r="E1335" i="14"/>
  <c r="E1359" i="14"/>
  <c r="E1270" i="14"/>
  <c r="E1280" i="14"/>
  <c r="E1350" i="14"/>
  <c r="E1263" i="14"/>
  <c r="E1319" i="14"/>
  <c r="E1305" i="14"/>
  <c r="E1310" i="14"/>
  <c r="E1293" i="14"/>
  <c r="E1343" i="14"/>
  <c r="E1297" i="14"/>
  <c r="E1326" i="14"/>
  <c r="E1278" i="14"/>
  <c r="E1334" i="14"/>
  <c r="E1321" i="14"/>
  <c r="E1342" i="14"/>
  <c r="E1309" i="14"/>
  <c r="E1268" i="14"/>
  <c r="E1306" i="14"/>
  <c r="E1341" i="14"/>
  <c r="E1318" i="14"/>
  <c r="E1345" i="14"/>
  <c r="E1294" i="14"/>
  <c r="E1349" i="14"/>
  <c r="E1292" i="14"/>
  <c r="E1266" i="14"/>
  <c r="E1313" i="14"/>
  <c r="E1333" i="14"/>
  <c r="E1290" i="14"/>
  <c r="E1262" i="14"/>
  <c r="E1324" i="14"/>
  <c r="E1295" i="16"/>
  <c r="E1312" i="16"/>
  <c r="E1347" i="16"/>
  <c r="E1289" i="16"/>
  <c r="E1351" i="16"/>
  <c r="E1336" i="16"/>
  <c r="E1355" i="16"/>
  <c r="E1260" i="16"/>
  <c r="E1311" i="16"/>
  <c r="E1328" i="16"/>
  <c r="E1299" i="16"/>
  <c r="E1332" i="16"/>
  <c r="E1303" i="16"/>
  <c r="E1267" i="16"/>
  <c r="E1300" i="16"/>
  <c r="E1335" i="16"/>
  <c r="E1320" i="16"/>
  <c r="E1339" i="16"/>
  <c r="E1308" i="16"/>
  <c r="E1288" i="16"/>
  <c r="E1344" i="16"/>
  <c r="E1322" i="16"/>
  <c r="E1306" i="16"/>
  <c r="E1287" i="16"/>
  <c r="E1297" i="16"/>
  <c r="E1277" i="16"/>
  <c r="E1333" i="16"/>
  <c r="E1286" i="16"/>
  <c r="E1264" i="16"/>
  <c r="E1326" i="16"/>
  <c r="E1268" i="16"/>
  <c r="E1302" i="16"/>
  <c r="E1359" i="16"/>
  <c r="E1281" i="16"/>
  <c r="E1266" i="16"/>
  <c r="E1318" i="16"/>
  <c r="E1274" i="16"/>
  <c r="E1329" i="16"/>
  <c r="E1282" i="16"/>
  <c r="E1309" i="16"/>
  <c r="E1294" i="16"/>
  <c r="E1346" i="16"/>
  <c r="E1270" i="16"/>
  <c r="E1357" i="16"/>
  <c r="E1278" i="16"/>
  <c r="E1340" i="16"/>
  <c r="E1348" i="16"/>
  <c r="E1298" i="16"/>
  <c r="E1283" i="16"/>
  <c r="E1291" i="16"/>
  <c r="E1349" i="16"/>
  <c r="E1327" i="16"/>
  <c r="E1352" i="16"/>
  <c r="E1337" i="16"/>
  <c r="E1345" i="16"/>
  <c r="E1353" i="16"/>
  <c r="E1269" i="16"/>
  <c r="E1356" i="16"/>
  <c r="E1360" i="16"/>
  <c r="E1293" i="16"/>
  <c r="E1265" i="16"/>
  <c r="E1273" i="16"/>
  <c r="E1315" i="16"/>
  <c r="E1338" i="16"/>
  <c r="E1331" i="16"/>
  <c r="E1334" i="16"/>
  <c r="E1323" i="16"/>
  <c r="E1279" i="16"/>
  <c r="E1262" i="16"/>
  <c r="E1271" i="16"/>
  <c r="E1275" i="16"/>
  <c r="E1290" i="16"/>
  <c r="E1276" i="16"/>
  <c r="E1280" i="16"/>
  <c r="E1284" i="16"/>
  <c r="E1305" i="16"/>
  <c r="E1316" i="16"/>
  <c r="E1261" i="16"/>
  <c r="E1285" i="16"/>
  <c r="E1325" i="16"/>
  <c r="E1301" i="16"/>
  <c r="E1319" i="16"/>
  <c r="E1317" i="16"/>
  <c r="E1343" i="16"/>
  <c r="E1324" i="16"/>
  <c r="E1313" i="16"/>
  <c r="E1321" i="16"/>
  <c r="E1307" i="16"/>
  <c r="E1342" i="16"/>
  <c r="E1272" i="16"/>
  <c r="E1304" i="16"/>
  <c r="E1292" i="16"/>
  <c r="E1296" i="16"/>
  <c r="E1314" i="16"/>
  <c r="E1354" i="16"/>
  <c r="E1330" i="16"/>
  <c r="E1310" i="16"/>
  <c r="E1263" i="16"/>
  <c r="E1358" i="16"/>
  <c r="E1350" i="16"/>
  <c r="E1341" i="16"/>
  <c r="E1352" i="12"/>
  <c r="E1359" i="12"/>
  <c r="E1313" i="12"/>
  <c r="E1358" i="12"/>
  <c r="E1318" i="12"/>
  <c r="E1260" i="12"/>
  <c r="E1273" i="12"/>
  <c r="E1355" i="12"/>
  <c r="E1325" i="12"/>
  <c r="E1284" i="12"/>
  <c r="E1338" i="12"/>
  <c r="E1272" i="12"/>
  <c r="E1346" i="12"/>
  <c r="E1303" i="12"/>
  <c r="E1289" i="12"/>
  <c r="E1278" i="12"/>
  <c r="E1341" i="12"/>
  <c r="E1314" i="12"/>
  <c r="E1345" i="12"/>
  <c r="E1302" i="12"/>
  <c r="E1309" i="12"/>
  <c r="E1263" i="12"/>
  <c r="E1344" i="12"/>
  <c r="E1316" i="12"/>
  <c r="E1329" i="12"/>
  <c r="E1350" i="12"/>
  <c r="E1262" i="12"/>
  <c r="E1304" i="12"/>
  <c r="E1311" i="12"/>
  <c r="E1265" i="12"/>
  <c r="E1299" i="12"/>
  <c r="E1269" i="12"/>
  <c r="E1298" i="12"/>
  <c r="E1332" i="12"/>
  <c r="E1307" i="12"/>
  <c r="E1277" i="12"/>
  <c r="E1327" i="12"/>
  <c r="E1281" i="12"/>
  <c r="E1337" i="12"/>
  <c r="E1264" i="12"/>
  <c r="E1330" i="12"/>
  <c r="E1348" i="12"/>
  <c r="E1323" i="12"/>
  <c r="E1336" i="12"/>
  <c r="E1315" i="12"/>
  <c r="E1296" i="12"/>
  <c r="E1310" i="12"/>
  <c r="E1276" i="12"/>
  <c r="E1266" i="12"/>
  <c r="E1261" i="12"/>
  <c r="E1333" i="12"/>
  <c r="E1328" i="12"/>
  <c r="E1340" i="12"/>
  <c r="E1288" i="12"/>
  <c r="E1317" i="12"/>
  <c r="E1339" i="12"/>
  <c r="E1353" i="12"/>
  <c r="E1271" i="12"/>
  <c r="E1275" i="12"/>
  <c r="E1349" i="12"/>
  <c r="E1283" i="12"/>
  <c r="E1287" i="12"/>
  <c r="E1297" i="12"/>
  <c r="E1282" i="12"/>
  <c r="E1326" i="12"/>
  <c r="E1290" i="12"/>
  <c r="E1324" i="12"/>
  <c r="E1291" i="12"/>
  <c r="E1279" i="12"/>
  <c r="E1334" i="12"/>
  <c r="E1342" i="12"/>
  <c r="E1347" i="12"/>
  <c r="E1351" i="12"/>
  <c r="E1357" i="12"/>
  <c r="E1267" i="12"/>
  <c r="E1354" i="12"/>
  <c r="E1319" i="12"/>
  <c r="E1306" i="12"/>
  <c r="E1331" i="12"/>
  <c r="E1295" i="12"/>
  <c r="E1286" i="12"/>
  <c r="E1274" i="12"/>
  <c r="E1280" i="12"/>
  <c r="E1300" i="12"/>
  <c r="E1294" i="12"/>
  <c r="E1292" i="12"/>
  <c r="E1360" i="12"/>
  <c r="E1343" i="12"/>
  <c r="E1322" i="12"/>
  <c r="E1308" i="12"/>
  <c r="E1312" i="12"/>
  <c r="E1268" i="12"/>
  <c r="E1335" i="12"/>
  <c r="E1270" i="12"/>
  <c r="E1305" i="12"/>
  <c r="E1293" i="12"/>
  <c r="E1301" i="12"/>
  <c r="E1321" i="12"/>
  <c r="E1356" i="12"/>
  <c r="E1285" i="12"/>
  <c r="E1320" i="12"/>
  <c r="F1292" i="12"/>
  <c r="F1330" i="12"/>
  <c r="F1344" i="12"/>
  <c r="F1334" i="12"/>
  <c r="F1286" i="12"/>
  <c r="F1312" i="12"/>
  <c r="F1302" i="12"/>
  <c r="F1332" i="12"/>
  <c r="F1263" i="12"/>
  <c r="F1336" i="12"/>
  <c r="F1358" i="12"/>
  <c r="F1352" i="12"/>
  <c r="F1345" i="12"/>
  <c r="F1264" i="12"/>
  <c r="F1318" i="12"/>
  <c r="F1284" i="12"/>
  <c r="F1322" i="12"/>
  <c r="F1288" i="12"/>
  <c r="F1277" i="12"/>
  <c r="F1319" i="12"/>
  <c r="F1290" i="12"/>
  <c r="F1341" i="12"/>
  <c r="F1291" i="12"/>
  <c r="F1266" i="12"/>
  <c r="F1339" i="12"/>
  <c r="F1316" i="12"/>
  <c r="F1354" i="12"/>
  <c r="F1285" i="12"/>
  <c r="F1267" i="12"/>
  <c r="F1289" i="12"/>
  <c r="F1283" i="12"/>
  <c r="F1276" i="12"/>
  <c r="F1356" i="12"/>
  <c r="F1303" i="12"/>
  <c r="F1309" i="12"/>
  <c r="F1307" i="12"/>
  <c r="F1340" i="12"/>
  <c r="F1300" i="12"/>
  <c r="F1304" i="12"/>
  <c r="F1326" i="12"/>
  <c r="F1273" i="12"/>
  <c r="F1346" i="12"/>
  <c r="F1360" i="12"/>
  <c r="F1310" i="12"/>
  <c r="F1269" i="12"/>
  <c r="F1325" i="12"/>
  <c r="F1320" i="12"/>
  <c r="F1317" i="12"/>
  <c r="F1348" i="12"/>
  <c r="F1274" i="12"/>
  <c r="F1335" i="12"/>
  <c r="F1287" i="12"/>
  <c r="F1293" i="12"/>
  <c r="F1355" i="12"/>
  <c r="F1313" i="12"/>
  <c r="F1343" i="12"/>
  <c r="F1305" i="12"/>
  <c r="F1281" i="12"/>
  <c r="F1311" i="12"/>
  <c r="F1349" i="12"/>
  <c r="F1331" i="12"/>
  <c r="F1353" i="12"/>
  <c r="F1329" i="12"/>
  <c r="F1338" i="12"/>
  <c r="F1275" i="12"/>
  <c r="F1297" i="12"/>
  <c r="F1327" i="12"/>
  <c r="F1301" i="12"/>
  <c r="F1261" i="12"/>
  <c r="F1323" i="12"/>
  <c r="F1315" i="12"/>
  <c r="F1347" i="12"/>
  <c r="F1342" i="12"/>
  <c r="F1314" i="12"/>
  <c r="F1279" i="12"/>
  <c r="F1280" i="12"/>
  <c r="F1333" i="12"/>
  <c r="F1268" i="12"/>
  <c r="F1306" i="12"/>
  <c r="F1272" i="12"/>
  <c r="F1294" i="12"/>
  <c r="F1298" i="12"/>
  <c r="F1351" i="12"/>
  <c r="F1357" i="12"/>
  <c r="F1308" i="12"/>
  <c r="F1282" i="12"/>
  <c r="F1296" i="12"/>
  <c r="F1359" i="12"/>
  <c r="F1299" i="12"/>
  <c r="F1321" i="12"/>
  <c r="F1262" i="12"/>
  <c r="F1278" i="12"/>
  <c r="F1260" i="12"/>
  <c r="F1295" i="12"/>
  <c r="F1271" i="12"/>
  <c r="F1337" i="12"/>
  <c r="F1265" i="12"/>
  <c r="F1324" i="12"/>
  <c r="F1328" i="12"/>
  <c r="F1350" i="12"/>
  <c r="F1270" i="12"/>
  <c r="E1319" i="20"/>
  <c r="E1301" i="20"/>
  <c r="E1302" i="20"/>
  <c r="E1289" i="20"/>
  <c r="E1358" i="20"/>
  <c r="E1355" i="20"/>
  <c r="E1266" i="20"/>
  <c r="E1282" i="20"/>
  <c r="E1325" i="20"/>
  <c r="E1270" i="20"/>
  <c r="E1329" i="20"/>
  <c r="E1290" i="20"/>
  <c r="E1331" i="20"/>
  <c r="E1297" i="20"/>
  <c r="E1322" i="20"/>
  <c r="E1317" i="20"/>
  <c r="E1330" i="20"/>
  <c r="E1281" i="20"/>
  <c r="E1285" i="20"/>
  <c r="E1341" i="20"/>
  <c r="E1344" i="20"/>
  <c r="E1336" i="20"/>
  <c r="E1313" i="20"/>
  <c r="E1326" i="20"/>
  <c r="E1279" i="20"/>
  <c r="E1349" i="20"/>
  <c r="E1276" i="20"/>
  <c r="E1271" i="20"/>
  <c r="E1296" i="20"/>
  <c r="E1275" i="20"/>
  <c r="E1272" i="20"/>
  <c r="E1264" i="20"/>
  <c r="E1310" i="20"/>
  <c r="E1316" i="20"/>
  <c r="E1263" i="20"/>
  <c r="E1320" i="20"/>
  <c r="E1312" i="20"/>
  <c r="E1303" i="20"/>
  <c r="E1288" i="20"/>
  <c r="E1283" i="20"/>
  <c r="E1356" i="20"/>
  <c r="E1287" i="20"/>
  <c r="E1274" i="20"/>
  <c r="E1343" i="20"/>
  <c r="E1337" i="20"/>
  <c r="E1260" i="20"/>
  <c r="E1332" i="20"/>
  <c r="E1352" i="20"/>
  <c r="E1357" i="20"/>
  <c r="E1308" i="20"/>
  <c r="E1261" i="20"/>
  <c r="E1335" i="20"/>
  <c r="E1328" i="20"/>
  <c r="E1277" i="20"/>
  <c r="E1347" i="20"/>
  <c r="E1309" i="20"/>
  <c r="E1318" i="20"/>
  <c r="E1324" i="20"/>
  <c r="E1294" i="20"/>
  <c r="E1292" i="20"/>
  <c r="E1348" i="20"/>
  <c r="E1321" i="20"/>
  <c r="E1342" i="20"/>
  <c r="E1350" i="20"/>
  <c r="E1278" i="20"/>
  <c r="E1323" i="20"/>
  <c r="E1351" i="20"/>
  <c r="E1304" i="20"/>
  <c r="E1291" i="20"/>
  <c r="E1311" i="20"/>
  <c r="E1299" i="20"/>
  <c r="E1269" i="20"/>
  <c r="E1340" i="20"/>
  <c r="E1360" i="20"/>
  <c r="E1307" i="20"/>
  <c r="E1327" i="20"/>
  <c r="E1315" i="20"/>
  <c r="E1306" i="20"/>
  <c r="E1338" i="20"/>
  <c r="E1333" i="20"/>
  <c r="E1359" i="20"/>
  <c r="E1346" i="20"/>
  <c r="E1354" i="20"/>
  <c r="E1284" i="20"/>
  <c r="E1286" i="20"/>
  <c r="E1353" i="20"/>
  <c r="E1345" i="20"/>
  <c r="E1280" i="20"/>
  <c r="E1268" i="20"/>
  <c r="E1298" i="20"/>
  <c r="E1305" i="20"/>
  <c r="E1295" i="20"/>
  <c r="E1314" i="20"/>
  <c r="E1300" i="20"/>
  <c r="E1265" i="20"/>
  <c r="E1267" i="20"/>
  <c r="E1339" i="20"/>
  <c r="E1273" i="20"/>
  <c r="E1293" i="20"/>
  <c r="E1334" i="20"/>
  <c r="E1262" i="20"/>
  <c r="F1324" i="18"/>
  <c r="F1330" i="18"/>
  <c r="F1262" i="18"/>
  <c r="F1351" i="18"/>
  <c r="F1264" i="18"/>
  <c r="F1261" i="18"/>
  <c r="F1298" i="18"/>
  <c r="F1281" i="18"/>
  <c r="F1269" i="18"/>
  <c r="F1287" i="18"/>
  <c r="F1313" i="18"/>
  <c r="F1335" i="18"/>
  <c r="F1338" i="18"/>
  <c r="F1339" i="18"/>
  <c r="F1314" i="18"/>
  <c r="F1318" i="18"/>
  <c r="F1294" i="18"/>
  <c r="F1325" i="18"/>
  <c r="F1268" i="18"/>
  <c r="F1305" i="18"/>
  <c r="F1358" i="18"/>
  <c r="F1263" i="18"/>
  <c r="F1279" i="18"/>
  <c r="F1356" i="18"/>
  <c r="F1310" i="18"/>
  <c r="F1285" i="18"/>
  <c r="F1286" i="18"/>
  <c r="F1321" i="18"/>
  <c r="F1272" i="18"/>
  <c r="F1288" i="18"/>
  <c r="F1353" i="18"/>
  <c r="F1299" i="18"/>
  <c r="F1348" i="18"/>
  <c r="F1359" i="18"/>
  <c r="F1280" i="18"/>
  <c r="F1342" i="18"/>
  <c r="F1316" i="18"/>
  <c r="F1289" i="18"/>
  <c r="F1326" i="18"/>
  <c r="F1293" i="18"/>
  <c r="F1276" i="18"/>
  <c r="F1344" i="18"/>
  <c r="F1308" i="18"/>
  <c r="F1267" i="18"/>
  <c r="F1312" i="18"/>
  <c r="F1303" i="18"/>
  <c r="F1266" i="18"/>
  <c r="F1302" i="18"/>
  <c r="F1315" i="18"/>
  <c r="F1341" i="18"/>
  <c r="F1329" i="18"/>
  <c r="F1328" i="18"/>
  <c r="F1319" i="18"/>
  <c r="F1350" i="18"/>
  <c r="F1304" i="18"/>
  <c r="F1343" i="18"/>
  <c r="F1355" i="18"/>
  <c r="F1322" i="18"/>
  <c r="F1301" i="18"/>
  <c r="F1345" i="18"/>
  <c r="F1260" i="18"/>
  <c r="F1352" i="18"/>
  <c r="F1296" i="18"/>
  <c r="F1349" i="18"/>
  <c r="F1284" i="18"/>
  <c r="F1291" i="18"/>
  <c r="F1336" i="18"/>
  <c r="F1292" i="18"/>
  <c r="F1323" i="18"/>
  <c r="F1282" i="18"/>
  <c r="F1311" i="18"/>
  <c r="F1354" i="18"/>
  <c r="F1270" i="18"/>
  <c r="F1297" i="18"/>
  <c r="F1271" i="18"/>
  <c r="F1332" i="18"/>
  <c r="F1275" i="18"/>
  <c r="F1320" i="18"/>
  <c r="F1327" i="18"/>
  <c r="F1306" i="18"/>
  <c r="F1278" i="18"/>
  <c r="F1357" i="18"/>
  <c r="F1360" i="18"/>
  <c r="F1346" i="18"/>
  <c r="F1347" i="18"/>
  <c r="F1334" i="18"/>
  <c r="F1300" i="18"/>
  <c r="F1295" i="18"/>
  <c r="F1283" i="18"/>
  <c r="F1273" i="18"/>
  <c r="F1277" i="18"/>
  <c r="F1265" i="18"/>
  <c r="F1317" i="18"/>
  <c r="F1290" i="18"/>
  <c r="F1331" i="18"/>
  <c r="F1274" i="18"/>
  <c r="F1337" i="18"/>
  <c r="F1340" i="18"/>
  <c r="F1307" i="18"/>
  <c r="F1309" i="18"/>
  <c r="F1333" i="18"/>
  <c r="D1343" i="16"/>
  <c r="D1348" i="16"/>
  <c r="D1294" i="16"/>
  <c r="D1341" i="16"/>
  <c r="D1346" i="16"/>
  <c r="D1301" i="16"/>
  <c r="D1350" i="16"/>
  <c r="D1296" i="16"/>
  <c r="D1359" i="16"/>
  <c r="D1267" i="16"/>
  <c r="D1310" i="16"/>
  <c r="D1299" i="16"/>
  <c r="D1286" i="16"/>
  <c r="D1315" i="16"/>
  <c r="D1261" i="16"/>
  <c r="D1266" i="16"/>
  <c r="D1313" i="16"/>
  <c r="D1334" i="16"/>
  <c r="D1326" i="16"/>
  <c r="D1276" i="16"/>
  <c r="D1290" i="16"/>
  <c r="D1338" i="16"/>
  <c r="D1325" i="16"/>
  <c r="D1271" i="16"/>
  <c r="D1289" i="16"/>
  <c r="D1281" i="16"/>
  <c r="D1302" i="16"/>
  <c r="D1333" i="16"/>
  <c r="D1292" i="16"/>
  <c r="D1307" i="16"/>
  <c r="D1327" i="16"/>
  <c r="D1352" i="16"/>
  <c r="D1351" i="16"/>
  <c r="D1297" i="16"/>
  <c r="D1318" i="16"/>
  <c r="D1349" i="16"/>
  <c r="D1357" i="16"/>
  <c r="D1280" i="16"/>
  <c r="D1360" i="16"/>
  <c r="D1322" i="16"/>
  <c r="D1321" i="16"/>
  <c r="D1264" i="16"/>
  <c r="D1344" i="16"/>
  <c r="D1336" i="16"/>
  <c r="D1291" i="16"/>
  <c r="D1324" i="16"/>
  <c r="D1337" i="16"/>
  <c r="D1330" i="16"/>
  <c r="D1284" i="16"/>
  <c r="D1277" i="16"/>
  <c r="D1342" i="16"/>
  <c r="D1295" i="16"/>
  <c r="D1300" i="16"/>
  <c r="D1347" i="16"/>
  <c r="D1354" i="16"/>
  <c r="D1332" i="16"/>
  <c r="D1306" i="16"/>
  <c r="D1305" i="16"/>
  <c r="D1358" i="16"/>
  <c r="D1311" i="16"/>
  <c r="D1316" i="16"/>
  <c r="D1268" i="16"/>
  <c r="D1309" i="16"/>
  <c r="D1314" i="16"/>
  <c r="D1263" i="16"/>
  <c r="D1320" i="16"/>
  <c r="D1319" i="16"/>
  <c r="D1308" i="16"/>
  <c r="D1335" i="16"/>
  <c r="D1328" i="16"/>
  <c r="D1339" i="16"/>
  <c r="D1272" i="16"/>
  <c r="D1283" i="16"/>
  <c r="D1262" i="16"/>
  <c r="D1279" i="16"/>
  <c r="D1288" i="16"/>
  <c r="D1287" i="16"/>
  <c r="D1340" i="16"/>
  <c r="D1355" i="16"/>
  <c r="D1285" i="16"/>
  <c r="D1353" i="16"/>
  <c r="D1329" i="16"/>
  <c r="D1345" i="16"/>
  <c r="D1304" i="16"/>
  <c r="D1303" i="16"/>
  <c r="D1356" i="16"/>
  <c r="D1270" i="16"/>
  <c r="D1265" i="16"/>
  <c r="D1260" i="16"/>
  <c r="D1275" i="16"/>
  <c r="D1312" i="16"/>
  <c r="D1274" i="16"/>
  <c r="D1273" i="16"/>
  <c r="D1323" i="16"/>
  <c r="D1317" i="16"/>
  <c r="D1298" i="16"/>
  <c r="D1269" i="16"/>
  <c r="D1278" i="16"/>
  <c r="D1293" i="16"/>
  <c r="D1331" i="16"/>
  <c r="D1282" i="16"/>
  <c r="F1343" i="16"/>
  <c r="F1325" i="16"/>
  <c r="F1269" i="16"/>
  <c r="F1283" i="16"/>
  <c r="F1323" i="16"/>
  <c r="F1294" i="16"/>
  <c r="F1319" i="16"/>
  <c r="F1298" i="16"/>
  <c r="F1308" i="16"/>
  <c r="F1334" i="16"/>
  <c r="F1313" i="16"/>
  <c r="F1350" i="16"/>
  <c r="F1348" i="16"/>
  <c r="F1295" i="16"/>
  <c r="F1327" i="16"/>
  <c r="F1272" i="16"/>
  <c r="F1351" i="16"/>
  <c r="F1328" i="16"/>
  <c r="F1279" i="16"/>
  <c r="F1266" i="16"/>
  <c r="F1299" i="16"/>
  <c r="F1281" i="16"/>
  <c r="F1278" i="16"/>
  <c r="F1271" i="16"/>
  <c r="F1315" i="16"/>
  <c r="F1290" i="16"/>
  <c r="F1275" i="16"/>
  <c r="F1332" i="16"/>
  <c r="F1280" i="16"/>
  <c r="F1309" i="16"/>
  <c r="F1320" i="16"/>
  <c r="F1356" i="16"/>
  <c r="F1267" i="16"/>
  <c r="F1291" i="16"/>
  <c r="F1304" i="16"/>
  <c r="F1268" i="16"/>
  <c r="F1262" i="16"/>
  <c r="F1336" i="16"/>
  <c r="F1312" i="16"/>
  <c r="F1260" i="16"/>
  <c r="F1311" i="16"/>
  <c r="F1293" i="16"/>
  <c r="F1355" i="16"/>
  <c r="F1288" i="16"/>
  <c r="F1340" i="16"/>
  <c r="F1310" i="16"/>
  <c r="F1303" i="16"/>
  <c r="F1333" i="16"/>
  <c r="F1347" i="16"/>
  <c r="F1346" i="16"/>
  <c r="F1354" i="16"/>
  <c r="F1292" i="16"/>
  <c r="F1324" i="16"/>
  <c r="F1359" i="16"/>
  <c r="F1341" i="16"/>
  <c r="F1285" i="16"/>
  <c r="F1264" i="16"/>
  <c r="F1317" i="16"/>
  <c r="F1331" i="16"/>
  <c r="F1322" i="16"/>
  <c r="F1307" i="16"/>
  <c r="F1352" i="16"/>
  <c r="F1358" i="16"/>
  <c r="F1286" i="16"/>
  <c r="F1339" i="16"/>
  <c r="F1274" i="16"/>
  <c r="F1344" i="16"/>
  <c r="F1357" i="16"/>
  <c r="F1263" i="16"/>
  <c r="F1276" i="16"/>
  <c r="F1345" i="16"/>
  <c r="F1305" i="16"/>
  <c r="F1342" i="16"/>
  <c r="F1270" i="16"/>
  <c r="F1329" i="16"/>
  <c r="F1282" i="16"/>
  <c r="F1284" i="16"/>
  <c r="F1306" i="16"/>
  <c r="F1297" i="16"/>
  <c r="F1360" i="16"/>
  <c r="F1265" i="16"/>
  <c r="F1301" i="16"/>
  <c r="F1289" i="16"/>
  <c r="F1326" i="16"/>
  <c r="F1335" i="16"/>
  <c r="F1349" i="16"/>
  <c r="F1287" i="16"/>
  <c r="F1302" i="16"/>
  <c r="F1353" i="16"/>
  <c r="F1337" i="16"/>
  <c r="F1338" i="16"/>
  <c r="F1277" i="16"/>
  <c r="F1316" i="16"/>
  <c r="F1300" i="16"/>
  <c r="F1330" i="16"/>
  <c r="F1314" i="16"/>
  <c r="F1318" i="16"/>
  <c r="F1261" i="16"/>
  <c r="F1296" i="16"/>
  <c r="F1321" i="16"/>
  <c r="F1273" i="16"/>
  <c r="D1285" i="18"/>
  <c r="D1289" i="18"/>
  <c r="D1357" i="18"/>
  <c r="D1299" i="18"/>
  <c r="D1303" i="18"/>
  <c r="D1268" i="18"/>
  <c r="D1263" i="18"/>
  <c r="D1277" i="18"/>
  <c r="D1262" i="18"/>
  <c r="D1354" i="18"/>
  <c r="D1293" i="18"/>
  <c r="D1351" i="18"/>
  <c r="D1329" i="18"/>
  <c r="D1355" i="18"/>
  <c r="D1282" i="18"/>
  <c r="D1336" i="18"/>
  <c r="D1350" i="18"/>
  <c r="D1349" i="18"/>
  <c r="D1343" i="18"/>
  <c r="D1353" i="18"/>
  <c r="D1292" i="18"/>
  <c r="D1322" i="18"/>
  <c r="D1360" i="18"/>
  <c r="D1313" i="18"/>
  <c r="D1339" i="18"/>
  <c r="D1301" i="18"/>
  <c r="D1359" i="18"/>
  <c r="D1270" i="18"/>
  <c r="D1308" i="18"/>
  <c r="D1338" i="18"/>
  <c r="D1287" i="18"/>
  <c r="D1265" i="18"/>
  <c r="D1291" i="18"/>
  <c r="D1317" i="18"/>
  <c r="D1272" i="18"/>
  <c r="D1286" i="18"/>
  <c r="D1288" i="18"/>
  <c r="D1302" i="18"/>
  <c r="D1276" i="18"/>
  <c r="D1344" i="18"/>
  <c r="D1283" i="18"/>
  <c r="D1309" i="18"/>
  <c r="D1312" i="18"/>
  <c r="D1294" i="18"/>
  <c r="D1346" i="18"/>
  <c r="D1297" i="18"/>
  <c r="D1323" i="18"/>
  <c r="D1260" i="18"/>
  <c r="D1290" i="18"/>
  <c r="D1310" i="18"/>
  <c r="D1332" i="18"/>
  <c r="D1271" i="18"/>
  <c r="D1337" i="18"/>
  <c r="D1315" i="18"/>
  <c r="D1341" i="18"/>
  <c r="D1326" i="18"/>
  <c r="D1348" i="18"/>
  <c r="D1306" i="18"/>
  <c r="D1316" i="18"/>
  <c r="D1264" i="18"/>
  <c r="D1327" i="18"/>
  <c r="D1280" i="18"/>
  <c r="D1342" i="18"/>
  <c r="D1261" i="18"/>
  <c r="D1330" i="18"/>
  <c r="D1281" i="18"/>
  <c r="D1307" i="18"/>
  <c r="D1333" i="18"/>
  <c r="D1352" i="18"/>
  <c r="D1275" i="18"/>
  <c r="D1340" i="18"/>
  <c r="D1295" i="18"/>
  <c r="D1305" i="18"/>
  <c r="D1347" i="18"/>
  <c r="D1274" i="18"/>
  <c r="D1314" i="18"/>
  <c r="D1304" i="18"/>
  <c r="D1318" i="18"/>
  <c r="D1356" i="18"/>
  <c r="D1311" i="18"/>
  <c r="D1321" i="18"/>
  <c r="D1278" i="18"/>
  <c r="D1300" i="18"/>
  <c r="D1266" i="18"/>
  <c r="D1320" i="18"/>
  <c r="D1334" i="18"/>
  <c r="D1269" i="18"/>
  <c r="D1279" i="18"/>
  <c r="D1331" i="18"/>
  <c r="D1296" i="18"/>
  <c r="D1325" i="18"/>
  <c r="D1345" i="18"/>
  <c r="D1298" i="18"/>
  <c r="D1273" i="18"/>
  <c r="D1358" i="18"/>
  <c r="D1319" i="18"/>
  <c r="D1284" i="18"/>
  <c r="D1324" i="18"/>
  <c r="D1328" i="18"/>
  <c r="D1267" i="18"/>
  <c r="D1335" i="18"/>
  <c r="C20" i="22" a="1"/>
  <c r="F20" i="22" s="1"/>
  <c r="C22" i="25" a="1"/>
  <c r="I22" i="25" s="1"/>
  <c r="C24" i="23" a="1"/>
  <c r="M24" i="23" s="1"/>
  <c r="C22" i="23" a="1"/>
  <c r="H22" i="23" s="1"/>
  <c r="C22" i="21" a="1"/>
  <c r="I22" i="21" s="1"/>
  <c r="E12" i="5"/>
  <c r="B1260" i="5" s="1"/>
  <c r="B1261" i="5" s="1"/>
  <c r="E12" i="4"/>
  <c r="B1260" i="4" s="1"/>
  <c r="B1261" i="4" s="1"/>
  <c r="E12" i="3"/>
  <c r="B1260" i="3" s="1"/>
  <c r="B1261" i="3" s="1"/>
  <c r="E9" i="6"/>
  <c r="E6" i="6"/>
  <c r="E3" i="6"/>
  <c r="I1260" i="20"/>
  <c r="H1260" i="20"/>
  <c r="I1260" i="18"/>
  <c r="G1260" i="20"/>
  <c r="H1261" i="20" s="1"/>
  <c r="H1260" i="18"/>
  <c r="H1260" i="14"/>
  <c r="G1260" i="16"/>
  <c r="I1261" i="16" s="1"/>
  <c r="I1260" i="16"/>
  <c r="G1260" i="12"/>
  <c r="I1260" i="14"/>
  <c r="H1260" i="12"/>
  <c r="I1260" i="12"/>
  <c r="G1260" i="18"/>
  <c r="H1261" i="18" s="1"/>
  <c r="H1261" i="16"/>
  <c r="G1261" i="12"/>
  <c r="I1261" i="20"/>
  <c r="G1261" i="16"/>
  <c r="G1260" i="14"/>
  <c r="I1261" i="14" s="1"/>
  <c r="H1260" i="16"/>
  <c r="H1261" i="12"/>
  <c r="I1261" i="12"/>
  <c r="I1261" i="18"/>
  <c r="G1261" i="18"/>
  <c r="E17" i="22"/>
  <c r="C17" i="23"/>
  <c r="G19" i="24"/>
  <c r="F19" i="25"/>
  <c r="I17" i="21"/>
  <c r="I17" i="25"/>
  <c r="H17" i="21"/>
  <c r="D21" i="22"/>
  <c r="L17" i="23"/>
  <c r="F19" i="23"/>
  <c r="M19" i="25"/>
  <c r="L23" i="24"/>
  <c r="G19" i="25"/>
  <c r="M19" i="23"/>
  <c r="E17" i="24"/>
  <c r="G1261" i="14" l="1"/>
  <c r="H1261" i="14"/>
  <c r="G24" i="25"/>
  <c r="J24" i="25"/>
  <c r="E20" i="21"/>
  <c r="K22" i="24"/>
  <c r="L24" i="25"/>
  <c r="E24" i="25"/>
  <c r="C24" i="25"/>
  <c r="H24" i="25"/>
  <c r="E22" i="24"/>
  <c r="F20" i="21"/>
  <c r="C20" i="21"/>
  <c r="C22" i="24"/>
  <c r="M22" i="24"/>
  <c r="G20" i="21"/>
  <c r="I22" i="24"/>
  <c r="I20" i="21"/>
  <c r="H20" i="21"/>
  <c r="F22" i="24"/>
  <c r="L22" i="24"/>
  <c r="M24" i="25"/>
  <c r="K24" i="25"/>
  <c r="D24" i="25"/>
  <c r="F24" i="25"/>
  <c r="H24" i="22"/>
  <c r="E24" i="22"/>
  <c r="J24" i="22"/>
  <c r="I24" i="22"/>
  <c r="C24" i="22"/>
  <c r="D24" i="22"/>
  <c r="G24" i="22"/>
  <c r="F24" i="22"/>
  <c r="D20" i="22"/>
  <c r="H22" i="25"/>
  <c r="H20" i="22"/>
  <c r="K22" i="25"/>
  <c r="C18" i="24" a="1"/>
  <c r="H18" i="24" s="1"/>
  <c r="C20" i="23" a="1"/>
  <c r="L20" i="23" s="1"/>
  <c r="C18" i="21" a="1"/>
  <c r="C18" i="25" a="1"/>
  <c r="D18" i="25" s="1"/>
  <c r="C18" i="22" a="1"/>
  <c r="I18" i="22" s="1"/>
  <c r="D20" i="21"/>
  <c r="M20" i="21"/>
  <c r="K20" i="21"/>
  <c r="K24" i="21"/>
  <c r="M24" i="21"/>
  <c r="J24" i="21"/>
  <c r="H24" i="21"/>
  <c r="F24" i="21"/>
  <c r="G24" i="21"/>
  <c r="L20" i="21"/>
  <c r="D24" i="21"/>
  <c r="E24" i="21"/>
  <c r="C24" i="21"/>
  <c r="L24" i="21"/>
  <c r="E20" i="22"/>
  <c r="J20" i="22"/>
  <c r="C20" i="22"/>
  <c r="I20" i="22"/>
  <c r="L20" i="22"/>
  <c r="K20" i="22"/>
  <c r="G20" i="22"/>
  <c r="D22" i="25"/>
  <c r="J22" i="25"/>
  <c r="C24" i="24" a="1"/>
  <c r="C18" i="23" a="1"/>
  <c r="C20" i="24" a="1"/>
  <c r="D20" i="24" s="1"/>
  <c r="C22" i="22" a="1"/>
  <c r="C20" i="25" a="1"/>
  <c r="H20" i="25" s="1"/>
  <c r="M20" i="22"/>
  <c r="G22" i="25"/>
  <c r="M22" i="25"/>
  <c r="L22" i="25"/>
  <c r="J22" i="24"/>
  <c r="G22" i="24"/>
  <c r="D22" i="24"/>
  <c r="L24" i="22"/>
  <c r="K24" i="22"/>
  <c r="E22" i="23"/>
  <c r="K22" i="23"/>
  <c r="J22" i="23"/>
  <c r="G22" i="21"/>
  <c r="F22" i="23"/>
  <c r="J22" i="21"/>
  <c r="K24" i="23"/>
  <c r="G22" i="23"/>
  <c r="D24" i="23"/>
  <c r="F24" i="23"/>
  <c r="L24" i="23"/>
  <c r="C22" i="23"/>
  <c r="D22" i="23"/>
  <c r="L22" i="23"/>
  <c r="M22" i="23"/>
  <c r="I22" i="23"/>
  <c r="I24" i="23"/>
  <c r="E22" i="21"/>
  <c r="C24" i="23"/>
  <c r="G24" i="23"/>
  <c r="E24" i="23"/>
  <c r="D22" i="21"/>
  <c r="L22" i="21"/>
  <c r="C22" i="21"/>
  <c r="K22" i="21"/>
  <c r="H22" i="21"/>
  <c r="F22" i="21"/>
  <c r="M22" i="21"/>
  <c r="H24" i="23"/>
  <c r="J24" i="23"/>
  <c r="E22" i="25"/>
  <c r="F22" i="25"/>
  <c r="C22" i="25"/>
  <c r="E12" i="6"/>
  <c r="B1260" i="6" s="1"/>
  <c r="B1261" i="6" s="1"/>
  <c r="E6" i="2"/>
  <c r="E9" i="2"/>
  <c r="E3" i="2"/>
  <c r="G1262" i="12"/>
  <c r="I1262" i="12"/>
  <c r="H1262" i="18"/>
  <c r="I1262" i="18"/>
  <c r="G1261" i="20"/>
  <c r="G1262" i="20" s="1"/>
  <c r="I1262" i="20"/>
  <c r="H1262" i="14"/>
  <c r="G1262" i="14"/>
  <c r="I1262" i="14"/>
  <c r="G1262" i="18"/>
  <c r="G1262" i="16"/>
  <c r="H1262" i="16"/>
  <c r="I1262" i="16"/>
  <c r="H1262" i="12"/>
  <c r="H1262" i="20" l="1"/>
  <c r="M20" i="23"/>
  <c r="D20" i="23"/>
  <c r="I20" i="23"/>
  <c r="H20" i="23"/>
  <c r="E20" i="23"/>
  <c r="K20" i="23"/>
  <c r="J20" i="23"/>
  <c r="C20" i="23"/>
  <c r="F20" i="23"/>
  <c r="G20" i="23"/>
  <c r="C18" i="25"/>
  <c r="H18" i="25"/>
  <c r="F18" i="25"/>
  <c r="K18" i="25"/>
  <c r="K18" i="24"/>
  <c r="I18" i="25"/>
  <c r="L18" i="25"/>
  <c r="J18" i="24"/>
  <c r="E18" i="24"/>
  <c r="D18" i="22"/>
  <c r="J18" i="22"/>
  <c r="G18" i="25"/>
  <c r="J18" i="25"/>
  <c r="E18" i="25"/>
  <c r="M18" i="25"/>
  <c r="C18" i="22"/>
  <c r="F18" i="21"/>
  <c r="C18" i="21"/>
  <c r="J18" i="21"/>
  <c r="K18" i="21"/>
  <c r="H18" i="21"/>
  <c r="G18" i="21"/>
  <c r="L18" i="21"/>
  <c r="M18" i="21"/>
  <c r="D18" i="21"/>
  <c r="I18" i="21"/>
  <c r="E18" i="21"/>
  <c r="L18" i="22"/>
  <c r="E18" i="22"/>
  <c r="M18" i="22"/>
  <c r="F18" i="22"/>
  <c r="G18" i="22"/>
  <c r="K18" i="22"/>
  <c r="H18" i="22"/>
  <c r="L18" i="24"/>
  <c r="I18" i="24"/>
  <c r="M18" i="24"/>
  <c r="F18" i="24"/>
  <c r="C18" i="24"/>
  <c r="D18" i="24"/>
  <c r="G18" i="24"/>
  <c r="K20" i="24"/>
  <c r="L20" i="24"/>
  <c r="I20" i="24"/>
  <c r="J20" i="24"/>
  <c r="M20" i="24"/>
  <c r="C20" i="24"/>
  <c r="E20" i="24"/>
  <c r="F20" i="24"/>
  <c r="G20" i="24"/>
  <c r="H20" i="24"/>
  <c r="I20" i="25"/>
  <c r="C20" i="25"/>
  <c r="D22" i="22"/>
  <c r="H22" i="22"/>
  <c r="E22" i="22"/>
  <c r="C22" i="22"/>
  <c r="G22" i="22"/>
  <c r="J22" i="22"/>
  <c r="I22" i="22"/>
  <c r="K22" i="22"/>
  <c r="M22" i="22"/>
  <c r="F22" i="22"/>
  <c r="L22" i="22"/>
  <c r="E20" i="25"/>
  <c r="D20" i="25"/>
  <c r="J20" i="25"/>
  <c r="L20" i="25"/>
  <c r="K20" i="25"/>
  <c r="F20" i="25"/>
  <c r="M20" i="25"/>
  <c r="G20" i="25"/>
  <c r="C18" i="23"/>
  <c r="F18" i="23"/>
  <c r="H18" i="23"/>
  <c r="J18" i="23"/>
  <c r="K18" i="23"/>
  <c r="I18" i="23"/>
  <c r="M18" i="23"/>
  <c r="D18" i="23"/>
  <c r="G18" i="23"/>
  <c r="E18" i="23"/>
  <c r="L18" i="23"/>
  <c r="H24" i="24"/>
  <c r="E24" i="24"/>
  <c r="K24" i="24"/>
  <c r="C24" i="24"/>
  <c r="F24" i="24"/>
  <c r="G24" i="24"/>
  <c r="L24" i="24"/>
  <c r="M24" i="24"/>
  <c r="J24" i="24"/>
  <c r="I24" i="24"/>
  <c r="D24" i="24"/>
  <c r="E12" i="2"/>
  <c r="B1260" i="2" s="1"/>
  <c r="B1261" i="2" s="1"/>
  <c r="B1262" i="2" s="1"/>
  <c r="G1263" i="14"/>
  <c r="I1263" i="14"/>
  <c r="H1263" i="14"/>
  <c r="H1263" i="20"/>
  <c r="G1263" i="12"/>
  <c r="I1263" i="12"/>
  <c r="H1263" i="16"/>
  <c r="I1263" i="20"/>
  <c r="G1263" i="20"/>
  <c r="G1263" i="18"/>
  <c r="H1263" i="18"/>
  <c r="I1263" i="18"/>
  <c r="H1263" i="12"/>
  <c r="I1263" i="16"/>
  <c r="G1263" i="16"/>
  <c r="C6" i="28"/>
  <c r="C28" i="28"/>
  <c r="C39" i="28"/>
  <c r="C6" i="31"/>
  <c r="C48" i="31"/>
  <c r="C46" i="28"/>
  <c r="C29" i="28"/>
  <c r="C42" i="28"/>
  <c r="F15" i="31"/>
  <c r="C40" i="31"/>
  <c r="R15" i="31"/>
  <c r="Q15" i="31"/>
  <c r="F21" i="31"/>
  <c r="Q33" i="31"/>
  <c r="C36" i="31"/>
  <c r="Y15" i="31"/>
  <c r="F32" i="31"/>
  <c r="Y17" i="31"/>
  <c r="Q17" i="31"/>
  <c r="Q30" i="31"/>
  <c r="R23" i="31"/>
  <c r="Y33" i="31"/>
  <c r="R32" i="31"/>
  <c r="C49" i="28"/>
  <c r="C50" i="28"/>
  <c r="C40" i="28"/>
  <c r="C50" i="31"/>
  <c r="C38" i="31"/>
  <c r="J15" i="31"/>
  <c r="C41" i="31"/>
  <c r="C6" i="27"/>
  <c r="C43" i="27"/>
  <c r="C42" i="27"/>
  <c r="C45" i="27"/>
  <c r="C43" i="28"/>
  <c r="C49" i="27"/>
  <c r="C40" i="27"/>
  <c r="C30" i="28"/>
  <c r="X15" i="31"/>
  <c r="C6" i="29"/>
  <c r="C39" i="29"/>
  <c r="C48" i="27"/>
  <c r="L15" i="29"/>
  <c r="L19" i="29" s="1"/>
  <c r="C45" i="29"/>
  <c r="M15" i="27"/>
  <c r="X15" i="29"/>
  <c r="C30" i="29"/>
  <c r="X34" i="29"/>
  <c r="S15" i="28"/>
  <c r="C42" i="31"/>
  <c r="C45" i="31"/>
  <c r="C43" i="31"/>
  <c r="S34" i="28"/>
  <c r="X19" i="31"/>
  <c r="C33" i="31"/>
  <c r="M30" i="27"/>
  <c r="S31" i="28"/>
  <c r="X23" i="31"/>
  <c r="F28" i="31"/>
  <c r="W15" i="31"/>
  <c r="S17" i="28"/>
  <c r="X17" i="31"/>
  <c r="F29" i="31"/>
  <c r="C32" i="31"/>
  <c r="M28" i="27"/>
  <c r="X30" i="31"/>
  <c r="Q32" i="31"/>
  <c r="Y34" i="31"/>
  <c r="Y19" i="31"/>
  <c r="R34" i="31"/>
  <c r="Y30" i="31"/>
  <c r="W21" i="31"/>
  <c r="Q21" i="31"/>
  <c r="W28" i="31"/>
  <c r="R31" i="31"/>
  <c r="R33" i="31"/>
  <c r="C47" i="28"/>
  <c r="C32" i="28"/>
  <c r="C46" i="31"/>
  <c r="C37" i="31"/>
  <c r="V15" i="31"/>
  <c r="E15" i="31"/>
  <c r="C32" i="27"/>
  <c r="C38" i="27"/>
  <c r="C36" i="27"/>
  <c r="C29" i="27"/>
  <c r="C31" i="28"/>
  <c r="C33" i="27"/>
  <c r="C46" i="27"/>
  <c r="H15" i="31"/>
  <c r="C31" i="31"/>
  <c r="T15" i="31"/>
  <c r="C41" i="27"/>
  <c r="C37" i="28"/>
  <c r="Z15" i="31"/>
  <c r="C51" i="29"/>
  <c r="H15" i="29"/>
  <c r="C39" i="31"/>
  <c r="L21" i="29"/>
  <c r="C41" i="28"/>
  <c r="L33" i="29"/>
  <c r="C32" i="29"/>
  <c r="U15" i="29"/>
  <c r="U17" i="29"/>
  <c r="C34" i="28"/>
  <c r="C34" i="31"/>
  <c r="S15" i="31"/>
  <c r="D15" i="31"/>
  <c r="S30" i="28"/>
  <c r="X21" i="31"/>
  <c r="F30" i="31"/>
  <c r="AA15" i="31"/>
  <c r="M31" i="27"/>
  <c r="T19" i="31"/>
  <c r="S33" i="28"/>
  <c r="Z33" i="31"/>
  <c r="F33" i="31"/>
  <c r="D23" i="31"/>
  <c r="S17" i="31"/>
  <c r="AA32" i="31"/>
  <c r="K15" i="31"/>
  <c r="M33" i="27"/>
  <c r="T17" i="31"/>
  <c r="S32" i="28"/>
  <c r="Z21" i="31"/>
  <c r="F17" i="31"/>
  <c r="G15" i="31"/>
  <c r="U34" i="29"/>
  <c r="S29" i="28"/>
  <c r="X28" i="31"/>
  <c r="F23" i="31"/>
  <c r="Q23" i="31"/>
  <c r="Y23" i="31"/>
  <c r="W34" i="31"/>
  <c r="S19" i="31"/>
  <c r="AA17" i="31"/>
  <c r="D34" i="31"/>
  <c r="S23" i="31"/>
  <c r="K34" i="31"/>
  <c r="R28" i="31"/>
  <c r="Y21" i="31"/>
  <c r="K21" i="31"/>
  <c r="R30" i="31"/>
  <c r="Y32" i="31"/>
  <c r="K23" i="31"/>
  <c r="G28" i="31"/>
  <c r="Q28" i="31"/>
  <c r="W32" i="31"/>
  <c r="AA33" i="31"/>
  <c r="G29" i="31"/>
  <c r="R29" i="31"/>
  <c r="C45" i="28"/>
  <c r="C48" i="28"/>
  <c r="C47" i="31"/>
  <c r="M15" i="31"/>
  <c r="P15" i="31"/>
  <c r="U15" i="31"/>
  <c r="C30" i="27"/>
  <c r="L15" i="27"/>
  <c r="C34" i="27"/>
  <c r="C50" i="27"/>
  <c r="C33" i="28"/>
  <c r="C6" i="26"/>
  <c r="C39" i="26"/>
  <c r="Y15" i="26"/>
  <c r="Y28" i="26"/>
  <c r="H23" i="31"/>
  <c r="F15" i="26"/>
  <c r="C51" i="26"/>
  <c r="C44" i="28"/>
  <c r="Y32" i="26"/>
  <c r="C51" i="31"/>
  <c r="C50" i="26"/>
  <c r="C34" i="29"/>
  <c r="C51" i="27"/>
  <c r="S15" i="26"/>
  <c r="S17" i="26"/>
  <c r="H34" i="29"/>
  <c r="X19" i="29"/>
  <c r="C37" i="27"/>
  <c r="H32" i="29"/>
  <c r="M34" i="27"/>
  <c r="N15" i="29"/>
  <c r="L15" i="26"/>
  <c r="C51" i="28"/>
  <c r="C44" i="31"/>
  <c r="C30" i="31"/>
  <c r="C49" i="31"/>
  <c r="O15" i="31"/>
  <c r="M32" i="27"/>
  <c r="T23" i="31"/>
  <c r="N23" i="29"/>
  <c r="F19" i="26"/>
  <c r="L19" i="26"/>
  <c r="S19" i="28"/>
  <c r="Z32" i="31"/>
  <c r="F19" i="31"/>
  <c r="L30" i="29"/>
  <c r="T28" i="31"/>
  <c r="L31" i="27"/>
  <c r="F17" i="26"/>
  <c r="X34" i="31"/>
  <c r="Z34" i="31"/>
  <c r="Q31" i="31"/>
  <c r="D21" i="31"/>
  <c r="S34" i="31"/>
  <c r="AA19" i="31"/>
  <c r="L29" i="29"/>
  <c r="T29" i="31"/>
  <c r="L17" i="27"/>
  <c r="N21" i="29"/>
  <c r="X33" i="31"/>
  <c r="Z17" i="31"/>
  <c r="F31" i="31"/>
  <c r="S29" i="26"/>
  <c r="U31" i="29"/>
  <c r="L28" i="27"/>
  <c r="F32" i="26"/>
  <c r="L31" i="26"/>
  <c r="S21" i="28"/>
  <c r="Z19" i="31"/>
  <c r="F34" i="31"/>
  <c r="Q29" i="31"/>
  <c r="D32" i="31"/>
  <c r="W33" i="31"/>
  <c r="O28" i="31"/>
  <c r="AA34" i="31"/>
  <c r="Q34" i="31"/>
  <c r="W23" i="31"/>
  <c r="AA28" i="31"/>
  <c r="G17" i="31"/>
  <c r="R19" i="31"/>
  <c r="D30" i="31"/>
  <c r="S29" i="31"/>
  <c r="G21" i="31"/>
  <c r="R17" i="31"/>
  <c r="D28" i="31"/>
  <c r="S33" i="31"/>
  <c r="K31" i="31"/>
  <c r="R21" i="31"/>
  <c r="Q19" i="31"/>
  <c r="O34" i="31"/>
  <c r="K28" i="31"/>
  <c r="G34" i="31"/>
  <c r="C38" i="28"/>
  <c r="M15" i="28"/>
  <c r="C36" i="28"/>
  <c r="C44" i="26"/>
  <c r="X15" i="26"/>
  <c r="C37" i="26"/>
  <c r="Q15" i="26"/>
  <c r="H15" i="26"/>
  <c r="C43" i="26"/>
  <c r="Y30" i="26"/>
  <c r="C29" i="31"/>
  <c r="L15" i="31"/>
  <c r="C28" i="31"/>
  <c r="I15" i="31"/>
  <c r="N15" i="31"/>
  <c r="H28" i="31"/>
  <c r="C41" i="29"/>
  <c r="C47" i="29"/>
  <c r="I15" i="29"/>
  <c r="C40" i="29"/>
  <c r="C48" i="29"/>
  <c r="J15" i="29"/>
  <c r="AA15" i="29"/>
  <c r="V15" i="29"/>
  <c r="W15" i="29"/>
  <c r="H19" i="29"/>
  <c r="H29" i="29"/>
  <c r="L31" i="29"/>
  <c r="M19" i="27"/>
  <c r="X23" i="29"/>
  <c r="X29" i="29"/>
  <c r="U29" i="29"/>
  <c r="W29" i="31"/>
  <c r="M23" i="28"/>
  <c r="M29" i="28"/>
  <c r="X19" i="26"/>
  <c r="X23" i="26"/>
  <c r="Q29" i="26"/>
  <c r="Q31" i="26"/>
  <c r="H29" i="26"/>
  <c r="H19" i="26"/>
  <c r="H21" i="26"/>
  <c r="L34" i="31"/>
  <c r="L23" i="31"/>
  <c r="L21" i="31"/>
  <c r="M31" i="31"/>
  <c r="M32" i="31"/>
  <c r="J34" i="31"/>
  <c r="J29" i="31"/>
  <c r="J21" i="31"/>
  <c r="V21" i="31"/>
  <c r="V33" i="31"/>
  <c r="V30" i="31"/>
  <c r="P33" i="31"/>
  <c r="P21" i="31"/>
  <c r="P17" i="31"/>
  <c r="I32" i="31"/>
  <c r="I23" i="31"/>
  <c r="D11" i="31"/>
  <c r="E31" i="31"/>
  <c r="E23" i="31"/>
  <c r="U21" i="31"/>
  <c r="U19" i="31"/>
  <c r="U34" i="31"/>
  <c r="N31" i="31"/>
  <c r="N33" i="31"/>
  <c r="N21" i="31"/>
  <c r="I17" i="29"/>
  <c r="I19" i="29"/>
  <c r="J33" i="29"/>
  <c r="J23" i="29"/>
  <c r="J21" i="29"/>
  <c r="AA28" i="29"/>
  <c r="AA29" i="29"/>
  <c r="V33" i="29"/>
  <c r="V29" i="29"/>
  <c r="V31" i="29"/>
  <c r="W34" i="29"/>
  <c r="W17" i="29"/>
  <c r="H34" i="31"/>
  <c r="H21" i="31"/>
  <c r="C31" i="29"/>
  <c r="C28" i="29"/>
  <c r="C43" i="29"/>
  <c r="Q15" i="29"/>
  <c r="E15" i="29"/>
  <c r="G15" i="29"/>
  <c r="C50" i="29"/>
  <c r="P15" i="29"/>
  <c r="F15" i="29"/>
  <c r="H30" i="29"/>
  <c r="H31" i="29"/>
  <c r="H28" i="29"/>
  <c r="L32" i="29"/>
  <c r="S28" i="26"/>
  <c r="M29" i="27"/>
  <c r="X32" i="29"/>
  <c r="X17" i="29"/>
  <c r="U30" i="29"/>
  <c r="Y28" i="31"/>
  <c r="M19" i="28"/>
  <c r="M31" i="28"/>
  <c r="M33" i="28"/>
  <c r="X32" i="26"/>
  <c r="X21" i="26"/>
  <c r="X28" i="26"/>
  <c r="Q23" i="26"/>
  <c r="Q17" i="26"/>
  <c r="H32" i="26"/>
  <c r="H34" i="26"/>
  <c r="L17" i="31"/>
  <c r="L28" i="31"/>
  <c r="M33" i="31"/>
  <c r="M23" i="31"/>
  <c r="M34" i="31"/>
  <c r="J33" i="31"/>
  <c r="J30" i="31"/>
  <c r="J28" i="31"/>
  <c r="V17" i="31"/>
  <c r="V23" i="31"/>
  <c r="V28" i="31"/>
  <c r="P31" i="31"/>
  <c r="P30" i="31"/>
  <c r="I30" i="31"/>
  <c r="I17" i="31"/>
  <c r="I31" i="31"/>
  <c r="E32" i="31"/>
  <c r="E33" i="31"/>
  <c r="E28" i="31"/>
  <c r="U30" i="31"/>
  <c r="U32" i="31"/>
  <c r="U23" i="31"/>
  <c r="N23" i="31"/>
  <c r="N32" i="31"/>
  <c r="N30" i="31"/>
  <c r="I30" i="29"/>
  <c r="I23" i="29"/>
  <c r="I29" i="29"/>
  <c r="Q21" i="29"/>
  <c r="Q29" i="29"/>
  <c r="Q31" i="29"/>
  <c r="E32" i="29"/>
  <c r="E19" i="29"/>
  <c r="J32" i="29"/>
  <c r="J29" i="29"/>
  <c r="J34" i="29"/>
  <c r="G32" i="29"/>
  <c r="G31" i="29"/>
  <c r="G21" i="29"/>
  <c r="AA21" i="29"/>
  <c r="AA19" i="29"/>
  <c r="AA30" i="29"/>
  <c r="V21" i="29"/>
  <c r="V30" i="29"/>
  <c r="V32" i="29"/>
  <c r="P17" i="29"/>
  <c r="P33" i="29"/>
  <c r="H31" i="31"/>
  <c r="H32" i="31"/>
  <c r="S15" i="29"/>
  <c r="D15" i="29"/>
  <c r="C36" i="29"/>
  <c r="O15" i="29"/>
  <c r="Z15" i="29"/>
  <c r="C49" i="29"/>
  <c r="C29" i="29"/>
  <c r="R15" i="29"/>
  <c r="H23" i="29"/>
  <c r="H17" i="29"/>
  <c r="L28" i="29"/>
  <c r="L23" i="29"/>
  <c r="S19" i="26"/>
  <c r="M23" i="27"/>
  <c r="X33" i="29"/>
  <c r="X31" i="29"/>
  <c r="W17" i="31"/>
  <c r="Y31" i="31"/>
  <c r="M30" i="28"/>
  <c r="M17" i="28"/>
  <c r="M32" i="28"/>
  <c r="X17" i="26"/>
  <c r="X29" i="26"/>
  <c r="X33" i="26"/>
  <c r="Q19" i="26"/>
  <c r="Q28" i="26"/>
  <c r="Q34" i="26"/>
  <c r="H17" i="26"/>
  <c r="H28" i="26"/>
  <c r="H30" i="26"/>
  <c r="L33" i="31"/>
  <c r="L32" i="31"/>
  <c r="L19" i="31"/>
  <c r="M28" i="31"/>
  <c r="M29" i="31"/>
  <c r="M17" i="31"/>
  <c r="J32" i="31"/>
  <c r="J19" i="31"/>
  <c r="J31" i="31"/>
  <c r="V34" i="31"/>
  <c r="V29" i="31"/>
  <c r="P32" i="31"/>
  <c r="P23" i="31"/>
  <c r="P19" i="31"/>
  <c r="I34" i="31"/>
  <c r="I29" i="31"/>
  <c r="I33" i="31"/>
  <c r="E19" i="31"/>
  <c r="E30" i="31"/>
  <c r="E21" i="31"/>
  <c r="U28" i="31"/>
  <c r="U29" i="31"/>
  <c r="U17" i="31"/>
  <c r="N28" i="31"/>
  <c r="N34" i="31"/>
  <c r="S19" i="29"/>
  <c r="S28" i="29"/>
  <c r="S21" i="29"/>
  <c r="D17" i="29"/>
  <c r="D21" i="29"/>
  <c r="D29" i="29"/>
  <c r="I31" i="29"/>
  <c r="I28" i="29"/>
  <c r="I34" i="29"/>
  <c r="Q32" i="29"/>
  <c r="Q34" i="29"/>
  <c r="Q17" i="29"/>
  <c r="O17" i="29"/>
  <c r="O28" i="29"/>
  <c r="E17" i="29"/>
  <c r="E21" i="29"/>
  <c r="E28" i="29"/>
  <c r="Z21" i="29"/>
  <c r="Z23" i="29"/>
  <c r="Z32" i="29"/>
  <c r="J17" i="29"/>
  <c r="J28" i="29"/>
  <c r="J30" i="29"/>
  <c r="G30" i="29"/>
  <c r="G23" i="29"/>
  <c r="AA17" i="29"/>
  <c r="AA31" i="29"/>
  <c r="AA33" i="29"/>
  <c r="V34" i="29"/>
  <c r="V19" i="29"/>
  <c r="P31" i="29"/>
  <c r="P21" i="29"/>
  <c r="P28" i="29"/>
  <c r="R32" i="29"/>
  <c r="R29" i="29"/>
  <c r="R17" i="29"/>
  <c r="H19" i="31"/>
  <c r="H17" i="31"/>
  <c r="C38" i="29"/>
  <c r="C37" i="29"/>
  <c r="C44" i="29"/>
  <c r="C46" i="29"/>
  <c r="C42" i="29"/>
  <c r="M15" i="29"/>
  <c r="Y15" i="29"/>
  <c r="K15" i="29"/>
  <c r="H21" i="29"/>
  <c r="H33" i="29"/>
  <c r="L34" i="29"/>
  <c r="L17" i="29"/>
  <c r="M17" i="27"/>
  <c r="M21" i="27"/>
  <c r="X21" i="29"/>
  <c r="U32" i="29"/>
  <c r="W31" i="31"/>
  <c r="Y29" i="31"/>
  <c r="M34" i="28"/>
  <c r="M28" i="28"/>
  <c r="M21" i="28"/>
  <c r="X30" i="26"/>
  <c r="X34" i="26"/>
  <c r="X31" i="26"/>
  <c r="Q32" i="26"/>
  <c r="Q30" i="26"/>
  <c r="Q33" i="26"/>
  <c r="H23" i="26"/>
  <c r="H33" i="26"/>
  <c r="H31" i="26"/>
  <c r="L30" i="31"/>
  <c r="L31" i="31"/>
  <c r="L29" i="31"/>
  <c r="M30" i="31"/>
  <c r="M21" i="31"/>
  <c r="M19" i="31"/>
  <c r="J23" i="31"/>
  <c r="J17" i="31"/>
  <c r="V31" i="31"/>
  <c r="V32" i="31"/>
  <c r="V19" i="31"/>
  <c r="P28" i="31"/>
  <c r="P34" i="31"/>
  <c r="P29" i="31"/>
  <c r="I19" i="31"/>
  <c r="I28" i="31"/>
  <c r="I21" i="31"/>
  <c r="E17" i="31"/>
  <c r="E29" i="31"/>
  <c r="E34" i="31"/>
  <c r="U31" i="31"/>
  <c r="U33" i="31"/>
  <c r="N19" i="31"/>
  <c r="N17" i="31"/>
  <c r="N29" i="31"/>
  <c r="S33" i="29"/>
  <c r="S29" i="29"/>
  <c r="S17" i="29"/>
  <c r="D30" i="29"/>
  <c r="D32" i="29"/>
  <c r="D31" i="29"/>
  <c r="I33" i="29"/>
  <c r="I21" i="29"/>
  <c r="I32" i="29"/>
  <c r="Q23" i="29"/>
  <c r="Q28" i="29"/>
  <c r="O33" i="29"/>
  <c r="O21" i="29"/>
  <c r="O34" i="29"/>
  <c r="E30" i="29"/>
  <c r="E34" i="29"/>
  <c r="E31" i="29"/>
  <c r="Z34" i="29"/>
  <c r="Z30" i="29"/>
  <c r="Z17" i="29"/>
  <c r="J19" i="29"/>
  <c r="J31" i="29"/>
  <c r="G33" i="29"/>
  <c r="G17" i="29"/>
  <c r="G29" i="29"/>
  <c r="M31" i="29"/>
  <c r="M29" i="29"/>
  <c r="M17" i="29"/>
  <c r="AA23" i="29"/>
  <c r="AA34" i="29"/>
  <c r="AA32" i="29"/>
  <c r="Y33" i="29"/>
  <c r="Y34" i="29"/>
  <c r="V23" i="29"/>
  <c r="V28" i="29"/>
  <c r="V17" i="29"/>
  <c r="P32" i="29"/>
  <c r="P30" i="29"/>
  <c r="P29" i="29"/>
  <c r="R33" i="29"/>
  <c r="R23" i="29"/>
  <c r="R34" i="29"/>
  <c r="K33" i="29"/>
  <c r="K21" i="29"/>
  <c r="W33" i="29"/>
  <c r="W19" i="29"/>
  <c r="W30" i="29"/>
  <c r="W21" i="29"/>
  <c r="W32" i="29"/>
  <c r="F34" i="29"/>
  <c r="F23" i="29"/>
  <c r="W28" i="29"/>
  <c r="F32" i="29"/>
  <c r="W29" i="29"/>
  <c r="F21" i="29"/>
  <c r="W31" i="29"/>
  <c r="F28" i="29"/>
  <c r="F33" i="29"/>
  <c r="F17" i="29"/>
  <c r="K29" i="29"/>
  <c r="F29" i="29"/>
  <c r="F30" i="29"/>
  <c r="W23" i="29"/>
  <c r="F19" i="29"/>
  <c r="J15" i="27"/>
  <c r="J32" i="27"/>
  <c r="Z15" i="28"/>
  <c r="U15" i="27"/>
  <c r="Y15" i="27"/>
  <c r="X15" i="28"/>
  <c r="X17" i="28"/>
  <c r="D15" i="28"/>
  <c r="Y15" i="28"/>
  <c r="G15" i="28"/>
  <c r="J23" i="27"/>
  <c r="D15" i="27"/>
  <c r="U17" i="27"/>
  <c r="Y21" i="27"/>
  <c r="R15" i="28"/>
  <c r="U30" i="27"/>
  <c r="U34" i="27"/>
  <c r="U32" i="27"/>
  <c r="R17" i="28"/>
  <c r="D30" i="28"/>
  <c r="X28" i="28"/>
  <c r="J31" i="27"/>
  <c r="Z23" i="28"/>
  <c r="Y23" i="27"/>
  <c r="Y33" i="27"/>
  <c r="D23" i="28"/>
  <c r="D33" i="28"/>
  <c r="Y28" i="28"/>
  <c r="G30" i="28"/>
  <c r="D23" i="27"/>
  <c r="R28" i="28"/>
  <c r="R34" i="28"/>
  <c r="J15" i="28"/>
  <c r="J32" i="28" s="1"/>
  <c r="J33" i="27"/>
  <c r="J33" i="28"/>
  <c r="J34" i="27"/>
  <c r="AA15" i="27"/>
  <c r="Z29" i="28"/>
  <c r="Y28" i="27"/>
  <c r="H15" i="27"/>
  <c r="U23" i="27"/>
  <c r="J21" i="28"/>
  <c r="X34" i="28"/>
  <c r="O15" i="28"/>
  <c r="H28" i="27"/>
  <c r="J17" i="27"/>
  <c r="S15" i="27"/>
  <c r="X15" i="27"/>
  <c r="AA31" i="27"/>
  <c r="S32" i="27"/>
  <c r="I15" i="28"/>
  <c r="I30" i="28" s="1"/>
  <c r="H15" i="28"/>
  <c r="Y23" i="28"/>
  <c r="H23" i="27"/>
  <c r="I34" i="28"/>
  <c r="Z30" i="28"/>
  <c r="N15" i="27"/>
  <c r="X21" i="28"/>
  <c r="G17" i="28"/>
  <c r="H19" i="27"/>
  <c r="I29" i="28"/>
  <c r="J30" i="28"/>
  <c r="J29" i="27"/>
  <c r="O32" i="28"/>
  <c r="T15" i="27"/>
  <c r="U15" i="28"/>
  <c r="AA33" i="27"/>
  <c r="Y19" i="28"/>
  <c r="D17" i="28"/>
  <c r="Y33" i="28"/>
  <c r="F15" i="28"/>
  <c r="U28" i="28"/>
  <c r="X30" i="27"/>
  <c r="I31" i="28"/>
  <c r="J19" i="28"/>
  <c r="X30" i="28"/>
  <c r="J30" i="27"/>
  <c r="G31" i="28"/>
  <c r="N31" i="27"/>
  <c r="D28" i="27"/>
  <c r="AA21" i="27"/>
  <c r="U31" i="27"/>
  <c r="Y19" i="27"/>
  <c r="H29" i="27"/>
  <c r="S29" i="27"/>
  <c r="S30" i="27"/>
  <c r="D31" i="28"/>
  <c r="Y32" i="28"/>
  <c r="X23" i="27"/>
  <c r="X21" i="27"/>
  <c r="I21" i="28"/>
  <c r="I33" i="28"/>
  <c r="H17" i="28"/>
  <c r="G23" i="28"/>
  <c r="N30" i="27"/>
  <c r="D17" i="27"/>
  <c r="D32" i="27"/>
  <c r="R30" i="28"/>
  <c r="R32" i="28"/>
  <c r="T29" i="27"/>
  <c r="T28" i="27"/>
  <c r="T30" i="27"/>
  <c r="U34" i="28"/>
  <c r="U30" i="28"/>
  <c r="F33" i="28"/>
  <c r="F34" i="28"/>
  <c r="P15" i="28"/>
  <c r="K15" i="27"/>
  <c r="E15" i="28"/>
  <c r="E32" i="28"/>
  <c r="J28" i="28"/>
  <c r="Z19" i="28"/>
  <c r="V15" i="28"/>
  <c r="AA29" i="27"/>
  <c r="F15" i="27"/>
  <c r="U19" i="27"/>
  <c r="H30" i="27"/>
  <c r="Q15" i="28"/>
  <c r="E28" i="28"/>
  <c r="J34" i="28"/>
  <c r="F17" i="27"/>
  <c r="J19" i="27"/>
  <c r="Z17" i="28"/>
  <c r="W15" i="28"/>
  <c r="W15" i="27"/>
  <c r="S31" i="27"/>
  <c r="K31" i="27"/>
  <c r="F34" i="27"/>
  <c r="W29" i="28"/>
  <c r="AA28" i="27"/>
  <c r="N19" i="27"/>
  <c r="Z34" i="28"/>
  <c r="U21" i="27"/>
  <c r="D28" i="28"/>
  <c r="F21" i="27"/>
  <c r="X29" i="27"/>
  <c r="H29" i="28"/>
  <c r="J17" i="28"/>
  <c r="X31" i="28"/>
  <c r="J28" i="27"/>
  <c r="G19" i="28"/>
  <c r="N33" i="27"/>
  <c r="D33" i="27"/>
  <c r="R21" i="28"/>
  <c r="U17" i="28"/>
  <c r="D19" i="28"/>
  <c r="G15" i="27"/>
  <c r="G31" i="27"/>
  <c r="Y17" i="27"/>
  <c r="U33" i="28"/>
  <c r="Y31" i="27"/>
  <c r="T21" i="27"/>
  <c r="Z32" i="28"/>
  <c r="I32" i="28"/>
  <c r="K23" i="27"/>
  <c r="H23" i="28"/>
  <c r="I23" i="28"/>
  <c r="G29" i="28"/>
  <c r="K19" i="27"/>
  <c r="V32" i="28"/>
  <c r="H19" i="28"/>
  <c r="F28" i="28"/>
  <c r="Q31" i="28"/>
  <c r="G32" i="28"/>
  <c r="O30" i="28"/>
  <c r="D31" i="27"/>
  <c r="AA30" i="27"/>
  <c r="U29" i="27"/>
  <c r="Y30" i="27"/>
  <c r="V28" i="28"/>
  <c r="X32" i="28"/>
  <c r="O31" i="28"/>
  <c r="S23" i="27"/>
  <c r="D21" i="28"/>
  <c r="W28" i="28"/>
  <c r="Y29" i="28"/>
  <c r="X28" i="27"/>
  <c r="X32" i="27"/>
  <c r="W21" i="27"/>
  <c r="W28" i="27"/>
  <c r="I19" i="28"/>
  <c r="H28" i="28"/>
  <c r="H33" i="28"/>
  <c r="G28" i="28"/>
  <c r="N28" i="27"/>
  <c r="D29" i="27"/>
  <c r="D30" i="27"/>
  <c r="R33" i="28"/>
  <c r="R19" i="28"/>
  <c r="T33" i="27"/>
  <c r="T17" i="27"/>
  <c r="U32" i="28"/>
  <c r="U29" i="28"/>
  <c r="G19" i="27"/>
  <c r="G21" i="27"/>
  <c r="F32" i="28"/>
  <c r="F21" i="28"/>
  <c r="T15" i="28"/>
  <c r="P32" i="28"/>
  <c r="P17" i="28"/>
  <c r="R15" i="27"/>
  <c r="K30" i="27"/>
  <c r="P15" i="27"/>
  <c r="R29" i="27"/>
  <c r="J29" i="28"/>
  <c r="P30" i="27"/>
  <c r="I15" i="27"/>
  <c r="L15" i="28"/>
  <c r="O15" i="27"/>
  <c r="U33" i="27"/>
  <c r="V15" i="27"/>
  <c r="N15" i="28"/>
  <c r="P33" i="28"/>
  <c r="T21" i="28"/>
  <c r="F19" i="27"/>
  <c r="Z28" i="28"/>
  <c r="U28" i="27"/>
  <c r="J31" i="28"/>
  <c r="R28" i="27"/>
  <c r="J23" i="28"/>
  <c r="X29" i="28"/>
  <c r="Q21" i="28"/>
  <c r="O23" i="28"/>
  <c r="AA15" i="28"/>
  <c r="S17" i="27"/>
  <c r="Z15" i="27"/>
  <c r="Y30" i="28"/>
  <c r="P30" i="28"/>
  <c r="O21" i="27"/>
  <c r="E15" i="27"/>
  <c r="T33" i="28"/>
  <c r="R30" i="27"/>
  <c r="K33" i="27"/>
  <c r="Z23" i="27"/>
  <c r="I19" i="27"/>
  <c r="Q15" i="27"/>
  <c r="Z33" i="28"/>
  <c r="E34" i="28"/>
  <c r="Q19" i="28"/>
  <c r="P31" i="27"/>
  <c r="Z29" i="27"/>
  <c r="K17" i="27"/>
  <c r="W21" i="28"/>
  <c r="O32" i="27"/>
  <c r="V28" i="27"/>
  <c r="N21" i="28"/>
  <c r="H31" i="27"/>
  <c r="X23" i="28"/>
  <c r="J21" i="27"/>
  <c r="G21" i="28"/>
  <c r="N23" i="27"/>
  <c r="D19" i="27"/>
  <c r="AA30" i="28"/>
  <c r="S28" i="27"/>
  <c r="K21" i="27"/>
  <c r="Y34" i="28"/>
  <c r="Z21" i="28"/>
  <c r="D29" i="28"/>
  <c r="R29" i="28"/>
  <c r="W29" i="27"/>
  <c r="Y21" i="28"/>
  <c r="AA34" i="28"/>
  <c r="K15" i="28"/>
  <c r="D11" i="28" s="1"/>
  <c r="F28" i="27"/>
  <c r="G34" i="27"/>
  <c r="K29" i="28"/>
  <c r="R19" i="27"/>
  <c r="V19" i="27"/>
  <c r="X33" i="28"/>
  <c r="Y17" i="28"/>
  <c r="V17" i="28"/>
  <c r="Z28" i="27"/>
  <c r="G34" i="28"/>
  <c r="O21" i="28"/>
  <c r="Y29" i="27"/>
  <c r="O34" i="27"/>
  <c r="V23" i="27"/>
  <c r="N34" i="28"/>
  <c r="K32" i="28"/>
  <c r="F19" i="28"/>
  <c r="Q30" i="27"/>
  <c r="Q29" i="28"/>
  <c r="P21" i="27"/>
  <c r="O34" i="28"/>
  <c r="Z31" i="28"/>
  <c r="AA34" i="27"/>
  <c r="L23" i="28"/>
  <c r="Y34" i="27"/>
  <c r="Y32" i="27"/>
  <c r="V23" i="28"/>
  <c r="O30" i="27"/>
  <c r="V17" i="27"/>
  <c r="N19" i="28"/>
  <c r="X19" i="28"/>
  <c r="O33" i="28"/>
  <c r="S19" i="27"/>
  <c r="AA23" i="28"/>
  <c r="D32" i="28"/>
  <c r="D34" i="28"/>
  <c r="W34" i="28"/>
  <c r="Z21" i="27"/>
  <c r="Y31" i="28"/>
  <c r="X33" i="27"/>
  <c r="X34" i="27"/>
  <c r="W30" i="27"/>
  <c r="E28" i="27"/>
  <c r="E29" i="27"/>
  <c r="I28" i="28"/>
  <c r="H31" i="28"/>
  <c r="H32" i="28"/>
  <c r="Q32" i="27"/>
  <c r="G33" i="28"/>
  <c r="N21" i="27"/>
  <c r="N29" i="27"/>
  <c r="D34" i="27"/>
  <c r="D21" i="27"/>
  <c r="R31" i="28"/>
  <c r="R23" i="28"/>
  <c r="T32" i="27"/>
  <c r="T31" i="27"/>
  <c r="U31" i="28"/>
  <c r="U23" i="28"/>
  <c r="G32" i="27"/>
  <c r="G17" i="27"/>
  <c r="K23" i="28"/>
  <c r="K31" i="28"/>
  <c r="F30" i="28"/>
  <c r="F17" i="28"/>
  <c r="AA23" i="27"/>
  <c r="AA17" i="27"/>
  <c r="AA32" i="27"/>
  <c r="AA19" i="27"/>
  <c r="H33" i="27"/>
  <c r="H34" i="27"/>
  <c r="H21" i="27"/>
  <c r="H32" i="27"/>
  <c r="H17" i="27"/>
  <c r="O19" i="28"/>
  <c r="O17" i="28"/>
  <c r="O28" i="28"/>
  <c r="O29" i="28"/>
  <c r="S33" i="27"/>
  <c r="S21" i="27"/>
  <c r="S34" i="27"/>
  <c r="X17" i="27"/>
  <c r="X19" i="27"/>
  <c r="X31" i="27"/>
  <c r="H30" i="28"/>
  <c r="H21" i="28"/>
  <c r="H34" i="28"/>
  <c r="N17" i="27"/>
  <c r="N32" i="27"/>
  <c r="N34" i="27"/>
  <c r="T23" i="27"/>
  <c r="T34" i="27"/>
  <c r="T19" i="27"/>
  <c r="U21" i="28"/>
  <c r="U19" i="28"/>
  <c r="F29" i="28"/>
  <c r="F23" i="28"/>
  <c r="F31" i="28"/>
  <c r="P34" i="28"/>
  <c r="P19" i="28"/>
  <c r="P29" i="28"/>
  <c r="P21" i="28"/>
  <c r="P31" i="28"/>
  <c r="P28" i="28"/>
  <c r="P23" i="28"/>
  <c r="K34" i="27"/>
  <c r="K28" i="27"/>
  <c r="K32" i="27"/>
  <c r="K29" i="27"/>
  <c r="E30" i="28"/>
  <c r="E29" i="28"/>
  <c r="E31" i="28"/>
  <c r="E21" i="28"/>
  <c r="E19" i="28"/>
  <c r="E23" i="28"/>
  <c r="E17" i="28"/>
  <c r="E33" i="28"/>
  <c r="V19" i="28"/>
  <c r="V30" i="28"/>
  <c r="V21" i="28"/>
  <c r="V34" i="28"/>
  <c r="V31" i="28"/>
  <c r="V33" i="28"/>
  <c r="V29" i="28"/>
  <c r="F30" i="27"/>
  <c r="F29" i="27"/>
  <c r="F23" i="27"/>
  <c r="F33" i="27"/>
  <c r="F32" i="27"/>
  <c r="Q17" i="28"/>
  <c r="Q32" i="28"/>
  <c r="Q28" i="28"/>
  <c r="Q30" i="28"/>
  <c r="Q23" i="28"/>
  <c r="Q33" i="28"/>
  <c r="Q34" i="28"/>
  <c r="W30" i="28"/>
  <c r="W23" i="28"/>
  <c r="W19" i="28"/>
  <c r="W17" i="28"/>
  <c r="W33" i="28"/>
  <c r="W31" i="28"/>
  <c r="W32" i="28"/>
  <c r="W31" i="27"/>
  <c r="W34" i="27"/>
  <c r="W23" i="27"/>
  <c r="W32" i="27"/>
  <c r="W17" i="27"/>
  <c r="W33" i="27"/>
  <c r="W19" i="27"/>
  <c r="G23" i="27"/>
  <c r="G33" i="27"/>
  <c r="G29" i="27"/>
  <c r="G28" i="27"/>
  <c r="G30" i="27"/>
  <c r="T23" i="28"/>
  <c r="T19" i="28"/>
  <c r="T17" i="28"/>
  <c r="T28" i="28"/>
  <c r="T31" i="28"/>
  <c r="T32" i="28"/>
  <c r="T29" i="28"/>
  <c r="T34" i="28"/>
  <c r="T30" i="28"/>
  <c r="R31" i="27"/>
  <c r="R34" i="27"/>
  <c r="R23" i="27"/>
  <c r="R33" i="27"/>
  <c r="R21" i="27"/>
  <c r="R32" i="27"/>
  <c r="R17" i="27"/>
  <c r="P34" i="27"/>
  <c r="P29" i="27"/>
  <c r="P19" i="27"/>
  <c r="P17" i="27"/>
  <c r="P32" i="27"/>
  <c r="P23" i="27"/>
  <c r="P33" i="27"/>
  <c r="P28" i="27"/>
  <c r="I29" i="27"/>
  <c r="I33" i="27"/>
  <c r="I34" i="27"/>
  <c r="I28" i="27"/>
  <c r="I30" i="27"/>
  <c r="I32" i="27"/>
  <c r="I17" i="27"/>
  <c r="I31" i="27"/>
  <c r="I21" i="27"/>
  <c r="L33" i="28"/>
  <c r="L19" i="28"/>
  <c r="L28" i="28"/>
  <c r="L31" i="28"/>
  <c r="L17" i="28"/>
  <c r="L34" i="28"/>
  <c r="L32" i="28"/>
  <c r="L21" i="28"/>
  <c r="O29" i="27"/>
  <c r="O33" i="27"/>
  <c r="O19" i="27"/>
  <c r="O17" i="27"/>
  <c r="O28" i="27"/>
  <c r="O31" i="27"/>
  <c r="O23" i="27"/>
  <c r="V31" i="27"/>
  <c r="V32" i="27"/>
  <c r="V21" i="27"/>
  <c r="V34" i="27"/>
  <c r="V30" i="27"/>
  <c r="V33" i="27"/>
  <c r="V29" i="27"/>
  <c r="N17" i="28"/>
  <c r="N29" i="28"/>
  <c r="N32" i="28"/>
  <c r="N28" i="28"/>
  <c r="N33" i="28"/>
  <c r="N23" i="28"/>
  <c r="N31" i="28"/>
  <c r="N30" i="28"/>
  <c r="AA17" i="28"/>
  <c r="AA31" i="28"/>
  <c r="AA32" i="28"/>
  <c r="AA19" i="28"/>
  <c r="AA33" i="28"/>
  <c r="AA21" i="28"/>
  <c r="AA29" i="28"/>
  <c r="AA28" i="28"/>
  <c r="Z19" i="27"/>
  <c r="Z17" i="27"/>
  <c r="Z33" i="27"/>
  <c r="Z34" i="27"/>
  <c r="Z31" i="27"/>
  <c r="Z30" i="27"/>
  <c r="Z32" i="27"/>
  <c r="E34" i="27"/>
  <c r="E31" i="27"/>
  <c r="E32" i="27"/>
  <c r="E30" i="27"/>
  <c r="E33" i="27"/>
  <c r="E19" i="27"/>
  <c r="E17" i="27"/>
  <c r="E21" i="27"/>
  <c r="E23" i="27"/>
  <c r="Q17" i="27"/>
  <c r="Q23" i="27"/>
  <c r="Q19" i="27"/>
  <c r="Q29" i="27"/>
  <c r="Q34" i="27"/>
  <c r="Q21" i="27"/>
  <c r="Q31" i="27"/>
  <c r="Q33" i="27"/>
  <c r="Q28" i="27"/>
  <c r="K21" i="28"/>
  <c r="K34" i="28"/>
  <c r="K17" i="28"/>
  <c r="K30" i="28"/>
  <c r="K28" i="28"/>
  <c r="K19" i="28"/>
  <c r="K33" i="28"/>
  <c r="C44" i="27"/>
  <c r="C28" i="27"/>
  <c r="C39" i="27"/>
  <c r="C31" i="27"/>
  <c r="C47" i="27"/>
  <c r="X31" i="31"/>
  <c r="X32" i="31"/>
  <c r="X29" i="31"/>
  <c r="C33" i="29"/>
  <c r="T15" i="29"/>
  <c r="X30" i="29"/>
  <c r="X28" i="29"/>
  <c r="S28" i="28"/>
  <c r="S23" i="28"/>
  <c r="W30" i="31"/>
  <c r="W19" i="31"/>
  <c r="H30" i="31"/>
  <c r="H33" i="31"/>
  <c r="H29" i="31"/>
  <c r="T21" i="31"/>
  <c r="T32" i="31"/>
  <c r="T33" i="31"/>
  <c r="T30" i="31"/>
  <c r="T31" i="31"/>
  <c r="T34" i="31"/>
  <c r="Z28" i="31"/>
  <c r="Z29" i="31"/>
  <c r="Z31" i="31"/>
  <c r="Z30" i="31"/>
  <c r="Z23" i="31"/>
  <c r="U23" i="29"/>
  <c r="U19" i="29"/>
  <c r="U28" i="29"/>
  <c r="U21" i="29"/>
  <c r="U33" i="29"/>
  <c r="S32" i="31"/>
  <c r="S31" i="31"/>
  <c r="S21" i="31"/>
  <c r="S28" i="31"/>
  <c r="S30" i="31"/>
  <c r="D17" i="31"/>
  <c r="D31" i="31"/>
  <c r="D19" i="31"/>
  <c r="D29" i="31"/>
  <c r="D33" i="31"/>
  <c r="AA31" i="31"/>
  <c r="AA21" i="31"/>
  <c r="AA29" i="31"/>
  <c r="AA30" i="31"/>
  <c r="AA23" i="31"/>
  <c r="K33" i="31"/>
  <c r="K19" i="31"/>
  <c r="K32" i="31"/>
  <c r="K29" i="31"/>
  <c r="K17" i="31"/>
  <c r="G33" i="31"/>
  <c r="G19" i="31"/>
  <c r="G31" i="31"/>
  <c r="G23" i="31"/>
  <c r="G32" i="31"/>
  <c r="G30" i="31"/>
  <c r="L23" i="27"/>
  <c r="L34" i="27"/>
  <c r="L21" i="27"/>
  <c r="L29" i="27"/>
  <c r="L33" i="27"/>
  <c r="L32" i="27"/>
  <c r="L19" i="27"/>
  <c r="L30" i="27"/>
  <c r="C32" i="26"/>
  <c r="C45" i="26"/>
  <c r="C40" i="26"/>
  <c r="C29" i="26"/>
  <c r="P15" i="26"/>
  <c r="C36" i="26"/>
  <c r="G15" i="26"/>
  <c r="V15" i="26"/>
  <c r="I15" i="26"/>
  <c r="C48" i="26"/>
  <c r="C47" i="26"/>
  <c r="C30" i="26"/>
  <c r="C31" i="26"/>
  <c r="K15" i="26"/>
  <c r="C34" i="26"/>
  <c r="C33" i="26"/>
  <c r="J15" i="26"/>
  <c r="C41" i="26"/>
  <c r="C38" i="26"/>
  <c r="C42" i="26"/>
  <c r="Z15" i="26"/>
  <c r="D15" i="26"/>
  <c r="W15" i="26"/>
  <c r="AA15" i="26"/>
  <c r="U15" i="26"/>
  <c r="C49" i="26"/>
  <c r="T15" i="26"/>
  <c r="R15" i="26"/>
  <c r="O15" i="26"/>
  <c r="E15" i="26"/>
  <c r="C28" i="26"/>
  <c r="N15" i="26"/>
  <c r="C46" i="26"/>
  <c r="M15" i="26"/>
  <c r="Y29" i="26"/>
  <c r="Y23" i="26"/>
  <c r="Y21" i="26"/>
  <c r="Y17" i="26"/>
  <c r="Y34" i="26"/>
  <c r="Y19" i="26"/>
  <c r="Y31" i="26"/>
  <c r="Y33" i="26"/>
  <c r="F30" i="26"/>
  <c r="F21" i="26"/>
  <c r="F23" i="26"/>
  <c r="F29" i="26"/>
  <c r="F28" i="26"/>
  <c r="F33" i="26"/>
  <c r="F31" i="26"/>
  <c r="F34" i="26"/>
  <c r="S30" i="26"/>
  <c r="S23" i="26"/>
  <c r="S31" i="26"/>
  <c r="S21" i="26"/>
  <c r="S33" i="26"/>
  <c r="S32" i="26"/>
  <c r="S34" i="26"/>
  <c r="N29" i="29"/>
  <c r="N34" i="29"/>
  <c r="N33" i="29"/>
  <c r="N28" i="29"/>
  <c r="N31" i="29"/>
  <c r="N32" i="29"/>
  <c r="N17" i="29"/>
  <c r="N19" i="29"/>
  <c r="L32" i="26"/>
  <c r="L33" i="26"/>
  <c r="L21" i="26"/>
  <c r="L23" i="26"/>
  <c r="L34" i="26"/>
  <c r="L28" i="26"/>
  <c r="L30" i="26"/>
  <c r="L17" i="26"/>
  <c r="L29" i="26"/>
  <c r="O29" i="31"/>
  <c r="O23" i="31"/>
  <c r="O21" i="31"/>
  <c r="O19" i="31"/>
  <c r="O30" i="31"/>
  <c r="O32" i="31"/>
  <c r="O33" i="31"/>
  <c r="O17" i="31"/>
  <c r="O31" i="31"/>
  <c r="Q30" i="29"/>
  <c r="Q33" i="29"/>
  <c r="Q19" i="29"/>
  <c r="E33" i="29"/>
  <c r="E29" i="29"/>
  <c r="E23" i="29"/>
  <c r="G34" i="29"/>
  <c r="G28" i="29"/>
  <c r="G19" i="29"/>
  <c r="P34" i="29"/>
  <c r="P19" i="29"/>
  <c r="P23" i="29"/>
  <c r="S34" i="29"/>
  <c r="S30" i="29"/>
  <c r="S32" i="29"/>
  <c r="S23" i="29"/>
  <c r="S31" i="29"/>
  <c r="D19" i="29"/>
  <c r="D34" i="29"/>
  <c r="D11" i="29"/>
  <c r="D28" i="29"/>
  <c r="D23" i="29"/>
  <c r="D33" i="29"/>
  <c r="O31" i="29"/>
  <c r="O23" i="29"/>
  <c r="O30" i="29"/>
  <c r="O29" i="29"/>
  <c r="O32" i="29"/>
  <c r="O19" i="29"/>
  <c r="Z19" i="29"/>
  <c r="Z33" i="29"/>
  <c r="Z29" i="29"/>
  <c r="Z31" i="29"/>
  <c r="Z28" i="29"/>
  <c r="R21" i="29"/>
  <c r="R19" i="29"/>
  <c r="R31" i="29"/>
  <c r="R28" i="29"/>
  <c r="R30" i="29"/>
  <c r="M23" i="29"/>
  <c r="M30" i="29"/>
  <c r="M34" i="29"/>
  <c r="M33" i="29"/>
  <c r="M32" i="29"/>
  <c r="M19" i="29"/>
  <c r="M28" i="29"/>
  <c r="M21" i="29"/>
  <c r="Y17" i="29"/>
  <c r="Y29" i="29"/>
  <c r="Y23" i="29"/>
  <c r="Y31" i="29"/>
  <c r="Y30" i="29"/>
  <c r="Y21" i="29"/>
  <c r="Y32" i="29"/>
  <c r="Y28" i="29"/>
  <c r="Y19" i="29"/>
  <c r="K19" i="29"/>
  <c r="K23" i="29"/>
  <c r="K17" i="29"/>
  <c r="K30" i="29"/>
  <c r="K28" i="29"/>
  <c r="K32" i="29"/>
  <c r="K34" i="29"/>
  <c r="K31" i="29"/>
  <c r="T33" i="29"/>
  <c r="T31" i="29"/>
  <c r="T23" i="29"/>
  <c r="T17" i="29"/>
  <c r="T32" i="29"/>
  <c r="T29" i="29"/>
  <c r="T21" i="29"/>
  <c r="T28" i="29"/>
  <c r="T34" i="29"/>
  <c r="T19" i="29"/>
  <c r="T30" i="29"/>
  <c r="P33" i="26"/>
  <c r="P32" i="26"/>
  <c r="P34" i="26"/>
  <c r="P19" i="26"/>
  <c r="P29" i="26"/>
  <c r="P23" i="26"/>
  <c r="P30" i="26"/>
  <c r="P17" i="26"/>
  <c r="P28" i="26"/>
  <c r="P31" i="26"/>
  <c r="P21" i="26"/>
  <c r="G34" i="26"/>
  <c r="G33" i="26"/>
  <c r="G21" i="26"/>
  <c r="G17" i="26"/>
  <c r="G32" i="26"/>
  <c r="G28" i="26"/>
  <c r="G23" i="26"/>
  <c r="G30" i="26"/>
  <c r="G31" i="26"/>
  <c r="G19" i="26"/>
  <c r="G29" i="26"/>
  <c r="V33" i="26"/>
  <c r="V23" i="26"/>
  <c r="V32" i="26"/>
  <c r="V21" i="26"/>
  <c r="V29" i="26"/>
  <c r="V31" i="26"/>
  <c r="V30" i="26"/>
  <c r="V19" i="26"/>
  <c r="V17" i="26"/>
  <c r="V28" i="26"/>
  <c r="V34" i="26"/>
  <c r="I32" i="26"/>
  <c r="I23" i="26"/>
  <c r="I34" i="26"/>
  <c r="I21" i="26"/>
  <c r="I17" i="26"/>
  <c r="I31" i="26"/>
  <c r="I33" i="26"/>
  <c r="I19" i="26"/>
  <c r="I30" i="26"/>
  <c r="I28" i="26"/>
  <c r="K19" i="26"/>
  <c r="K28" i="26"/>
  <c r="K31" i="26"/>
  <c r="K21" i="26"/>
  <c r="K30" i="26"/>
  <c r="K32" i="26"/>
  <c r="K29" i="26"/>
  <c r="K34" i="26"/>
  <c r="K23" i="26"/>
  <c r="K17" i="26"/>
  <c r="K33" i="26"/>
  <c r="J17" i="26"/>
  <c r="J34" i="26"/>
  <c r="J28" i="26"/>
  <c r="J23" i="26"/>
  <c r="J32" i="26"/>
  <c r="J21" i="26"/>
  <c r="J30" i="26"/>
  <c r="J19" i="26"/>
  <c r="J31" i="26"/>
  <c r="J29" i="26"/>
  <c r="J33" i="26"/>
  <c r="Z21" i="26"/>
  <c r="Z23" i="26"/>
  <c r="Z32" i="26"/>
  <c r="Z19" i="26"/>
  <c r="Z34" i="26"/>
  <c r="Z17" i="26"/>
  <c r="Z29" i="26"/>
  <c r="Z30" i="26"/>
  <c r="Z28" i="26"/>
  <c r="Z33" i="26"/>
  <c r="Z31" i="26"/>
  <c r="D30" i="26"/>
  <c r="D34" i="26"/>
  <c r="D11" i="26"/>
  <c r="D21" i="26"/>
  <c r="D33" i="26"/>
  <c r="D29" i="26"/>
  <c r="D31" i="26"/>
  <c r="D32" i="26"/>
  <c r="D17" i="26"/>
  <c r="D23" i="26"/>
  <c r="D19" i="26"/>
  <c r="W29" i="26"/>
  <c r="W19" i="26"/>
  <c r="W31" i="26"/>
  <c r="W21" i="26"/>
  <c r="W32" i="26"/>
  <c r="W17" i="26"/>
  <c r="W30" i="26"/>
  <c r="W23" i="26"/>
  <c r="W28" i="26"/>
  <c r="W33" i="26"/>
  <c r="W34" i="26"/>
  <c r="AA19" i="26"/>
  <c r="AA34" i="26"/>
  <c r="AA17" i="26"/>
  <c r="AA31" i="26"/>
  <c r="AA23" i="26"/>
  <c r="AA21" i="26"/>
  <c r="AA33" i="26"/>
  <c r="AA32" i="26"/>
  <c r="AA29" i="26"/>
  <c r="AA30" i="26"/>
  <c r="AA28" i="26"/>
  <c r="U29" i="26"/>
  <c r="U21" i="26"/>
  <c r="U33" i="26"/>
  <c r="U19" i="26"/>
  <c r="U28" i="26"/>
  <c r="U32" i="26"/>
  <c r="U31" i="26"/>
  <c r="U17" i="26"/>
  <c r="U34" i="26"/>
  <c r="U23" i="26"/>
  <c r="U30" i="26"/>
  <c r="T23" i="26"/>
  <c r="T32" i="26"/>
  <c r="T34" i="26"/>
  <c r="T29" i="26"/>
  <c r="T30" i="26"/>
  <c r="T19" i="26"/>
  <c r="T28" i="26"/>
  <c r="T31" i="26"/>
  <c r="T21" i="26"/>
  <c r="T33" i="26"/>
  <c r="T17" i="26"/>
  <c r="R34" i="26"/>
  <c r="R23" i="26"/>
  <c r="R19" i="26"/>
  <c r="R31" i="26"/>
  <c r="R33" i="26"/>
  <c r="R17" i="26"/>
  <c r="R21" i="26"/>
  <c r="R30" i="26"/>
  <c r="R29" i="26"/>
  <c r="R28" i="26"/>
  <c r="R32" i="26"/>
  <c r="O29" i="26"/>
  <c r="O17" i="26"/>
  <c r="O23" i="26"/>
  <c r="O28" i="26"/>
  <c r="O33" i="26"/>
  <c r="O21" i="26"/>
  <c r="O19" i="26"/>
  <c r="O32" i="26"/>
  <c r="O30" i="26"/>
  <c r="O31" i="26"/>
  <c r="E21" i="26"/>
  <c r="E31" i="26"/>
  <c r="E23" i="26"/>
  <c r="E29" i="26"/>
  <c r="E32" i="26"/>
  <c r="E33" i="26"/>
  <c r="E30" i="26"/>
  <c r="E17" i="26"/>
  <c r="E28" i="26"/>
  <c r="E34" i="26"/>
  <c r="E19" i="26"/>
  <c r="N21" i="26"/>
  <c r="N33" i="26"/>
  <c r="N32" i="26"/>
  <c r="N19" i="26"/>
  <c r="N17" i="26"/>
  <c r="N31" i="26"/>
  <c r="N29" i="26"/>
  <c r="N28" i="26"/>
  <c r="N34" i="26"/>
  <c r="N30" i="26"/>
  <c r="N23" i="26"/>
  <c r="M32" i="26"/>
  <c r="M19" i="26"/>
  <c r="M28" i="26"/>
  <c r="M31" i="26"/>
  <c r="M23" i="26"/>
  <c r="M17" i="26"/>
  <c r="M34" i="26"/>
  <c r="M29" i="26"/>
  <c r="M30" i="26"/>
  <c r="M33" i="26"/>
  <c r="D24" i="28" l="1" a="1"/>
  <c r="AA24" i="28" s="1"/>
  <c r="D20" i="28" a="1"/>
  <c r="I20" i="28" s="1"/>
  <c r="D22" i="28" a="1"/>
  <c r="F22" i="28" s="1"/>
  <c r="D18" i="29" a="1"/>
  <c r="D20" i="29" a="1"/>
  <c r="D24" i="29" a="1"/>
  <c r="Z24" i="29" s="1"/>
  <c r="D18" i="31" a="1"/>
  <c r="L18" i="31" s="1"/>
  <c r="D22" i="27" a="1"/>
  <c r="D22" i="27" s="1"/>
  <c r="D24" i="31" a="1"/>
  <c r="D18" i="27" a="1"/>
  <c r="E18" i="27" s="1"/>
  <c r="D20" i="31" a="1"/>
  <c r="V20" i="31" s="1"/>
  <c r="D22" i="31" a="1"/>
  <c r="D20" i="27" a="1"/>
  <c r="I20" i="27" s="1"/>
  <c r="D20" i="26" a="1"/>
  <c r="I20" i="26" s="1"/>
  <c r="D18" i="26" a="1"/>
  <c r="Z18" i="26" s="1"/>
  <c r="D22" i="29" a="1"/>
  <c r="L22" i="29" s="1"/>
  <c r="D24" i="26" a="1"/>
  <c r="AA24" i="26" s="1"/>
  <c r="Z18" i="31"/>
  <c r="O18" i="26"/>
  <c r="D18" i="26"/>
  <c r="T18" i="26"/>
  <c r="I18" i="26"/>
  <c r="V18" i="26"/>
  <c r="N22" i="31"/>
  <c r="G22" i="31"/>
  <c r="W22" i="31"/>
  <c r="T22" i="31"/>
  <c r="H22" i="31"/>
  <c r="P22" i="31"/>
  <c r="G20" i="31"/>
  <c r="N18" i="29"/>
  <c r="G18" i="29"/>
  <c r="W18" i="29"/>
  <c r="T18" i="29"/>
  <c r="P18" i="29"/>
  <c r="Y18" i="29"/>
  <c r="O20" i="29"/>
  <c r="D20" i="29"/>
  <c r="T20" i="29"/>
  <c r="U20" i="29"/>
  <c r="I18" i="31"/>
  <c r="K18" i="26"/>
  <c r="H18" i="26"/>
  <c r="U18" i="26"/>
  <c r="Q18" i="26"/>
  <c r="J22" i="31"/>
  <c r="K22" i="31"/>
  <c r="D22" i="31"/>
  <c r="U22" i="31"/>
  <c r="Q22" i="31"/>
  <c r="D20" i="31"/>
  <c r="V18" i="29"/>
  <c r="S18" i="29"/>
  <c r="E18" i="29"/>
  <c r="H18" i="29"/>
  <c r="W20" i="29"/>
  <c r="P20" i="29"/>
  <c r="F20" i="29"/>
  <c r="Y20" i="29"/>
  <c r="R20" i="29"/>
  <c r="S24" i="31"/>
  <c r="H24" i="31"/>
  <c r="X24" i="31"/>
  <c r="F24" i="31"/>
  <c r="R24" i="31"/>
  <c r="Z24" i="31"/>
  <c r="Q24" i="29"/>
  <c r="J24" i="29"/>
  <c r="R18" i="31"/>
  <c r="L18" i="26"/>
  <c r="R18" i="26"/>
  <c r="Y18" i="26"/>
  <c r="R22" i="31"/>
  <c r="O22" i="31"/>
  <c r="L22" i="31"/>
  <c r="X22" i="31"/>
  <c r="Z20" i="31"/>
  <c r="F18" i="29"/>
  <c r="Z18" i="29"/>
  <c r="AA18" i="29"/>
  <c r="M18" i="29"/>
  <c r="X18" i="29"/>
  <c r="G20" i="29"/>
  <c r="AA20" i="29"/>
  <c r="X20" i="29"/>
  <c r="N20" i="29"/>
  <c r="J20" i="29"/>
  <c r="G24" i="31"/>
  <c r="W24" i="31"/>
  <c r="L24" i="31"/>
  <c r="E24" i="31"/>
  <c r="N24" i="31"/>
  <c r="I24" i="31"/>
  <c r="U24" i="29"/>
  <c r="N24" i="29"/>
  <c r="W18" i="26"/>
  <c r="E18" i="26"/>
  <c r="S22" i="31"/>
  <c r="I22" i="31"/>
  <c r="J18" i="29"/>
  <c r="D18" i="29"/>
  <c r="I18" i="29"/>
  <c r="H20" i="29"/>
  <c r="V20" i="29"/>
  <c r="K24" i="31"/>
  <c r="P24" i="31"/>
  <c r="V24" i="31"/>
  <c r="I24" i="29"/>
  <c r="R24" i="29"/>
  <c r="T24" i="29"/>
  <c r="W18" i="31"/>
  <c r="AA18" i="26"/>
  <c r="F22" i="31"/>
  <c r="AA22" i="31"/>
  <c r="Y22" i="31"/>
  <c r="R18" i="29"/>
  <c r="L18" i="29"/>
  <c r="L20" i="29"/>
  <c r="I20" i="29"/>
  <c r="O24" i="31"/>
  <c r="T24" i="31"/>
  <c r="Q24" i="31"/>
  <c r="V24" i="29"/>
  <c r="P24" i="29"/>
  <c r="M20" i="26"/>
  <c r="T18" i="31"/>
  <c r="F18" i="26"/>
  <c r="V22" i="31"/>
  <c r="E22" i="31"/>
  <c r="H20" i="31"/>
  <c r="K18" i="29"/>
  <c r="U18" i="29"/>
  <c r="K20" i="29"/>
  <c r="E20" i="29"/>
  <c r="Z20" i="29"/>
  <c r="AA24" i="31"/>
  <c r="M24" i="31"/>
  <c r="J24" i="31"/>
  <c r="Y24" i="29"/>
  <c r="O24" i="29"/>
  <c r="O20" i="26"/>
  <c r="G18" i="26"/>
  <c r="X18" i="26"/>
  <c r="N18" i="26"/>
  <c r="Z22" i="31"/>
  <c r="M22" i="31"/>
  <c r="Q20" i="31"/>
  <c r="O18" i="29"/>
  <c r="Q18" i="29"/>
  <c r="S20" i="29"/>
  <c r="M20" i="29"/>
  <c r="Q20" i="29"/>
  <c r="D24" i="31"/>
  <c r="U24" i="31"/>
  <c r="Y24" i="31"/>
  <c r="F24" i="29"/>
  <c r="D24" i="29"/>
  <c r="I1264" i="12"/>
  <c r="I1264" i="18"/>
  <c r="I1264" i="20"/>
  <c r="G1264" i="14"/>
  <c r="H1264" i="20"/>
  <c r="H1264" i="12"/>
  <c r="G1264" i="18"/>
  <c r="H1264" i="16"/>
  <c r="I1264" i="14"/>
  <c r="H1264" i="14"/>
  <c r="G1264" i="12"/>
  <c r="H1264" i="18"/>
  <c r="I1264" i="16"/>
  <c r="G1264" i="16"/>
  <c r="G1264" i="20"/>
  <c r="M21" i="26"/>
  <c r="Q21" i="26"/>
  <c r="X25" i="29"/>
  <c r="Q25" i="31"/>
  <c r="V25" i="31"/>
  <c r="N25" i="26"/>
  <c r="L25" i="27"/>
  <c r="J25" i="29"/>
  <c r="Q25" i="26"/>
  <c r="D28" i="26"/>
  <c r="E25" i="31"/>
  <c r="X25" i="31"/>
  <c r="N25" i="29"/>
  <c r="W25" i="26"/>
  <c r="U25" i="29"/>
  <c r="F25" i="26"/>
  <c r="P25" i="29"/>
  <c r="K25" i="29"/>
  <c r="I29" i="26"/>
  <c r="K30" i="31"/>
  <c r="Q25" i="29"/>
  <c r="J25" i="31"/>
  <c r="L25" i="29"/>
  <c r="W25" i="29"/>
  <c r="O25" i="31"/>
  <c r="O34" i="26"/>
  <c r="Z25" i="29"/>
  <c r="Y25" i="26"/>
  <c r="X25" i="26"/>
  <c r="H25" i="29"/>
  <c r="E25" i="26"/>
  <c r="R25" i="29"/>
  <c r="L25" i="26"/>
  <c r="O25" i="29"/>
  <c r="D25" i="31"/>
  <c r="M25" i="29"/>
  <c r="J25" i="26"/>
  <c r="P25" i="31"/>
  <c r="AA25" i="26"/>
  <c r="G25" i="26"/>
  <c r="T25" i="29"/>
  <c r="O25" i="26"/>
  <c r="N25" i="31"/>
  <c r="F25" i="29"/>
  <c r="G25" i="29"/>
  <c r="N30" i="29"/>
  <c r="E25" i="29"/>
  <c r="D25" i="29"/>
  <c r="I25" i="31"/>
  <c r="S25" i="31"/>
  <c r="V25" i="29"/>
  <c r="I25" i="29"/>
  <c r="U25" i="26"/>
  <c r="L25" i="31"/>
  <c r="F25" i="31"/>
  <c r="H25" i="31"/>
  <c r="H25" i="26"/>
  <c r="T25" i="31"/>
  <c r="M25" i="28"/>
  <c r="D11" i="27"/>
  <c r="G25" i="31"/>
  <c r="M25" i="31"/>
  <c r="V25" i="26"/>
  <c r="Z25" i="31"/>
  <c r="R25" i="26"/>
  <c r="D25" i="26"/>
  <c r="K25" i="26"/>
  <c r="M25" i="27"/>
  <c r="W25" i="31"/>
  <c r="AA25" i="29"/>
  <c r="S25" i="26"/>
  <c r="I25" i="26"/>
  <c r="M25" i="26"/>
  <c r="S25" i="28"/>
  <c r="F31" i="29"/>
  <c r="P25" i="26"/>
  <c r="T25" i="26"/>
  <c r="S25" i="29"/>
  <c r="Y25" i="29"/>
  <c r="Z25" i="26"/>
  <c r="AA25" i="31"/>
  <c r="R25" i="31"/>
  <c r="U25" i="31"/>
  <c r="K25" i="31"/>
  <c r="Y25" i="31"/>
  <c r="I23" i="27"/>
  <c r="Y25" i="27"/>
  <c r="AA25" i="28"/>
  <c r="T25" i="28"/>
  <c r="E25" i="27"/>
  <c r="K25" i="28"/>
  <c r="F25" i="28"/>
  <c r="W25" i="28"/>
  <c r="F25" i="27"/>
  <c r="Q25" i="27"/>
  <c r="H25" i="28"/>
  <c r="J25" i="27"/>
  <c r="U25" i="28"/>
  <c r="X25" i="27"/>
  <c r="D25" i="28"/>
  <c r="S25" i="27"/>
  <c r="N25" i="27"/>
  <c r="D25" i="27"/>
  <c r="Z25" i="27"/>
  <c r="E25" i="28"/>
  <c r="F31" i="27"/>
  <c r="L30" i="28"/>
  <c r="L29" i="28"/>
  <c r="H25" i="27"/>
  <c r="V25" i="27"/>
  <c r="L25" i="28"/>
  <c r="N25" i="28"/>
  <c r="P25" i="28"/>
  <c r="R25" i="28"/>
  <c r="Q25" i="28"/>
  <c r="R25" i="27"/>
  <c r="G25" i="28"/>
  <c r="I25" i="28"/>
  <c r="U25" i="27"/>
  <c r="K25" i="27"/>
  <c r="V25" i="28"/>
  <c r="P25" i="27"/>
  <c r="Y25" i="28"/>
  <c r="Z25" i="28"/>
  <c r="O25" i="27"/>
  <c r="G25" i="27"/>
  <c r="I17" i="28"/>
  <c r="O25" i="28"/>
  <c r="X25" i="28"/>
  <c r="T25" i="27"/>
  <c r="W25" i="27"/>
  <c r="J25" i="28"/>
  <c r="AA25" i="27"/>
  <c r="D24" i="27" l="1" a="1"/>
  <c r="H24" i="27" s="1"/>
  <c r="L20" i="26"/>
  <c r="P20" i="26"/>
  <c r="D22" i="26" a="1"/>
  <c r="V22" i="26" s="1"/>
  <c r="S22" i="29"/>
  <c r="J20" i="26"/>
  <c r="X20" i="26"/>
  <c r="R20" i="26"/>
  <c r="P22" i="29"/>
  <c r="AA22" i="29"/>
  <c r="G22" i="29"/>
  <c r="W22" i="29"/>
  <c r="V22" i="29"/>
  <c r="O22" i="29"/>
  <c r="J22" i="29"/>
  <c r="J20" i="31"/>
  <c r="F20" i="31"/>
  <c r="X22" i="29"/>
  <c r="T22" i="29"/>
  <c r="Z22" i="29"/>
  <c r="U22" i="29"/>
  <c r="D18" i="28" a="1"/>
  <c r="X18" i="28" s="1"/>
  <c r="Y22" i="29"/>
  <c r="Q22" i="29"/>
  <c r="N22" i="29"/>
  <c r="I22" i="29"/>
  <c r="E22" i="29"/>
  <c r="D22" i="29"/>
  <c r="M22" i="29"/>
  <c r="H22" i="29"/>
  <c r="K22" i="29"/>
  <c r="U20" i="26"/>
  <c r="K24" i="29"/>
  <c r="G24" i="26"/>
  <c r="S18" i="31"/>
  <c r="S20" i="26"/>
  <c r="S24" i="29"/>
  <c r="M24" i="26"/>
  <c r="I20" i="31"/>
  <c r="P18" i="26"/>
  <c r="N20" i="26"/>
  <c r="D20" i="26"/>
  <c r="M24" i="29"/>
  <c r="P24" i="26"/>
  <c r="N20" i="31"/>
  <c r="M18" i="26"/>
  <c r="D18" i="31"/>
  <c r="Y20" i="26"/>
  <c r="AA24" i="29"/>
  <c r="S24" i="26"/>
  <c r="Q18" i="31"/>
  <c r="E24" i="29"/>
  <c r="L24" i="26"/>
  <c r="F24" i="26"/>
  <c r="X20" i="31"/>
  <c r="E20" i="31"/>
  <c r="S18" i="26"/>
  <c r="P18" i="31"/>
  <c r="D24" i="26"/>
  <c r="U20" i="31"/>
  <c r="J18" i="26"/>
  <c r="AA18" i="31"/>
  <c r="AA20" i="31"/>
  <c r="N18" i="31"/>
  <c r="E18" i="31"/>
  <c r="Q24" i="26"/>
  <c r="N24" i="26"/>
  <c r="O24" i="26"/>
  <c r="Y24" i="26"/>
  <c r="K24" i="26"/>
  <c r="AA20" i="26"/>
  <c r="U24" i="26"/>
  <c r="V20" i="26"/>
  <c r="H20" i="26"/>
  <c r="I24" i="26"/>
  <c r="K20" i="31"/>
  <c r="G20" i="26"/>
  <c r="T20" i="26"/>
  <c r="P20" i="31"/>
  <c r="Y18" i="31"/>
  <c r="F20" i="26"/>
  <c r="H24" i="26"/>
  <c r="G18" i="31"/>
  <c r="T24" i="26"/>
  <c r="V24" i="26"/>
  <c r="Y20" i="31"/>
  <c r="M18" i="31"/>
  <c r="X24" i="26"/>
  <c r="R24" i="26"/>
  <c r="R20" i="31"/>
  <c r="O18" i="31"/>
  <c r="H18" i="31"/>
  <c r="O20" i="31"/>
  <c r="M20" i="31"/>
  <c r="U18" i="31"/>
  <c r="W20" i="26"/>
  <c r="E20" i="26"/>
  <c r="W24" i="29"/>
  <c r="S20" i="31"/>
  <c r="X18" i="31"/>
  <c r="Q20" i="26"/>
  <c r="X24" i="29"/>
  <c r="Z24" i="26"/>
  <c r="K18" i="31"/>
  <c r="K20" i="26"/>
  <c r="L24" i="29"/>
  <c r="W24" i="26"/>
  <c r="Z20" i="26"/>
  <c r="H24" i="29"/>
  <c r="J24" i="26"/>
  <c r="T20" i="31"/>
  <c r="G24" i="29"/>
  <c r="E24" i="26"/>
  <c r="L20" i="31"/>
  <c r="V18" i="31"/>
  <c r="W20" i="31"/>
  <c r="J18" i="31"/>
  <c r="F18" i="31"/>
  <c r="F24" i="28"/>
  <c r="R24" i="28"/>
  <c r="S24" i="28"/>
  <c r="N24" i="28"/>
  <c r="G24" i="28"/>
  <c r="P24" i="28"/>
  <c r="J24" i="28"/>
  <c r="H24" i="28"/>
  <c r="T24" i="28"/>
  <c r="L24" i="28"/>
  <c r="D24" i="28"/>
  <c r="K24" i="28"/>
  <c r="Q20" i="28"/>
  <c r="O20" i="28"/>
  <c r="L20" i="28"/>
  <c r="D20" i="28"/>
  <c r="I24" i="28"/>
  <c r="O24" i="28"/>
  <c r="Q24" i="28"/>
  <c r="M24" i="28"/>
  <c r="E24" i="28"/>
  <c r="Z24" i="28"/>
  <c r="Y24" i="28"/>
  <c r="U24" i="28"/>
  <c r="X24" i="28"/>
  <c r="W24" i="28"/>
  <c r="V24" i="28"/>
  <c r="AA22" i="28"/>
  <c r="H22" i="28"/>
  <c r="V22" i="28"/>
  <c r="U22" i="28"/>
  <c r="Q22" i="28"/>
  <c r="S22" i="28"/>
  <c r="O22" i="28"/>
  <c r="W22" i="28"/>
  <c r="Y22" i="28"/>
  <c r="K22" i="28"/>
  <c r="L22" i="28"/>
  <c r="Z22" i="28"/>
  <c r="G22" i="28"/>
  <c r="N22" i="28"/>
  <c r="H20" i="28"/>
  <c r="X22" i="28"/>
  <c r="S20" i="28"/>
  <c r="D22" i="28"/>
  <c r="I22" i="28"/>
  <c r="T22" i="28"/>
  <c r="M22" i="28"/>
  <c r="E22" i="28"/>
  <c r="P20" i="28"/>
  <c r="P22" i="28"/>
  <c r="J20" i="28"/>
  <c r="R22" i="28"/>
  <c r="K20" i="28"/>
  <c r="J22" i="28"/>
  <c r="U20" i="28"/>
  <c r="G20" i="28"/>
  <c r="M20" i="28"/>
  <c r="F20" i="28"/>
  <c r="Y20" i="28"/>
  <c r="R20" i="28"/>
  <c r="N20" i="28"/>
  <c r="X20" i="28"/>
  <c r="T20" i="28"/>
  <c r="Z20" i="28"/>
  <c r="AA20" i="28"/>
  <c r="W20" i="28"/>
  <c r="E20" i="28"/>
  <c r="V20" i="28"/>
  <c r="R18" i="27"/>
  <c r="U22" i="27"/>
  <c r="T22" i="27"/>
  <c r="L18" i="27"/>
  <c r="I22" i="27"/>
  <c r="J18" i="27"/>
  <c r="Q18" i="27"/>
  <c r="P22" i="27"/>
  <c r="J22" i="27"/>
  <c r="H22" i="27"/>
  <c r="F22" i="27"/>
  <c r="X22" i="27"/>
  <c r="G18" i="27"/>
  <c r="G22" i="27"/>
  <c r="I18" i="27"/>
  <c r="Y22" i="27"/>
  <c r="K18" i="27"/>
  <c r="K22" i="27"/>
  <c r="M18" i="27"/>
  <c r="W20" i="27"/>
  <c r="P20" i="27"/>
  <c r="Q20" i="27"/>
  <c r="O20" i="27"/>
  <c r="V20" i="27"/>
  <c r="F20" i="27"/>
  <c r="AA18" i="27"/>
  <c r="L20" i="27"/>
  <c r="M20" i="27"/>
  <c r="N20" i="27"/>
  <c r="P18" i="27"/>
  <c r="H18" i="27"/>
  <c r="J20" i="27"/>
  <c r="F18" i="27"/>
  <c r="K20" i="27"/>
  <c r="U18" i="27"/>
  <c r="Z20" i="27"/>
  <c r="V18" i="27"/>
  <c r="O18" i="27"/>
  <c r="AA22" i="27"/>
  <c r="Z22" i="27"/>
  <c r="O22" i="27"/>
  <c r="Y20" i="27"/>
  <c r="Q22" i="27"/>
  <c r="X18" i="27"/>
  <c r="X20" i="27"/>
  <c r="S22" i="27"/>
  <c r="T18" i="27"/>
  <c r="D20" i="27"/>
  <c r="E22" i="27"/>
  <c r="N22" i="27"/>
  <c r="Z18" i="27"/>
  <c r="M22" i="27"/>
  <c r="W22" i="27"/>
  <c r="T20" i="27"/>
  <c r="R20" i="27"/>
  <c r="V22" i="27"/>
  <c r="N18" i="27"/>
  <c r="AA20" i="27"/>
  <c r="E20" i="27"/>
  <c r="R22" i="27"/>
  <c r="W18" i="27"/>
  <c r="D18" i="27"/>
  <c r="U20" i="27"/>
  <c r="L22" i="27"/>
  <c r="S18" i="27"/>
  <c r="G20" i="27"/>
  <c r="H20" i="27"/>
  <c r="Y18" i="27"/>
  <c r="S20" i="27"/>
  <c r="U22" i="26"/>
  <c r="F22" i="29"/>
  <c r="R22" i="29"/>
  <c r="D26" i="31" a="1"/>
  <c r="D26" i="29" a="1"/>
  <c r="D26" i="28" a="1"/>
  <c r="W26" i="28" s="1"/>
  <c r="D26" i="26" a="1"/>
  <c r="L26" i="26" s="1"/>
  <c r="G1265" i="20"/>
  <c r="I1265" i="20"/>
  <c r="G1265" i="12"/>
  <c r="I1265" i="12"/>
  <c r="H1265" i="12"/>
  <c r="G1265" i="18"/>
  <c r="I1265" i="18"/>
  <c r="H1265" i="18"/>
  <c r="I1265" i="16"/>
  <c r="G1265" i="16"/>
  <c r="H1265" i="16"/>
  <c r="G1265" i="14"/>
  <c r="I1265" i="14"/>
  <c r="H1265" i="14"/>
  <c r="H1265" i="20"/>
  <c r="I25" i="27"/>
  <c r="D26" i="27" l="1" a="1"/>
  <c r="M26" i="27" s="1"/>
  <c r="X24" i="27"/>
  <c r="T24" i="27"/>
  <c r="E24" i="27"/>
  <c r="U24" i="27"/>
  <c r="Q24" i="27"/>
  <c r="D24" i="27"/>
  <c r="L24" i="27"/>
  <c r="AA24" i="27"/>
  <c r="Y24" i="27"/>
  <c r="Z24" i="27"/>
  <c r="F24" i="27"/>
  <c r="M24" i="27"/>
  <c r="O24" i="27"/>
  <c r="G24" i="27"/>
  <c r="N24" i="27"/>
  <c r="W24" i="27"/>
  <c r="J24" i="27"/>
  <c r="P24" i="27"/>
  <c r="K24" i="27"/>
  <c r="I24" i="27"/>
  <c r="S24" i="27"/>
  <c r="R24" i="27"/>
  <c r="V24" i="27"/>
  <c r="J22" i="26"/>
  <c r="W22" i="26"/>
  <c r="O22" i="26"/>
  <c r="X22" i="26"/>
  <c r="T22" i="26"/>
  <c r="N22" i="26"/>
  <c r="Q22" i="26"/>
  <c r="AA22" i="26"/>
  <c r="M22" i="26"/>
  <c r="H22" i="26"/>
  <c r="R22" i="26"/>
  <c r="L22" i="26"/>
  <c r="G22" i="26"/>
  <c r="S22" i="26"/>
  <c r="I22" i="26"/>
  <c r="D22" i="26"/>
  <c r="Y22" i="26"/>
  <c r="F22" i="26"/>
  <c r="Z22" i="26"/>
  <c r="P22" i="26"/>
  <c r="K22" i="26"/>
  <c r="E22" i="26"/>
  <c r="Q18" i="28"/>
  <c r="R18" i="28"/>
  <c r="W18" i="28"/>
  <c r="P18" i="28"/>
  <c r="V18" i="28"/>
  <c r="N18" i="28"/>
  <c r="F18" i="28"/>
  <c r="J18" i="28"/>
  <c r="AA18" i="28"/>
  <c r="M18" i="28"/>
  <c r="U18" i="28"/>
  <c r="Z18" i="28"/>
  <c r="S18" i="28"/>
  <c r="O18" i="28"/>
  <c r="G18" i="28"/>
  <c r="L18" i="28"/>
  <c r="H18" i="28"/>
  <c r="K18" i="28"/>
  <c r="Y18" i="28"/>
  <c r="I18" i="28"/>
  <c r="D18" i="28"/>
  <c r="T18" i="28"/>
  <c r="E18" i="28"/>
  <c r="T26" i="28"/>
  <c r="Z26" i="28"/>
  <c r="U26" i="28"/>
  <c r="V26" i="28"/>
  <c r="D26" i="28"/>
  <c r="AA26" i="28"/>
  <c r="P26" i="28"/>
  <c r="M26" i="28"/>
  <c r="I26" i="28"/>
  <c r="O26" i="28"/>
  <c r="E26" i="28"/>
  <c r="L26" i="28"/>
  <c r="G26" i="28"/>
  <c r="F26" i="28"/>
  <c r="H26" i="28"/>
  <c r="N26" i="28"/>
  <c r="S26" i="28"/>
  <c r="J26" i="28"/>
  <c r="Q26" i="28"/>
  <c r="K26" i="28"/>
  <c r="Y26" i="28"/>
  <c r="X26" i="28"/>
  <c r="O26" i="26"/>
  <c r="AA26" i="26"/>
  <c r="I26" i="26"/>
  <c r="U26" i="26"/>
  <c r="Y26" i="26"/>
  <c r="J26" i="26"/>
  <c r="N26" i="26"/>
  <c r="M26" i="26"/>
  <c r="T26" i="26"/>
  <c r="R26" i="26"/>
  <c r="V26" i="26"/>
  <c r="D26" i="26"/>
  <c r="P26" i="26"/>
  <c r="W26" i="26"/>
  <c r="R26" i="28"/>
  <c r="F26" i="26"/>
  <c r="E26" i="26"/>
  <c r="K26" i="26"/>
  <c r="Z26" i="26"/>
  <c r="S26" i="26"/>
  <c r="H26" i="26"/>
  <c r="Q26" i="26"/>
  <c r="G26" i="26"/>
  <c r="X26" i="26"/>
  <c r="H26" i="29"/>
  <c r="P26" i="29"/>
  <c r="X26" i="29"/>
  <c r="I26" i="29"/>
  <c r="V26" i="29"/>
  <c r="D26" i="29"/>
  <c r="Z26" i="29"/>
  <c r="T26" i="29"/>
  <c r="G26" i="29"/>
  <c r="U26" i="29"/>
  <c r="K26" i="29"/>
  <c r="E26" i="29"/>
  <c r="O26" i="29"/>
  <c r="S26" i="29"/>
  <c r="W26" i="29"/>
  <c r="AA26" i="29"/>
  <c r="F26" i="29"/>
  <c r="Q26" i="29"/>
  <c r="J26" i="29"/>
  <c r="Y26" i="29"/>
  <c r="N26" i="29"/>
  <c r="L26" i="29"/>
  <c r="R26" i="29"/>
  <c r="M26" i="29"/>
  <c r="T26" i="31"/>
  <c r="Z26" i="31"/>
  <c r="X26" i="31"/>
  <c r="AA26" i="31"/>
  <c r="E26" i="31"/>
  <c r="J26" i="31"/>
  <c r="I26" i="31"/>
  <c r="K26" i="31"/>
  <c r="F26" i="31"/>
  <c r="N26" i="31"/>
  <c r="V26" i="31"/>
  <c r="G26" i="31"/>
  <c r="D26" i="31"/>
  <c r="O26" i="31"/>
  <c r="H26" i="31"/>
  <c r="W26" i="31"/>
  <c r="L26" i="31"/>
  <c r="R26" i="31"/>
  <c r="P26" i="31"/>
  <c r="S26" i="31"/>
  <c r="M26" i="31"/>
  <c r="Q26" i="31"/>
  <c r="U26" i="31"/>
  <c r="Y26" i="31"/>
  <c r="I1266" i="14"/>
  <c r="I1266" i="12"/>
  <c r="G1266" i="18"/>
  <c r="I1267" i="18" s="1"/>
  <c r="H1266" i="16"/>
  <c r="H1266" i="18"/>
  <c r="I1266" i="16"/>
  <c r="I1266" i="18"/>
  <c r="H1266" i="20"/>
  <c r="G1266" i="20"/>
  <c r="I1267" i="20" s="1"/>
  <c r="H1266" i="14"/>
  <c r="I1266" i="20"/>
  <c r="G1266" i="12"/>
  <c r="H1266" i="12"/>
  <c r="G1266" i="16"/>
  <c r="G1267" i="16" s="1"/>
  <c r="G1266" i="14"/>
  <c r="I1267" i="14" s="1"/>
  <c r="G1267" i="20"/>
  <c r="H1268" i="20" s="1"/>
  <c r="H1267" i="12"/>
  <c r="I1267" i="12"/>
  <c r="G1267" i="12"/>
  <c r="H1268" i="12" s="1"/>
  <c r="G1268" i="12"/>
  <c r="I1269" i="12" s="1"/>
  <c r="G1268" i="20"/>
  <c r="H1269" i="20" s="1"/>
  <c r="H31" i="9"/>
  <c r="H31" i="10"/>
  <c r="H31" i="8"/>
  <c r="H31" i="7"/>
  <c r="G5" i="10"/>
  <c r="G5" i="9"/>
  <c r="G5" i="8"/>
  <c r="G8" i="8" s="1"/>
  <c r="G8" i="10"/>
  <c r="G5" i="7"/>
  <c r="H22" i="7"/>
  <c r="H20" i="9"/>
  <c r="H21" i="7"/>
  <c r="H20" i="8"/>
  <c r="I54" i="8"/>
  <c r="H21" i="10"/>
  <c r="H20" i="10"/>
  <c r="H15" i="7"/>
  <c r="H15" i="9"/>
  <c r="G15" i="9"/>
  <c r="G15" i="8"/>
  <c r="H34" i="10"/>
  <c r="H35" i="7"/>
  <c r="H21" i="8"/>
  <c r="I53" i="8"/>
  <c r="K53" i="11"/>
  <c r="H22" i="10"/>
  <c r="K54" i="11"/>
  <c r="G13" i="9"/>
  <c r="H19" i="8"/>
  <c r="K57" i="11"/>
  <c r="H15" i="10"/>
  <c r="G15" i="10"/>
  <c r="G15" i="7"/>
  <c r="H34" i="9"/>
  <c r="H34" i="7"/>
  <c r="H23" i="9"/>
  <c r="G13" i="7"/>
  <c r="H22" i="9"/>
  <c r="H21" i="9"/>
  <c r="I57" i="8"/>
  <c r="H19" i="7"/>
  <c r="I56" i="8"/>
  <c r="J53" i="9"/>
  <c r="H15" i="8"/>
  <c r="H35" i="9"/>
  <c r="H35" i="8"/>
  <c r="I53" i="10"/>
  <c r="I56" i="10" s="1"/>
  <c r="H22" i="8"/>
  <c r="G13" i="10"/>
  <c r="H19" i="9"/>
  <c r="K54" i="9" s="1"/>
  <c r="K57" i="9" s="1"/>
  <c r="G13" i="8"/>
  <c r="J53" i="8" s="1"/>
  <c r="H20" i="7"/>
  <c r="K56" i="11"/>
  <c r="I54" i="10"/>
  <c r="H19" i="10"/>
  <c r="K53" i="9"/>
  <c r="J54" i="9"/>
  <c r="J54" i="8"/>
  <c r="H35" i="10"/>
  <c r="H34" i="8"/>
  <c r="K54" i="8"/>
  <c r="J54" i="7"/>
  <c r="J53" i="7"/>
  <c r="K53" i="7"/>
  <c r="K56" i="7" s="1"/>
  <c r="J53" i="10"/>
  <c r="J54" i="10"/>
  <c r="J57" i="10" s="1"/>
  <c r="H1267" i="14" l="1"/>
  <c r="G1267" i="18"/>
  <c r="G1269" i="12"/>
  <c r="G1270" i="12" s="1"/>
  <c r="G1271" i="12" s="1"/>
  <c r="H1269" i="12"/>
  <c r="I1268" i="20"/>
  <c r="P26" i="27"/>
  <c r="H1267" i="16"/>
  <c r="T26" i="27"/>
  <c r="AA26" i="27"/>
  <c r="I1267" i="16"/>
  <c r="G26" i="27"/>
  <c r="I1271" i="12"/>
  <c r="H1268" i="16"/>
  <c r="I1268" i="16"/>
  <c r="G1268" i="16"/>
  <c r="G1268" i="18"/>
  <c r="H1267" i="20"/>
  <c r="G1267" i="14"/>
  <c r="H1267" i="18"/>
  <c r="Z26" i="27"/>
  <c r="K26" i="27"/>
  <c r="D26" i="27"/>
  <c r="U26" i="27"/>
  <c r="N26" i="27"/>
  <c r="G1269" i="20"/>
  <c r="Y26" i="27"/>
  <c r="W26" i="27"/>
  <c r="S26" i="27"/>
  <c r="Q26" i="27"/>
  <c r="V26" i="27"/>
  <c r="I26" i="27"/>
  <c r="X26" i="27"/>
  <c r="I1269" i="20"/>
  <c r="I1268" i="12"/>
  <c r="L26" i="27"/>
  <c r="J26" i="27"/>
  <c r="H26" i="27"/>
  <c r="E26" i="27"/>
  <c r="F26" i="27"/>
  <c r="O26" i="27"/>
  <c r="R26" i="27"/>
  <c r="H37" i="7"/>
  <c r="H38" i="7"/>
  <c r="H37" i="8"/>
  <c r="H38" i="8"/>
  <c r="H37" i="10"/>
  <c r="H38" i="10"/>
  <c r="H38" i="9"/>
  <c r="H37" i="9"/>
  <c r="H40" i="7"/>
  <c r="H40" i="8"/>
  <c r="H40" i="10"/>
  <c r="H40" i="9"/>
  <c r="G8" i="7"/>
  <c r="G8" i="9"/>
  <c r="J56" i="10"/>
  <c r="J57" i="8"/>
  <c r="J56" i="8"/>
  <c r="K53" i="8"/>
  <c r="H42" i="8"/>
  <c r="J56" i="7"/>
  <c r="J57" i="9"/>
  <c r="J56" i="9"/>
  <c r="H42" i="7"/>
  <c r="H43" i="8"/>
  <c r="K53" i="10"/>
  <c r="J57" i="7"/>
  <c r="K56" i="9"/>
  <c r="K54" i="7"/>
  <c r="H42" i="10"/>
  <c r="H43" i="7"/>
  <c r="H43" i="9"/>
  <c r="K54" i="10"/>
  <c r="K57" i="8"/>
  <c r="I57" i="10"/>
  <c r="H43" i="10"/>
  <c r="H42" i="9"/>
  <c r="K57" i="10"/>
  <c r="K56" i="10"/>
  <c r="I54" i="7"/>
  <c r="I57" i="7" s="1"/>
  <c r="I53" i="7"/>
  <c r="I56" i="7" s="1"/>
  <c r="I54" i="9"/>
  <c r="I57" i="9" s="1"/>
  <c r="I53" i="9"/>
  <c r="I56" i="9" s="1"/>
  <c r="I1270" i="12" l="1"/>
  <c r="I1268" i="18"/>
  <c r="H1268" i="18"/>
  <c r="H1271" i="12"/>
  <c r="H1270" i="12"/>
  <c r="H1269" i="18"/>
  <c r="I1269" i="18"/>
  <c r="G1269" i="18"/>
  <c r="I1269" i="16"/>
  <c r="G1269" i="16"/>
  <c r="H1269" i="16"/>
  <c r="H1268" i="14"/>
  <c r="G1268" i="14"/>
  <c r="I1268" i="14"/>
  <c r="G1272" i="12"/>
  <c r="H1272" i="12"/>
  <c r="I1272" i="12"/>
  <c r="H1270" i="20"/>
  <c r="I1270" i="20"/>
  <c r="G1270" i="20"/>
  <c r="K57" i="7"/>
  <c r="K56" i="8"/>
  <c r="H1273" i="12" l="1"/>
  <c r="I1273" i="12"/>
  <c r="G1273" i="12"/>
  <c r="G1270" i="16"/>
  <c r="H1270" i="16"/>
  <c r="I1270" i="16"/>
  <c r="I1269" i="14"/>
  <c r="G1269" i="14"/>
  <c r="H1269" i="14"/>
  <c r="G1271" i="20"/>
  <c r="I1271" i="20"/>
  <c r="H1271" i="20"/>
  <c r="H1270" i="18"/>
  <c r="I1270" i="18"/>
  <c r="G1270" i="18"/>
  <c r="G1270" i="14" l="1"/>
  <c r="H1270" i="14"/>
  <c r="I1270" i="14"/>
  <c r="I1271" i="16"/>
  <c r="G1271" i="16"/>
  <c r="H1271" i="16"/>
  <c r="H1271" i="18"/>
  <c r="I1271" i="18"/>
  <c r="G1271" i="18"/>
  <c r="I1274" i="12"/>
  <c r="H1274" i="12"/>
  <c r="G1274" i="12"/>
  <c r="G1272" i="20"/>
  <c r="H1272" i="20"/>
  <c r="I1272" i="20"/>
  <c r="I1273" i="20" l="1"/>
  <c r="H1273" i="20"/>
  <c r="G1273" i="20"/>
  <c r="I1272" i="16"/>
  <c r="H1272" i="16"/>
  <c r="G1272" i="16"/>
  <c r="I1275" i="12"/>
  <c r="H1275" i="12"/>
  <c r="G1275" i="12"/>
  <c r="G1272" i="18"/>
  <c r="H1272" i="18"/>
  <c r="I1272" i="18"/>
  <c r="I1271" i="14"/>
  <c r="H1271" i="14"/>
  <c r="G1271" i="14"/>
  <c r="I1272" i="14" l="1"/>
  <c r="H1272" i="14"/>
  <c r="G1272" i="14"/>
  <c r="I1274" i="20"/>
  <c r="H1274" i="20"/>
  <c r="G1274" i="20"/>
  <c r="I1273" i="18"/>
  <c r="G1273" i="18"/>
  <c r="H1273" i="18"/>
  <c r="G1273" i="16"/>
  <c r="H1273" i="16"/>
  <c r="I1273" i="16"/>
  <c r="G1276" i="12"/>
  <c r="H1276" i="12"/>
  <c r="I1276" i="12"/>
  <c r="I1277" i="12" l="1"/>
  <c r="G1277" i="12"/>
  <c r="H1277" i="12"/>
  <c r="H1274" i="18"/>
  <c r="I1274" i="18"/>
  <c r="G1274" i="18"/>
  <c r="H1273" i="14"/>
  <c r="I1273" i="14"/>
  <c r="G1273" i="14"/>
  <c r="G1274" i="16"/>
  <c r="H1274" i="16"/>
  <c r="I1274" i="16"/>
  <c r="I1275" i="20"/>
  <c r="G1275" i="20"/>
  <c r="H1275" i="20"/>
  <c r="G1276" i="20" l="1"/>
  <c r="I1276" i="20"/>
  <c r="H1276" i="20"/>
  <c r="G1275" i="16"/>
  <c r="H1275" i="16"/>
  <c r="I1275" i="16"/>
  <c r="H1275" i="18"/>
  <c r="G1275" i="18"/>
  <c r="I1275" i="18"/>
  <c r="I1278" i="12"/>
  <c r="G1278" i="12"/>
  <c r="H1278" i="12"/>
  <c r="G1274" i="14"/>
  <c r="H1274" i="14"/>
  <c r="I1274" i="14"/>
  <c r="H1275" i="14" l="1"/>
  <c r="G1275" i="14"/>
  <c r="I1275" i="14"/>
  <c r="G1276" i="18"/>
  <c r="I1276" i="18"/>
  <c r="H1276" i="18"/>
  <c r="I1276" i="16"/>
  <c r="H1276" i="16"/>
  <c r="G1276" i="16"/>
  <c r="G1279" i="12"/>
  <c r="I1279" i="12"/>
  <c r="H1279" i="12"/>
  <c r="I1277" i="20"/>
  <c r="G1277" i="20"/>
  <c r="H1277" i="20"/>
  <c r="G1277" i="16" l="1"/>
  <c r="H1277" i="16"/>
  <c r="I1277" i="16"/>
  <c r="H1277" i="18"/>
  <c r="I1277" i="18"/>
  <c r="G1277" i="18"/>
  <c r="G1278" i="20"/>
  <c r="H1278" i="20"/>
  <c r="I1278" i="20"/>
  <c r="G1280" i="12"/>
  <c r="I1280" i="12"/>
  <c r="H1280" i="12"/>
  <c r="G1276" i="14"/>
  <c r="H1276" i="14"/>
  <c r="I1276" i="14"/>
  <c r="H1279" i="20" l="1"/>
  <c r="I1279" i="20"/>
  <c r="G1279" i="20"/>
  <c r="G1281" i="12"/>
  <c r="H1281" i="12"/>
  <c r="I1281" i="12"/>
  <c r="I1278" i="18"/>
  <c r="H1278" i="18"/>
  <c r="G1278" i="18"/>
  <c r="I1277" i="14"/>
  <c r="G1277" i="14"/>
  <c r="H1277" i="14"/>
  <c r="G1278" i="16"/>
  <c r="H1278" i="16"/>
  <c r="I1278" i="16"/>
  <c r="G1279" i="16" l="1"/>
  <c r="H1279" i="16"/>
  <c r="I1279" i="16"/>
  <c r="G1282" i="12"/>
  <c r="H1282" i="12"/>
  <c r="I1282" i="12"/>
  <c r="H1280" i="20"/>
  <c r="G1280" i="20"/>
  <c r="I1280" i="20"/>
  <c r="H1278" i="14"/>
  <c r="G1278" i="14"/>
  <c r="I1278" i="14"/>
  <c r="H1279" i="18"/>
  <c r="G1279" i="18"/>
  <c r="I1279" i="18"/>
  <c r="G1281" i="20" l="1"/>
  <c r="I1281" i="20"/>
  <c r="H1281" i="20"/>
  <c r="I1283" i="12"/>
  <c r="G1283" i="12"/>
  <c r="H1283" i="12"/>
  <c r="G1279" i="14"/>
  <c r="I1279" i="14"/>
  <c r="H1279" i="14"/>
  <c r="H1280" i="18"/>
  <c r="G1280" i="18"/>
  <c r="I1280" i="18"/>
  <c r="I1280" i="16"/>
  <c r="G1280" i="16"/>
  <c r="H1280" i="16"/>
  <c r="H1281" i="18" l="1"/>
  <c r="I1281" i="18"/>
  <c r="G1281" i="18"/>
  <c r="G1280" i="14"/>
  <c r="I1280" i="14"/>
  <c r="H1280" i="14"/>
  <c r="I1281" i="16"/>
  <c r="G1281" i="16"/>
  <c r="H1281" i="16"/>
  <c r="H1284" i="12"/>
  <c r="G1284" i="12"/>
  <c r="I1284" i="12"/>
  <c r="I1282" i="20"/>
  <c r="H1282" i="20"/>
  <c r="G1282" i="20"/>
  <c r="I1282" i="16" l="1"/>
  <c r="H1282" i="16"/>
  <c r="G1282" i="16"/>
  <c r="G1281" i="14"/>
  <c r="H1281" i="14"/>
  <c r="I1281" i="14"/>
  <c r="G1285" i="12"/>
  <c r="I1285" i="12"/>
  <c r="H1285" i="12"/>
  <c r="H1282" i="18"/>
  <c r="G1282" i="18"/>
  <c r="I1282" i="18"/>
  <c r="H1283" i="20"/>
  <c r="G1283" i="20"/>
  <c r="I1283" i="20"/>
  <c r="G1282" i="14" l="1"/>
  <c r="H1282" i="14"/>
  <c r="I1282" i="14"/>
  <c r="I1283" i="18"/>
  <c r="H1283" i="18"/>
  <c r="G1283" i="18"/>
  <c r="H1286" i="12"/>
  <c r="I1286" i="12"/>
  <c r="G1286" i="12"/>
  <c r="I1283" i="16"/>
  <c r="H1283" i="16"/>
  <c r="G1283" i="16"/>
  <c r="H1284" i="20"/>
  <c r="I1284" i="20"/>
  <c r="G1284" i="20"/>
  <c r="H1284" i="16" l="1"/>
  <c r="I1284" i="16"/>
  <c r="G1284" i="16"/>
  <c r="G1285" i="20"/>
  <c r="H1285" i="20"/>
  <c r="I1285" i="20"/>
  <c r="H1284" i="18"/>
  <c r="I1284" i="18"/>
  <c r="G1284" i="18"/>
  <c r="H1287" i="12"/>
  <c r="G1287" i="12"/>
  <c r="I1287" i="12"/>
  <c r="I1283" i="14"/>
  <c r="G1283" i="14"/>
  <c r="H1283" i="14"/>
  <c r="H1286" i="20" l="1"/>
  <c r="I1286" i="20"/>
  <c r="G1286" i="20"/>
  <c r="H1288" i="12"/>
  <c r="I1288" i="12"/>
  <c r="G1288" i="12"/>
  <c r="H1285" i="16"/>
  <c r="I1285" i="16"/>
  <c r="G1285" i="16"/>
  <c r="H1284" i="14"/>
  <c r="G1284" i="14"/>
  <c r="I1284" i="14"/>
  <c r="G1285" i="18"/>
  <c r="H1285" i="18"/>
  <c r="I1285" i="18"/>
  <c r="G1285" i="14" l="1"/>
  <c r="I1285" i="14"/>
  <c r="H1285" i="14"/>
  <c r="I1287" i="20"/>
  <c r="G1287" i="20"/>
  <c r="H1287" i="20"/>
  <c r="H1289" i="12"/>
  <c r="G1289" i="12"/>
  <c r="I1289" i="12"/>
  <c r="I1286" i="18"/>
  <c r="H1286" i="18"/>
  <c r="G1286" i="18"/>
  <c r="H1286" i="16"/>
  <c r="I1286" i="16"/>
  <c r="G1286" i="16"/>
  <c r="G1288" i="20" l="1"/>
  <c r="H1288" i="20"/>
  <c r="I1288" i="20"/>
  <c r="I1287" i="18"/>
  <c r="G1287" i="18"/>
  <c r="H1287" i="18"/>
  <c r="G1290" i="12"/>
  <c r="I1290" i="12"/>
  <c r="H1290" i="12"/>
  <c r="G1287" i="16"/>
  <c r="I1287" i="16"/>
  <c r="H1287" i="16"/>
  <c r="G1286" i="14"/>
  <c r="H1286" i="14"/>
  <c r="I1286" i="14"/>
  <c r="I1291" i="12" l="1"/>
  <c r="G1291" i="12"/>
  <c r="H1291" i="12"/>
  <c r="H1288" i="16"/>
  <c r="I1288" i="16"/>
  <c r="G1288" i="16"/>
  <c r="I1287" i="14"/>
  <c r="G1287" i="14"/>
  <c r="H1287" i="14"/>
  <c r="I1288" i="18"/>
  <c r="H1288" i="18"/>
  <c r="G1288" i="18"/>
  <c r="H1289" i="20"/>
  <c r="G1289" i="20"/>
  <c r="I1289" i="20"/>
  <c r="G1289" i="18" l="1"/>
  <c r="I1289" i="18"/>
  <c r="H1289" i="18"/>
  <c r="H1288" i="14"/>
  <c r="G1288" i="14"/>
  <c r="I1288" i="14"/>
  <c r="G1290" i="20"/>
  <c r="H1290" i="20"/>
  <c r="I1290" i="20"/>
  <c r="G1289" i="16"/>
  <c r="I1289" i="16"/>
  <c r="H1289" i="16"/>
  <c r="H1292" i="12"/>
  <c r="G1292" i="12"/>
  <c r="I1292" i="12"/>
  <c r="I1291" i="20" l="1"/>
  <c r="G1291" i="20"/>
  <c r="H1291" i="20"/>
  <c r="G1293" i="12"/>
  <c r="H1293" i="12"/>
  <c r="I1293" i="12"/>
  <c r="G1290" i="16"/>
  <c r="H1290" i="16"/>
  <c r="I1290" i="16"/>
  <c r="I1289" i="14"/>
  <c r="G1289" i="14"/>
  <c r="H1289" i="14"/>
  <c r="H1290" i="18"/>
  <c r="I1290" i="18"/>
  <c r="G1290" i="18"/>
  <c r="I1294" i="12" l="1"/>
  <c r="G1294" i="12"/>
  <c r="H1294" i="12"/>
  <c r="G1290" i="14"/>
  <c r="I1290" i="14"/>
  <c r="H1290" i="14"/>
  <c r="I1291" i="18"/>
  <c r="G1291" i="18"/>
  <c r="H1291" i="18"/>
  <c r="I1291" i="16"/>
  <c r="H1291" i="16"/>
  <c r="G1291" i="16"/>
  <c r="H1292" i="20"/>
  <c r="I1292" i="20"/>
  <c r="G1292" i="20"/>
  <c r="H1293" i="20" l="1"/>
  <c r="G1293" i="20"/>
  <c r="I1293" i="20"/>
  <c r="H1292" i="16"/>
  <c r="G1292" i="16"/>
  <c r="I1292" i="16"/>
  <c r="I1292" i="18"/>
  <c r="H1292" i="18"/>
  <c r="G1292" i="18"/>
  <c r="I1291" i="14"/>
  <c r="H1291" i="14"/>
  <c r="G1291" i="14"/>
  <c r="I1295" i="12"/>
  <c r="G1295" i="12"/>
  <c r="H1295" i="12"/>
  <c r="I1293" i="18" l="1"/>
  <c r="H1293" i="18"/>
  <c r="G1293" i="18"/>
  <c r="I1293" i="16"/>
  <c r="G1293" i="16"/>
  <c r="H1293" i="16"/>
  <c r="H1292" i="14"/>
  <c r="I1292" i="14"/>
  <c r="G1292" i="14"/>
  <c r="H1296" i="12"/>
  <c r="G1296" i="12"/>
  <c r="I1296" i="12"/>
  <c r="I1294" i="20"/>
  <c r="G1294" i="20"/>
  <c r="H1294" i="20"/>
  <c r="I1297" i="12" l="1"/>
  <c r="H1297" i="12"/>
  <c r="G1297" i="12"/>
  <c r="I1294" i="18"/>
  <c r="G1294" i="18"/>
  <c r="H1294" i="18"/>
  <c r="G1295" i="20"/>
  <c r="H1295" i="20"/>
  <c r="I1295" i="20"/>
  <c r="H1293" i="14"/>
  <c r="I1293" i="14"/>
  <c r="G1293" i="14"/>
  <c r="H1294" i="16"/>
  <c r="G1294" i="16"/>
  <c r="I1294" i="16"/>
  <c r="I1295" i="18" l="1"/>
  <c r="G1295" i="18"/>
  <c r="H1295" i="18"/>
  <c r="G1294" i="14"/>
  <c r="I1294" i="14"/>
  <c r="H1294" i="14"/>
  <c r="G1296" i="20"/>
  <c r="I1296" i="20"/>
  <c r="H1296" i="20"/>
  <c r="I1298" i="12"/>
  <c r="G1298" i="12"/>
  <c r="H1298" i="12"/>
  <c r="G1295" i="16"/>
  <c r="H1295" i="16"/>
  <c r="I1295" i="16"/>
  <c r="I1295" i="14" l="1"/>
  <c r="H1295" i="14"/>
  <c r="G1295" i="14"/>
  <c r="H1299" i="12"/>
  <c r="I1299" i="12"/>
  <c r="G1299" i="12"/>
  <c r="G1297" i="20"/>
  <c r="H1297" i="20"/>
  <c r="I1297" i="20"/>
  <c r="G1296" i="18"/>
  <c r="H1296" i="18"/>
  <c r="I1296" i="18"/>
  <c r="I1296" i="16"/>
  <c r="H1296" i="16"/>
  <c r="G1296" i="16"/>
  <c r="H1296" i="14" l="1"/>
  <c r="G1296" i="14"/>
  <c r="I1296" i="14"/>
  <c r="I1297" i="16"/>
  <c r="H1297" i="16"/>
  <c r="G1297" i="16"/>
  <c r="I1298" i="20"/>
  <c r="G1298" i="20"/>
  <c r="H1298" i="20"/>
  <c r="I1297" i="18"/>
  <c r="G1297" i="18"/>
  <c r="H1297" i="18"/>
  <c r="I1300" i="12"/>
  <c r="G1300" i="12"/>
  <c r="H1300" i="12"/>
  <c r="I1299" i="20" l="1"/>
  <c r="H1299" i="20"/>
  <c r="G1299" i="20"/>
  <c r="I1298" i="18"/>
  <c r="H1298" i="18"/>
  <c r="G1298" i="18"/>
  <c r="G1301" i="12"/>
  <c r="I1301" i="12"/>
  <c r="H1301" i="12"/>
  <c r="H1298" i="16"/>
  <c r="G1298" i="16"/>
  <c r="I1298" i="16"/>
  <c r="G1297" i="14"/>
  <c r="H1297" i="14"/>
  <c r="I1297" i="14"/>
  <c r="G1302" i="12" l="1"/>
  <c r="H1302" i="12"/>
  <c r="I1302" i="12"/>
  <c r="H1300" i="20"/>
  <c r="G1300" i="20"/>
  <c r="I1300" i="20"/>
  <c r="H1299" i="16"/>
  <c r="I1299" i="16"/>
  <c r="G1299" i="16"/>
  <c r="G1299" i="18"/>
  <c r="I1299" i="18"/>
  <c r="H1299" i="18"/>
  <c r="H1298" i="14"/>
  <c r="G1298" i="14"/>
  <c r="I1298" i="14"/>
  <c r="I1299" i="14" l="1"/>
  <c r="H1299" i="14"/>
  <c r="G1299" i="14"/>
  <c r="H1300" i="18"/>
  <c r="I1300" i="18"/>
  <c r="G1300" i="18"/>
  <c r="I1300" i="16"/>
  <c r="G1300" i="16"/>
  <c r="H1300" i="16"/>
  <c r="H1301" i="20"/>
  <c r="G1301" i="20"/>
  <c r="I1301" i="20"/>
  <c r="G1303" i="12"/>
  <c r="H1303" i="12"/>
  <c r="I1303" i="12"/>
  <c r="H1301" i="16" l="1"/>
  <c r="I1301" i="16"/>
  <c r="G1301" i="16"/>
  <c r="I1302" i="20"/>
  <c r="H1302" i="20"/>
  <c r="G1302" i="20"/>
  <c r="H1300" i="14"/>
  <c r="G1300" i="14"/>
  <c r="I1300" i="14"/>
  <c r="G1301" i="18"/>
  <c r="I1301" i="18"/>
  <c r="H1301" i="18"/>
  <c r="G1304" i="12"/>
  <c r="H1304" i="12"/>
  <c r="I1304" i="12"/>
  <c r="H1301" i="14" l="1"/>
  <c r="I1301" i="14"/>
  <c r="G1301" i="14"/>
  <c r="I1302" i="16"/>
  <c r="H1302" i="16"/>
  <c r="G1302" i="16"/>
  <c r="H1302" i="18"/>
  <c r="I1302" i="18"/>
  <c r="G1302" i="18"/>
  <c r="I1303" i="20"/>
  <c r="H1303" i="20"/>
  <c r="G1303" i="20"/>
  <c r="I1305" i="12"/>
  <c r="G1305" i="12"/>
  <c r="H1305" i="12"/>
  <c r="G1303" i="18" l="1"/>
  <c r="H1303" i="18"/>
  <c r="I1303" i="18"/>
  <c r="H1304" i="20"/>
  <c r="G1304" i="20"/>
  <c r="I1304" i="20"/>
  <c r="H1302" i="14"/>
  <c r="G1302" i="14"/>
  <c r="I1302" i="14"/>
  <c r="G1306" i="12"/>
  <c r="I1306" i="12"/>
  <c r="H1306" i="12"/>
  <c r="H1303" i="16"/>
  <c r="G1303" i="16"/>
  <c r="I1303" i="16"/>
  <c r="I1303" i="14" l="1"/>
  <c r="H1303" i="14"/>
  <c r="G1303" i="14"/>
  <c r="G1304" i="16"/>
  <c r="H1304" i="16"/>
  <c r="I1304" i="16"/>
  <c r="G1307" i="12"/>
  <c r="I1307" i="12"/>
  <c r="H1307" i="12"/>
  <c r="I1305" i="20"/>
  <c r="H1305" i="20"/>
  <c r="G1305" i="20"/>
  <c r="H1304" i="18"/>
  <c r="G1304" i="18"/>
  <c r="I1304" i="18"/>
  <c r="I1306" i="20" l="1"/>
  <c r="H1306" i="20"/>
  <c r="G1306" i="20"/>
  <c r="G1305" i="16"/>
  <c r="I1305" i="16"/>
  <c r="H1305" i="16"/>
  <c r="H1308" i="12"/>
  <c r="G1308" i="12"/>
  <c r="I1308" i="12"/>
  <c r="I1304" i="14"/>
  <c r="G1304" i="14"/>
  <c r="H1304" i="14"/>
  <c r="H1305" i="18"/>
  <c r="I1305" i="18"/>
  <c r="G1305" i="18"/>
  <c r="G1306" i="18" l="1"/>
  <c r="H1306" i="18"/>
  <c r="I1306" i="18"/>
  <c r="H1309" i="12"/>
  <c r="G1309" i="12"/>
  <c r="I1309" i="12"/>
  <c r="G1306" i="16"/>
  <c r="I1306" i="16"/>
  <c r="H1306" i="16"/>
  <c r="I1305" i="14"/>
  <c r="H1305" i="14"/>
  <c r="G1305" i="14"/>
  <c r="H1307" i="20"/>
  <c r="G1307" i="20"/>
  <c r="I1307" i="20"/>
  <c r="I1310" i="12" l="1"/>
  <c r="H1310" i="12"/>
  <c r="G1310" i="12"/>
  <c r="H1306" i="14"/>
  <c r="G1306" i="14"/>
  <c r="I1306" i="14"/>
  <c r="G1307" i="16"/>
  <c r="I1307" i="16"/>
  <c r="H1307" i="16"/>
  <c r="I1308" i="20"/>
  <c r="H1308" i="20"/>
  <c r="G1308" i="20"/>
  <c r="I1307" i="18"/>
  <c r="G1307" i="18"/>
  <c r="H1307" i="18"/>
  <c r="G1309" i="20" l="1"/>
  <c r="H1309" i="20"/>
  <c r="I1309" i="20"/>
  <c r="H1308" i="16"/>
  <c r="I1308" i="16"/>
  <c r="G1308" i="16"/>
  <c r="I1311" i="12"/>
  <c r="G1311" i="12"/>
  <c r="H1311" i="12"/>
  <c r="G1308" i="18"/>
  <c r="H1308" i="18"/>
  <c r="I1308" i="18"/>
  <c r="H1307" i="14"/>
  <c r="I1307" i="14"/>
  <c r="G1307" i="14"/>
  <c r="I1312" i="12" l="1"/>
  <c r="H1312" i="12"/>
  <c r="G1312" i="12"/>
  <c r="G1308" i="14"/>
  <c r="I1308" i="14"/>
  <c r="H1308" i="14"/>
  <c r="I1309" i="18"/>
  <c r="G1309" i="18"/>
  <c r="H1309" i="18"/>
  <c r="G1309" i="16"/>
  <c r="I1309" i="16"/>
  <c r="H1309" i="16"/>
  <c r="I1310" i="20"/>
  <c r="G1310" i="20"/>
  <c r="H1310" i="20"/>
  <c r="G1310" i="18" l="1"/>
  <c r="I1310" i="18"/>
  <c r="H1310" i="18"/>
  <c r="H1309" i="14"/>
  <c r="G1309" i="14"/>
  <c r="I1309" i="14"/>
  <c r="G1313" i="12"/>
  <c r="H1313" i="12"/>
  <c r="I1313" i="12"/>
  <c r="I1311" i="20"/>
  <c r="H1311" i="20"/>
  <c r="G1311" i="20"/>
  <c r="G1310" i="16"/>
  <c r="H1310" i="16"/>
  <c r="I1310" i="16"/>
  <c r="I1311" i="16" l="1"/>
  <c r="H1311" i="16"/>
  <c r="G1311" i="16"/>
  <c r="H1310" i="14"/>
  <c r="I1310" i="14"/>
  <c r="G1310" i="14"/>
  <c r="H1312" i="20"/>
  <c r="I1312" i="20"/>
  <c r="G1312" i="20"/>
  <c r="I1314" i="12"/>
  <c r="G1314" i="12"/>
  <c r="H1314" i="12"/>
  <c r="G1311" i="18"/>
  <c r="H1311" i="18"/>
  <c r="I1311" i="18"/>
  <c r="I1315" i="12" l="1"/>
  <c r="G1315" i="12"/>
  <c r="H1315" i="12"/>
  <c r="G1312" i="16"/>
  <c r="I1312" i="16"/>
  <c r="H1312" i="16"/>
  <c r="G1311" i="14"/>
  <c r="I1311" i="14"/>
  <c r="H1311" i="14"/>
  <c r="I1312" i="18"/>
  <c r="H1312" i="18"/>
  <c r="G1312" i="18"/>
  <c r="H1313" i="20"/>
  <c r="G1313" i="20"/>
  <c r="I1313" i="20"/>
  <c r="I1313" i="18" l="1"/>
  <c r="G1313" i="18"/>
  <c r="H1313" i="18"/>
  <c r="H1313" i="16"/>
  <c r="I1313" i="16"/>
  <c r="G1313" i="16"/>
  <c r="H1312" i="14"/>
  <c r="G1312" i="14"/>
  <c r="I1312" i="14"/>
  <c r="H1314" i="20"/>
  <c r="I1314" i="20"/>
  <c r="G1314" i="20"/>
  <c r="G1316" i="12"/>
  <c r="H1316" i="12"/>
  <c r="I1316" i="12"/>
  <c r="H1317" i="12" l="1"/>
  <c r="I1317" i="12"/>
  <c r="G1317" i="12"/>
  <c r="G1315" i="20"/>
  <c r="H1315" i="20"/>
  <c r="I1315" i="20"/>
  <c r="H1313" i="14"/>
  <c r="G1313" i="14"/>
  <c r="I1313" i="14"/>
  <c r="G1314" i="16"/>
  <c r="H1314" i="16"/>
  <c r="I1314" i="16"/>
  <c r="H1314" i="18"/>
  <c r="G1314" i="18"/>
  <c r="I1314" i="18"/>
  <c r="I1314" i="14" l="1"/>
  <c r="H1314" i="14"/>
  <c r="G1314" i="14"/>
  <c r="G1316" i="20"/>
  <c r="I1316" i="20"/>
  <c r="H1316" i="20"/>
  <c r="H1318" i="12"/>
  <c r="I1318" i="12"/>
  <c r="G1318" i="12"/>
  <c r="I1315" i="18"/>
  <c r="G1315" i="18"/>
  <c r="H1315" i="18"/>
  <c r="H1315" i="16"/>
  <c r="G1315" i="16"/>
  <c r="I1315" i="16"/>
  <c r="G1317" i="20" l="1"/>
  <c r="H1317" i="20"/>
  <c r="I1317" i="20"/>
  <c r="G1316" i="18"/>
  <c r="I1316" i="18"/>
  <c r="H1316" i="18"/>
  <c r="I1315" i="14"/>
  <c r="G1315" i="14"/>
  <c r="H1315" i="14"/>
  <c r="G1316" i="16"/>
  <c r="I1316" i="16"/>
  <c r="H1316" i="16"/>
  <c r="H1319" i="12"/>
  <c r="I1319" i="12"/>
  <c r="G1319" i="12"/>
  <c r="G1316" i="14" l="1"/>
  <c r="I1316" i="14"/>
  <c r="H1316" i="14"/>
  <c r="G1317" i="18"/>
  <c r="I1317" i="18"/>
  <c r="H1317" i="18"/>
  <c r="I1320" i="12"/>
  <c r="H1320" i="12"/>
  <c r="G1320" i="12"/>
  <c r="I1317" i="16"/>
  <c r="H1317" i="16"/>
  <c r="G1317" i="16"/>
  <c r="G1318" i="20"/>
  <c r="H1318" i="20"/>
  <c r="I1318" i="20"/>
  <c r="H1318" i="16" l="1"/>
  <c r="I1318" i="16"/>
  <c r="G1318" i="16"/>
  <c r="G1318" i="18"/>
  <c r="H1318" i="18"/>
  <c r="I1318" i="18"/>
  <c r="G1319" i="20"/>
  <c r="H1319" i="20"/>
  <c r="I1319" i="20"/>
  <c r="H1321" i="12"/>
  <c r="G1321" i="12"/>
  <c r="I1321" i="12"/>
  <c r="H1317" i="14"/>
  <c r="G1317" i="14"/>
  <c r="I1317" i="14"/>
  <c r="I1319" i="18" l="1"/>
  <c r="H1319" i="18"/>
  <c r="G1319" i="18"/>
  <c r="H1320" i="20"/>
  <c r="G1320" i="20"/>
  <c r="I1320" i="20"/>
  <c r="G1319" i="16"/>
  <c r="H1319" i="16"/>
  <c r="I1319" i="16"/>
  <c r="H1322" i="12"/>
  <c r="I1322" i="12"/>
  <c r="G1322" i="12"/>
  <c r="I1318" i="14"/>
  <c r="G1318" i="14"/>
  <c r="H1318" i="14"/>
  <c r="I1323" i="12" l="1"/>
  <c r="G1323" i="12"/>
  <c r="H1323" i="12"/>
  <c r="G1320" i="16"/>
  <c r="I1320" i="16"/>
  <c r="H1320" i="16"/>
  <c r="I1320" i="18"/>
  <c r="G1320" i="18"/>
  <c r="H1320" i="18"/>
  <c r="H1319" i="14"/>
  <c r="G1319" i="14"/>
  <c r="I1319" i="14"/>
  <c r="I1321" i="20"/>
  <c r="G1321" i="20"/>
  <c r="H1321" i="20"/>
  <c r="I1321" i="18" l="1"/>
  <c r="H1321" i="18"/>
  <c r="G1321" i="18"/>
  <c r="H1321" i="16"/>
  <c r="I1321" i="16"/>
  <c r="G1321" i="16"/>
  <c r="G1320" i="14"/>
  <c r="I1320" i="14"/>
  <c r="H1320" i="14"/>
  <c r="G1322" i="20"/>
  <c r="H1322" i="20"/>
  <c r="I1322" i="20"/>
  <c r="G1324" i="12"/>
  <c r="H1324" i="12"/>
  <c r="I1324" i="12"/>
  <c r="I1321" i="14" l="1"/>
  <c r="H1321" i="14"/>
  <c r="G1321" i="14"/>
  <c r="G1322" i="18"/>
  <c r="I1322" i="18"/>
  <c r="H1322" i="18"/>
  <c r="G1323" i="20"/>
  <c r="I1323" i="20"/>
  <c r="H1323" i="20"/>
  <c r="I1322" i="16"/>
  <c r="G1322" i="16"/>
  <c r="H1322" i="16"/>
  <c r="I1325" i="12"/>
  <c r="H1325" i="12"/>
  <c r="G1325" i="12"/>
  <c r="I1323" i="18" l="1"/>
  <c r="H1323" i="18"/>
  <c r="G1323" i="18"/>
  <c r="G1326" i="12"/>
  <c r="I1326" i="12"/>
  <c r="H1326" i="12"/>
  <c r="H1324" i="20"/>
  <c r="I1324" i="20"/>
  <c r="G1324" i="20"/>
  <c r="I1322" i="14"/>
  <c r="G1322" i="14"/>
  <c r="H1322" i="14"/>
  <c r="I1323" i="16"/>
  <c r="G1323" i="16"/>
  <c r="H1323" i="16"/>
  <c r="I1325" i="20" l="1"/>
  <c r="H1325" i="20"/>
  <c r="G1325" i="20"/>
  <c r="G1327" i="12"/>
  <c r="H1327" i="12"/>
  <c r="I1327" i="12"/>
  <c r="I1323" i="14"/>
  <c r="H1323" i="14"/>
  <c r="G1323" i="14"/>
  <c r="H1324" i="18"/>
  <c r="G1324" i="18"/>
  <c r="I1324" i="18"/>
  <c r="H1324" i="16"/>
  <c r="I1324" i="16"/>
  <c r="G1324" i="16"/>
  <c r="H1325" i="16" l="1"/>
  <c r="G1325" i="16"/>
  <c r="I1325" i="16"/>
  <c r="G1328" i="12"/>
  <c r="I1328" i="12"/>
  <c r="H1328" i="12"/>
  <c r="I1325" i="18"/>
  <c r="H1325" i="18"/>
  <c r="G1325" i="18"/>
  <c r="I1326" i="20"/>
  <c r="G1326" i="20"/>
  <c r="H1326" i="20"/>
  <c r="G1324" i="14"/>
  <c r="I1324" i="14"/>
  <c r="H1324" i="14"/>
  <c r="H1325" i="14" l="1"/>
  <c r="G1325" i="14"/>
  <c r="I1325" i="14"/>
  <c r="H1329" i="12"/>
  <c r="I1329" i="12"/>
  <c r="G1329" i="12"/>
  <c r="I1327" i="20"/>
  <c r="H1327" i="20"/>
  <c r="G1327" i="20"/>
  <c r="G1326" i="16"/>
  <c r="I1326" i="16"/>
  <c r="H1326" i="16"/>
  <c r="H1326" i="18"/>
  <c r="I1326" i="18"/>
  <c r="G1326" i="18"/>
  <c r="G1327" i="18" l="1"/>
  <c r="I1327" i="18"/>
  <c r="H1327" i="18"/>
  <c r="G1327" i="16"/>
  <c r="H1327" i="16"/>
  <c r="I1327" i="16"/>
  <c r="I1330" i="12"/>
  <c r="H1330" i="12"/>
  <c r="G1330" i="12"/>
  <c r="G1326" i="14"/>
  <c r="H1326" i="14"/>
  <c r="I1326" i="14"/>
  <c r="G1328" i="20"/>
  <c r="I1328" i="20"/>
  <c r="H1328" i="20"/>
  <c r="G1329" i="20" l="1"/>
  <c r="I1329" i="20"/>
  <c r="H1329" i="20"/>
  <c r="G1328" i="16"/>
  <c r="I1328" i="16"/>
  <c r="H1328" i="16"/>
  <c r="H1327" i="14"/>
  <c r="I1327" i="14"/>
  <c r="G1327" i="14"/>
  <c r="G1331" i="12"/>
  <c r="H1331" i="12"/>
  <c r="I1331" i="12"/>
  <c r="H1328" i="18"/>
  <c r="I1328" i="18"/>
  <c r="G1328" i="18"/>
  <c r="I1329" i="18" l="1"/>
  <c r="G1329" i="18"/>
  <c r="H1329" i="18"/>
  <c r="I1329" i="16"/>
  <c r="H1329" i="16"/>
  <c r="G1329" i="16"/>
  <c r="H1332" i="12"/>
  <c r="G1332" i="12"/>
  <c r="I1332" i="12"/>
  <c r="H1328" i="14"/>
  <c r="G1328" i="14"/>
  <c r="I1328" i="14"/>
  <c r="G1330" i="20"/>
  <c r="I1330" i="20"/>
  <c r="H1330" i="20"/>
  <c r="I1331" i="20" l="1"/>
  <c r="H1331" i="20"/>
  <c r="G1331" i="20"/>
  <c r="I1333" i="12"/>
  <c r="H1333" i="12"/>
  <c r="G1333" i="12"/>
  <c r="H1329" i="14"/>
  <c r="I1329" i="14"/>
  <c r="G1329" i="14"/>
  <c r="H1330" i="16"/>
  <c r="G1330" i="16"/>
  <c r="I1330" i="16"/>
  <c r="I1330" i="18"/>
  <c r="G1330" i="18"/>
  <c r="H1330" i="18"/>
  <c r="H1331" i="16" l="1"/>
  <c r="G1331" i="16"/>
  <c r="I1331" i="16"/>
  <c r="H1332" i="20"/>
  <c r="G1332" i="20"/>
  <c r="I1332" i="20"/>
  <c r="H1331" i="18"/>
  <c r="G1331" i="18"/>
  <c r="I1331" i="18"/>
  <c r="H1334" i="12"/>
  <c r="I1334" i="12"/>
  <c r="G1334" i="12"/>
  <c r="G1330" i="14"/>
  <c r="I1330" i="14"/>
  <c r="H1330" i="14"/>
  <c r="H1333" i="20" l="1"/>
  <c r="I1333" i="20"/>
  <c r="G1333" i="20"/>
  <c r="H1335" i="12"/>
  <c r="I1335" i="12"/>
  <c r="G1335" i="12"/>
  <c r="G1332" i="18"/>
  <c r="H1332" i="18"/>
  <c r="I1332" i="18"/>
  <c r="G1332" i="16"/>
  <c r="I1332" i="16"/>
  <c r="H1332" i="16"/>
  <c r="I1331" i="14"/>
  <c r="H1331" i="14"/>
  <c r="G1331" i="14"/>
  <c r="G1332" i="14" l="1"/>
  <c r="H1332" i="14"/>
  <c r="I1332" i="14"/>
  <c r="G1333" i="18"/>
  <c r="H1333" i="18"/>
  <c r="I1333" i="18"/>
  <c r="G1334" i="20"/>
  <c r="H1334" i="20"/>
  <c r="I1334" i="20"/>
  <c r="G1333" i="16"/>
  <c r="I1333" i="16"/>
  <c r="H1333" i="16"/>
  <c r="G1336" i="12"/>
  <c r="H1336" i="12"/>
  <c r="I1336" i="12"/>
  <c r="G1334" i="18" l="1"/>
  <c r="H1334" i="18"/>
  <c r="I1334" i="18"/>
  <c r="G1335" i="20"/>
  <c r="H1335" i="20"/>
  <c r="I1335" i="20"/>
  <c r="G1334" i="16"/>
  <c r="I1334" i="16"/>
  <c r="H1334" i="16"/>
  <c r="H1337" i="12"/>
  <c r="G1337" i="12"/>
  <c r="I1337" i="12"/>
  <c r="I1333" i="14"/>
  <c r="H1333" i="14"/>
  <c r="G1333" i="14"/>
  <c r="I1334" i="14" l="1"/>
  <c r="H1334" i="14"/>
  <c r="G1334" i="14"/>
  <c r="G1336" i="20"/>
  <c r="H1336" i="20"/>
  <c r="I1336" i="20"/>
  <c r="I1338" i="12"/>
  <c r="G1338" i="12"/>
  <c r="H1338" i="12"/>
  <c r="I1335" i="16"/>
  <c r="G1335" i="16"/>
  <c r="H1335" i="16"/>
  <c r="H1335" i="18"/>
  <c r="I1335" i="18"/>
  <c r="G1335" i="18"/>
  <c r="H1339" i="12" l="1"/>
  <c r="I1339" i="12"/>
  <c r="G1339" i="12"/>
  <c r="H1337" i="20"/>
  <c r="G1337" i="20"/>
  <c r="I1337" i="20"/>
  <c r="I1335" i="14"/>
  <c r="H1335" i="14"/>
  <c r="G1335" i="14"/>
  <c r="H1336" i="18"/>
  <c r="I1336" i="18"/>
  <c r="G1336" i="18"/>
  <c r="I1336" i="16"/>
  <c r="H1336" i="16"/>
  <c r="G1336" i="16"/>
  <c r="I1337" i="18" l="1"/>
  <c r="G1337" i="18"/>
  <c r="H1337" i="18"/>
  <c r="G1340" i="12"/>
  <c r="H1340" i="12"/>
  <c r="I1340" i="12"/>
  <c r="G1337" i="16"/>
  <c r="I1337" i="16"/>
  <c r="H1337" i="16"/>
  <c r="I1336" i="14"/>
  <c r="H1336" i="14"/>
  <c r="G1336" i="14"/>
  <c r="G1338" i="20"/>
  <c r="H1338" i="20"/>
  <c r="I1338" i="20"/>
  <c r="H1337" i="14" l="1"/>
  <c r="I1337" i="14"/>
  <c r="G1337" i="14"/>
  <c r="G1341" i="12"/>
  <c r="H1341" i="12"/>
  <c r="I1341" i="12"/>
  <c r="H1338" i="16"/>
  <c r="G1338" i="16"/>
  <c r="I1338" i="16"/>
  <c r="G1338" i="18"/>
  <c r="I1338" i="18"/>
  <c r="H1338" i="18"/>
  <c r="G1339" i="20"/>
  <c r="I1339" i="20"/>
  <c r="H1339" i="20"/>
  <c r="I1339" i="16" l="1"/>
  <c r="G1339" i="16"/>
  <c r="H1339" i="16"/>
  <c r="H1342" i="12"/>
  <c r="G1342" i="12"/>
  <c r="I1342" i="12"/>
  <c r="G1338" i="14"/>
  <c r="H1338" i="14"/>
  <c r="I1338" i="14"/>
  <c r="G1339" i="18"/>
  <c r="H1339" i="18"/>
  <c r="I1339" i="18"/>
  <c r="I1340" i="20"/>
  <c r="H1340" i="20"/>
  <c r="G1340" i="20"/>
  <c r="I1341" i="20" l="1"/>
  <c r="H1341" i="20"/>
  <c r="G1341" i="20"/>
  <c r="G1339" i="14"/>
  <c r="I1339" i="14"/>
  <c r="H1339" i="14"/>
  <c r="H1340" i="18"/>
  <c r="I1340" i="18"/>
  <c r="G1340" i="18"/>
  <c r="I1340" i="16"/>
  <c r="G1340" i="16"/>
  <c r="H1340" i="16"/>
  <c r="H1343" i="12"/>
  <c r="I1343" i="12"/>
  <c r="G1343" i="12"/>
  <c r="G1344" i="12" l="1"/>
  <c r="I1344" i="12"/>
  <c r="H1344" i="12"/>
  <c r="G1341" i="16"/>
  <c r="H1341" i="16"/>
  <c r="I1341" i="16"/>
  <c r="G1342" i="20"/>
  <c r="H1342" i="20"/>
  <c r="I1342" i="20"/>
  <c r="H1340" i="14"/>
  <c r="I1340" i="14"/>
  <c r="G1340" i="14"/>
  <c r="G1341" i="18"/>
  <c r="H1341" i="18"/>
  <c r="I1341" i="18"/>
  <c r="G1343" i="20" l="1"/>
  <c r="H1343" i="20"/>
  <c r="I1343" i="20"/>
  <c r="G1341" i="14"/>
  <c r="I1341" i="14"/>
  <c r="H1341" i="14"/>
  <c r="I1342" i="16"/>
  <c r="G1342" i="16"/>
  <c r="H1342" i="16"/>
  <c r="I1342" i="18"/>
  <c r="G1342" i="18"/>
  <c r="H1342" i="18"/>
  <c r="H1345" i="12"/>
  <c r="G1345" i="12"/>
  <c r="I1345" i="12"/>
  <c r="I1342" i="14" l="1"/>
  <c r="G1342" i="14"/>
  <c r="H1342" i="14"/>
  <c r="G1343" i="18"/>
  <c r="I1343" i="18"/>
  <c r="H1343" i="18"/>
  <c r="H1346" i="12"/>
  <c r="I1346" i="12"/>
  <c r="G1346" i="12"/>
  <c r="H1343" i="16"/>
  <c r="I1343" i="16"/>
  <c r="G1343" i="16"/>
  <c r="G1344" i="20"/>
  <c r="I1344" i="20"/>
  <c r="H1344" i="20"/>
  <c r="G1344" i="16" l="1"/>
  <c r="I1344" i="16"/>
  <c r="H1344" i="16"/>
  <c r="G1343" i="14"/>
  <c r="H1343" i="14"/>
  <c r="I1343" i="14"/>
  <c r="H1344" i="18"/>
  <c r="I1344" i="18"/>
  <c r="G1344" i="18"/>
  <c r="I1345" i="20"/>
  <c r="H1345" i="20"/>
  <c r="G1345" i="20"/>
  <c r="I1347" i="12"/>
  <c r="H1347" i="12"/>
  <c r="G1347" i="12"/>
  <c r="G1344" i="14" l="1"/>
  <c r="H1344" i="14"/>
  <c r="I1344" i="14"/>
  <c r="G1348" i="12"/>
  <c r="H1348" i="12"/>
  <c r="I1348" i="12"/>
  <c r="I1346" i="20"/>
  <c r="G1346" i="20"/>
  <c r="H1346" i="20"/>
  <c r="H1345" i="18"/>
  <c r="I1345" i="18"/>
  <c r="G1345" i="18"/>
  <c r="H1345" i="16"/>
  <c r="I1345" i="16"/>
  <c r="G1345" i="16"/>
  <c r="I1347" i="20" l="1"/>
  <c r="G1347" i="20"/>
  <c r="H1347" i="20"/>
  <c r="I1349" i="12"/>
  <c r="G1349" i="12"/>
  <c r="H1349" i="12"/>
  <c r="H1346" i="16"/>
  <c r="G1346" i="16"/>
  <c r="I1346" i="16"/>
  <c r="H1346" i="18"/>
  <c r="G1346" i="18"/>
  <c r="I1346" i="18"/>
  <c r="H1345" i="14"/>
  <c r="I1345" i="14"/>
  <c r="G1345" i="14"/>
  <c r="H1347" i="16" l="1"/>
  <c r="G1347" i="16"/>
  <c r="I1347" i="16"/>
  <c r="I1346" i="14"/>
  <c r="G1346" i="14"/>
  <c r="H1346" i="14"/>
  <c r="G1347" i="18"/>
  <c r="I1347" i="18"/>
  <c r="H1347" i="18"/>
  <c r="G1348" i="20"/>
  <c r="I1348" i="20"/>
  <c r="H1348" i="20"/>
  <c r="I1350" i="12"/>
  <c r="G1350" i="12"/>
  <c r="H1350" i="12"/>
  <c r="H1351" i="12" l="1"/>
  <c r="I1351" i="12"/>
  <c r="G1351" i="12"/>
  <c r="G1348" i="18"/>
  <c r="I1348" i="18"/>
  <c r="H1348" i="18"/>
  <c r="I1349" i="20"/>
  <c r="G1349" i="20"/>
  <c r="H1349" i="20"/>
  <c r="I1348" i="16"/>
  <c r="H1348" i="16"/>
  <c r="G1348" i="16"/>
  <c r="G1347" i="14"/>
  <c r="H1347" i="14"/>
  <c r="I1347" i="14"/>
  <c r="H1348" i="14" l="1"/>
  <c r="I1348" i="14"/>
  <c r="G1348" i="14"/>
  <c r="I1349" i="16"/>
  <c r="H1349" i="16"/>
  <c r="G1349" i="16"/>
  <c r="H1350" i="20"/>
  <c r="I1350" i="20"/>
  <c r="G1350" i="20"/>
  <c r="H1349" i="18"/>
  <c r="G1349" i="18"/>
  <c r="I1349" i="18"/>
  <c r="G1352" i="12"/>
  <c r="I1352" i="12"/>
  <c r="H1352" i="12"/>
  <c r="I1351" i="20" l="1"/>
  <c r="H1351" i="20"/>
  <c r="G1351" i="20"/>
  <c r="H1350" i="18"/>
  <c r="G1350" i="18"/>
  <c r="I1350" i="18"/>
  <c r="G1349" i="14"/>
  <c r="I1349" i="14"/>
  <c r="H1349" i="14"/>
  <c r="I1350" i="16"/>
  <c r="H1350" i="16"/>
  <c r="G1350" i="16"/>
  <c r="I1353" i="12"/>
  <c r="G1353" i="12"/>
  <c r="H1353" i="12"/>
  <c r="G1351" i="16" l="1"/>
  <c r="I1351" i="16"/>
  <c r="H1351" i="16"/>
  <c r="I1350" i="14"/>
  <c r="H1350" i="14"/>
  <c r="G1350" i="14"/>
  <c r="G1352" i="20"/>
  <c r="I1352" i="20"/>
  <c r="H1352" i="20"/>
  <c r="H1354" i="12"/>
  <c r="G1354" i="12"/>
  <c r="I1354" i="12"/>
  <c r="I1351" i="18"/>
  <c r="H1351" i="18"/>
  <c r="G1351" i="18"/>
  <c r="I1355" i="12" l="1"/>
  <c r="H1355" i="12"/>
  <c r="G1355" i="12"/>
  <c r="I1352" i="18"/>
  <c r="H1352" i="18"/>
  <c r="G1352" i="18"/>
  <c r="I1353" i="20"/>
  <c r="H1353" i="20"/>
  <c r="G1353" i="20"/>
  <c r="G1351" i="14"/>
  <c r="H1351" i="14"/>
  <c r="I1351" i="14"/>
  <c r="I1352" i="16"/>
  <c r="G1352" i="16"/>
  <c r="H1352" i="16"/>
  <c r="I1356" i="12" l="1"/>
  <c r="H1356" i="12"/>
  <c r="G1356" i="12"/>
  <c r="G1353" i="16"/>
  <c r="I1353" i="16"/>
  <c r="H1353" i="16"/>
  <c r="I1352" i="14"/>
  <c r="H1352" i="14"/>
  <c r="G1352" i="14"/>
  <c r="H1353" i="18"/>
  <c r="G1353" i="18"/>
  <c r="I1353" i="18"/>
  <c r="H1354" i="20"/>
  <c r="G1354" i="20"/>
  <c r="I1354" i="20"/>
  <c r="G1353" i="14" l="1"/>
  <c r="H1353" i="14"/>
  <c r="I1353" i="14"/>
  <c r="G1354" i="16"/>
  <c r="H1354" i="16"/>
  <c r="I1354" i="16"/>
  <c r="H1354" i="18"/>
  <c r="I1354" i="18"/>
  <c r="G1354" i="18"/>
  <c r="G1357" i="12"/>
  <c r="I1357" i="12"/>
  <c r="H1357" i="12"/>
  <c r="G1355" i="20"/>
  <c r="H1355" i="20"/>
  <c r="I1355" i="20"/>
  <c r="H1355" i="16" l="1"/>
  <c r="I1355" i="16"/>
  <c r="G1355" i="16"/>
  <c r="G1358" i="12"/>
  <c r="I1358" i="12"/>
  <c r="H1358" i="12"/>
  <c r="H1356" i="20"/>
  <c r="G1356" i="20"/>
  <c r="I1356" i="20"/>
  <c r="G1355" i="18"/>
  <c r="I1355" i="18"/>
  <c r="H1355" i="18"/>
  <c r="H1354" i="14"/>
  <c r="I1354" i="14"/>
  <c r="G1354" i="14"/>
  <c r="H1357" i="20" l="1"/>
  <c r="G1357" i="20"/>
  <c r="I1357" i="20"/>
  <c r="G1359" i="12"/>
  <c r="I1359" i="12"/>
  <c r="H1359" i="12"/>
  <c r="G1356" i="16"/>
  <c r="H1356" i="16"/>
  <c r="I1356" i="16"/>
  <c r="G1355" i="14"/>
  <c r="H1355" i="14"/>
  <c r="I1355" i="14"/>
  <c r="H1356" i="18"/>
  <c r="I1356" i="18"/>
  <c r="G1356" i="18"/>
  <c r="I1357" i="18" l="1"/>
  <c r="G1357" i="18"/>
  <c r="H1357" i="18"/>
  <c r="G1360" i="12"/>
  <c r="H1360" i="12"/>
  <c r="I1360" i="12"/>
  <c r="H1357" i="16"/>
  <c r="G1357" i="16"/>
  <c r="I1357" i="16"/>
  <c r="I1356" i="14"/>
  <c r="H1356" i="14"/>
  <c r="G1356" i="14"/>
  <c r="H1358" i="20"/>
  <c r="I1358" i="20"/>
  <c r="G1358" i="20"/>
  <c r="H1357" i="14" l="1"/>
  <c r="I1357" i="14"/>
  <c r="G1357" i="14"/>
  <c r="H1358" i="16"/>
  <c r="I1358" i="16"/>
  <c r="G1358" i="16"/>
  <c r="I1359" i="20"/>
  <c r="H1359" i="20"/>
  <c r="G1359" i="20"/>
  <c r="G1358" i="18"/>
  <c r="I1358" i="18"/>
  <c r="H1358" i="18"/>
  <c r="G1358" i="14" l="1"/>
  <c r="H1358" i="14"/>
  <c r="I1358" i="14"/>
  <c r="H1359" i="18"/>
  <c r="I1359" i="18"/>
  <c r="G1359" i="18"/>
  <c r="G1359" i="16"/>
  <c r="H1359" i="16"/>
  <c r="I1359" i="16"/>
  <c r="H1360" i="20"/>
  <c r="G1360" i="20"/>
  <c r="I1360" i="20"/>
  <c r="G1360" i="16" l="1"/>
  <c r="H1360" i="16"/>
  <c r="I1360" i="16"/>
  <c r="I1360" i="18"/>
  <c r="H1360" i="18"/>
  <c r="G1360" i="18"/>
  <c r="H1359" i="14"/>
  <c r="I1359" i="14"/>
  <c r="G1359" i="14"/>
  <c r="G1360" i="14" l="1"/>
  <c r="H1360" i="14"/>
  <c r="I1360" i="14"/>
</calcChain>
</file>

<file path=xl/comments1.xml><?xml version="1.0" encoding="utf-8"?>
<comments xmlns="http://schemas.openxmlformats.org/spreadsheetml/2006/main">
  <authors>
    <author>Dean D'souza</author>
  </authors>
  <commentList>
    <comment ref="B8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Select the information criterion (IC) by which you wish to rank the goodness of fit</t>
        </r>
      </text>
    </comment>
    <comment ref="C10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Functions generate random samples</t>
        </r>
      </text>
    </comment>
    <comment ref="D10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Distribution object functions return the type of distribution, not a sample. 
 They simplify calculations - search "M0769" in the ModelRisk help file for  more information</t>
        </r>
      </text>
    </comment>
    <comment ref="B1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The best fitting distribution according to the selected information criterion</t>
        </r>
      </text>
    </comment>
    <comment ref="C1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Click View Function for this cell to view the fitted distributions in the interface</t>
        </r>
      </text>
    </comment>
    <comment ref="B12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BMA functions blend all fitted distributions with a weighting proportional to the likelihood of each distribution's fit</t>
        </r>
      </text>
    </comment>
    <comment ref="B15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MLE fits are the parameter values that maximize the probability that the data could have come from the type of distribution fitted</t>
        </r>
      </text>
    </comment>
    <comment ref="B17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Akaike information criterion</t>
        </r>
      </text>
    </comment>
    <comment ref="B19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Schwarz information criterion</t>
        </r>
      </text>
    </comment>
    <comment ref="B2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Hannan-Quinn  information criterion</t>
        </r>
      </text>
    </comment>
    <comment ref="B25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Likelihood Ratio</t>
        </r>
      </text>
    </comment>
  </commentList>
</comments>
</file>

<file path=xl/comments2.xml><?xml version="1.0" encoding="utf-8"?>
<comments xmlns="http://schemas.openxmlformats.org/spreadsheetml/2006/main">
  <authors>
    <author>Dean D'souza</author>
  </authors>
  <commentList>
    <comment ref="B8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Select the information criterion (IC) by which you wish to rank the goodness of fit</t>
        </r>
      </text>
    </comment>
    <comment ref="B1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The best fitting time series model  according to the selected information criterion</t>
        </r>
      </text>
    </comment>
    <comment ref="C1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Click View Function for this cell to view the fitted Time Series in the interface</t>
        </r>
      </text>
    </comment>
    <comment ref="B12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BMA functions blend all fitted time series models  with a weighting proportional 
 to the likelihood of each time series model's fit</t>
        </r>
      </text>
    </comment>
    <comment ref="B15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MLE fits are the parameter values that maximize the probability that the data 
 could have come from the type of time series model  fitted</t>
        </r>
      </text>
    </comment>
    <comment ref="B17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Akaike information criterion</t>
        </r>
      </text>
    </comment>
    <comment ref="B19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Schwarz information criterion</t>
        </r>
      </text>
    </comment>
    <comment ref="B2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Hannan-Quinn  information criterion</t>
        </r>
      </text>
    </comment>
  </commentList>
</comments>
</file>

<file path=xl/comments3.xml><?xml version="1.0" encoding="utf-8"?>
<comments xmlns="http://schemas.openxmlformats.org/spreadsheetml/2006/main">
  <authors>
    <author>Dean D'souza</author>
  </authors>
  <commentList>
    <comment ref="B8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Select the information criterion (IC) by which you wish to rank the goodness of fit</t>
        </r>
      </text>
    </comment>
    <comment ref="C10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Functions generate random samples</t>
        </r>
      </text>
    </comment>
    <comment ref="D10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Distribution object functions return the type of distribution, not a sample. 
 They simplify calculations - search "M0769" in the ModelRisk help file for  more information</t>
        </r>
      </text>
    </comment>
    <comment ref="B1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The best fitting distribution according to the selected information criterion</t>
        </r>
      </text>
    </comment>
    <comment ref="C1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Click View Function for this cell to view the fitted distributions in the interface</t>
        </r>
      </text>
    </comment>
    <comment ref="B12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BMA functions blend all fitted distributions with a weighting proportional to the likelihood of each distribution's fit</t>
        </r>
      </text>
    </comment>
    <comment ref="B15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MLE fits are the parameter values that maximize the probability that the data could have come from the type of distribution fitted</t>
        </r>
      </text>
    </comment>
    <comment ref="B17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Akaike information criterion</t>
        </r>
      </text>
    </comment>
    <comment ref="B19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Schwarz information criterion</t>
        </r>
      </text>
    </comment>
    <comment ref="B2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Hannan-Quinn  information criterion</t>
        </r>
      </text>
    </comment>
    <comment ref="B25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Likelihood Ratio</t>
        </r>
      </text>
    </comment>
  </commentList>
</comments>
</file>

<file path=xl/comments4.xml><?xml version="1.0" encoding="utf-8"?>
<comments xmlns="http://schemas.openxmlformats.org/spreadsheetml/2006/main">
  <authors>
    <author>Dean D'souza</author>
  </authors>
  <commentList>
    <comment ref="B8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Select the information criterion (IC) by which you wish to rank the goodness of fit</t>
        </r>
      </text>
    </comment>
    <comment ref="B1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The best fitting time series model  according to the selected information criterion</t>
        </r>
      </text>
    </comment>
    <comment ref="C1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Click View Function for this cell to view the fitted Time Series in the interface</t>
        </r>
      </text>
    </comment>
    <comment ref="B12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BMA functions blend all fitted time series models  with a weighting proportional 
 to the likelihood of each time series model's fit</t>
        </r>
      </text>
    </comment>
    <comment ref="B15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MLE fits are the parameter values that maximize the probability that the data 
 could have come from the type of time series model  fitted</t>
        </r>
      </text>
    </comment>
    <comment ref="B17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Akaike information criterion</t>
        </r>
      </text>
    </comment>
    <comment ref="B19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Schwarz information criterion</t>
        </r>
      </text>
    </comment>
    <comment ref="B2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Hannan-Quinn  information criterion</t>
        </r>
      </text>
    </comment>
  </commentList>
</comments>
</file>

<file path=xl/comments5.xml><?xml version="1.0" encoding="utf-8"?>
<comments xmlns="http://schemas.openxmlformats.org/spreadsheetml/2006/main">
  <authors>
    <author>Dean D'souza</author>
  </authors>
  <commentList>
    <comment ref="B8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Select the information criterion (IC) by which you wish to rank the goodness of fit</t>
        </r>
      </text>
    </comment>
    <comment ref="C10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Functions generate random samples</t>
        </r>
      </text>
    </comment>
    <comment ref="D10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Distribution object functions return the type of distribution, not a sample. 
 They simplify calculations - search "M0769" in the ModelRisk help file for  more information</t>
        </r>
      </text>
    </comment>
    <comment ref="B1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The best fitting distribution according to the selected information criterion</t>
        </r>
      </text>
    </comment>
    <comment ref="C1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Click View Function for this cell to view the fitted distributions in the interface</t>
        </r>
      </text>
    </comment>
    <comment ref="B12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BMA functions blend all fitted distributions with a weighting proportional to the likelihood of each distribution's fit</t>
        </r>
      </text>
    </comment>
    <comment ref="B15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MLE fits are the parameter values that maximize the probability that the data could have come from the type of distribution fitted</t>
        </r>
      </text>
    </comment>
    <comment ref="B17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Akaike information criterion</t>
        </r>
      </text>
    </comment>
    <comment ref="B19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Schwarz information criterion</t>
        </r>
      </text>
    </comment>
    <comment ref="B2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Hannan-Quinn  information criterion</t>
        </r>
      </text>
    </comment>
    <comment ref="B25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Likelihood Ratio</t>
        </r>
      </text>
    </comment>
  </commentList>
</comments>
</file>

<file path=xl/comments6.xml><?xml version="1.0" encoding="utf-8"?>
<comments xmlns="http://schemas.openxmlformats.org/spreadsheetml/2006/main">
  <authors>
    <author>Dean D'souza</author>
  </authors>
  <commentList>
    <comment ref="B8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Select the information criterion (IC) by which you wish to rank the goodness of fit</t>
        </r>
      </text>
    </comment>
    <comment ref="B1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The best fitting time series model  according to the selected information criterion</t>
        </r>
      </text>
    </comment>
    <comment ref="C1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Click View Function for this cell to view the fitted Time Series in the interface</t>
        </r>
      </text>
    </comment>
    <comment ref="B12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BMA functions blend all fitted time series models  with a weighting proportional 
 to the likelihood of each time series model's fit</t>
        </r>
      </text>
    </comment>
    <comment ref="B15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MLE fits are the parameter values that maximize the probability that the data 
 could have come from the type of time series model  fitted</t>
        </r>
      </text>
    </comment>
    <comment ref="B17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Akaike information criterion</t>
        </r>
      </text>
    </comment>
    <comment ref="B19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Schwarz information criterion</t>
        </r>
      </text>
    </comment>
    <comment ref="B2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Hannan-Quinn  information criterion</t>
        </r>
      </text>
    </comment>
  </commentList>
</comments>
</file>

<file path=xl/comments7.xml><?xml version="1.0" encoding="utf-8"?>
<comments xmlns="http://schemas.openxmlformats.org/spreadsheetml/2006/main">
  <authors>
    <author>Dean D'souza</author>
  </authors>
  <commentList>
    <comment ref="B8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Select the information criterion (IC) by which you wish to rank the goodness of fit</t>
        </r>
      </text>
    </comment>
    <comment ref="C10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Functions generate random samples</t>
        </r>
      </text>
    </comment>
    <comment ref="D10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Distribution object functions return the type of distribution, not a sample. 
 They simplify calculations - search "M0769" in the ModelRisk help file for  more information</t>
        </r>
      </text>
    </comment>
    <comment ref="B1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The best fitting distribution according to the selected information criterion</t>
        </r>
      </text>
    </comment>
    <comment ref="C1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Click View Function for this cell to view the fitted distributions in the interface</t>
        </r>
      </text>
    </comment>
    <comment ref="B12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BMA functions blend all fitted distributions with a weighting proportional to the likelihood of each distribution's fit</t>
        </r>
      </text>
    </comment>
    <comment ref="B15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MLE fits are the parameter values that maximize the probability that the data could have come from the type of distribution fitted</t>
        </r>
      </text>
    </comment>
    <comment ref="B17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Akaike information criterion</t>
        </r>
      </text>
    </comment>
    <comment ref="B19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Schwarz information criterion</t>
        </r>
      </text>
    </comment>
    <comment ref="B2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Hannan-Quinn  information criterion</t>
        </r>
      </text>
    </comment>
    <comment ref="B25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Likelihood Ratio</t>
        </r>
      </text>
    </comment>
  </commentList>
</comments>
</file>

<file path=xl/comments8.xml><?xml version="1.0" encoding="utf-8"?>
<comments xmlns="http://schemas.openxmlformats.org/spreadsheetml/2006/main">
  <authors>
    <author>Dean D'souza</author>
  </authors>
  <commentList>
    <comment ref="B8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Select the information criterion (IC) by which you wish to rank the goodness of fit</t>
        </r>
      </text>
    </comment>
    <comment ref="B1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The best fitting time series model  according to the selected information criterion</t>
        </r>
      </text>
    </comment>
    <comment ref="C1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Click View Function for this cell to view the fitted Time Series in the interface</t>
        </r>
      </text>
    </comment>
    <comment ref="B12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BMA functions blend all fitted time series models  with a weighting proportional 
 to the likelihood of each time series model's fit</t>
        </r>
      </text>
    </comment>
    <comment ref="B15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MLE fits are the parameter values that maximize the probability that the data 
 could have come from the type of time series model  fitted</t>
        </r>
      </text>
    </comment>
    <comment ref="B17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Akaike information criterion</t>
        </r>
      </text>
    </comment>
    <comment ref="B19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Schwarz information criterion</t>
        </r>
      </text>
    </comment>
    <comment ref="B2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Hannan-Quinn  information criterion</t>
        </r>
      </text>
    </comment>
  </commentList>
</comments>
</file>

<file path=xl/comments9.xml><?xml version="1.0" encoding="utf-8"?>
<comments xmlns="http://schemas.openxmlformats.org/spreadsheetml/2006/main">
  <authors>
    <author>Dean D'souza</author>
  </authors>
  <commentList>
    <comment ref="B8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Select the information criterion (IC) by which you wish to rank the goodness of fit</t>
        </r>
      </text>
    </comment>
    <comment ref="C10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Functions generate random samples</t>
        </r>
      </text>
    </comment>
    <comment ref="D10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Distribution object functions return the type of distribution, not a sample. 
 They simplify calculations - search "M0769" in the ModelRisk help file for  more information</t>
        </r>
      </text>
    </comment>
    <comment ref="B1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The best fitting distribution according to the selected information criterion</t>
        </r>
      </text>
    </comment>
    <comment ref="C1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Click View Function for this cell to view the fitted distributions in the interface</t>
        </r>
      </text>
    </comment>
    <comment ref="B12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BMA functions blend all fitted distributions with a weighting proportional to the likelihood of each distribution's fit</t>
        </r>
      </text>
    </comment>
    <comment ref="B15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MLE fits are the parameter values that maximize the probability that the data could have come from the type of distribution fitted</t>
        </r>
      </text>
    </comment>
    <comment ref="B17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Akaike information criterion</t>
        </r>
      </text>
    </comment>
    <comment ref="B19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Schwarz information criterion</t>
        </r>
      </text>
    </comment>
    <comment ref="B2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Hannan-Quinn  information criterion</t>
        </r>
      </text>
    </comment>
    <comment ref="B25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Likelihood Ratio</t>
        </r>
      </text>
    </comment>
  </commentList>
</comments>
</file>

<file path=xl/comments10.xml><?xml version="1.0" encoding="utf-8"?>
<comments xmlns="http://schemas.openxmlformats.org/spreadsheetml/2006/main">
  <authors>
    <author>Dean D'souza</author>
  </authors>
  <commentList>
    <comment ref="B8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Select the information criterion (IC) by which you wish to rank the goodness of fit</t>
        </r>
      </text>
    </comment>
    <comment ref="B1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The best fitting time series model  according to the selected information criterion</t>
        </r>
      </text>
    </comment>
    <comment ref="C1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Click View Function for this cell to view the fitted Time Series in the interface</t>
        </r>
      </text>
    </comment>
    <comment ref="B12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BMA functions blend all fitted time series models  with a weighting proportional 
 to the likelihood of each time series model's fit</t>
        </r>
      </text>
    </comment>
    <comment ref="B15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MLE fits are the parameter values that maximize the probability that the data 
 could have come from the type of time series model  fitted</t>
        </r>
      </text>
    </comment>
    <comment ref="B17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Akaike information criterion</t>
        </r>
      </text>
    </comment>
    <comment ref="B19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Schwarz information criterion</t>
        </r>
      </text>
    </comment>
    <comment ref="B2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Hannan-Quinn  information criterion</t>
        </r>
      </text>
    </comment>
  </commentList>
</comments>
</file>

<file path=xl/sharedStrings.xml><?xml version="1.0" encoding="utf-8"?>
<sst xmlns="http://schemas.openxmlformats.org/spreadsheetml/2006/main" count="852" uniqueCount="133">
  <si>
    <t>Date</t>
  </si>
  <si>
    <t>BMY</t>
  </si>
  <si>
    <t>CAH</t>
  </si>
  <si>
    <t>A</t>
  </si>
  <si>
    <t>ABT</t>
  </si>
  <si>
    <t>BDX</t>
  </si>
  <si>
    <t>Periodic Daily Return</t>
  </si>
  <si>
    <t>Average</t>
  </si>
  <si>
    <t>Variance</t>
  </si>
  <si>
    <t>Standard Deviation</t>
  </si>
  <si>
    <t>Drift</t>
  </si>
  <si>
    <t>Daily Change</t>
  </si>
  <si>
    <t>Historic 5%</t>
  </si>
  <si>
    <t>Historic 1%</t>
  </si>
  <si>
    <t>Data Object</t>
  </si>
  <si>
    <t>Static Fit</t>
  </si>
  <si>
    <t>I</t>
  </si>
  <si>
    <t>II</t>
  </si>
  <si>
    <t>Parameter Uncertainty</t>
  </si>
  <si>
    <t>III</t>
  </si>
  <si>
    <t>Model Uncertainty</t>
  </si>
  <si>
    <t>Distributions</t>
  </si>
  <si>
    <t>Priors</t>
  </si>
  <si>
    <t>% Change</t>
  </si>
  <si>
    <t>Time Series Fit Report</t>
  </si>
  <si>
    <t>Data location</t>
  </si>
  <si>
    <t>Number of data points</t>
  </si>
  <si>
    <t>APARCH</t>
  </si>
  <si>
    <t>ARCH</t>
  </si>
  <si>
    <t>AR1</t>
  </si>
  <si>
    <t>AR2</t>
  </si>
  <si>
    <t>ARMA</t>
  </si>
  <si>
    <t>EGARCH</t>
  </si>
  <si>
    <t>GARCH</t>
  </si>
  <si>
    <t>GBM</t>
  </si>
  <si>
    <t>GBMAJ</t>
  </si>
  <si>
    <t>MA1</t>
  </si>
  <si>
    <t>MA2</t>
  </si>
  <si>
    <t/>
  </si>
  <si>
    <t>Best fitting model (object)</t>
  </si>
  <si>
    <t>Bayesian model average (object)</t>
  </si>
  <si>
    <t>Time series models</t>
  </si>
  <si>
    <t>MLE fits</t>
  </si>
  <si>
    <t>Goodness of fit</t>
  </si>
  <si>
    <t>AIC</t>
  </si>
  <si>
    <t>AIC ranking</t>
  </si>
  <si>
    <t>SIC</t>
  </si>
  <si>
    <t>SIC ranking</t>
  </si>
  <si>
    <t>HQIC</t>
  </si>
  <si>
    <t>HQIC ranking</t>
  </si>
  <si>
    <t>Log likelihood</t>
  </si>
  <si>
    <t>Log likelihood ranking</t>
  </si>
  <si>
    <t>IC used for ranking</t>
  </si>
  <si>
    <t>User may alter this</t>
  </si>
  <si>
    <t>No fit possible</t>
  </si>
  <si>
    <t>VoseTimeDeath</t>
  </si>
  <si>
    <t>VoseTimeGBMVR</t>
  </si>
  <si>
    <t>VoseTimeGBMAJVR</t>
  </si>
  <si>
    <t>VoseTimeSeasonalGBM</t>
  </si>
  <si>
    <t>VoseTimeYule</t>
  </si>
  <si>
    <t>%Change</t>
  </si>
  <si>
    <t>GMAJ</t>
  </si>
  <si>
    <t>Sample</t>
  </si>
  <si>
    <t>Best fitting distribution</t>
  </si>
  <si>
    <t>Bayesian model average</t>
  </si>
  <si>
    <t>Distributions fitted</t>
  </si>
  <si>
    <t>Likelihood Ratio</t>
  </si>
  <si>
    <t>Likelihood Ratio ranking</t>
  </si>
  <si>
    <t>Comparison of data and fitted distribution statistics</t>
  </si>
  <si>
    <t>Minimum</t>
  </si>
  <si>
    <t>Maximum</t>
  </si>
  <si>
    <t>Mean</t>
  </si>
  <si>
    <t>St. Dev</t>
  </si>
  <si>
    <t>Skewness</t>
  </si>
  <si>
    <t>Kurtosis</t>
  </si>
  <si>
    <t>Percentiles:</t>
  </si>
  <si>
    <t>Data</t>
  </si>
  <si>
    <t>Student3</t>
  </si>
  <si>
    <t>HS</t>
  </si>
  <si>
    <t>Laplace</t>
  </si>
  <si>
    <t>Error</t>
  </si>
  <si>
    <t>Logistic</t>
  </si>
  <si>
    <t>GLogistic</t>
  </si>
  <si>
    <t>Burr</t>
  </si>
  <si>
    <t>NormalMix</t>
  </si>
  <si>
    <t>Slash</t>
  </si>
  <si>
    <t>Cauchy</t>
  </si>
  <si>
    <t>JohnsonU</t>
  </si>
  <si>
    <t>SkewNormal</t>
  </si>
  <si>
    <t>Beta4</t>
  </si>
  <si>
    <t>Erf</t>
  </si>
  <si>
    <t>Normal</t>
  </si>
  <si>
    <t>Fatigue</t>
  </si>
  <si>
    <t>BetaSubj</t>
  </si>
  <si>
    <t>Kumaraswamy4</t>
  </si>
  <si>
    <t>ExtValueMin</t>
  </si>
  <si>
    <t>ExtValueMax</t>
  </si>
  <si>
    <t>Bradford</t>
  </si>
  <si>
    <t>GPD</t>
  </si>
  <si>
    <t>Levy</t>
  </si>
  <si>
    <t>Student</t>
  </si>
  <si>
    <t>Distribution Fit Report</t>
  </si>
  <si>
    <t>Object</t>
  </si>
  <si>
    <t>JohnsonB</t>
  </si>
  <si>
    <t>Splice</t>
  </si>
  <si>
    <t>GEV</t>
  </si>
  <si>
    <t>Maxwell</t>
  </si>
  <si>
    <t>Glogistic</t>
  </si>
  <si>
    <t>Static 5%</t>
  </si>
  <si>
    <t>Static 1%</t>
  </si>
  <si>
    <t xml:space="preserve">Laplace </t>
  </si>
  <si>
    <t>Forecast 1 Capital</t>
  </si>
  <si>
    <t>Forecast 2 Capital</t>
  </si>
  <si>
    <t>Forecast 3 Capital</t>
  </si>
  <si>
    <t>FC I</t>
  </si>
  <si>
    <t>FC II</t>
  </si>
  <si>
    <t>FC III</t>
  </si>
  <si>
    <t>Var and CVaR</t>
  </si>
  <si>
    <t>VaR 1%</t>
  </si>
  <si>
    <t>VaR 5%</t>
  </si>
  <si>
    <t>Loss:</t>
  </si>
  <si>
    <t>CVaR1%</t>
  </si>
  <si>
    <t>CVaR5%</t>
  </si>
  <si>
    <t>Extreme values:</t>
  </si>
  <si>
    <t>year?</t>
  </si>
  <si>
    <t xml:space="preserve">What will be the worst return in the next </t>
  </si>
  <si>
    <t>days.</t>
  </si>
  <si>
    <t>Excluded</t>
  </si>
  <si>
    <t>Included</t>
  </si>
  <si>
    <t>The worst?</t>
  </si>
  <si>
    <t>Second worst?</t>
  </si>
  <si>
    <t>worst- mean</t>
  </si>
  <si>
    <t>second worst -mean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</si>
</sst>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rgb="FFFFFFFF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1F497D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2F2F2"/>
      </patternFill>
    </fill>
    <fill>
      <patternFill patternType="solid">
        <fgColor theme="4"/>
      </patternFill>
    </fill>
  </fills>
  <borders count="2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1F497D"/>
      </right>
      <top/>
      <bottom style="thin">
        <color rgb="FF000000"/>
      </bottom>
      <diagonal/>
    </border>
    <border>
      <left style="thin">
        <color rgb="FF1F497D"/>
      </left>
      <right style="thin">
        <color rgb="FF1F497D"/>
      </right>
      <top/>
      <bottom style="thin">
        <color rgb="FF000000"/>
      </bottom>
      <diagonal/>
    </border>
    <border>
      <left style="thin">
        <color rgb="FF1F497D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1F497D"/>
      </right>
      <top style="thin">
        <color rgb="FF000000"/>
      </top>
      <bottom style="thin">
        <color rgb="FF000000"/>
      </bottom>
      <diagonal/>
    </border>
    <border>
      <left style="thin">
        <color rgb="FF1F497D"/>
      </left>
      <right style="thin">
        <color rgb="FF1F497D"/>
      </right>
      <top style="thin">
        <color rgb="FF000000"/>
      </top>
      <bottom style="thin">
        <color rgb="FF000000"/>
      </bottom>
      <diagonal/>
    </border>
    <border>
      <left style="thin">
        <color rgb="FF1F497D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1F497D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5">
    <xf numFmtId="0" fontId="0" fillId="0" borderId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4" fillId="8" borderId="17" applyNumberFormat="0" applyAlignment="0" applyProtection="0"/>
    <xf numFmtId="0" fontId="15" fillId="9" borderId="0" applyNumberFormat="0" applyBorder="0" applyAlignment="0" applyProtection="0"/>
  </cellStyleXfs>
  <cellXfs count="57">
    <xf numFmtId="0" fontId="0" fillId="0" borderId="0" xfId="0"/>
    <xf numFmtId="14" fontId="0" fillId="0" borderId="0" xfId="0" applyNumberFormat="1"/>
    <xf numFmtId="0" fontId="1" fillId="0" borderId="0" xfId="0" applyFont="1"/>
    <xf numFmtId="10" fontId="0" fillId="0" borderId="0" xfId="0" applyNumberFormat="1"/>
    <xf numFmtId="0" fontId="0" fillId="0" borderId="0" xfId="0" quotePrefix="1"/>
    <xf numFmtId="0" fontId="6" fillId="0" borderId="0" xfId="0" applyFont="1"/>
    <xf numFmtId="0" fontId="6" fillId="4" borderId="0" xfId="0" applyFont="1" applyFill="1"/>
    <xf numFmtId="0" fontId="7" fillId="0" borderId="0" xfId="0" applyFont="1"/>
    <xf numFmtId="0" fontId="8" fillId="2" borderId="5" xfId="0" applyFont="1" applyFill="1" applyBorder="1"/>
    <xf numFmtId="0" fontId="8" fillId="2" borderId="1" xfId="0" applyFont="1" applyFill="1" applyBorder="1"/>
    <xf numFmtId="0" fontId="8" fillId="2" borderId="2" xfId="0" applyFont="1" applyFill="1" applyBorder="1"/>
    <xf numFmtId="0" fontId="8" fillId="2" borderId="6" xfId="0" applyFont="1" applyFill="1" applyBorder="1"/>
    <xf numFmtId="0" fontId="8" fillId="2" borderId="3" xfId="0" applyFont="1" applyFill="1" applyBorder="1"/>
    <xf numFmtId="0" fontId="8" fillId="2" borderId="4" xfId="0" applyFont="1" applyFill="1" applyBorder="1"/>
    <xf numFmtId="0" fontId="8" fillId="3" borderId="7" xfId="0" applyFont="1" applyFill="1" applyBorder="1"/>
    <xf numFmtId="0" fontId="6" fillId="0" borderId="7" xfId="0" applyFont="1" applyBorder="1"/>
    <xf numFmtId="0" fontId="6" fillId="0" borderId="5" xfId="0" applyFont="1" applyBorder="1"/>
    <xf numFmtId="0" fontId="2" fillId="0" borderId="0" xfId="0" applyFont="1"/>
    <xf numFmtId="0" fontId="1" fillId="5" borderId="0" xfId="0" applyFont="1" applyFill="1"/>
    <xf numFmtId="2" fontId="0" fillId="0" borderId="0" xfId="0" applyNumberFormat="1"/>
    <xf numFmtId="0" fontId="1" fillId="6" borderId="0" xfId="0" applyFont="1" applyFill="1"/>
    <xf numFmtId="0" fontId="9" fillId="7" borderId="11" xfId="0" applyFont="1" applyFill="1" applyBorder="1"/>
    <xf numFmtId="0" fontId="8" fillId="2" borderId="8" xfId="0" applyFont="1" applyFill="1" applyBorder="1"/>
    <xf numFmtId="0" fontId="8" fillId="2" borderId="9" xfId="0" applyFont="1" applyFill="1" applyBorder="1"/>
    <xf numFmtId="0" fontId="8" fillId="2" borderId="10" xfId="0" applyFont="1" applyFill="1" applyBorder="1"/>
    <xf numFmtId="0" fontId="8" fillId="2" borderId="11" xfId="0" applyFont="1" applyFill="1" applyBorder="1"/>
    <xf numFmtId="0" fontId="8" fillId="2" borderId="12" xfId="0" applyFont="1" applyFill="1" applyBorder="1"/>
    <xf numFmtId="0" fontId="8" fillId="2" borderId="13" xfId="0" applyFont="1" applyFill="1" applyBorder="1"/>
    <xf numFmtId="0" fontId="6" fillId="7" borderId="7" xfId="0" applyFont="1" applyFill="1" applyBorder="1"/>
    <xf numFmtId="10" fontId="6" fillId="0" borderId="7" xfId="0" applyNumberFormat="1" applyFont="1" applyBorder="1"/>
    <xf numFmtId="10" fontId="6" fillId="0" borderId="5" xfId="0" applyNumberFormat="1" applyFont="1" applyBorder="1"/>
    <xf numFmtId="0" fontId="6" fillId="7" borderId="5" xfId="0" applyFont="1" applyFill="1" applyBorder="1"/>
    <xf numFmtId="0" fontId="0" fillId="0" borderId="15" xfId="0" applyBorder="1"/>
    <xf numFmtId="0" fontId="0" fillId="0" borderId="16" xfId="0" applyBorder="1"/>
    <xf numFmtId="0" fontId="14" fillId="8" borderId="17" xfId="3"/>
    <xf numFmtId="0" fontId="15" fillId="9" borderId="0" xfId="4"/>
    <xf numFmtId="0" fontId="0" fillId="0" borderId="18" xfId="0" applyBorder="1"/>
    <xf numFmtId="0" fontId="0" fillId="0" borderId="19" xfId="0" applyBorder="1"/>
    <xf numFmtId="6" fontId="0" fillId="0" borderId="0" xfId="0" applyNumberFormat="1"/>
    <xf numFmtId="0" fontId="16" fillId="0" borderId="0" xfId="0" applyNumberFormat="1" applyFont="1" applyAlignment="1">
      <alignment horizontal="center"/>
    </xf>
    <xf numFmtId="8" fontId="16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9" fontId="0" fillId="0" borderId="0" xfId="0" applyNumberFormat="1"/>
    <xf numFmtId="0" fontId="0" fillId="0" borderId="20" xfId="0" applyBorder="1"/>
    <xf numFmtId="7" fontId="0" fillId="0" borderId="21" xfId="1" applyNumberFormat="1" applyFont="1" applyBorder="1"/>
    <xf numFmtId="7" fontId="0" fillId="0" borderId="22" xfId="1" applyNumberFormat="1" applyFont="1" applyBorder="1"/>
    <xf numFmtId="164" fontId="0" fillId="0" borderId="21" xfId="1" applyNumberFormat="1" applyFont="1" applyBorder="1"/>
    <xf numFmtId="164" fontId="0" fillId="0" borderId="22" xfId="1" applyNumberFormat="1" applyFont="1" applyBorder="1"/>
    <xf numFmtId="0" fontId="13" fillId="0" borderId="0" xfId="0" applyFont="1" applyAlignment="1">
      <alignment horizontal="center"/>
    </xf>
    <xf numFmtId="10" fontId="0" fillId="0" borderId="0" xfId="2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9" fillId="7" borderId="14" xfId="0" applyFont="1" applyFill="1" applyBorder="1" applyAlignment="1">
      <alignment horizontal="center"/>
    </xf>
    <xf numFmtId="0" fontId="9" fillId="7" borderId="3" xfId="0" applyFont="1" applyFill="1" applyBorder="1" applyAlignment="1">
      <alignment horizontal="center"/>
    </xf>
    <xf numFmtId="0" fontId="9" fillId="7" borderId="4" xfId="0" applyFont="1" applyFill="1" applyBorder="1" applyAlignment="1">
      <alignment horizontal="center"/>
    </xf>
    <xf numFmtId="0" fontId="11" fillId="2" borderId="0" xfId="0" applyFont="1" applyFill="1" applyAlignment="1">
      <alignment horizontal="center"/>
    </xf>
    <xf numFmtId="0" fontId="10" fillId="2" borderId="0" xfId="0" applyFont="1" applyFill="1" applyAlignment="1">
      <alignment horizontal="center"/>
    </xf>
    <xf numFmtId="0" fontId="8" fillId="2" borderId="0" xfId="0" applyFont="1" applyFill="1" applyAlignment="1">
      <alignment horizontal="center"/>
    </xf>
  </cellXfs>
  <cellStyles count="5">
    <cellStyle name="Accent1" xfId="4" builtinId="29"/>
    <cellStyle name="Calculation" xfId="3" builtinId="22"/>
    <cellStyle name="Currency" xfId="1" builtinId="4"/>
    <cellStyle name="Normal" xfId="0" builtinId="0"/>
    <cellStyle name="Percent" xfId="2" builtinId="5"/>
  </cellStyles>
  <dxfs count="45"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Closed</a:t>
            </a:r>
            <a:r>
              <a:rPr lang="en-US" baseline="0"/>
              <a:t> Adjusted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All!$B$1</c:f>
              <c:strCache>
                <c:ptCount val="1"/>
                <c:pt idx="0">
                  <c:v>BMY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All!$A$2:$A$1259</c:f>
              <c:numCache>
                <c:formatCode>m/d/yyyy</c:formatCode>
                <c:ptCount val="1258"/>
                <c:pt idx="0">
                  <c:v>42734</c:v>
                </c:pt>
                <c:pt idx="1">
                  <c:v>42733</c:v>
                </c:pt>
                <c:pt idx="2">
                  <c:v>42732</c:v>
                </c:pt>
                <c:pt idx="3">
                  <c:v>42731</c:v>
                </c:pt>
                <c:pt idx="4">
                  <c:v>42727</c:v>
                </c:pt>
                <c:pt idx="5">
                  <c:v>42726</c:v>
                </c:pt>
                <c:pt idx="6">
                  <c:v>42725</c:v>
                </c:pt>
                <c:pt idx="7">
                  <c:v>42724</c:v>
                </c:pt>
                <c:pt idx="8">
                  <c:v>42723</c:v>
                </c:pt>
                <c:pt idx="9">
                  <c:v>42720</c:v>
                </c:pt>
                <c:pt idx="10">
                  <c:v>42719</c:v>
                </c:pt>
                <c:pt idx="11">
                  <c:v>42718</c:v>
                </c:pt>
                <c:pt idx="12">
                  <c:v>42717</c:v>
                </c:pt>
                <c:pt idx="13">
                  <c:v>42716</c:v>
                </c:pt>
                <c:pt idx="14">
                  <c:v>42713</c:v>
                </c:pt>
                <c:pt idx="15">
                  <c:v>42712</c:v>
                </c:pt>
                <c:pt idx="16">
                  <c:v>42711</c:v>
                </c:pt>
                <c:pt idx="17">
                  <c:v>42710</c:v>
                </c:pt>
                <c:pt idx="18">
                  <c:v>42709</c:v>
                </c:pt>
                <c:pt idx="19">
                  <c:v>42706</c:v>
                </c:pt>
                <c:pt idx="20">
                  <c:v>42705</c:v>
                </c:pt>
                <c:pt idx="21">
                  <c:v>42704</c:v>
                </c:pt>
                <c:pt idx="22">
                  <c:v>42703</c:v>
                </c:pt>
                <c:pt idx="23">
                  <c:v>42702</c:v>
                </c:pt>
                <c:pt idx="24">
                  <c:v>42699</c:v>
                </c:pt>
                <c:pt idx="25">
                  <c:v>42697</c:v>
                </c:pt>
                <c:pt idx="26">
                  <c:v>42696</c:v>
                </c:pt>
                <c:pt idx="27">
                  <c:v>42695</c:v>
                </c:pt>
                <c:pt idx="28">
                  <c:v>42692</c:v>
                </c:pt>
                <c:pt idx="29">
                  <c:v>42691</c:v>
                </c:pt>
                <c:pt idx="30">
                  <c:v>42690</c:v>
                </c:pt>
                <c:pt idx="31">
                  <c:v>42689</c:v>
                </c:pt>
                <c:pt idx="32">
                  <c:v>42688</c:v>
                </c:pt>
                <c:pt idx="33">
                  <c:v>42685</c:v>
                </c:pt>
                <c:pt idx="34">
                  <c:v>42684</c:v>
                </c:pt>
                <c:pt idx="35">
                  <c:v>42683</c:v>
                </c:pt>
                <c:pt idx="36">
                  <c:v>42682</c:v>
                </c:pt>
                <c:pt idx="37">
                  <c:v>42681</c:v>
                </c:pt>
                <c:pt idx="38">
                  <c:v>42678</c:v>
                </c:pt>
                <c:pt idx="39">
                  <c:v>42677</c:v>
                </c:pt>
                <c:pt idx="40">
                  <c:v>42676</c:v>
                </c:pt>
                <c:pt idx="41">
                  <c:v>42675</c:v>
                </c:pt>
                <c:pt idx="42">
                  <c:v>42674</c:v>
                </c:pt>
                <c:pt idx="43">
                  <c:v>42671</c:v>
                </c:pt>
                <c:pt idx="44">
                  <c:v>42670</c:v>
                </c:pt>
                <c:pt idx="45">
                  <c:v>42669</c:v>
                </c:pt>
                <c:pt idx="46">
                  <c:v>42668</c:v>
                </c:pt>
                <c:pt idx="47">
                  <c:v>42667</c:v>
                </c:pt>
                <c:pt idx="48">
                  <c:v>42664</c:v>
                </c:pt>
                <c:pt idx="49">
                  <c:v>42663</c:v>
                </c:pt>
                <c:pt idx="50">
                  <c:v>42662</c:v>
                </c:pt>
                <c:pt idx="51">
                  <c:v>42661</c:v>
                </c:pt>
                <c:pt idx="52">
                  <c:v>42660</c:v>
                </c:pt>
                <c:pt idx="53">
                  <c:v>42657</c:v>
                </c:pt>
                <c:pt idx="54">
                  <c:v>42656</c:v>
                </c:pt>
                <c:pt idx="55">
                  <c:v>42655</c:v>
                </c:pt>
                <c:pt idx="56">
                  <c:v>42654</c:v>
                </c:pt>
                <c:pt idx="57">
                  <c:v>42653</c:v>
                </c:pt>
                <c:pt idx="58">
                  <c:v>42650</c:v>
                </c:pt>
                <c:pt idx="59">
                  <c:v>42649</c:v>
                </c:pt>
                <c:pt idx="60">
                  <c:v>42648</c:v>
                </c:pt>
                <c:pt idx="61">
                  <c:v>42647</c:v>
                </c:pt>
                <c:pt idx="62">
                  <c:v>42646</c:v>
                </c:pt>
                <c:pt idx="63">
                  <c:v>42643</c:v>
                </c:pt>
                <c:pt idx="64">
                  <c:v>42642</c:v>
                </c:pt>
                <c:pt idx="65">
                  <c:v>42641</c:v>
                </c:pt>
                <c:pt idx="66">
                  <c:v>42640</c:v>
                </c:pt>
                <c:pt idx="67">
                  <c:v>42639</c:v>
                </c:pt>
                <c:pt idx="68">
                  <c:v>42636</c:v>
                </c:pt>
                <c:pt idx="69">
                  <c:v>42635</c:v>
                </c:pt>
                <c:pt idx="70">
                  <c:v>42634</c:v>
                </c:pt>
                <c:pt idx="71">
                  <c:v>42633</c:v>
                </c:pt>
                <c:pt idx="72">
                  <c:v>42632</c:v>
                </c:pt>
                <c:pt idx="73">
                  <c:v>42629</c:v>
                </c:pt>
                <c:pt idx="74">
                  <c:v>42628</c:v>
                </c:pt>
                <c:pt idx="75">
                  <c:v>42627</c:v>
                </c:pt>
                <c:pt idx="76">
                  <c:v>42626</c:v>
                </c:pt>
                <c:pt idx="77">
                  <c:v>42625</c:v>
                </c:pt>
                <c:pt idx="78">
                  <c:v>42622</c:v>
                </c:pt>
                <c:pt idx="79">
                  <c:v>42621</c:v>
                </c:pt>
                <c:pt idx="80">
                  <c:v>42620</c:v>
                </c:pt>
                <c:pt idx="81">
                  <c:v>42619</c:v>
                </c:pt>
                <c:pt idx="82">
                  <c:v>42615</c:v>
                </c:pt>
                <c:pt idx="83">
                  <c:v>42614</c:v>
                </c:pt>
                <c:pt idx="84">
                  <c:v>42613</c:v>
                </c:pt>
                <c:pt idx="85">
                  <c:v>42612</c:v>
                </c:pt>
                <c:pt idx="86">
                  <c:v>42611</c:v>
                </c:pt>
                <c:pt idx="87">
                  <c:v>42608</c:v>
                </c:pt>
                <c:pt idx="88">
                  <c:v>42607</c:v>
                </c:pt>
                <c:pt idx="89">
                  <c:v>42606</c:v>
                </c:pt>
                <c:pt idx="90">
                  <c:v>42605</c:v>
                </c:pt>
                <c:pt idx="91">
                  <c:v>42604</c:v>
                </c:pt>
                <c:pt idx="92">
                  <c:v>42601</c:v>
                </c:pt>
                <c:pt idx="93">
                  <c:v>42600</c:v>
                </c:pt>
                <c:pt idx="94">
                  <c:v>42599</c:v>
                </c:pt>
                <c:pt idx="95">
                  <c:v>42598</c:v>
                </c:pt>
                <c:pt idx="96">
                  <c:v>42597</c:v>
                </c:pt>
                <c:pt idx="97">
                  <c:v>42594</c:v>
                </c:pt>
                <c:pt idx="98">
                  <c:v>42593</c:v>
                </c:pt>
                <c:pt idx="99">
                  <c:v>42592</c:v>
                </c:pt>
                <c:pt idx="100">
                  <c:v>42591</c:v>
                </c:pt>
                <c:pt idx="101">
                  <c:v>42590</c:v>
                </c:pt>
                <c:pt idx="102">
                  <c:v>42587</c:v>
                </c:pt>
                <c:pt idx="103">
                  <c:v>42586</c:v>
                </c:pt>
                <c:pt idx="104">
                  <c:v>42585</c:v>
                </c:pt>
                <c:pt idx="105">
                  <c:v>42584</c:v>
                </c:pt>
                <c:pt idx="106">
                  <c:v>42583</c:v>
                </c:pt>
                <c:pt idx="107">
                  <c:v>42580</c:v>
                </c:pt>
                <c:pt idx="108">
                  <c:v>42579</c:v>
                </c:pt>
                <c:pt idx="109">
                  <c:v>42578</c:v>
                </c:pt>
                <c:pt idx="110">
                  <c:v>42577</c:v>
                </c:pt>
                <c:pt idx="111">
                  <c:v>42576</c:v>
                </c:pt>
                <c:pt idx="112">
                  <c:v>42573</c:v>
                </c:pt>
                <c:pt idx="113">
                  <c:v>42572</c:v>
                </c:pt>
                <c:pt idx="114">
                  <c:v>42571</c:v>
                </c:pt>
                <c:pt idx="115">
                  <c:v>42570</c:v>
                </c:pt>
                <c:pt idx="116">
                  <c:v>42569</c:v>
                </c:pt>
                <c:pt idx="117">
                  <c:v>42566</c:v>
                </c:pt>
                <c:pt idx="118">
                  <c:v>42565</c:v>
                </c:pt>
                <c:pt idx="119">
                  <c:v>42564</c:v>
                </c:pt>
                <c:pt idx="120">
                  <c:v>42563</c:v>
                </c:pt>
                <c:pt idx="121">
                  <c:v>42562</c:v>
                </c:pt>
                <c:pt idx="122">
                  <c:v>42559</c:v>
                </c:pt>
                <c:pt idx="123">
                  <c:v>42558</c:v>
                </c:pt>
                <c:pt idx="124">
                  <c:v>42557</c:v>
                </c:pt>
                <c:pt idx="125">
                  <c:v>42556</c:v>
                </c:pt>
                <c:pt idx="126">
                  <c:v>42552</c:v>
                </c:pt>
                <c:pt idx="127">
                  <c:v>42551</c:v>
                </c:pt>
                <c:pt idx="128">
                  <c:v>42550</c:v>
                </c:pt>
                <c:pt idx="129">
                  <c:v>42549</c:v>
                </c:pt>
                <c:pt idx="130">
                  <c:v>42548</c:v>
                </c:pt>
                <c:pt idx="131">
                  <c:v>42545</c:v>
                </c:pt>
                <c:pt idx="132">
                  <c:v>42544</c:v>
                </c:pt>
                <c:pt idx="133">
                  <c:v>42543</c:v>
                </c:pt>
                <c:pt idx="134">
                  <c:v>42542</c:v>
                </c:pt>
                <c:pt idx="135">
                  <c:v>42541</c:v>
                </c:pt>
                <c:pt idx="136">
                  <c:v>42538</c:v>
                </c:pt>
                <c:pt idx="137">
                  <c:v>42537</c:v>
                </c:pt>
                <c:pt idx="138">
                  <c:v>42536</c:v>
                </c:pt>
                <c:pt idx="139">
                  <c:v>42535</c:v>
                </c:pt>
                <c:pt idx="140">
                  <c:v>42534</c:v>
                </c:pt>
                <c:pt idx="141">
                  <c:v>42531</c:v>
                </c:pt>
                <c:pt idx="142">
                  <c:v>42530</c:v>
                </c:pt>
                <c:pt idx="143">
                  <c:v>42529</c:v>
                </c:pt>
                <c:pt idx="144">
                  <c:v>42528</c:v>
                </c:pt>
                <c:pt idx="145">
                  <c:v>42527</c:v>
                </c:pt>
                <c:pt idx="146">
                  <c:v>42524</c:v>
                </c:pt>
                <c:pt idx="147">
                  <c:v>42523</c:v>
                </c:pt>
                <c:pt idx="148">
                  <c:v>42522</c:v>
                </c:pt>
                <c:pt idx="149">
                  <c:v>42521</c:v>
                </c:pt>
                <c:pt idx="150">
                  <c:v>42517</c:v>
                </c:pt>
                <c:pt idx="151">
                  <c:v>42516</c:v>
                </c:pt>
                <c:pt idx="152">
                  <c:v>42515</c:v>
                </c:pt>
                <c:pt idx="153">
                  <c:v>42514</c:v>
                </c:pt>
                <c:pt idx="154">
                  <c:v>42513</c:v>
                </c:pt>
                <c:pt idx="155">
                  <c:v>42510</c:v>
                </c:pt>
                <c:pt idx="156">
                  <c:v>42509</c:v>
                </c:pt>
                <c:pt idx="157">
                  <c:v>42508</c:v>
                </c:pt>
                <c:pt idx="158">
                  <c:v>42507</c:v>
                </c:pt>
                <c:pt idx="159">
                  <c:v>42506</c:v>
                </c:pt>
                <c:pt idx="160">
                  <c:v>42503</c:v>
                </c:pt>
                <c:pt idx="161">
                  <c:v>42502</c:v>
                </c:pt>
                <c:pt idx="162">
                  <c:v>42501</c:v>
                </c:pt>
                <c:pt idx="163">
                  <c:v>42500</c:v>
                </c:pt>
                <c:pt idx="164">
                  <c:v>42499</c:v>
                </c:pt>
                <c:pt idx="165">
                  <c:v>42496</c:v>
                </c:pt>
                <c:pt idx="166">
                  <c:v>42495</c:v>
                </c:pt>
                <c:pt idx="167">
                  <c:v>42494</c:v>
                </c:pt>
                <c:pt idx="168">
                  <c:v>42493</c:v>
                </c:pt>
                <c:pt idx="169">
                  <c:v>42492</c:v>
                </c:pt>
                <c:pt idx="170">
                  <c:v>42489</c:v>
                </c:pt>
                <c:pt idx="171">
                  <c:v>42488</c:v>
                </c:pt>
                <c:pt idx="172">
                  <c:v>42487</c:v>
                </c:pt>
                <c:pt idx="173">
                  <c:v>42486</c:v>
                </c:pt>
                <c:pt idx="174">
                  <c:v>42485</c:v>
                </c:pt>
                <c:pt idx="175">
                  <c:v>42482</c:v>
                </c:pt>
                <c:pt idx="176">
                  <c:v>42481</c:v>
                </c:pt>
                <c:pt idx="177">
                  <c:v>42480</c:v>
                </c:pt>
                <c:pt idx="178">
                  <c:v>42479</c:v>
                </c:pt>
                <c:pt idx="179">
                  <c:v>42478</c:v>
                </c:pt>
                <c:pt idx="180">
                  <c:v>42475</c:v>
                </c:pt>
                <c:pt idx="181">
                  <c:v>42474</c:v>
                </c:pt>
                <c:pt idx="182">
                  <c:v>42473</c:v>
                </c:pt>
                <c:pt idx="183">
                  <c:v>42472</c:v>
                </c:pt>
                <c:pt idx="184">
                  <c:v>42471</c:v>
                </c:pt>
                <c:pt idx="185">
                  <c:v>42468</c:v>
                </c:pt>
                <c:pt idx="186">
                  <c:v>42467</c:v>
                </c:pt>
                <c:pt idx="187">
                  <c:v>42466</c:v>
                </c:pt>
                <c:pt idx="188">
                  <c:v>42465</c:v>
                </c:pt>
                <c:pt idx="189">
                  <c:v>42464</c:v>
                </c:pt>
                <c:pt idx="190">
                  <c:v>42461</c:v>
                </c:pt>
                <c:pt idx="191">
                  <c:v>42460</c:v>
                </c:pt>
                <c:pt idx="192">
                  <c:v>42459</c:v>
                </c:pt>
                <c:pt idx="193">
                  <c:v>42458</c:v>
                </c:pt>
                <c:pt idx="194">
                  <c:v>42457</c:v>
                </c:pt>
                <c:pt idx="195">
                  <c:v>42453</c:v>
                </c:pt>
                <c:pt idx="196">
                  <c:v>42452</c:v>
                </c:pt>
                <c:pt idx="197">
                  <c:v>42451</c:v>
                </c:pt>
                <c:pt idx="198">
                  <c:v>42450</c:v>
                </c:pt>
                <c:pt idx="199">
                  <c:v>42447</c:v>
                </c:pt>
                <c:pt idx="200">
                  <c:v>42446</c:v>
                </c:pt>
                <c:pt idx="201">
                  <c:v>42445</c:v>
                </c:pt>
                <c:pt idx="202">
                  <c:v>42444</c:v>
                </c:pt>
                <c:pt idx="203">
                  <c:v>42443</c:v>
                </c:pt>
                <c:pt idx="204">
                  <c:v>42440</c:v>
                </c:pt>
                <c:pt idx="205">
                  <c:v>42439</c:v>
                </c:pt>
                <c:pt idx="206">
                  <c:v>42438</c:v>
                </c:pt>
                <c:pt idx="207">
                  <c:v>42437</c:v>
                </c:pt>
                <c:pt idx="208">
                  <c:v>42436</c:v>
                </c:pt>
                <c:pt idx="209">
                  <c:v>42433</c:v>
                </c:pt>
                <c:pt idx="210">
                  <c:v>42432</c:v>
                </c:pt>
                <c:pt idx="211">
                  <c:v>42431</c:v>
                </c:pt>
                <c:pt idx="212">
                  <c:v>42430</c:v>
                </c:pt>
                <c:pt idx="213">
                  <c:v>42429</c:v>
                </c:pt>
                <c:pt idx="214">
                  <c:v>42426</c:v>
                </c:pt>
                <c:pt idx="215">
                  <c:v>42425</c:v>
                </c:pt>
                <c:pt idx="216">
                  <c:v>42424</c:v>
                </c:pt>
                <c:pt idx="217">
                  <c:v>42423</c:v>
                </c:pt>
                <c:pt idx="218">
                  <c:v>42422</c:v>
                </c:pt>
                <c:pt idx="219">
                  <c:v>42419</c:v>
                </c:pt>
                <c:pt idx="220">
                  <c:v>42418</c:v>
                </c:pt>
                <c:pt idx="221">
                  <c:v>42417</c:v>
                </c:pt>
                <c:pt idx="222">
                  <c:v>42416</c:v>
                </c:pt>
                <c:pt idx="223">
                  <c:v>42412</c:v>
                </c:pt>
                <c:pt idx="224">
                  <c:v>42411</c:v>
                </c:pt>
                <c:pt idx="225">
                  <c:v>42410</c:v>
                </c:pt>
                <c:pt idx="226">
                  <c:v>42409</c:v>
                </c:pt>
                <c:pt idx="227">
                  <c:v>42408</c:v>
                </c:pt>
                <c:pt idx="228">
                  <c:v>42405</c:v>
                </c:pt>
                <c:pt idx="229">
                  <c:v>42404</c:v>
                </c:pt>
                <c:pt idx="230">
                  <c:v>42403</c:v>
                </c:pt>
                <c:pt idx="231">
                  <c:v>42402</c:v>
                </c:pt>
                <c:pt idx="232">
                  <c:v>42401</c:v>
                </c:pt>
                <c:pt idx="233">
                  <c:v>42398</c:v>
                </c:pt>
                <c:pt idx="234">
                  <c:v>42397</c:v>
                </c:pt>
                <c:pt idx="235">
                  <c:v>42396</c:v>
                </c:pt>
                <c:pt idx="236">
                  <c:v>42395</c:v>
                </c:pt>
                <c:pt idx="237">
                  <c:v>42394</c:v>
                </c:pt>
                <c:pt idx="238">
                  <c:v>42391</c:v>
                </c:pt>
                <c:pt idx="239">
                  <c:v>42390</c:v>
                </c:pt>
                <c:pt idx="240">
                  <c:v>42389</c:v>
                </c:pt>
                <c:pt idx="241">
                  <c:v>42388</c:v>
                </c:pt>
                <c:pt idx="242">
                  <c:v>42384</c:v>
                </c:pt>
                <c:pt idx="243">
                  <c:v>42383</c:v>
                </c:pt>
                <c:pt idx="244">
                  <c:v>42382</c:v>
                </c:pt>
                <c:pt idx="245">
                  <c:v>42381</c:v>
                </c:pt>
                <c:pt idx="246">
                  <c:v>42380</c:v>
                </c:pt>
                <c:pt idx="247">
                  <c:v>42377</c:v>
                </c:pt>
                <c:pt idx="248">
                  <c:v>42376</c:v>
                </c:pt>
                <c:pt idx="249">
                  <c:v>42375</c:v>
                </c:pt>
                <c:pt idx="250">
                  <c:v>42374</c:v>
                </c:pt>
                <c:pt idx="251">
                  <c:v>42373</c:v>
                </c:pt>
                <c:pt idx="252">
                  <c:v>42369</c:v>
                </c:pt>
                <c:pt idx="253">
                  <c:v>42368</c:v>
                </c:pt>
                <c:pt idx="254">
                  <c:v>42367</c:v>
                </c:pt>
                <c:pt idx="255">
                  <c:v>42366</c:v>
                </c:pt>
                <c:pt idx="256">
                  <c:v>42362</c:v>
                </c:pt>
                <c:pt idx="257">
                  <c:v>42361</c:v>
                </c:pt>
                <c:pt idx="258">
                  <c:v>42360</c:v>
                </c:pt>
                <c:pt idx="259">
                  <c:v>42359</c:v>
                </c:pt>
                <c:pt idx="260">
                  <c:v>42356</c:v>
                </c:pt>
                <c:pt idx="261">
                  <c:v>42355</c:v>
                </c:pt>
                <c:pt idx="262">
                  <c:v>42354</c:v>
                </c:pt>
                <c:pt idx="263">
                  <c:v>42353</c:v>
                </c:pt>
                <c:pt idx="264">
                  <c:v>42352</c:v>
                </c:pt>
                <c:pt idx="265">
                  <c:v>42349</c:v>
                </c:pt>
                <c:pt idx="266">
                  <c:v>42348</c:v>
                </c:pt>
                <c:pt idx="267">
                  <c:v>42347</c:v>
                </c:pt>
                <c:pt idx="268">
                  <c:v>42346</c:v>
                </c:pt>
                <c:pt idx="269">
                  <c:v>42345</c:v>
                </c:pt>
                <c:pt idx="270">
                  <c:v>42342</c:v>
                </c:pt>
                <c:pt idx="271">
                  <c:v>42341</c:v>
                </c:pt>
                <c:pt idx="272">
                  <c:v>42340</c:v>
                </c:pt>
                <c:pt idx="273">
                  <c:v>42339</c:v>
                </c:pt>
                <c:pt idx="274">
                  <c:v>42338</c:v>
                </c:pt>
                <c:pt idx="275">
                  <c:v>42335</c:v>
                </c:pt>
                <c:pt idx="276">
                  <c:v>42333</c:v>
                </c:pt>
                <c:pt idx="277">
                  <c:v>42332</c:v>
                </c:pt>
                <c:pt idx="278">
                  <c:v>42331</c:v>
                </c:pt>
                <c:pt idx="279">
                  <c:v>42328</c:v>
                </c:pt>
                <c:pt idx="280">
                  <c:v>42327</c:v>
                </c:pt>
                <c:pt idx="281">
                  <c:v>42326</c:v>
                </c:pt>
                <c:pt idx="282">
                  <c:v>42325</c:v>
                </c:pt>
                <c:pt idx="283">
                  <c:v>42324</c:v>
                </c:pt>
                <c:pt idx="284">
                  <c:v>42321</c:v>
                </c:pt>
                <c:pt idx="285">
                  <c:v>42320</c:v>
                </c:pt>
                <c:pt idx="286">
                  <c:v>42319</c:v>
                </c:pt>
                <c:pt idx="287">
                  <c:v>42318</c:v>
                </c:pt>
                <c:pt idx="288">
                  <c:v>42317</c:v>
                </c:pt>
                <c:pt idx="289">
                  <c:v>42314</c:v>
                </c:pt>
                <c:pt idx="290">
                  <c:v>42313</c:v>
                </c:pt>
                <c:pt idx="291">
                  <c:v>42312</c:v>
                </c:pt>
                <c:pt idx="292">
                  <c:v>42311</c:v>
                </c:pt>
                <c:pt idx="293">
                  <c:v>42310</c:v>
                </c:pt>
                <c:pt idx="294">
                  <c:v>42307</c:v>
                </c:pt>
                <c:pt idx="295">
                  <c:v>42306</c:v>
                </c:pt>
                <c:pt idx="296">
                  <c:v>42305</c:v>
                </c:pt>
                <c:pt idx="297">
                  <c:v>42304</c:v>
                </c:pt>
                <c:pt idx="298">
                  <c:v>42303</c:v>
                </c:pt>
                <c:pt idx="299">
                  <c:v>42300</c:v>
                </c:pt>
                <c:pt idx="300">
                  <c:v>42299</c:v>
                </c:pt>
                <c:pt idx="301">
                  <c:v>42298</c:v>
                </c:pt>
                <c:pt idx="302">
                  <c:v>42297</c:v>
                </c:pt>
                <c:pt idx="303">
                  <c:v>42296</c:v>
                </c:pt>
                <c:pt idx="304">
                  <c:v>42293</c:v>
                </c:pt>
                <c:pt idx="305">
                  <c:v>42292</c:v>
                </c:pt>
                <c:pt idx="306">
                  <c:v>42291</c:v>
                </c:pt>
                <c:pt idx="307">
                  <c:v>42290</c:v>
                </c:pt>
                <c:pt idx="308">
                  <c:v>42289</c:v>
                </c:pt>
                <c:pt idx="309">
                  <c:v>42286</c:v>
                </c:pt>
                <c:pt idx="310">
                  <c:v>42285</c:v>
                </c:pt>
                <c:pt idx="311">
                  <c:v>42284</c:v>
                </c:pt>
                <c:pt idx="312">
                  <c:v>42283</c:v>
                </c:pt>
                <c:pt idx="313">
                  <c:v>42282</c:v>
                </c:pt>
                <c:pt idx="314">
                  <c:v>42279</c:v>
                </c:pt>
                <c:pt idx="315">
                  <c:v>42278</c:v>
                </c:pt>
                <c:pt idx="316">
                  <c:v>42277</c:v>
                </c:pt>
                <c:pt idx="317">
                  <c:v>42276</c:v>
                </c:pt>
                <c:pt idx="318">
                  <c:v>42275</c:v>
                </c:pt>
                <c:pt idx="319">
                  <c:v>42272</c:v>
                </c:pt>
                <c:pt idx="320">
                  <c:v>42271</c:v>
                </c:pt>
                <c:pt idx="321">
                  <c:v>42270</c:v>
                </c:pt>
                <c:pt idx="322">
                  <c:v>42269</c:v>
                </c:pt>
                <c:pt idx="323">
                  <c:v>42268</c:v>
                </c:pt>
                <c:pt idx="324">
                  <c:v>42265</c:v>
                </c:pt>
                <c:pt idx="325">
                  <c:v>42264</c:v>
                </c:pt>
                <c:pt idx="326">
                  <c:v>42263</c:v>
                </c:pt>
                <c:pt idx="327">
                  <c:v>42262</c:v>
                </c:pt>
                <c:pt idx="328">
                  <c:v>42261</c:v>
                </c:pt>
                <c:pt idx="329">
                  <c:v>42258</c:v>
                </c:pt>
                <c:pt idx="330">
                  <c:v>42257</c:v>
                </c:pt>
                <c:pt idx="331">
                  <c:v>42256</c:v>
                </c:pt>
                <c:pt idx="332">
                  <c:v>42255</c:v>
                </c:pt>
                <c:pt idx="333">
                  <c:v>42251</c:v>
                </c:pt>
                <c:pt idx="334">
                  <c:v>42250</c:v>
                </c:pt>
                <c:pt idx="335">
                  <c:v>42249</c:v>
                </c:pt>
                <c:pt idx="336">
                  <c:v>42248</c:v>
                </c:pt>
                <c:pt idx="337">
                  <c:v>42247</c:v>
                </c:pt>
                <c:pt idx="338">
                  <c:v>42244</c:v>
                </c:pt>
                <c:pt idx="339">
                  <c:v>42243</c:v>
                </c:pt>
                <c:pt idx="340">
                  <c:v>42242</c:v>
                </c:pt>
                <c:pt idx="341">
                  <c:v>42241</c:v>
                </c:pt>
                <c:pt idx="342">
                  <c:v>42240</c:v>
                </c:pt>
                <c:pt idx="343">
                  <c:v>42237</c:v>
                </c:pt>
                <c:pt idx="344">
                  <c:v>42236</c:v>
                </c:pt>
                <c:pt idx="345">
                  <c:v>42235</c:v>
                </c:pt>
                <c:pt idx="346">
                  <c:v>42234</c:v>
                </c:pt>
                <c:pt idx="347">
                  <c:v>42233</c:v>
                </c:pt>
                <c:pt idx="348">
                  <c:v>42230</c:v>
                </c:pt>
                <c:pt idx="349">
                  <c:v>42229</c:v>
                </c:pt>
                <c:pt idx="350">
                  <c:v>42228</c:v>
                </c:pt>
                <c:pt idx="351">
                  <c:v>42227</c:v>
                </c:pt>
                <c:pt idx="352">
                  <c:v>42226</c:v>
                </c:pt>
                <c:pt idx="353">
                  <c:v>42223</c:v>
                </c:pt>
                <c:pt idx="354">
                  <c:v>42222</c:v>
                </c:pt>
                <c:pt idx="355">
                  <c:v>42221</c:v>
                </c:pt>
                <c:pt idx="356">
                  <c:v>42220</c:v>
                </c:pt>
                <c:pt idx="357">
                  <c:v>42219</c:v>
                </c:pt>
                <c:pt idx="358">
                  <c:v>42216</c:v>
                </c:pt>
                <c:pt idx="359">
                  <c:v>42215</c:v>
                </c:pt>
                <c:pt idx="360">
                  <c:v>42214</c:v>
                </c:pt>
                <c:pt idx="361">
                  <c:v>42213</c:v>
                </c:pt>
                <c:pt idx="362">
                  <c:v>42212</c:v>
                </c:pt>
                <c:pt idx="363">
                  <c:v>42209</c:v>
                </c:pt>
                <c:pt idx="364">
                  <c:v>42208</c:v>
                </c:pt>
                <c:pt idx="365">
                  <c:v>42207</c:v>
                </c:pt>
                <c:pt idx="366">
                  <c:v>42206</c:v>
                </c:pt>
                <c:pt idx="367">
                  <c:v>42205</c:v>
                </c:pt>
                <c:pt idx="368">
                  <c:v>42202</c:v>
                </c:pt>
                <c:pt idx="369">
                  <c:v>42201</c:v>
                </c:pt>
                <c:pt idx="370">
                  <c:v>42200</c:v>
                </c:pt>
                <c:pt idx="371">
                  <c:v>42199</c:v>
                </c:pt>
                <c:pt idx="372">
                  <c:v>42198</c:v>
                </c:pt>
                <c:pt idx="373">
                  <c:v>42195</c:v>
                </c:pt>
                <c:pt idx="374">
                  <c:v>42194</c:v>
                </c:pt>
                <c:pt idx="375">
                  <c:v>42193</c:v>
                </c:pt>
                <c:pt idx="376">
                  <c:v>42192</c:v>
                </c:pt>
                <c:pt idx="377">
                  <c:v>42191</c:v>
                </c:pt>
                <c:pt idx="378">
                  <c:v>42187</c:v>
                </c:pt>
                <c:pt idx="379">
                  <c:v>42186</c:v>
                </c:pt>
                <c:pt idx="380">
                  <c:v>42185</c:v>
                </c:pt>
                <c:pt idx="381">
                  <c:v>42184</c:v>
                </c:pt>
                <c:pt idx="382">
                  <c:v>42181</c:v>
                </c:pt>
                <c:pt idx="383">
                  <c:v>42180</c:v>
                </c:pt>
                <c:pt idx="384">
                  <c:v>42179</c:v>
                </c:pt>
                <c:pt idx="385">
                  <c:v>42178</c:v>
                </c:pt>
                <c:pt idx="386">
                  <c:v>42177</c:v>
                </c:pt>
                <c:pt idx="387">
                  <c:v>42174</c:v>
                </c:pt>
                <c:pt idx="388">
                  <c:v>42173</c:v>
                </c:pt>
                <c:pt idx="389">
                  <c:v>42172</c:v>
                </c:pt>
                <c:pt idx="390">
                  <c:v>42171</c:v>
                </c:pt>
                <c:pt idx="391">
                  <c:v>42170</c:v>
                </c:pt>
                <c:pt idx="392">
                  <c:v>42167</c:v>
                </c:pt>
                <c:pt idx="393">
                  <c:v>42166</c:v>
                </c:pt>
                <c:pt idx="394">
                  <c:v>42165</c:v>
                </c:pt>
                <c:pt idx="395">
                  <c:v>42164</c:v>
                </c:pt>
                <c:pt idx="396">
                  <c:v>42163</c:v>
                </c:pt>
                <c:pt idx="397">
                  <c:v>42160</c:v>
                </c:pt>
                <c:pt idx="398">
                  <c:v>42159</c:v>
                </c:pt>
                <c:pt idx="399">
                  <c:v>42158</c:v>
                </c:pt>
                <c:pt idx="400">
                  <c:v>42157</c:v>
                </c:pt>
                <c:pt idx="401">
                  <c:v>42156</c:v>
                </c:pt>
                <c:pt idx="402">
                  <c:v>42153</c:v>
                </c:pt>
                <c:pt idx="403">
                  <c:v>42152</c:v>
                </c:pt>
                <c:pt idx="404">
                  <c:v>42151</c:v>
                </c:pt>
                <c:pt idx="405">
                  <c:v>42150</c:v>
                </c:pt>
                <c:pt idx="406">
                  <c:v>42146</c:v>
                </c:pt>
                <c:pt idx="407">
                  <c:v>42145</c:v>
                </c:pt>
                <c:pt idx="408">
                  <c:v>42144</c:v>
                </c:pt>
                <c:pt idx="409">
                  <c:v>42143</c:v>
                </c:pt>
                <c:pt idx="410">
                  <c:v>42142</c:v>
                </c:pt>
                <c:pt idx="411">
                  <c:v>42139</c:v>
                </c:pt>
                <c:pt idx="412">
                  <c:v>42138</c:v>
                </c:pt>
                <c:pt idx="413">
                  <c:v>42137</c:v>
                </c:pt>
                <c:pt idx="414">
                  <c:v>42136</c:v>
                </c:pt>
                <c:pt idx="415">
                  <c:v>42135</c:v>
                </c:pt>
                <c:pt idx="416">
                  <c:v>42132</c:v>
                </c:pt>
                <c:pt idx="417">
                  <c:v>42131</c:v>
                </c:pt>
                <c:pt idx="418">
                  <c:v>42130</c:v>
                </c:pt>
                <c:pt idx="419">
                  <c:v>42129</c:v>
                </c:pt>
                <c:pt idx="420">
                  <c:v>42128</c:v>
                </c:pt>
                <c:pt idx="421">
                  <c:v>42125</c:v>
                </c:pt>
                <c:pt idx="422">
                  <c:v>42124</c:v>
                </c:pt>
                <c:pt idx="423">
                  <c:v>42123</c:v>
                </c:pt>
                <c:pt idx="424">
                  <c:v>42122</c:v>
                </c:pt>
                <c:pt idx="425">
                  <c:v>42121</c:v>
                </c:pt>
                <c:pt idx="426">
                  <c:v>42118</c:v>
                </c:pt>
                <c:pt idx="427">
                  <c:v>42117</c:v>
                </c:pt>
                <c:pt idx="428">
                  <c:v>42116</c:v>
                </c:pt>
                <c:pt idx="429">
                  <c:v>42115</c:v>
                </c:pt>
                <c:pt idx="430">
                  <c:v>42114</c:v>
                </c:pt>
                <c:pt idx="431">
                  <c:v>42111</c:v>
                </c:pt>
                <c:pt idx="432">
                  <c:v>42110</c:v>
                </c:pt>
                <c:pt idx="433">
                  <c:v>42109</c:v>
                </c:pt>
                <c:pt idx="434">
                  <c:v>42108</c:v>
                </c:pt>
                <c:pt idx="435">
                  <c:v>42107</c:v>
                </c:pt>
                <c:pt idx="436">
                  <c:v>42104</c:v>
                </c:pt>
                <c:pt idx="437">
                  <c:v>42103</c:v>
                </c:pt>
                <c:pt idx="438">
                  <c:v>42102</c:v>
                </c:pt>
                <c:pt idx="439">
                  <c:v>42101</c:v>
                </c:pt>
                <c:pt idx="440">
                  <c:v>42100</c:v>
                </c:pt>
                <c:pt idx="441">
                  <c:v>42096</c:v>
                </c:pt>
                <c:pt idx="442">
                  <c:v>42095</c:v>
                </c:pt>
                <c:pt idx="443">
                  <c:v>42094</c:v>
                </c:pt>
                <c:pt idx="444">
                  <c:v>42093</c:v>
                </c:pt>
                <c:pt idx="445">
                  <c:v>42090</c:v>
                </c:pt>
                <c:pt idx="446">
                  <c:v>42089</c:v>
                </c:pt>
                <c:pt idx="447">
                  <c:v>42088</c:v>
                </c:pt>
                <c:pt idx="448">
                  <c:v>42087</c:v>
                </c:pt>
                <c:pt idx="449">
                  <c:v>42086</c:v>
                </c:pt>
                <c:pt idx="450">
                  <c:v>42083</c:v>
                </c:pt>
                <c:pt idx="451">
                  <c:v>42082</c:v>
                </c:pt>
                <c:pt idx="452">
                  <c:v>42081</c:v>
                </c:pt>
                <c:pt idx="453">
                  <c:v>42080</c:v>
                </c:pt>
                <c:pt idx="454">
                  <c:v>42079</c:v>
                </c:pt>
                <c:pt idx="455">
                  <c:v>42076</c:v>
                </c:pt>
                <c:pt idx="456">
                  <c:v>42075</c:v>
                </c:pt>
                <c:pt idx="457">
                  <c:v>42074</c:v>
                </c:pt>
                <c:pt idx="458">
                  <c:v>42073</c:v>
                </c:pt>
                <c:pt idx="459">
                  <c:v>42072</c:v>
                </c:pt>
                <c:pt idx="460">
                  <c:v>42069</c:v>
                </c:pt>
                <c:pt idx="461">
                  <c:v>42068</c:v>
                </c:pt>
                <c:pt idx="462">
                  <c:v>42067</c:v>
                </c:pt>
                <c:pt idx="463">
                  <c:v>42066</c:v>
                </c:pt>
                <c:pt idx="464">
                  <c:v>42065</c:v>
                </c:pt>
                <c:pt idx="465">
                  <c:v>42062</c:v>
                </c:pt>
                <c:pt idx="466">
                  <c:v>42061</c:v>
                </c:pt>
                <c:pt idx="467">
                  <c:v>42060</c:v>
                </c:pt>
                <c:pt idx="468">
                  <c:v>42059</c:v>
                </c:pt>
                <c:pt idx="469">
                  <c:v>42058</c:v>
                </c:pt>
                <c:pt idx="470">
                  <c:v>42055</c:v>
                </c:pt>
                <c:pt idx="471">
                  <c:v>42054</c:v>
                </c:pt>
                <c:pt idx="472">
                  <c:v>42053</c:v>
                </c:pt>
                <c:pt idx="473">
                  <c:v>42052</c:v>
                </c:pt>
                <c:pt idx="474">
                  <c:v>42048</c:v>
                </c:pt>
                <c:pt idx="475">
                  <c:v>42047</c:v>
                </c:pt>
                <c:pt idx="476">
                  <c:v>42046</c:v>
                </c:pt>
                <c:pt idx="477">
                  <c:v>42045</c:v>
                </c:pt>
                <c:pt idx="478">
                  <c:v>42044</c:v>
                </c:pt>
                <c:pt idx="479">
                  <c:v>42041</c:v>
                </c:pt>
                <c:pt idx="480">
                  <c:v>42040</c:v>
                </c:pt>
                <c:pt idx="481">
                  <c:v>42039</c:v>
                </c:pt>
                <c:pt idx="482">
                  <c:v>42038</c:v>
                </c:pt>
                <c:pt idx="483">
                  <c:v>42037</c:v>
                </c:pt>
                <c:pt idx="484">
                  <c:v>42034</c:v>
                </c:pt>
                <c:pt idx="485">
                  <c:v>42033</c:v>
                </c:pt>
                <c:pt idx="486">
                  <c:v>42032</c:v>
                </c:pt>
                <c:pt idx="487">
                  <c:v>42031</c:v>
                </c:pt>
                <c:pt idx="488">
                  <c:v>42030</c:v>
                </c:pt>
                <c:pt idx="489">
                  <c:v>42027</c:v>
                </c:pt>
                <c:pt idx="490">
                  <c:v>42026</c:v>
                </c:pt>
                <c:pt idx="491">
                  <c:v>42025</c:v>
                </c:pt>
                <c:pt idx="492">
                  <c:v>42024</c:v>
                </c:pt>
                <c:pt idx="493">
                  <c:v>42020</c:v>
                </c:pt>
                <c:pt idx="494">
                  <c:v>42019</c:v>
                </c:pt>
                <c:pt idx="495">
                  <c:v>42018</c:v>
                </c:pt>
                <c:pt idx="496">
                  <c:v>42017</c:v>
                </c:pt>
                <c:pt idx="497">
                  <c:v>42016</c:v>
                </c:pt>
                <c:pt idx="498">
                  <c:v>42013</c:v>
                </c:pt>
                <c:pt idx="499">
                  <c:v>42012</c:v>
                </c:pt>
                <c:pt idx="500">
                  <c:v>42011</c:v>
                </c:pt>
                <c:pt idx="501">
                  <c:v>42010</c:v>
                </c:pt>
                <c:pt idx="502">
                  <c:v>42009</c:v>
                </c:pt>
                <c:pt idx="503">
                  <c:v>42006</c:v>
                </c:pt>
                <c:pt idx="504">
                  <c:v>42004</c:v>
                </c:pt>
                <c:pt idx="505">
                  <c:v>42003</c:v>
                </c:pt>
                <c:pt idx="506">
                  <c:v>42002</c:v>
                </c:pt>
                <c:pt idx="507">
                  <c:v>41999</c:v>
                </c:pt>
                <c:pt idx="508">
                  <c:v>41997</c:v>
                </c:pt>
                <c:pt idx="509">
                  <c:v>41996</c:v>
                </c:pt>
                <c:pt idx="510">
                  <c:v>41995</c:v>
                </c:pt>
                <c:pt idx="511">
                  <c:v>41992</c:v>
                </c:pt>
                <c:pt idx="512">
                  <c:v>41991</c:v>
                </c:pt>
                <c:pt idx="513">
                  <c:v>41990</c:v>
                </c:pt>
                <c:pt idx="514">
                  <c:v>41989</c:v>
                </c:pt>
                <c:pt idx="515">
                  <c:v>41988</c:v>
                </c:pt>
                <c:pt idx="516">
                  <c:v>41985</c:v>
                </c:pt>
                <c:pt idx="517">
                  <c:v>41984</c:v>
                </c:pt>
                <c:pt idx="518">
                  <c:v>41983</c:v>
                </c:pt>
                <c:pt idx="519">
                  <c:v>41982</c:v>
                </c:pt>
                <c:pt idx="520">
                  <c:v>41981</c:v>
                </c:pt>
                <c:pt idx="521">
                  <c:v>41978</c:v>
                </c:pt>
                <c:pt idx="522">
                  <c:v>41977</c:v>
                </c:pt>
                <c:pt idx="523">
                  <c:v>41976</c:v>
                </c:pt>
                <c:pt idx="524">
                  <c:v>41975</c:v>
                </c:pt>
                <c:pt idx="525">
                  <c:v>41974</c:v>
                </c:pt>
                <c:pt idx="526">
                  <c:v>41971</c:v>
                </c:pt>
                <c:pt idx="527">
                  <c:v>41969</c:v>
                </c:pt>
                <c:pt idx="528">
                  <c:v>41968</c:v>
                </c:pt>
                <c:pt idx="529">
                  <c:v>41967</c:v>
                </c:pt>
                <c:pt idx="530">
                  <c:v>41964</c:v>
                </c:pt>
                <c:pt idx="531">
                  <c:v>41963</c:v>
                </c:pt>
                <c:pt idx="532">
                  <c:v>41962</c:v>
                </c:pt>
                <c:pt idx="533">
                  <c:v>41961</c:v>
                </c:pt>
                <c:pt idx="534">
                  <c:v>41960</c:v>
                </c:pt>
                <c:pt idx="535">
                  <c:v>41957</c:v>
                </c:pt>
                <c:pt idx="536">
                  <c:v>41956</c:v>
                </c:pt>
                <c:pt idx="537">
                  <c:v>41955</c:v>
                </c:pt>
                <c:pt idx="538">
                  <c:v>41954</c:v>
                </c:pt>
                <c:pt idx="539">
                  <c:v>41953</c:v>
                </c:pt>
                <c:pt idx="540">
                  <c:v>41950</c:v>
                </c:pt>
                <c:pt idx="541">
                  <c:v>41949</c:v>
                </c:pt>
                <c:pt idx="542">
                  <c:v>41948</c:v>
                </c:pt>
                <c:pt idx="543">
                  <c:v>41947</c:v>
                </c:pt>
                <c:pt idx="544">
                  <c:v>41946</c:v>
                </c:pt>
                <c:pt idx="545">
                  <c:v>41943</c:v>
                </c:pt>
                <c:pt idx="546">
                  <c:v>41942</c:v>
                </c:pt>
                <c:pt idx="547">
                  <c:v>41941</c:v>
                </c:pt>
                <c:pt idx="548">
                  <c:v>41940</c:v>
                </c:pt>
                <c:pt idx="549">
                  <c:v>41939</c:v>
                </c:pt>
                <c:pt idx="550">
                  <c:v>41936</c:v>
                </c:pt>
                <c:pt idx="551">
                  <c:v>41935</c:v>
                </c:pt>
                <c:pt idx="552">
                  <c:v>41934</c:v>
                </c:pt>
                <c:pt idx="553">
                  <c:v>41933</c:v>
                </c:pt>
                <c:pt idx="554">
                  <c:v>41932</c:v>
                </c:pt>
                <c:pt idx="555">
                  <c:v>41929</c:v>
                </c:pt>
                <c:pt idx="556">
                  <c:v>41928</c:v>
                </c:pt>
                <c:pt idx="557">
                  <c:v>41927</c:v>
                </c:pt>
                <c:pt idx="558">
                  <c:v>41926</c:v>
                </c:pt>
                <c:pt idx="559">
                  <c:v>41925</c:v>
                </c:pt>
                <c:pt idx="560">
                  <c:v>41922</c:v>
                </c:pt>
                <c:pt idx="561">
                  <c:v>41921</c:v>
                </c:pt>
                <c:pt idx="562">
                  <c:v>41920</c:v>
                </c:pt>
                <c:pt idx="563">
                  <c:v>41919</c:v>
                </c:pt>
                <c:pt idx="564">
                  <c:v>41918</c:v>
                </c:pt>
                <c:pt idx="565">
                  <c:v>41915</c:v>
                </c:pt>
                <c:pt idx="566">
                  <c:v>41914</c:v>
                </c:pt>
                <c:pt idx="567">
                  <c:v>41913</c:v>
                </c:pt>
                <c:pt idx="568">
                  <c:v>41912</c:v>
                </c:pt>
                <c:pt idx="569">
                  <c:v>41911</c:v>
                </c:pt>
                <c:pt idx="570">
                  <c:v>41908</c:v>
                </c:pt>
                <c:pt idx="571">
                  <c:v>41907</c:v>
                </c:pt>
                <c:pt idx="572">
                  <c:v>41906</c:v>
                </c:pt>
                <c:pt idx="573">
                  <c:v>41905</c:v>
                </c:pt>
                <c:pt idx="574">
                  <c:v>41904</c:v>
                </c:pt>
                <c:pt idx="575">
                  <c:v>41901</c:v>
                </c:pt>
                <c:pt idx="576">
                  <c:v>41900</c:v>
                </c:pt>
                <c:pt idx="577">
                  <c:v>41899</c:v>
                </c:pt>
                <c:pt idx="578">
                  <c:v>41898</c:v>
                </c:pt>
                <c:pt idx="579">
                  <c:v>41897</c:v>
                </c:pt>
                <c:pt idx="580">
                  <c:v>41894</c:v>
                </c:pt>
                <c:pt idx="581">
                  <c:v>41893</c:v>
                </c:pt>
                <c:pt idx="582">
                  <c:v>41892</c:v>
                </c:pt>
                <c:pt idx="583">
                  <c:v>41891</c:v>
                </c:pt>
                <c:pt idx="584">
                  <c:v>41890</c:v>
                </c:pt>
                <c:pt idx="585">
                  <c:v>41887</c:v>
                </c:pt>
                <c:pt idx="586">
                  <c:v>41886</c:v>
                </c:pt>
                <c:pt idx="587">
                  <c:v>41885</c:v>
                </c:pt>
                <c:pt idx="588">
                  <c:v>41884</c:v>
                </c:pt>
                <c:pt idx="589">
                  <c:v>41880</c:v>
                </c:pt>
                <c:pt idx="590">
                  <c:v>41879</c:v>
                </c:pt>
                <c:pt idx="591">
                  <c:v>41878</c:v>
                </c:pt>
                <c:pt idx="592">
                  <c:v>41877</c:v>
                </c:pt>
                <c:pt idx="593">
                  <c:v>41876</c:v>
                </c:pt>
                <c:pt idx="594">
                  <c:v>41873</c:v>
                </c:pt>
                <c:pt idx="595">
                  <c:v>41872</c:v>
                </c:pt>
                <c:pt idx="596">
                  <c:v>41871</c:v>
                </c:pt>
                <c:pt idx="597">
                  <c:v>41870</c:v>
                </c:pt>
                <c:pt idx="598">
                  <c:v>41869</c:v>
                </c:pt>
                <c:pt idx="599">
                  <c:v>41866</c:v>
                </c:pt>
                <c:pt idx="600">
                  <c:v>41865</c:v>
                </c:pt>
                <c:pt idx="601">
                  <c:v>41864</c:v>
                </c:pt>
                <c:pt idx="602">
                  <c:v>41863</c:v>
                </c:pt>
                <c:pt idx="603">
                  <c:v>41862</c:v>
                </c:pt>
                <c:pt idx="604">
                  <c:v>41859</c:v>
                </c:pt>
                <c:pt idx="605">
                  <c:v>41858</c:v>
                </c:pt>
                <c:pt idx="606">
                  <c:v>41857</c:v>
                </c:pt>
                <c:pt idx="607">
                  <c:v>41856</c:v>
                </c:pt>
                <c:pt idx="608">
                  <c:v>41855</c:v>
                </c:pt>
                <c:pt idx="609">
                  <c:v>41852</c:v>
                </c:pt>
                <c:pt idx="610">
                  <c:v>41851</c:v>
                </c:pt>
                <c:pt idx="611">
                  <c:v>41850</c:v>
                </c:pt>
                <c:pt idx="612">
                  <c:v>41849</c:v>
                </c:pt>
                <c:pt idx="613">
                  <c:v>41848</c:v>
                </c:pt>
                <c:pt idx="614">
                  <c:v>41845</c:v>
                </c:pt>
                <c:pt idx="615">
                  <c:v>41844</c:v>
                </c:pt>
                <c:pt idx="616">
                  <c:v>41843</c:v>
                </c:pt>
                <c:pt idx="617">
                  <c:v>41842</c:v>
                </c:pt>
                <c:pt idx="618">
                  <c:v>41841</c:v>
                </c:pt>
                <c:pt idx="619">
                  <c:v>41838</c:v>
                </c:pt>
                <c:pt idx="620">
                  <c:v>41837</c:v>
                </c:pt>
                <c:pt idx="621">
                  <c:v>41836</c:v>
                </c:pt>
                <c:pt idx="622">
                  <c:v>41835</c:v>
                </c:pt>
                <c:pt idx="623">
                  <c:v>41834</c:v>
                </c:pt>
                <c:pt idx="624">
                  <c:v>41831</c:v>
                </c:pt>
                <c:pt idx="625">
                  <c:v>41830</c:v>
                </c:pt>
                <c:pt idx="626">
                  <c:v>41829</c:v>
                </c:pt>
                <c:pt idx="627">
                  <c:v>41828</c:v>
                </c:pt>
                <c:pt idx="628">
                  <c:v>41827</c:v>
                </c:pt>
                <c:pt idx="629">
                  <c:v>41823</c:v>
                </c:pt>
                <c:pt idx="630">
                  <c:v>41822</c:v>
                </c:pt>
                <c:pt idx="631">
                  <c:v>41821</c:v>
                </c:pt>
                <c:pt idx="632">
                  <c:v>41820</c:v>
                </c:pt>
                <c:pt idx="633">
                  <c:v>41817</c:v>
                </c:pt>
                <c:pt idx="634">
                  <c:v>41816</c:v>
                </c:pt>
                <c:pt idx="635">
                  <c:v>41815</c:v>
                </c:pt>
                <c:pt idx="636">
                  <c:v>41814</c:v>
                </c:pt>
                <c:pt idx="637">
                  <c:v>41813</c:v>
                </c:pt>
                <c:pt idx="638">
                  <c:v>41810</c:v>
                </c:pt>
                <c:pt idx="639">
                  <c:v>41809</c:v>
                </c:pt>
                <c:pt idx="640">
                  <c:v>41808</c:v>
                </c:pt>
                <c:pt idx="641">
                  <c:v>41807</c:v>
                </c:pt>
                <c:pt idx="642">
                  <c:v>41806</c:v>
                </c:pt>
                <c:pt idx="643">
                  <c:v>41803</c:v>
                </c:pt>
                <c:pt idx="644">
                  <c:v>41802</c:v>
                </c:pt>
                <c:pt idx="645">
                  <c:v>41801</c:v>
                </c:pt>
                <c:pt idx="646">
                  <c:v>41800</c:v>
                </c:pt>
                <c:pt idx="647">
                  <c:v>41799</c:v>
                </c:pt>
                <c:pt idx="648">
                  <c:v>41796</c:v>
                </c:pt>
                <c:pt idx="649">
                  <c:v>41795</c:v>
                </c:pt>
                <c:pt idx="650">
                  <c:v>41794</c:v>
                </c:pt>
                <c:pt idx="651">
                  <c:v>41793</c:v>
                </c:pt>
                <c:pt idx="652">
                  <c:v>41792</c:v>
                </c:pt>
                <c:pt idx="653">
                  <c:v>41789</c:v>
                </c:pt>
                <c:pt idx="654">
                  <c:v>41788</c:v>
                </c:pt>
                <c:pt idx="655">
                  <c:v>41787</c:v>
                </c:pt>
                <c:pt idx="656">
                  <c:v>41786</c:v>
                </c:pt>
                <c:pt idx="657">
                  <c:v>41782</c:v>
                </c:pt>
                <c:pt idx="658">
                  <c:v>41781</c:v>
                </c:pt>
                <c:pt idx="659">
                  <c:v>41780</c:v>
                </c:pt>
                <c:pt idx="660">
                  <c:v>41779</c:v>
                </c:pt>
                <c:pt idx="661">
                  <c:v>41778</c:v>
                </c:pt>
                <c:pt idx="662">
                  <c:v>41775</c:v>
                </c:pt>
                <c:pt idx="663">
                  <c:v>41774</c:v>
                </c:pt>
                <c:pt idx="664">
                  <c:v>41773</c:v>
                </c:pt>
                <c:pt idx="665">
                  <c:v>41772</c:v>
                </c:pt>
                <c:pt idx="666">
                  <c:v>41771</c:v>
                </c:pt>
                <c:pt idx="667">
                  <c:v>41768</c:v>
                </c:pt>
                <c:pt idx="668">
                  <c:v>41767</c:v>
                </c:pt>
                <c:pt idx="669">
                  <c:v>41766</c:v>
                </c:pt>
                <c:pt idx="670">
                  <c:v>41765</c:v>
                </c:pt>
                <c:pt idx="671">
                  <c:v>41764</c:v>
                </c:pt>
                <c:pt idx="672">
                  <c:v>41761</c:v>
                </c:pt>
                <c:pt idx="673">
                  <c:v>41760</c:v>
                </c:pt>
                <c:pt idx="674">
                  <c:v>41759</c:v>
                </c:pt>
                <c:pt idx="675">
                  <c:v>41758</c:v>
                </c:pt>
                <c:pt idx="676">
                  <c:v>41757</c:v>
                </c:pt>
                <c:pt idx="677">
                  <c:v>41754</c:v>
                </c:pt>
                <c:pt idx="678">
                  <c:v>41753</c:v>
                </c:pt>
                <c:pt idx="679">
                  <c:v>41752</c:v>
                </c:pt>
                <c:pt idx="680">
                  <c:v>41751</c:v>
                </c:pt>
                <c:pt idx="681">
                  <c:v>41750</c:v>
                </c:pt>
                <c:pt idx="682">
                  <c:v>41746</c:v>
                </c:pt>
                <c:pt idx="683">
                  <c:v>41745</c:v>
                </c:pt>
                <c:pt idx="684">
                  <c:v>41744</c:v>
                </c:pt>
                <c:pt idx="685">
                  <c:v>41743</c:v>
                </c:pt>
                <c:pt idx="686">
                  <c:v>41740</c:v>
                </c:pt>
                <c:pt idx="687">
                  <c:v>41739</c:v>
                </c:pt>
                <c:pt idx="688">
                  <c:v>41738</c:v>
                </c:pt>
                <c:pt idx="689">
                  <c:v>41737</c:v>
                </c:pt>
                <c:pt idx="690">
                  <c:v>41736</c:v>
                </c:pt>
                <c:pt idx="691">
                  <c:v>41733</c:v>
                </c:pt>
                <c:pt idx="692">
                  <c:v>41732</c:v>
                </c:pt>
                <c:pt idx="693">
                  <c:v>41731</c:v>
                </c:pt>
                <c:pt idx="694">
                  <c:v>41730</c:v>
                </c:pt>
                <c:pt idx="695">
                  <c:v>41729</c:v>
                </c:pt>
                <c:pt idx="696">
                  <c:v>41726</c:v>
                </c:pt>
                <c:pt idx="697">
                  <c:v>41725</c:v>
                </c:pt>
                <c:pt idx="698">
                  <c:v>41724</c:v>
                </c:pt>
                <c:pt idx="699">
                  <c:v>41723</c:v>
                </c:pt>
                <c:pt idx="700">
                  <c:v>41722</c:v>
                </c:pt>
                <c:pt idx="701">
                  <c:v>41719</c:v>
                </c:pt>
                <c:pt idx="702">
                  <c:v>41718</c:v>
                </c:pt>
                <c:pt idx="703">
                  <c:v>41717</c:v>
                </c:pt>
                <c:pt idx="704">
                  <c:v>41716</c:v>
                </c:pt>
                <c:pt idx="705">
                  <c:v>41715</c:v>
                </c:pt>
                <c:pt idx="706">
                  <c:v>41712</c:v>
                </c:pt>
                <c:pt idx="707">
                  <c:v>41711</c:v>
                </c:pt>
                <c:pt idx="708">
                  <c:v>41710</c:v>
                </c:pt>
                <c:pt idx="709">
                  <c:v>41709</c:v>
                </c:pt>
                <c:pt idx="710">
                  <c:v>41708</c:v>
                </c:pt>
                <c:pt idx="711">
                  <c:v>41705</c:v>
                </c:pt>
                <c:pt idx="712">
                  <c:v>41704</c:v>
                </c:pt>
                <c:pt idx="713">
                  <c:v>41703</c:v>
                </c:pt>
                <c:pt idx="714">
                  <c:v>41702</c:v>
                </c:pt>
                <c:pt idx="715">
                  <c:v>41701</c:v>
                </c:pt>
                <c:pt idx="716">
                  <c:v>41698</c:v>
                </c:pt>
                <c:pt idx="717">
                  <c:v>41697</c:v>
                </c:pt>
                <c:pt idx="718">
                  <c:v>41696</c:v>
                </c:pt>
                <c:pt idx="719">
                  <c:v>41695</c:v>
                </c:pt>
                <c:pt idx="720">
                  <c:v>41694</c:v>
                </c:pt>
                <c:pt idx="721">
                  <c:v>41691</c:v>
                </c:pt>
                <c:pt idx="722">
                  <c:v>41690</c:v>
                </c:pt>
                <c:pt idx="723">
                  <c:v>41689</c:v>
                </c:pt>
                <c:pt idx="724">
                  <c:v>41688</c:v>
                </c:pt>
                <c:pt idx="725">
                  <c:v>41684</c:v>
                </c:pt>
                <c:pt idx="726">
                  <c:v>41683</c:v>
                </c:pt>
                <c:pt idx="727">
                  <c:v>41682</c:v>
                </c:pt>
                <c:pt idx="728">
                  <c:v>41681</c:v>
                </c:pt>
                <c:pt idx="729">
                  <c:v>41680</c:v>
                </c:pt>
                <c:pt idx="730">
                  <c:v>41677</c:v>
                </c:pt>
                <c:pt idx="731">
                  <c:v>41676</c:v>
                </c:pt>
                <c:pt idx="732">
                  <c:v>41675</c:v>
                </c:pt>
                <c:pt idx="733">
                  <c:v>41674</c:v>
                </c:pt>
                <c:pt idx="734">
                  <c:v>41673</c:v>
                </c:pt>
                <c:pt idx="735">
                  <c:v>41670</c:v>
                </c:pt>
                <c:pt idx="736">
                  <c:v>41669</c:v>
                </c:pt>
                <c:pt idx="737">
                  <c:v>41668</c:v>
                </c:pt>
                <c:pt idx="738">
                  <c:v>41667</c:v>
                </c:pt>
                <c:pt idx="739">
                  <c:v>41666</c:v>
                </c:pt>
                <c:pt idx="740">
                  <c:v>41663</c:v>
                </c:pt>
                <c:pt idx="741">
                  <c:v>41662</c:v>
                </c:pt>
                <c:pt idx="742">
                  <c:v>41661</c:v>
                </c:pt>
                <c:pt idx="743">
                  <c:v>41660</c:v>
                </c:pt>
                <c:pt idx="744">
                  <c:v>41656</c:v>
                </c:pt>
                <c:pt idx="745">
                  <c:v>41655</c:v>
                </c:pt>
                <c:pt idx="746">
                  <c:v>41654</c:v>
                </c:pt>
                <c:pt idx="747">
                  <c:v>41653</c:v>
                </c:pt>
                <c:pt idx="748">
                  <c:v>41652</c:v>
                </c:pt>
                <c:pt idx="749">
                  <c:v>41649</c:v>
                </c:pt>
                <c:pt idx="750">
                  <c:v>41648</c:v>
                </c:pt>
                <c:pt idx="751">
                  <c:v>41647</c:v>
                </c:pt>
                <c:pt idx="752">
                  <c:v>41646</c:v>
                </c:pt>
                <c:pt idx="753">
                  <c:v>41645</c:v>
                </c:pt>
                <c:pt idx="754">
                  <c:v>41642</c:v>
                </c:pt>
                <c:pt idx="755">
                  <c:v>41641</c:v>
                </c:pt>
                <c:pt idx="756">
                  <c:v>41639</c:v>
                </c:pt>
                <c:pt idx="757">
                  <c:v>41638</c:v>
                </c:pt>
                <c:pt idx="758">
                  <c:v>41635</c:v>
                </c:pt>
                <c:pt idx="759">
                  <c:v>41634</c:v>
                </c:pt>
                <c:pt idx="760">
                  <c:v>41632</c:v>
                </c:pt>
                <c:pt idx="761">
                  <c:v>41631</c:v>
                </c:pt>
                <c:pt idx="762">
                  <c:v>41628</c:v>
                </c:pt>
                <c:pt idx="763">
                  <c:v>41627</c:v>
                </c:pt>
                <c:pt idx="764">
                  <c:v>41626</c:v>
                </c:pt>
                <c:pt idx="765">
                  <c:v>41625</c:v>
                </c:pt>
                <c:pt idx="766">
                  <c:v>41624</c:v>
                </c:pt>
                <c:pt idx="767">
                  <c:v>41621</c:v>
                </c:pt>
                <c:pt idx="768">
                  <c:v>41620</c:v>
                </c:pt>
                <c:pt idx="769">
                  <c:v>41619</c:v>
                </c:pt>
                <c:pt idx="770">
                  <c:v>41618</c:v>
                </c:pt>
                <c:pt idx="771">
                  <c:v>41617</c:v>
                </c:pt>
                <c:pt idx="772">
                  <c:v>41614</c:v>
                </c:pt>
                <c:pt idx="773">
                  <c:v>41613</c:v>
                </c:pt>
                <c:pt idx="774">
                  <c:v>41612</c:v>
                </c:pt>
                <c:pt idx="775">
                  <c:v>41611</c:v>
                </c:pt>
                <c:pt idx="776">
                  <c:v>41610</c:v>
                </c:pt>
                <c:pt idx="777">
                  <c:v>41607</c:v>
                </c:pt>
                <c:pt idx="778">
                  <c:v>41605</c:v>
                </c:pt>
                <c:pt idx="779">
                  <c:v>41604</c:v>
                </c:pt>
                <c:pt idx="780">
                  <c:v>41603</c:v>
                </c:pt>
                <c:pt idx="781">
                  <c:v>41600</c:v>
                </c:pt>
                <c:pt idx="782">
                  <c:v>41599</c:v>
                </c:pt>
                <c:pt idx="783">
                  <c:v>41598</c:v>
                </c:pt>
                <c:pt idx="784">
                  <c:v>41597</c:v>
                </c:pt>
                <c:pt idx="785">
                  <c:v>41596</c:v>
                </c:pt>
                <c:pt idx="786">
                  <c:v>41593</c:v>
                </c:pt>
                <c:pt idx="787">
                  <c:v>41592</c:v>
                </c:pt>
                <c:pt idx="788">
                  <c:v>41591</c:v>
                </c:pt>
                <c:pt idx="789">
                  <c:v>41590</c:v>
                </c:pt>
                <c:pt idx="790">
                  <c:v>41589</c:v>
                </c:pt>
                <c:pt idx="791">
                  <c:v>41586</c:v>
                </c:pt>
                <c:pt idx="792">
                  <c:v>41585</c:v>
                </c:pt>
                <c:pt idx="793">
                  <c:v>41584</c:v>
                </c:pt>
                <c:pt idx="794">
                  <c:v>41583</c:v>
                </c:pt>
                <c:pt idx="795">
                  <c:v>41582</c:v>
                </c:pt>
                <c:pt idx="796">
                  <c:v>41579</c:v>
                </c:pt>
                <c:pt idx="797">
                  <c:v>41578</c:v>
                </c:pt>
                <c:pt idx="798">
                  <c:v>41577</c:v>
                </c:pt>
                <c:pt idx="799">
                  <c:v>41576</c:v>
                </c:pt>
                <c:pt idx="800">
                  <c:v>41575</c:v>
                </c:pt>
                <c:pt idx="801">
                  <c:v>41572</c:v>
                </c:pt>
                <c:pt idx="802">
                  <c:v>41571</c:v>
                </c:pt>
                <c:pt idx="803">
                  <c:v>41570</c:v>
                </c:pt>
                <c:pt idx="804">
                  <c:v>41569</c:v>
                </c:pt>
                <c:pt idx="805">
                  <c:v>41568</c:v>
                </c:pt>
                <c:pt idx="806">
                  <c:v>41565</c:v>
                </c:pt>
                <c:pt idx="807">
                  <c:v>41564</c:v>
                </c:pt>
                <c:pt idx="808">
                  <c:v>41563</c:v>
                </c:pt>
                <c:pt idx="809">
                  <c:v>41562</c:v>
                </c:pt>
                <c:pt idx="810">
                  <c:v>41561</c:v>
                </c:pt>
                <c:pt idx="811">
                  <c:v>41558</c:v>
                </c:pt>
                <c:pt idx="812">
                  <c:v>41557</c:v>
                </c:pt>
                <c:pt idx="813">
                  <c:v>41556</c:v>
                </c:pt>
                <c:pt idx="814">
                  <c:v>41555</c:v>
                </c:pt>
                <c:pt idx="815">
                  <c:v>41554</c:v>
                </c:pt>
                <c:pt idx="816">
                  <c:v>41551</c:v>
                </c:pt>
                <c:pt idx="817">
                  <c:v>41550</c:v>
                </c:pt>
                <c:pt idx="818">
                  <c:v>41549</c:v>
                </c:pt>
                <c:pt idx="819">
                  <c:v>41548</c:v>
                </c:pt>
                <c:pt idx="820">
                  <c:v>41547</c:v>
                </c:pt>
                <c:pt idx="821">
                  <c:v>41544</c:v>
                </c:pt>
                <c:pt idx="822">
                  <c:v>41543</c:v>
                </c:pt>
                <c:pt idx="823">
                  <c:v>41542</c:v>
                </c:pt>
                <c:pt idx="824">
                  <c:v>41541</c:v>
                </c:pt>
                <c:pt idx="825">
                  <c:v>41540</c:v>
                </c:pt>
                <c:pt idx="826">
                  <c:v>41537</c:v>
                </c:pt>
                <c:pt idx="827">
                  <c:v>41536</c:v>
                </c:pt>
                <c:pt idx="828">
                  <c:v>41535</c:v>
                </c:pt>
                <c:pt idx="829">
                  <c:v>41534</c:v>
                </c:pt>
                <c:pt idx="830">
                  <c:v>41533</c:v>
                </c:pt>
                <c:pt idx="831">
                  <c:v>41530</c:v>
                </c:pt>
                <c:pt idx="832">
                  <c:v>41529</c:v>
                </c:pt>
                <c:pt idx="833">
                  <c:v>41528</c:v>
                </c:pt>
                <c:pt idx="834">
                  <c:v>41527</c:v>
                </c:pt>
                <c:pt idx="835">
                  <c:v>41526</c:v>
                </c:pt>
                <c:pt idx="836">
                  <c:v>41523</c:v>
                </c:pt>
                <c:pt idx="837">
                  <c:v>41522</c:v>
                </c:pt>
                <c:pt idx="838">
                  <c:v>41521</c:v>
                </c:pt>
                <c:pt idx="839">
                  <c:v>41520</c:v>
                </c:pt>
                <c:pt idx="840">
                  <c:v>41516</c:v>
                </c:pt>
                <c:pt idx="841">
                  <c:v>41515</c:v>
                </c:pt>
                <c:pt idx="842">
                  <c:v>41514</c:v>
                </c:pt>
                <c:pt idx="843">
                  <c:v>41513</c:v>
                </c:pt>
                <c:pt idx="844">
                  <c:v>41512</c:v>
                </c:pt>
                <c:pt idx="845">
                  <c:v>41509</c:v>
                </c:pt>
                <c:pt idx="846">
                  <c:v>41508</c:v>
                </c:pt>
                <c:pt idx="847">
                  <c:v>41507</c:v>
                </c:pt>
                <c:pt idx="848">
                  <c:v>41506</c:v>
                </c:pt>
                <c:pt idx="849">
                  <c:v>41505</c:v>
                </c:pt>
                <c:pt idx="850">
                  <c:v>41502</c:v>
                </c:pt>
                <c:pt idx="851">
                  <c:v>41501</c:v>
                </c:pt>
                <c:pt idx="852">
                  <c:v>41500</c:v>
                </c:pt>
                <c:pt idx="853">
                  <c:v>41499</c:v>
                </c:pt>
                <c:pt idx="854">
                  <c:v>41498</c:v>
                </c:pt>
                <c:pt idx="855">
                  <c:v>41495</c:v>
                </c:pt>
                <c:pt idx="856">
                  <c:v>41494</c:v>
                </c:pt>
                <c:pt idx="857">
                  <c:v>41493</c:v>
                </c:pt>
                <c:pt idx="858">
                  <c:v>41492</c:v>
                </c:pt>
                <c:pt idx="859">
                  <c:v>41491</c:v>
                </c:pt>
                <c:pt idx="860">
                  <c:v>41488</c:v>
                </c:pt>
                <c:pt idx="861">
                  <c:v>41487</c:v>
                </c:pt>
                <c:pt idx="862">
                  <c:v>41486</c:v>
                </c:pt>
                <c:pt idx="863">
                  <c:v>41485</c:v>
                </c:pt>
                <c:pt idx="864">
                  <c:v>41484</c:v>
                </c:pt>
                <c:pt idx="865">
                  <c:v>41481</c:v>
                </c:pt>
                <c:pt idx="866">
                  <c:v>41480</c:v>
                </c:pt>
                <c:pt idx="867">
                  <c:v>41479</c:v>
                </c:pt>
                <c:pt idx="868">
                  <c:v>41478</c:v>
                </c:pt>
                <c:pt idx="869">
                  <c:v>41477</c:v>
                </c:pt>
                <c:pt idx="870">
                  <c:v>41474</c:v>
                </c:pt>
                <c:pt idx="871">
                  <c:v>41473</c:v>
                </c:pt>
                <c:pt idx="872">
                  <c:v>41472</c:v>
                </c:pt>
                <c:pt idx="873">
                  <c:v>41471</c:v>
                </c:pt>
                <c:pt idx="874">
                  <c:v>41470</c:v>
                </c:pt>
                <c:pt idx="875">
                  <c:v>41467</c:v>
                </c:pt>
                <c:pt idx="876">
                  <c:v>41466</c:v>
                </c:pt>
                <c:pt idx="877">
                  <c:v>41465</c:v>
                </c:pt>
                <c:pt idx="878">
                  <c:v>41464</c:v>
                </c:pt>
                <c:pt idx="879">
                  <c:v>41463</c:v>
                </c:pt>
                <c:pt idx="880">
                  <c:v>41460</c:v>
                </c:pt>
                <c:pt idx="881">
                  <c:v>41458</c:v>
                </c:pt>
                <c:pt idx="882">
                  <c:v>41457</c:v>
                </c:pt>
                <c:pt idx="883">
                  <c:v>41456</c:v>
                </c:pt>
                <c:pt idx="884">
                  <c:v>41453</c:v>
                </c:pt>
                <c:pt idx="885">
                  <c:v>41452</c:v>
                </c:pt>
                <c:pt idx="886">
                  <c:v>41451</c:v>
                </c:pt>
                <c:pt idx="887">
                  <c:v>41450</c:v>
                </c:pt>
                <c:pt idx="888">
                  <c:v>41449</c:v>
                </c:pt>
                <c:pt idx="889">
                  <c:v>41446</c:v>
                </c:pt>
                <c:pt idx="890">
                  <c:v>41445</c:v>
                </c:pt>
                <c:pt idx="891">
                  <c:v>41444</c:v>
                </c:pt>
                <c:pt idx="892">
                  <c:v>41443</c:v>
                </c:pt>
                <c:pt idx="893">
                  <c:v>41442</c:v>
                </c:pt>
                <c:pt idx="894">
                  <c:v>41439</c:v>
                </c:pt>
                <c:pt idx="895">
                  <c:v>41438</c:v>
                </c:pt>
                <c:pt idx="896">
                  <c:v>41437</c:v>
                </c:pt>
                <c:pt idx="897">
                  <c:v>41436</c:v>
                </c:pt>
                <c:pt idx="898">
                  <c:v>41435</c:v>
                </c:pt>
                <c:pt idx="899">
                  <c:v>41432</c:v>
                </c:pt>
                <c:pt idx="900">
                  <c:v>41431</c:v>
                </c:pt>
                <c:pt idx="901">
                  <c:v>41430</c:v>
                </c:pt>
                <c:pt idx="902">
                  <c:v>41429</c:v>
                </c:pt>
                <c:pt idx="903">
                  <c:v>41428</c:v>
                </c:pt>
                <c:pt idx="904">
                  <c:v>41425</c:v>
                </c:pt>
                <c:pt idx="905">
                  <c:v>41424</c:v>
                </c:pt>
                <c:pt idx="906">
                  <c:v>41423</c:v>
                </c:pt>
                <c:pt idx="907">
                  <c:v>41422</c:v>
                </c:pt>
                <c:pt idx="908">
                  <c:v>41418</c:v>
                </c:pt>
                <c:pt idx="909">
                  <c:v>41417</c:v>
                </c:pt>
                <c:pt idx="910">
                  <c:v>41416</c:v>
                </c:pt>
                <c:pt idx="911">
                  <c:v>41415</c:v>
                </c:pt>
                <c:pt idx="912">
                  <c:v>41414</c:v>
                </c:pt>
                <c:pt idx="913">
                  <c:v>41411</c:v>
                </c:pt>
                <c:pt idx="914">
                  <c:v>41410</c:v>
                </c:pt>
                <c:pt idx="915">
                  <c:v>41409</c:v>
                </c:pt>
                <c:pt idx="916">
                  <c:v>41408</c:v>
                </c:pt>
                <c:pt idx="917">
                  <c:v>41407</c:v>
                </c:pt>
                <c:pt idx="918">
                  <c:v>41404</c:v>
                </c:pt>
                <c:pt idx="919">
                  <c:v>41403</c:v>
                </c:pt>
                <c:pt idx="920">
                  <c:v>41402</c:v>
                </c:pt>
                <c:pt idx="921">
                  <c:v>41401</c:v>
                </c:pt>
                <c:pt idx="922">
                  <c:v>41400</c:v>
                </c:pt>
                <c:pt idx="923">
                  <c:v>41397</c:v>
                </c:pt>
                <c:pt idx="924">
                  <c:v>41396</c:v>
                </c:pt>
                <c:pt idx="925">
                  <c:v>41395</c:v>
                </c:pt>
                <c:pt idx="926">
                  <c:v>41394</c:v>
                </c:pt>
                <c:pt idx="927">
                  <c:v>41393</c:v>
                </c:pt>
                <c:pt idx="928">
                  <c:v>41390</c:v>
                </c:pt>
                <c:pt idx="929">
                  <c:v>41389</c:v>
                </c:pt>
                <c:pt idx="930">
                  <c:v>41388</c:v>
                </c:pt>
                <c:pt idx="931">
                  <c:v>41387</c:v>
                </c:pt>
                <c:pt idx="932">
                  <c:v>41386</c:v>
                </c:pt>
                <c:pt idx="933">
                  <c:v>41383</c:v>
                </c:pt>
                <c:pt idx="934">
                  <c:v>41382</c:v>
                </c:pt>
                <c:pt idx="935">
                  <c:v>41381</c:v>
                </c:pt>
                <c:pt idx="936">
                  <c:v>41380</c:v>
                </c:pt>
                <c:pt idx="937">
                  <c:v>41379</c:v>
                </c:pt>
                <c:pt idx="938">
                  <c:v>41376</c:v>
                </c:pt>
                <c:pt idx="939">
                  <c:v>41375</c:v>
                </c:pt>
                <c:pt idx="940">
                  <c:v>41374</c:v>
                </c:pt>
                <c:pt idx="941">
                  <c:v>41373</c:v>
                </c:pt>
                <c:pt idx="942">
                  <c:v>41372</c:v>
                </c:pt>
                <c:pt idx="943">
                  <c:v>41369</c:v>
                </c:pt>
                <c:pt idx="944">
                  <c:v>41368</c:v>
                </c:pt>
                <c:pt idx="945">
                  <c:v>41367</c:v>
                </c:pt>
                <c:pt idx="946">
                  <c:v>41366</c:v>
                </c:pt>
                <c:pt idx="947">
                  <c:v>41365</c:v>
                </c:pt>
                <c:pt idx="948">
                  <c:v>41361</c:v>
                </c:pt>
                <c:pt idx="949">
                  <c:v>41360</c:v>
                </c:pt>
                <c:pt idx="950">
                  <c:v>41359</c:v>
                </c:pt>
                <c:pt idx="951">
                  <c:v>41358</c:v>
                </c:pt>
                <c:pt idx="952">
                  <c:v>41355</c:v>
                </c:pt>
                <c:pt idx="953">
                  <c:v>41354</c:v>
                </c:pt>
                <c:pt idx="954">
                  <c:v>41353</c:v>
                </c:pt>
                <c:pt idx="955">
                  <c:v>41352</c:v>
                </c:pt>
                <c:pt idx="956">
                  <c:v>41351</c:v>
                </c:pt>
                <c:pt idx="957">
                  <c:v>41348</c:v>
                </c:pt>
                <c:pt idx="958">
                  <c:v>41347</c:v>
                </c:pt>
                <c:pt idx="959">
                  <c:v>41346</c:v>
                </c:pt>
                <c:pt idx="960">
                  <c:v>41345</c:v>
                </c:pt>
                <c:pt idx="961">
                  <c:v>41344</c:v>
                </c:pt>
                <c:pt idx="962">
                  <c:v>41341</c:v>
                </c:pt>
                <c:pt idx="963">
                  <c:v>41340</c:v>
                </c:pt>
                <c:pt idx="964">
                  <c:v>41339</c:v>
                </c:pt>
                <c:pt idx="965">
                  <c:v>41338</c:v>
                </c:pt>
                <c:pt idx="966">
                  <c:v>41337</c:v>
                </c:pt>
                <c:pt idx="967">
                  <c:v>41334</c:v>
                </c:pt>
                <c:pt idx="968">
                  <c:v>41333</c:v>
                </c:pt>
                <c:pt idx="969">
                  <c:v>41332</c:v>
                </c:pt>
                <c:pt idx="970">
                  <c:v>41331</c:v>
                </c:pt>
                <c:pt idx="971">
                  <c:v>41330</c:v>
                </c:pt>
                <c:pt idx="972">
                  <c:v>41327</c:v>
                </c:pt>
                <c:pt idx="973">
                  <c:v>41326</c:v>
                </c:pt>
                <c:pt idx="974">
                  <c:v>41325</c:v>
                </c:pt>
                <c:pt idx="975">
                  <c:v>41324</c:v>
                </c:pt>
                <c:pt idx="976">
                  <c:v>41320</c:v>
                </c:pt>
                <c:pt idx="977">
                  <c:v>41319</c:v>
                </c:pt>
                <c:pt idx="978">
                  <c:v>41318</c:v>
                </c:pt>
                <c:pt idx="979">
                  <c:v>41317</c:v>
                </c:pt>
                <c:pt idx="980">
                  <c:v>41316</c:v>
                </c:pt>
                <c:pt idx="981">
                  <c:v>41313</c:v>
                </c:pt>
                <c:pt idx="982">
                  <c:v>41312</c:v>
                </c:pt>
                <c:pt idx="983">
                  <c:v>41311</c:v>
                </c:pt>
                <c:pt idx="984">
                  <c:v>41310</c:v>
                </c:pt>
                <c:pt idx="985">
                  <c:v>41309</c:v>
                </c:pt>
                <c:pt idx="986">
                  <c:v>41306</c:v>
                </c:pt>
                <c:pt idx="987">
                  <c:v>41305</c:v>
                </c:pt>
                <c:pt idx="988">
                  <c:v>41304</c:v>
                </c:pt>
                <c:pt idx="989">
                  <c:v>41303</c:v>
                </c:pt>
                <c:pt idx="990">
                  <c:v>41302</c:v>
                </c:pt>
                <c:pt idx="991">
                  <c:v>41299</c:v>
                </c:pt>
                <c:pt idx="992">
                  <c:v>41298</c:v>
                </c:pt>
                <c:pt idx="993">
                  <c:v>41297</c:v>
                </c:pt>
                <c:pt idx="994">
                  <c:v>41296</c:v>
                </c:pt>
                <c:pt idx="995">
                  <c:v>41292</c:v>
                </c:pt>
                <c:pt idx="996">
                  <c:v>41291</c:v>
                </c:pt>
                <c:pt idx="997">
                  <c:v>41290</c:v>
                </c:pt>
                <c:pt idx="998">
                  <c:v>41289</c:v>
                </c:pt>
                <c:pt idx="999">
                  <c:v>41288</c:v>
                </c:pt>
                <c:pt idx="1000">
                  <c:v>41285</c:v>
                </c:pt>
                <c:pt idx="1001">
                  <c:v>41284</c:v>
                </c:pt>
                <c:pt idx="1002">
                  <c:v>41283</c:v>
                </c:pt>
                <c:pt idx="1003">
                  <c:v>41282</c:v>
                </c:pt>
                <c:pt idx="1004">
                  <c:v>41281</c:v>
                </c:pt>
                <c:pt idx="1005">
                  <c:v>41278</c:v>
                </c:pt>
                <c:pt idx="1006">
                  <c:v>41277</c:v>
                </c:pt>
                <c:pt idx="1007">
                  <c:v>41276</c:v>
                </c:pt>
                <c:pt idx="1008">
                  <c:v>41274</c:v>
                </c:pt>
                <c:pt idx="1009">
                  <c:v>41271</c:v>
                </c:pt>
                <c:pt idx="1010">
                  <c:v>41270</c:v>
                </c:pt>
                <c:pt idx="1011">
                  <c:v>41269</c:v>
                </c:pt>
                <c:pt idx="1012">
                  <c:v>41267</c:v>
                </c:pt>
                <c:pt idx="1013">
                  <c:v>41264</c:v>
                </c:pt>
                <c:pt idx="1014">
                  <c:v>41263</c:v>
                </c:pt>
                <c:pt idx="1015">
                  <c:v>41262</c:v>
                </c:pt>
                <c:pt idx="1016">
                  <c:v>41261</c:v>
                </c:pt>
                <c:pt idx="1017">
                  <c:v>41260</c:v>
                </c:pt>
                <c:pt idx="1018">
                  <c:v>41257</c:v>
                </c:pt>
                <c:pt idx="1019">
                  <c:v>41256</c:v>
                </c:pt>
                <c:pt idx="1020">
                  <c:v>41255</c:v>
                </c:pt>
                <c:pt idx="1021">
                  <c:v>41254</c:v>
                </c:pt>
                <c:pt idx="1022">
                  <c:v>41253</c:v>
                </c:pt>
                <c:pt idx="1023">
                  <c:v>41250</c:v>
                </c:pt>
                <c:pt idx="1024">
                  <c:v>41249</c:v>
                </c:pt>
                <c:pt idx="1025">
                  <c:v>41248</c:v>
                </c:pt>
                <c:pt idx="1026">
                  <c:v>41247</c:v>
                </c:pt>
                <c:pt idx="1027">
                  <c:v>41246</c:v>
                </c:pt>
                <c:pt idx="1028">
                  <c:v>41243</c:v>
                </c:pt>
                <c:pt idx="1029">
                  <c:v>41242</c:v>
                </c:pt>
                <c:pt idx="1030">
                  <c:v>41241</c:v>
                </c:pt>
                <c:pt idx="1031">
                  <c:v>41240</c:v>
                </c:pt>
                <c:pt idx="1032">
                  <c:v>41239</c:v>
                </c:pt>
                <c:pt idx="1033">
                  <c:v>41236</c:v>
                </c:pt>
                <c:pt idx="1034">
                  <c:v>41234</c:v>
                </c:pt>
                <c:pt idx="1035">
                  <c:v>41233</c:v>
                </c:pt>
                <c:pt idx="1036">
                  <c:v>41232</c:v>
                </c:pt>
                <c:pt idx="1037">
                  <c:v>41229</c:v>
                </c:pt>
                <c:pt idx="1038">
                  <c:v>41228</c:v>
                </c:pt>
                <c:pt idx="1039">
                  <c:v>41227</c:v>
                </c:pt>
                <c:pt idx="1040">
                  <c:v>41226</c:v>
                </c:pt>
                <c:pt idx="1041">
                  <c:v>41225</c:v>
                </c:pt>
                <c:pt idx="1042">
                  <c:v>41222</c:v>
                </c:pt>
                <c:pt idx="1043">
                  <c:v>41221</c:v>
                </c:pt>
                <c:pt idx="1044">
                  <c:v>41220</c:v>
                </c:pt>
                <c:pt idx="1045">
                  <c:v>41219</c:v>
                </c:pt>
                <c:pt idx="1046">
                  <c:v>41218</c:v>
                </c:pt>
                <c:pt idx="1047">
                  <c:v>41215</c:v>
                </c:pt>
                <c:pt idx="1048">
                  <c:v>41214</c:v>
                </c:pt>
                <c:pt idx="1049">
                  <c:v>41213</c:v>
                </c:pt>
                <c:pt idx="1050">
                  <c:v>41208</c:v>
                </c:pt>
                <c:pt idx="1051">
                  <c:v>41207</c:v>
                </c:pt>
                <c:pt idx="1052">
                  <c:v>41206</c:v>
                </c:pt>
                <c:pt idx="1053">
                  <c:v>41205</c:v>
                </c:pt>
                <c:pt idx="1054">
                  <c:v>41204</c:v>
                </c:pt>
                <c:pt idx="1055">
                  <c:v>41201</c:v>
                </c:pt>
                <c:pt idx="1056">
                  <c:v>41200</c:v>
                </c:pt>
                <c:pt idx="1057">
                  <c:v>41199</c:v>
                </c:pt>
                <c:pt idx="1058">
                  <c:v>41198</c:v>
                </c:pt>
                <c:pt idx="1059">
                  <c:v>41197</c:v>
                </c:pt>
                <c:pt idx="1060">
                  <c:v>41194</c:v>
                </c:pt>
                <c:pt idx="1061">
                  <c:v>41193</c:v>
                </c:pt>
                <c:pt idx="1062">
                  <c:v>41192</c:v>
                </c:pt>
                <c:pt idx="1063">
                  <c:v>41191</c:v>
                </c:pt>
                <c:pt idx="1064">
                  <c:v>41190</c:v>
                </c:pt>
                <c:pt idx="1065">
                  <c:v>41187</c:v>
                </c:pt>
                <c:pt idx="1066">
                  <c:v>41186</c:v>
                </c:pt>
                <c:pt idx="1067">
                  <c:v>41185</c:v>
                </c:pt>
                <c:pt idx="1068">
                  <c:v>41184</c:v>
                </c:pt>
                <c:pt idx="1069">
                  <c:v>41183</c:v>
                </c:pt>
                <c:pt idx="1070">
                  <c:v>41180</c:v>
                </c:pt>
                <c:pt idx="1071">
                  <c:v>41179</c:v>
                </c:pt>
                <c:pt idx="1072">
                  <c:v>41178</c:v>
                </c:pt>
                <c:pt idx="1073">
                  <c:v>41177</c:v>
                </c:pt>
                <c:pt idx="1074">
                  <c:v>41176</c:v>
                </c:pt>
                <c:pt idx="1075">
                  <c:v>41173</c:v>
                </c:pt>
                <c:pt idx="1076">
                  <c:v>41172</c:v>
                </c:pt>
                <c:pt idx="1077">
                  <c:v>41171</c:v>
                </c:pt>
                <c:pt idx="1078">
                  <c:v>41170</c:v>
                </c:pt>
                <c:pt idx="1079">
                  <c:v>41169</c:v>
                </c:pt>
                <c:pt idx="1080">
                  <c:v>41166</c:v>
                </c:pt>
                <c:pt idx="1081">
                  <c:v>41165</c:v>
                </c:pt>
                <c:pt idx="1082">
                  <c:v>41164</c:v>
                </c:pt>
                <c:pt idx="1083">
                  <c:v>41163</c:v>
                </c:pt>
                <c:pt idx="1084">
                  <c:v>41162</c:v>
                </c:pt>
                <c:pt idx="1085">
                  <c:v>41159</c:v>
                </c:pt>
                <c:pt idx="1086">
                  <c:v>41158</c:v>
                </c:pt>
                <c:pt idx="1087">
                  <c:v>41157</c:v>
                </c:pt>
                <c:pt idx="1088">
                  <c:v>41156</c:v>
                </c:pt>
                <c:pt idx="1089">
                  <c:v>41152</c:v>
                </c:pt>
                <c:pt idx="1090">
                  <c:v>41151</c:v>
                </c:pt>
                <c:pt idx="1091">
                  <c:v>41150</c:v>
                </c:pt>
                <c:pt idx="1092">
                  <c:v>41149</c:v>
                </c:pt>
                <c:pt idx="1093">
                  <c:v>41148</c:v>
                </c:pt>
                <c:pt idx="1094">
                  <c:v>41145</c:v>
                </c:pt>
                <c:pt idx="1095">
                  <c:v>41144</c:v>
                </c:pt>
                <c:pt idx="1096">
                  <c:v>41143</c:v>
                </c:pt>
                <c:pt idx="1097">
                  <c:v>41142</c:v>
                </c:pt>
                <c:pt idx="1098">
                  <c:v>41141</c:v>
                </c:pt>
                <c:pt idx="1099">
                  <c:v>41138</c:v>
                </c:pt>
                <c:pt idx="1100">
                  <c:v>41137</c:v>
                </c:pt>
                <c:pt idx="1101">
                  <c:v>41136</c:v>
                </c:pt>
                <c:pt idx="1102">
                  <c:v>41135</c:v>
                </c:pt>
                <c:pt idx="1103">
                  <c:v>41134</c:v>
                </c:pt>
                <c:pt idx="1104">
                  <c:v>41131</c:v>
                </c:pt>
                <c:pt idx="1105">
                  <c:v>41130</c:v>
                </c:pt>
                <c:pt idx="1106">
                  <c:v>41129</c:v>
                </c:pt>
                <c:pt idx="1107">
                  <c:v>41128</c:v>
                </c:pt>
                <c:pt idx="1108">
                  <c:v>41127</c:v>
                </c:pt>
                <c:pt idx="1109">
                  <c:v>41124</c:v>
                </c:pt>
                <c:pt idx="1110">
                  <c:v>41123</c:v>
                </c:pt>
                <c:pt idx="1111">
                  <c:v>41122</c:v>
                </c:pt>
                <c:pt idx="1112">
                  <c:v>41121</c:v>
                </c:pt>
                <c:pt idx="1113">
                  <c:v>41120</c:v>
                </c:pt>
                <c:pt idx="1114">
                  <c:v>41117</c:v>
                </c:pt>
                <c:pt idx="1115">
                  <c:v>41116</c:v>
                </c:pt>
                <c:pt idx="1116">
                  <c:v>41115</c:v>
                </c:pt>
                <c:pt idx="1117">
                  <c:v>41114</c:v>
                </c:pt>
                <c:pt idx="1118">
                  <c:v>41113</c:v>
                </c:pt>
                <c:pt idx="1119">
                  <c:v>41110</c:v>
                </c:pt>
                <c:pt idx="1120">
                  <c:v>41109</c:v>
                </c:pt>
                <c:pt idx="1121">
                  <c:v>41108</c:v>
                </c:pt>
                <c:pt idx="1122">
                  <c:v>41107</c:v>
                </c:pt>
                <c:pt idx="1123">
                  <c:v>41106</c:v>
                </c:pt>
                <c:pt idx="1124">
                  <c:v>41103</c:v>
                </c:pt>
                <c:pt idx="1125">
                  <c:v>41102</c:v>
                </c:pt>
                <c:pt idx="1126">
                  <c:v>41101</c:v>
                </c:pt>
                <c:pt idx="1127">
                  <c:v>41100</c:v>
                </c:pt>
                <c:pt idx="1128">
                  <c:v>41099</c:v>
                </c:pt>
                <c:pt idx="1129">
                  <c:v>41096</c:v>
                </c:pt>
                <c:pt idx="1130">
                  <c:v>41095</c:v>
                </c:pt>
                <c:pt idx="1131">
                  <c:v>41093</c:v>
                </c:pt>
                <c:pt idx="1132">
                  <c:v>41092</c:v>
                </c:pt>
                <c:pt idx="1133">
                  <c:v>41089</c:v>
                </c:pt>
                <c:pt idx="1134">
                  <c:v>41088</c:v>
                </c:pt>
                <c:pt idx="1135">
                  <c:v>41087</c:v>
                </c:pt>
                <c:pt idx="1136">
                  <c:v>41086</c:v>
                </c:pt>
                <c:pt idx="1137">
                  <c:v>41085</c:v>
                </c:pt>
                <c:pt idx="1138">
                  <c:v>41082</c:v>
                </c:pt>
                <c:pt idx="1139">
                  <c:v>41081</c:v>
                </c:pt>
                <c:pt idx="1140">
                  <c:v>41080</c:v>
                </c:pt>
                <c:pt idx="1141">
                  <c:v>41079</c:v>
                </c:pt>
                <c:pt idx="1142">
                  <c:v>41078</c:v>
                </c:pt>
                <c:pt idx="1143">
                  <c:v>41075</c:v>
                </c:pt>
                <c:pt idx="1144">
                  <c:v>41074</c:v>
                </c:pt>
                <c:pt idx="1145">
                  <c:v>41073</c:v>
                </c:pt>
                <c:pt idx="1146">
                  <c:v>41072</c:v>
                </c:pt>
                <c:pt idx="1147">
                  <c:v>41071</c:v>
                </c:pt>
                <c:pt idx="1148">
                  <c:v>41068</c:v>
                </c:pt>
                <c:pt idx="1149">
                  <c:v>41067</c:v>
                </c:pt>
                <c:pt idx="1150">
                  <c:v>41066</c:v>
                </c:pt>
                <c:pt idx="1151">
                  <c:v>41065</c:v>
                </c:pt>
                <c:pt idx="1152">
                  <c:v>41064</c:v>
                </c:pt>
                <c:pt idx="1153">
                  <c:v>41061</c:v>
                </c:pt>
                <c:pt idx="1154">
                  <c:v>41060</c:v>
                </c:pt>
                <c:pt idx="1155">
                  <c:v>41059</c:v>
                </c:pt>
                <c:pt idx="1156">
                  <c:v>41058</c:v>
                </c:pt>
                <c:pt idx="1157">
                  <c:v>41054</c:v>
                </c:pt>
                <c:pt idx="1158">
                  <c:v>41053</c:v>
                </c:pt>
                <c:pt idx="1159">
                  <c:v>41052</c:v>
                </c:pt>
                <c:pt idx="1160">
                  <c:v>41051</c:v>
                </c:pt>
                <c:pt idx="1161">
                  <c:v>41050</c:v>
                </c:pt>
                <c:pt idx="1162">
                  <c:v>41047</c:v>
                </c:pt>
                <c:pt idx="1163">
                  <c:v>41046</c:v>
                </c:pt>
                <c:pt idx="1164">
                  <c:v>41045</c:v>
                </c:pt>
                <c:pt idx="1165">
                  <c:v>41044</c:v>
                </c:pt>
                <c:pt idx="1166">
                  <c:v>41043</c:v>
                </c:pt>
                <c:pt idx="1167">
                  <c:v>41040</c:v>
                </c:pt>
                <c:pt idx="1168">
                  <c:v>41039</c:v>
                </c:pt>
                <c:pt idx="1169">
                  <c:v>41038</c:v>
                </c:pt>
                <c:pt idx="1170">
                  <c:v>41037</c:v>
                </c:pt>
                <c:pt idx="1171">
                  <c:v>41036</c:v>
                </c:pt>
                <c:pt idx="1172">
                  <c:v>41033</c:v>
                </c:pt>
                <c:pt idx="1173">
                  <c:v>41032</c:v>
                </c:pt>
                <c:pt idx="1174">
                  <c:v>41031</c:v>
                </c:pt>
                <c:pt idx="1175">
                  <c:v>41030</c:v>
                </c:pt>
                <c:pt idx="1176">
                  <c:v>41029</c:v>
                </c:pt>
                <c:pt idx="1177">
                  <c:v>41026</c:v>
                </c:pt>
                <c:pt idx="1178">
                  <c:v>41025</c:v>
                </c:pt>
                <c:pt idx="1179">
                  <c:v>41024</c:v>
                </c:pt>
                <c:pt idx="1180">
                  <c:v>41023</c:v>
                </c:pt>
                <c:pt idx="1181">
                  <c:v>41022</c:v>
                </c:pt>
                <c:pt idx="1182">
                  <c:v>41019</c:v>
                </c:pt>
                <c:pt idx="1183">
                  <c:v>41018</c:v>
                </c:pt>
                <c:pt idx="1184">
                  <c:v>41017</c:v>
                </c:pt>
                <c:pt idx="1185">
                  <c:v>41016</c:v>
                </c:pt>
                <c:pt idx="1186">
                  <c:v>41015</c:v>
                </c:pt>
                <c:pt idx="1187">
                  <c:v>41012</c:v>
                </c:pt>
                <c:pt idx="1188">
                  <c:v>41011</c:v>
                </c:pt>
                <c:pt idx="1189">
                  <c:v>41010</c:v>
                </c:pt>
                <c:pt idx="1190">
                  <c:v>41009</c:v>
                </c:pt>
                <c:pt idx="1191">
                  <c:v>41008</c:v>
                </c:pt>
                <c:pt idx="1192">
                  <c:v>41004</c:v>
                </c:pt>
                <c:pt idx="1193">
                  <c:v>41003</c:v>
                </c:pt>
                <c:pt idx="1194">
                  <c:v>41002</c:v>
                </c:pt>
                <c:pt idx="1195">
                  <c:v>41001</c:v>
                </c:pt>
                <c:pt idx="1196">
                  <c:v>40998</c:v>
                </c:pt>
                <c:pt idx="1197">
                  <c:v>40997</c:v>
                </c:pt>
                <c:pt idx="1198">
                  <c:v>40996</c:v>
                </c:pt>
                <c:pt idx="1199">
                  <c:v>40995</c:v>
                </c:pt>
                <c:pt idx="1200">
                  <c:v>40994</c:v>
                </c:pt>
                <c:pt idx="1201">
                  <c:v>40991</c:v>
                </c:pt>
                <c:pt idx="1202">
                  <c:v>40990</c:v>
                </c:pt>
                <c:pt idx="1203">
                  <c:v>40989</c:v>
                </c:pt>
                <c:pt idx="1204">
                  <c:v>40988</c:v>
                </c:pt>
                <c:pt idx="1205">
                  <c:v>40987</c:v>
                </c:pt>
                <c:pt idx="1206">
                  <c:v>40984</c:v>
                </c:pt>
                <c:pt idx="1207">
                  <c:v>40983</c:v>
                </c:pt>
                <c:pt idx="1208">
                  <c:v>40982</c:v>
                </c:pt>
                <c:pt idx="1209">
                  <c:v>40981</c:v>
                </c:pt>
                <c:pt idx="1210">
                  <c:v>40980</c:v>
                </c:pt>
                <c:pt idx="1211">
                  <c:v>40977</c:v>
                </c:pt>
                <c:pt idx="1212">
                  <c:v>40976</c:v>
                </c:pt>
                <c:pt idx="1213">
                  <c:v>40975</c:v>
                </c:pt>
                <c:pt idx="1214">
                  <c:v>40974</c:v>
                </c:pt>
                <c:pt idx="1215">
                  <c:v>40973</c:v>
                </c:pt>
                <c:pt idx="1216">
                  <c:v>40970</c:v>
                </c:pt>
                <c:pt idx="1217">
                  <c:v>40969</c:v>
                </c:pt>
                <c:pt idx="1218">
                  <c:v>40968</c:v>
                </c:pt>
                <c:pt idx="1219">
                  <c:v>40967</c:v>
                </c:pt>
                <c:pt idx="1220">
                  <c:v>40966</c:v>
                </c:pt>
                <c:pt idx="1221">
                  <c:v>40963</c:v>
                </c:pt>
                <c:pt idx="1222">
                  <c:v>40962</c:v>
                </c:pt>
                <c:pt idx="1223">
                  <c:v>40961</c:v>
                </c:pt>
                <c:pt idx="1224">
                  <c:v>40960</c:v>
                </c:pt>
                <c:pt idx="1225">
                  <c:v>40956</c:v>
                </c:pt>
                <c:pt idx="1226">
                  <c:v>40955</c:v>
                </c:pt>
                <c:pt idx="1227">
                  <c:v>40954</c:v>
                </c:pt>
                <c:pt idx="1228">
                  <c:v>40953</c:v>
                </c:pt>
                <c:pt idx="1229">
                  <c:v>40952</c:v>
                </c:pt>
                <c:pt idx="1230">
                  <c:v>40949</c:v>
                </c:pt>
                <c:pt idx="1231">
                  <c:v>40948</c:v>
                </c:pt>
                <c:pt idx="1232">
                  <c:v>40947</c:v>
                </c:pt>
                <c:pt idx="1233">
                  <c:v>40946</c:v>
                </c:pt>
                <c:pt idx="1234">
                  <c:v>40945</c:v>
                </c:pt>
                <c:pt idx="1235">
                  <c:v>40942</c:v>
                </c:pt>
                <c:pt idx="1236">
                  <c:v>40941</c:v>
                </c:pt>
                <c:pt idx="1237">
                  <c:v>40940</c:v>
                </c:pt>
                <c:pt idx="1238">
                  <c:v>40939</c:v>
                </c:pt>
                <c:pt idx="1239">
                  <c:v>40938</c:v>
                </c:pt>
                <c:pt idx="1240">
                  <c:v>40935</c:v>
                </c:pt>
                <c:pt idx="1241">
                  <c:v>40934</c:v>
                </c:pt>
                <c:pt idx="1242">
                  <c:v>40933</c:v>
                </c:pt>
                <c:pt idx="1243">
                  <c:v>40932</c:v>
                </c:pt>
                <c:pt idx="1244">
                  <c:v>40931</c:v>
                </c:pt>
                <c:pt idx="1245">
                  <c:v>40928</c:v>
                </c:pt>
                <c:pt idx="1246">
                  <c:v>40927</c:v>
                </c:pt>
                <c:pt idx="1247">
                  <c:v>40926</c:v>
                </c:pt>
                <c:pt idx="1248">
                  <c:v>40925</c:v>
                </c:pt>
                <c:pt idx="1249">
                  <c:v>40921</c:v>
                </c:pt>
                <c:pt idx="1250">
                  <c:v>40920</c:v>
                </c:pt>
                <c:pt idx="1251">
                  <c:v>40919</c:v>
                </c:pt>
                <c:pt idx="1252">
                  <c:v>40918</c:v>
                </c:pt>
                <c:pt idx="1253">
                  <c:v>40917</c:v>
                </c:pt>
                <c:pt idx="1254">
                  <c:v>40914</c:v>
                </c:pt>
                <c:pt idx="1255">
                  <c:v>40913</c:v>
                </c:pt>
                <c:pt idx="1256">
                  <c:v>40912</c:v>
                </c:pt>
                <c:pt idx="1257">
                  <c:v>40911</c:v>
                </c:pt>
              </c:numCache>
            </c:numRef>
          </c:cat>
          <c:val>
            <c:numRef>
              <c:f>All!$B$2:$B$1259</c:f>
              <c:numCache>
                <c:formatCode>General</c:formatCode>
                <c:ptCount val="1258"/>
                <c:pt idx="0">
                  <c:v>58.056623999999999</c:v>
                </c:pt>
                <c:pt idx="1">
                  <c:v>58.513609000000002</c:v>
                </c:pt>
                <c:pt idx="2">
                  <c:v>58.22551</c:v>
                </c:pt>
                <c:pt idx="3">
                  <c:v>58.940787999999998</c:v>
                </c:pt>
                <c:pt idx="4">
                  <c:v>59.21895</c:v>
                </c:pt>
                <c:pt idx="5">
                  <c:v>58.374524000000001</c:v>
                </c:pt>
                <c:pt idx="6">
                  <c:v>58.304983999999997</c:v>
                </c:pt>
                <c:pt idx="7">
                  <c:v>58.732163</c:v>
                </c:pt>
                <c:pt idx="8">
                  <c:v>59.030194000000002</c:v>
                </c:pt>
                <c:pt idx="9">
                  <c:v>58.235442999999997</c:v>
                </c:pt>
                <c:pt idx="10">
                  <c:v>58.265248999999997</c:v>
                </c:pt>
                <c:pt idx="11">
                  <c:v>58.116230999999999</c:v>
                </c:pt>
                <c:pt idx="12">
                  <c:v>56.794955000000002</c:v>
                </c:pt>
                <c:pt idx="13">
                  <c:v>56.179023000000001</c:v>
                </c:pt>
                <c:pt idx="14">
                  <c:v>56.66581</c:v>
                </c:pt>
                <c:pt idx="15">
                  <c:v>54.867683</c:v>
                </c:pt>
                <c:pt idx="16">
                  <c:v>54.877619000000003</c:v>
                </c:pt>
                <c:pt idx="17">
                  <c:v>55.662433999999998</c:v>
                </c:pt>
                <c:pt idx="18">
                  <c:v>55.185583000000001</c:v>
                </c:pt>
                <c:pt idx="19">
                  <c:v>55.592892999999997</c:v>
                </c:pt>
                <c:pt idx="20">
                  <c:v>55.433942999999999</c:v>
                </c:pt>
                <c:pt idx="21">
                  <c:v>56.069744</c:v>
                </c:pt>
                <c:pt idx="22">
                  <c:v>55.990271</c:v>
                </c:pt>
                <c:pt idx="23">
                  <c:v>56.139284000000004</c:v>
                </c:pt>
                <c:pt idx="24">
                  <c:v>56.606202000000003</c:v>
                </c:pt>
                <c:pt idx="25">
                  <c:v>56.377712000000002</c:v>
                </c:pt>
                <c:pt idx="26">
                  <c:v>56.179023000000001</c:v>
                </c:pt>
                <c:pt idx="27">
                  <c:v>56.357841999999998</c:v>
                </c:pt>
                <c:pt idx="28">
                  <c:v>56.387644000000002</c:v>
                </c:pt>
                <c:pt idx="29">
                  <c:v>56.308171000000002</c:v>
                </c:pt>
                <c:pt idx="30">
                  <c:v>55.831321000000003</c:v>
                </c:pt>
                <c:pt idx="31">
                  <c:v>56.318103999999998</c:v>
                </c:pt>
                <c:pt idx="32">
                  <c:v>56.188958999999997</c:v>
                </c:pt>
                <c:pt idx="33">
                  <c:v>56.000202999999999</c:v>
                </c:pt>
                <c:pt idx="34">
                  <c:v>56.288302000000002</c:v>
                </c:pt>
                <c:pt idx="35">
                  <c:v>55.930663000000003</c:v>
                </c:pt>
                <c:pt idx="36">
                  <c:v>52.811261999999999</c:v>
                </c:pt>
                <c:pt idx="37">
                  <c:v>52.274804000000003</c:v>
                </c:pt>
                <c:pt idx="38">
                  <c:v>50.675364999999999</c:v>
                </c:pt>
                <c:pt idx="39">
                  <c:v>49.880614000000001</c:v>
                </c:pt>
                <c:pt idx="40">
                  <c:v>50.238253</c:v>
                </c:pt>
                <c:pt idx="41">
                  <c:v>50.466743999999998</c:v>
                </c:pt>
                <c:pt idx="42">
                  <c:v>50.576022999999999</c:v>
                </c:pt>
                <c:pt idx="43">
                  <c:v>50.665433</c:v>
                </c:pt>
                <c:pt idx="44">
                  <c:v>51.619134000000003</c:v>
                </c:pt>
                <c:pt idx="45">
                  <c:v>48.966650999999999</c:v>
                </c:pt>
                <c:pt idx="46">
                  <c:v>49.224944000000001</c:v>
                </c:pt>
                <c:pt idx="47">
                  <c:v>48.907043999999999</c:v>
                </c:pt>
                <c:pt idx="48">
                  <c:v>49.691862</c:v>
                </c:pt>
                <c:pt idx="49">
                  <c:v>50.029631999999999</c:v>
                </c:pt>
                <c:pt idx="50">
                  <c:v>49.542844000000002</c:v>
                </c:pt>
                <c:pt idx="51">
                  <c:v>49.721663999999997</c:v>
                </c:pt>
                <c:pt idx="52">
                  <c:v>49.016323</c:v>
                </c:pt>
                <c:pt idx="53">
                  <c:v>49.443502000000002</c:v>
                </c:pt>
                <c:pt idx="54">
                  <c:v>49.910420000000002</c:v>
                </c:pt>
                <c:pt idx="55">
                  <c:v>49.681925</c:v>
                </c:pt>
                <c:pt idx="56">
                  <c:v>49.224944000000001</c:v>
                </c:pt>
                <c:pt idx="57">
                  <c:v>49.483240000000002</c:v>
                </c:pt>
                <c:pt idx="58">
                  <c:v>55.066370999999997</c:v>
                </c:pt>
                <c:pt idx="59">
                  <c:v>54.688862999999998</c:v>
                </c:pt>
                <c:pt idx="60">
                  <c:v>54.430570000000003</c:v>
                </c:pt>
                <c:pt idx="61">
                  <c:v>54.470306000000001</c:v>
                </c:pt>
                <c:pt idx="62">
                  <c:v>53.927675000000001</c:v>
                </c:pt>
                <c:pt idx="63">
                  <c:v>53.197588000000003</c:v>
                </c:pt>
                <c:pt idx="64">
                  <c:v>53.148259000000003</c:v>
                </c:pt>
                <c:pt idx="65">
                  <c:v>54.351914999999998</c:v>
                </c:pt>
                <c:pt idx="66">
                  <c:v>54.993208000000003</c:v>
                </c:pt>
                <c:pt idx="67">
                  <c:v>54.736688999999998</c:v>
                </c:pt>
                <c:pt idx="68">
                  <c:v>55.723291000000003</c:v>
                </c:pt>
                <c:pt idx="69">
                  <c:v>55.664093999999999</c:v>
                </c:pt>
                <c:pt idx="70">
                  <c:v>55.180661000000001</c:v>
                </c:pt>
                <c:pt idx="71">
                  <c:v>54.815618999999998</c:v>
                </c:pt>
                <c:pt idx="72">
                  <c:v>54.34205</c:v>
                </c:pt>
                <c:pt idx="73">
                  <c:v>54.855080000000001</c:v>
                </c:pt>
                <c:pt idx="74">
                  <c:v>55.220126</c:v>
                </c:pt>
                <c:pt idx="75">
                  <c:v>54.490037999999998</c:v>
                </c:pt>
                <c:pt idx="76">
                  <c:v>54.855080000000001</c:v>
                </c:pt>
                <c:pt idx="77">
                  <c:v>55.565435000000001</c:v>
                </c:pt>
                <c:pt idx="78">
                  <c:v>54.914278000000003</c:v>
                </c:pt>
                <c:pt idx="79">
                  <c:v>56.048872000000003</c:v>
                </c:pt>
                <c:pt idx="80">
                  <c:v>55.812085000000003</c:v>
                </c:pt>
                <c:pt idx="81">
                  <c:v>56.196860000000001</c:v>
                </c:pt>
                <c:pt idx="82">
                  <c:v>55.595032000000003</c:v>
                </c:pt>
                <c:pt idx="83">
                  <c:v>55.999538000000001</c:v>
                </c:pt>
                <c:pt idx="84">
                  <c:v>56.621099000000001</c:v>
                </c:pt>
                <c:pt idx="85">
                  <c:v>56.473111000000003</c:v>
                </c:pt>
                <c:pt idx="86">
                  <c:v>57.972743000000001</c:v>
                </c:pt>
                <c:pt idx="87">
                  <c:v>57.982610999999999</c:v>
                </c:pt>
                <c:pt idx="88">
                  <c:v>57.972743000000001</c:v>
                </c:pt>
                <c:pt idx="89">
                  <c:v>57.805022000000001</c:v>
                </c:pt>
                <c:pt idx="90">
                  <c:v>59.058008000000001</c:v>
                </c:pt>
                <c:pt idx="91">
                  <c:v>58.466043999999997</c:v>
                </c:pt>
                <c:pt idx="92">
                  <c:v>58.495645000000003</c:v>
                </c:pt>
                <c:pt idx="93">
                  <c:v>57.893816999999999</c:v>
                </c:pt>
                <c:pt idx="94">
                  <c:v>57.518906999999999</c:v>
                </c:pt>
                <c:pt idx="95">
                  <c:v>58.614035999999999</c:v>
                </c:pt>
                <c:pt idx="96">
                  <c:v>59.225727999999997</c:v>
                </c:pt>
                <c:pt idx="97">
                  <c:v>59.817692000000001</c:v>
                </c:pt>
                <c:pt idx="98">
                  <c:v>60.153137000000001</c:v>
                </c:pt>
                <c:pt idx="99">
                  <c:v>59.768362000000003</c:v>
                </c:pt>
                <c:pt idx="100">
                  <c:v>60.784560999999997</c:v>
                </c:pt>
                <c:pt idx="101">
                  <c:v>59.492111000000001</c:v>
                </c:pt>
                <c:pt idx="102">
                  <c:v>62.432184999999997</c:v>
                </c:pt>
                <c:pt idx="103">
                  <c:v>74.310875999999993</c:v>
                </c:pt>
                <c:pt idx="104">
                  <c:v>73.797847000000004</c:v>
                </c:pt>
                <c:pt idx="105">
                  <c:v>74.044497000000007</c:v>
                </c:pt>
                <c:pt idx="106">
                  <c:v>75.169223000000002</c:v>
                </c:pt>
                <c:pt idx="107">
                  <c:v>73.807706999999994</c:v>
                </c:pt>
                <c:pt idx="108">
                  <c:v>73.659723</c:v>
                </c:pt>
                <c:pt idx="109">
                  <c:v>75.44547</c:v>
                </c:pt>
                <c:pt idx="110">
                  <c:v>74.054357999999993</c:v>
                </c:pt>
                <c:pt idx="111">
                  <c:v>74.547658999999996</c:v>
                </c:pt>
                <c:pt idx="112">
                  <c:v>74.666054000000003</c:v>
                </c:pt>
                <c:pt idx="113">
                  <c:v>74.488465000000005</c:v>
                </c:pt>
                <c:pt idx="114">
                  <c:v>74.705518999999995</c:v>
                </c:pt>
                <c:pt idx="115">
                  <c:v>74.458867999999995</c:v>
                </c:pt>
                <c:pt idx="116">
                  <c:v>74.942301</c:v>
                </c:pt>
                <c:pt idx="117">
                  <c:v>74.981765999999993</c:v>
                </c:pt>
                <c:pt idx="118">
                  <c:v>75.741446999999994</c:v>
                </c:pt>
                <c:pt idx="119">
                  <c:v>75.553996999999995</c:v>
                </c:pt>
                <c:pt idx="120">
                  <c:v>75.179084000000003</c:v>
                </c:pt>
                <c:pt idx="121">
                  <c:v>74.379937999999996</c:v>
                </c:pt>
                <c:pt idx="122">
                  <c:v>74.271411000000001</c:v>
                </c:pt>
                <c:pt idx="123">
                  <c:v>73.087491999999997</c:v>
                </c:pt>
                <c:pt idx="124">
                  <c:v>72.870437999999993</c:v>
                </c:pt>
                <c:pt idx="125">
                  <c:v>72.791507999999993</c:v>
                </c:pt>
                <c:pt idx="126">
                  <c:v>72.791507999999993</c:v>
                </c:pt>
                <c:pt idx="127">
                  <c:v>72.564594</c:v>
                </c:pt>
                <c:pt idx="128">
                  <c:v>72.021960000000007</c:v>
                </c:pt>
                <c:pt idx="129">
                  <c:v>70.670316999999997</c:v>
                </c:pt>
                <c:pt idx="130">
                  <c:v>69.011754999999994</c:v>
                </c:pt>
                <c:pt idx="131">
                  <c:v>69.296361000000005</c:v>
                </c:pt>
                <c:pt idx="132">
                  <c:v>71.288593000000006</c:v>
                </c:pt>
                <c:pt idx="133">
                  <c:v>70.964731</c:v>
                </c:pt>
                <c:pt idx="134">
                  <c:v>69.924453999999997</c:v>
                </c:pt>
                <c:pt idx="135">
                  <c:v>69.639848000000001</c:v>
                </c:pt>
                <c:pt idx="136">
                  <c:v>69.355242000000004</c:v>
                </c:pt>
                <c:pt idx="137">
                  <c:v>70.395527000000001</c:v>
                </c:pt>
                <c:pt idx="138">
                  <c:v>71.219896000000006</c:v>
                </c:pt>
                <c:pt idx="139">
                  <c:v>71.740033999999994</c:v>
                </c:pt>
                <c:pt idx="140">
                  <c:v>70.876408999999995</c:v>
                </c:pt>
                <c:pt idx="141">
                  <c:v>71.298409000000007</c:v>
                </c:pt>
                <c:pt idx="142">
                  <c:v>71.376923000000005</c:v>
                </c:pt>
                <c:pt idx="143">
                  <c:v>72.044272000000007</c:v>
                </c:pt>
                <c:pt idx="144">
                  <c:v>72.534970000000001</c:v>
                </c:pt>
                <c:pt idx="145">
                  <c:v>72.907898000000003</c:v>
                </c:pt>
                <c:pt idx="146">
                  <c:v>71.533941999999996</c:v>
                </c:pt>
                <c:pt idx="147">
                  <c:v>71.641896000000003</c:v>
                </c:pt>
                <c:pt idx="148">
                  <c:v>70.532921999999999</c:v>
                </c:pt>
                <c:pt idx="149">
                  <c:v>70.366078999999999</c:v>
                </c:pt>
                <c:pt idx="150">
                  <c:v>69.983334999999997</c:v>
                </c:pt>
                <c:pt idx="151">
                  <c:v>69.414130999999998</c:v>
                </c:pt>
                <c:pt idx="152">
                  <c:v>69.374874000000005</c:v>
                </c:pt>
                <c:pt idx="153">
                  <c:v>69.904829000000007</c:v>
                </c:pt>
                <c:pt idx="154">
                  <c:v>69.090269000000006</c:v>
                </c:pt>
                <c:pt idx="155">
                  <c:v>69.453379999999996</c:v>
                </c:pt>
                <c:pt idx="156">
                  <c:v>69.021570999999994</c:v>
                </c:pt>
                <c:pt idx="157">
                  <c:v>69.767426999999998</c:v>
                </c:pt>
                <c:pt idx="158">
                  <c:v>69.885197000000005</c:v>
                </c:pt>
                <c:pt idx="159">
                  <c:v>71.475060999999997</c:v>
                </c:pt>
                <c:pt idx="160">
                  <c:v>69.855756</c:v>
                </c:pt>
                <c:pt idx="161">
                  <c:v>69.953894000000005</c:v>
                </c:pt>
                <c:pt idx="162">
                  <c:v>69.492637000000002</c:v>
                </c:pt>
                <c:pt idx="163">
                  <c:v>70.199242999999996</c:v>
                </c:pt>
                <c:pt idx="164">
                  <c:v>70.012776000000002</c:v>
                </c:pt>
                <c:pt idx="165">
                  <c:v>69.895013000000006</c:v>
                </c:pt>
                <c:pt idx="166">
                  <c:v>69.826316000000006</c:v>
                </c:pt>
                <c:pt idx="167">
                  <c:v>69.463195999999996</c:v>
                </c:pt>
                <c:pt idx="168">
                  <c:v>69.806683000000007</c:v>
                </c:pt>
                <c:pt idx="169">
                  <c:v>70.621244000000004</c:v>
                </c:pt>
                <c:pt idx="170">
                  <c:v>70.837152000000003</c:v>
                </c:pt>
                <c:pt idx="171">
                  <c:v>70.915666000000002</c:v>
                </c:pt>
                <c:pt idx="172">
                  <c:v>68.923433000000003</c:v>
                </c:pt>
                <c:pt idx="173">
                  <c:v>69.541709999999995</c:v>
                </c:pt>
                <c:pt idx="174">
                  <c:v>69.315985999999995</c:v>
                </c:pt>
                <c:pt idx="175">
                  <c:v>69.365058000000005</c:v>
                </c:pt>
                <c:pt idx="176">
                  <c:v>68.854736000000003</c:v>
                </c:pt>
                <c:pt idx="177">
                  <c:v>67.942036999999999</c:v>
                </c:pt>
                <c:pt idx="178">
                  <c:v>67.627990999999994</c:v>
                </c:pt>
                <c:pt idx="179">
                  <c:v>67.578918000000002</c:v>
                </c:pt>
                <c:pt idx="180">
                  <c:v>66.783990000000003</c:v>
                </c:pt>
                <c:pt idx="181">
                  <c:v>66.607337999999999</c:v>
                </c:pt>
                <c:pt idx="182">
                  <c:v>66.312916999999999</c:v>
                </c:pt>
                <c:pt idx="183">
                  <c:v>65.596494000000007</c:v>
                </c:pt>
                <c:pt idx="184">
                  <c:v>64.752500999999995</c:v>
                </c:pt>
                <c:pt idx="185">
                  <c:v>64.840823</c:v>
                </c:pt>
                <c:pt idx="186">
                  <c:v>65.046914999999998</c:v>
                </c:pt>
                <c:pt idx="187">
                  <c:v>65.302080000000004</c:v>
                </c:pt>
                <c:pt idx="188">
                  <c:v>64.536592999999996</c:v>
                </c:pt>
                <c:pt idx="189">
                  <c:v>64.742684999999994</c:v>
                </c:pt>
                <c:pt idx="190">
                  <c:v>63.702407999999998</c:v>
                </c:pt>
                <c:pt idx="191">
                  <c:v>62.691566999999999</c:v>
                </c:pt>
                <c:pt idx="192">
                  <c:v>62.259751000000001</c:v>
                </c:pt>
                <c:pt idx="193">
                  <c:v>62.622871000000004</c:v>
                </c:pt>
                <c:pt idx="194">
                  <c:v>61.237537000000003</c:v>
                </c:pt>
                <c:pt idx="195">
                  <c:v>60.993640999999997</c:v>
                </c:pt>
                <c:pt idx="196">
                  <c:v>60.818035000000002</c:v>
                </c:pt>
                <c:pt idx="197">
                  <c:v>61.266804</c:v>
                </c:pt>
                <c:pt idx="198">
                  <c:v>61.169246000000001</c:v>
                </c:pt>
                <c:pt idx="199">
                  <c:v>61.296073999999997</c:v>
                </c:pt>
                <c:pt idx="200">
                  <c:v>59.969276000000001</c:v>
                </c:pt>
                <c:pt idx="201">
                  <c:v>61.110709999999997</c:v>
                </c:pt>
                <c:pt idx="202">
                  <c:v>62.125320000000002</c:v>
                </c:pt>
                <c:pt idx="203">
                  <c:v>62.554580999999999</c:v>
                </c:pt>
                <c:pt idx="204">
                  <c:v>63.374068999999999</c:v>
                </c:pt>
                <c:pt idx="205">
                  <c:v>63.354560999999997</c:v>
                </c:pt>
                <c:pt idx="206">
                  <c:v>63.939911000000002</c:v>
                </c:pt>
                <c:pt idx="207">
                  <c:v>64.642334000000005</c:v>
                </c:pt>
                <c:pt idx="208">
                  <c:v>64.866714999999999</c:v>
                </c:pt>
                <c:pt idx="209">
                  <c:v>63.130172999999999</c:v>
                </c:pt>
                <c:pt idx="210">
                  <c:v>63.413094000000001</c:v>
                </c:pt>
                <c:pt idx="211">
                  <c:v>63.315536999999999</c:v>
                </c:pt>
                <c:pt idx="212">
                  <c:v>62.652138000000001</c:v>
                </c:pt>
                <c:pt idx="213">
                  <c:v>60.418044999999999</c:v>
                </c:pt>
                <c:pt idx="214">
                  <c:v>60.730232000000001</c:v>
                </c:pt>
                <c:pt idx="215">
                  <c:v>61.491188000000001</c:v>
                </c:pt>
                <c:pt idx="216">
                  <c:v>60.710720000000002</c:v>
                </c:pt>
                <c:pt idx="217">
                  <c:v>60.554625999999999</c:v>
                </c:pt>
                <c:pt idx="218">
                  <c:v>62.144832999999998</c:v>
                </c:pt>
                <c:pt idx="219">
                  <c:v>62.24239</c:v>
                </c:pt>
                <c:pt idx="220">
                  <c:v>61.774109000000003</c:v>
                </c:pt>
                <c:pt idx="221">
                  <c:v>62.359459000000001</c:v>
                </c:pt>
                <c:pt idx="222">
                  <c:v>60.661940999999999</c:v>
                </c:pt>
                <c:pt idx="223">
                  <c:v>58.730280999999998</c:v>
                </c:pt>
                <c:pt idx="224">
                  <c:v>58.066882999999997</c:v>
                </c:pt>
                <c:pt idx="225">
                  <c:v>59.588797999999997</c:v>
                </c:pt>
                <c:pt idx="226">
                  <c:v>59.530262</c:v>
                </c:pt>
                <c:pt idx="227">
                  <c:v>59.237586999999998</c:v>
                </c:pt>
                <c:pt idx="228">
                  <c:v>58.174197999999997</c:v>
                </c:pt>
                <c:pt idx="229">
                  <c:v>58.242488000000002</c:v>
                </c:pt>
                <c:pt idx="230">
                  <c:v>58.652233000000003</c:v>
                </c:pt>
                <c:pt idx="231">
                  <c:v>57.432749999999999</c:v>
                </c:pt>
                <c:pt idx="232">
                  <c:v>59.335144</c:v>
                </c:pt>
                <c:pt idx="233">
                  <c:v>60.642429</c:v>
                </c:pt>
                <c:pt idx="234">
                  <c:v>59.666843</c:v>
                </c:pt>
                <c:pt idx="235">
                  <c:v>60.203415</c:v>
                </c:pt>
                <c:pt idx="236">
                  <c:v>61.159489000000001</c:v>
                </c:pt>
                <c:pt idx="237">
                  <c:v>61.383873000000001</c:v>
                </c:pt>
                <c:pt idx="238">
                  <c:v>62.827744000000003</c:v>
                </c:pt>
                <c:pt idx="239">
                  <c:v>61.588749</c:v>
                </c:pt>
                <c:pt idx="240">
                  <c:v>61.998493000000003</c:v>
                </c:pt>
                <c:pt idx="241">
                  <c:v>61.666794000000003</c:v>
                </c:pt>
                <c:pt idx="242">
                  <c:v>61.247290999999997</c:v>
                </c:pt>
                <c:pt idx="243">
                  <c:v>61.959468999999999</c:v>
                </c:pt>
                <c:pt idx="244">
                  <c:v>59.783912000000001</c:v>
                </c:pt>
                <c:pt idx="245">
                  <c:v>61.891177999999996</c:v>
                </c:pt>
                <c:pt idx="246">
                  <c:v>61.442408999999998</c:v>
                </c:pt>
                <c:pt idx="247">
                  <c:v>62.076542000000003</c:v>
                </c:pt>
                <c:pt idx="248">
                  <c:v>63.696015000000003</c:v>
                </c:pt>
                <c:pt idx="249">
                  <c:v>65.510604999999998</c:v>
                </c:pt>
                <c:pt idx="250">
                  <c:v>66.681304999999995</c:v>
                </c:pt>
                <c:pt idx="251">
                  <c:v>65.393531999999993</c:v>
                </c:pt>
                <c:pt idx="252">
                  <c:v>67.110566000000006</c:v>
                </c:pt>
                <c:pt idx="253">
                  <c:v>67.822738999999999</c:v>
                </c:pt>
                <c:pt idx="254">
                  <c:v>67.666646999999998</c:v>
                </c:pt>
                <c:pt idx="255">
                  <c:v>67.113592999999995</c:v>
                </c:pt>
                <c:pt idx="256">
                  <c:v>66.919542000000007</c:v>
                </c:pt>
                <c:pt idx="257">
                  <c:v>66.938944000000006</c:v>
                </c:pt>
                <c:pt idx="258">
                  <c:v>66.279160000000005</c:v>
                </c:pt>
                <c:pt idx="259">
                  <c:v>66.017189999999999</c:v>
                </c:pt>
                <c:pt idx="260">
                  <c:v>65.629080999999999</c:v>
                </c:pt>
                <c:pt idx="261">
                  <c:v>67.220324000000005</c:v>
                </c:pt>
                <c:pt idx="262">
                  <c:v>68.607810000000001</c:v>
                </c:pt>
                <c:pt idx="263">
                  <c:v>68.132379999999998</c:v>
                </c:pt>
                <c:pt idx="264">
                  <c:v>66.599350999999999</c:v>
                </c:pt>
                <c:pt idx="265">
                  <c:v>65.609679</c:v>
                </c:pt>
                <c:pt idx="266">
                  <c:v>66.890434999999997</c:v>
                </c:pt>
                <c:pt idx="267">
                  <c:v>66.521727999999996</c:v>
                </c:pt>
                <c:pt idx="268">
                  <c:v>67.336759000000001</c:v>
                </c:pt>
                <c:pt idx="269">
                  <c:v>66.793402</c:v>
                </c:pt>
                <c:pt idx="270">
                  <c:v>67.055379000000002</c:v>
                </c:pt>
                <c:pt idx="271">
                  <c:v>64.474457000000001</c:v>
                </c:pt>
                <c:pt idx="272">
                  <c:v>65.764917999999994</c:v>
                </c:pt>
                <c:pt idx="273">
                  <c:v>66.230650999999995</c:v>
                </c:pt>
                <c:pt idx="274">
                  <c:v>65.017813000000004</c:v>
                </c:pt>
                <c:pt idx="275">
                  <c:v>65.832836999999998</c:v>
                </c:pt>
                <c:pt idx="276">
                  <c:v>66.056002000000007</c:v>
                </c:pt>
                <c:pt idx="277">
                  <c:v>65.803730000000002</c:v>
                </c:pt>
                <c:pt idx="278">
                  <c:v>65.968673999999993</c:v>
                </c:pt>
                <c:pt idx="279">
                  <c:v>65.803730000000002</c:v>
                </c:pt>
                <c:pt idx="280">
                  <c:v>64.949894999999998</c:v>
                </c:pt>
                <c:pt idx="281">
                  <c:v>65.599974000000003</c:v>
                </c:pt>
                <c:pt idx="282">
                  <c:v>63.775869</c:v>
                </c:pt>
                <c:pt idx="283">
                  <c:v>63.086970000000001</c:v>
                </c:pt>
                <c:pt idx="284">
                  <c:v>62.242840000000001</c:v>
                </c:pt>
                <c:pt idx="285">
                  <c:v>61.825623</c:v>
                </c:pt>
                <c:pt idx="286">
                  <c:v>62.330159999999999</c:v>
                </c:pt>
                <c:pt idx="287">
                  <c:v>63.116084000000001</c:v>
                </c:pt>
                <c:pt idx="288">
                  <c:v>63.057862999999998</c:v>
                </c:pt>
                <c:pt idx="289">
                  <c:v>63.504187000000002</c:v>
                </c:pt>
                <c:pt idx="290">
                  <c:v>63.601219999999998</c:v>
                </c:pt>
                <c:pt idx="291">
                  <c:v>63.669137999999997</c:v>
                </c:pt>
                <c:pt idx="292">
                  <c:v>64.115461999999994</c:v>
                </c:pt>
                <c:pt idx="293">
                  <c:v>63.795271</c:v>
                </c:pt>
                <c:pt idx="294">
                  <c:v>63.989322000000001</c:v>
                </c:pt>
                <c:pt idx="295">
                  <c:v>65.308890000000005</c:v>
                </c:pt>
                <c:pt idx="296">
                  <c:v>65.580563999999995</c:v>
                </c:pt>
                <c:pt idx="297">
                  <c:v>64.814057000000005</c:v>
                </c:pt>
                <c:pt idx="298">
                  <c:v>62.630949000000001</c:v>
                </c:pt>
                <c:pt idx="299">
                  <c:v>63.222814999999997</c:v>
                </c:pt>
                <c:pt idx="300">
                  <c:v>61.301676</c:v>
                </c:pt>
                <c:pt idx="301">
                  <c:v>60.651592999999998</c:v>
                </c:pt>
                <c:pt idx="302">
                  <c:v>61.990566999999999</c:v>
                </c:pt>
                <c:pt idx="303">
                  <c:v>63.145190999999997</c:v>
                </c:pt>
                <c:pt idx="304">
                  <c:v>62.572727999999998</c:v>
                </c:pt>
                <c:pt idx="305">
                  <c:v>61.728594000000001</c:v>
                </c:pt>
                <c:pt idx="306">
                  <c:v>60.234380999999999</c:v>
                </c:pt>
                <c:pt idx="307">
                  <c:v>60.486649</c:v>
                </c:pt>
                <c:pt idx="308">
                  <c:v>60.845647999999997</c:v>
                </c:pt>
                <c:pt idx="309">
                  <c:v>59.613404000000003</c:v>
                </c:pt>
                <c:pt idx="310">
                  <c:v>58.711053</c:v>
                </c:pt>
                <c:pt idx="311">
                  <c:v>58.749864000000002</c:v>
                </c:pt>
                <c:pt idx="312">
                  <c:v>58.099784999999997</c:v>
                </c:pt>
                <c:pt idx="313">
                  <c:v>60.127650000000003</c:v>
                </c:pt>
                <c:pt idx="314">
                  <c:v>60.379919000000001</c:v>
                </c:pt>
                <c:pt idx="315">
                  <c:v>58.264729000000003</c:v>
                </c:pt>
                <c:pt idx="316">
                  <c:v>57.440001000000002</c:v>
                </c:pt>
                <c:pt idx="317">
                  <c:v>56.838436000000002</c:v>
                </c:pt>
                <c:pt idx="318">
                  <c:v>55.401805000000003</c:v>
                </c:pt>
                <c:pt idx="319">
                  <c:v>58.082230000000003</c:v>
                </c:pt>
                <c:pt idx="320">
                  <c:v>59.586348999999998</c:v>
                </c:pt>
                <c:pt idx="321">
                  <c:v>59.528500000000001</c:v>
                </c:pt>
                <c:pt idx="322">
                  <c:v>59.865962000000003</c:v>
                </c:pt>
                <c:pt idx="323">
                  <c:v>60.473396000000001</c:v>
                </c:pt>
                <c:pt idx="324">
                  <c:v>62.035364000000001</c:v>
                </c:pt>
                <c:pt idx="325">
                  <c:v>59.962378000000001</c:v>
                </c:pt>
                <c:pt idx="326">
                  <c:v>59.403156000000003</c:v>
                </c:pt>
                <c:pt idx="327">
                  <c:v>57.937601000000001</c:v>
                </c:pt>
                <c:pt idx="328">
                  <c:v>57.050553000000001</c:v>
                </c:pt>
                <c:pt idx="329">
                  <c:v>57.098765</c:v>
                </c:pt>
                <c:pt idx="330">
                  <c:v>56.645598999999997</c:v>
                </c:pt>
                <c:pt idx="331">
                  <c:v>55.951388000000001</c:v>
                </c:pt>
                <c:pt idx="332">
                  <c:v>56.877003999999999</c:v>
                </c:pt>
                <c:pt idx="333">
                  <c:v>55.247537000000001</c:v>
                </c:pt>
                <c:pt idx="334">
                  <c:v>56.645598999999997</c:v>
                </c:pt>
                <c:pt idx="335">
                  <c:v>57.474795</c:v>
                </c:pt>
                <c:pt idx="336">
                  <c:v>56.115301000000002</c:v>
                </c:pt>
                <c:pt idx="337">
                  <c:v>57.33981</c:v>
                </c:pt>
                <c:pt idx="338">
                  <c:v>58.438974999999999</c:v>
                </c:pt>
                <c:pt idx="339">
                  <c:v>58.641452000000001</c:v>
                </c:pt>
                <c:pt idx="340">
                  <c:v>57.879748999999997</c:v>
                </c:pt>
                <c:pt idx="341">
                  <c:v>55.806762999999997</c:v>
                </c:pt>
                <c:pt idx="342">
                  <c:v>56.549182999999999</c:v>
                </c:pt>
                <c:pt idx="343">
                  <c:v>58.882497000000001</c:v>
                </c:pt>
                <c:pt idx="344">
                  <c:v>60.463752999999997</c:v>
                </c:pt>
                <c:pt idx="345">
                  <c:v>61.823250999999999</c:v>
                </c:pt>
                <c:pt idx="346">
                  <c:v>61.977516000000001</c:v>
                </c:pt>
                <c:pt idx="347">
                  <c:v>61.196531999999998</c:v>
                </c:pt>
                <c:pt idx="348">
                  <c:v>60.820501999999998</c:v>
                </c:pt>
                <c:pt idx="349">
                  <c:v>60.184139000000002</c:v>
                </c:pt>
                <c:pt idx="350">
                  <c:v>60.155214999999998</c:v>
                </c:pt>
                <c:pt idx="351">
                  <c:v>60.415543999999997</c:v>
                </c:pt>
                <c:pt idx="352">
                  <c:v>61.601486000000001</c:v>
                </c:pt>
                <c:pt idx="353">
                  <c:v>61.138680000000001</c:v>
                </c:pt>
                <c:pt idx="354">
                  <c:v>61.264023999999999</c:v>
                </c:pt>
                <c:pt idx="355">
                  <c:v>62.729574999999997</c:v>
                </c:pt>
                <c:pt idx="356">
                  <c:v>62.517454000000001</c:v>
                </c:pt>
                <c:pt idx="357">
                  <c:v>62.999544</c:v>
                </c:pt>
                <c:pt idx="358">
                  <c:v>63.288801999999997</c:v>
                </c:pt>
                <c:pt idx="359">
                  <c:v>62.151068000000002</c:v>
                </c:pt>
                <c:pt idx="360">
                  <c:v>62.565666</c:v>
                </c:pt>
                <c:pt idx="361">
                  <c:v>62.343908999999996</c:v>
                </c:pt>
                <c:pt idx="362">
                  <c:v>61.996803</c:v>
                </c:pt>
                <c:pt idx="363">
                  <c:v>63.616627000000001</c:v>
                </c:pt>
                <c:pt idx="364">
                  <c:v>65.795669000000004</c:v>
                </c:pt>
                <c:pt idx="365">
                  <c:v>66.885198000000003</c:v>
                </c:pt>
                <c:pt idx="366">
                  <c:v>66.403107000000006</c:v>
                </c:pt>
                <c:pt idx="367">
                  <c:v>67.463704000000007</c:v>
                </c:pt>
                <c:pt idx="368">
                  <c:v>66.808060999999995</c:v>
                </c:pt>
                <c:pt idx="369">
                  <c:v>66.894834000000003</c:v>
                </c:pt>
                <c:pt idx="370">
                  <c:v>66.798417999999998</c:v>
                </c:pt>
                <c:pt idx="371">
                  <c:v>67.550477000000001</c:v>
                </c:pt>
                <c:pt idx="372">
                  <c:v>67.164811</c:v>
                </c:pt>
                <c:pt idx="373">
                  <c:v>66.788774000000004</c:v>
                </c:pt>
                <c:pt idx="374">
                  <c:v>65.458207000000002</c:v>
                </c:pt>
                <c:pt idx="375">
                  <c:v>65.313579000000004</c:v>
                </c:pt>
                <c:pt idx="376">
                  <c:v>65.786033000000003</c:v>
                </c:pt>
                <c:pt idx="377">
                  <c:v>65.082177999999999</c:v>
                </c:pt>
                <c:pt idx="378">
                  <c:v>65.062897000000007</c:v>
                </c:pt>
                <c:pt idx="379">
                  <c:v>65.246087000000003</c:v>
                </c:pt>
                <c:pt idx="380">
                  <c:v>63.799815000000002</c:v>
                </c:pt>
                <c:pt idx="381">
                  <c:v>63.253289000000002</c:v>
                </c:pt>
                <c:pt idx="382">
                  <c:v>64.758634000000001</c:v>
                </c:pt>
                <c:pt idx="383">
                  <c:v>64.087457000000001</c:v>
                </c:pt>
                <c:pt idx="384">
                  <c:v>64.058693000000005</c:v>
                </c:pt>
                <c:pt idx="385">
                  <c:v>64.557282999999998</c:v>
                </c:pt>
                <c:pt idx="386">
                  <c:v>64.298398000000006</c:v>
                </c:pt>
                <c:pt idx="387">
                  <c:v>64.049109999999999</c:v>
                </c:pt>
                <c:pt idx="388">
                  <c:v>63.876522999999999</c:v>
                </c:pt>
                <c:pt idx="389">
                  <c:v>63.569701000000002</c:v>
                </c:pt>
                <c:pt idx="390">
                  <c:v>63.253289000000002</c:v>
                </c:pt>
                <c:pt idx="391">
                  <c:v>62.725935</c:v>
                </c:pt>
                <c:pt idx="392">
                  <c:v>62.591701</c:v>
                </c:pt>
                <c:pt idx="393">
                  <c:v>63.138227999999998</c:v>
                </c:pt>
                <c:pt idx="394">
                  <c:v>62.831406000000001</c:v>
                </c:pt>
                <c:pt idx="395">
                  <c:v>62.399940000000001</c:v>
                </c:pt>
                <c:pt idx="396">
                  <c:v>62.630054999999999</c:v>
                </c:pt>
                <c:pt idx="397">
                  <c:v>63.473813</c:v>
                </c:pt>
                <c:pt idx="398">
                  <c:v>63.061520999999999</c:v>
                </c:pt>
                <c:pt idx="399">
                  <c:v>62.994404000000003</c:v>
                </c:pt>
                <c:pt idx="400">
                  <c:v>63.090291000000001</c:v>
                </c:pt>
                <c:pt idx="401">
                  <c:v>63.742288000000002</c:v>
                </c:pt>
                <c:pt idx="402">
                  <c:v>61.939703999999999</c:v>
                </c:pt>
                <c:pt idx="403">
                  <c:v>66.302333000000004</c:v>
                </c:pt>
                <c:pt idx="404">
                  <c:v>65.583219</c:v>
                </c:pt>
                <c:pt idx="405">
                  <c:v>64.720281</c:v>
                </c:pt>
                <c:pt idx="406">
                  <c:v>65.487339000000006</c:v>
                </c:pt>
                <c:pt idx="407">
                  <c:v>66.053038000000001</c:v>
                </c:pt>
                <c:pt idx="408">
                  <c:v>66.235215999999994</c:v>
                </c:pt>
                <c:pt idx="409">
                  <c:v>65.458568</c:v>
                </c:pt>
                <c:pt idx="410">
                  <c:v>65.199690000000004</c:v>
                </c:pt>
                <c:pt idx="411">
                  <c:v>64.854515000000006</c:v>
                </c:pt>
                <c:pt idx="412">
                  <c:v>64.672336999999999</c:v>
                </c:pt>
                <c:pt idx="413">
                  <c:v>64.624399999999994</c:v>
                </c:pt>
                <c:pt idx="414">
                  <c:v>64.720281</c:v>
                </c:pt>
                <c:pt idx="415">
                  <c:v>65.305160999999998</c:v>
                </c:pt>
                <c:pt idx="416">
                  <c:v>64.173754000000002</c:v>
                </c:pt>
                <c:pt idx="417">
                  <c:v>62.371177000000003</c:v>
                </c:pt>
                <c:pt idx="418">
                  <c:v>62.006821000000002</c:v>
                </c:pt>
                <c:pt idx="419">
                  <c:v>62.351996999999997</c:v>
                </c:pt>
                <c:pt idx="420">
                  <c:v>62.630054999999999</c:v>
                </c:pt>
                <c:pt idx="421">
                  <c:v>61.997238000000003</c:v>
                </c:pt>
                <c:pt idx="422">
                  <c:v>61.105533000000001</c:v>
                </c:pt>
                <c:pt idx="423">
                  <c:v>61.642473000000003</c:v>
                </c:pt>
                <c:pt idx="424">
                  <c:v>61.882176999999999</c:v>
                </c:pt>
                <c:pt idx="425">
                  <c:v>62.476647999999997</c:v>
                </c:pt>
                <c:pt idx="426">
                  <c:v>63.090291000000001</c:v>
                </c:pt>
                <c:pt idx="427">
                  <c:v>63.282052</c:v>
                </c:pt>
                <c:pt idx="428">
                  <c:v>63.857342000000003</c:v>
                </c:pt>
                <c:pt idx="429">
                  <c:v>64.058693000000005</c:v>
                </c:pt>
                <c:pt idx="430">
                  <c:v>63.147818000000001</c:v>
                </c:pt>
                <c:pt idx="431">
                  <c:v>62.658817999999997</c:v>
                </c:pt>
                <c:pt idx="432">
                  <c:v>61.057592</c:v>
                </c:pt>
                <c:pt idx="433">
                  <c:v>60.817888000000004</c:v>
                </c:pt>
                <c:pt idx="434">
                  <c:v>61.393177999999999</c:v>
                </c:pt>
                <c:pt idx="435">
                  <c:v>61.316473999999999</c:v>
                </c:pt>
                <c:pt idx="436">
                  <c:v>61.978057999999997</c:v>
                </c:pt>
                <c:pt idx="437">
                  <c:v>60.846651000000001</c:v>
                </c:pt>
                <c:pt idx="438">
                  <c:v>60.904181999999999</c:v>
                </c:pt>
                <c:pt idx="439">
                  <c:v>60.405594999999998</c:v>
                </c:pt>
                <c:pt idx="440">
                  <c:v>60.405594999999998</c:v>
                </c:pt>
                <c:pt idx="441">
                  <c:v>60.626123</c:v>
                </c:pt>
                <c:pt idx="442">
                  <c:v>60.942534999999999</c:v>
                </c:pt>
                <c:pt idx="443">
                  <c:v>61.489061</c:v>
                </c:pt>
                <c:pt idx="444">
                  <c:v>62.690244999999997</c:v>
                </c:pt>
                <c:pt idx="445">
                  <c:v>62.213585000000002</c:v>
                </c:pt>
                <c:pt idx="446">
                  <c:v>61.965719999999997</c:v>
                </c:pt>
                <c:pt idx="447">
                  <c:v>61.679721999999998</c:v>
                </c:pt>
                <c:pt idx="448">
                  <c:v>62.623513000000003</c:v>
                </c:pt>
                <c:pt idx="449">
                  <c:v>64.425285000000002</c:v>
                </c:pt>
                <c:pt idx="450">
                  <c:v>64.596881999999994</c:v>
                </c:pt>
                <c:pt idx="451">
                  <c:v>65.130737999999994</c:v>
                </c:pt>
                <c:pt idx="452">
                  <c:v>65.273737999999994</c:v>
                </c:pt>
                <c:pt idx="453">
                  <c:v>64.463418000000004</c:v>
                </c:pt>
                <c:pt idx="454">
                  <c:v>64.854275000000001</c:v>
                </c:pt>
                <c:pt idx="455">
                  <c:v>63.748429000000002</c:v>
                </c:pt>
                <c:pt idx="456">
                  <c:v>63.538697999999997</c:v>
                </c:pt>
                <c:pt idx="457">
                  <c:v>62.537709999999997</c:v>
                </c:pt>
                <c:pt idx="458">
                  <c:v>62.470978000000002</c:v>
                </c:pt>
                <c:pt idx="459">
                  <c:v>63.262233999999999</c:v>
                </c:pt>
                <c:pt idx="460">
                  <c:v>62.080120999999998</c:v>
                </c:pt>
                <c:pt idx="461">
                  <c:v>62.966707999999997</c:v>
                </c:pt>
                <c:pt idx="462">
                  <c:v>62.604441999999999</c:v>
                </c:pt>
                <c:pt idx="463">
                  <c:v>59.029496999999999</c:v>
                </c:pt>
                <c:pt idx="464">
                  <c:v>59.391759</c:v>
                </c:pt>
                <c:pt idx="465">
                  <c:v>58.076177999999999</c:v>
                </c:pt>
                <c:pt idx="466">
                  <c:v>58.590971000000003</c:v>
                </c:pt>
                <c:pt idx="467">
                  <c:v>58.362177000000003</c:v>
                </c:pt>
                <c:pt idx="468">
                  <c:v>58.581439000000003</c:v>
                </c:pt>
                <c:pt idx="469">
                  <c:v>58.428908999999997</c:v>
                </c:pt>
                <c:pt idx="470">
                  <c:v>57.694853000000002</c:v>
                </c:pt>
                <c:pt idx="471">
                  <c:v>56.770131999999997</c:v>
                </c:pt>
                <c:pt idx="472">
                  <c:v>57.208658</c:v>
                </c:pt>
                <c:pt idx="473">
                  <c:v>57.294457000000001</c:v>
                </c:pt>
                <c:pt idx="474">
                  <c:v>57.237259999999999</c:v>
                </c:pt>
                <c:pt idx="475">
                  <c:v>56.703400000000002</c:v>
                </c:pt>
                <c:pt idx="476">
                  <c:v>56.541338000000003</c:v>
                </c:pt>
                <c:pt idx="477">
                  <c:v>57.037064000000001</c:v>
                </c:pt>
                <c:pt idx="478">
                  <c:v>56.102808000000003</c:v>
                </c:pt>
                <c:pt idx="479">
                  <c:v>56.884529999999998</c:v>
                </c:pt>
                <c:pt idx="480">
                  <c:v>57.418388999999998</c:v>
                </c:pt>
                <c:pt idx="481">
                  <c:v>56.474606000000001</c:v>
                </c:pt>
                <c:pt idx="482">
                  <c:v>57.065662000000003</c:v>
                </c:pt>
                <c:pt idx="483">
                  <c:v>57.418388999999998</c:v>
                </c:pt>
                <c:pt idx="484">
                  <c:v>57.456522999999997</c:v>
                </c:pt>
                <c:pt idx="485">
                  <c:v>58.285908999999997</c:v>
                </c:pt>
                <c:pt idx="486">
                  <c:v>58.467041999999999</c:v>
                </c:pt>
                <c:pt idx="487">
                  <c:v>59.096232000000001</c:v>
                </c:pt>
                <c:pt idx="488">
                  <c:v>59.544289999999997</c:v>
                </c:pt>
                <c:pt idx="489">
                  <c:v>59.172496000000002</c:v>
                </c:pt>
                <c:pt idx="490">
                  <c:v>59.191563000000002</c:v>
                </c:pt>
                <c:pt idx="491">
                  <c:v>59.058098999999999</c:v>
                </c:pt>
                <c:pt idx="492">
                  <c:v>59.534757999999997</c:v>
                </c:pt>
                <c:pt idx="493">
                  <c:v>59.401294</c:v>
                </c:pt>
                <c:pt idx="494">
                  <c:v>58.753036999999999</c:v>
                </c:pt>
                <c:pt idx="495">
                  <c:v>60.011417999999999</c:v>
                </c:pt>
                <c:pt idx="496">
                  <c:v>60.173479999999998</c:v>
                </c:pt>
                <c:pt idx="497">
                  <c:v>59.277361999999997</c:v>
                </c:pt>
                <c:pt idx="498">
                  <c:v>57.504187999999999</c:v>
                </c:pt>
                <c:pt idx="499">
                  <c:v>57.885517</c:v>
                </c:pt>
                <c:pt idx="500">
                  <c:v>56.474606000000001</c:v>
                </c:pt>
                <c:pt idx="501">
                  <c:v>55.750081999999999</c:v>
                </c:pt>
                <c:pt idx="502">
                  <c:v>55.845416</c:v>
                </c:pt>
                <c:pt idx="503">
                  <c:v>56.731999000000002</c:v>
                </c:pt>
                <c:pt idx="504">
                  <c:v>56.274405999999999</c:v>
                </c:pt>
                <c:pt idx="505">
                  <c:v>56.617601000000001</c:v>
                </c:pt>
                <c:pt idx="506">
                  <c:v>56.66527</c:v>
                </c:pt>
                <c:pt idx="507">
                  <c:v>56.447364</c:v>
                </c:pt>
                <c:pt idx="508">
                  <c:v>56.039971999999999</c:v>
                </c:pt>
                <c:pt idx="509">
                  <c:v>56.049444999999999</c:v>
                </c:pt>
                <c:pt idx="510">
                  <c:v>57.849547000000001</c:v>
                </c:pt>
                <c:pt idx="511">
                  <c:v>58.076926</c:v>
                </c:pt>
                <c:pt idx="512">
                  <c:v>57.593741999999999</c:v>
                </c:pt>
                <c:pt idx="513">
                  <c:v>56.077866</c:v>
                </c:pt>
                <c:pt idx="514">
                  <c:v>54.656734</c:v>
                </c:pt>
                <c:pt idx="515">
                  <c:v>55.471516999999999</c:v>
                </c:pt>
                <c:pt idx="516">
                  <c:v>55.661002000000003</c:v>
                </c:pt>
                <c:pt idx="517">
                  <c:v>56.542104000000002</c:v>
                </c:pt>
                <c:pt idx="518">
                  <c:v>56.163133999999999</c:v>
                </c:pt>
                <c:pt idx="519">
                  <c:v>56.816856999999999</c:v>
                </c:pt>
                <c:pt idx="520">
                  <c:v>57.480049000000001</c:v>
                </c:pt>
                <c:pt idx="521">
                  <c:v>57.461103999999999</c:v>
                </c:pt>
                <c:pt idx="522">
                  <c:v>55.793641000000001</c:v>
                </c:pt>
                <c:pt idx="523">
                  <c:v>55.926279000000001</c:v>
                </c:pt>
                <c:pt idx="524">
                  <c:v>56.125239999999998</c:v>
                </c:pt>
                <c:pt idx="525">
                  <c:v>55.945228</c:v>
                </c:pt>
                <c:pt idx="526">
                  <c:v>55.945228</c:v>
                </c:pt>
                <c:pt idx="527">
                  <c:v>55.765219000000002</c:v>
                </c:pt>
                <c:pt idx="528">
                  <c:v>55.443095999999997</c:v>
                </c:pt>
                <c:pt idx="529">
                  <c:v>55.774692000000002</c:v>
                </c:pt>
                <c:pt idx="530">
                  <c:v>55.708371999999997</c:v>
                </c:pt>
                <c:pt idx="531">
                  <c:v>55.528364000000003</c:v>
                </c:pt>
                <c:pt idx="532">
                  <c:v>55.717849000000001</c:v>
                </c:pt>
                <c:pt idx="533">
                  <c:v>55.613632000000003</c:v>
                </c:pt>
                <c:pt idx="534">
                  <c:v>55.357827999999998</c:v>
                </c:pt>
                <c:pt idx="535">
                  <c:v>54.903066000000003</c:v>
                </c:pt>
                <c:pt idx="536">
                  <c:v>54.760950999999999</c:v>
                </c:pt>
                <c:pt idx="537">
                  <c:v>55.528364000000003</c:v>
                </c:pt>
                <c:pt idx="538">
                  <c:v>55.632581000000002</c:v>
                </c:pt>
                <c:pt idx="539">
                  <c:v>55.717849000000001</c:v>
                </c:pt>
                <c:pt idx="540">
                  <c:v>55.253610999999999</c:v>
                </c:pt>
                <c:pt idx="541">
                  <c:v>55.386248999999999</c:v>
                </c:pt>
                <c:pt idx="542">
                  <c:v>54.779899999999998</c:v>
                </c:pt>
                <c:pt idx="543">
                  <c:v>54.798848999999997</c:v>
                </c:pt>
                <c:pt idx="544">
                  <c:v>54.760950999999999</c:v>
                </c:pt>
                <c:pt idx="545">
                  <c:v>55.130445000000002</c:v>
                </c:pt>
                <c:pt idx="546">
                  <c:v>55.878909</c:v>
                </c:pt>
                <c:pt idx="547">
                  <c:v>51.312337999999997</c:v>
                </c:pt>
                <c:pt idx="548">
                  <c:v>51.350236000000002</c:v>
                </c:pt>
                <c:pt idx="549">
                  <c:v>50.715462000000002</c:v>
                </c:pt>
                <c:pt idx="550">
                  <c:v>50.810206000000001</c:v>
                </c:pt>
                <c:pt idx="551">
                  <c:v>49.739618999999998</c:v>
                </c:pt>
                <c:pt idx="552">
                  <c:v>49.114320999999997</c:v>
                </c:pt>
                <c:pt idx="553">
                  <c:v>49.218538000000002</c:v>
                </c:pt>
                <c:pt idx="554">
                  <c:v>47.901623000000001</c:v>
                </c:pt>
                <c:pt idx="555">
                  <c:v>47.768980999999997</c:v>
                </c:pt>
                <c:pt idx="556">
                  <c:v>46.632078</c:v>
                </c:pt>
                <c:pt idx="557">
                  <c:v>46.385747000000002</c:v>
                </c:pt>
                <c:pt idx="558">
                  <c:v>46.347848999999997</c:v>
                </c:pt>
                <c:pt idx="559">
                  <c:v>46.508912000000002</c:v>
                </c:pt>
                <c:pt idx="560">
                  <c:v>47.636341999999999</c:v>
                </c:pt>
                <c:pt idx="561">
                  <c:v>46.897354999999997</c:v>
                </c:pt>
                <c:pt idx="562">
                  <c:v>47.570022999999999</c:v>
                </c:pt>
                <c:pt idx="563">
                  <c:v>47.153159000000002</c:v>
                </c:pt>
                <c:pt idx="564">
                  <c:v>48.422704000000003</c:v>
                </c:pt>
                <c:pt idx="565">
                  <c:v>48.176372000000001</c:v>
                </c:pt>
                <c:pt idx="566">
                  <c:v>47.570022999999999</c:v>
                </c:pt>
                <c:pt idx="567">
                  <c:v>47.873198000000002</c:v>
                </c:pt>
                <c:pt idx="568">
                  <c:v>48.147951999999997</c:v>
                </c:pt>
                <c:pt idx="569">
                  <c:v>48.646552</c:v>
                </c:pt>
                <c:pt idx="570">
                  <c:v>48.072688999999997</c:v>
                </c:pt>
                <c:pt idx="571">
                  <c:v>48.561883000000002</c:v>
                </c:pt>
                <c:pt idx="572">
                  <c:v>48.881740999999998</c:v>
                </c:pt>
                <c:pt idx="573">
                  <c:v>48.251435000000001</c:v>
                </c:pt>
                <c:pt idx="574">
                  <c:v>48.608919999999998</c:v>
                </c:pt>
                <c:pt idx="575">
                  <c:v>48.458399</c:v>
                </c:pt>
                <c:pt idx="576">
                  <c:v>48.091504999999998</c:v>
                </c:pt>
                <c:pt idx="577">
                  <c:v>47.865724999999998</c:v>
                </c:pt>
                <c:pt idx="578">
                  <c:v>48.119729999999997</c:v>
                </c:pt>
                <c:pt idx="579">
                  <c:v>46.990820999999997</c:v>
                </c:pt>
                <c:pt idx="580">
                  <c:v>47.282452999999997</c:v>
                </c:pt>
                <c:pt idx="581">
                  <c:v>47.677573000000002</c:v>
                </c:pt>
                <c:pt idx="582">
                  <c:v>48.053877</c:v>
                </c:pt>
                <c:pt idx="583">
                  <c:v>47.489421</c:v>
                </c:pt>
                <c:pt idx="584">
                  <c:v>48.157356999999998</c:v>
                </c:pt>
                <c:pt idx="585">
                  <c:v>48.091504999999998</c:v>
                </c:pt>
                <c:pt idx="586">
                  <c:v>47.555273</c:v>
                </c:pt>
                <c:pt idx="587">
                  <c:v>47.536458000000003</c:v>
                </c:pt>
                <c:pt idx="588">
                  <c:v>47.583499000000003</c:v>
                </c:pt>
                <c:pt idx="589">
                  <c:v>47.649351000000003</c:v>
                </c:pt>
                <c:pt idx="590">
                  <c:v>47.545867000000001</c:v>
                </c:pt>
                <c:pt idx="591">
                  <c:v>47.273046999999998</c:v>
                </c:pt>
                <c:pt idx="592">
                  <c:v>47.762241000000003</c:v>
                </c:pt>
                <c:pt idx="593">
                  <c:v>47.724609999999998</c:v>
                </c:pt>
                <c:pt idx="594">
                  <c:v>47.207194000000001</c:v>
                </c:pt>
                <c:pt idx="595">
                  <c:v>47.028452000000001</c:v>
                </c:pt>
                <c:pt idx="596">
                  <c:v>47.075488999999997</c:v>
                </c:pt>
                <c:pt idx="597">
                  <c:v>47.320084000000001</c:v>
                </c:pt>
                <c:pt idx="598">
                  <c:v>47.028452000000001</c:v>
                </c:pt>
                <c:pt idx="599">
                  <c:v>46.736815999999997</c:v>
                </c:pt>
                <c:pt idx="600">
                  <c:v>46.868521000000001</c:v>
                </c:pt>
                <c:pt idx="601">
                  <c:v>46.257027999999998</c:v>
                </c:pt>
                <c:pt idx="602">
                  <c:v>46.078285000000001</c:v>
                </c:pt>
                <c:pt idx="603">
                  <c:v>46.181769000000003</c:v>
                </c:pt>
                <c:pt idx="604">
                  <c:v>46.275843000000002</c:v>
                </c:pt>
                <c:pt idx="605">
                  <c:v>45.767837</c:v>
                </c:pt>
                <c:pt idx="606">
                  <c:v>46.548664000000002</c:v>
                </c:pt>
                <c:pt idx="607">
                  <c:v>46.435774000000002</c:v>
                </c:pt>
                <c:pt idx="608">
                  <c:v>47.019041999999999</c:v>
                </c:pt>
                <c:pt idx="609">
                  <c:v>46.859115000000003</c:v>
                </c:pt>
                <c:pt idx="610">
                  <c:v>47.621125999999997</c:v>
                </c:pt>
                <c:pt idx="611">
                  <c:v>48.091504999999998</c:v>
                </c:pt>
                <c:pt idx="612">
                  <c:v>47.988021000000003</c:v>
                </c:pt>
                <c:pt idx="613">
                  <c:v>46.849705999999998</c:v>
                </c:pt>
                <c:pt idx="614">
                  <c:v>46.463994999999997</c:v>
                </c:pt>
                <c:pt idx="615">
                  <c:v>46.529848000000001</c:v>
                </c:pt>
                <c:pt idx="616">
                  <c:v>46.398142999999997</c:v>
                </c:pt>
                <c:pt idx="617">
                  <c:v>46.209989999999998</c:v>
                </c:pt>
                <c:pt idx="618">
                  <c:v>46.021838000000002</c:v>
                </c:pt>
                <c:pt idx="619">
                  <c:v>46.209989999999998</c:v>
                </c:pt>
                <c:pt idx="620">
                  <c:v>45.551459999999999</c:v>
                </c:pt>
                <c:pt idx="621">
                  <c:v>45.908948000000002</c:v>
                </c:pt>
                <c:pt idx="622">
                  <c:v>45.824280000000002</c:v>
                </c:pt>
                <c:pt idx="623">
                  <c:v>46.172362999999997</c:v>
                </c:pt>
                <c:pt idx="624">
                  <c:v>45.739612000000001</c:v>
                </c:pt>
                <c:pt idx="625">
                  <c:v>45.636127999999999</c:v>
                </c:pt>
                <c:pt idx="626">
                  <c:v>45.081080999999998</c:v>
                </c:pt>
                <c:pt idx="627">
                  <c:v>45.024638000000003</c:v>
                </c:pt>
                <c:pt idx="628">
                  <c:v>45.165748999999998</c:v>
                </c:pt>
                <c:pt idx="629">
                  <c:v>45.570275000000002</c:v>
                </c:pt>
                <c:pt idx="630">
                  <c:v>45.382126999999997</c:v>
                </c:pt>
                <c:pt idx="631">
                  <c:v>45.269233</c:v>
                </c:pt>
                <c:pt idx="632">
                  <c:v>45.297455999999997</c:v>
                </c:pt>
                <c:pt idx="633">
                  <c:v>45.801696</c:v>
                </c:pt>
                <c:pt idx="634">
                  <c:v>46.268583</c:v>
                </c:pt>
                <c:pt idx="635">
                  <c:v>46.436663000000003</c:v>
                </c:pt>
                <c:pt idx="636">
                  <c:v>45.101363999999997</c:v>
                </c:pt>
                <c:pt idx="637">
                  <c:v>44.821232000000002</c:v>
                </c:pt>
                <c:pt idx="638">
                  <c:v>44.625140000000002</c:v>
                </c:pt>
                <c:pt idx="639">
                  <c:v>44.671827999999998</c:v>
                </c:pt>
                <c:pt idx="640">
                  <c:v>44.87726</c:v>
                </c:pt>
                <c:pt idx="641">
                  <c:v>44.316991999999999</c:v>
                </c:pt>
                <c:pt idx="642">
                  <c:v>44.139575999999998</c:v>
                </c:pt>
                <c:pt idx="643">
                  <c:v>43.971496000000002</c:v>
                </c:pt>
                <c:pt idx="644">
                  <c:v>43.775404000000002</c:v>
                </c:pt>
                <c:pt idx="645">
                  <c:v>43.850104000000002</c:v>
                </c:pt>
                <c:pt idx="646">
                  <c:v>43.803415999999999</c:v>
                </c:pt>
                <c:pt idx="647">
                  <c:v>43.504607999999998</c:v>
                </c:pt>
                <c:pt idx="648">
                  <c:v>44.120899999999999</c:v>
                </c:pt>
                <c:pt idx="649">
                  <c:v>44.083548</c:v>
                </c:pt>
                <c:pt idx="650">
                  <c:v>44.373019999999997</c:v>
                </c:pt>
                <c:pt idx="651">
                  <c:v>45.736331999999997</c:v>
                </c:pt>
                <c:pt idx="652">
                  <c:v>45.839047000000001</c:v>
                </c:pt>
                <c:pt idx="653">
                  <c:v>46.446002999999997</c:v>
                </c:pt>
                <c:pt idx="654">
                  <c:v>46.240571000000003</c:v>
                </c:pt>
                <c:pt idx="655">
                  <c:v>45.409511999999999</c:v>
                </c:pt>
                <c:pt idx="656">
                  <c:v>45.652292000000003</c:v>
                </c:pt>
                <c:pt idx="657">
                  <c:v>45.558914999999999</c:v>
                </c:pt>
                <c:pt idx="658">
                  <c:v>45.568252000000001</c:v>
                </c:pt>
                <c:pt idx="659">
                  <c:v>45.484211999999999</c:v>
                </c:pt>
                <c:pt idx="660">
                  <c:v>45.530900000000003</c:v>
                </c:pt>
                <c:pt idx="661">
                  <c:v>46.072490999999999</c:v>
                </c:pt>
                <c:pt idx="662">
                  <c:v>45.549576000000002</c:v>
                </c:pt>
                <c:pt idx="663">
                  <c:v>45.689642999999997</c:v>
                </c:pt>
                <c:pt idx="664">
                  <c:v>48.668387000000003</c:v>
                </c:pt>
                <c:pt idx="665">
                  <c:v>48.733750999999998</c:v>
                </c:pt>
                <c:pt idx="666">
                  <c:v>48.565671000000002</c:v>
                </c:pt>
                <c:pt idx="667">
                  <c:v>47.790638999999999</c:v>
                </c:pt>
                <c:pt idx="668">
                  <c:v>47.379778999999999</c:v>
                </c:pt>
                <c:pt idx="669">
                  <c:v>47.407791000000003</c:v>
                </c:pt>
                <c:pt idx="670">
                  <c:v>47.557195</c:v>
                </c:pt>
                <c:pt idx="671">
                  <c:v>46.716794999999998</c:v>
                </c:pt>
                <c:pt idx="672">
                  <c:v>46.502026999999998</c:v>
                </c:pt>
                <c:pt idx="673">
                  <c:v>46.240571000000003</c:v>
                </c:pt>
                <c:pt idx="674">
                  <c:v>46.772823000000002</c:v>
                </c:pt>
                <c:pt idx="675">
                  <c:v>46.053815</c:v>
                </c:pt>
                <c:pt idx="676">
                  <c:v>47.024943</c:v>
                </c:pt>
                <c:pt idx="677">
                  <c:v>47.155670999999998</c:v>
                </c:pt>
                <c:pt idx="678">
                  <c:v>47.351762999999998</c:v>
                </c:pt>
                <c:pt idx="679">
                  <c:v>47.575870999999999</c:v>
                </c:pt>
                <c:pt idx="680">
                  <c:v>47.613222999999998</c:v>
                </c:pt>
                <c:pt idx="681">
                  <c:v>47.165007000000003</c:v>
                </c:pt>
                <c:pt idx="682">
                  <c:v>46.184542999999998</c:v>
                </c:pt>
                <c:pt idx="683">
                  <c:v>45.857723</c:v>
                </c:pt>
                <c:pt idx="684">
                  <c:v>44.979971999999997</c:v>
                </c:pt>
                <c:pt idx="685">
                  <c:v>44.783880000000003</c:v>
                </c:pt>
                <c:pt idx="686">
                  <c:v>45.596266999999997</c:v>
                </c:pt>
                <c:pt idx="687">
                  <c:v>46.025803000000003</c:v>
                </c:pt>
                <c:pt idx="688">
                  <c:v>47.221035000000001</c:v>
                </c:pt>
                <c:pt idx="689">
                  <c:v>45.811034999999997</c:v>
                </c:pt>
                <c:pt idx="690">
                  <c:v>46.950239000000003</c:v>
                </c:pt>
                <c:pt idx="691">
                  <c:v>46.586067</c:v>
                </c:pt>
                <c:pt idx="692">
                  <c:v>47.501167000000002</c:v>
                </c:pt>
                <c:pt idx="693">
                  <c:v>48.173487000000002</c:v>
                </c:pt>
                <c:pt idx="694">
                  <c:v>48.098782999999997</c:v>
                </c:pt>
                <c:pt idx="695">
                  <c:v>48.172967999999997</c:v>
                </c:pt>
                <c:pt idx="696">
                  <c:v>48.052419</c:v>
                </c:pt>
                <c:pt idx="697">
                  <c:v>48.525340999999997</c:v>
                </c:pt>
                <c:pt idx="698">
                  <c:v>48.831347000000001</c:v>
                </c:pt>
                <c:pt idx="699">
                  <c:v>47.329129999999999</c:v>
                </c:pt>
                <c:pt idx="700">
                  <c:v>47.329129999999999</c:v>
                </c:pt>
                <c:pt idx="701">
                  <c:v>48.274971000000001</c:v>
                </c:pt>
                <c:pt idx="702">
                  <c:v>49.869916000000003</c:v>
                </c:pt>
                <c:pt idx="703">
                  <c:v>50.760122000000003</c:v>
                </c:pt>
                <c:pt idx="704">
                  <c:v>50.750847</c:v>
                </c:pt>
                <c:pt idx="705">
                  <c:v>50.741574999999997</c:v>
                </c:pt>
                <c:pt idx="706">
                  <c:v>50.073922000000003</c:v>
                </c:pt>
                <c:pt idx="707">
                  <c:v>50.240834999999997</c:v>
                </c:pt>
                <c:pt idx="708">
                  <c:v>51.223768999999997</c:v>
                </c:pt>
                <c:pt idx="709">
                  <c:v>51.770873000000002</c:v>
                </c:pt>
                <c:pt idx="710">
                  <c:v>52.058332</c:v>
                </c:pt>
                <c:pt idx="711">
                  <c:v>51.770873000000002</c:v>
                </c:pt>
                <c:pt idx="712">
                  <c:v>51.520502999999998</c:v>
                </c:pt>
                <c:pt idx="713">
                  <c:v>52.494162000000003</c:v>
                </c:pt>
                <c:pt idx="714">
                  <c:v>52.317974</c:v>
                </c:pt>
                <c:pt idx="715">
                  <c:v>49.601002999999999</c:v>
                </c:pt>
                <c:pt idx="716">
                  <c:v>49.860644999999998</c:v>
                </c:pt>
                <c:pt idx="717">
                  <c:v>50.027557999999999</c:v>
                </c:pt>
                <c:pt idx="718">
                  <c:v>49.675184999999999</c:v>
                </c:pt>
                <c:pt idx="719">
                  <c:v>49.777188000000002</c:v>
                </c:pt>
                <c:pt idx="720">
                  <c:v>50.361384999999999</c:v>
                </c:pt>
                <c:pt idx="721">
                  <c:v>50.203743000000003</c:v>
                </c:pt>
                <c:pt idx="722">
                  <c:v>49.934826000000001</c:v>
                </c:pt>
                <c:pt idx="723">
                  <c:v>49.573182000000003</c:v>
                </c:pt>
                <c:pt idx="724">
                  <c:v>50.658118999999999</c:v>
                </c:pt>
                <c:pt idx="725">
                  <c:v>50.417020000000001</c:v>
                </c:pt>
                <c:pt idx="726">
                  <c:v>49.601002999999999</c:v>
                </c:pt>
                <c:pt idx="727">
                  <c:v>49.007531</c:v>
                </c:pt>
                <c:pt idx="728">
                  <c:v>48.794254000000002</c:v>
                </c:pt>
                <c:pt idx="729">
                  <c:v>48.330607000000001</c:v>
                </c:pt>
                <c:pt idx="730">
                  <c:v>46.670752</c:v>
                </c:pt>
                <c:pt idx="731">
                  <c:v>45.418900999999998</c:v>
                </c:pt>
                <c:pt idx="732">
                  <c:v>45.010893000000003</c:v>
                </c:pt>
                <c:pt idx="733">
                  <c:v>45.381808999999997</c:v>
                </c:pt>
                <c:pt idx="734">
                  <c:v>45.103620999999997</c:v>
                </c:pt>
                <c:pt idx="735">
                  <c:v>46.336925000000001</c:v>
                </c:pt>
                <c:pt idx="736">
                  <c:v>46.819119000000001</c:v>
                </c:pt>
                <c:pt idx="737">
                  <c:v>46.568748999999997</c:v>
                </c:pt>
                <c:pt idx="738">
                  <c:v>47.356948000000003</c:v>
                </c:pt>
                <c:pt idx="739">
                  <c:v>46.105100999999998</c:v>
                </c:pt>
                <c:pt idx="740">
                  <c:v>47.236398000000001</c:v>
                </c:pt>
                <c:pt idx="741">
                  <c:v>50.027557999999999</c:v>
                </c:pt>
                <c:pt idx="742">
                  <c:v>50.825032</c:v>
                </c:pt>
                <c:pt idx="743">
                  <c:v>50.621026000000001</c:v>
                </c:pt>
                <c:pt idx="744">
                  <c:v>50.407749000000003</c:v>
                </c:pt>
                <c:pt idx="745">
                  <c:v>50.815756999999998</c:v>
                </c:pt>
                <c:pt idx="746">
                  <c:v>50.537568999999998</c:v>
                </c:pt>
                <c:pt idx="747">
                  <c:v>51.631777999999997</c:v>
                </c:pt>
                <c:pt idx="748">
                  <c:v>51.390678999999999</c:v>
                </c:pt>
                <c:pt idx="749">
                  <c:v>52.095424999999999</c:v>
                </c:pt>
                <c:pt idx="750">
                  <c:v>51.029034000000003</c:v>
                </c:pt>
                <c:pt idx="751">
                  <c:v>49.536088999999997</c:v>
                </c:pt>
                <c:pt idx="752">
                  <c:v>48.738619</c:v>
                </c:pt>
                <c:pt idx="753">
                  <c:v>48.812800000000003</c:v>
                </c:pt>
                <c:pt idx="754">
                  <c:v>49.007531</c:v>
                </c:pt>
                <c:pt idx="755">
                  <c:v>48.469701999999998</c:v>
                </c:pt>
                <c:pt idx="756">
                  <c:v>49.285722999999997</c:v>
                </c:pt>
                <c:pt idx="757">
                  <c:v>49.202264</c:v>
                </c:pt>
                <c:pt idx="758">
                  <c:v>48.953584999999997</c:v>
                </c:pt>
                <c:pt idx="759">
                  <c:v>49.368051999999999</c:v>
                </c:pt>
                <c:pt idx="760">
                  <c:v>48.999636000000002</c:v>
                </c:pt>
                <c:pt idx="761">
                  <c:v>49.119373000000003</c:v>
                </c:pt>
                <c:pt idx="762">
                  <c:v>49.156211999999996</c:v>
                </c:pt>
                <c:pt idx="763">
                  <c:v>49.589105000000004</c:v>
                </c:pt>
                <c:pt idx="764">
                  <c:v>48.437798000000001</c:v>
                </c:pt>
                <c:pt idx="765">
                  <c:v>47.065438</c:v>
                </c:pt>
                <c:pt idx="766">
                  <c:v>46.862810000000003</c:v>
                </c:pt>
                <c:pt idx="767">
                  <c:v>46.724651999999999</c:v>
                </c:pt>
                <c:pt idx="768">
                  <c:v>46.558863000000002</c:v>
                </c:pt>
                <c:pt idx="769">
                  <c:v>46.650970000000001</c:v>
                </c:pt>
                <c:pt idx="770">
                  <c:v>47.185175000000001</c:v>
                </c:pt>
                <c:pt idx="771">
                  <c:v>47.166753999999997</c:v>
                </c:pt>
                <c:pt idx="772">
                  <c:v>46.678600000000003</c:v>
                </c:pt>
                <c:pt idx="773">
                  <c:v>46.789124999999999</c:v>
                </c:pt>
                <c:pt idx="774">
                  <c:v>47.047020000000003</c:v>
                </c:pt>
                <c:pt idx="775">
                  <c:v>46.936492000000001</c:v>
                </c:pt>
                <c:pt idx="776">
                  <c:v>47.415436</c:v>
                </c:pt>
                <c:pt idx="777">
                  <c:v>47.323332999999998</c:v>
                </c:pt>
                <c:pt idx="778">
                  <c:v>47.590434000000002</c:v>
                </c:pt>
                <c:pt idx="779">
                  <c:v>47.783856</c:v>
                </c:pt>
                <c:pt idx="780">
                  <c:v>48.677267999999998</c:v>
                </c:pt>
                <c:pt idx="781">
                  <c:v>49.193055000000001</c:v>
                </c:pt>
                <c:pt idx="782">
                  <c:v>48.216745000000003</c:v>
                </c:pt>
                <c:pt idx="783">
                  <c:v>47.700961999999997</c:v>
                </c:pt>
                <c:pt idx="784">
                  <c:v>47.875959000000002</c:v>
                </c:pt>
                <c:pt idx="785">
                  <c:v>47.765434999999997</c:v>
                </c:pt>
                <c:pt idx="786">
                  <c:v>48.281218000000003</c:v>
                </c:pt>
                <c:pt idx="787">
                  <c:v>48.575955999999998</c:v>
                </c:pt>
                <c:pt idx="788">
                  <c:v>47.765434999999997</c:v>
                </c:pt>
                <c:pt idx="789">
                  <c:v>48.391745999999998</c:v>
                </c:pt>
                <c:pt idx="790">
                  <c:v>48.428589000000002</c:v>
                </c:pt>
                <c:pt idx="791">
                  <c:v>48.216745000000003</c:v>
                </c:pt>
                <c:pt idx="792">
                  <c:v>47.249648000000001</c:v>
                </c:pt>
                <c:pt idx="793">
                  <c:v>47.931223000000003</c:v>
                </c:pt>
                <c:pt idx="794">
                  <c:v>48.373325000000001</c:v>
                </c:pt>
                <c:pt idx="795">
                  <c:v>48.852269</c:v>
                </c:pt>
                <c:pt idx="796">
                  <c:v>48.336481999999997</c:v>
                </c:pt>
                <c:pt idx="797">
                  <c:v>48.373325000000001</c:v>
                </c:pt>
                <c:pt idx="798">
                  <c:v>48.935163000000003</c:v>
                </c:pt>
                <c:pt idx="799">
                  <c:v>49.110160999999998</c:v>
                </c:pt>
                <c:pt idx="800">
                  <c:v>47.912801999999999</c:v>
                </c:pt>
                <c:pt idx="801">
                  <c:v>44.919403000000003</c:v>
                </c:pt>
                <c:pt idx="802">
                  <c:v>45.472028999999999</c:v>
                </c:pt>
                <c:pt idx="803">
                  <c:v>45.094400999999998</c:v>
                </c:pt>
                <c:pt idx="804">
                  <c:v>45.803606000000002</c:v>
                </c:pt>
                <c:pt idx="805">
                  <c:v>45.379925999999998</c:v>
                </c:pt>
                <c:pt idx="806">
                  <c:v>45.794396999999996</c:v>
                </c:pt>
                <c:pt idx="807">
                  <c:v>45.748342000000001</c:v>
                </c:pt>
                <c:pt idx="808">
                  <c:v>44.947032999999998</c:v>
                </c:pt>
                <c:pt idx="809">
                  <c:v>43.648358999999999</c:v>
                </c:pt>
                <c:pt idx="810">
                  <c:v>43.906250999999997</c:v>
                </c:pt>
                <c:pt idx="811">
                  <c:v>43.915463000000003</c:v>
                </c:pt>
                <c:pt idx="812">
                  <c:v>44.062829999999998</c:v>
                </c:pt>
                <c:pt idx="813">
                  <c:v>42.745735000000003</c:v>
                </c:pt>
                <c:pt idx="814">
                  <c:v>42.920732000000001</c:v>
                </c:pt>
                <c:pt idx="815">
                  <c:v>43.307572999999998</c:v>
                </c:pt>
                <c:pt idx="816">
                  <c:v>43.768096</c:v>
                </c:pt>
                <c:pt idx="817">
                  <c:v>42.883893</c:v>
                </c:pt>
                <c:pt idx="818">
                  <c:v>43.224679000000002</c:v>
                </c:pt>
                <c:pt idx="819">
                  <c:v>43.187837999999999</c:v>
                </c:pt>
                <c:pt idx="820">
                  <c:v>42.310181999999998</c:v>
                </c:pt>
                <c:pt idx="821">
                  <c:v>42.237045999999999</c:v>
                </c:pt>
                <c:pt idx="822">
                  <c:v>42.904428000000003</c:v>
                </c:pt>
                <c:pt idx="823">
                  <c:v>42.611877</c:v>
                </c:pt>
                <c:pt idx="824">
                  <c:v>42.803863</c:v>
                </c:pt>
                <c:pt idx="825">
                  <c:v>42.557022000000003</c:v>
                </c:pt>
                <c:pt idx="826">
                  <c:v>42.767293000000002</c:v>
                </c:pt>
                <c:pt idx="827">
                  <c:v>43.452959</c:v>
                </c:pt>
                <c:pt idx="828">
                  <c:v>42.529597000000003</c:v>
                </c:pt>
                <c:pt idx="829">
                  <c:v>41.505668999999997</c:v>
                </c:pt>
                <c:pt idx="830">
                  <c:v>41.267969999999998</c:v>
                </c:pt>
                <c:pt idx="831">
                  <c:v>39.823501</c:v>
                </c:pt>
                <c:pt idx="832">
                  <c:v>39.933207000000003</c:v>
                </c:pt>
                <c:pt idx="833">
                  <c:v>39.549232000000003</c:v>
                </c:pt>
                <c:pt idx="834">
                  <c:v>38.872709999999998</c:v>
                </c:pt>
                <c:pt idx="835">
                  <c:v>38.671579999999999</c:v>
                </c:pt>
                <c:pt idx="836">
                  <c:v>38.296748999999998</c:v>
                </c:pt>
                <c:pt idx="837">
                  <c:v>38.141333000000003</c:v>
                </c:pt>
                <c:pt idx="838">
                  <c:v>38.388173000000002</c:v>
                </c:pt>
                <c:pt idx="839">
                  <c:v>38.141333000000003</c:v>
                </c:pt>
                <c:pt idx="840">
                  <c:v>38.113903999999998</c:v>
                </c:pt>
                <c:pt idx="841">
                  <c:v>38.205328000000002</c:v>
                </c:pt>
                <c:pt idx="842">
                  <c:v>38.42474</c:v>
                </c:pt>
                <c:pt idx="843">
                  <c:v>38.095618999999999</c:v>
                </c:pt>
                <c:pt idx="844">
                  <c:v>38.781286000000001</c:v>
                </c:pt>
                <c:pt idx="845">
                  <c:v>38.616728999999999</c:v>
                </c:pt>
                <c:pt idx="846">
                  <c:v>38.086478999999997</c:v>
                </c:pt>
                <c:pt idx="847">
                  <c:v>37.775643000000002</c:v>
                </c:pt>
                <c:pt idx="848">
                  <c:v>38.004198000000002</c:v>
                </c:pt>
                <c:pt idx="849">
                  <c:v>38.351604000000002</c:v>
                </c:pt>
                <c:pt idx="850">
                  <c:v>38.104762999999998</c:v>
                </c:pt>
                <c:pt idx="851">
                  <c:v>38.379029000000003</c:v>
                </c:pt>
                <c:pt idx="852">
                  <c:v>39.247540999999998</c:v>
                </c:pt>
                <c:pt idx="853">
                  <c:v>39.613230999999999</c:v>
                </c:pt>
                <c:pt idx="854">
                  <c:v>39.412101</c:v>
                </c:pt>
                <c:pt idx="855">
                  <c:v>39.942348000000003</c:v>
                </c:pt>
                <c:pt idx="856">
                  <c:v>40.225757999999999</c:v>
                </c:pt>
                <c:pt idx="857">
                  <c:v>39.988061000000002</c:v>
                </c:pt>
                <c:pt idx="858">
                  <c:v>40.353748000000003</c:v>
                </c:pt>
                <c:pt idx="859">
                  <c:v>39.878352</c:v>
                </c:pt>
                <c:pt idx="860">
                  <c:v>40.079481999999999</c:v>
                </c:pt>
                <c:pt idx="861">
                  <c:v>40.216616999999999</c:v>
                </c:pt>
                <c:pt idx="862">
                  <c:v>39.530951000000002</c:v>
                </c:pt>
                <c:pt idx="863">
                  <c:v>39.613230999999999</c:v>
                </c:pt>
                <c:pt idx="864">
                  <c:v>40.006343000000001</c:v>
                </c:pt>
                <c:pt idx="865">
                  <c:v>40.426887999999998</c:v>
                </c:pt>
                <c:pt idx="866">
                  <c:v>40.161762000000003</c:v>
                </c:pt>
                <c:pt idx="867">
                  <c:v>40.765149000000001</c:v>
                </c:pt>
                <c:pt idx="868">
                  <c:v>41.313679999999998</c:v>
                </c:pt>
                <c:pt idx="869">
                  <c:v>41.139978999999997</c:v>
                </c:pt>
                <c:pt idx="870">
                  <c:v>40.399458000000003</c:v>
                </c:pt>
                <c:pt idx="871">
                  <c:v>40.180047000000002</c:v>
                </c:pt>
                <c:pt idx="872">
                  <c:v>40.692008999999999</c:v>
                </c:pt>
                <c:pt idx="873">
                  <c:v>41.130839000000002</c:v>
                </c:pt>
                <c:pt idx="874">
                  <c:v>41.286254999999997</c:v>
                </c:pt>
                <c:pt idx="875">
                  <c:v>41.880499999999998</c:v>
                </c:pt>
                <c:pt idx="876">
                  <c:v>42.081626999999997</c:v>
                </c:pt>
                <c:pt idx="877">
                  <c:v>41.011989</c:v>
                </c:pt>
                <c:pt idx="878">
                  <c:v>40.719437999999997</c:v>
                </c:pt>
                <c:pt idx="879">
                  <c:v>40.198332000000001</c:v>
                </c:pt>
                <c:pt idx="880">
                  <c:v>40.390318000000001</c:v>
                </c:pt>
                <c:pt idx="881">
                  <c:v>39.604087</c:v>
                </c:pt>
                <c:pt idx="882">
                  <c:v>40.216616999999999</c:v>
                </c:pt>
                <c:pt idx="883">
                  <c:v>40.655442999999998</c:v>
                </c:pt>
                <c:pt idx="884">
                  <c:v>40.537520999999998</c:v>
                </c:pt>
                <c:pt idx="885">
                  <c:v>41.997923999999998</c:v>
                </c:pt>
                <c:pt idx="886">
                  <c:v>42.15213</c:v>
                </c:pt>
                <c:pt idx="887">
                  <c:v>40.981993000000003</c:v>
                </c:pt>
                <c:pt idx="888">
                  <c:v>41.245047999999997</c:v>
                </c:pt>
                <c:pt idx="889">
                  <c:v>41.480888</c:v>
                </c:pt>
                <c:pt idx="890">
                  <c:v>40.437745</c:v>
                </c:pt>
                <c:pt idx="891">
                  <c:v>41.771154000000003</c:v>
                </c:pt>
                <c:pt idx="892">
                  <c:v>42.496819000000002</c:v>
                </c:pt>
                <c:pt idx="893">
                  <c:v>42.124915999999999</c:v>
                </c:pt>
                <c:pt idx="894">
                  <c:v>42.451466000000003</c:v>
                </c:pt>
                <c:pt idx="895">
                  <c:v>42.787084999999998</c:v>
                </c:pt>
                <c:pt idx="896">
                  <c:v>42.242837000000002</c:v>
                </c:pt>
                <c:pt idx="897">
                  <c:v>42.895938000000001</c:v>
                </c:pt>
                <c:pt idx="898">
                  <c:v>42.914079999999998</c:v>
                </c:pt>
                <c:pt idx="899">
                  <c:v>43.086424000000001</c:v>
                </c:pt>
                <c:pt idx="900">
                  <c:v>42.632883</c:v>
                </c:pt>
                <c:pt idx="901">
                  <c:v>41.880003000000002</c:v>
                </c:pt>
                <c:pt idx="902">
                  <c:v>42.478681000000002</c:v>
                </c:pt>
                <c:pt idx="903">
                  <c:v>43.168061999999999</c:v>
                </c:pt>
                <c:pt idx="904">
                  <c:v>41.734870000000001</c:v>
                </c:pt>
                <c:pt idx="905">
                  <c:v>42.651024999999997</c:v>
                </c:pt>
                <c:pt idx="906">
                  <c:v>42.369827999999998</c:v>
                </c:pt>
                <c:pt idx="907">
                  <c:v>43.249699</c:v>
                </c:pt>
                <c:pt idx="908">
                  <c:v>42.995716999999999</c:v>
                </c:pt>
                <c:pt idx="909">
                  <c:v>42.632883</c:v>
                </c:pt>
                <c:pt idx="910">
                  <c:v>42.088634999999996</c:v>
                </c:pt>
                <c:pt idx="911">
                  <c:v>39.966061000000003</c:v>
                </c:pt>
                <c:pt idx="912">
                  <c:v>39.693933999999999</c:v>
                </c:pt>
                <c:pt idx="913">
                  <c:v>39.276676999999999</c:v>
                </c:pt>
                <c:pt idx="914">
                  <c:v>38.795923999999999</c:v>
                </c:pt>
                <c:pt idx="915">
                  <c:v>40.220042999999997</c:v>
                </c:pt>
                <c:pt idx="916">
                  <c:v>38.287956000000001</c:v>
                </c:pt>
                <c:pt idx="917">
                  <c:v>37.135961000000002</c:v>
                </c:pt>
                <c:pt idx="918">
                  <c:v>36.727777000000003</c:v>
                </c:pt>
                <c:pt idx="919">
                  <c:v>36.219808999999998</c:v>
                </c:pt>
                <c:pt idx="920">
                  <c:v>35.993039000000003</c:v>
                </c:pt>
                <c:pt idx="921">
                  <c:v>36.301447000000003</c:v>
                </c:pt>
                <c:pt idx="922">
                  <c:v>36.301447000000003</c:v>
                </c:pt>
                <c:pt idx="923">
                  <c:v>36.464722000000002</c:v>
                </c:pt>
                <c:pt idx="924">
                  <c:v>36.292374000000002</c:v>
                </c:pt>
                <c:pt idx="925">
                  <c:v>36.029322999999998</c:v>
                </c:pt>
                <c:pt idx="926">
                  <c:v>36.029322999999998</c:v>
                </c:pt>
                <c:pt idx="927">
                  <c:v>36.201667</c:v>
                </c:pt>
                <c:pt idx="928">
                  <c:v>36.537286999999999</c:v>
                </c:pt>
                <c:pt idx="929">
                  <c:v>36.482863999999999</c:v>
                </c:pt>
                <c:pt idx="930">
                  <c:v>37.598574999999997</c:v>
                </c:pt>
                <c:pt idx="931">
                  <c:v>38.369593999999999</c:v>
                </c:pt>
                <c:pt idx="932">
                  <c:v>38.033974000000001</c:v>
                </c:pt>
                <c:pt idx="933">
                  <c:v>37.326450999999999</c:v>
                </c:pt>
                <c:pt idx="934">
                  <c:v>36.782198999999999</c:v>
                </c:pt>
                <c:pt idx="935">
                  <c:v>37.018042999999999</c:v>
                </c:pt>
                <c:pt idx="936">
                  <c:v>37.244813999999998</c:v>
                </c:pt>
                <c:pt idx="937">
                  <c:v>36.963616999999999</c:v>
                </c:pt>
                <c:pt idx="938">
                  <c:v>37.571359999999999</c:v>
                </c:pt>
                <c:pt idx="939">
                  <c:v>37.462510999999999</c:v>
                </c:pt>
                <c:pt idx="940">
                  <c:v>37.362732000000001</c:v>
                </c:pt>
                <c:pt idx="941">
                  <c:v>37.036185000000003</c:v>
                </c:pt>
                <c:pt idx="942">
                  <c:v>36.945475000000002</c:v>
                </c:pt>
                <c:pt idx="943">
                  <c:v>36.836626000000003</c:v>
                </c:pt>
                <c:pt idx="944">
                  <c:v>36.990828</c:v>
                </c:pt>
                <c:pt idx="945">
                  <c:v>37.253883000000002</c:v>
                </c:pt>
                <c:pt idx="946">
                  <c:v>37.489725</c:v>
                </c:pt>
                <c:pt idx="947">
                  <c:v>37.004013</c:v>
                </c:pt>
                <c:pt idx="948">
                  <c:v>37.048985000000002</c:v>
                </c:pt>
                <c:pt idx="949">
                  <c:v>36.680204000000003</c:v>
                </c:pt>
                <c:pt idx="950">
                  <c:v>36.590259000000003</c:v>
                </c:pt>
                <c:pt idx="951">
                  <c:v>36.212482000000001</c:v>
                </c:pt>
                <c:pt idx="952">
                  <c:v>36.329413000000002</c:v>
                </c:pt>
                <c:pt idx="953">
                  <c:v>35.717776999999998</c:v>
                </c:pt>
                <c:pt idx="954">
                  <c:v>35.861691</c:v>
                </c:pt>
                <c:pt idx="955">
                  <c:v>35.384974999999997</c:v>
                </c:pt>
                <c:pt idx="956">
                  <c:v>34.971221999999997</c:v>
                </c:pt>
                <c:pt idx="957">
                  <c:v>35.043177</c:v>
                </c:pt>
                <c:pt idx="958">
                  <c:v>34.611434000000003</c:v>
                </c:pt>
                <c:pt idx="959">
                  <c:v>34.620431000000004</c:v>
                </c:pt>
                <c:pt idx="960">
                  <c:v>34.377575</c:v>
                </c:pt>
                <c:pt idx="961">
                  <c:v>33.747948000000001</c:v>
                </c:pt>
                <c:pt idx="962">
                  <c:v>33.640013000000003</c:v>
                </c:pt>
                <c:pt idx="963">
                  <c:v>33.756940999999998</c:v>
                </c:pt>
                <c:pt idx="964">
                  <c:v>33.963818000000003</c:v>
                </c:pt>
                <c:pt idx="965">
                  <c:v>33.792921</c:v>
                </c:pt>
                <c:pt idx="966">
                  <c:v>33.226256999999997</c:v>
                </c:pt>
                <c:pt idx="967">
                  <c:v>33.415146999999997</c:v>
                </c:pt>
                <c:pt idx="968">
                  <c:v>33.253242999999998</c:v>
                </c:pt>
                <c:pt idx="969">
                  <c:v>33.370170999999999</c:v>
                </c:pt>
                <c:pt idx="970">
                  <c:v>32.731551000000003</c:v>
                </c:pt>
                <c:pt idx="971">
                  <c:v>32.686579000000002</c:v>
                </c:pt>
                <c:pt idx="972">
                  <c:v>33.190280999999999</c:v>
                </c:pt>
                <c:pt idx="973">
                  <c:v>33.001390000000001</c:v>
                </c:pt>
                <c:pt idx="974">
                  <c:v>33.001390000000001</c:v>
                </c:pt>
                <c:pt idx="975">
                  <c:v>33.226256999999997</c:v>
                </c:pt>
                <c:pt idx="976">
                  <c:v>32.902451999999997</c:v>
                </c:pt>
                <c:pt idx="977">
                  <c:v>32.902451999999997</c:v>
                </c:pt>
                <c:pt idx="978">
                  <c:v>32.488695</c:v>
                </c:pt>
                <c:pt idx="979">
                  <c:v>32.848483000000002</c:v>
                </c:pt>
                <c:pt idx="980">
                  <c:v>33.217263000000003</c:v>
                </c:pt>
                <c:pt idx="981">
                  <c:v>33.307209</c:v>
                </c:pt>
                <c:pt idx="982">
                  <c:v>32.8215</c:v>
                </c:pt>
                <c:pt idx="983">
                  <c:v>32.875466000000003</c:v>
                </c:pt>
                <c:pt idx="984">
                  <c:v>32.839486000000001</c:v>
                </c:pt>
                <c:pt idx="985">
                  <c:v>32.848483000000002</c:v>
                </c:pt>
                <c:pt idx="986">
                  <c:v>33.199274000000003</c:v>
                </c:pt>
                <c:pt idx="987">
                  <c:v>32.506684999999997</c:v>
                </c:pt>
                <c:pt idx="988">
                  <c:v>32.938428000000002</c:v>
                </c:pt>
                <c:pt idx="989">
                  <c:v>32.866472000000002</c:v>
                </c:pt>
                <c:pt idx="990">
                  <c:v>32.749541000000001</c:v>
                </c:pt>
                <c:pt idx="991">
                  <c:v>33.001390000000001</c:v>
                </c:pt>
                <c:pt idx="992">
                  <c:v>32.209862999999999</c:v>
                </c:pt>
                <c:pt idx="993">
                  <c:v>31.391349000000002</c:v>
                </c:pt>
                <c:pt idx="994">
                  <c:v>31.346373</c:v>
                </c:pt>
                <c:pt idx="995">
                  <c:v>30.995581999999999</c:v>
                </c:pt>
                <c:pt idx="996">
                  <c:v>30.824684999999999</c:v>
                </c:pt>
                <c:pt idx="997">
                  <c:v>30.878654000000001</c:v>
                </c:pt>
                <c:pt idx="998">
                  <c:v>30.851668</c:v>
                </c:pt>
                <c:pt idx="999">
                  <c:v>30.779713000000001</c:v>
                </c:pt>
                <c:pt idx="1000">
                  <c:v>30.698761000000001</c:v>
                </c:pt>
                <c:pt idx="1001">
                  <c:v>30.662780999999999</c:v>
                </c:pt>
                <c:pt idx="1002">
                  <c:v>30.294</c:v>
                </c:pt>
                <c:pt idx="1003">
                  <c:v>30.123103</c:v>
                </c:pt>
                <c:pt idx="1004">
                  <c:v>30.042151</c:v>
                </c:pt>
                <c:pt idx="1005">
                  <c:v>29.997174999999999</c:v>
                </c:pt>
                <c:pt idx="1006">
                  <c:v>29.898237000000002</c:v>
                </c:pt>
                <c:pt idx="1007">
                  <c:v>29.421517999999999</c:v>
                </c:pt>
                <c:pt idx="1008">
                  <c:v>28.998768999999999</c:v>
                </c:pt>
                <c:pt idx="1009">
                  <c:v>28.384803000000002</c:v>
                </c:pt>
                <c:pt idx="1010">
                  <c:v>28.598355999999999</c:v>
                </c:pt>
                <c:pt idx="1011">
                  <c:v>28.785214</c:v>
                </c:pt>
                <c:pt idx="1012">
                  <c:v>28.883092999999999</c:v>
                </c:pt>
                <c:pt idx="1013">
                  <c:v>28.972076000000001</c:v>
                </c:pt>
                <c:pt idx="1014">
                  <c:v>28.980972000000001</c:v>
                </c:pt>
                <c:pt idx="1015">
                  <c:v>28.980972000000001</c:v>
                </c:pt>
                <c:pt idx="1016">
                  <c:v>29.381385999999999</c:v>
                </c:pt>
                <c:pt idx="1017">
                  <c:v>29.185627</c:v>
                </c:pt>
                <c:pt idx="1018">
                  <c:v>29.123341</c:v>
                </c:pt>
                <c:pt idx="1019">
                  <c:v>29.176731</c:v>
                </c:pt>
                <c:pt idx="1020">
                  <c:v>29.550447999999999</c:v>
                </c:pt>
                <c:pt idx="1021">
                  <c:v>29.425875000000001</c:v>
                </c:pt>
                <c:pt idx="1022">
                  <c:v>29.194527000000001</c:v>
                </c:pt>
                <c:pt idx="1023">
                  <c:v>28.972076000000001</c:v>
                </c:pt>
                <c:pt idx="1024">
                  <c:v>29.114445</c:v>
                </c:pt>
                <c:pt idx="1025">
                  <c:v>29.176731</c:v>
                </c:pt>
                <c:pt idx="1026">
                  <c:v>29.096647999999998</c:v>
                </c:pt>
                <c:pt idx="1027">
                  <c:v>29.069952000000001</c:v>
                </c:pt>
                <c:pt idx="1028">
                  <c:v>29.034362000000002</c:v>
                </c:pt>
                <c:pt idx="1029">
                  <c:v>29.203423999999998</c:v>
                </c:pt>
                <c:pt idx="1030">
                  <c:v>29.123341</c:v>
                </c:pt>
                <c:pt idx="1031">
                  <c:v>29.016566000000001</c:v>
                </c:pt>
                <c:pt idx="1032">
                  <c:v>29.123341</c:v>
                </c:pt>
                <c:pt idx="1033">
                  <c:v>29.025462000000001</c:v>
                </c:pt>
                <c:pt idx="1034">
                  <c:v>28.838604</c:v>
                </c:pt>
                <c:pt idx="1035">
                  <c:v>28.607256</c:v>
                </c:pt>
                <c:pt idx="1036">
                  <c:v>28.500477</c:v>
                </c:pt>
                <c:pt idx="1037">
                  <c:v>28.215738999999999</c:v>
                </c:pt>
                <c:pt idx="1038">
                  <c:v>27.414914</c:v>
                </c:pt>
                <c:pt idx="1039">
                  <c:v>28.011084</c:v>
                </c:pt>
                <c:pt idx="1040">
                  <c:v>28.358108999999999</c:v>
                </c:pt>
                <c:pt idx="1041">
                  <c:v>28.420396</c:v>
                </c:pt>
                <c:pt idx="1042">
                  <c:v>28.678438</c:v>
                </c:pt>
                <c:pt idx="1043">
                  <c:v>28.580559000000001</c:v>
                </c:pt>
                <c:pt idx="1044">
                  <c:v>29.025462000000001</c:v>
                </c:pt>
                <c:pt idx="1045">
                  <c:v>29.603836999999999</c:v>
                </c:pt>
                <c:pt idx="1046">
                  <c:v>29.443671999999999</c:v>
                </c:pt>
                <c:pt idx="1047">
                  <c:v>29.523755000000001</c:v>
                </c:pt>
                <c:pt idx="1048">
                  <c:v>29.790696000000001</c:v>
                </c:pt>
                <c:pt idx="1049">
                  <c:v>29.586041000000002</c:v>
                </c:pt>
                <c:pt idx="1050">
                  <c:v>29.915268000000001</c:v>
                </c:pt>
                <c:pt idx="1051">
                  <c:v>30.013147</c:v>
                </c:pt>
                <c:pt idx="1052">
                  <c:v>29.408079000000001</c:v>
                </c:pt>
                <c:pt idx="1053">
                  <c:v>29.577144000000001</c:v>
                </c:pt>
                <c:pt idx="1054">
                  <c:v>30.288988</c:v>
                </c:pt>
                <c:pt idx="1055">
                  <c:v>30.084333000000001</c:v>
                </c:pt>
                <c:pt idx="1056">
                  <c:v>30.511438999999999</c:v>
                </c:pt>
                <c:pt idx="1057">
                  <c:v>30.591522000000001</c:v>
                </c:pt>
                <c:pt idx="1058">
                  <c:v>30.369071000000002</c:v>
                </c:pt>
                <c:pt idx="1059">
                  <c:v>30.191109000000001</c:v>
                </c:pt>
                <c:pt idx="1060">
                  <c:v>29.443671999999999</c:v>
                </c:pt>
                <c:pt idx="1061">
                  <c:v>29.319099999999999</c:v>
                </c:pt>
                <c:pt idx="1062">
                  <c:v>29.594937000000002</c:v>
                </c:pt>
                <c:pt idx="1063">
                  <c:v>29.568244</c:v>
                </c:pt>
                <c:pt idx="1064">
                  <c:v>29.861882000000001</c:v>
                </c:pt>
                <c:pt idx="1065">
                  <c:v>29.933064000000002</c:v>
                </c:pt>
                <c:pt idx="1066">
                  <c:v>29.977554000000001</c:v>
                </c:pt>
                <c:pt idx="1067">
                  <c:v>29.861882000000001</c:v>
                </c:pt>
                <c:pt idx="1068">
                  <c:v>29.906372000000001</c:v>
                </c:pt>
                <c:pt idx="1069">
                  <c:v>29.871136</c:v>
                </c:pt>
                <c:pt idx="1070">
                  <c:v>29.730193</c:v>
                </c:pt>
                <c:pt idx="1071">
                  <c:v>29.818280999999999</c:v>
                </c:pt>
                <c:pt idx="1072">
                  <c:v>29.650912000000002</c:v>
                </c:pt>
                <c:pt idx="1073">
                  <c:v>29.923991000000001</c:v>
                </c:pt>
                <c:pt idx="1074">
                  <c:v>29.835899000000001</c:v>
                </c:pt>
                <c:pt idx="1075">
                  <c:v>29.606867999999999</c:v>
                </c:pt>
                <c:pt idx="1076">
                  <c:v>29.139994999999999</c:v>
                </c:pt>
                <c:pt idx="1077">
                  <c:v>28.981434</c:v>
                </c:pt>
                <c:pt idx="1078">
                  <c:v>28.981434</c:v>
                </c:pt>
                <c:pt idx="1079">
                  <c:v>29.131184000000001</c:v>
                </c:pt>
                <c:pt idx="1080">
                  <c:v>29.280937999999999</c:v>
                </c:pt>
                <c:pt idx="1081">
                  <c:v>29.694956000000001</c:v>
                </c:pt>
                <c:pt idx="1082">
                  <c:v>29.598057000000001</c:v>
                </c:pt>
                <c:pt idx="1083">
                  <c:v>29.562823999999999</c:v>
                </c:pt>
                <c:pt idx="1084">
                  <c:v>29.192847</c:v>
                </c:pt>
                <c:pt idx="1085">
                  <c:v>29.33379</c:v>
                </c:pt>
                <c:pt idx="1086">
                  <c:v>29.509969000000002</c:v>
                </c:pt>
                <c:pt idx="1087">
                  <c:v>29.139994999999999</c:v>
                </c:pt>
                <c:pt idx="1088">
                  <c:v>29.192847</c:v>
                </c:pt>
                <c:pt idx="1089">
                  <c:v>29.078329</c:v>
                </c:pt>
                <c:pt idx="1090">
                  <c:v>28.955005</c:v>
                </c:pt>
                <c:pt idx="1091">
                  <c:v>28.981434</c:v>
                </c:pt>
                <c:pt idx="1092">
                  <c:v>29.034285000000001</c:v>
                </c:pt>
                <c:pt idx="1093">
                  <c:v>28.972622999999999</c:v>
                </c:pt>
                <c:pt idx="1094">
                  <c:v>28.690736999999999</c:v>
                </c:pt>
                <c:pt idx="1095">
                  <c:v>28.320762999999999</c:v>
                </c:pt>
                <c:pt idx="1096">
                  <c:v>28.021256999999999</c:v>
                </c:pt>
                <c:pt idx="1097">
                  <c:v>27.853888000000001</c:v>
                </c:pt>
                <c:pt idx="1098">
                  <c:v>27.92436</c:v>
                </c:pt>
                <c:pt idx="1099">
                  <c:v>27.809842</c:v>
                </c:pt>
                <c:pt idx="1100">
                  <c:v>28.118155999999999</c:v>
                </c:pt>
                <c:pt idx="1101">
                  <c:v>28.082919</c:v>
                </c:pt>
                <c:pt idx="1102">
                  <c:v>27.950785</c:v>
                </c:pt>
                <c:pt idx="1103">
                  <c:v>27.809842</c:v>
                </c:pt>
                <c:pt idx="1104">
                  <c:v>27.950785</c:v>
                </c:pt>
                <c:pt idx="1105">
                  <c:v>27.986021999999998</c:v>
                </c:pt>
                <c:pt idx="1106">
                  <c:v>28.276714999999999</c:v>
                </c:pt>
                <c:pt idx="1107">
                  <c:v>28.664311000000001</c:v>
                </c:pt>
                <c:pt idx="1108">
                  <c:v>28.708355000000001</c:v>
                </c:pt>
                <c:pt idx="1109">
                  <c:v>28.752399</c:v>
                </c:pt>
                <c:pt idx="1110">
                  <c:v>28.673119</c:v>
                </c:pt>
                <c:pt idx="1111">
                  <c:v>31.359846000000001</c:v>
                </c:pt>
                <c:pt idx="1112">
                  <c:v>31.359846000000001</c:v>
                </c:pt>
                <c:pt idx="1113">
                  <c:v>31.386275999999999</c:v>
                </c:pt>
                <c:pt idx="1114">
                  <c:v>31.756250000000001</c:v>
                </c:pt>
                <c:pt idx="1115">
                  <c:v>31.536026</c:v>
                </c:pt>
                <c:pt idx="1116">
                  <c:v>30.787267</c:v>
                </c:pt>
                <c:pt idx="1117">
                  <c:v>30.593468999999999</c:v>
                </c:pt>
                <c:pt idx="1118">
                  <c:v>30.804884999999999</c:v>
                </c:pt>
                <c:pt idx="1119">
                  <c:v>31.201284999999999</c:v>
                </c:pt>
                <c:pt idx="1120">
                  <c:v>31.844341</c:v>
                </c:pt>
                <c:pt idx="1121">
                  <c:v>31.791485999999999</c:v>
                </c:pt>
                <c:pt idx="1122">
                  <c:v>31.694586999999999</c:v>
                </c:pt>
                <c:pt idx="1123">
                  <c:v>31.210096</c:v>
                </c:pt>
                <c:pt idx="1124">
                  <c:v>31.157240999999999</c:v>
                </c:pt>
                <c:pt idx="1125">
                  <c:v>30.752030000000001</c:v>
                </c:pt>
                <c:pt idx="1126">
                  <c:v>30.470144000000001</c:v>
                </c:pt>
                <c:pt idx="1127">
                  <c:v>30.584662000000002</c:v>
                </c:pt>
                <c:pt idx="1128">
                  <c:v>30.848928999999998</c:v>
                </c:pt>
                <c:pt idx="1129">
                  <c:v>30.487763000000001</c:v>
                </c:pt>
                <c:pt idx="1130">
                  <c:v>30.628706000000001</c:v>
                </c:pt>
                <c:pt idx="1131">
                  <c:v>30.752030000000001</c:v>
                </c:pt>
                <c:pt idx="1132">
                  <c:v>31.456744</c:v>
                </c:pt>
                <c:pt idx="1133">
                  <c:v>31.369486999999999</c:v>
                </c:pt>
                <c:pt idx="1134">
                  <c:v>30.610337999999999</c:v>
                </c:pt>
                <c:pt idx="1135">
                  <c:v>30.619062</c:v>
                </c:pt>
                <c:pt idx="1136">
                  <c:v>30.121687999999999</c:v>
                </c:pt>
                <c:pt idx="1137">
                  <c:v>29.781379999999999</c:v>
                </c:pt>
                <c:pt idx="1138">
                  <c:v>30.854661</c:v>
                </c:pt>
                <c:pt idx="1139">
                  <c:v>30.357286999999999</c:v>
                </c:pt>
                <c:pt idx="1140">
                  <c:v>30.313658</c:v>
                </c:pt>
                <c:pt idx="1141">
                  <c:v>30.392191</c:v>
                </c:pt>
                <c:pt idx="1142">
                  <c:v>30.174043999999999</c:v>
                </c:pt>
                <c:pt idx="1143">
                  <c:v>29.868637</c:v>
                </c:pt>
                <c:pt idx="1144">
                  <c:v>30.147864999999999</c:v>
                </c:pt>
                <c:pt idx="1145">
                  <c:v>29.851185000000001</c:v>
                </c:pt>
                <c:pt idx="1146">
                  <c:v>29.886088999999998</c:v>
                </c:pt>
                <c:pt idx="1147">
                  <c:v>29.825008</c:v>
                </c:pt>
                <c:pt idx="1148">
                  <c:v>29.990798999999999</c:v>
                </c:pt>
                <c:pt idx="1149">
                  <c:v>29.886088999999998</c:v>
                </c:pt>
                <c:pt idx="1150">
                  <c:v>29.702846999999998</c:v>
                </c:pt>
                <c:pt idx="1151">
                  <c:v>29.580684999999999</c:v>
                </c:pt>
                <c:pt idx="1152">
                  <c:v>29.371262999999999</c:v>
                </c:pt>
                <c:pt idx="1153">
                  <c:v>29.083310999999998</c:v>
                </c:pt>
                <c:pt idx="1154">
                  <c:v>29.092036</c:v>
                </c:pt>
                <c:pt idx="1155">
                  <c:v>29.214196999999999</c:v>
                </c:pt>
                <c:pt idx="1156">
                  <c:v>29.092036</c:v>
                </c:pt>
                <c:pt idx="1157">
                  <c:v>28.873888999999998</c:v>
                </c:pt>
                <c:pt idx="1158">
                  <c:v>28.786632000000001</c:v>
                </c:pt>
                <c:pt idx="1159">
                  <c:v>28.376515000000001</c:v>
                </c:pt>
                <c:pt idx="1160">
                  <c:v>28.647017999999999</c:v>
                </c:pt>
                <c:pt idx="1161">
                  <c:v>28.542304999999999</c:v>
                </c:pt>
                <c:pt idx="1162">
                  <c:v>28.551033</c:v>
                </c:pt>
                <c:pt idx="1163">
                  <c:v>28.577209</c:v>
                </c:pt>
                <c:pt idx="1164">
                  <c:v>28.812808</c:v>
                </c:pt>
                <c:pt idx="1165">
                  <c:v>28.777903999999999</c:v>
                </c:pt>
                <c:pt idx="1166">
                  <c:v>28.716823000000002</c:v>
                </c:pt>
                <c:pt idx="1167">
                  <c:v>28.891341000000001</c:v>
                </c:pt>
                <c:pt idx="1168">
                  <c:v>28.961145999999999</c:v>
                </c:pt>
                <c:pt idx="1169">
                  <c:v>28.629566000000001</c:v>
                </c:pt>
                <c:pt idx="1170">
                  <c:v>28.978598000000002</c:v>
                </c:pt>
                <c:pt idx="1171">
                  <c:v>29.196745</c:v>
                </c:pt>
                <c:pt idx="1172">
                  <c:v>29.118212</c:v>
                </c:pt>
                <c:pt idx="1173">
                  <c:v>29.231649000000001</c:v>
                </c:pt>
                <c:pt idx="1174">
                  <c:v>29.222925</c:v>
                </c:pt>
                <c:pt idx="1175">
                  <c:v>29.249101</c:v>
                </c:pt>
                <c:pt idx="1176">
                  <c:v>29.118212</c:v>
                </c:pt>
                <c:pt idx="1177">
                  <c:v>29.074584000000002</c:v>
                </c:pt>
                <c:pt idx="1178">
                  <c:v>29.45852</c:v>
                </c:pt>
                <c:pt idx="1179">
                  <c:v>29.920994</c:v>
                </c:pt>
                <c:pt idx="1180">
                  <c:v>29.641766000000001</c:v>
                </c:pt>
                <c:pt idx="1181">
                  <c:v>29.615586</c:v>
                </c:pt>
                <c:pt idx="1182">
                  <c:v>29.868637</c:v>
                </c:pt>
                <c:pt idx="1183">
                  <c:v>29.606862</c:v>
                </c:pt>
                <c:pt idx="1184">
                  <c:v>29.292729999999999</c:v>
                </c:pt>
                <c:pt idx="1185">
                  <c:v>29.135663999999998</c:v>
                </c:pt>
                <c:pt idx="1186">
                  <c:v>28.734275</c:v>
                </c:pt>
                <c:pt idx="1187">
                  <c:v>28.393967</c:v>
                </c:pt>
                <c:pt idx="1188">
                  <c:v>28.402691000000001</c:v>
                </c:pt>
                <c:pt idx="1189">
                  <c:v>28.437595999999999</c:v>
                </c:pt>
                <c:pt idx="1190">
                  <c:v>28.332885999999998</c:v>
                </c:pt>
                <c:pt idx="1191">
                  <c:v>28.830259999999999</c:v>
                </c:pt>
                <c:pt idx="1192">
                  <c:v>29.388715000000001</c:v>
                </c:pt>
                <c:pt idx="1193">
                  <c:v>29.406167</c:v>
                </c:pt>
                <c:pt idx="1194">
                  <c:v>29.554504999999999</c:v>
                </c:pt>
                <c:pt idx="1195">
                  <c:v>29.275278</c:v>
                </c:pt>
                <c:pt idx="1196">
                  <c:v>29.154342</c:v>
                </c:pt>
                <c:pt idx="1197">
                  <c:v>28.990214999999999</c:v>
                </c:pt>
                <c:pt idx="1198">
                  <c:v>29.085234</c:v>
                </c:pt>
                <c:pt idx="1199">
                  <c:v>29.085234</c:v>
                </c:pt>
                <c:pt idx="1200">
                  <c:v>29.016128999999999</c:v>
                </c:pt>
                <c:pt idx="1201">
                  <c:v>28.471914000000002</c:v>
                </c:pt>
                <c:pt idx="1202">
                  <c:v>28.420086000000001</c:v>
                </c:pt>
                <c:pt idx="1203">
                  <c:v>28.610126999999999</c:v>
                </c:pt>
                <c:pt idx="1204">
                  <c:v>28.575576000000002</c:v>
                </c:pt>
                <c:pt idx="1205">
                  <c:v>28.636043999999998</c:v>
                </c:pt>
                <c:pt idx="1206">
                  <c:v>28.661957999999998</c:v>
                </c:pt>
                <c:pt idx="1207">
                  <c:v>28.705148999999999</c:v>
                </c:pt>
                <c:pt idx="1208">
                  <c:v>28.981574999999999</c:v>
                </c:pt>
                <c:pt idx="1209">
                  <c:v>28.869275999999999</c:v>
                </c:pt>
                <c:pt idx="1210">
                  <c:v>28.549658999999998</c:v>
                </c:pt>
                <c:pt idx="1211">
                  <c:v>28.428723000000002</c:v>
                </c:pt>
                <c:pt idx="1212">
                  <c:v>28.316424000000001</c:v>
                </c:pt>
                <c:pt idx="1213">
                  <c:v>28.057274</c:v>
                </c:pt>
                <c:pt idx="1214">
                  <c:v>27.927702</c:v>
                </c:pt>
                <c:pt idx="1215">
                  <c:v>28.437360000000002</c:v>
                </c:pt>
                <c:pt idx="1216">
                  <c:v>28.152297000000001</c:v>
                </c:pt>
                <c:pt idx="1217">
                  <c:v>28.195488000000001</c:v>
                </c:pt>
                <c:pt idx="1218">
                  <c:v>27.789484999999999</c:v>
                </c:pt>
                <c:pt idx="1219">
                  <c:v>28.031361</c:v>
                </c:pt>
                <c:pt idx="1220">
                  <c:v>28.204128000000001</c:v>
                </c:pt>
                <c:pt idx="1221">
                  <c:v>28.160933</c:v>
                </c:pt>
                <c:pt idx="1222">
                  <c:v>27.944974999999999</c:v>
                </c:pt>
                <c:pt idx="1223">
                  <c:v>27.841315999999999</c:v>
                </c:pt>
                <c:pt idx="1224">
                  <c:v>27.919060999999999</c:v>
                </c:pt>
                <c:pt idx="1225">
                  <c:v>28.610126999999999</c:v>
                </c:pt>
                <c:pt idx="1226">
                  <c:v>27.677188999999998</c:v>
                </c:pt>
                <c:pt idx="1227">
                  <c:v>27.530338</c:v>
                </c:pt>
                <c:pt idx="1228">
                  <c:v>27.513061</c:v>
                </c:pt>
                <c:pt idx="1229">
                  <c:v>27.633997000000001</c:v>
                </c:pt>
                <c:pt idx="1230">
                  <c:v>27.556252000000001</c:v>
                </c:pt>
                <c:pt idx="1231">
                  <c:v>27.633997000000001</c:v>
                </c:pt>
                <c:pt idx="1232">
                  <c:v>27.711743999999999</c:v>
                </c:pt>
                <c:pt idx="1233">
                  <c:v>27.772212</c:v>
                </c:pt>
                <c:pt idx="1234">
                  <c:v>27.754933999999999</c:v>
                </c:pt>
                <c:pt idx="1235">
                  <c:v>27.867229999999999</c:v>
                </c:pt>
                <c:pt idx="1236">
                  <c:v>27.910425</c:v>
                </c:pt>
                <c:pt idx="1237">
                  <c:v>28.014084</c:v>
                </c:pt>
                <c:pt idx="1238">
                  <c:v>27.849957</c:v>
                </c:pt>
                <c:pt idx="1239">
                  <c:v>27.858592999999999</c:v>
                </c:pt>
                <c:pt idx="1240">
                  <c:v>27.893148</c:v>
                </c:pt>
                <c:pt idx="1241">
                  <c:v>28.057274</c:v>
                </c:pt>
                <c:pt idx="1242">
                  <c:v>28.247319000000001</c:v>
                </c:pt>
                <c:pt idx="1243">
                  <c:v>27.858592999999999</c:v>
                </c:pt>
                <c:pt idx="1244">
                  <c:v>28.048638</c:v>
                </c:pt>
                <c:pt idx="1245">
                  <c:v>28.204128000000001</c:v>
                </c:pt>
                <c:pt idx="1246">
                  <c:v>28.255956000000001</c:v>
                </c:pt>
                <c:pt idx="1247">
                  <c:v>29.137065</c:v>
                </c:pt>
                <c:pt idx="1248">
                  <c:v>29.128428</c:v>
                </c:pt>
                <c:pt idx="1249">
                  <c:v>29.197533</c:v>
                </c:pt>
                <c:pt idx="1250">
                  <c:v>29.473959000000001</c:v>
                </c:pt>
                <c:pt idx="1251">
                  <c:v>29.456682000000001</c:v>
                </c:pt>
                <c:pt idx="1252">
                  <c:v>29.905875000000002</c:v>
                </c:pt>
                <c:pt idx="1253">
                  <c:v>29.292555</c:v>
                </c:pt>
                <c:pt idx="1254">
                  <c:v>29.560344000000001</c:v>
                </c:pt>
                <c:pt idx="1255">
                  <c:v>29.508513000000001</c:v>
                </c:pt>
                <c:pt idx="1256">
                  <c:v>29.664003000000001</c:v>
                </c:pt>
                <c:pt idx="1257">
                  <c:v>29.949065999999998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A9-4512-84F7-6B679B8459DD}"/>
            </c:ext>
          </c:extLst>
        </c:ser>
        <c:ser>
          <c:idx val="1"/>
          <c:order val="1"/>
          <c:tx>
            <c:strRef>
              <c:f>All!$C$1</c:f>
              <c:strCache>
                <c:ptCount val="1"/>
                <c:pt idx="0">
                  <c:v>CAH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All!$A$2:$A$1259</c:f>
              <c:numCache>
                <c:formatCode>m/d/yyyy</c:formatCode>
                <c:ptCount val="1258"/>
                <c:pt idx="0">
                  <c:v>42734</c:v>
                </c:pt>
                <c:pt idx="1">
                  <c:v>42733</c:v>
                </c:pt>
                <c:pt idx="2">
                  <c:v>42732</c:v>
                </c:pt>
                <c:pt idx="3">
                  <c:v>42731</c:v>
                </c:pt>
                <c:pt idx="4">
                  <c:v>42727</c:v>
                </c:pt>
                <c:pt idx="5">
                  <c:v>42726</c:v>
                </c:pt>
                <c:pt idx="6">
                  <c:v>42725</c:v>
                </c:pt>
                <c:pt idx="7">
                  <c:v>42724</c:v>
                </c:pt>
                <c:pt idx="8">
                  <c:v>42723</c:v>
                </c:pt>
                <c:pt idx="9">
                  <c:v>42720</c:v>
                </c:pt>
                <c:pt idx="10">
                  <c:v>42719</c:v>
                </c:pt>
                <c:pt idx="11">
                  <c:v>42718</c:v>
                </c:pt>
                <c:pt idx="12">
                  <c:v>42717</c:v>
                </c:pt>
                <c:pt idx="13">
                  <c:v>42716</c:v>
                </c:pt>
                <c:pt idx="14">
                  <c:v>42713</c:v>
                </c:pt>
                <c:pt idx="15">
                  <c:v>42712</c:v>
                </c:pt>
                <c:pt idx="16">
                  <c:v>42711</c:v>
                </c:pt>
                <c:pt idx="17">
                  <c:v>42710</c:v>
                </c:pt>
                <c:pt idx="18">
                  <c:v>42709</c:v>
                </c:pt>
                <c:pt idx="19">
                  <c:v>42706</c:v>
                </c:pt>
                <c:pt idx="20">
                  <c:v>42705</c:v>
                </c:pt>
                <c:pt idx="21">
                  <c:v>42704</c:v>
                </c:pt>
                <c:pt idx="22">
                  <c:v>42703</c:v>
                </c:pt>
                <c:pt idx="23">
                  <c:v>42702</c:v>
                </c:pt>
                <c:pt idx="24">
                  <c:v>42699</c:v>
                </c:pt>
                <c:pt idx="25">
                  <c:v>42697</c:v>
                </c:pt>
                <c:pt idx="26">
                  <c:v>42696</c:v>
                </c:pt>
                <c:pt idx="27">
                  <c:v>42695</c:v>
                </c:pt>
                <c:pt idx="28">
                  <c:v>42692</c:v>
                </c:pt>
                <c:pt idx="29">
                  <c:v>42691</c:v>
                </c:pt>
                <c:pt idx="30">
                  <c:v>42690</c:v>
                </c:pt>
                <c:pt idx="31">
                  <c:v>42689</c:v>
                </c:pt>
                <c:pt idx="32">
                  <c:v>42688</c:v>
                </c:pt>
                <c:pt idx="33">
                  <c:v>42685</c:v>
                </c:pt>
                <c:pt idx="34">
                  <c:v>42684</c:v>
                </c:pt>
                <c:pt idx="35">
                  <c:v>42683</c:v>
                </c:pt>
                <c:pt idx="36">
                  <c:v>42682</c:v>
                </c:pt>
                <c:pt idx="37">
                  <c:v>42681</c:v>
                </c:pt>
                <c:pt idx="38">
                  <c:v>42678</c:v>
                </c:pt>
                <c:pt idx="39">
                  <c:v>42677</c:v>
                </c:pt>
                <c:pt idx="40">
                  <c:v>42676</c:v>
                </c:pt>
                <c:pt idx="41">
                  <c:v>42675</c:v>
                </c:pt>
                <c:pt idx="42">
                  <c:v>42674</c:v>
                </c:pt>
                <c:pt idx="43">
                  <c:v>42671</c:v>
                </c:pt>
                <c:pt idx="44">
                  <c:v>42670</c:v>
                </c:pt>
                <c:pt idx="45">
                  <c:v>42669</c:v>
                </c:pt>
                <c:pt idx="46">
                  <c:v>42668</c:v>
                </c:pt>
                <c:pt idx="47">
                  <c:v>42667</c:v>
                </c:pt>
                <c:pt idx="48">
                  <c:v>42664</c:v>
                </c:pt>
                <c:pt idx="49">
                  <c:v>42663</c:v>
                </c:pt>
                <c:pt idx="50">
                  <c:v>42662</c:v>
                </c:pt>
                <c:pt idx="51">
                  <c:v>42661</c:v>
                </c:pt>
                <c:pt idx="52">
                  <c:v>42660</c:v>
                </c:pt>
                <c:pt idx="53">
                  <c:v>42657</c:v>
                </c:pt>
                <c:pt idx="54">
                  <c:v>42656</c:v>
                </c:pt>
                <c:pt idx="55">
                  <c:v>42655</c:v>
                </c:pt>
                <c:pt idx="56">
                  <c:v>42654</c:v>
                </c:pt>
                <c:pt idx="57">
                  <c:v>42653</c:v>
                </c:pt>
                <c:pt idx="58">
                  <c:v>42650</c:v>
                </c:pt>
                <c:pt idx="59">
                  <c:v>42649</c:v>
                </c:pt>
                <c:pt idx="60">
                  <c:v>42648</c:v>
                </c:pt>
                <c:pt idx="61">
                  <c:v>42647</c:v>
                </c:pt>
                <c:pt idx="62">
                  <c:v>42646</c:v>
                </c:pt>
                <c:pt idx="63">
                  <c:v>42643</c:v>
                </c:pt>
                <c:pt idx="64">
                  <c:v>42642</c:v>
                </c:pt>
                <c:pt idx="65">
                  <c:v>42641</c:v>
                </c:pt>
                <c:pt idx="66">
                  <c:v>42640</c:v>
                </c:pt>
                <c:pt idx="67">
                  <c:v>42639</c:v>
                </c:pt>
                <c:pt idx="68">
                  <c:v>42636</c:v>
                </c:pt>
                <c:pt idx="69">
                  <c:v>42635</c:v>
                </c:pt>
                <c:pt idx="70">
                  <c:v>42634</c:v>
                </c:pt>
                <c:pt idx="71">
                  <c:v>42633</c:v>
                </c:pt>
                <c:pt idx="72">
                  <c:v>42632</c:v>
                </c:pt>
                <c:pt idx="73">
                  <c:v>42629</c:v>
                </c:pt>
                <c:pt idx="74">
                  <c:v>42628</c:v>
                </c:pt>
                <c:pt idx="75">
                  <c:v>42627</c:v>
                </c:pt>
                <c:pt idx="76">
                  <c:v>42626</c:v>
                </c:pt>
                <c:pt idx="77">
                  <c:v>42625</c:v>
                </c:pt>
                <c:pt idx="78">
                  <c:v>42622</c:v>
                </c:pt>
                <c:pt idx="79">
                  <c:v>42621</c:v>
                </c:pt>
                <c:pt idx="80">
                  <c:v>42620</c:v>
                </c:pt>
                <c:pt idx="81">
                  <c:v>42619</c:v>
                </c:pt>
                <c:pt idx="82">
                  <c:v>42615</c:v>
                </c:pt>
                <c:pt idx="83">
                  <c:v>42614</c:v>
                </c:pt>
                <c:pt idx="84">
                  <c:v>42613</c:v>
                </c:pt>
                <c:pt idx="85">
                  <c:v>42612</c:v>
                </c:pt>
                <c:pt idx="86">
                  <c:v>42611</c:v>
                </c:pt>
                <c:pt idx="87">
                  <c:v>42608</c:v>
                </c:pt>
                <c:pt idx="88">
                  <c:v>42607</c:v>
                </c:pt>
                <c:pt idx="89">
                  <c:v>42606</c:v>
                </c:pt>
                <c:pt idx="90">
                  <c:v>42605</c:v>
                </c:pt>
                <c:pt idx="91">
                  <c:v>42604</c:v>
                </c:pt>
                <c:pt idx="92">
                  <c:v>42601</c:v>
                </c:pt>
                <c:pt idx="93">
                  <c:v>42600</c:v>
                </c:pt>
                <c:pt idx="94">
                  <c:v>42599</c:v>
                </c:pt>
                <c:pt idx="95">
                  <c:v>42598</c:v>
                </c:pt>
                <c:pt idx="96">
                  <c:v>42597</c:v>
                </c:pt>
                <c:pt idx="97">
                  <c:v>42594</c:v>
                </c:pt>
                <c:pt idx="98">
                  <c:v>42593</c:v>
                </c:pt>
                <c:pt idx="99">
                  <c:v>42592</c:v>
                </c:pt>
                <c:pt idx="100">
                  <c:v>42591</c:v>
                </c:pt>
                <c:pt idx="101">
                  <c:v>42590</c:v>
                </c:pt>
                <c:pt idx="102">
                  <c:v>42587</c:v>
                </c:pt>
                <c:pt idx="103">
                  <c:v>42586</c:v>
                </c:pt>
                <c:pt idx="104">
                  <c:v>42585</c:v>
                </c:pt>
                <c:pt idx="105">
                  <c:v>42584</c:v>
                </c:pt>
                <c:pt idx="106">
                  <c:v>42583</c:v>
                </c:pt>
                <c:pt idx="107">
                  <c:v>42580</c:v>
                </c:pt>
                <c:pt idx="108">
                  <c:v>42579</c:v>
                </c:pt>
                <c:pt idx="109">
                  <c:v>42578</c:v>
                </c:pt>
                <c:pt idx="110">
                  <c:v>42577</c:v>
                </c:pt>
                <c:pt idx="111">
                  <c:v>42576</c:v>
                </c:pt>
                <c:pt idx="112">
                  <c:v>42573</c:v>
                </c:pt>
                <c:pt idx="113">
                  <c:v>42572</c:v>
                </c:pt>
                <c:pt idx="114">
                  <c:v>42571</c:v>
                </c:pt>
                <c:pt idx="115">
                  <c:v>42570</c:v>
                </c:pt>
                <c:pt idx="116">
                  <c:v>42569</c:v>
                </c:pt>
                <c:pt idx="117">
                  <c:v>42566</c:v>
                </c:pt>
                <c:pt idx="118">
                  <c:v>42565</c:v>
                </c:pt>
                <c:pt idx="119">
                  <c:v>42564</c:v>
                </c:pt>
                <c:pt idx="120">
                  <c:v>42563</c:v>
                </c:pt>
                <c:pt idx="121">
                  <c:v>42562</c:v>
                </c:pt>
                <c:pt idx="122">
                  <c:v>42559</c:v>
                </c:pt>
                <c:pt idx="123">
                  <c:v>42558</c:v>
                </c:pt>
                <c:pt idx="124">
                  <c:v>42557</c:v>
                </c:pt>
                <c:pt idx="125">
                  <c:v>42556</c:v>
                </c:pt>
                <c:pt idx="126">
                  <c:v>42552</c:v>
                </c:pt>
                <c:pt idx="127">
                  <c:v>42551</c:v>
                </c:pt>
                <c:pt idx="128">
                  <c:v>42550</c:v>
                </c:pt>
                <c:pt idx="129">
                  <c:v>42549</c:v>
                </c:pt>
                <c:pt idx="130">
                  <c:v>42548</c:v>
                </c:pt>
                <c:pt idx="131">
                  <c:v>42545</c:v>
                </c:pt>
                <c:pt idx="132">
                  <c:v>42544</c:v>
                </c:pt>
                <c:pt idx="133">
                  <c:v>42543</c:v>
                </c:pt>
                <c:pt idx="134">
                  <c:v>42542</c:v>
                </c:pt>
                <c:pt idx="135">
                  <c:v>42541</c:v>
                </c:pt>
                <c:pt idx="136">
                  <c:v>42538</c:v>
                </c:pt>
                <c:pt idx="137">
                  <c:v>42537</c:v>
                </c:pt>
                <c:pt idx="138">
                  <c:v>42536</c:v>
                </c:pt>
                <c:pt idx="139">
                  <c:v>42535</c:v>
                </c:pt>
                <c:pt idx="140">
                  <c:v>42534</c:v>
                </c:pt>
                <c:pt idx="141">
                  <c:v>42531</c:v>
                </c:pt>
                <c:pt idx="142">
                  <c:v>42530</c:v>
                </c:pt>
                <c:pt idx="143">
                  <c:v>42529</c:v>
                </c:pt>
                <c:pt idx="144">
                  <c:v>42528</c:v>
                </c:pt>
                <c:pt idx="145">
                  <c:v>42527</c:v>
                </c:pt>
                <c:pt idx="146">
                  <c:v>42524</c:v>
                </c:pt>
                <c:pt idx="147">
                  <c:v>42523</c:v>
                </c:pt>
                <c:pt idx="148">
                  <c:v>42522</c:v>
                </c:pt>
                <c:pt idx="149">
                  <c:v>42521</c:v>
                </c:pt>
                <c:pt idx="150">
                  <c:v>42517</c:v>
                </c:pt>
                <c:pt idx="151">
                  <c:v>42516</c:v>
                </c:pt>
                <c:pt idx="152">
                  <c:v>42515</c:v>
                </c:pt>
                <c:pt idx="153">
                  <c:v>42514</c:v>
                </c:pt>
                <c:pt idx="154">
                  <c:v>42513</c:v>
                </c:pt>
                <c:pt idx="155">
                  <c:v>42510</c:v>
                </c:pt>
                <c:pt idx="156">
                  <c:v>42509</c:v>
                </c:pt>
                <c:pt idx="157">
                  <c:v>42508</c:v>
                </c:pt>
                <c:pt idx="158">
                  <c:v>42507</c:v>
                </c:pt>
                <c:pt idx="159">
                  <c:v>42506</c:v>
                </c:pt>
                <c:pt idx="160">
                  <c:v>42503</c:v>
                </c:pt>
                <c:pt idx="161">
                  <c:v>42502</c:v>
                </c:pt>
                <c:pt idx="162">
                  <c:v>42501</c:v>
                </c:pt>
                <c:pt idx="163">
                  <c:v>42500</c:v>
                </c:pt>
                <c:pt idx="164">
                  <c:v>42499</c:v>
                </c:pt>
                <c:pt idx="165">
                  <c:v>42496</c:v>
                </c:pt>
                <c:pt idx="166">
                  <c:v>42495</c:v>
                </c:pt>
                <c:pt idx="167">
                  <c:v>42494</c:v>
                </c:pt>
                <c:pt idx="168">
                  <c:v>42493</c:v>
                </c:pt>
                <c:pt idx="169">
                  <c:v>42492</c:v>
                </c:pt>
                <c:pt idx="170">
                  <c:v>42489</c:v>
                </c:pt>
                <c:pt idx="171">
                  <c:v>42488</c:v>
                </c:pt>
                <c:pt idx="172">
                  <c:v>42487</c:v>
                </c:pt>
                <c:pt idx="173">
                  <c:v>42486</c:v>
                </c:pt>
                <c:pt idx="174">
                  <c:v>42485</c:v>
                </c:pt>
                <c:pt idx="175">
                  <c:v>42482</c:v>
                </c:pt>
                <c:pt idx="176">
                  <c:v>42481</c:v>
                </c:pt>
                <c:pt idx="177">
                  <c:v>42480</c:v>
                </c:pt>
                <c:pt idx="178">
                  <c:v>42479</c:v>
                </c:pt>
                <c:pt idx="179">
                  <c:v>42478</c:v>
                </c:pt>
                <c:pt idx="180">
                  <c:v>42475</c:v>
                </c:pt>
                <c:pt idx="181">
                  <c:v>42474</c:v>
                </c:pt>
                <c:pt idx="182">
                  <c:v>42473</c:v>
                </c:pt>
                <c:pt idx="183">
                  <c:v>42472</c:v>
                </c:pt>
                <c:pt idx="184">
                  <c:v>42471</c:v>
                </c:pt>
                <c:pt idx="185">
                  <c:v>42468</c:v>
                </c:pt>
                <c:pt idx="186">
                  <c:v>42467</c:v>
                </c:pt>
                <c:pt idx="187">
                  <c:v>42466</c:v>
                </c:pt>
                <c:pt idx="188">
                  <c:v>42465</c:v>
                </c:pt>
                <c:pt idx="189">
                  <c:v>42464</c:v>
                </c:pt>
                <c:pt idx="190">
                  <c:v>42461</c:v>
                </c:pt>
                <c:pt idx="191">
                  <c:v>42460</c:v>
                </c:pt>
                <c:pt idx="192">
                  <c:v>42459</c:v>
                </c:pt>
                <c:pt idx="193">
                  <c:v>42458</c:v>
                </c:pt>
                <c:pt idx="194">
                  <c:v>42457</c:v>
                </c:pt>
                <c:pt idx="195">
                  <c:v>42453</c:v>
                </c:pt>
                <c:pt idx="196">
                  <c:v>42452</c:v>
                </c:pt>
                <c:pt idx="197">
                  <c:v>42451</c:v>
                </c:pt>
                <c:pt idx="198">
                  <c:v>42450</c:v>
                </c:pt>
                <c:pt idx="199">
                  <c:v>42447</c:v>
                </c:pt>
                <c:pt idx="200">
                  <c:v>42446</c:v>
                </c:pt>
                <c:pt idx="201">
                  <c:v>42445</c:v>
                </c:pt>
                <c:pt idx="202">
                  <c:v>42444</c:v>
                </c:pt>
                <c:pt idx="203">
                  <c:v>42443</c:v>
                </c:pt>
                <c:pt idx="204">
                  <c:v>42440</c:v>
                </c:pt>
                <c:pt idx="205">
                  <c:v>42439</c:v>
                </c:pt>
                <c:pt idx="206">
                  <c:v>42438</c:v>
                </c:pt>
                <c:pt idx="207">
                  <c:v>42437</c:v>
                </c:pt>
                <c:pt idx="208">
                  <c:v>42436</c:v>
                </c:pt>
                <c:pt idx="209">
                  <c:v>42433</c:v>
                </c:pt>
                <c:pt idx="210">
                  <c:v>42432</c:v>
                </c:pt>
                <c:pt idx="211">
                  <c:v>42431</c:v>
                </c:pt>
                <c:pt idx="212">
                  <c:v>42430</c:v>
                </c:pt>
                <c:pt idx="213">
                  <c:v>42429</c:v>
                </c:pt>
                <c:pt idx="214">
                  <c:v>42426</c:v>
                </c:pt>
                <c:pt idx="215">
                  <c:v>42425</c:v>
                </c:pt>
                <c:pt idx="216">
                  <c:v>42424</c:v>
                </c:pt>
                <c:pt idx="217">
                  <c:v>42423</c:v>
                </c:pt>
                <c:pt idx="218">
                  <c:v>42422</c:v>
                </c:pt>
                <c:pt idx="219">
                  <c:v>42419</c:v>
                </c:pt>
                <c:pt idx="220">
                  <c:v>42418</c:v>
                </c:pt>
                <c:pt idx="221">
                  <c:v>42417</c:v>
                </c:pt>
                <c:pt idx="222">
                  <c:v>42416</c:v>
                </c:pt>
                <c:pt idx="223">
                  <c:v>42412</c:v>
                </c:pt>
                <c:pt idx="224">
                  <c:v>42411</c:v>
                </c:pt>
                <c:pt idx="225">
                  <c:v>42410</c:v>
                </c:pt>
                <c:pt idx="226">
                  <c:v>42409</c:v>
                </c:pt>
                <c:pt idx="227">
                  <c:v>42408</c:v>
                </c:pt>
                <c:pt idx="228">
                  <c:v>42405</c:v>
                </c:pt>
                <c:pt idx="229">
                  <c:v>42404</c:v>
                </c:pt>
                <c:pt idx="230">
                  <c:v>42403</c:v>
                </c:pt>
                <c:pt idx="231">
                  <c:v>42402</c:v>
                </c:pt>
                <c:pt idx="232">
                  <c:v>42401</c:v>
                </c:pt>
                <c:pt idx="233">
                  <c:v>42398</c:v>
                </c:pt>
                <c:pt idx="234">
                  <c:v>42397</c:v>
                </c:pt>
                <c:pt idx="235">
                  <c:v>42396</c:v>
                </c:pt>
                <c:pt idx="236">
                  <c:v>42395</c:v>
                </c:pt>
                <c:pt idx="237">
                  <c:v>42394</c:v>
                </c:pt>
                <c:pt idx="238">
                  <c:v>42391</c:v>
                </c:pt>
                <c:pt idx="239">
                  <c:v>42390</c:v>
                </c:pt>
                <c:pt idx="240">
                  <c:v>42389</c:v>
                </c:pt>
                <c:pt idx="241">
                  <c:v>42388</c:v>
                </c:pt>
                <c:pt idx="242">
                  <c:v>42384</c:v>
                </c:pt>
                <c:pt idx="243">
                  <c:v>42383</c:v>
                </c:pt>
                <c:pt idx="244">
                  <c:v>42382</c:v>
                </c:pt>
                <c:pt idx="245">
                  <c:v>42381</c:v>
                </c:pt>
                <c:pt idx="246">
                  <c:v>42380</c:v>
                </c:pt>
                <c:pt idx="247">
                  <c:v>42377</c:v>
                </c:pt>
                <c:pt idx="248">
                  <c:v>42376</c:v>
                </c:pt>
                <c:pt idx="249">
                  <c:v>42375</c:v>
                </c:pt>
                <c:pt idx="250">
                  <c:v>42374</c:v>
                </c:pt>
                <c:pt idx="251">
                  <c:v>42373</c:v>
                </c:pt>
                <c:pt idx="252">
                  <c:v>42369</c:v>
                </c:pt>
                <c:pt idx="253">
                  <c:v>42368</c:v>
                </c:pt>
                <c:pt idx="254">
                  <c:v>42367</c:v>
                </c:pt>
                <c:pt idx="255">
                  <c:v>42366</c:v>
                </c:pt>
                <c:pt idx="256">
                  <c:v>42362</c:v>
                </c:pt>
                <c:pt idx="257">
                  <c:v>42361</c:v>
                </c:pt>
                <c:pt idx="258">
                  <c:v>42360</c:v>
                </c:pt>
                <c:pt idx="259">
                  <c:v>42359</c:v>
                </c:pt>
                <c:pt idx="260">
                  <c:v>42356</c:v>
                </c:pt>
                <c:pt idx="261">
                  <c:v>42355</c:v>
                </c:pt>
                <c:pt idx="262">
                  <c:v>42354</c:v>
                </c:pt>
                <c:pt idx="263">
                  <c:v>42353</c:v>
                </c:pt>
                <c:pt idx="264">
                  <c:v>42352</c:v>
                </c:pt>
                <c:pt idx="265">
                  <c:v>42349</c:v>
                </c:pt>
                <c:pt idx="266">
                  <c:v>42348</c:v>
                </c:pt>
                <c:pt idx="267">
                  <c:v>42347</c:v>
                </c:pt>
                <c:pt idx="268">
                  <c:v>42346</c:v>
                </c:pt>
                <c:pt idx="269">
                  <c:v>42345</c:v>
                </c:pt>
                <c:pt idx="270">
                  <c:v>42342</c:v>
                </c:pt>
                <c:pt idx="271">
                  <c:v>42341</c:v>
                </c:pt>
                <c:pt idx="272">
                  <c:v>42340</c:v>
                </c:pt>
                <c:pt idx="273">
                  <c:v>42339</c:v>
                </c:pt>
                <c:pt idx="274">
                  <c:v>42338</c:v>
                </c:pt>
                <c:pt idx="275">
                  <c:v>42335</c:v>
                </c:pt>
                <c:pt idx="276">
                  <c:v>42333</c:v>
                </c:pt>
                <c:pt idx="277">
                  <c:v>42332</c:v>
                </c:pt>
                <c:pt idx="278">
                  <c:v>42331</c:v>
                </c:pt>
                <c:pt idx="279">
                  <c:v>42328</c:v>
                </c:pt>
                <c:pt idx="280">
                  <c:v>42327</c:v>
                </c:pt>
                <c:pt idx="281">
                  <c:v>42326</c:v>
                </c:pt>
                <c:pt idx="282">
                  <c:v>42325</c:v>
                </c:pt>
                <c:pt idx="283">
                  <c:v>42324</c:v>
                </c:pt>
                <c:pt idx="284">
                  <c:v>42321</c:v>
                </c:pt>
                <c:pt idx="285">
                  <c:v>42320</c:v>
                </c:pt>
                <c:pt idx="286">
                  <c:v>42319</c:v>
                </c:pt>
                <c:pt idx="287">
                  <c:v>42318</c:v>
                </c:pt>
                <c:pt idx="288">
                  <c:v>42317</c:v>
                </c:pt>
                <c:pt idx="289">
                  <c:v>42314</c:v>
                </c:pt>
                <c:pt idx="290">
                  <c:v>42313</c:v>
                </c:pt>
                <c:pt idx="291">
                  <c:v>42312</c:v>
                </c:pt>
                <c:pt idx="292">
                  <c:v>42311</c:v>
                </c:pt>
                <c:pt idx="293">
                  <c:v>42310</c:v>
                </c:pt>
                <c:pt idx="294">
                  <c:v>42307</c:v>
                </c:pt>
                <c:pt idx="295">
                  <c:v>42306</c:v>
                </c:pt>
                <c:pt idx="296">
                  <c:v>42305</c:v>
                </c:pt>
                <c:pt idx="297">
                  <c:v>42304</c:v>
                </c:pt>
                <c:pt idx="298">
                  <c:v>42303</c:v>
                </c:pt>
                <c:pt idx="299">
                  <c:v>42300</c:v>
                </c:pt>
                <c:pt idx="300">
                  <c:v>42299</c:v>
                </c:pt>
                <c:pt idx="301">
                  <c:v>42298</c:v>
                </c:pt>
                <c:pt idx="302">
                  <c:v>42297</c:v>
                </c:pt>
                <c:pt idx="303">
                  <c:v>42296</c:v>
                </c:pt>
                <c:pt idx="304">
                  <c:v>42293</c:v>
                </c:pt>
                <c:pt idx="305">
                  <c:v>42292</c:v>
                </c:pt>
                <c:pt idx="306">
                  <c:v>42291</c:v>
                </c:pt>
                <c:pt idx="307">
                  <c:v>42290</c:v>
                </c:pt>
                <c:pt idx="308">
                  <c:v>42289</c:v>
                </c:pt>
                <c:pt idx="309">
                  <c:v>42286</c:v>
                </c:pt>
                <c:pt idx="310">
                  <c:v>42285</c:v>
                </c:pt>
                <c:pt idx="311">
                  <c:v>42284</c:v>
                </c:pt>
                <c:pt idx="312">
                  <c:v>42283</c:v>
                </c:pt>
                <c:pt idx="313">
                  <c:v>42282</c:v>
                </c:pt>
                <c:pt idx="314">
                  <c:v>42279</c:v>
                </c:pt>
                <c:pt idx="315">
                  <c:v>42278</c:v>
                </c:pt>
                <c:pt idx="316">
                  <c:v>42277</c:v>
                </c:pt>
                <c:pt idx="317">
                  <c:v>42276</c:v>
                </c:pt>
                <c:pt idx="318">
                  <c:v>42275</c:v>
                </c:pt>
                <c:pt idx="319">
                  <c:v>42272</c:v>
                </c:pt>
                <c:pt idx="320">
                  <c:v>42271</c:v>
                </c:pt>
                <c:pt idx="321">
                  <c:v>42270</c:v>
                </c:pt>
                <c:pt idx="322">
                  <c:v>42269</c:v>
                </c:pt>
                <c:pt idx="323">
                  <c:v>42268</c:v>
                </c:pt>
                <c:pt idx="324">
                  <c:v>42265</c:v>
                </c:pt>
                <c:pt idx="325">
                  <c:v>42264</c:v>
                </c:pt>
                <c:pt idx="326">
                  <c:v>42263</c:v>
                </c:pt>
                <c:pt idx="327">
                  <c:v>42262</c:v>
                </c:pt>
                <c:pt idx="328">
                  <c:v>42261</c:v>
                </c:pt>
                <c:pt idx="329">
                  <c:v>42258</c:v>
                </c:pt>
                <c:pt idx="330">
                  <c:v>42257</c:v>
                </c:pt>
                <c:pt idx="331">
                  <c:v>42256</c:v>
                </c:pt>
                <c:pt idx="332">
                  <c:v>42255</c:v>
                </c:pt>
                <c:pt idx="333">
                  <c:v>42251</c:v>
                </c:pt>
                <c:pt idx="334">
                  <c:v>42250</c:v>
                </c:pt>
                <c:pt idx="335">
                  <c:v>42249</c:v>
                </c:pt>
                <c:pt idx="336">
                  <c:v>42248</c:v>
                </c:pt>
                <c:pt idx="337">
                  <c:v>42247</c:v>
                </c:pt>
                <c:pt idx="338">
                  <c:v>42244</c:v>
                </c:pt>
                <c:pt idx="339">
                  <c:v>42243</c:v>
                </c:pt>
                <c:pt idx="340">
                  <c:v>42242</c:v>
                </c:pt>
                <c:pt idx="341">
                  <c:v>42241</c:v>
                </c:pt>
                <c:pt idx="342">
                  <c:v>42240</c:v>
                </c:pt>
                <c:pt idx="343">
                  <c:v>42237</c:v>
                </c:pt>
                <c:pt idx="344">
                  <c:v>42236</c:v>
                </c:pt>
                <c:pt idx="345">
                  <c:v>42235</c:v>
                </c:pt>
                <c:pt idx="346">
                  <c:v>42234</c:v>
                </c:pt>
                <c:pt idx="347">
                  <c:v>42233</c:v>
                </c:pt>
                <c:pt idx="348">
                  <c:v>42230</c:v>
                </c:pt>
                <c:pt idx="349">
                  <c:v>42229</c:v>
                </c:pt>
                <c:pt idx="350">
                  <c:v>42228</c:v>
                </c:pt>
                <c:pt idx="351">
                  <c:v>42227</c:v>
                </c:pt>
                <c:pt idx="352">
                  <c:v>42226</c:v>
                </c:pt>
                <c:pt idx="353">
                  <c:v>42223</c:v>
                </c:pt>
                <c:pt idx="354">
                  <c:v>42222</c:v>
                </c:pt>
                <c:pt idx="355">
                  <c:v>42221</c:v>
                </c:pt>
                <c:pt idx="356">
                  <c:v>42220</c:v>
                </c:pt>
                <c:pt idx="357">
                  <c:v>42219</c:v>
                </c:pt>
                <c:pt idx="358">
                  <c:v>42216</c:v>
                </c:pt>
                <c:pt idx="359">
                  <c:v>42215</c:v>
                </c:pt>
                <c:pt idx="360">
                  <c:v>42214</c:v>
                </c:pt>
                <c:pt idx="361">
                  <c:v>42213</c:v>
                </c:pt>
                <c:pt idx="362">
                  <c:v>42212</c:v>
                </c:pt>
                <c:pt idx="363">
                  <c:v>42209</c:v>
                </c:pt>
                <c:pt idx="364">
                  <c:v>42208</c:v>
                </c:pt>
                <c:pt idx="365">
                  <c:v>42207</c:v>
                </c:pt>
                <c:pt idx="366">
                  <c:v>42206</c:v>
                </c:pt>
                <c:pt idx="367">
                  <c:v>42205</c:v>
                </c:pt>
                <c:pt idx="368">
                  <c:v>42202</c:v>
                </c:pt>
                <c:pt idx="369">
                  <c:v>42201</c:v>
                </c:pt>
                <c:pt idx="370">
                  <c:v>42200</c:v>
                </c:pt>
                <c:pt idx="371">
                  <c:v>42199</c:v>
                </c:pt>
                <c:pt idx="372">
                  <c:v>42198</c:v>
                </c:pt>
                <c:pt idx="373">
                  <c:v>42195</c:v>
                </c:pt>
                <c:pt idx="374">
                  <c:v>42194</c:v>
                </c:pt>
                <c:pt idx="375">
                  <c:v>42193</c:v>
                </c:pt>
                <c:pt idx="376">
                  <c:v>42192</c:v>
                </c:pt>
                <c:pt idx="377">
                  <c:v>42191</c:v>
                </c:pt>
                <c:pt idx="378">
                  <c:v>42187</c:v>
                </c:pt>
                <c:pt idx="379">
                  <c:v>42186</c:v>
                </c:pt>
                <c:pt idx="380">
                  <c:v>42185</c:v>
                </c:pt>
                <c:pt idx="381">
                  <c:v>42184</c:v>
                </c:pt>
                <c:pt idx="382">
                  <c:v>42181</c:v>
                </c:pt>
                <c:pt idx="383">
                  <c:v>42180</c:v>
                </c:pt>
                <c:pt idx="384">
                  <c:v>42179</c:v>
                </c:pt>
                <c:pt idx="385">
                  <c:v>42178</c:v>
                </c:pt>
                <c:pt idx="386">
                  <c:v>42177</c:v>
                </c:pt>
                <c:pt idx="387">
                  <c:v>42174</c:v>
                </c:pt>
                <c:pt idx="388">
                  <c:v>42173</c:v>
                </c:pt>
                <c:pt idx="389">
                  <c:v>42172</c:v>
                </c:pt>
                <c:pt idx="390">
                  <c:v>42171</c:v>
                </c:pt>
                <c:pt idx="391">
                  <c:v>42170</c:v>
                </c:pt>
                <c:pt idx="392">
                  <c:v>42167</c:v>
                </c:pt>
                <c:pt idx="393">
                  <c:v>42166</c:v>
                </c:pt>
                <c:pt idx="394">
                  <c:v>42165</c:v>
                </c:pt>
                <c:pt idx="395">
                  <c:v>42164</c:v>
                </c:pt>
                <c:pt idx="396">
                  <c:v>42163</c:v>
                </c:pt>
                <c:pt idx="397">
                  <c:v>42160</c:v>
                </c:pt>
                <c:pt idx="398">
                  <c:v>42159</c:v>
                </c:pt>
                <c:pt idx="399">
                  <c:v>42158</c:v>
                </c:pt>
                <c:pt idx="400">
                  <c:v>42157</c:v>
                </c:pt>
                <c:pt idx="401">
                  <c:v>42156</c:v>
                </c:pt>
                <c:pt idx="402">
                  <c:v>42153</c:v>
                </c:pt>
                <c:pt idx="403">
                  <c:v>42152</c:v>
                </c:pt>
                <c:pt idx="404">
                  <c:v>42151</c:v>
                </c:pt>
                <c:pt idx="405">
                  <c:v>42150</c:v>
                </c:pt>
                <c:pt idx="406">
                  <c:v>42146</c:v>
                </c:pt>
                <c:pt idx="407">
                  <c:v>42145</c:v>
                </c:pt>
                <c:pt idx="408">
                  <c:v>42144</c:v>
                </c:pt>
                <c:pt idx="409">
                  <c:v>42143</c:v>
                </c:pt>
                <c:pt idx="410">
                  <c:v>42142</c:v>
                </c:pt>
                <c:pt idx="411">
                  <c:v>42139</c:v>
                </c:pt>
                <c:pt idx="412">
                  <c:v>42138</c:v>
                </c:pt>
                <c:pt idx="413">
                  <c:v>42137</c:v>
                </c:pt>
                <c:pt idx="414">
                  <c:v>42136</c:v>
                </c:pt>
                <c:pt idx="415">
                  <c:v>42135</c:v>
                </c:pt>
                <c:pt idx="416">
                  <c:v>42132</c:v>
                </c:pt>
                <c:pt idx="417">
                  <c:v>42131</c:v>
                </c:pt>
                <c:pt idx="418">
                  <c:v>42130</c:v>
                </c:pt>
                <c:pt idx="419">
                  <c:v>42129</c:v>
                </c:pt>
                <c:pt idx="420">
                  <c:v>42128</c:v>
                </c:pt>
                <c:pt idx="421">
                  <c:v>42125</c:v>
                </c:pt>
                <c:pt idx="422">
                  <c:v>42124</c:v>
                </c:pt>
                <c:pt idx="423">
                  <c:v>42123</c:v>
                </c:pt>
                <c:pt idx="424">
                  <c:v>42122</c:v>
                </c:pt>
                <c:pt idx="425">
                  <c:v>42121</c:v>
                </c:pt>
                <c:pt idx="426">
                  <c:v>42118</c:v>
                </c:pt>
                <c:pt idx="427">
                  <c:v>42117</c:v>
                </c:pt>
                <c:pt idx="428">
                  <c:v>42116</c:v>
                </c:pt>
                <c:pt idx="429">
                  <c:v>42115</c:v>
                </c:pt>
                <c:pt idx="430">
                  <c:v>42114</c:v>
                </c:pt>
                <c:pt idx="431">
                  <c:v>42111</c:v>
                </c:pt>
                <c:pt idx="432">
                  <c:v>42110</c:v>
                </c:pt>
                <c:pt idx="433">
                  <c:v>42109</c:v>
                </c:pt>
                <c:pt idx="434">
                  <c:v>42108</c:v>
                </c:pt>
                <c:pt idx="435">
                  <c:v>42107</c:v>
                </c:pt>
                <c:pt idx="436">
                  <c:v>42104</c:v>
                </c:pt>
                <c:pt idx="437">
                  <c:v>42103</c:v>
                </c:pt>
                <c:pt idx="438">
                  <c:v>42102</c:v>
                </c:pt>
                <c:pt idx="439">
                  <c:v>42101</c:v>
                </c:pt>
                <c:pt idx="440">
                  <c:v>42100</c:v>
                </c:pt>
                <c:pt idx="441">
                  <c:v>42096</c:v>
                </c:pt>
                <c:pt idx="442">
                  <c:v>42095</c:v>
                </c:pt>
                <c:pt idx="443">
                  <c:v>42094</c:v>
                </c:pt>
                <c:pt idx="444">
                  <c:v>42093</c:v>
                </c:pt>
                <c:pt idx="445">
                  <c:v>42090</c:v>
                </c:pt>
                <c:pt idx="446">
                  <c:v>42089</c:v>
                </c:pt>
                <c:pt idx="447">
                  <c:v>42088</c:v>
                </c:pt>
                <c:pt idx="448">
                  <c:v>42087</c:v>
                </c:pt>
                <c:pt idx="449">
                  <c:v>42086</c:v>
                </c:pt>
                <c:pt idx="450">
                  <c:v>42083</c:v>
                </c:pt>
                <c:pt idx="451">
                  <c:v>42082</c:v>
                </c:pt>
                <c:pt idx="452">
                  <c:v>42081</c:v>
                </c:pt>
                <c:pt idx="453">
                  <c:v>42080</c:v>
                </c:pt>
                <c:pt idx="454">
                  <c:v>42079</c:v>
                </c:pt>
                <c:pt idx="455">
                  <c:v>42076</c:v>
                </c:pt>
                <c:pt idx="456">
                  <c:v>42075</c:v>
                </c:pt>
                <c:pt idx="457">
                  <c:v>42074</c:v>
                </c:pt>
                <c:pt idx="458">
                  <c:v>42073</c:v>
                </c:pt>
                <c:pt idx="459">
                  <c:v>42072</c:v>
                </c:pt>
                <c:pt idx="460">
                  <c:v>42069</c:v>
                </c:pt>
                <c:pt idx="461">
                  <c:v>42068</c:v>
                </c:pt>
                <c:pt idx="462">
                  <c:v>42067</c:v>
                </c:pt>
                <c:pt idx="463">
                  <c:v>42066</c:v>
                </c:pt>
                <c:pt idx="464">
                  <c:v>42065</c:v>
                </c:pt>
                <c:pt idx="465">
                  <c:v>42062</c:v>
                </c:pt>
                <c:pt idx="466">
                  <c:v>42061</c:v>
                </c:pt>
                <c:pt idx="467">
                  <c:v>42060</c:v>
                </c:pt>
                <c:pt idx="468">
                  <c:v>42059</c:v>
                </c:pt>
                <c:pt idx="469">
                  <c:v>42058</c:v>
                </c:pt>
                <c:pt idx="470">
                  <c:v>42055</c:v>
                </c:pt>
                <c:pt idx="471">
                  <c:v>42054</c:v>
                </c:pt>
                <c:pt idx="472">
                  <c:v>42053</c:v>
                </c:pt>
                <c:pt idx="473">
                  <c:v>42052</c:v>
                </c:pt>
                <c:pt idx="474">
                  <c:v>42048</c:v>
                </c:pt>
                <c:pt idx="475">
                  <c:v>42047</c:v>
                </c:pt>
                <c:pt idx="476">
                  <c:v>42046</c:v>
                </c:pt>
                <c:pt idx="477">
                  <c:v>42045</c:v>
                </c:pt>
                <c:pt idx="478">
                  <c:v>42044</c:v>
                </c:pt>
                <c:pt idx="479">
                  <c:v>42041</c:v>
                </c:pt>
                <c:pt idx="480">
                  <c:v>42040</c:v>
                </c:pt>
                <c:pt idx="481">
                  <c:v>42039</c:v>
                </c:pt>
                <c:pt idx="482">
                  <c:v>42038</c:v>
                </c:pt>
                <c:pt idx="483">
                  <c:v>42037</c:v>
                </c:pt>
                <c:pt idx="484">
                  <c:v>42034</c:v>
                </c:pt>
                <c:pt idx="485">
                  <c:v>42033</c:v>
                </c:pt>
                <c:pt idx="486">
                  <c:v>42032</c:v>
                </c:pt>
                <c:pt idx="487">
                  <c:v>42031</c:v>
                </c:pt>
                <c:pt idx="488">
                  <c:v>42030</c:v>
                </c:pt>
                <c:pt idx="489">
                  <c:v>42027</c:v>
                </c:pt>
                <c:pt idx="490">
                  <c:v>42026</c:v>
                </c:pt>
                <c:pt idx="491">
                  <c:v>42025</c:v>
                </c:pt>
                <c:pt idx="492">
                  <c:v>42024</c:v>
                </c:pt>
                <c:pt idx="493">
                  <c:v>42020</c:v>
                </c:pt>
                <c:pt idx="494">
                  <c:v>42019</c:v>
                </c:pt>
                <c:pt idx="495">
                  <c:v>42018</c:v>
                </c:pt>
                <c:pt idx="496">
                  <c:v>42017</c:v>
                </c:pt>
                <c:pt idx="497">
                  <c:v>42016</c:v>
                </c:pt>
                <c:pt idx="498">
                  <c:v>42013</c:v>
                </c:pt>
                <c:pt idx="499">
                  <c:v>42012</c:v>
                </c:pt>
                <c:pt idx="500">
                  <c:v>42011</c:v>
                </c:pt>
                <c:pt idx="501">
                  <c:v>42010</c:v>
                </c:pt>
                <c:pt idx="502">
                  <c:v>42009</c:v>
                </c:pt>
                <c:pt idx="503">
                  <c:v>42006</c:v>
                </c:pt>
                <c:pt idx="504">
                  <c:v>42004</c:v>
                </c:pt>
                <c:pt idx="505">
                  <c:v>42003</c:v>
                </c:pt>
                <c:pt idx="506">
                  <c:v>42002</c:v>
                </c:pt>
                <c:pt idx="507">
                  <c:v>41999</c:v>
                </c:pt>
                <c:pt idx="508">
                  <c:v>41997</c:v>
                </c:pt>
                <c:pt idx="509">
                  <c:v>41996</c:v>
                </c:pt>
                <c:pt idx="510">
                  <c:v>41995</c:v>
                </c:pt>
                <c:pt idx="511">
                  <c:v>41992</c:v>
                </c:pt>
                <c:pt idx="512">
                  <c:v>41991</c:v>
                </c:pt>
                <c:pt idx="513">
                  <c:v>41990</c:v>
                </c:pt>
                <c:pt idx="514">
                  <c:v>41989</c:v>
                </c:pt>
                <c:pt idx="515">
                  <c:v>41988</c:v>
                </c:pt>
                <c:pt idx="516">
                  <c:v>41985</c:v>
                </c:pt>
                <c:pt idx="517">
                  <c:v>41984</c:v>
                </c:pt>
                <c:pt idx="518">
                  <c:v>41983</c:v>
                </c:pt>
                <c:pt idx="519">
                  <c:v>41982</c:v>
                </c:pt>
                <c:pt idx="520">
                  <c:v>41981</c:v>
                </c:pt>
                <c:pt idx="521">
                  <c:v>41978</c:v>
                </c:pt>
                <c:pt idx="522">
                  <c:v>41977</c:v>
                </c:pt>
                <c:pt idx="523">
                  <c:v>41976</c:v>
                </c:pt>
                <c:pt idx="524">
                  <c:v>41975</c:v>
                </c:pt>
                <c:pt idx="525">
                  <c:v>41974</c:v>
                </c:pt>
                <c:pt idx="526">
                  <c:v>41971</c:v>
                </c:pt>
                <c:pt idx="527">
                  <c:v>41969</c:v>
                </c:pt>
                <c:pt idx="528">
                  <c:v>41968</c:v>
                </c:pt>
                <c:pt idx="529">
                  <c:v>41967</c:v>
                </c:pt>
                <c:pt idx="530">
                  <c:v>41964</c:v>
                </c:pt>
                <c:pt idx="531">
                  <c:v>41963</c:v>
                </c:pt>
                <c:pt idx="532">
                  <c:v>41962</c:v>
                </c:pt>
                <c:pt idx="533">
                  <c:v>41961</c:v>
                </c:pt>
                <c:pt idx="534">
                  <c:v>41960</c:v>
                </c:pt>
                <c:pt idx="535">
                  <c:v>41957</c:v>
                </c:pt>
                <c:pt idx="536">
                  <c:v>41956</c:v>
                </c:pt>
                <c:pt idx="537">
                  <c:v>41955</c:v>
                </c:pt>
                <c:pt idx="538">
                  <c:v>41954</c:v>
                </c:pt>
                <c:pt idx="539">
                  <c:v>41953</c:v>
                </c:pt>
                <c:pt idx="540">
                  <c:v>41950</c:v>
                </c:pt>
                <c:pt idx="541">
                  <c:v>41949</c:v>
                </c:pt>
                <c:pt idx="542">
                  <c:v>41948</c:v>
                </c:pt>
                <c:pt idx="543">
                  <c:v>41947</c:v>
                </c:pt>
                <c:pt idx="544">
                  <c:v>41946</c:v>
                </c:pt>
                <c:pt idx="545">
                  <c:v>41943</c:v>
                </c:pt>
                <c:pt idx="546">
                  <c:v>41942</c:v>
                </c:pt>
                <c:pt idx="547">
                  <c:v>41941</c:v>
                </c:pt>
                <c:pt idx="548">
                  <c:v>41940</c:v>
                </c:pt>
                <c:pt idx="549">
                  <c:v>41939</c:v>
                </c:pt>
                <c:pt idx="550">
                  <c:v>41936</c:v>
                </c:pt>
                <c:pt idx="551">
                  <c:v>41935</c:v>
                </c:pt>
                <c:pt idx="552">
                  <c:v>41934</c:v>
                </c:pt>
                <c:pt idx="553">
                  <c:v>41933</c:v>
                </c:pt>
                <c:pt idx="554">
                  <c:v>41932</c:v>
                </c:pt>
                <c:pt idx="555">
                  <c:v>41929</c:v>
                </c:pt>
                <c:pt idx="556">
                  <c:v>41928</c:v>
                </c:pt>
                <c:pt idx="557">
                  <c:v>41927</c:v>
                </c:pt>
                <c:pt idx="558">
                  <c:v>41926</c:v>
                </c:pt>
                <c:pt idx="559">
                  <c:v>41925</c:v>
                </c:pt>
                <c:pt idx="560">
                  <c:v>41922</c:v>
                </c:pt>
                <c:pt idx="561">
                  <c:v>41921</c:v>
                </c:pt>
                <c:pt idx="562">
                  <c:v>41920</c:v>
                </c:pt>
                <c:pt idx="563">
                  <c:v>41919</c:v>
                </c:pt>
                <c:pt idx="564">
                  <c:v>41918</c:v>
                </c:pt>
                <c:pt idx="565">
                  <c:v>41915</c:v>
                </c:pt>
                <c:pt idx="566">
                  <c:v>41914</c:v>
                </c:pt>
                <c:pt idx="567">
                  <c:v>41913</c:v>
                </c:pt>
                <c:pt idx="568">
                  <c:v>41912</c:v>
                </c:pt>
                <c:pt idx="569">
                  <c:v>41911</c:v>
                </c:pt>
                <c:pt idx="570">
                  <c:v>41908</c:v>
                </c:pt>
                <c:pt idx="571">
                  <c:v>41907</c:v>
                </c:pt>
                <c:pt idx="572">
                  <c:v>41906</c:v>
                </c:pt>
                <c:pt idx="573">
                  <c:v>41905</c:v>
                </c:pt>
                <c:pt idx="574">
                  <c:v>41904</c:v>
                </c:pt>
                <c:pt idx="575">
                  <c:v>41901</c:v>
                </c:pt>
                <c:pt idx="576">
                  <c:v>41900</c:v>
                </c:pt>
                <c:pt idx="577">
                  <c:v>41899</c:v>
                </c:pt>
                <c:pt idx="578">
                  <c:v>41898</c:v>
                </c:pt>
                <c:pt idx="579">
                  <c:v>41897</c:v>
                </c:pt>
                <c:pt idx="580">
                  <c:v>41894</c:v>
                </c:pt>
                <c:pt idx="581">
                  <c:v>41893</c:v>
                </c:pt>
                <c:pt idx="582">
                  <c:v>41892</c:v>
                </c:pt>
                <c:pt idx="583">
                  <c:v>41891</c:v>
                </c:pt>
                <c:pt idx="584">
                  <c:v>41890</c:v>
                </c:pt>
                <c:pt idx="585">
                  <c:v>41887</c:v>
                </c:pt>
                <c:pt idx="586">
                  <c:v>41886</c:v>
                </c:pt>
                <c:pt idx="587">
                  <c:v>41885</c:v>
                </c:pt>
                <c:pt idx="588">
                  <c:v>41884</c:v>
                </c:pt>
                <c:pt idx="589">
                  <c:v>41880</c:v>
                </c:pt>
                <c:pt idx="590">
                  <c:v>41879</c:v>
                </c:pt>
                <c:pt idx="591">
                  <c:v>41878</c:v>
                </c:pt>
                <c:pt idx="592">
                  <c:v>41877</c:v>
                </c:pt>
                <c:pt idx="593">
                  <c:v>41876</c:v>
                </c:pt>
                <c:pt idx="594">
                  <c:v>41873</c:v>
                </c:pt>
                <c:pt idx="595">
                  <c:v>41872</c:v>
                </c:pt>
                <c:pt idx="596">
                  <c:v>41871</c:v>
                </c:pt>
                <c:pt idx="597">
                  <c:v>41870</c:v>
                </c:pt>
                <c:pt idx="598">
                  <c:v>41869</c:v>
                </c:pt>
                <c:pt idx="599">
                  <c:v>41866</c:v>
                </c:pt>
                <c:pt idx="600">
                  <c:v>41865</c:v>
                </c:pt>
                <c:pt idx="601">
                  <c:v>41864</c:v>
                </c:pt>
                <c:pt idx="602">
                  <c:v>41863</c:v>
                </c:pt>
                <c:pt idx="603">
                  <c:v>41862</c:v>
                </c:pt>
                <c:pt idx="604">
                  <c:v>41859</c:v>
                </c:pt>
                <c:pt idx="605">
                  <c:v>41858</c:v>
                </c:pt>
                <c:pt idx="606">
                  <c:v>41857</c:v>
                </c:pt>
                <c:pt idx="607">
                  <c:v>41856</c:v>
                </c:pt>
                <c:pt idx="608">
                  <c:v>41855</c:v>
                </c:pt>
                <c:pt idx="609">
                  <c:v>41852</c:v>
                </c:pt>
                <c:pt idx="610">
                  <c:v>41851</c:v>
                </c:pt>
                <c:pt idx="611">
                  <c:v>41850</c:v>
                </c:pt>
                <c:pt idx="612">
                  <c:v>41849</c:v>
                </c:pt>
                <c:pt idx="613">
                  <c:v>41848</c:v>
                </c:pt>
                <c:pt idx="614">
                  <c:v>41845</c:v>
                </c:pt>
                <c:pt idx="615">
                  <c:v>41844</c:v>
                </c:pt>
                <c:pt idx="616">
                  <c:v>41843</c:v>
                </c:pt>
                <c:pt idx="617">
                  <c:v>41842</c:v>
                </c:pt>
                <c:pt idx="618">
                  <c:v>41841</c:v>
                </c:pt>
                <c:pt idx="619">
                  <c:v>41838</c:v>
                </c:pt>
                <c:pt idx="620">
                  <c:v>41837</c:v>
                </c:pt>
                <c:pt idx="621">
                  <c:v>41836</c:v>
                </c:pt>
                <c:pt idx="622">
                  <c:v>41835</c:v>
                </c:pt>
                <c:pt idx="623">
                  <c:v>41834</c:v>
                </c:pt>
                <c:pt idx="624">
                  <c:v>41831</c:v>
                </c:pt>
                <c:pt idx="625">
                  <c:v>41830</c:v>
                </c:pt>
                <c:pt idx="626">
                  <c:v>41829</c:v>
                </c:pt>
                <c:pt idx="627">
                  <c:v>41828</c:v>
                </c:pt>
                <c:pt idx="628">
                  <c:v>41827</c:v>
                </c:pt>
                <c:pt idx="629">
                  <c:v>41823</c:v>
                </c:pt>
                <c:pt idx="630">
                  <c:v>41822</c:v>
                </c:pt>
                <c:pt idx="631">
                  <c:v>41821</c:v>
                </c:pt>
                <c:pt idx="632">
                  <c:v>41820</c:v>
                </c:pt>
                <c:pt idx="633">
                  <c:v>41817</c:v>
                </c:pt>
                <c:pt idx="634">
                  <c:v>41816</c:v>
                </c:pt>
                <c:pt idx="635">
                  <c:v>41815</c:v>
                </c:pt>
                <c:pt idx="636">
                  <c:v>41814</c:v>
                </c:pt>
                <c:pt idx="637">
                  <c:v>41813</c:v>
                </c:pt>
                <c:pt idx="638">
                  <c:v>41810</c:v>
                </c:pt>
                <c:pt idx="639">
                  <c:v>41809</c:v>
                </c:pt>
                <c:pt idx="640">
                  <c:v>41808</c:v>
                </c:pt>
                <c:pt idx="641">
                  <c:v>41807</c:v>
                </c:pt>
                <c:pt idx="642">
                  <c:v>41806</c:v>
                </c:pt>
                <c:pt idx="643">
                  <c:v>41803</c:v>
                </c:pt>
                <c:pt idx="644">
                  <c:v>41802</c:v>
                </c:pt>
                <c:pt idx="645">
                  <c:v>41801</c:v>
                </c:pt>
                <c:pt idx="646">
                  <c:v>41800</c:v>
                </c:pt>
                <c:pt idx="647">
                  <c:v>41799</c:v>
                </c:pt>
                <c:pt idx="648">
                  <c:v>41796</c:v>
                </c:pt>
                <c:pt idx="649">
                  <c:v>41795</c:v>
                </c:pt>
                <c:pt idx="650">
                  <c:v>41794</c:v>
                </c:pt>
                <c:pt idx="651">
                  <c:v>41793</c:v>
                </c:pt>
                <c:pt idx="652">
                  <c:v>41792</c:v>
                </c:pt>
                <c:pt idx="653">
                  <c:v>41789</c:v>
                </c:pt>
                <c:pt idx="654">
                  <c:v>41788</c:v>
                </c:pt>
                <c:pt idx="655">
                  <c:v>41787</c:v>
                </c:pt>
                <c:pt idx="656">
                  <c:v>41786</c:v>
                </c:pt>
                <c:pt idx="657">
                  <c:v>41782</c:v>
                </c:pt>
                <c:pt idx="658">
                  <c:v>41781</c:v>
                </c:pt>
                <c:pt idx="659">
                  <c:v>41780</c:v>
                </c:pt>
                <c:pt idx="660">
                  <c:v>41779</c:v>
                </c:pt>
                <c:pt idx="661">
                  <c:v>41778</c:v>
                </c:pt>
                <c:pt idx="662">
                  <c:v>41775</c:v>
                </c:pt>
                <c:pt idx="663">
                  <c:v>41774</c:v>
                </c:pt>
                <c:pt idx="664">
                  <c:v>41773</c:v>
                </c:pt>
                <c:pt idx="665">
                  <c:v>41772</c:v>
                </c:pt>
                <c:pt idx="666">
                  <c:v>41771</c:v>
                </c:pt>
                <c:pt idx="667">
                  <c:v>41768</c:v>
                </c:pt>
                <c:pt idx="668">
                  <c:v>41767</c:v>
                </c:pt>
                <c:pt idx="669">
                  <c:v>41766</c:v>
                </c:pt>
                <c:pt idx="670">
                  <c:v>41765</c:v>
                </c:pt>
                <c:pt idx="671">
                  <c:v>41764</c:v>
                </c:pt>
                <c:pt idx="672">
                  <c:v>41761</c:v>
                </c:pt>
                <c:pt idx="673">
                  <c:v>41760</c:v>
                </c:pt>
                <c:pt idx="674">
                  <c:v>41759</c:v>
                </c:pt>
                <c:pt idx="675">
                  <c:v>41758</c:v>
                </c:pt>
                <c:pt idx="676">
                  <c:v>41757</c:v>
                </c:pt>
                <c:pt idx="677">
                  <c:v>41754</c:v>
                </c:pt>
                <c:pt idx="678">
                  <c:v>41753</c:v>
                </c:pt>
                <c:pt idx="679">
                  <c:v>41752</c:v>
                </c:pt>
                <c:pt idx="680">
                  <c:v>41751</c:v>
                </c:pt>
                <c:pt idx="681">
                  <c:v>41750</c:v>
                </c:pt>
                <c:pt idx="682">
                  <c:v>41746</c:v>
                </c:pt>
                <c:pt idx="683">
                  <c:v>41745</c:v>
                </c:pt>
                <c:pt idx="684">
                  <c:v>41744</c:v>
                </c:pt>
                <c:pt idx="685">
                  <c:v>41743</c:v>
                </c:pt>
                <c:pt idx="686">
                  <c:v>41740</c:v>
                </c:pt>
                <c:pt idx="687">
                  <c:v>41739</c:v>
                </c:pt>
                <c:pt idx="688">
                  <c:v>41738</c:v>
                </c:pt>
                <c:pt idx="689">
                  <c:v>41737</c:v>
                </c:pt>
                <c:pt idx="690">
                  <c:v>41736</c:v>
                </c:pt>
                <c:pt idx="691">
                  <c:v>41733</c:v>
                </c:pt>
                <c:pt idx="692">
                  <c:v>41732</c:v>
                </c:pt>
                <c:pt idx="693">
                  <c:v>41731</c:v>
                </c:pt>
                <c:pt idx="694">
                  <c:v>41730</c:v>
                </c:pt>
                <c:pt idx="695">
                  <c:v>41729</c:v>
                </c:pt>
                <c:pt idx="696">
                  <c:v>41726</c:v>
                </c:pt>
                <c:pt idx="697">
                  <c:v>41725</c:v>
                </c:pt>
                <c:pt idx="698">
                  <c:v>41724</c:v>
                </c:pt>
                <c:pt idx="699">
                  <c:v>41723</c:v>
                </c:pt>
                <c:pt idx="700">
                  <c:v>41722</c:v>
                </c:pt>
                <c:pt idx="701">
                  <c:v>41719</c:v>
                </c:pt>
                <c:pt idx="702">
                  <c:v>41718</c:v>
                </c:pt>
                <c:pt idx="703">
                  <c:v>41717</c:v>
                </c:pt>
                <c:pt idx="704">
                  <c:v>41716</c:v>
                </c:pt>
                <c:pt idx="705">
                  <c:v>41715</c:v>
                </c:pt>
                <c:pt idx="706">
                  <c:v>41712</c:v>
                </c:pt>
                <c:pt idx="707">
                  <c:v>41711</c:v>
                </c:pt>
                <c:pt idx="708">
                  <c:v>41710</c:v>
                </c:pt>
                <c:pt idx="709">
                  <c:v>41709</c:v>
                </c:pt>
                <c:pt idx="710">
                  <c:v>41708</c:v>
                </c:pt>
                <c:pt idx="711">
                  <c:v>41705</c:v>
                </c:pt>
                <c:pt idx="712">
                  <c:v>41704</c:v>
                </c:pt>
                <c:pt idx="713">
                  <c:v>41703</c:v>
                </c:pt>
                <c:pt idx="714">
                  <c:v>41702</c:v>
                </c:pt>
                <c:pt idx="715">
                  <c:v>41701</c:v>
                </c:pt>
                <c:pt idx="716">
                  <c:v>41698</c:v>
                </c:pt>
                <c:pt idx="717">
                  <c:v>41697</c:v>
                </c:pt>
                <c:pt idx="718">
                  <c:v>41696</c:v>
                </c:pt>
                <c:pt idx="719">
                  <c:v>41695</c:v>
                </c:pt>
                <c:pt idx="720">
                  <c:v>41694</c:v>
                </c:pt>
                <c:pt idx="721">
                  <c:v>41691</c:v>
                </c:pt>
                <c:pt idx="722">
                  <c:v>41690</c:v>
                </c:pt>
                <c:pt idx="723">
                  <c:v>41689</c:v>
                </c:pt>
                <c:pt idx="724">
                  <c:v>41688</c:v>
                </c:pt>
                <c:pt idx="725">
                  <c:v>41684</c:v>
                </c:pt>
                <c:pt idx="726">
                  <c:v>41683</c:v>
                </c:pt>
                <c:pt idx="727">
                  <c:v>41682</c:v>
                </c:pt>
                <c:pt idx="728">
                  <c:v>41681</c:v>
                </c:pt>
                <c:pt idx="729">
                  <c:v>41680</c:v>
                </c:pt>
                <c:pt idx="730">
                  <c:v>41677</c:v>
                </c:pt>
                <c:pt idx="731">
                  <c:v>41676</c:v>
                </c:pt>
                <c:pt idx="732">
                  <c:v>41675</c:v>
                </c:pt>
                <c:pt idx="733">
                  <c:v>41674</c:v>
                </c:pt>
                <c:pt idx="734">
                  <c:v>41673</c:v>
                </c:pt>
                <c:pt idx="735">
                  <c:v>41670</c:v>
                </c:pt>
                <c:pt idx="736">
                  <c:v>41669</c:v>
                </c:pt>
                <c:pt idx="737">
                  <c:v>41668</c:v>
                </c:pt>
                <c:pt idx="738">
                  <c:v>41667</c:v>
                </c:pt>
                <c:pt idx="739">
                  <c:v>41666</c:v>
                </c:pt>
                <c:pt idx="740">
                  <c:v>41663</c:v>
                </c:pt>
                <c:pt idx="741">
                  <c:v>41662</c:v>
                </c:pt>
                <c:pt idx="742">
                  <c:v>41661</c:v>
                </c:pt>
                <c:pt idx="743">
                  <c:v>41660</c:v>
                </c:pt>
                <c:pt idx="744">
                  <c:v>41656</c:v>
                </c:pt>
                <c:pt idx="745">
                  <c:v>41655</c:v>
                </c:pt>
                <c:pt idx="746">
                  <c:v>41654</c:v>
                </c:pt>
                <c:pt idx="747">
                  <c:v>41653</c:v>
                </c:pt>
                <c:pt idx="748">
                  <c:v>41652</c:v>
                </c:pt>
                <c:pt idx="749">
                  <c:v>41649</c:v>
                </c:pt>
                <c:pt idx="750">
                  <c:v>41648</c:v>
                </c:pt>
                <c:pt idx="751">
                  <c:v>41647</c:v>
                </c:pt>
                <c:pt idx="752">
                  <c:v>41646</c:v>
                </c:pt>
                <c:pt idx="753">
                  <c:v>41645</c:v>
                </c:pt>
                <c:pt idx="754">
                  <c:v>41642</c:v>
                </c:pt>
                <c:pt idx="755">
                  <c:v>41641</c:v>
                </c:pt>
                <c:pt idx="756">
                  <c:v>41639</c:v>
                </c:pt>
                <c:pt idx="757">
                  <c:v>41638</c:v>
                </c:pt>
                <c:pt idx="758">
                  <c:v>41635</c:v>
                </c:pt>
                <c:pt idx="759">
                  <c:v>41634</c:v>
                </c:pt>
                <c:pt idx="760">
                  <c:v>41632</c:v>
                </c:pt>
                <c:pt idx="761">
                  <c:v>41631</c:v>
                </c:pt>
                <c:pt idx="762">
                  <c:v>41628</c:v>
                </c:pt>
                <c:pt idx="763">
                  <c:v>41627</c:v>
                </c:pt>
                <c:pt idx="764">
                  <c:v>41626</c:v>
                </c:pt>
                <c:pt idx="765">
                  <c:v>41625</c:v>
                </c:pt>
                <c:pt idx="766">
                  <c:v>41624</c:v>
                </c:pt>
                <c:pt idx="767">
                  <c:v>41621</c:v>
                </c:pt>
                <c:pt idx="768">
                  <c:v>41620</c:v>
                </c:pt>
                <c:pt idx="769">
                  <c:v>41619</c:v>
                </c:pt>
                <c:pt idx="770">
                  <c:v>41618</c:v>
                </c:pt>
                <c:pt idx="771">
                  <c:v>41617</c:v>
                </c:pt>
                <c:pt idx="772">
                  <c:v>41614</c:v>
                </c:pt>
                <c:pt idx="773">
                  <c:v>41613</c:v>
                </c:pt>
                <c:pt idx="774">
                  <c:v>41612</c:v>
                </c:pt>
                <c:pt idx="775">
                  <c:v>41611</c:v>
                </c:pt>
                <c:pt idx="776">
                  <c:v>41610</c:v>
                </c:pt>
                <c:pt idx="777">
                  <c:v>41607</c:v>
                </c:pt>
                <c:pt idx="778">
                  <c:v>41605</c:v>
                </c:pt>
                <c:pt idx="779">
                  <c:v>41604</c:v>
                </c:pt>
                <c:pt idx="780">
                  <c:v>41603</c:v>
                </c:pt>
                <c:pt idx="781">
                  <c:v>41600</c:v>
                </c:pt>
                <c:pt idx="782">
                  <c:v>41599</c:v>
                </c:pt>
                <c:pt idx="783">
                  <c:v>41598</c:v>
                </c:pt>
                <c:pt idx="784">
                  <c:v>41597</c:v>
                </c:pt>
                <c:pt idx="785">
                  <c:v>41596</c:v>
                </c:pt>
                <c:pt idx="786">
                  <c:v>41593</c:v>
                </c:pt>
                <c:pt idx="787">
                  <c:v>41592</c:v>
                </c:pt>
                <c:pt idx="788">
                  <c:v>41591</c:v>
                </c:pt>
                <c:pt idx="789">
                  <c:v>41590</c:v>
                </c:pt>
                <c:pt idx="790">
                  <c:v>41589</c:v>
                </c:pt>
                <c:pt idx="791">
                  <c:v>41586</c:v>
                </c:pt>
                <c:pt idx="792">
                  <c:v>41585</c:v>
                </c:pt>
                <c:pt idx="793">
                  <c:v>41584</c:v>
                </c:pt>
                <c:pt idx="794">
                  <c:v>41583</c:v>
                </c:pt>
                <c:pt idx="795">
                  <c:v>41582</c:v>
                </c:pt>
                <c:pt idx="796">
                  <c:v>41579</c:v>
                </c:pt>
                <c:pt idx="797">
                  <c:v>41578</c:v>
                </c:pt>
                <c:pt idx="798">
                  <c:v>41577</c:v>
                </c:pt>
                <c:pt idx="799">
                  <c:v>41576</c:v>
                </c:pt>
                <c:pt idx="800">
                  <c:v>41575</c:v>
                </c:pt>
                <c:pt idx="801">
                  <c:v>41572</c:v>
                </c:pt>
                <c:pt idx="802">
                  <c:v>41571</c:v>
                </c:pt>
                <c:pt idx="803">
                  <c:v>41570</c:v>
                </c:pt>
                <c:pt idx="804">
                  <c:v>41569</c:v>
                </c:pt>
                <c:pt idx="805">
                  <c:v>41568</c:v>
                </c:pt>
                <c:pt idx="806">
                  <c:v>41565</c:v>
                </c:pt>
                <c:pt idx="807">
                  <c:v>41564</c:v>
                </c:pt>
                <c:pt idx="808">
                  <c:v>41563</c:v>
                </c:pt>
                <c:pt idx="809">
                  <c:v>41562</c:v>
                </c:pt>
                <c:pt idx="810">
                  <c:v>41561</c:v>
                </c:pt>
                <c:pt idx="811">
                  <c:v>41558</c:v>
                </c:pt>
                <c:pt idx="812">
                  <c:v>41557</c:v>
                </c:pt>
                <c:pt idx="813">
                  <c:v>41556</c:v>
                </c:pt>
                <c:pt idx="814">
                  <c:v>41555</c:v>
                </c:pt>
                <c:pt idx="815">
                  <c:v>41554</c:v>
                </c:pt>
                <c:pt idx="816">
                  <c:v>41551</c:v>
                </c:pt>
                <c:pt idx="817">
                  <c:v>41550</c:v>
                </c:pt>
                <c:pt idx="818">
                  <c:v>41549</c:v>
                </c:pt>
                <c:pt idx="819">
                  <c:v>41548</c:v>
                </c:pt>
                <c:pt idx="820">
                  <c:v>41547</c:v>
                </c:pt>
                <c:pt idx="821">
                  <c:v>41544</c:v>
                </c:pt>
                <c:pt idx="822">
                  <c:v>41543</c:v>
                </c:pt>
                <c:pt idx="823">
                  <c:v>41542</c:v>
                </c:pt>
                <c:pt idx="824">
                  <c:v>41541</c:v>
                </c:pt>
                <c:pt idx="825">
                  <c:v>41540</c:v>
                </c:pt>
                <c:pt idx="826">
                  <c:v>41537</c:v>
                </c:pt>
                <c:pt idx="827">
                  <c:v>41536</c:v>
                </c:pt>
                <c:pt idx="828">
                  <c:v>41535</c:v>
                </c:pt>
                <c:pt idx="829">
                  <c:v>41534</c:v>
                </c:pt>
                <c:pt idx="830">
                  <c:v>41533</c:v>
                </c:pt>
                <c:pt idx="831">
                  <c:v>41530</c:v>
                </c:pt>
                <c:pt idx="832">
                  <c:v>41529</c:v>
                </c:pt>
                <c:pt idx="833">
                  <c:v>41528</c:v>
                </c:pt>
                <c:pt idx="834">
                  <c:v>41527</c:v>
                </c:pt>
                <c:pt idx="835">
                  <c:v>41526</c:v>
                </c:pt>
                <c:pt idx="836">
                  <c:v>41523</c:v>
                </c:pt>
                <c:pt idx="837">
                  <c:v>41522</c:v>
                </c:pt>
                <c:pt idx="838">
                  <c:v>41521</c:v>
                </c:pt>
                <c:pt idx="839">
                  <c:v>41520</c:v>
                </c:pt>
                <c:pt idx="840">
                  <c:v>41516</c:v>
                </c:pt>
                <c:pt idx="841">
                  <c:v>41515</c:v>
                </c:pt>
                <c:pt idx="842">
                  <c:v>41514</c:v>
                </c:pt>
                <c:pt idx="843">
                  <c:v>41513</c:v>
                </c:pt>
                <c:pt idx="844">
                  <c:v>41512</c:v>
                </c:pt>
                <c:pt idx="845">
                  <c:v>41509</c:v>
                </c:pt>
                <c:pt idx="846">
                  <c:v>41508</c:v>
                </c:pt>
                <c:pt idx="847">
                  <c:v>41507</c:v>
                </c:pt>
                <c:pt idx="848">
                  <c:v>41506</c:v>
                </c:pt>
                <c:pt idx="849">
                  <c:v>41505</c:v>
                </c:pt>
                <c:pt idx="850">
                  <c:v>41502</c:v>
                </c:pt>
                <c:pt idx="851">
                  <c:v>41501</c:v>
                </c:pt>
                <c:pt idx="852">
                  <c:v>41500</c:v>
                </c:pt>
                <c:pt idx="853">
                  <c:v>41499</c:v>
                </c:pt>
                <c:pt idx="854">
                  <c:v>41498</c:v>
                </c:pt>
                <c:pt idx="855">
                  <c:v>41495</c:v>
                </c:pt>
                <c:pt idx="856">
                  <c:v>41494</c:v>
                </c:pt>
                <c:pt idx="857">
                  <c:v>41493</c:v>
                </c:pt>
                <c:pt idx="858">
                  <c:v>41492</c:v>
                </c:pt>
                <c:pt idx="859">
                  <c:v>41491</c:v>
                </c:pt>
                <c:pt idx="860">
                  <c:v>41488</c:v>
                </c:pt>
                <c:pt idx="861">
                  <c:v>41487</c:v>
                </c:pt>
                <c:pt idx="862">
                  <c:v>41486</c:v>
                </c:pt>
                <c:pt idx="863">
                  <c:v>41485</c:v>
                </c:pt>
                <c:pt idx="864">
                  <c:v>41484</c:v>
                </c:pt>
                <c:pt idx="865">
                  <c:v>41481</c:v>
                </c:pt>
                <c:pt idx="866">
                  <c:v>41480</c:v>
                </c:pt>
                <c:pt idx="867">
                  <c:v>41479</c:v>
                </c:pt>
                <c:pt idx="868">
                  <c:v>41478</c:v>
                </c:pt>
                <c:pt idx="869">
                  <c:v>41477</c:v>
                </c:pt>
                <c:pt idx="870">
                  <c:v>41474</c:v>
                </c:pt>
                <c:pt idx="871">
                  <c:v>41473</c:v>
                </c:pt>
                <c:pt idx="872">
                  <c:v>41472</c:v>
                </c:pt>
                <c:pt idx="873">
                  <c:v>41471</c:v>
                </c:pt>
                <c:pt idx="874">
                  <c:v>41470</c:v>
                </c:pt>
                <c:pt idx="875">
                  <c:v>41467</c:v>
                </c:pt>
                <c:pt idx="876">
                  <c:v>41466</c:v>
                </c:pt>
                <c:pt idx="877">
                  <c:v>41465</c:v>
                </c:pt>
                <c:pt idx="878">
                  <c:v>41464</c:v>
                </c:pt>
                <c:pt idx="879">
                  <c:v>41463</c:v>
                </c:pt>
                <c:pt idx="880">
                  <c:v>41460</c:v>
                </c:pt>
                <c:pt idx="881">
                  <c:v>41458</c:v>
                </c:pt>
                <c:pt idx="882">
                  <c:v>41457</c:v>
                </c:pt>
                <c:pt idx="883">
                  <c:v>41456</c:v>
                </c:pt>
                <c:pt idx="884">
                  <c:v>41453</c:v>
                </c:pt>
                <c:pt idx="885">
                  <c:v>41452</c:v>
                </c:pt>
                <c:pt idx="886">
                  <c:v>41451</c:v>
                </c:pt>
                <c:pt idx="887">
                  <c:v>41450</c:v>
                </c:pt>
                <c:pt idx="888">
                  <c:v>41449</c:v>
                </c:pt>
                <c:pt idx="889">
                  <c:v>41446</c:v>
                </c:pt>
                <c:pt idx="890">
                  <c:v>41445</c:v>
                </c:pt>
                <c:pt idx="891">
                  <c:v>41444</c:v>
                </c:pt>
                <c:pt idx="892">
                  <c:v>41443</c:v>
                </c:pt>
                <c:pt idx="893">
                  <c:v>41442</c:v>
                </c:pt>
                <c:pt idx="894">
                  <c:v>41439</c:v>
                </c:pt>
                <c:pt idx="895">
                  <c:v>41438</c:v>
                </c:pt>
                <c:pt idx="896">
                  <c:v>41437</c:v>
                </c:pt>
                <c:pt idx="897">
                  <c:v>41436</c:v>
                </c:pt>
                <c:pt idx="898">
                  <c:v>41435</c:v>
                </c:pt>
                <c:pt idx="899">
                  <c:v>41432</c:v>
                </c:pt>
                <c:pt idx="900">
                  <c:v>41431</c:v>
                </c:pt>
                <c:pt idx="901">
                  <c:v>41430</c:v>
                </c:pt>
                <c:pt idx="902">
                  <c:v>41429</c:v>
                </c:pt>
                <c:pt idx="903">
                  <c:v>41428</c:v>
                </c:pt>
                <c:pt idx="904">
                  <c:v>41425</c:v>
                </c:pt>
                <c:pt idx="905">
                  <c:v>41424</c:v>
                </c:pt>
                <c:pt idx="906">
                  <c:v>41423</c:v>
                </c:pt>
                <c:pt idx="907">
                  <c:v>41422</c:v>
                </c:pt>
                <c:pt idx="908">
                  <c:v>41418</c:v>
                </c:pt>
                <c:pt idx="909">
                  <c:v>41417</c:v>
                </c:pt>
                <c:pt idx="910">
                  <c:v>41416</c:v>
                </c:pt>
                <c:pt idx="911">
                  <c:v>41415</c:v>
                </c:pt>
                <c:pt idx="912">
                  <c:v>41414</c:v>
                </c:pt>
                <c:pt idx="913">
                  <c:v>41411</c:v>
                </c:pt>
                <c:pt idx="914">
                  <c:v>41410</c:v>
                </c:pt>
                <c:pt idx="915">
                  <c:v>41409</c:v>
                </c:pt>
                <c:pt idx="916">
                  <c:v>41408</c:v>
                </c:pt>
                <c:pt idx="917">
                  <c:v>41407</c:v>
                </c:pt>
                <c:pt idx="918">
                  <c:v>41404</c:v>
                </c:pt>
                <c:pt idx="919">
                  <c:v>41403</c:v>
                </c:pt>
                <c:pt idx="920">
                  <c:v>41402</c:v>
                </c:pt>
                <c:pt idx="921">
                  <c:v>41401</c:v>
                </c:pt>
                <c:pt idx="922">
                  <c:v>41400</c:v>
                </c:pt>
                <c:pt idx="923">
                  <c:v>41397</c:v>
                </c:pt>
                <c:pt idx="924">
                  <c:v>41396</c:v>
                </c:pt>
                <c:pt idx="925">
                  <c:v>41395</c:v>
                </c:pt>
                <c:pt idx="926">
                  <c:v>41394</c:v>
                </c:pt>
                <c:pt idx="927">
                  <c:v>41393</c:v>
                </c:pt>
                <c:pt idx="928">
                  <c:v>41390</c:v>
                </c:pt>
                <c:pt idx="929">
                  <c:v>41389</c:v>
                </c:pt>
                <c:pt idx="930">
                  <c:v>41388</c:v>
                </c:pt>
                <c:pt idx="931">
                  <c:v>41387</c:v>
                </c:pt>
                <c:pt idx="932">
                  <c:v>41386</c:v>
                </c:pt>
                <c:pt idx="933">
                  <c:v>41383</c:v>
                </c:pt>
                <c:pt idx="934">
                  <c:v>41382</c:v>
                </c:pt>
                <c:pt idx="935">
                  <c:v>41381</c:v>
                </c:pt>
                <c:pt idx="936">
                  <c:v>41380</c:v>
                </c:pt>
                <c:pt idx="937">
                  <c:v>41379</c:v>
                </c:pt>
                <c:pt idx="938">
                  <c:v>41376</c:v>
                </c:pt>
                <c:pt idx="939">
                  <c:v>41375</c:v>
                </c:pt>
                <c:pt idx="940">
                  <c:v>41374</c:v>
                </c:pt>
                <c:pt idx="941">
                  <c:v>41373</c:v>
                </c:pt>
                <c:pt idx="942">
                  <c:v>41372</c:v>
                </c:pt>
                <c:pt idx="943">
                  <c:v>41369</c:v>
                </c:pt>
                <c:pt idx="944">
                  <c:v>41368</c:v>
                </c:pt>
                <c:pt idx="945">
                  <c:v>41367</c:v>
                </c:pt>
                <c:pt idx="946">
                  <c:v>41366</c:v>
                </c:pt>
                <c:pt idx="947">
                  <c:v>41365</c:v>
                </c:pt>
                <c:pt idx="948">
                  <c:v>41361</c:v>
                </c:pt>
                <c:pt idx="949">
                  <c:v>41360</c:v>
                </c:pt>
                <c:pt idx="950">
                  <c:v>41359</c:v>
                </c:pt>
                <c:pt idx="951">
                  <c:v>41358</c:v>
                </c:pt>
                <c:pt idx="952">
                  <c:v>41355</c:v>
                </c:pt>
                <c:pt idx="953">
                  <c:v>41354</c:v>
                </c:pt>
                <c:pt idx="954">
                  <c:v>41353</c:v>
                </c:pt>
                <c:pt idx="955">
                  <c:v>41352</c:v>
                </c:pt>
                <c:pt idx="956">
                  <c:v>41351</c:v>
                </c:pt>
                <c:pt idx="957">
                  <c:v>41348</c:v>
                </c:pt>
                <c:pt idx="958">
                  <c:v>41347</c:v>
                </c:pt>
                <c:pt idx="959">
                  <c:v>41346</c:v>
                </c:pt>
                <c:pt idx="960">
                  <c:v>41345</c:v>
                </c:pt>
                <c:pt idx="961">
                  <c:v>41344</c:v>
                </c:pt>
                <c:pt idx="962">
                  <c:v>41341</c:v>
                </c:pt>
                <c:pt idx="963">
                  <c:v>41340</c:v>
                </c:pt>
                <c:pt idx="964">
                  <c:v>41339</c:v>
                </c:pt>
                <c:pt idx="965">
                  <c:v>41338</c:v>
                </c:pt>
                <c:pt idx="966">
                  <c:v>41337</c:v>
                </c:pt>
                <c:pt idx="967">
                  <c:v>41334</c:v>
                </c:pt>
                <c:pt idx="968">
                  <c:v>41333</c:v>
                </c:pt>
                <c:pt idx="969">
                  <c:v>41332</c:v>
                </c:pt>
                <c:pt idx="970">
                  <c:v>41331</c:v>
                </c:pt>
                <c:pt idx="971">
                  <c:v>41330</c:v>
                </c:pt>
                <c:pt idx="972">
                  <c:v>41327</c:v>
                </c:pt>
                <c:pt idx="973">
                  <c:v>41326</c:v>
                </c:pt>
                <c:pt idx="974">
                  <c:v>41325</c:v>
                </c:pt>
                <c:pt idx="975">
                  <c:v>41324</c:v>
                </c:pt>
                <c:pt idx="976">
                  <c:v>41320</c:v>
                </c:pt>
                <c:pt idx="977">
                  <c:v>41319</c:v>
                </c:pt>
                <c:pt idx="978">
                  <c:v>41318</c:v>
                </c:pt>
                <c:pt idx="979">
                  <c:v>41317</c:v>
                </c:pt>
                <c:pt idx="980">
                  <c:v>41316</c:v>
                </c:pt>
                <c:pt idx="981">
                  <c:v>41313</c:v>
                </c:pt>
                <c:pt idx="982">
                  <c:v>41312</c:v>
                </c:pt>
                <c:pt idx="983">
                  <c:v>41311</c:v>
                </c:pt>
                <c:pt idx="984">
                  <c:v>41310</c:v>
                </c:pt>
                <c:pt idx="985">
                  <c:v>41309</c:v>
                </c:pt>
                <c:pt idx="986">
                  <c:v>41306</c:v>
                </c:pt>
                <c:pt idx="987">
                  <c:v>41305</c:v>
                </c:pt>
                <c:pt idx="988">
                  <c:v>41304</c:v>
                </c:pt>
                <c:pt idx="989">
                  <c:v>41303</c:v>
                </c:pt>
                <c:pt idx="990">
                  <c:v>41302</c:v>
                </c:pt>
                <c:pt idx="991">
                  <c:v>41299</c:v>
                </c:pt>
                <c:pt idx="992">
                  <c:v>41298</c:v>
                </c:pt>
                <c:pt idx="993">
                  <c:v>41297</c:v>
                </c:pt>
                <c:pt idx="994">
                  <c:v>41296</c:v>
                </c:pt>
                <c:pt idx="995">
                  <c:v>41292</c:v>
                </c:pt>
                <c:pt idx="996">
                  <c:v>41291</c:v>
                </c:pt>
                <c:pt idx="997">
                  <c:v>41290</c:v>
                </c:pt>
                <c:pt idx="998">
                  <c:v>41289</c:v>
                </c:pt>
                <c:pt idx="999">
                  <c:v>41288</c:v>
                </c:pt>
                <c:pt idx="1000">
                  <c:v>41285</c:v>
                </c:pt>
                <c:pt idx="1001">
                  <c:v>41284</c:v>
                </c:pt>
                <c:pt idx="1002">
                  <c:v>41283</c:v>
                </c:pt>
                <c:pt idx="1003">
                  <c:v>41282</c:v>
                </c:pt>
                <c:pt idx="1004">
                  <c:v>41281</c:v>
                </c:pt>
                <c:pt idx="1005">
                  <c:v>41278</c:v>
                </c:pt>
                <c:pt idx="1006">
                  <c:v>41277</c:v>
                </c:pt>
                <c:pt idx="1007">
                  <c:v>41276</c:v>
                </c:pt>
                <c:pt idx="1008">
                  <c:v>41274</c:v>
                </c:pt>
                <c:pt idx="1009">
                  <c:v>41271</c:v>
                </c:pt>
                <c:pt idx="1010">
                  <c:v>41270</c:v>
                </c:pt>
                <c:pt idx="1011">
                  <c:v>41269</c:v>
                </c:pt>
                <c:pt idx="1012">
                  <c:v>41267</c:v>
                </c:pt>
                <c:pt idx="1013">
                  <c:v>41264</c:v>
                </c:pt>
                <c:pt idx="1014">
                  <c:v>41263</c:v>
                </c:pt>
                <c:pt idx="1015">
                  <c:v>41262</c:v>
                </c:pt>
                <c:pt idx="1016">
                  <c:v>41261</c:v>
                </c:pt>
                <c:pt idx="1017">
                  <c:v>41260</c:v>
                </c:pt>
                <c:pt idx="1018">
                  <c:v>41257</c:v>
                </c:pt>
                <c:pt idx="1019">
                  <c:v>41256</c:v>
                </c:pt>
                <c:pt idx="1020">
                  <c:v>41255</c:v>
                </c:pt>
                <c:pt idx="1021">
                  <c:v>41254</c:v>
                </c:pt>
                <c:pt idx="1022">
                  <c:v>41253</c:v>
                </c:pt>
                <c:pt idx="1023">
                  <c:v>41250</c:v>
                </c:pt>
                <c:pt idx="1024">
                  <c:v>41249</c:v>
                </c:pt>
                <c:pt idx="1025">
                  <c:v>41248</c:v>
                </c:pt>
                <c:pt idx="1026">
                  <c:v>41247</c:v>
                </c:pt>
                <c:pt idx="1027">
                  <c:v>41246</c:v>
                </c:pt>
                <c:pt idx="1028">
                  <c:v>41243</c:v>
                </c:pt>
                <c:pt idx="1029">
                  <c:v>41242</c:v>
                </c:pt>
                <c:pt idx="1030">
                  <c:v>41241</c:v>
                </c:pt>
                <c:pt idx="1031">
                  <c:v>41240</c:v>
                </c:pt>
                <c:pt idx="1032">
                  <c:v>41239</c:v>
                </c:pt>
                <c:pt idx="1033">
                  <c:v>41236</c:v>
                </c:pt>
                <c:pt idx="1034">
                  <c:v>41234</c:v>
                </c:pt>
                <c:pt idx="1035">
                  <c:v>41233</c:v>
                </c:pt>
                <c:pt idx="1036">
                  <c:v>41232</c:v>
                </c:pt>
                <c:pt idx="1037">
                  <c:v>41229</c:v>
                </c:pt>
                <c:pt idx="1038">
                  <c:v>41228</c:v>
                </c:pt>
                <c:pt idx="1039">
                  <c:v>41227</c:v>
                </c:pt>
                <c:pt idx="1040">
                  <c:v>41226</c:v>
                </c:pt>
                <c:pt idx="1041">
                  <c:v>41225</c:v>
                </c:pt>
                <c:pt idx="1042">
                  <c:v>41222</c:v>
                </c:pt>
                <c:pt idx="1043">
                  <c:v>41221</c:v>
                </c:pt>
                <c:pt idx="1044">
                  <c:v>41220</c:v>
                </c:pt>
                <c:pt idx="1045">
                  <c:v>41219</c:v>
                </c:pt>
                <c:pt idx="1046">
                  <c:v>41218</c:v>
                </c:pt>
                <c:pt idx="1047">
                  <c:v>41215</c:v>
                </c:pt>
                <c:pt idx="1048">
                  <c:v>41214</c:v>
                </c:pt>
                <c:pt idx="1049">
                  <c:v>41213</c:v>
                </c:pt>
                <c:pt idx="1050">
                  <c:v>41208</c:v>
                </c:pt>
                <c:pt idx="1051">
                  <c:v>41207</c:v>
                </c:pt>
                <c:pt idx="1052">
                  <c:v>41206</c:v>
                </c:pt>
                <c:pt idx="1053">
                  <c:v>41205</c:v>
                </c:pt>
                <c:pt idx="1054">
                  <c:v>41204</c:v>
                </c:pt>
                <c:pt idx="1055">
                  <c:v>41201</c:v>
                </c:pt>
                <c:pt idx="1056">
                  <c:v>41200</c:v>
                </c:pt>
                <c:pt idx="1057">
                  <c:v>41199</c:v>
                </c:pt>
                <c:pt idx="1058">
                  <c:v>41198</c:v>
                </c:pt>
                <c:pt idx="1059">
                  <c:v>41197</c:v>
                </c:pt>
                <c:pt idx="1060">
                  <c:v>41194</c:v>
                </c:pt>
                <c:pt idx="1061">
                  <c:v>41193</c:v>
                </c:pt>
                <c:pt idx="1062">
                  <c:v>41192</c:v>
                </c:pt>
                <c:pt idx="1063">
                  <c:v>41191</c:v>
                </c:pt>
                <c:pt idx="1064">
                  <c:v>41190</c:v>
                </c:pt>
                <c:pt idx="1065">
                  <c:v>41187</c:v>
                </c:pt>
                <c:pt idx="1066">
                  <c:v>41186</c:v>
                </c:pt>
                <c:pt idx="1067">
                  <c:v>41185</c:v>
                </c:pt>
                <c:pt idx="1068">
                  <c:v>41184</c:v>
                </c:pt>
                <c:pt idx="1069">
                  <c:v>41183</c:v>
                </c:pt>
                <c:pt idx="1070">
                  <c:v>41180</c:v>
                </c:pt>
                <c:pt idx="1071">
                  <c:v>41179</c:v>
                </c:pt>
                <c:pt idx="1072">
                  <c:v>41178</c:v>
                </c:pt>
                <c:pt idx="1073">
                  <c:v>41177</c:v>
                </c:pt>
                <c:pt idx="1074">
                  <c:v>41176</c:v>
                </c:pt>
                <c:pt idx="1075">
                  <c:v>41173</c:v>
                </c:pt>
                <c:pt idx="1076">
                  <c:v>41172</c:v>
                </c:pt>
                <c:pt idx="1077">
                  <c:v>41171</c:v>
                </c:pt>
                <c:pt idx="1078">
                  <c:v>41170</c:v>
                </c:pt>
                <c:pt idx="1079">
                  <c:v>41169</c:v>
                </c:pt>
                <c:pt idx="1080">
                  <c:v>41166</c:v>
                </c:pt>
                <c:pt idx="1081">
                  <c:v>41165</c:v>
                </c:pt>
                <c:pt idx="1082">
                  <c:v>41164</c:v>
                </c:pt>
                <c:pt idx="1083">
                  <c:v>41163</c:v>
                </c:pt>
                <c:pt idx="1084">
                  <c:v>41162</c:v>
                </c:pt>
                <c:pt idx="1085">
                  <c:v>41159</c:v>
                </c:pt>
                <c:pt idx="1086">
                  <c:v>41158</c:v>
                </c:pt>
                <c:pt idx="1087">
                  <c:v>41157</c:v>
                </c:pt>
                <c:pt idx="1088">
                  <c:v>41156</c:v>
                </c:pt>
                <c:pt idx="1089">
                  <c:v>41152</c:v>
                </c:pt>
                <c:pt idx="1090">
                  <c:v>41151</c:v>
                </c:pt>
                <c:pt idx="1091">
                  <c:v>41150</c:v>
                </c:pt>
                <c:pt idx="1092">
                  <c:v>41149</c:v>
                </c:pt>
                <c:pt idx="1093">
                  <c:v>41148</c:v>
                </c:pt>
                <c:pt idx="1094">
                  <c:v>41145</c:v>
                </c:pt>
                <c:pt idx="1095">
                  <c:v>41144</c:v>
                </c:pt>
                <c:pt idx="1096">
                  <c:v>41143</c:v>
                </c:pt>
                <c:pt idx="1097">
                  <c:v>41142</c:v>
                </c:pt>
                <c:pt idx="1098">
                  <c:v>41141</c:v>
                </c:pt>
                <c:pt idx="1099">
                  <c:v>41138</c:v>
                </c:pt>
                <c:pt idx="1100">
                  <c:v>41137</c:v>
                </c:pt>
                <c:pt idx="1101">
                  <c:v>41136</c:v>
                </c:pt>
                <c:pt idx="1102">
                  <c:v>41135</c:v>
                </c:pt>
                <c:pt idx="1103">
                  <c:v>41134</c:v>
                </c:pt>
                <c:pt idx="1104">
                  <c:v>41131</c:v>
                </c:pt>
                <c:pt idx="1105">
                  <c:v>41130</c:v>
                </c:pt>
                <c:pt idx="1106">
                  <c:v>41129</c:v>
                </c:pt>
                <c:pt idx="1107">
                  <c:v>41128</c:v>
                </c:pt>
                <c:pt idx="1108">
                  <c:v>41127</c:v>
                </c:pt>
                <c:pt idx="1109">
                  <c:v>41124</c:v>
                </c:pt>
                <c:pt idx="1110">
                  <c:v>41123</c:v>
                </c:pt>
                <c:pt idx="1111">
                  <c:v>41122</c:v>
                </c:pt>
                <c:pt idx="1112">
                  <c:v>41121</c:v>
                </c:pt>
                <c:pt idx="1113">
                  <c:v>41120</c:v>
                </c:pt>
                <c:pt idx="1114">
                  <c:v>41117</c:v>
                </c:pt>
                <c:pt idx="1115">
                  <c:v>41116</c:v>
                </c:pt>
                <c:pt idx="1116">
                  <c:v>41115</c:v>
                </c:pt>
                <c:pt idx="1117">
                  <c:v>41114</c:v>
                </c:pt>
                <c:pt idx="1118">
                  <c:v>41113</c:v>
                </c:pt>
                <c:pt idx="1119">
                  <c:v>41110</c:v>
                </c:pt>
                <c:pt idx="1120">
                  <c:v>41109</c:v>
                </c:pt>
                <c:pt idx="1121">
                  <c:v>41108</c:v>
                </c:pt>
                <c:pt idx="1122">
                  <c:v>41107</c:v>
                </c:pt>
                <c:pt idx="1123">
                  <c:v>41106</c:v>
                </c:pt>
                <c:pt idx="1124">
                  <c:v>41103</c:v>
                </c:pt>
                <c:pt idx="1125">
                  <c:v>41102</c:v>
                </c:pt>
                <c:pt idx="1126">
                  <c:v>41101</c:v>
                </c:pt>
                <c:pt idx="1127">
                  <c:v>41100</c:v>
                </c:pt>
                <c:pt idx="1128">
                  <c:v>41099</c:v>
                </c:pt>
                <c:pt idx="1129">
                  <c:v>41096</c:v>
                </c:pt>
                <c:pt idx="1130">
                  <c:v>41095</c:v>
                </c:pt>
                <c:pt idx="1131">
                  <c:v>41093</c:v>
                </c:pt>
                <c:pt idx="1132">
                  <c:v>41092</c:v>
                </c:pt>
                <c:pt idx="1133">
                  <c:v>41089</c:v>
                </c:pt>
                <c:pt idx="1134">
                  <c:v>41088</c:v>
                </c:pt>
                <c:pt idx="1135">
                  <c:v>41087</c:v>
                </c:pt>
                <c:pt idx="1136">
                  <c:v>41086</c:v>
                </c:pt>
                <c:pt idx="1137">
                  <c:v>41085</c:v>
                </c:pt>
                <c:pt idx="1138">
                  <c:v>41082</c:v>
                </c:pt>
                <c:pt idx="1139">
                  <c:v>41081</c:v>
                </c:pt>
                <c:pt idx="1140">
                  <c:v>41080</c:v>
                </c:pt>
                <c:pt idx="1141">
                  <c:v>41079</c:v>
                </c:pt>
                <c:pt idx="1142">
                  <c:v>41078</c:v>
                </c:pt>
                <c:pt idx="1143">
                  <c:v>41075</c:v>
                </c:pt>
                <c:pt idx="1144">
                  <c:v>41074</c:v>
                </c:pt>
                <c:pt idx="1145">
                  <c:v>41073</c:v>
                </c:pt>
                <c:pt idx="1146">
                  <c:v>41072</c:v>
                </c:pt>
                <c:pt idx="1147">
                  <c:v>41071</c:v>
                </c:pt>
                <c:pt idx="1148">
                  <c:v>41068</c:v>
                </c:pt>
                <c:pt idx="1149">
                  <c:v>41067</c:v>
                </c:pt>
                <c:pt idx="1150">
                  <c:v>41066</c:v>
                </c:pt>
                <c:pt idx="1151">
                  <c:v>41065</c:v>
                </c:pt>
                <c:pt idx="1152">
                  <c:v>41064</c:v>
                </c:pt>
                <c:pt idx="1153">
                  <c:v>41061</c:v>
                </c:pt>
                <c:pt idx="1154">
                  <c:v>41060</c:v>
                </c:pt>
                <c:pt idx="1155">
                  <c:v>41059</c:v>
                </c:pt>
                <c:pt idx="1156">
                  <c:v>41058</c:v>
                </c:pt>
                <c:pt idx="1157">
                  <c:v>41054</c:v>
                </c:pt>
                <c:pt idx="1158">
                  <c:v>41053</c:v>
                </c:pt>
                <c:pt idx="1159">
                  <c:v>41052</c:v>
                </c:pt>
                <c:pt idx="1160">
                  <c:v>41051</c:v>
                </c:pt>
                <c:pt idx="1161">
                  <c:v>41050</c:v>
                </c:pt>
                <c:pt idx="1162">
                  <c:v>41047</c:v>
                </c:pt>
                <c:pt idx="1163">
                  <c:v>41046</c:v>
                </c:pt>
                <c:pt idx="1164">
                  <c:v>41045</c:v>
                </c:pt>
                <c:pt idx="1165">
                  <c:v>41044</c:v>
                </c:pt>
                <c:pt idx="1166">
                  <c:v>41043</c:v>
                </c:pt>
                <c:pt idx="1167">
                  <c:v>41040</c:v>
                </c:pt>
                <c:pt idx="1168">
                  <c:v>41039</c:v>
                </c:pt>
                <c:pt idx="1169">
                  <c:v>41038</c:v>
                </c:pt>
                <c:pt idx="1170">
                  <c:v>41037</c:v>
                </c:pt>
                <c:pt idx="1171">
                  <c:v>41036</c:v>
                </c:pt>
                <c:pt idx="1172">
                  <c:v>41033</c:v>
                </c:pt>
                <c:pt idx="1173">
                  <c:v>41032</c:v>
                </c:pt>
                <c:pt idx="1174">
                  <c:v>41031</c:v>
                </c:pt>
                <c:pt idx="1175">
                  <c:v>41030</c:v>
                </c:pt>
                <c:pt idx="1176">
                  <c:v>41029</c:v>
                </c:pt>
                <c:pt idx="1177">
                  <c:v>41026</c:v>
                </c:pt>
                <c:pt idx="1178">
                  <c:v>41025</c:v>
                </c:pt>
                <c:pt idx="1179">
                  <c:v>41024</c:v>
                </c:pt>
                <c:pt idx="1180">
                  <c:v>41023</c:v>
                </c:pt>
                <c:pt idx="1181">
                  <c:v>41022</c:v>
                </c:pt>
                <c:pt idx="1182">
                  <c:v>41019</c:v>
                </c:pt>
                <c:pt idx="1183">
                  <c:v>41018</c:v>
                </c:pt>
                <c:pt idx="1184">
                  <c:v>41017</c:v>
                </c:pt>
                <c:pt idx="1185">
                  <c:v>41016</c:v>
                </c:pt>
                <c:pt idx="1186">
                  <c:v>41015</c:v>
                </c:pt>
                <c:pt idx="1187">
                  <c:v>41012</c:v>
                </c:pt>
                <c:pt idx="1188">
                  <c:v>41011</c:v>
                </c:pt>
                <c:pt idx="1189">
                  <c:v>41010</c:v>
                </c:pt>
                <c:pt idx="1190">
                  <c:v>41009</c:v>
                </c:pt>
                <c:pt idx="1191">
                  <c:v>41008</c:v>
                </c:pt>
                <c:pt idx="1192">
                  <c:v>41004</c:v>
                </c:pt>
                <c:pt idx="1193">
                  <c:v>41003</c:v>
                </c:pt>
                <c:pt idx="1194">
                  <c:v>41002</c:v>
                </c:pt>
                <c:pt idx="1195">
                  <c:v>41001</c:v>
                </c:pt>
                <c:pt idx="1196">
                  <c:v>40998</c:v>
                </c:pt>
                <c:pt idx="1197">
                  <c:v>40997</c:v>
                </c:pt>
                <c:pt idx="1198">
                  <c:v>40996</c:v>
                </c:pt>
                <c:pt idx="1199">
                  <c:v>40995</c:v>
                </c:pt>
                <c:pt idx="1200">
                  <c:v>40994</c:v>
                </c:pt>
                <c:pt idx="1201">
                  <c:v>40991</c:v>
                </c:pt>
                <c:pt idx="1202">
                  <c:v>40990</c:v>
                </c:pt>
                <c:pt idx="1203">
                  <c:v>40989</c:v>
                </c:pt>
                <c:pt idx="1204">
                  <c:v>40988</c:v>
                </c:pt>
                <c:pt idx="1205">
                  <c:v>40987</c:v>
                </c:pt>
                <c:pt idx="1206">
                  <c:v>40984</c:v>
                </c:pt>
                <c:pt idx="1207">
                  <c:v>40983</c:v>
                </c:pt>
                <c:pt idx="1208">
                  <c:v>40982</c:v>
                </c:pt>
                <c:pt idx="1209">
                  <c:v>40981</c:v>
                </c:pt>
                <c:pt idx="1210">
                  <c:v>40980</c:v>
                </c:pt>
                <c:pt idx="1211">
                  <c:v>40977</c:v>
                </c:pt>
                <c:pt idx="1212">
                  <c:v>40976</c:v>
                </c:pt>
                <c:pt idx="1213">
                  <c:v>40975</c:v>
                </c:pt>
                <c:pt idx="1214">
                  <c:v>40974</c:v>
                </c:pt>
                <c:pt idx="1215">
                  <c:v>40973</c:v>
                </c:pt>
                <c:pt idx="1216">
                  <c:v>40970</c:v>
                </c:pt>
                <c:pt idx="1217">
                  <c:v>40969</c:v>
                </c:pt>
                <c:pt idx="1218">
                  <c:v>40968</c:v>
                </c:pt>
                <c:pt idx="1219">
                  <c:v>40967</c:v>
                </c:pt>
                <c:pt idx="1220">
                  <c:v>40966</c:v>
                </c:pt>
                <c:pt idx="1221">
                  <c:v>40963</c:v>
                </c:pt>
                <c:pt idx="1222">
                  <c:v>40962</c:v>
                </c:pt>
                <c:pt idx="1223">
                  <c:v>40961</c:v>
                </c:pt>
                <c:pt idx="1224">
                  <c:v>40960</c:v>
                </c:pt>
                <c:pt idx="1225">
                  <c:v>40956</c:v>
                </c:pt>
                <c:pt idx="1226">
                  <c:v>40955</c:v>
                </c:pt>
                <c:pt idx="1227">
                  <c:v>40954</c:v>
                </c:pt>
                <c:pt idx="1228">
                  <c:v>40953</c:v>
                </c:pt>
                <c:pt idx="1229">
                  <c:v>40952</c:v>
                </c:pt>
                <c:pt idx="1230">
                  <c:v>40949</c:v>
                </c:pt>
                <c:pt idx="1231">
                  <c:v>40948</c:v>
                </c:pt>
                <c:pt idx="1232">
                  <c:v>40947</c:v>
                </c:pt>
                <c:pt idx="1233">
                  <c:v>40946</c:v>
                </c:pt>
                <c:pt idx="1234">
                  <c:v>40945</c:v>
                </c:pt>
                <c:pt idx="1235">
                  <c:v>40942</c:v>
                </c:pt>
                <c:pt idx="1236">
                  <c:v>40941</c:v>
                </c:pt>
                <c:pt idx="1237">
                  <c:v>40940</c:v>
                </c:pt>
                <c:pt idx="1238">
                  <c:v>40939</c:v>
                </c:pt>
                <c:pt idx="1239">
                  <c:v>40938</c:v>
                </c:pt>
                <c:pt idx="1240">
                  <c:v>40935</c:v>
                </c:pt>
                <c:pt idx="1241">
                  <c:v>40934</c:v>
                </c:pt>
                <c:pt idx="1242">
                  <c:v>40933</c:v>
                </c:pt>
                <c:pt idx="1243">
                  <c:v>40932</c:v>
                </c:pt>
                <c:pt idx="1244">
                  <c:v>40931</c:v>
                </c:pt>
                <c:pt idx="1245">
                  <c:v>40928</c:v>
                </c:pt>
                <c:pt idx="1246">
                  <c:v>40927</c:v>
                </c:pt>
                <c:pt idx="1247">
                  <c:v>40926</c:v>
                </c:pt>
                <c:pt idx="1248">
                  <c:v>40925</c:v>
                </c:pt>
                <c:pt idx="1249">
                  <c:v>40921</c:v>
                </c:pt>
                <c:pt idx="1250">
                  <c:v>40920</c:v>
                </c:pt>
                <c:pt idx="1251">
                  <c:v>40919</c:v>
                </c:pt>
                <c:pt idx="1252">
                  <c:v>40918</c:v>
                </c:pt>
                <c:pt idx="1253">
                  <c:v>40917</c:v>
                </c:pt>
                <c:pt idx="1254">
                  <c:v>40914</c:v>
                </c:pt>
                <c:pt idx="1255">
                  <c:v>40913</c:v>
                </c:pt>
                <c:pt idx="1256">
                  <c:v>40912</c:v>
                </c:pt>
                <c:pt idx="1257">
                  <c:v>40911</c:v>
                </c:pt>
              </c:numCache>
            </c:numRef>
          </c:cat>
          <c:val>
            <c:numRef>
              <c:f>All!$C$2:$C$1259</c:f>
              <c:numCache>
                <c:formatCode>General</c:formatCode>
                <c:ptCount val="1258"/>
                <c:pt idx="0">
                  <c:v>71.970000999999996</c:v>
                </c:pt>
                <c:pt idx="1">
                  <c:v>72.349997999999999</c:v>
                </c:pt>
                <c:pt idx="2">
                  <c:v>72.101005000000001</c:v>
                </c:pt>
                <c:pt idx="3">
                  <c:v>72.617783000000003</c:v>
                </c:pt>
                <c:pt idx="4">
                  <c:v>72.428956999999997</c:v>
                </c:pt>
                <c:pt idx="5">
                  <c:v>71.663725999999997</c:v>
                </c:pt>
                <c:pt idx="6">
                  <c:v>72.170570999999995</c:v>
                </c:pt>
                <c:pt idx="7">
                  <c:v>72.896049000000005</c:v>
                </c:pt>
                <c:pt idx="8">
                  <c:v>73.243881999999999</c:v>
                </c:pt>
                <c:pt idx="9">
                  <c:v>73.303516000000002</c:v>
                </c:pt>
                <c:pt idx="10">
                  <c:v>72.548216999999994</c:v>
                </c:pt>
                <c:pt idx="11">
                  <c:v>72.021497999999994</c:v>
                </c:pt>
                <c:pt idx="12">
                  <c:v>73.293575000000004</c:v>
                </c:pt>
                <c:pt idx="13">
                  <c:v>73.02525</c:v>
                </c:pt>
                <c:pt idx="14">
                  <c:v>72.587969999999999</c:v>
                </c:pt>
                <c:pt idx="15">
                  <c:v>70.669914000000006</c:v>
                </c:pt>
                <c:pt idx="16">
                  <c:v>70.063688999999997</c:v>
                </c:pt>
                <c:pt idx="17">
                  <c:v>70.977992999999998</c:v>
                </c:pt>
                <c:pt idx="18">
                  <c:v>71.653784999999999</c:v>
                </c:pt>
                <c:pt idx="19">
                  <c:v>70.391648000000004</c:v>
                </c:pt>
                <c:pt idx="20">
                  <c:v>70.491028</c:v>
                </c:pt>
                <c:pt idx="21">
                  <c:v>70.570535000000007</c:v>
                </c:pt>
                <c:pt idx="22">
                  <c:v>70.550653999999994</c:v>
                </c:pt>
                <c:pt idx="23">
                  <c:v>71.127066999999997</c:v>
                </c:pt>
                <c:pt idx="24">
                  <c:v>70.669914000000006</c:v>
                </c:pt>
                <c:pt idx="25">
                  <c:v>70.113382000000001</c:v>
                </c:pt>
                <c:pt idx="26">
                  <c:v>69.695976000000002</c:v>
                </c:pt>
                <c:pt idx="27">
                  <c:v>69.815235999999999</c:v>
                </c:pt>
                <c:pt idx="28">
                  <c:v>70.332014999999998</c:v>
                </c:pt>
                <c:pt idx="29">
                  <c:v>71.196633000000006</c:v>
                </c:pt>
                <c:pt idx="30">
                  <c:v>70.391648000000004</c:v>
                </c:pt>
                <c:pt idx="31">
                  <c:v>70.948179999999994</c:v>
                </c:pt>
                <c:pt idx="32">
                  <c:v>71.902237999999997</c:v>
                </c:pt>
                <c:pt idx="33">
                  <c:v>70.928307000000004</c:v>
                </c:pt>
                <c:pt idx="34">
                  <c:v>71.276139999999998</c:v>
                </c:pt>
                <c:pt idx="35">
                  <c:v>68.821425000000005</c:v>
                </c:pt>
                <c:pt idx="36">
                  <c:v>64.94556</c:v>
                </c:pt>
                <c:pt idx="37">
                  <c:v>65.591538999999997</c:v>
                </c:pt>
                <c:pt idx="38">
                  <c:v>64.766672999999997</c:v>
                </c:pt>
                <c:pt idx="39">
                  <c:v>64.975373000000005</c:v>
                </c:pt>
                <c:pt idx="40">
                  <c:v>68.235079999999996</c:v>
                </c:pt>
                <c:pt idx="41">
                  <c:v>66.476029999999994</c:v>
                </c:pt>
                <c:pt idx="42">
                  <c:v>68.264893000000001</c:v>
                </c:pt>
                <c:pt idx="43">
                  <c:v>67.082255000000004</c:v>
                </c:pt>
                <c:pt idx="44">
                  <c:v>74.33708</c:v>
                </c:pt>
                <c:pt idx="45">
                  <c:v>73.939554000000001</c:v>
                </c:pt>
                <c:pt idx="46">
                  <c:v>74.446399999999997</c:v>
                </c:pt>
                <c:pt idx="47">
                  <c:v>75.142065000000002</c:v>
                </c:pt>
                <c:pt idx="48">
                  <c:v>74.684911999999997</c:v>
                </c:pt>
                <c:pt idx="49">
                  <c:v>75.112251999999998</c:v>
                </c:pt>
                <c:pt idx="50">
                  <c:v>74.744539000000003</c:v>
                </c:pt>
                <c:pt idx="51">
                  <c:v>75.261324999999999</c:v>
                </c:pt>
                <c:pt idx="52">
                  <c:v>74.496086000000005</c:v>
                </c:pt>
                <c:pt idx="53">
                  <c:v>74.804164999999998</c:v>
                </c:pt>
                <c:pt idx="54">
                  <c:v>74.873731000000006</c:v>
                </c:pt>
                <c:pt idx="55">
                  <c:v>75.320950999999994</c:v>
                </c:pt>
                <c:pt idx="56">
                  <c:v>74.853859</c:v>
                </c:pt>
                <c:pt idx="57">
                  <c:v>75.996742999999995</c:v>
                </c:pt>
                <c:pt idx="58">
                  <c:v>75.927176000000003</c:v>
                </c:pt>
                <c:pt idx="59">
                  <c:v>76.235254999999995</c:v>
                </c:pt>
                <c:pt idx="60">
                  <c:v>75.410390000000007</c:v>
                </c:pt>
                <c:pt idx="61">
                  <c:v>75.221570999999997</c:v>
                </c:pt>
                <c:pt idx="62">
                  <c:v>75.320950999999994</c:v>
                </c:pt>
                <c:pt idx="63">
                  <c:v>77.219126000000003</c:v>
                </c:pt>
                <c:pt idx="64">
                  <c:v>76.424081999999999</c:v>
                </c:pt>
                <c:pt idx="65">
                  <c:v>77.329445000000007</c:v>
                </c:pt>
                <c:pt idx="66">
                  <c:v>77.210869000000002</c:v>
                </c:pt>
                <c:pt idx="67">
                  <c:v>75.965849000000006</c:v>
                </c:pt>
                <c:pt idx="68">
                  <c:v>76.736580000000004</c:v>
                </c:pt>
                <c:pt idx="69">
                  <c:v>76.637763000000007</c:v>
                </c:pt>
                <c:pt idx="70">
                  <c:v>75.936206999999996</c:v>
                </c:pt>
                <c:pt idx="71">
                  <c:v>75.056790000000007</c:v>
                </c:pt>
                <c:pt idx="72">
                  <c:v>75.659537</c:v>
                </c:pt>
                <c:pt idx="73">
                  <c:v>76.084424999999996</c:v>
                </c:pt>
                <c:pt idx="74">
                  <c:v>75.689178999999996</c:v>
                </c:pt>
                <c:pt idx="75">
                  <c:v>74.365116</c:v>
                </c:pt>
                <c:pt idx="76">
                  <c:v>77.161460000000005</c:v>
                </c:pt>
                <c:pt idx="77">
                  <c:v>79.028993999999997</c:v>
                </c:pt>
                <c:pt idx="78">
                  <c:v>77.872900000000001</c:v>
                </c:pt>
                <c:pt idx="79">
                  <c:v>79.750309999999999</c:v>
                </c:pt>
                <c:pt idx="80">
                  <c:v>80.194963000000001</c:v>
                </c:pt>
                <c:pt idx="81">
                  <c:v>79.849119000000002</c:v>
                </c:pt>
                <c:pt idx="82">
                  <c:v>78.781966999999995</c:v>
                </c:pt>
                <c:pt idx="83">
                  <c:v>78.752317000000005</c:v>
                </c:pt>
                <c:pt idx="84">
                  <c:v>78.722674999999995</c:v>
                </c:pt>
                <c:pt idx="85">
                  <c:v>78.772082999999995</c:v>
                </c:pt>
                <c:pt idx="86">
                  <c:v>78.821483999999998</c:v>
                </c:pt>
                <c:pt idx="87">
                  <c:v>78.406480000000002</c:v>
                </c:pt>
                <c:pt idx="88">
                  <c:v>78.416363000000004</c:v>
                </c:pt>
                <c:pt idx="89">
                  <c:v>80.115913000000006</c:v>
                </c:pt>
                <c:pt idx="90">
                  <c:v>81.044730000000001</c:v>
                </c:pt>
                <c:pt idx="91">
                  <c:v>81.173190000000005</c:v>
                </c:pt>
                <c:pt idx="92">
                  <c:v>80.748301999999995</c:v>
                </c:pt>
                <c:pt idx="93">
                  <c:v>81.439976000000001</c:v>
                </c:pt>
                <c:pt idx="94">
                  <c:v>81.795696000000007</c:v>
                </c:pt>
                <c:pt idx="95">
                  <c:v>81.696886000000006</c:v>
                </c:pt>
                <c:pt idx="96">
                  <c:v>82.200823999999997</c:v>
                </c:pt>
                <c:pt idx="97">
                  <c:v>82.605945000000006</c:v>
                </c:pt>
                <c:pt idx="98">
                  <c:v>82.615827999999993</c:v>
                </c:pt>
                <c:pt idx="99">
                  <c:v>82.556544000000002</c:v>
                </c:pt>
                <c:pt idx="100">
                  <c:v>82.803572000000003</c:v>
                </c:pt>
                <c:pt idx="101">
                  <c:v>82.783805000000001</c:v>
                </c:pt>
                <c:pt idx="102">
                  <c:v>83.356909999999999</c:v>
                </c:pt>
                <c:pt idx="103">
                  <c:v>82.586185999999998</c:v>
                </c:pt>
                <c:pt idx="104">
                  <c:v>83.633579999999995</c:v>
                </c:pt>
                <c:pt idx="105">
                  <c:v>83.910248999999993</c:v>
                </c:pt>
                <c:pt idx="106">
                  <c:v>81.430099999999996</c:v>
                </c:pt>
                <c:pt idx="107">
                  <c:v>82.605945000000006</c:v>
                </c:pt>
                <c:pt idx="108">
                  <c:v>81.578310000000002</c:v>
                </c:pt>
                <c:pt idx="109">
                  <c:v>82.349035000000001</c:v>
                </c:pt>
                <c:pt idx="110">
                  <c:v>82.645470000000003</c:v>
                </c:pt>
                <c:pt idx="111">
                  <c:v>81.874746000000002</c:v>
                </c:pt>
                <c:pt idx="112">
                  <c:v>82.003197999999998</c:v>
                </c:pt>
                <c:pt idx="113">
                  <c:v>81.627718999999999</c:v>
                </c:pt>
                <c:pt idx="114">
                  <c:v>82.299633999999998</c:v>
                </c:pt>
                <c:pt idx="115">
                  <c:v>81.835221000000004</c:v>
                </c:pt>
                <c:pt idx="116">
                  <c:v>82.220583000000005</c:v>
                </c:pt>
                <c:pt idx="117">
                  <c:v>81.380691999999996</c:v>
                </c:pt>
                <c:pt idx="118">
                  <c:v>81.983439000000004</c:v>
                </c:pt>
                <c:pt idx="119">
                  <c:v>81.301641000000004</c:v>
                </c:pt>
                <c:pt idx="120">
                  <c:v>80.797702999999998</c:v>
                </c:pt>
                <c:pt idx="121">
                  <c:v>80.096146000000005</c:v>
                </c:pt>
                <c:pt idx="122">
                  <c:v>79.424232000000003</c:v>
                </c:pt>
                <c:pt idx="123">
                  <c:v>78.495413999999997</c:v>
                </c:pt>
                <c:pt idx="124">
                  <c:v>79.038870000000003</c:v>
                </c:pt>
                <c:pt idx="125">
                  <c:v>77.299802</c:v>
                </c:pt>
                <c:pt idx="126">
                  <c:v>77.359087000000002</c:v>
                </c:pt>
                <c:pt idx="127">
                  <c:v>77.082417000000007</c:v>
                </c:pt>
                <c:pt idx="128">
                  <c:v>76.370976999999996</c:v>
                </c:pt>
                <c:pt idx="129">
                  <c:v>74.089429999999993</c:v>
                </c:pt>
                <c:pt idx="130">
                  <c:v>72.380356000000006</c:v>
                </c:pt>
                <c:pt idx="131">
                  <c:v>73.892987000000005</c:v>
                </c:pt>
                <c:pt idx="132">
                  <c:v>76.731624999999994</c:v>
                </c:pt>
                <c:pt idx="133">
                  <c:v>75.670817</c:v>
                </c:pt>
                <c:pt idx="134">
                  <c:v>75.523481000000004</c:v>
                </c:pt>
                <c:pt idx="135">
                  <c:v>75.120772000000002</c:v>
                </c:pt>
                <c:pt idx="136">
                  <c:v>74.168009999999995</c:v>
                </c:pt>
                <c:pt idx="137">
                  <c:v>75.179703000000003</c:v>
                </c:pt>
                <c:pt idx="138">
                  <c:v>75.317214000000007</c:v>
                </c:pt>
                <c:pt idx="139">
                  <c:v>76.544999000000004</c:v>
                </c:pt>
                <c:pt idx="140">
                  <c:v>76.810197000000002</c:v>
                </c:pt>
                <c:pt idx="141">
                  <c:v>77.134333999999996</c:v>
                </c:pt>
                <c:pt idx="142">
                  <c:v>77.880829000000006</c:v>
                </c:pt>
                <c:pt idx="143">
                  <c:v>78.244255999999993</c:v>
                </c:pt>
                <c:pt idx="144">
                  <c:v>78.578209999999999</c:v>
                </c:pt>
                <c:pt idx="145">
                  <c:v>78.990744000000007</c:v>
                </c:pt>
                <c:pt idx="146">
                  <c:v>78.371943000000002</c:v>
                </c:pt>
                <c:pt idx="147">
                  <c:v>78.470163999999997</c:v>
                </c:pt>
                <c:pt idx="148">
                  <c:v>77.320959999999999</c:v>
                </c:pt>
                <c:pt idx="149">
                  <c:v>77.546868000000003</c:v>
                </c:pt>
                <c:pt idx="150">
                  <c:v>76.761089999999996</c:v>
                </c:pt>
                <c:pt idx="151">
                  <c:v>75.916374000000005</c:v>
                </c:pt>
                <c:pt idx="152">
                  <c:v>75.366328999999993</c:v>
                </c:pt>
                <c:pt idx="153">
                  <c:v>76.083350999999993</c:v>
                </c:pt>
                <c:pt idx="154">
                  <c:v>75.376146000000006</c:v>
                </c:pt>
                <c:pt idx="155">
                  <c:v>76.034244000000001</c:v>
                </c:pt>
                <c:pt idx="156">
                  <c:v>75.955663999999999</c:v>
                </c:pt>
                <c:pt idx="157">
                  <c:v>76.446777999999995</c:v>
                </c:pt>
                <c:pt idx="158">
                  <c:v>75.729748000000001</c:v>
                </c:pt>
                <c:pt idx="159">
                  <c:v>76.014595</c:v>
                </c:pt>
                <c:pt idx="160">
                  <c:v>74.894856000000004</c:v>
                </c:pt>
                <c:pt idx="161">
                  <c:v>75.631527000000006</c:v>
                </c:pt>
                <c:pt idx="162">
                  <c:v>75.592236999999997</c:v>
                </c:pt>
                <c:pt idx="163">
                  <c:v>77.075402999999994</c:v>
                </c:pt>
                <c:pt idx="164">
                  <c:v>77.075402999999994</c:v>
                </c:pt>
                <c:pt idx="165">
                  <c:v>75.484190999999996</c:v>
                </c:pt>
                <c:pt idx="166">
                  <c:v>77.153982999999997</c:v>
                </c:pt>
                <c:pt idx="167">
                  <c:v>76.132464999999996</c:v>
                </c:pt>
                <c:pt idx="168">
                  <c:v>77.831715000000003</c:v>
                </c:pt>
                <c:pt idx="169">
                  <c:v>78.087096000000003</c:v>
                </c:pt>
                <c:pt idx="170">
                  <c:v>77.065578000000002</c:v>
                </c:pt>
                <c:pt idx="171">
                  <c:v>77.114693000000003</c:v>
                </c:pt>
                <c:pt idx="172">
                  <c:v>85.001979000000006</c:v>
                </c:pt>
                <c:pt idx="173">
                  <c:v>85.041269</c:v>
                </c:pt>
                <c:pt idx="174">
                  <c:v>84.815353999999999</c:v>
                </c:pt>
                <c:pt idx="175">
                  <c:v>85.365405999999993</c:v>
                </c:pt>
                <c:pt idx="176">
                  <c:v>85.277001999999996</c:v>
                </c:pt>
                <c:pt idx="177">
                  <c:v>85.650245999999996</c:v>
                </c:pt>
                <c:pt idx="178">
                  <c:v>84.068859000000003</c:v>
                </c:pt>
                <c:pt idx="179">
                  <c:v>83.066990000000004</c:v>
                </c:pt>
                <c:pt idx="180">
                  <c:v>82.752677000000006</c:v>
                </c:pt>
                <c:pt idx="181">
                  <c:v>82.418723</c:v>
                </c:pt>
                <c:pt idx="182">
                  <c:v>82.379433000000006</c:v>
                </c:pt>
                <c:pt idx="183">
                  <c:v>81.092709999999997</c:v>
                </c:pt>
                <c:pt idx="184">
                  <c:v>80.739108000000002</c:v>
                </c:pt>
                <c:pt idx="185">
                  <c:v>81.524893000000006</c:v>
                </c:pt>
                <c:pt idx="186">
                  <c:v>82.271388000000002</c:v>
                </c:pt>
                <c:pt idx="187">
                  <c:v>82.566051999999999</c:v>
                </c:pt>
                <c:pt idx="188">
                  <c:v>79.864925999999997</c:v>
                </c:pt>
                <c:pt idx="189">
                  <c:v>81.65258</c:v>
                </c:pt>
                <c:pt idx="190">
                  <c:v>80.699825000000004</c:v>
                </c:pt>
                <c:pt idx="191">
                  <c:v>80.493550999999997</c:v>
                </c:pt>
                <c:pt idx="192">
                  <c:v>80.326573999999994</c:v>
                </c:pt>
                <c:pt idx="193">
                  <c:v>79.985742000000002</c:v>
                </c:pt>
                <c:pt idx="194">
                  <c:v>78.959278999999995</c:v>
                </c:pt>
                <c:pt idx="195">
                  <c:v>79.653368</c:v>
                </c:pt>
                <c:pt idx="196">
                  <c:v>79.457847000000001</c:v>
                </c:pt>
                <c:pt idx="197">
                  <c:v>79.340541999999999</c:v>
                </c:pt>
                <c:pt idx="198">
                  <c:v>79.037486999999999</c:v>
                </c:pt>
                <c:pt idx="199">
                  <c:v>79.047264999999996</c:v>
                </c:pt>
                <c:pt idx="200">
                  <c:v>77.952370999999999</c:v>
                </c:pt>
                <c:pt idx="201">
                  <c:v>79.281881999999996</c:v>
                </c:pt>
                <c:pt idx="202">
                  <c:v>78.626903999999996</c:v>
                </c:pt>
                <c:pt idx="203">
                  <c:v>81.735614999999996</c:v>
                </c:pt>
                <c:pt idx="204">
                  <c:v>81.999559000000005</c:v>
                </c:pt>
                <c:pt idx="205">
                  <c:v>80.474532999999994</c:v>
                </c:pt>
                <c:pt idx="206">
                  <c:v>81.315253999999996</c:v>
                </c:pt>
                <c:pt idx="207">
                  <c:v>80.855789999999999</c:v>
                </c:pt>
                <c:pt idx="208">
                  <c:v>82.263509999999997</c:v>
                </c:pt>
                <c:pt idx="209">
                  <c:v>81.637857999999994</c:v>
                </c:pt>
                <c:pt idx="210">
                  <c:v>81.735614999999996</c:v>
                </c:pt>
                <c:pt idx="211">
                  <c:v>81.295705999999996</c:v>
                </c:pt>
                <c:pt idx="212">
                  <c:v>81.021977000000007</c:v>
                </c:pt>
                <c:pt idx="213">
                  <c:v>79.868430000000004</c:v>
                </c:pt>
                <c:pt idx="214">
                  <c:v>81.168616</c:v>
                </c:pt>
                <c:pt idx="215">
                  <c:v>80.816686000000004</c:v>
                </c:pt>
                <c:pt idx="216">
                  <c:v>80.298568000000003</c:v>
                </c:pt>
                <c:pt idx="217">
                  <c:v>79.379638999999997</c:v>
                </c:pt>
                <c:pt idx="218">
                  <c:v>79.633812000000006</c:v>
                </c:pt>
                <c:pt idx="219">
                  <c:v>79.017938999999998</c:v>
                </c:pt>
                <c:pt idx="220">
                  <c:v>79.184126000000006</c:v>
                </c:pt>
                <c:pt idx="221">
                  <c:v>79.164576999999994</c:v>
                </c:pt>
                <c:pt idx="222">
                  <c:v>77.981696999999997</c:v>
                </c:pt>
                <c:pt idx="223">
                  <c:v>77.082323000000002</c:v>
                </c:pt>
                <c:pt idx="224">
                  <c:v>75.391110999999995</c:v>
                </c:pt>
                <c:pt idx="225">
                  <c:v>76.466449999999995</c:v>
                </c:pt>
                <c:pt idx="226">
                  <c:v>74.931646000000001</c:v>
                </c:pt>
                <c:pt idx="227">
                  <c:v>74.452633000000006</c:v>
                </c:pt>
                <c:pt idx="228">
                  <c:v>74.892542000000006</c:v>
                </c:pt>
                <c:pt idx="229">
                  <c:v>74.882763999999995</c:v>
                </c:pt>
                <c:pt idx="230">
                  <c:v>75.596401999999998</c:v>
                </c:pt>
                <c:pt idx="231">
                  <c:v>75.987437</c:v>
                </c:pt>
                <c:pt idx="232">
                  <c:v>78.011031000000003</c:v>
                </c:pt>
                <c:pt idx="233">
                  <c:v>79.545833999999999</c:v>
                </c:pt>
                <c:pt idx="234">
                  <c:v>77.228961999999996</c:v>
                </c:pt>
                <c:pt idx="235">
                  <c:v>79.917311999999995</c:v>
                </c:pt>
                <c:pt idx="236">
                  <c:v>80.855789999999999</c:v>
                </c:pt>
                <c:pt idx="237">
                  <c:v>79.379638999999997</c:v>
                </c:pt>
                <c:pt idx="238">
                  <c:v>79.760895000000005</c:v>
                </c:pt>
                <c:pt idx="239">
                  <c:v>78.284751999999997</c:v>
                </c:pt>
                <c:pt idx="240">
                  <c:v>78.480266</c:v>
                </c:pt>
                <c:pt idx="241">
                  <c:v>79.751125000000002</c:v>
                </c:pt>
                <c:pt idx="242">
                  <c:v>79.418743000000006</c:v>
                </c:pt>
                <c:pt idx="243">
                  <c:v>79.946637999999993</c:v>
                </c:pt>
                <c:pt idx="244">
                  <c:v>76.417567000000005</c:v>
                </c:pt>
                <c:pt idx="245">
                  <c:v>78.099008999999995</c:v>
                </c:pt>
                <c:pt idx="246">
                  <c:v>77.492906000000005</c:v>
                </c:pt>
                <c:pt idx="247">
                  <c:v>81.980009999999993</c:v>
                </c:pt>
                <c:pt idx="248">
                  <c:v>83.094453000000001</c:v>
                </c:pt>
                <c:pt idx="249">
                  <c:v>85.284233999999998</c:v>
                </c:pt>
                <c:pt idx="250">
                  <c:v>87.669535999999994</c:v>
                </c:pt>
                <c:pt idx="251">
                  <c:v>85.978316000000007</c:v>
                </c:pt>
                <c:pt idx="252">
                  <c:v>87.268724000000006</c:v>
                </c:pt>
                <c:pt idx="253">
                  <c:v>88.510256999999996</c:v>
                </c:pt>
                <c:pt idx="254">
                  <c:v>88.434979999999996</c:v>
                </c:pt>
                <c:pt idx="255">
                  <c:v>88.084548999999996</c:v>
                </c:pt>
                <c:pt idx="256">
                  <c:v>87.325284999999994</c:v>
                </c:pt>
                <c:pt idx="257">
                  <c:v>87.266881999999995</c:v>
                </c:pt>
                <c:pt idx="258">
                  <c:v>86.507617999999994</c:v>
                </c:pt>
                <c:pt idx="259">
                  <c:v>85.709416000000004</c:v>
                </c:pt>
                <c:pt idx="260">
                  <c:v>84.307692000000003</c:v>
                </c:pt>
                <c:pt idx="261">
                  <c:v>85.621803999999997</c:v>
                </c:pt>
                <c:pt idx="262">
                  <c:v>85.874894999999995</c:v>
                </c:pt>
                <c:pt idx="263">
                  <c:v>84.375831000000005</c:v>
                </c:pt>
                <c:pt idx="264">
                  <c:v>84.220080999999993</c:v>
                </c:pt>
                <c:pt idx="265">
                  <c:v>83.616566000000006</c:v>
                </c:pt>
                <c:pt idx="266">
                  <c:v>84.823601999999994</c:v>
                </c:pt>
                <c:pt idx="267">
                  <c:v>85.183768999999998</c:v>
                </c:pt>
                <c:pt idx="268">
                  <c:v>86.196123999999998</c:v>
                </c:pt>
                <c:pt idx="269">
                  <c:v>86.381068999999997</c:v>
                </c:pt>
                <c:pt idx="270">
                  <c:v>86.089048000000005</c:v>
                </c:pt>
                <c:pt idx="271">
                  <c:v>84.005934999999994</c:v>
                </c:pt>
                <c:pt idx="272">
                  <c:v>84.969616000000002</c:v>
                </c:pt>
                <c:pt idx="273">
                  <c:v>86.546554999999998</c:v>
                </c:pt>
                <c:pt idx="274">
                  <c:v>84.541309999999996</c:v>
                </c:pt>
                <c:pt idx="275">
                  <c:v>84.969616000000002</c:v>
                </c:pt>
                <c:pt idx="276">
                  <c:v>84.667859000000007</c:v>
                </c:pt>
                <c:pt idx="277">
                  <c:v>84.453705999999997</c:v>
                </c:pt>
                <c:pt idx="278">
                  <c:v>85.008554000000004</c:v>
                </c:pt>
                <c:pt idx="279">
                  <c:v>85.261636999999993</c:v>
                </c:pt>
                <c:pt idx="280">
                  <c:v>85.037755000000004</c:v>
                </c:pt>
                <c:pt idx="281">
                  <c:v>86.244791000000006</c:v>
                </c:pt>
                <c:pt idx="282">
                  <c:v>84.414769000000007</c:v>
                </c:pt>
                <c:pt idx="283">
                  <c:v>83.898858000000004</c:v>
                </c:pt>
                <c:pt idx="284">
                  <c:v>83.227198000000001</c:v>
                </c:pt>
                <c:pt idx="285">
                  <c:v>83.217461999999998</c:v>
                </c:pt>
                <c:pt idx="286">
                  <c:v>84.901477</c:v>
                </c:pt>
                <c:pt idx="287">
                  <c:v>85.689943</c:v>
                </c:pt>
                <c:pt idx="288">
                  <c:v>85.339511999999999</c:v>
                </c:pt>
                <c:pt idx="289">
                  <c:v>86.147451000000004</c:v>
                </c:pt>
                <c:pt idx="290">
                  <c:v>85.855422000000004</c:v>
                </c:pt>
                <c:pt idx="291">
                  <c:v>84.278491000000002</c:v>
                </c:pt>
                <c:pt idx="292">
                  <c:v>84.074073999999996</c:v>
                </c:pt>
                <c:pt idx="293">
                  <c:v>83.859921</c:v>
                </c:pt>
                <c:pt idx="294">
                  <c:v>80.014916999999997</c:v>
                </c:pt>
                <c:pt idx="295">
                  <c:v>80.803389999999993</c:v>
                </c:pt>
                <c:pt idx="296">
                  <c:v>80.628174999999999</c:v>
                </c:pt>
                <c:pt idx="297">
                  <c:v>79.907841000000005</c:v>
                </c:pt>
                <c:pt idx="298">
                  <c:v>78.661867000000001</c:v>
                </c:pt>
                <c:pt idx="299">
                  <c:v>78.009680000000003</c:v>
                </c:pt>
                <c:pt idx="300">
                  <c:v>75.683211999999997</c:v>
                </c:pt>
                <c:pt idx="301">
                  <c:v>75.955768000000006</c:v>
                </c:pt>
                <c:pt idx="302">
                  <c:v>76.637164999999996</c:v>
                </c:pt>
                <c:pt idx="303">
                  <c:v>78.068082000000004</c:v>
                </c:pt>
                <c:pt idx="304">
                  <c:v>77.999943000000002</c:v>
                </c:pt>
                <c:pt idx="305">
                  <c:v>77.036261999999994</c:v>
                </c:pt>
                <c:pt idx="306">
                  <c:v>76.520352000000003</c:v>
                </c:pt>
                <c:pt idx="307">
                  <c:v>77.951277000000005</c:v>
                </c:pt>
                <c:pt idx="308">
                  <c:v>77.951277000000005</c:v>
                </c:pt>
                <c:pt idx="309">
                  <c:v>76.578755000000001</c:v>
                </c:pt>
                <c:pt idx="310">
                  <c:v>75.634538000000006</c:v>
                </c:pt>
                <c:pt idx="311">
                  <c:v>75.488532000000006</c:v>
                </c:pt>
                <c:pt idx="312">
                  <c:v>76.033642999999998</c:v>
                </c:pt>
                <c:pt idx="313">
                  <c:v>77.435366999999999</c:v>
                </c:pt>
                <c:pt idx="314">
                  <c:v>76.530088000000006</c:v>
                </c:pt>
                <c:pt idx="315">
                  <c:v>75.069962000000004</c:v>
                </c:pt>
                <c:pt idx="316">
                  <c:v>74.777934000000002</c:v>
                </c:pt>
                <c:pt idx="317">
                  <c:v>74.680593000000002</c:v>
                </c:pt>
                <c:pt idx="318">
                  <c:v>74.693247999999997</c:v>
                </c:pt>
                <c:pt idx="319">
                  <c:v>77.008039999999994</c:v>
                </c:pt>
                <c:pt idx="320">
                  <c:v>78.867621</c:v>
                </c:pt>
                <c:pt idx="321">
                  <c:v>79.458427</c:v>
                </c:pt>
                <c:pt idx="322">
                  <c:v>78.935417999999999</c:v>
                </c:pt>
                <c:pt idx="323">
                  <c:v>80.388217999999995</c:v>
                </c:pt>
                <c:pt idx="324">
                  <c:v>80.998390000000001</c:v>
                </c:pt>
                <c:pt idx="325">
                  <c:v>82.102517000000006</c:v>
                </c:pt>
                <c:pt idx="326">
                  <c:v>82.673955000000007</c:v>
                </c:pt>
                <c:pt idx="327">
                  <c:v>82.402766999999997</c:v>
                </c:pt>
                <c:pt idx="328">
                  <c:v>81.656993</c:v>
                </c:pt>
                <c:pt idx="329">
                  <c:v>82.334969999999998</c:v>
                </c:pt>
                <c:pt idx="330">
                  <c:v>80.397904999999994</c:v>
                </c:pt>
                <c:pt idx="331">
                  <c:v>78.683598000000003</c:v>
                </c:pt>
                <c:pt idx="332">
                  <c:v>79.661817999999997</c:v>
                </c:pt>
                <c:pt idx="333">
                  <c:v>78.015315000000001</c:v>
                </c:pt>
                <c:pt idx="334">
                  <c:v>78.596433000000005</c:v>
                </c:pt>
                <c:pt idx="335">
                  <c:v>79.080699999999993</c:v>
                </c:pt>
                <c:pt idx="336">
                  <c:v>77.705385000000007</c:v>
                </c:pt>
                <c:pt idx="337">
                  <c:v>79.681184999999999</c:v>
                </c:pt>
                <c:pt idx="338">
                  <c:v>80.765945000000002</c:v>
                </c:pt>
                <c:pt idx="339">
                  <c:v>81.056506999999996</c:v>
                </c:pt>
                <c:pt idx="340">
                  <c:v>80.920912999999999</c:v>
                </c:pt>
                <c:pt idx="341">
                  <c:v>76.920868999999996</c:v>
                </c:pt>
                <c:pt idx="342">
                  <c:v>76.494719000000003</c:v>
                </c:pt>
                <c:pt idx="343">
                  <c:v>78.063737000000003</c:v>
                </c:pt>
                <c:pt idx="344">
                  <c:v>79.671504999999996</c:v>
                </c:pt>
                <c:pt idx="345">
                  <c:v>82.586783999999994</c:v>
                </c:pt>
                <c:pt idx="346">
                  <c:v>82.131579000000002</c:v>
                </c:pt>
                <c:pt idx="347">
                  <c:v>81.686048</c:v>
                </c:pt>
                <c:pt idx="348">
                  <c:v>81.618251000000001</c:v>
                </c:pt>
                <c:pt idx="349">
                  <c:v>81.550454000000002</c:v>
                </c:pt>
                <c:pt idx="350">
                  <c:v>82.373712999999995</c:v>
                </c:pt>
                <c:pt idx="351">
                  <c:v>83.187276999999995</c:v>
                </c:pt>
                <c:pt idx="352">
                  <c:v>83.032314999999997</c:v>
                </c:pt>
                <c:pt idx="353">
                  <c:v>82.402766999999997</c:v>
                </c:pt>
                <c:pt idx="354">
                  <c:v>82.112205000000003</c:v>
                </c:pt>
                <c:pt idx="355">
                  <c:v>83.555316000000005</c:v>
                </c:pt>
                <c:pt idx="356">
                  <c:v>83.051682999999997</c:v>
                </c:pt>
                <c:pt idx="357">
                  <c:v>83.119479999999996</c:v>
                </c:pt>
                <c:pt idx="358">
                  <c:v>82.305915999999996</c:v>
                </c:pt>
                <c:pt idx="359">
                  <c:v>80.717515000000006</c:v>
                </c:pt>
                <c:pt idx="360">
                  <c:v>81.695734999999999</c:v>
                </c:pt>
                <c:pt idx="361">
                  <c:v>81.046819999999997</c:v>
                </c:pt>
                <c:pt idx="362">
                  <c:v>79.700559999999996</c:v>
                </c:pt>
                <c:pt idx="363">
                  <c:v>80.669093000000004</c:v>
                </c:pt>
                <c:pt idx="364">
                  <c:v>81.618251000000001</c:v>
                </c:pt>
                <c:pt idx="365">
                  <c:v>84.088012000000006</c:v>
                </c:pt>
                <c:pt idx="366">
                  <c:v>83.477839000000003</c:v>
                </c:pt>
                <c:pt idx="367">
                  <c:v>83.855565999999996</c:v>
                </c:pt>
                <c:pt idx="368">
                  <c:v>84.029903000000004</c:v>
                </c:pt>
                <c:pt idx="369">
                  <c:v>84.281716000000003</c:v>
                </c:pt>
                <c:pt idx="370">
                  <c:v>83.874933999999996</c:v>
                </c:pt>
                <c:pt idx="371">
                  <c:v>83.458465000000004</c:v>
                </c:pt>
                <c:pt idx="372">
                  <c:v>83.410042000000004</c:v>
                </c:pt>
                <c:pt idx="373">
                  <c:v>82.790182000000001</c:v>
                </c:pt>
                <c:pt idx="374">
                  <c:v>81.511718999999999</c:v>
                </c:pt>
                <c:pt idx="375">
                  <c:v>80.775632000000002</c:v>
                </c:pt>
                <c:pt idx="376">
                  <c:v>82.325282999999999</c:v>
                </c:pt>
                <c:pt idx="377">
                  <c:v>81.879759000000007</c:v>
                </c:pt>
                <c:pt idx="378">
                  <c:v>81.841016999999994</c:v>
                </c:pt>
                <c:pt idx="379">
                  <c:v>82.276853000000003</c:v>
                </c:pt>
                <c:pt idx="380">
                  <c:v>81.017764999999997</c:v>
                </c:pt>
                <c:pt idx="381">
                  <c:v>81.104929999999996</c:v>
                </c:pt>
                <c:pt idx="382">
                  <c:v>82.948049999999995</c:v>
                </c:pt>
                <c:pt idx="383">
                  <c:v>83.565122000000002</c:v>
                </c:pt>
                <c:pt idx="384">
                  <c:v>83.912226000000004</c:v>
                </c:pt>
                <c:pt idx="385">
                  <c:v>86.033417</c:v>
                </c:pt>
                <c:pt idx="386">
                  <c:v>86.640844999999999</c:v>
                </c:pt>
                <c:pt idx="387">
                  <c:v>86.650488999999993</c:v>
                </c:pt>
                <c:pt idx="388">
                  <c:v>86.631201000000004</c:v>
                </c:pt>
                <c:pt idx="389">
                  <c:v>86.766184999999993</c:v>
                </c:pt>
                <c:pt idx="390">
                  <c:v>85.927357000000001</c:v>
                </c:pt>
                <c:pt idx="391">
                  <c:v>85.107802000000007</c:v>
                </c:pt>
                <c:pt idx="392">
                  <c:v>85.695949999999996</c:v>
                </c:pt>
                <c:pt idx="393">
                  <c:v>86.457649000000004</c:v>
                </c:pt>
                <c:pt idx="394">
                  <c:v>85.589889999999997</c:v>
                </c:pt>
                <c:pt idx="395">
                  <c:v>84.519660999999999</c:v>
                </c:pt>
                <c:pt idx="396">
                  <c:v>84.837834000000001</c:v>
                </c:pt>
                <c:pt idx="397">
                  <c:v>84.886044999999996</c:v>
                </c:pt>
                <c:pt idx="398">
                  <c:v>84.471449000000007</c:v>
                </c:pt>
                <c:pt idx="399">
                  <c:v>84.866758000000004</c:v>
                </c:pt>
                <c:pt idx="400">
                  <c:v>84.876401999999999</c:v>
                </c:pt>
                <c:pt idx="401">
                  <c:v>85.252430000000004</c:v>
                </c:pt>
                <c:pt idx="402">
                  <c:v>85.011386000000002</c:v>
                </c:pt>
                <c:pt idx="403">
                  <c:v>84.953536999999997</c:v>
                </c:pt>
                <c:pt idx="404">
                  <c:v>85.512760999999998</c:v>
                </c:pt>
                <c:pt idx="405">
                  <c:v>84.452162000000001</c:v>
                </c:pt>
                <c:pt idx="406">
                  <c:v>85.329565000000002</c:v>
                </c:pt>
                <c:pt idx="407">
                  <c:v>85.483836999999994</c:v>
                </c:pt>
                <c:pt idx="408">
                  <c:v>84.914968999999999</c:v>
                </c:pt>
                <c:pt idx="409">
                  <c:v>84.172556999999998</c:v>
                </c:pt>
                <c:pt idx="410">
                  <c:v>84.702849999999998</c:v>
                </c:pt>
                <c:pt idx="411">
                  <c:v>84.413601</c:v>
                </c:pt>
                <c:pt idx="412">
                  <c:v>84.847476999999998</c:v>
                </c:pt>
                <c:pt idx="413">
                  <c:v>83.381933000000004</c:v>
                </c:pt>
                <c:pt idx="414">
                  <c:v>83.073397</c:v>
                </c:pt>
                <c:pt idx="415">
                  <c:v>83.266229999999993</c:v>
                </c:pt>
                <c:pt idx="416">
                  <c:v>83.545840999999996</c:v>
                </c:pt>
                <c:pt idx="417">
                  <c:v>81.945306000000002</c:v>
                </c:pt>
                <c:pt idx="418">
                  <c:v>81.723550000000003</c:v>
                </c:pt>
                <c:pt idx="419">
                  <c:v>81.540353999999994</c:v>
                </c:pt>
                <c:pt idx="420">
                  <c:v>82.562377999999995</c:v>
                </c:pt>
                <c:pt idx="421">
                  <c:v>82.485248999999996</c:v>
                </c:pt>
                <c:pt idx="422">
                  <c:v>81.31859</c:v>
                </c:pt>
                <c:pt idx="423">
                  <c:v>85.715237000000002</c:v>
                </c:pt>
                <c:pt idx="424">
                  <c:v>87.238636999999997</c:v>
                </c:pt>
                <c:pt idx="425">
                  <c:v>86.322665000000001</c:v>
                </c:pt>
                <c:pt idx="426">
                  <c:v>88.106388999999993</c:v>
                </c:pt>
                <c:pt idx="427">
                  <c:v>88.222093000000001</c:v>
                </c:pt>
                <c:pt idx="428">
                  <c:v>88.222093000000001</c:v>
                </c:pt>
                <c:pt idx="429">
                  <c:v>87.113288999999995</c:v>
                </c:pt>
                <c:pt idx="430">
                  <c:v>86.910813000000005</c:v>
                </c:pt>
                <c:pt idx="431">
                  <c:v>86.341953000000004</c:v>
                </c:pt>
                <c:pt idx="432">
                  <c:v>86.448013000000003</c:v>
                </c:pt>
                <c:pt idx="433">
                  <c:v>86.920456999999999</c:v>
                </c:pt>
                <c:pt idx="434">
                  <c:v>87.065084999999996</c:v>
                </c:pt>
                <c:pt idx="435">
                  <c:v>86.409445000000005</c:v>
                </c:pt>
                <c:pt idx="436">
                  <c:v>87.277197000000001</c:v>
                </c:pt>
                <c:pt idx="437">
                  <c:v>86.669769000000002</c:v>
                </c:pt>
                <c:pt idx="438">
                  <c:v>86.959024999999997</c:v>
                </c:pt>
                <c:pt idx="439">
                  <c:v>86.717980999999995</c:v>
                </c:pt>
                <c:pt idx="440">
                  <c:v>86.708337</c:v>
                </c:pt>
                <c:pt idx="441">
                  <c:v>86.390157000000002</c:v>
                </c:pt>
                <c:pt idx="442">
                  <c:v>85.667024999999995</c:v>
                </c:pt>
                <c:pt idx="443">
                  <c:v>87.036152999999999</c:v>
                </c:pt>
                <c:pt idx="444">
                  <c:v>87.547173000000001</c:v>
                </c:pt>
                <c:pt idx="445">
                  <c:v>86.531886999999998</c:v>
                </c:pt>
                <c:pt idx="446">
                  <c:v>85.619410999999999</c:v>
                </c:pt>
                <c:pt idx="447">
                  <c:v>85.494547999999995</c:v>
                </c:pt>
                <c:pt idx="448">
                  <c:v>85.917164999999997</c:v>
                </c:pt>
                <c:pt idx="449">
                  <c:v>86.752807000000004</c:v>
                </c:pt>
                <c:pt idx="450">
                  <c:v>87.646077000000005</c:v>
                </c:pt>
                <c:pt idx="451">
                  <c:v>86.368602999999993</c:v>
                </c:pt>
                <c:pt idx="452">
                  <c:v>86.810434999999998</c:v>
                </c:pt>
                <c:pt idx="453">
                  <c:v>86.013221000000001</c:v>
                </c:pt>
                <c:pt idx="454">
                  <c:v>86.426238999999995</c:v>
                </c:pt>
                <c:pt idx="455">
                  <c:v>84.639698999999993</c:v>
                </c:pt>
                <c:pt idx="456">
                  <c:v>84.985480999999993</c:v>
                </c:pt>
                <c:pt idx="457">
                  <c:v>83.823263999999995</c:v>
                </c:pt>
                <c:pt idx="458">
                  <c:v>83.506303000000003</c:v>
                </c:pt>
                <c:pt idx="459">
                  <c:v>84.505229</c:v>
                </c:pt>
                <c:pt idx="460">
                  <c:v>83.573537999999999</c:v>
                </c:pt>
                <c:pt idx="461">
                  <c:v>85.436912000000007</c:v>
                </c:pt>
                <c:pt idx="462">
                  <c:v>85.513754000000006</c:v>
                </c:pt>
                <c:pt idx="463">
                  <c:v>84.937453000000005</c:v>
                </c:pt>
                <c:pt idx="464">
                  <c:v>85.984399999999994</c:v>
                </c:pt>
                <c:pt idx="465">
                  <c:v>84.514827999999994</c:v>
                </c:pt>
                <c:pt idx="466">
                  <c:v>84.687719999999999</c:v>
                </c:pt>
                <c:pt idx="467">
                  <c:v>84.81259</c:v>
                </c:pt>
                <c:pt idx="468">
                  <c:v>85.725066999999996</c:v>
                </c:pt>
                <c:pt idx="469">
                  <c:v>84.620485000000002</c:v>
                </c:pt>
                <c:pt idx="470">
                  <c:v>83.621559000000005</c:v>
                </c:pt>
                <c:pt idx="471">
                  <c:v>82.766710000000003</c:v>
                </c:pt>
                <c:pt idx="472">
                  <c:v>82.814738000000006</c:v>
                </c:pt>
                <c:pt idx="473">
                  <c:v>82.997236000000001</c:v>
                </c:pt>
                <c:pt idx="474">
                  <c:v>82.680267999999998</c:v>
                </c:pt>
                <c:pt idx="475">
                  <c:v>82.641846999999999</c:v>
                </c:pt>
                <c:pt idx="476">
                  <c:v>82.689868000000004</c:v>
                </c:pt>
                <c:pt idx="477">
                  <c:v>81.758184</c:v>
                </c:pt>
                <c:pt idx="478">
                  <c:v>80.893727999999996</c:v>
                </c:pt>
                <c:pt idx="479">
                  <c:v>82.094358999999997</c:v>
                </c:pt>
                <c:pt idx="480">
                  <c:v>81.095433</c:v>
                </c:pt>
                <c:pt idx="481">
                  <c:v>80.557552999999999</c:v>
                </c:pt>
                <c:pt idx="482">
                  <c:v>80.125321</c:v>
                </c:pt>
                <c:pt idx="483">
                  <c:v>79.549019999999999</c:v>
                </c:pt>
                <c:pt idx="484">
                  <c:v>79.904409000000001</c:v>
                </c:pt>
                <c:pt idx="485">
                  <c:v>81.470028999999997</c:v>
                </c:pt>
                <c:pt idx="486">
                  <c:v>82.017516999999998</c:v>
                </c:pt>
                <c:pt idx="487">
                  <c:v>81.354765999999998</c:v>
                </c:pt>
                <c:pt idx="488">
                  <c:v>81.402794</c:v>
                </c:pt>
                <c:pt idx="489">
                  <c:v>80.173349000000002</c:v>
                </c:pt>
                <c:pt idx="490">
                  <c:v>80.605574000000004</c:v>
                </c:pt>
                <c:pt idx="491">
                  <c:v>78.703778</c:v>
                </c:pt>
                <c:pt idx="492">
                  <c:v>78.511672000000004</c:v>
                </c:pt>
                <c:pt idx="493">
                  <c:v>79.011139</c:v>
                </c:pt>
                <c:pt idx="494">
                  <c:v>77.656824</c:v>
                </c:pt>
                <c:pt idx="495">
                  <c:v>78.713378000000006</c:v>
                </c:pt>
                <c:pt idx="496">
                  <c:v>79.241658000000001</c:v>
                </c:pt>
                <c:pt idx="497">
                  <c:v>79.539411999999999</c:v>
                </c:pt>
                <c:pt idx="498">
                  <c:v>80.528730999999993</c:v>
                </c:pt>
                <c:pt idx="499">
                  <c:v>81.220296000000005</c:v>
                </c:pt>
                <c:pt idx="500">
                  <c:v>78.790220000000005</c:v>
                </c:pt>
                <c:pt idx="501">
                  <c:v>76.062388999999996</c:v>
                </c:pt>
                <c:pt idx="502">
                  <c:v>76.888424000000001</c:v>
                </c:pt>
                <c:pt idx="503">
                  <c:v>77.330256000000006</c:v>
                </c:pt>
                <c:pt idx="504">
                  <c:v>77.541567999999998</c:v>
                </c:pt>
                <c:pt idx="505">
                  <c:v>78.588515000000001</c:v>
                </c:pt>
                <c:pt idx="506">
                  <c:v>77.615526000000003</c:v>
                </c:pt>
                <c:pt idx="507">
                  <c:v>78.275468000000004</c:v>
                </c:pt>
                <c:pt idx="508">
                  <c:v>78.495453999999995</c:v>
                </c:pt>
                <c:pt idx="509">
                  <c:v>78.351985999999997</c:v>
                </c:pt>
                <c:pt idx="510">
                  <c:v>79.384947999999994</c:v>
                </c:pt>
                <c:pt idx="511">
                  <c:v>79.423207000000005</c:v>
                </c:pt>
                <c:pt idx="512">
                  <c:v>78.820649000000003</c:v>
                </c:pt>
                <c:pt idx="513">
                  <c:v>77.137303000000003</c:v>
                </c:pt>
                <c:pt idx="514">
                  <c:v>75.654810999999995</c:v>
                </c:pt>
                <c:pt idx="515">
                  <c:v>76.104341000000005</c:v>
                </c:pt>
                <c:pt idx="516">
                  <c:v>75.846103999999997</c:v>
                </c:pt>
                <c:pt idx="517">
                  <c:v>76.965142999999998</c:v>
                </c:pt>
                <c:pt idx="518">
                  <c:v>76.974709000000004</c:v>
                </c:pt>
                <c:pt idx="519">
                  <c:v>77.749427999999995</c:v>
                </c:pt>
                <c:pt idx="520">
                  <c:v>78.897159000000002</c:v>
                </c:pt>
                <c:pt idx="521">
                  <c:v>78.648488999999998</c:v>
                </c:pt>
                <c:pt idx="522">
                  <c:v>78.648488999999998</c:v>
                </c:pt>
                <c:pt idx="523">
                  <c:v>78.380678000000003</c:v>
                </c:pt>
                <c:pt idx="524">
                  <c:v>78.552837999999994</c:v>
                </c:pt>
                <c:pt idx="525">
                  <c:v>78.428503000000006</c:v>
                </c:pt>
                <c:pt idx="526">
                  <c:v>78.610230000000001</c:v>
                </c:pt>
                <c:pt idx="527">
                  <c:v>77.950280000000006</c:v>
                </c:pt>
                <c:pt idx="528">
                  <c:v>77.452932000000004</c:v>
                </c:pt>
                <c:pt idx="529">
                  <c:v>77.443365999999997</c:v>
                </c:pt>
                <c:pt idx="530">
                  <c:v>76.085215000000005</c:v>
                </c:pt>
                <c:pt idx="531">
                  <c:v>75.434832</c:v>
                </c:pt>
                <c:pt idx="532">
                  <c:v>76.257375999999994</c:v>
                </c:pt>
                <c:pt idx="533">
                  <c:v>77.481623999999996</c:v>
                </c:pt>
                <c:pt idx="534">
                  <c:v>76.859932999999998</c:v>
                </c:pt>
                <c:pt idx="535">
                  <c:v>76.850367000000006</c:v>
                </c:pt>
                <c:pt idx="536">
                  <c:v>77.146870000000007</c:v>
                </c:pt>
                <c:pt idx="537">
                  <c:v>76.745157000000006</c:v>
                </c:pt>
                <c:pt idx="538">
                  <c:v>76.133032999999998</c:v>
                </c:pt>
                <c:pt idx="539">
                  <c:v>75.645244000000005</c:v>
                </c:pt>
                <c:pt idx="540">
                  <c:v>74.860958999999994</c:v>
                </c:pt>
                <c:pt idx="541">
                  <c:v>76.133032999999998</c:v>
                </c:pt>
                <c:pt idx="542">
                  <c:v>75.473090999999997</c:v>
                </c:pt>
                <c:pt idx="543">
                  <c:v>76.046957000000006</c:v>
                </c:pt>
                <c:pt idx="544">
                  <c:v>75.157461999999995</c:v>
                </c:pt>
                <c:pt idx="545">
                  <c:v>75.061819</c:v>
                </c:pt>
                <c:pt idx="546">
                  <c:v>74.784448999999995</c:v>
                </c:pt>
                <c:pt idx="547">
                  <c:v>74.679239999999993</c:v>
                </c:pt>
                <c:pt idx="548">
                  <c:v>75.071377999999996</c:v>
                </c:pt>
                <c:pt idx="549">
                  <c:v>74.994867999999997</c:v>
                </c:pt>
                <c:pt idx="550">
                  <c:v>73.741919999999993</c:v>
                </c:pt>
                <c:pt idx="551">
                  <c:v>73.120228999999995</c:v>
                </c:pt>
                <c:pt idx="552">
                  <c:v>72.689831999999996</c:v>
                </c:pt>
                <c:pt idx="553">
                  <c:v>72.527237999999997</c:v>
                </c:pt>
                <c:pt idx="554">
                  <c:v>70.882150999999993</c:v>
                </c:pt>
                <c:pt idx="555">
                  <c:v>70.413494999999998</c:v>
                </c:pt>
                <c:pt idx="556">
                  <c:v>68.988387000000003</c:v>
                </c:pt>
                <c:pt idx="557">
                  <c:v>70.040481999999997</c:v>
                </c:pt>
                <c:pt idx="558">
                  <c:v>71.331682000000001</c:v>
                </c:pt>
                <c:pt idx="559">
                  <c:v>70.690865000000002</c:v>
                </c:pt>
                <c:pt idx="560">
                  <c:v>72.230734999999996</c:v>
                </c:pt>
                <c:pt idx="561">
                  <c:v>72.115966</c:v>
                </c:pt>
                <c:pt idx="562">
                  <c:v>73.321089000000001</c:v>
                </c:pt>
                <c:pt idx="563">
                  <c:v>71.245598000000001</c:v>
                </c:pt>
                <c:pt idx="564">
                  <c:v>72.508105</c:v>
                </c:pt>
                <c:pt idx="565">
                  <c:v>72.842866999999998</c:v>
                </c:pt>
                <c:pt idx="566">
                  <c:v>71.781211999999996</c:v>
                </c:pt>
                <c:pt idx="567">
                  <c:v>71.331682000000001</c:v>
                </c:pt>
                <c:pt idx="568">
                  <c:v>71.656869</c:v>
                </c:pt>
                <c:pt idx="569">
                  <c:v>72.335944999999995</c:v>
                </c:pt>
                <c:pt idx="570">
                  <c:v>72.055712</c:v>
                </c:pt>
                <c:pt idx="571">
                  <c:v>72.512727999999996</c:v>
                </c:pt>
                <c:pt idx="572">
                  <c:v>73.940893000000003</c:v>
                </c:pt>
                <c:pt idx="573">
                  <c:v>72.227091999999999</c:v>
                </c:pt>
                <c:pt idx="574">
                  <c:v>72.236615</c:v>
                </c:pt>
                <c:pt idx="575">
                  <c:v>72.446072999999998</c:v>
                </c:pt>
                <c:pt idx="576">
                  <c:v>71.808160999999998</c:v>
                </c:pt>
                <c:pt idx="577">
                  <c:v>71.370191000000005</c:v>
                </c:pt>
                <c:pt idx="578">
                  <c:v>71.931939999999997</c:v>
                </c:pt>
                <c:pt idx="579">
                  <c:v>71.370191000000005</c:v>
                </c:pt>
                <c:pt idx="580">
                  <c:v>71.779599000000005</c:v>
                </c:pt>
                <c:pt idx="581">
                  <c:v>71.655827000000002</c:v>
                </c:pt>
                <c:pt idx="582">
                  <c:v>71.865291999999997</c:v>
                </c:pt>
                <c:pt idx="583">
                  <c:v>71.684388999999996</c:v>
                </c:pt>
                <c:pt idx="584">
                  <c:v>71.798644999999993</c:v>
                </c:pt>
                <c:pt idx="585">
                  <c:v>71.712951000000004</c:v>
                </c:pt>
                <c:pt idx="586">
                  <c:v>70.741802000000007</c:v>
                </c:pt>
                <c:pt idx="587">
                  <c:v>70.808448999999996</c:v>
                </c:pt>
                <c:pt idx="588">
                  <c:v>70.294308999999998</c:v>
                </c:pt>
                <c:pt idx="589">
                  <c:v>70.170529999999999</c:v>
                </c:pt>
                <c:pt idx="590">
                  <c:v>69.761122</c:v>
                </c:pt>
                <c:pt idx="591">
                  <c:v>69.189857000000003</c:v>
                </c:pt>
                <c:pt idx="592">
                  <c:v>69.808730999999995</c:v>
                </c:pt>
                <c:pt idx="593">
                  <c:v>69.932501999999999</c:v>
                </c:pt>
                <c:pt idx="594">
                  <c:v>69.437408000000005</c:v>
                </c:pt>
                <c:pt idx="595">
                  <c:v>69.599265000000003</c:v>
                </c:pt>
                <c:pt idx="596">
                  <c:v>69.008960999999999</c:v>
                </c:pt>
                <c:pt idx="597">
                  <c:v>69.12321</c:v>
                </c:pt>
                <c:pt idx="598">
                  <c:v>68.751887999999994</c:v>
                </c:pt>
                <c:pt idx="599">
                  <c:v>68.009242999999998</c:v>
                </c:pt>
                <c:pt idx="600">
                  <c:v>68.675717000000006</c:v>
                </c:pt>
                <c:pt idx="601">
                  <c:v>68.437689000000006</c:v>
                </c:pt>
                <c:pt idx="602">
                  <c:v>67.618874000000005</c:v>
                </c:pt>
                <c:pt idx="603">
                  <c:v>67.828339</c:v>
                </c:pt>
                <c:pt idx="604">
                  <c:v>67.542710999999997</c:v>
                </c:pt>
                <c:pt idx="605">
                  <c:v>66.647724999999994</c:v>
                </c:pt>
                <c:pt idx="606">
                  <c:v>66.980962000000005</c:v>
                </c:pt>
                <c:pt idx="607">
                  <c:v>67.285636999999994</c:v>
                </c:pt>
                <c:pt idx="608">
                  <c:v>66.914314000000005</c:v>
                </c:pt>
                <c:pt idx="609">
                  <c:v>68.904229000000001</c:v>
                </c:pt>
                <c:pt idx="610">
                  <c:v>68.218708000000007</c:v>
                </c:pt>
                <c:pt idx="611">
                  <c:v>69.266028000000006</c:v>
                </c:pt>
                <c:pt idx="612">
                  <c:v>68.837581</c:v>
                </c:pt>
                <c:pt idx="613">
                  <c:v>69.066085999999999</c:v>
                </c:pt>
                <c:pt idx="614">
                  <c:v>68.761410999999995</c:v>
                </c:pt>
                <c:pt idx="615">
                  <c:v>68.961353000000003</c:v>
                </c:pt>
                <c:pt idx="616">
                  <c:v>68.028282000000004</c:v>
                </c:pt>
                <c:pt idx="617">
                  <c:v>67.333245000000005</c:v>
                </c:pt>
                <c:pt idx="618">
                  <c:v>66.714371999999997</c:v>
                </c:pt>
                <c:pt idx="619">
                  <c:v>67.656959000000001</c:v>
                </c:pt>
                <c:pt idx="620">
                  <c:v>67.199950000000001</c:v>
                </c:pt>
                <c:pt idx="621">
                  <c:v>67.599834999999999</c:v>
                </c:pt>
                <c:pt idx="622">
                  <c:v>67.609358</c:v>
                </c:pt>
                <c:pt idx="623">
                  <c:v>67.257075</c:v>
                </c:pt>
                <c:pt idx="624">
                  <c:v>67.104741000000004</c:v>
                </c:pt>
                <c:pt idx="625">
                  <c:v>67.133302999999998</c:v>
                </c:pt>
                <c:pt idx="626">
                  <c:v>66.876228999999995</c:v>
                </c:pt>
                <c:pt idx="627">
                  <c:v>66.428736000000001</c:v>
                </c:pt>
                <c:pt idx="628">
                  <c:v>67.009523999999999</c:v>
                </c:pt>
                <c:pt idx="629">
                  <c:v>67.038093000000003</c:v>
                </c:pt>
                <c:pt idx="630">
                  <c:v>66.257356000000001</c:v>
                </c:pt>
                <c:pt idx="631">
                  <c:v>66.285925000000006</c:v>
                </c:pt>
                <c:pt idx="632">
                  <c:v>65.276683000000006</c:v>
                </c:pt>
                <c:pt idx="633">
                  <c:v>65.847954999999999</c:v>
                </c:pt>
                <c:pt idx="634">
                  <c:v>65.588029000000006</c:v>
                </c:pt>
                <c:pt idx="635">
                  <c:v>65.891193999999999</c:v>
                </c:pt>
                <c:pt idx="636">
                  <c:v>65.000641999999999</c:v>
                </c:pt>
                <c:pt idx="637">
                  <c:v>65.209069999999997</c:v>
                </c:pt>
                <c:pt idx="638">
                  <c:v>65.493284000000003</c:v>
                </c:pt>
                <c:pt idx="639">
                  <c:v>65.085903999999999</c:v>
                </c:pt>
                <c:pt idx="640">
                  <c:v>65.123801</c:v>
                </c:pt>
                <c:pt idx="641">
                  <c:v>64.631159999999994</c:v>
                </c:pt>
                <c:pt idx="642">
                  <c:v>64.053248999999994</c:v>
                </c:pt>
                <c:pt idx="643">
                  <c:v>64.185884000000001</c:v>
                </c:pt>
                <c:pt idx="644">
                  <c:v>64.346939000000006</c:v>
                </c:pt>
                <c:pt idx="645">
                  <c:v>66.251200999999995</c:v>
                </c:pt>
                <c:pt idx="646">
                  <c:v>66.345939000000001</c:v>
                </c:pt>
                <c:pt idx="647">
                  <c:v>66.990167</c:v>
                </c:pt>
                <c:pt idx="648">
                  <c:v>67.047008000000005</c:v>
                </c:pt>
                <c:pt idx="649">
                  <c:v>66.999643000000006</c:v>
                </c:pt>
                <c:pt idx="650">
                  <c:v>67.312284000000005</c:v>
                </c:pt>
                <c:pt idx="651">
                  <c:v>67.359649000000005</c:v>
                </c:pt>
                <c:pt idx="652">
                  <c:v>66.838587000000004</c:v>
                </c:pt>
                <c:pt idx="653">
                  <c:v>66.914372999999998</c:v>
                </c:pt>
                <c:pt idx="654">
                  <c:v>67.369124999999997</c:v>
                </c:pt>
                <c:pt idx="655">
                  <c:v>65.796448999999996</c:v>
                </c:pt>
                <c:pt idx="656">
                  <c:v>65.550132000000005</c:v>
                </c:pt>
                <c:pt idx="657">
                  <c:v>64.934325000000001</c:v>
                </c:pt>
                <c:pt idx="658">
                  <c:v>64.214303999999998</c:v>
                </c:pt>
                <c:pt idx="659">
                  <c:v>63.844822000000001</c:v>
                </c:pt>
                <c:pt idx="660">
                  <c:v>62.717421999999999</c:v>
                </c:pt>
                <c:pt idx="661">
                  <c:v>63.049014999999997</c:v>
                </c:pt>
                <c:pt idx="662">
                  <c:v>62.291097999999998</c:v>
                </c:pt>
                <c:pt idx="663">
                  <c:v>61.514235999999997</c:v>
                </c:pt>
                <c:pt idx="664">
                  <c:v>61.788980000000002</c:v>
                </c:pt>
                <c:pt idx="665">
                  <c:v>62.679532000000002</c:v>
                </c:pt>
                <c:pt idx="666">
                  <c:v>61.599497</c:v>
                </c:pt>
                <c:pt idx="667">
                  <c:v>61.021594</c:v>
                </c:pt>
                <c:pt idx="668">
                  <c:v>60.538421999999997</c:v>
                </c:pt>
                <c:pt idx="669">
                  <c:v>60.472104999999999</c:v>
                </c:pt>
                <c:pt idx="670">
                  <c:v>60.841586999999997</c:v>
                </c:pt>
                <c:pt idx="671">
                  <c:v>60.614210999999997</c:v>
                </c:pt>
                <c:pt idx="672">
                  <c:v>60.443680000000001</c:v>
                </c:pt>
                <c:pt idx="673">
                  <c:v>61.694243</c:v>
                </c:pt>
                <c:pt idx="674">
                  <c:v>65.853297999999995</c:v>
                </c:pt>
                <c:pt idx="675">
                  <c:v>66.146986999999996</c:v>
                </c:pt>
                <c:pt idx="676">
                  <c:v>64.943800999999993</c:v>
                </c:pt>
                <c:pt idx="677">
                  <c:v>63.664814999999997</c:v>
                </c:pt>
                <c:pt idx="678">
                  <c:v>65.000641999999999</c:v>
                </c:pt>
                <c:pt idx="679">
                  <c:v>65.322753000000006</c:v>
                </c:pt>
                <c:pt idx="680">
                  <c:v>65.237491000000006</c:v>
                </c:pt>
                <c:pt idx="681">
                  <c:v>65.038539</c:v>
                </c:pt>
                <c:pt idx="682">
                  <c:v>64.545890999999997</c:v>
                </c:pt>
                <c:pt idx="683">
                  <c:v>64.441676999999999</c:v>
                </c:pt>
                <c:pt idx="684">
                  <c:v>63.674290999999997</c:v>
                </c:pt>
                <c:pt idx="685">
                  <c:v>63.210070000000002</c:v>
                </c:pt>
                <c:pt idx="686">
                  <c:v>62.660580000000003</c:v>
                </c:pt>
                <c:pt idx="687">
                  <c:v>63.655346000000002</c:v>
                </c:pt>
                <c:pt idx="688">
                  <c:v>65.796448999999996</c:v>
                </c:pt>
                <c:pt idx="689">
                  <c:v>64.119567000000004</c:v>
                </c:pt>
                <c:pt idx="690">
                  <c:v>64.451153000000005</c:v>
                </c:pt>
                <c:pt idx="691">
                  <c:v>65.379600999999994</c:v>
                </c:pt>
                <c:pt idx="692">
                  <c:v>67.558600999999996</c:v>
                </c:pt>
                <c:pt idx="693">
                  <c:v>66.582786999999996</c:v>
                </c:pt>
                <c:pt idx="694">
                  <c:v>66.061724999999996</c:v>
                </c:pt>
                <c:pt idx="695">
                  <c:v>66.298574000000002</c:v>
                </c:pt>
                <c:pt idx="696">
                  <c:v>66.014353</c:v>
                </c:pt>
                <c:pt idx="697">
                  <c:v>65.215699000000001</c:v>
                </c:pt>
                <c:pt idx="698">
                  <c:v>66.328723999999994</c:v>
                </c:pt>
                <c:pt idx="699">
                  <c:v>67.102181000000002</c:v>
                </c:pt>
                <c:pt idx="700">
                  <c:v>66.158940000000001</c:v>
                </c:pt>
                <c:pt idx="701">
                  <c:v>66.253263000000004</c:v>
                </c:pt>
                <c:pt idx="702">
                  <c:v>67.677559000000002</c:v>
                </c:pt>
                <c:pt idx="703">
                  <c:v>68.035988000000003</c:v>
                </c:pt>
                <c:pt idx="704">
                  <c:v>69.281065999999996</c:v>
                </c:pt>
                <c:pt idx="705">
                  <c:v>68.564207999999994</c:v>
                </c:pt>
                <c:pt idx="706">
                  <c:v>68.186909999999997</c:v>
                </c:pt>
                <c:pt idx="707">
                  <c:v>68.366128000000003</c:v>
                </c:pt>
                <c:pt idx="708">
                  <c:v>68.422719999999998</c:v>
                </c:pt>
                <c:pt idx="709">
                  <c:v>68.422719999999998</c:v>
                </c:pt>
                <c:pt idx="710">
                  <c:v>68.356694000000005</c:v>
                </c:pt>
                <c:pt idx="711">
                  <c:v>68.196343999999996</c:v>
                </c:pt>
                <c:pt idx="712">
                  <c:v>68.441581999999997</c:v>
                </c:pt>
                <c:pt idx="713">
                  <c:v>69.045255999999995</c:v>
                </c:pt>
                <c:pt idx="714">
                  <c:v>69.365961999999996</c:v>
                </c:pt>
                <c:pt idx="715">
                  <c:v>67.422887000000003</c:v>
                </c:pt>
                <c:pt idx="716">
                  <c:v>67.470044999999999</c:v>
                </c:pt>
                <c:pt idx="717">
                  <c:v>67.753020000000006</c:v>
                </c:pt>
                <c:pt idx="718">
                  <c:v>67.545506000000003</c:v>
                </c:pt>
                <c:pt idx="719">
                  <c:v>67.913369000000003</c:v>
                </c:pt>
                <c:pt idx="720">
                  <c:v>67.696421000000001</c:v>
                </c:pt>
                <c:pt idx="721">
                  <c:v>67.677559000000002</c:v>
                </c:pt>
                <c:pt idx="722">
                  <c:v>67.451183</c:v>
                </c:pt>
                <c:pt idx="723">
                  <c:v>66.913535999999993</c:v>
                </c:pt>
                <c:pt idx="724">
                  <c:v>66.781482999999994</c:v>
                </c:pt>
                <c:pt idx="725">
                  <c:v>66.281559000000001</c:v>
                </c:pt>
                <c:pt idx="726">
                  <c:v>65.951425999999998</c:v>
                </c:pt>
                <c:pt idx="727">
                  <c:v>65.526970000000006</c:v>
                </c:pt>
                <c:pt idx="728">
                  <c:v>65.611857999999998</c:v>
                </c:pt>
                <c:pt idx="729">
                  <c:v>62.876463999999999</c:v>
                </c:pt>
                <c:pt idx="730">
                  <c:v>63.706513999999999</c:v>
                </c:pt>
                <c:pt idx="731">
                  <c:v>62.508594000000002</c:v>
                </c:pt>
                <c:pt idx="732">
                  <c:v>61.659681999999997</c:v>
                </c:pt>
                <c:pt idx="733">
                  <c:v>61.838892999999999</c:v>
                </c:pt>
                <c:pt idx="734">
                  <c:v>62.027546000000001</c:v>
                </c:pt>
                <c:pt idx="735">
                  <c:v>64.159266000000002</c:v>
                </c:pt>
                <c:pt idx="736">
                  <c:v>65.045914999999994</c:v>
                </c:pt>
                <c:pt idx="737">
                  <c:v>62.678376999999998</c:v>
                </c:pt>
                <c:pt idx="738">
                  <c:v>63.565026000000003</c:v>
                </c:pt>
                <c:pt idx="739">
                  <c:v>61.555925000000002</c:v>
                </c:pt>
                <c:pt idx="740">
                  <c:v>61.70684</c:v>
                </c:pt>
                <c:pt idx="741">
                  <c:v>63.159432000000002</c:v>
                </c:pt>
                <c:pt idx="742">
                  <c:v>64.093238999999997</c:v>
                </c:pt>
                <c:pt idx="743">
                  <c:v>64.140404000000004</c:v>
                </c:pt>
                <c:pt idx="744">
                  <c:v>63.838566999999998</c:v>
                </c:pt>
                <c:pt idx="745">
                  <c:v>64.083811999999995</c:v>
                </c:pt>
                <c:pt idx="746">
                  <c:v>64.055515999999997</c:v>
                </c:pt>
                <c:pt idx="747">
                  <c:v>64.329049999999995</c:v>
                </c:pt>
                <c:pt idx="748">
                  <c:v>64.093238999999997</c:v>
                </c:pt>
                <c:pt idx="749">
                  <c:v>65.385481999999996</c:v>
                </c:pt>
                <c:pt idx="750">
                  <c:v>64.310187999999997</c:v>
                </c:pt>
                <c:pt idx="751">
                  <c:v>63.225459000000001</c:v>
                </c:pt>
                <c:pt idx="752">
                  <c:v>63.715949000000002</c:v>
                </c:pt>
                <c:pt idx="753">
                  <c:v>62.942490999999997</c:v>
                </c:pt>
                <c:pt idx="754">
                  <c:v>62.999082999999999</c:v>
                </c:pt>
                <c:pt idx="755">
                  <c:v>62.376541000000003</c:v>
                </c:pt>
                <c:pt idx="756">
                  <c:v>63.017944999999997</c:v>
                </c:pt>
                <c:pt idx="757">
                  <c:v>63.263190000000002</c:v>
                </c:pt>
                <c:pt idx="758">
                  <c:v>63.043411999999996</c:v>
                </c:pt>
                <c:pt idx="759">
                  <c:v>63.362670000000001</c:v>
                </c:pt>
                <c:pt idx="760">
                  <c:v>63.024635000000004</c:v>
                </c:pt>
                <c:pt idx="761">
                  <c:v>62.902563000000001</c:v>
                </c:pt>
                <c:pt idx="762">
                  <c:v>62.498798999999998</c:v>
                </c:pt>
                <c:pt idx="763">
                  <c:v>62.695985</c:v>
                </c:pt>
                <c:pt idx="764">
                  <c:v>62.695985</c:v>
                </c:pt>
                <c:pt idx="765">
                  <c:v>61.390796999999999</c:v>
                </c:pt>
                <c:pt idx="766">
                  <c:v>61.616159000000003</c:v>
                </c:pt>
                <c:pt idx="767">
                  <c:v>61.672494999999998</c:v>
                </c:pt>
                <c:pt idx="768">
                  <c:v>62.132595999999999</c:v>
                </c:pt>
                <c:pt idx="769">
                  <c:v>62.188940000000002</c:v>
                </c:pt>
                <c:pt idx="770">
                  <c:v>62.179547999999997</c:v>
                </c:pt>
                <c:pt idx="771">
                  <c:v>60.348523999999998</c:v>
                </c:pt>
                <c:pt idx="772">
                  <c:v>60.029273000000003</c:v>
                </c:pt>
                <c:pt idx="773">
                  <c:v>59.090288000000001</c:v>
                </c:pt>
                <c:pt idx="774">
                  <c:v>59.343814000000002</c:v>
                </c:pt>
                <c:pt idx="775">
                  <c:v>60.780462999999997</c:v>
                </c:pt>
                <c:pt idx="776">
                  <c:v>60.677174000000001</c:v>
                </c:pt>
                <c:pt idx="777">
                  <c:v>60.658389999999997</c:v>
                </c:pt>
                <c:pt idx="778">
                  <c:v>60.536324999999998</c:v>
                </c:pt>
                <c:pt idx="779">
                  <c:v>60.940089</c:v>
                </c:pt>
                <c:pt idx="780">
                  <c:v>61.137273999999998</c:v>
                </c:pt>
                <c:pt idx="781">
                  <c:v>61.052762000000001</c:v>
                </c:pt>
                <c:pt idx="782">
                  <c:v>61.362628999999998</c:v>
                </c:pt>
                <c:pt idx="783">
                  <c:v>60.827407999999998</c:v>
                </c:pt>
                <c:pt idx="784">
                  <c:v>60.977649</c:v>
                </c:pt>
                <c:pt idx="785">
                  <c:v>60.780462999999997</c:v>
                </c:pt>
                <c:pt idx="786">
                  <c:v>60.883744999999998</c:v>
                </c:pt>
                <c:pt idx="787">
                  <c:v>60.573884999999997</c:v>
                </c:pt>
                <c:pt idx="788">
                  <c:v>60.029273000000003</c:v>
                </c:pt>
                <c:pt idx="789">
                  <c:v>59.156016999999999</c:v>
                </c:pt>
                <c:pt idx="790">
                  <c:v>59.118456999999999</c:v>
                </c:pt>
                <c:pt idx="791">
                  <c:v>58.498727000000002</c:v>
                </c:pt>
                <c:pt idx="792">
                  <c:v>57.109031000000002</c:v>
                </c:pt>
                <c:pt idx="793">
                  <c:v>57.512794</c:v>
                </c:pt>
                <c:pt idx="794">
                  <c:v>56.864896000000002</c:v>
                </c:pt>
                <c:pt idx="795">
                  <c:v>58.029235</c:v>
                </c:pt>
                <c:pt idx="796">
                  <c:v>56.573810000000002</c:v>
                </c:pt>
                <c:pt idx="797">
                  <c:v>55.080824</c:v>
                </c:pt>
                <c:pt idx="798">
                  <c:v>52.282651000000001</c:v>
                </c:pt>
                <c:pt idx="799">
                  <c:v>52.723975000000003</c:v>
                </c:pt>
                <c:pt idx="800">
                  <c:v>52.160581999999998</c:v>
                </c:pt>
                <c:pt idx="801">
                  <c:v>51.597192999999997</c:v>
                </c:pt>
                <c:pt idx="802">
                  <c:v>51.662922000000002</c:v>
                </c:pt>
                <c:pt idx="803">
                  <c:v>51.465736</c:v>
                </c:pt>
                <c:pt idx="804">
                  <c:v>51.569020999999999</c:v>
                </c:pt>
                <c:pt idx="805">
                  <c:v>52.188754000000003</c:v>
                </c:pt>
                <c:pt idx="806">
                  <c:v>52.508006000000002</c:v>
                </c:pt>
                <c:pt idx="807">
                  <c:v>53.137127</c:v>
                </c:pt>
                <c:pt idx="808">
                  <c:v>52.151193999999997</c:v>
                </c:pt>
                <c:pt idx="809">
                  <c:v>51.249769999999998</c:v>
                </c:pt>
                <c:pt idx="810">
                  <c:v>51.531464999999997</c:v>
                </c:pt>
                <c:pt idx="811">
                  <c:v>51.334274999999998</c:v>
                </c:pt>
                <c:pt idx="812">
                  <c:v>51.362447000000003</c:v>
                </c:pt>
                <c:pt idx="813">
                  <c:v>49.719223999999997</c:v>
                </c:pt>
                <c:pt idx="814">
                  <c:v>49.953969999999998</c:v>
                </c:pt>
                <c:pt idx="815">
                  <c:v>50.573700000000002</c:v>
                </c:pt>
                <c:pt idx="816">
                  <c:v>50.564307999999997</c:v>
                </c:pt>
                <c:pt idx="817">
                  <c:v>50.235664999999997</c:v>
                </c:pt>
                <c:pt idx="818">
                  <c:v>49.963358999999997</c:v>
                </c:pt>
                <c:pt idx="819">
                  <c:v>49.841293</c:v>
                </c:pt>
                <c:pt idx="820">
                  <c:v>48.968038</c:v>
                </c:pt>
                <c:pt idx="821">
                  <c:v>49.090102999999999</c:v>
                </c:pt>
                <c:pt idx="822">
                  <c:v>48.843152000000003</c:v>
                </c:pt>
                <c:pt idx="823">
                  <c:v>48.917836999999999</c:v>
                </c:pt>
                <c:pt idx="824">
                  <c:v>48.917836999999999</c:v>
                </c:pt>
                <c:pt idx="825">
                  <c:v>49.711350000000003</c:v>
                </c:pt>
                <c:pt idx="826">
                  <c:v>49.888722999999999</c:v>
                </c:pt>
                <c:pt idx="827">
                  <c:v>49.898060000000001</c:v>
                </c:pt>
                <c:pt idx="828">
                  <c:v>49.776698000000003</c:v>
                </c:pt>
                <c:pt idx="829">
                  <c:v>50.010084999999997</c:v>
                </c:pt>
                <c:pt idx="830">
                  <c:v>49.711350000000003</c:v>
                </c:pt>
                <c:pt idx="831">
                  <c:v>49.496634999999998</c:v>
                </c:pt>
                <c:pt idx="832">
                  <c:v>49.33793</c:v>
                </c:pt>
                <c:pt idx="833">
                  <c:v>48.731127000000001</c:v>
                </c:pt>
                <c:pt idx="834">
                  <c:v>47.732233000000001</c:v>
                </c:pt>
                <c:pt idx="835">
                  <c:v>47.424160999999998</c:v>
                </c:pt>
                <c:pt idx="836">
                  <c:v>47.041407</c:v>
                </c:pt>
                <c:pt idx="837">
                  <c:v>46.836024999999999</c:v>
                </c:pt>
                <c:pt idx="838">
                  <c:v>46.901376999999997</c:v>
                </c:pt>
                <c:pt idx="839">
                  <c:v>46.882705999999999</c:v>
                </c:pt>
                <c:pt idx="840">
                  <c:v>46.938715999999999</c:v>
                </c:pt>
                <c:pt idx="841">
                  <c:v>46.938715999999999</c:v>
                </c:pt>
                <c:pt idx="842">
                  <c:v>46.695996000000001</c:v>
                </c:pt>
                <c:pt idx="843">
                  <c:v>46.705328999999999</c:v>
                </c:pt>
                <c:pt idx="844">
                  <c:v>47.582864999999998</c:v>
                </c:pt>
                <c:pt idx="845">
                  <c:v>47.834923000000003</c:v>
                </c:pt>
                <c:pt idx="846">
                  <c:v>47.237451</c:v>
                </c:pt>
                <c:pt idx="847">
                  <c:v>46.938715999999999</c:v>
                </c:pt>
                <c:pt idx="848">
                  <c:v>47.676219000000003</c:v>
                </c:pt>
                <c:pt idx="849">
                  <c:v>47.732233000000001</c:v>
                </c:pt>
                <c:pt idx="850">
                  <c:v>47.909604999999999</c:v>
                </c:pt>
                <c:pt idx="851">
                  <c:v>48.068309999999997</c:v>
                </c:pt>
                <c:pt idx="852">
                  <c:v>48.759132000000001</c:v>
                </c:pt>
                <c:pt idx="853">
                  <c:v>48.721789999999999</c:v>
                </c:pt>
                <c:pt idx="854">
                  <c:v>48.170997</c:v>
                </c:pt>
                <c:pt idx="855">
                  <c:v>48.142992</c:v>
                </c:pt>
                <c:pt idx="856">
                  <c:v>48.096314999999997</c:v>
                </c:pt>
                <c:pt idx="857">
                  <c:v>47.741567000000003</c:v>
                </c:pt>
                <c:pt idx="858">
                  <c:v>48.021630000000002</c:v>
                </c:pt>
                <c:pt idx="859">
                  <c:v>48.114986999999999</c:v>
                </c:pt>
                <c:pt idx="860">
                  <c:v>47.713560999999999</c:v>
                </c:pt>
                <c:pt idx="861">
                  <c:v>47.694890000000001</c:v>
                </c:pt>
                <c:pt idx="862">
                  <c:v>46.761344000000001</c:v>
                </c:pt>
                <c:pt idx="863">
                  <c:v>46.910710999999999</c:v>
                </c:pt>
                <c:pt idx="864">
                  <c:v>47.218783000000002</c:v>
                </c:pt>
                <c:pt idx="865">
                  <c:v>47.666885000000001</c:v>
                </c:pt>
                <c:pt idx="866">
                  <c:v>46.369252000000003</c:v>
                </c:pt>
                <c:pt idx="867">
                  <c:v>46.546627999999998</c:v>
                </c:pt>
                <c:pt idx="868">
                  <c:v>46.845362999999999</c:v>
                </c:pt>
                <c:pt idx="869">
                  <c:v>47.162768999999997</c:v>
                </c:pt>
                <c:pt idx="870">
                  <c:v>47.162768999999997</c:v>
                </c:pt>
                <c:pt idx="871">
                  <c:v>46.826690999999997</c:v>
                </c:pt>
                <c:pt idx="872">
                  <c:v>46.257227999999998</c:v>
                </c:pt>
                <c:pt idx="873">
                  <c:v>45.949159000000002</c:v>
                </c:pt>
                <c:pt idx="874">
                  <c:v>46.434604</c:v>
                </c:pt>
                <c:pt idx="875">
                  <c:v>46.313242000000002</c:v>
                </c:pt>
                <c:pt idx="876">
                  <c:v>46.247894000000002</c:v>
                </c:pt>
                <c:pt idx="877">
                  <c:v>45.547733999999998</c:v>
                </c:pt>
                <c:pt idx="878">
                  <c:v>44.819564999999997</c:v>
                </c:pt>
                <c:pt idx="879">
                  <c:v>44.380800999999998</c:v>
                </c:pt>
                <c:pt idx="880">
                  <c:v>44.418143000000001</c:v>
                </c:pt>
                <c:pt idx="881">
                  <c:v>44.156748</c:v>
                </c:pt>
                <c:pt idx="882">
                  <c:v>43.895356</c:v>
                </c:pt>
                <c:pt idx="883">
                  <c:v>44.427477000000003</c:v>
                </c:pt>
                <c:pt idx="884">
                  <c:v>44.063395</c:v>
                </c:pt>
                <c:pt idx="885">
                  <c:v>44.548839000000001</c:v>
                </c:pt>
                <c:pt idx="886">
                  <c:v>44.462952000000001</c:v>
                </c:pt>
                <c:pt idx="887">
                  <c:v>43.266264</c:v>
                </c:pt>
                <c:pt idx="888">
                  <c:v>43.210607000000003</c:v>
                </c:pt>
                <c:pt idx="889">
                  <c:v>43.813586000000001</c:v>
                </c:pt>
                <c:pt idx="890">
                  <c:v>43.66516</c:v>
                </c:pt>
                <c:pt idx="891">
                  <c:v>44.871122999999997</c:v>
                </c:pt>
                <c:pt idx="892">
                  <c:v>45.232911999999999</c:v>
                </c:pt>
                <c:pt idx="893">
                  <c:v>44.759804000000003</c:v>
                </c:pt>
                <c:pt idx="894">
                  <c:v>44.370187000000001</c:v>
                </c:pt>
                <c:pt idx="895">
                  <c:v>44.435122999999997</c:v>
                </c:pt>
                <c:pt idx="896">
                  <c:v>43.748649999999998</c:v>
                </c:pt>
                <c:pt idx="897">
                  <c:v>43.590949000000002</c:v>
                </c:pt>
                <c:pt idx="898">
                  <c:v>43.451797999999997</c:v>
                </c:pt>
                <c:pt idx="899">
                  <c:v>43.507458999999997</c:v>
                </c:pt>
                <c:pt idx="900">
                  <c:v>42.793157000000001</c:v>
                </c:pt>
                <c:pt idx="901">
                  <c:v>42.691113000000001</c:v>
                </c:pt>
                <c:pt idx="902">
                  <c:v>43.127116999999998</c:v>
                </c:pt>
                <c:pt idx="903">
                  <c:v>43.813586000000001</c:v>
                </c:pt>
                <c:pt idx="904">
                  <c:v>43.563116999999998</c:v>
                </c:pt>
                <c:pt idx="905">
                  <c:v>44.221756999999997</c:v>
                </c:pt>
                <c:pt idx="906">
                  <c:v>43.683714000000002</c:v>
                </c:pt>
                <c:pt idx="907">
                  <c:v>43.859969</c:v>
                </c:pt>
                <c:pt idx="908">
                  <c:v>43.757925</c:v>
                </c:pt>
                <c:pt idx="909">
                  <c:v>43.757925</c:v>
                </c:pt>
                <c:pt idx="910">
                  <c:v>44.147545999999998</c:v>
                </c:pt>
                <c:pt idx="911">
                  <c:v>44.490780999999998</c:v>
                </c:pt>
                <c:pt idx="912">
                  <c:v>44.546441999999999</c:v>
                </c:pt>
                <c:pt idx="913">
                  <c:v>44.333080000000002</c:v>
                </c:pt>
                <c:pt idx="914">
                  <c:v>43.600223999999997</c:v>
                </c:pt>
                <c:pt idx="915">
                  <c:v>43.386862000000001</c:v>
                </c:pt>
                <c:pt idx="916">
                  <c:v>42.913750999999998</c:v>
                </c:pt>
                <c:pt idx="917">
                  <c:v>42.820985999999998</c:v>
                </c:pt>
                <c:pt idx="918">
                  <c:v>43.006518999999997</c:v>
                </c:pt>
                <c:pt idx="919">
                  <c:v>42.700387999999997</c:v>
                </c:pt>
                <c:pt idx="920">
                  <c:v>43.015794</c:v>
                </c:pt>
                <c:pt idx="921">
                  <c:v>43.090009000000002</c:v>
                </c:pt>
                <c:pt idx="922">
                  <c:v>42.635452000000001</c:v>
                </c:pt>
                <c:pt idx="923">
                  <c:v>43.034348000000001</c:v>
                </c:pt>
                <c:pt idx="924">
                  <c:v>42.820985999999998</c:v>
                </c:pt>
                <c:pt idx="925">
                  <c:v>40.761569999999999</c:v>
                </c:pt>
                <c:pt idx="926">
                  <c:v>41.021318000000001</c:v>
                </c:pt>
                <c:pt idx="927">
                  <c:v>40.817231</c:v>
                </c:pt>
                <c:pt idx="928">
                  <c:v>40.798676999999998</c:v>
                </c:pt>
                <c:pt idx="929">
                  <c:v>41.021318000000001</c:v>
                </c:pt>
                <c:pt idx="930">
                  <c:v>41.179018999999997</c:v>
                </c:pt>
                <c:pt idx="931">
                  <c:v>40.631697000000003</c:v>
                </c:pt>
                <c:pt idx="932">
                  <c:v>40.242080000000001</c:v>
                </c:pt>
                <c:pt idx="933">
                  <c:v>39.954503000000003</c:v>
                </c:pt>
                <c:pt idx="934">
                  <c:v>39.611268000000003</c:v>
                </c:pt>
                <c:pt idx="935">
                  <c:v>39.509224000000003</c:v>
                </c:pt>
                <c:pt idx="936">
                  <c:v>40.000884999999997</c:v>
                </c:pt>
                <c:pt idx="937">
                  <c:v>39.898842000000002</c:v>
                </c:pt>
                <c:pt idx="938">
                  <c:v>40.140036000000002</c:v>
                </c:pt>
                <c:pt idx="939">
                  <c:v>40.353399000000003</c:v>
                </c:pt>
                <c:pt idx="940">
                  <c:v>39.843184000000001</c:v>
                </c:pt>
                <c:pt idx="941">
                  <c:v>39.778247999999998</c:v>
                </c:pt>
                <c:pt idx="942">
                  <c:v>39.676203999999998</c:v>
                </c:pt>
                <c:pt idx="943">
                  <c:v>39.379351999999997</c:v>
                </c:pt>
                <c:pt idx="944">
                  <c:v>39.453563000000003</c:v>
                </c:pt>
                <c:pt idx="945">
                  <c:v>39.314416000000001</c:v>
                </c:pt>
                <c:pt idx="946">
                  <c:v>39.008285000000001</c:v>
                </c:pt>
                <c:pt idx="947">
                  <c:v>38.822750999999997</c:v>
                </c:pt>
                <c:pt idx="948">
                  <c:v>38.609389</c:v>
                </c:pt>
                <c:pt idx="949">
                  <c:v>38.692878999999998</c:v>
                </c:pt>
                <c:pt idx="950">
                  <c:v>38.873773999999997</c:v>
                </c:pt>
                <c:pt idx="951">
                  <c:v>38.753962999999999</c:v>
                </c:pt>
                <c:pt idx="952">
                  <c:v>38.790827999999998</c:v>
                </c:pt>
                <c:pt idx="953">
                  <c:v>38.680235000000003</c:v>
                </c:pt>
                <c:pt idx="954">
                  <c:v>38.836908000000001</c:v>
                </c:pt>
                <c:pt idx="955">
                  <c:v>39.030447000000002</c:v>
                </c:pt>
                <c:pt idx="956">
                  <c:v>42.514158999999999</c:v>
                </c:pt>
                <c:pt idx="957">
                  <c:v>42.928887000000003</c:v>
                </c:pt>
                <c:pt idx="958">
                  <c:v>43.398910000000001</c:v>
                </c:pt>
                <c:pt idx="959">
                  <c:v>43.168506000000001</c:v>
                </c:pt>
                <c:pt idx="960">
                  <c:v>43.159291000000003</c:v>
                </c:pt>
                <c:pt idx="961">
                  <c:v>43.113207000000003</c:v>
                </c:pt>
                <c:pt idx="962">
                  <c:v>42.652399000000003</c:v>
                </c:pt>
                <c:pt idx="963">
                  <c:v>42.292968999999999</c:v>
                </c:pt>
                <c:pt idx="964">
                  <c:v>42.504941000000002</c:v>
                </c:pt>
                <c:pt idx="965">
                  <c:v>42.652399000000003</c:v>
                </c:pt>
                <c:pt idx="966">
                  <c:v>42.624752000000001</c:v>
                </c:pt>
                <c:pt idx="967">
                  <c:v>42.864370999999998</c:v>
                </c:pt>
                <c:pt idx="968">
                  <c:v>42.587885999999997</c:v>
                </c:pt>
                <c:pt idx="969">
                  <c:v>42.633966000000001</c:v>
                </c:pt>
                <c:pt idx="970">
                  <c:v>42.108645000000003</c:v>
                </c:pt>
                <c:pt idx="971">
                  <c:v>41.675488000000001</c:v>
                </c:pt>
                <c:pt idx="972">
                  <c:v>41.988838000000001</c:v>
                </c:pt>
                <c:pt idx="973">
                  <c:v>41.915106999999999</c:v>
                </c:pt>
                <c:pt idx="974">
                  <c:v>42.458860999999999</c:v>
                </c:pt>
                <c:pt idx="975">
                  <c:v>42.818289999999998</c:v>
                </c:pt>
                <c:pt idx="976">
                  <c:v>43.039479999999998</c:v>
                </c:pt>
                <c:pt idx="977">
                  <c:v>42.394348000000001</c:v>
                </c:pt>
                <c:pt idx="978">
                  <c:v>41.878241000000003</c:v>
                </c:pt>
                <c:pt idx="979">
                  <c:v>41.970405</c:v>
                </c:pt>
                <c:pt idx="980">
                  <c:v>41.675488000000001</c:v>
                </c:pt>
                <c:pt idx="981">
                  <c:v>41.638623000000003</c:v>
                </c:pt>
                <c:pt idx="982">
                  <c:v>41.279192999999999</c:v>
                </c:pt>
                <c:pt idx="983">
                  <c:v>40.735439</c:v>
                </c:pt>
                <c:pt idx="984">
                  <c:v>41.177815000000002</c:v>
                </c:pt>
                <c:pt idx="985">
                  <c:v>40.237766000000001</c:v>
                </c:pt>
                <c:pt idx="986">
                  <c:v>40.440522000000001</c:v>
                </c:pt>
                <c:pt idx="987">
                  <c:v>40.376009000000003</c:v>
                </c:pt>
                <c:pt idx="988">
                  <c:v>41.177815000000002</c:v>
                </c:pt>
                <c:pt idx="989">
                  <c:v>41.454298999999999</c:v>
                </c:pt>
                <c:pt idx="990">
                  <c:v>41.140948999999999</c:v>
                </c:pt>
                <c:pt idx="991">
                  <c:v>41.380571000000003</c:v>
                </c:pt>
                <c:pt idx="992">
                  <c:v>41.223894999999999</c:v>
                </c:pt>
                <c:pt idx="993">
                  <c:v>41.528030000000001</c:v>
                </c:pt>
                <c:pt idx="994">
                  <c:v>41.076436000000001</c:v>
                </c:pt>
                <c:pt idx="995">
                  <c:v>41.140948999999999</c:v>
                </c:pt>
                <c:pt idx="996">
                  <c:v>40.698574000000001</c:v>
                </c:pt>
                <c:pt idx="997">
                  <c:v>40.302278000000001</c:v>
                </c:pt>
                <c:pt idx="998">
                  <c:v>40.081093000000003</c:v>
                </c:pt>
                <c:pt idx="999">
                  <c:v>39.804605000000002</c:v>
                </c:pt>
                <c:pt idx="1000">
                  <c:v>39.684797000000003</c:v>
                </c:pt>
                <c:pt idx="1001">
                  <c:v>39.620283999999998</c:v>
                </c:pt>
                <c:pt idx="1002">
                  <c:v>39.297716999999999</c:v>
                </c:pt>
                <c:pt idx="1003">
                  <c:v>39.104177999999997</c:v>
                </c:pt>
                <c:pt idx="1004">
                  <c:v>39.104177999999997</c:v>
                </c:pt>
                <c:pt idx="1005">
                  <c:v>39.122610999999999</c:v>
                </c:pt>
                <c:pt idx="1006">
                  <c:v>38.514344000000001</c:v>
                </c:pt>
                <c:pt idx="1007">
                  <c:v>38.422179999999997</c:v>
                </c:pt>
                <c:pt idx="1008">
                  <c:v>37.952157999999997</c:v>
                </c:pt>
                <c:pt idx="1009">
                  <c:v>37.528215000000003</c:v>
                </c:pt>
                <c:pt idx="1010">
                  <c:v>37.855387999999998</c:v>
                </c:pt>
                <c:pt idx="1011">
                  <c:v>38.139189999999999</c:v>
                </c:pt>
                <c:pt idx="1012">
                  <c:v>38.239894999999997</c:v>
                </c:pt>
                <c:pt idx="1013">
                  <c:v>38.477919999999997</c:v>
                </c:pt>
                <c:pt idx="1014">
                  <c:v>38.734257999999997</c:v>
                </c:pt>
                <c:pt idx="1015">
                  <c:v>38.459609</c:v>
                </c:pt>
                <c:pt idx="1016">
                  <c:v>39.045524</c:v>
                </c:pt>
                <c:pt idx="1017">
                  <c:v>38.743411999999999</c:v>
                </c:pt>
                <c:pt idx="1018">
                  <c:v>38.743411999999999</c:v>
                </c:pt>
                <c:pt idx="1019">
                  <c:v>38.368062000000002</c:v>
                </c:pt>
                <c:pt idx="1020">
                  <c:v>38.340598999999997</c:v>
                </c:pt>
                <c:pt idx="1021">
                  <c:v>38.450456000000003</c:v>
                </c:pt>
                <c:pt idx="1022">
                  <c:v>37.809615000000001</c:v>
                </c:pt>
                <c:pt idx="1023">
                  <c:v>37.443421999999998</c:v>
                </c:pt>
                <c:pt idx="1024">
                  <c:v>37.022295</c:v>
                </c:pt>
                <c:pt idx="1025">
                  <c:v>36.976520999999998</c:v>
                </c:pt>
                <c:pt idx="1026">
                  <c:v>36.985678</c:v>
                </c:pt>
                <c:pt idx="1027">
                  <c:v>37.077226000000003</c:v>
                </c:pt>
                <c:pt idx="1028">
                  <c:v>37.031452000000002</c:v>
                </c:pt>
                <c:pt idx="1029">
                  <c:v>36.894126999999997</c:v>
                </c:pt>
                <c:pt idx="1030">
                  <c:v>36.509625</c:v>
                </c:pt>
                <c:pt idx="1031">
                  <c:v>36.198359000000004</c:v>
                </c:pt>
                <c:pt idx="1032">
                  <c:v>36.344836999999998</c:v>
                </c:pt>
                <c:pt idx="1033">
                  <c:v>36.610329</c:v>
                </c:pt>
                <c:pt idx="1034">
                  <c:v>36.280752999999997</c:v>
                </c:pt>
                <c:pt idx="1035">
                  <c:v>35.987797</c:v>
                </c:pt>
                <c:pt idx="1036">
                  <c:v>36.280752999999997</c:v>
                </c:pt>
                <c:pt idx="1037">
                  <c:v>36.042724</c:v>
                </c:pt>
                <c:pt idx="1038">
                  <c:v>36.033571000000002</c:v>
                </c:pt>
                <c:pt idx="1039">
                  <c:v>35.969487000000001</c:v>
                </c:pt>
                <c:pt idx="1040">
                  <c:v>36.445540999999999</c:v>
                </c:pt>
                <c:pt idx="1041">
                  <c:v>36.527934999999999</c:v>
                </c:pt>
                <c:pt idx="1042">
                  <c:v>36.619481999999998</c:v>
                </c:pt>
                <c:pt idx="1043">
                  <c:v>36.674413000000001</c:v>
                </c:pt>
                <c:pt idx="1044">
                  <c:v>37.269477000000002</c:v>
                </c:pt>
                <c:pt idx="1045">
                  <c:v>37.077226000000003</c:v>
                </c:pt>
                <c:pt idx="1046">
                  <c:v>37.058914999999999</c:v>
                </c:pt>
                <c:pt idx="1047">
                  <c:v>37.626516000000002</c:v>
                </c:pt>
                <c:pt idx="1048">
                  <c:v>37.809615000000001</c:v>
                </c:pt>
                <c:pt idx="1049">
                  <c:v>37.653982999999997</c:v>
                </c:pt>
                <c:pt idx="1050">
                  <c:v>37.013142000000002</c:v>
                </c:pt>
                <c:pt idx="1051">
                  <c:v>37.434265000000003</c:v>
                </c:pt>
                <c:pt idx="1052">
                  <c:v>37.242013999999998</c:v>
                </c:pt>
                <c:pt idx="1053">
                  <c:v>37.296944000000003</c:v>
                </c:pt>
                <c:pt idx="1054">
                  <c:v>38.056795999999999</c:v>
                </c:pt>
                <c:pt idx="1055">
                  <c:v>37.772993999999997</c:v>
                </c:pt>
                <c:pt idx="1056">
                  <c:v>38.212431000000002</c:v>
                </c:pt>
                <c:pt idx="1057">
                  <c:v>38.111727000000002</c:v>
                </c:pt>
                <c:pt idx="1058">
                  <c:v>38.496229999999997</c:v>
                </c:pt>
                <c:pt idx="1059">
                  <c:v>38.093417000000002</c:v>
                </c:pt>
                <c:pt idx="1060">
                  <c:v>37.434265000000003</c:v>
                </c:pt>
                <c:pt idx="1061">
                  <c:v>37.452575000000003</c:v>
                </c:pt>
                <c:pt idx="1062">
                  <c:v>37.351871000000003</c:v>
                </c:pt>
                <c:pt idx="1063">
                  <c:v>37.5899</c:v>
                </c:pt>
                <c:pt idx="1064">
                  <c:v>37.397644999999997</c:v>
                </c:pt>
                <c:pt idx="1065">
                  <c:v>37.095536000000003</c:v>
                </c:pt>
                <c:pt idx="1066">
                  <c:v>37.214550000000003</c:v>
                </c:pt>
                <c:pt idx="1067">
                  <c:v>36.473004000000003</c:v>
                </c:pt>
                <c:pt idx="1068">
                  <c:v>36.289906000000002</c:v>
                </c:pt>
                <c:pt idx="1069">
                  <c:v>36.161738999999997</c:v>
                </c:pt>
                <c:pt idx="1070">
                  <c:v>35.676530999999997</c:v>
                </c:pt>
                <c:pt idx="1071">
                  <c:v>36.280752999999997</c:v>
                </c:pt>
                <c:pt idx="1072">
                  <c:v>35.650896000000003</c:v>
                </c:pt>
                <c:pt idx="1073">
                  <c:v>35.532604999999997</c:v>
                </c:pt>
                <c:pt idx="1074">
                  <c:v>35.396118000000001</c:v>
                </c:pt>
                <c:pt idx="1075">
                  <c:v>35.132238999999998</c:v>
                </c:pt>
                <c:pt idx="1076">
                  <c:v>35.077641999999997</c:v>
                </c:pt>
                <c:pt idx="1077">
                  <c:v>34.831961999999997</c:v>
                </c:pt>
                <c:pt idx="1078">
                  <c:v>35.123137999999997</c:v>
                </c:pt>
                <c:pt idx="1079">
                  <c:v>34.786465999999997</c:v>
                </c:pt>
                <c:pt idx="1080">
                  <c:v>34.913854999999998</c:v>
                </c:pt>
                <c:pt idx="1081">
                  <c:v>34.386099999999999</c:v>
                </c:pt>
                <c:pt idx="1082">
                  <c:v>34.349702000000001</c:v>
                </c:pt>
                <c:pt idx="1083">
                  <c:v>34.677275999999999</c:v>
                </c:pt>
                <c:pt idx="1084">
                  <c:v>34.804665</c:v>
                </c:pt>
                <c:pt idx="1085">
                  <c:v>34.859262000000001</c:v>
                </c:pt>
                <c:pt idx="1086">
                  <c:v>35.659993999999998</c:v>
                </c:pt>
                <c:pt idx="1087">
                  <c:v>35.468910000000001</c:v>
                </c:pt>
                <c:pt idx="1088">
                  <c:v>36.114956999999997</c:v>
                </c:pt>
                <c:pt idx="1089">
                  <c:v>35.987568000000003</c:v>
                </c:pt>
                <c:pt idx="1090">
                  <c:v>36.005766999999999</c:v>
                </c:pt>
                <c:pt idx="1091">
                  <c:v>36.424332</c:v>
                </c:pt>
                <c:pt idx="1092">
                  <c:v>36.023966000000001</c:v>
                </c:pt>
                <c:pt idx="1093">
                  <c:v>36.205952000000003</c:v>
                </c:pt>
                <c:pt idx="1094">
                  <c:v>36.142257000000001</c:v>
                </c:pt>
                <c:pt idx="1095">
                  <c:v>35.987568000000003</c:v>
                </c:pt>
                <c:pt idx="1096">
                  <c:v>36.051262000000001</c:v>
                </c:pt>
                <c:pt idx="1097">
                  <c:v>36.269646000000002</c:v>
                </c:pt>
                <c:pt idx="1098">
                  <c:v>36.451631999999996</c:v>
                </c:pt>
                <c:pt idx="1099">
                  <c:v>36.124057999999998</c:v>
                </c:pt>
                <c:pt idx="1100">
                  <c:v>36.278744000000003</c:v>
                </c:pt>
                <c:pt idx="1101">
                  <c:v>36.224150000000002</c:v>
                </c:pt>
                <c:pt idx="1102">
                  <c:v>36.187753000000001</c:v>
                </c:pt>
                <c:pt idx="1103">
                  <c:v>36.378836</c:v>
                </c:pt>
                <c:pt idx="1104">
                  <c:v>36.642716</c:v>
                </c:pt>
                <c:pt idx="1105">
                  <c:v>36.579020999999997</c:v>
                </c:pt>
                <c:pt idx="1106">
                  <c:v>36.169553999999998</c:v>
                </c:pt>
                <c:pt idx="1107">
                  <c:v>36.08766</c:v>
                </c:pt>
                <c:pt idx="1108">
                  <c:v>35.596299000000002</c:v>
                </c:pt>
                <c:pt idx="1109">
                  <c:v>35.705492999999997</c:v>
                </c:pt>
                <c:pt idx="1110">
                  <c:v>37.206868999999998</c:v>
                </c:pt>
                <c:pt idx="1111">
                  <c:v>38.699145999999999</c:v>
                </c:pt>
                <c:pt idx="1112">
                  <c:v>39.208705999999999</c:v>
                </c:pt>
                <c:pt idx="1113">
                  <c:v>39.408890999999997</c:v>
                </c:pt>
                <c:pt idx="1114">
                  <c:v>38.526262000000003</c:v>
                </c:pt>
                <c:pt idx="1115">
                  <c:v>38.280580999999998</c:v>
                </c:pt>
                <c:pt idx="1116">
                  <c:v>38.335177999999999</c:v>
                </c:pt>
                <c:pt idx="1117">
                  <c:v>38.362475000000003</c:v>
                </c:pt>
                <c:pt idx="1118">
                  <c:v>38.653651000000004</c:v>
                </c:pt>
                <c:pt idx="1119">
                  <c:v>39.217804000000001</c:v>
                </c:pt>
                <c:pt idx="1120">
                  <c:v>39.581775999999998</c:v>
                </c:pt>
                <c:pt idx="1121">
                  <c:v>39.18141</c:v>
                </c:pt>
                <c:pt idx="1122">
                  <c:v>38.890234</c:v>
                </c:pt>
                <c:pt idx="1123">
                  <c:v>38.480766000000003</c:v>
                </c:pt>
                <c:pt idx="1124">
                  <c:v>38.680948000000001</c:v>
                </c:pt>
                <c:pt idx="1125">
                  <c:v>38.225985000000001</c:v>
                </c:pt>
                <c:pt idx="1126">
                  <c:v>38.526262000000003</c:v>
                </c:pt>
                <c:pt idx="1127">
                  <c:v>38.835636999999998</c:v>
                </c:pt>
                <c:pt idx="1128">
                  <c:v>38.744646000000003</c:v>
                </c:pt>
                <c:pt idx="1129">
                  <c:v>38.007604000000001</c:v>
                </c:pt>
                <c:pt idx="1130">
                  <c:v>38.735543999999997</c:v>
                </c:pt>
                <c:pt idx="1131">
                  <c:v>39.026719999999997</c:v>
                </c:pt>
                <c:pt idx="1132">
                  <c:v>38.580858999999997</c:v>
                </c:pt>
                <c:pt idx="1133">
                  <c:v>38.216887</c:v>
                </c:pt>
                <c:pt idx="1134">
                  <c:v>37.270563000000003</c:v>
                </c:pt>
                <c:pt idx="1135">
                  <c:v>36.697311999999997</c:v>
                </c:pt>
                <c:pt idx="1136">
                  <c:v>36.790123000000001</c:v>
                </c:pt>
                <c:pt idx="1137">
                  <c:v>36.790123000000001</c:v>
                </c:pt>
                <c:pt idx="1138">
                  <c:v>37.703772000000001</c:v>
                </c:pt>
                <c:pt idx="1139">
                  <c:v>37.577128000000002</c:v>
                </c:pt>
                <c:pt idx="1140">
                  <c:v>38.165117000000002</c:v>
                </c:pt>
                <c:pt idx="1141">
                  <c:v>38.545051000000001</c:v>
                </c:pt>
                <c:pt idx="1142">
                  <c:v>38.508865999999998</c:v>
                </c:pt>
                <c:pt idx="1143">
                  <c:v>38.418407000000002</c:v>
                </c:pt>
                <c:pt idx="1144">
                  <c:v>37.830415000000002</c:v>
                </c:pt>
                <c:pt idx="1145">
                  <c:v>37.577128000000002</c:v>
                </c:pt>
                <c:pt idx="1146">
                  <c:v>37.803277999999999</c:v>
                </c:pt>
                <c:pt idx="1147">
                  <c:v>37.522851000000003</c:v>
                </c:pt>
                <c:pt idx="1148">
                  <c:v>37.902785000000002</c:v>
                </c:pt>
                <c:pt idx="1149">
                  <c:v>37.739955999999999</c:v>
                </c:pt>
                <c:pt idx="1150">
                  <c:v>37.522851000000003</c:v>
                </c:pt>
                <c:pt idx="1151">
                  <c:v>37.124827000000003</c:v>
                </c:pt>
                <c:pt idx="1152">
                  <c:v>36.672527000000002</c:v>
                </c:pt>
                <c:pt idx="1153">
                  <c:v>36.663479000000002</c:v>
                </c:pt>
                <c:pt idx="1154">
                  <c:v>37.432392</c:v>
                </c:pt>
                <c:pt idx="1155">
                  <c:v>37.233378999999999</c:v>
                </c:pt>
                <c:pt idx="1156">
                  <c:v>37.721863999999997</c:v>
                </c:pt>
                <c:pt idx="1157">
                  <c:v>37.694724000000001</c:v>
                </c:pt>
                <c:pt idx="1158">
                  <c:v>37.513806000000002</c:v>
                </c:pt>
                <c:pt idx="1159">
                  <c:v>37.088642999999998</c:v>
                </c:pt>
                <c:pt idx="1160">
                  <c:v>37.314793000000002</c:v>
                </c:pt>
                <c:pt idx="1161">
                  <c:v>37.405251999999997</c:v>
                </c:pt>
                <c:pt idx="1162">
                  <c:v>37.052458000000001</c:v>
                </c:pt>
                <c:pt idx="1163">
                  <c:v>37.549987999999999</c:v>
                </c:pt>
                <c:pt idx="1164">
                  <c:v>38.101795000000003</c:v>
                </c:pt>
                <c:pt idx="1165">
                  <c:v>38.201301000000001</c:v>
                </c:pt>
                <c:pt idx="1166">
                  <c:v>38.680739000000003</c:v>
                </c:pt>
                <c:pt idx="1167">
                  <c:v>38.436500000000002</c:v>
                </c:pt>
                <c:pt idx="1168">
                  <c:v>38.210349000000001</c:v>
                </c:pt>
                <c:pt idx="1169">
                  <c:v>38.201301000000001</c:v>
                </c:pt>
                <c:pt idx="1170">
                  <c:v>38.915937</c:v>
                </c:pt>
                <c:pt idx="1171">
                  <c:v>38.771200999999998</c:v>
                </c:pt>
                <c:pt idx="1172">
                  <c:v>38.626465000000003</c:v>
                </c:pt>
                <c:pt idx="1173">
                  <c:v>39.196365</c:v>
                </c:pt>
                <c:pt idx="1174">
                  <c:v>38.373173999999999</c:v>
                </c:pt>
                <c:pt idx="1175">
                  <c:v>38.400314999999999</c:v>
                </c:pt>
                <c:pt idx="1176">
                  <c:v>38.237485999999997</c:v>
                </c:pt>
                <c:pt idx="1177">
                  <c:v>38.273671</c:v>
                </c:pt>
                <c:pt idx="1178">
                  <c:v>37.911828999999997</c:v>
                </c:pt>
                <c:pt idx="1179">
                  <c:v>37.640450000000001</c:v>
                </c:pt>
                <c:pt idx="1180">
                  <c:v>37.305748000000001</c:v>
                </c:pt>
                <c:pt idx="1181">
                  <c:v>37.450484000000003</c:v>
                </c:pt>
                <c:pt idx="1182">
                  <c:v>37.586171999999998</c:v>
                </c:pt>
                <c:pt idx="1183">
                  <c:v>37.242423000000002</c:v>
                </c:pt>
                <c:pt idx="1184">
                  <c:v>37.242423000000002</c:v>
                </c:pt>
                <c:pt idx="1185">
                  <c:v>37.721863999999997</c:v>
                </c:pt>
                <c:pt idx="1186">
                  <c:v>36.708711999999998</c:v>
                </c:pt>
                <c:pt idx="1187">
                  <c:v>36.663479000000002</c:v>
                </c:pt>
                <c:pt idx="1188">
                  <c:v>37.360022000000001</c:v>
                </c:pt>
                <c:pt idx="1189">
                  <c:v>37.323836999999997</c:v>
                </c:pt>
                <c:pt idx="1190">
                  <c:v>37.079597999999997</c:v>
                </c:pt>
                <c:pt idx="1191">
                  <c:v>37.658541999999997</c:v>
                </c:pt>
                <c:pt idx="1192">
                  <c:v>37.785186000000003</c:v>
                </c:pt>
                <c:pt idx="1193">
                  <c:v>38.336993</c:v>
                </c:pt>
                <c:pt idx="1194">
                  <c:v>38.192256999999998</c:v>
                </c:pt>
                <c:pt idx="1195">
                  <c:v>38.680739000000003</c:v>
                </c:pt>
                <c:pt idx="1196">
                  <c:v>38.997351000000002</c:v>
                </c:pt>
                <c:pt idx="1197">
                  <c:v>38.988303000000002</c:v>
                </c:pt>
                <c:pt idx="1198">
                  <c:v>38.825474999999997</c:v>
                </c:pt>
                <c:pt idx="1199">
                  <c:v>38.983781</c:v>
                </c:pt>
                <c:pt idx="1200">
                  <c:v>38.956775</c:v>
                </c:pt>
                <c:pt idx="1201">
                  <c:v>37.966655000000003</c:v>
                </c:pt>
                <c:pt idx="1202">
                  <c:v>37.381582000000002</c:v>
                </c:pt>
                <c:pt idx="1203">
                  <c:v>37.273569999999999</c:v>
                </c:pt>
                <c:pt idx="1204">
                  <c:v>36.742505000000001</c:v>
                </c:pt>
                <c:pt idx="1205">
                  <c:v>37.111550000000001</c:v>
                </c:pt>
                <c:pt idx="1206">
                  <c:v>37.435589999999998</c:v>
                </c:pt>
                <c:pt idx="1207">
                  <c:v>37.534602999999997</c:v>
                </c:pt>
                <c:pt idx="1208">
                  <c:v>37.417588000000002</c:v>
                </c:pt>
                <c:pt idx="1209">
                  <c:v>37.651617999999999</c:v>
                </c:pt>
                <c:pt idx="1210">
                  <c:v>37.633616000000004</c:v>
                </c:pt>
                <c:pt idx="1211">
                  <c:v>38.002661000000003</c:v>
                </c:pt>
                <c:pt idx="1212">
                  <c:v>37.579608</c:v>
                </c:pt>
                <c:pt idx="1213">
                  <c:v>36.949530000000003</c:v>
                </c:pt>
                <c:pt idx="1214">
                  <c:v>37.264569999999999</c:v>
                </c:pt>
                <c:pt idx="1215">
                  <c:v>37.273569999999999</c:v>
                </c:pt>
                <c:pt idx="1216">
                  <c:v>36.940530000000003</c:v>
                </c:pt>
                <c:pt idx="1217">
                  <c:v>37.435589999999998</c:v>
                </c:pt>
                <c:pt idx="1218">
                  <c:v>37.399585000000002</c:v>
                </c:pt>
                <c:pt idx="1219">
                  <c:v>37.894644999999997</c:v>
                </c:pt>
                <c:pt idx="1220">
                  <c:v>37.651617999999999</c:v>
                </c:pt>
                <c:pt idx="1221">
                  <c:v>37.849640000000001</c:v>
                </c:pt>
                <c:pt idx="1222">
                  <c:v>37.390585000000002</c:v>
                </c:pt>
                <c:pt idx="1223">
                  <c:v>36.976534999999998</c:v>
                </c:pt>
                <c:pt idx="1224">
                  <c:v>37.174557</c:v>
                </c:pt>
                <c:pt idx="1225">
                  <c:v>37.372582999999999</c:v>
                </c:pt>
                <c:pt idx="1226">
                  <c:v>37.624612999999997</c:v>
                </c:pt>
                <c:pt idx="1227">
                  <c:v>37.354579999999999</c:v>
                </c:pt>
                <c:pt idx="1228">
                  <c:v>37.858643000000001</c:v>
                </c:pt>
                <c:pt idx="1229">
                  <c:v>38.137675000000002</c:v>
                </c:pt>
                <c:pt idx="1230">
                  <c:v>37.696623000000002</c:v>
                </c:pt>
                <c:pt idx="1231">
                  <c:v>37.921650999999997</c:v>
                </c:pt>
                <c:pt idx="1232">
                  <c:v>38.263689999999997</c:v>
                </c:pt>
                <c:pt idx="1233">
                  <c:v>38.173679999999997</c:v>
                </c:pt>
                <c:pt idx="1234">
                  <c:v>37.624612999999997</c:v>
                </c:pt>
                <c:pt idx="1235">
                  <c:v>37.849640000000001</c:v>
                </c:pt>
                <c:pt idx="1236">
                  <c:v>38.002661000000003</c:v>
                </c:pt>
                <c:pt idx="1237">
                  <c:v>38.776755999999999</c:v>
                </c:pt>
                <c:pt idx="1238">
                  <c:v>38.731748000000003</c:v>
                </c:pt>
                <c:pt idx="1239">
                  <c:v>38.344700000000003</c:v>
                </c:pt>
                <c:pt idx="1240">
                  <c:v>38.110672999999998</c:v>
                </c:pt>
                <c:pt idx="1241">
                  <c:v>37.912647999999997</c:v>
                </c:pt>
                <c:pt idx="1242">
                  <c:v>37.876646000000001</c:v>
                </c:pt>
                <c:pt idx="1243">
                  <c:v>37.669617000000002</c:v>
                </c:pt>
                <c:pt idx="1244">
                  <c:v>37.804634999999998</c:v>
                </c:pt>
                <c:pt idx="1245">
                  <c:v>38.380704999999999</c:v>
                </c:pt>
                <c:pt idx="1246">
                  <c:v>38.443713000000002</c:v>
                </c:pt>
                <c:pt idx="1247">
                  <c:v>38.065668000000002</c:v>
                </c:pt>
                <c:pt idx="1248">
                  <c:v>37.579608</c:v>
                </c:pt>
                <c:pt idx="1249">
                  <c:v>37.129553000000001</c:v>
                </c:pt>
                <c:pt idx="1250">
                  <c:v>37.678620000000002</c:v>
                </c:pt>
                <c:pt idx="1251">
                  <c:v>37.426591000000002</c:v>
                </c:pt>
                <c:pt idx="1252">
                  <c:v>37.264569999999999</c:v>
                </c:pt>
                <c:pt idx="1253">
                  <c:v>37.120553000000001</c:v>
                </c:pt>
                <c:pt idx="1254">
                  <c:v>37.408588000000002</c:v>
                </c:pt>
                <c:pt idx="1255">
                  <c:v>36.814515</c:v>
                </c:pt>
                <c:pt idx="1256">
                  <c:v>37.084547999999998</c:v>
                </c:pt>
                <c:pt idx="1257">
                  <c:v>37.336576999999998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A9-4512-84F7-6B679B8459DD}"/>
            </c:ext>
          </c:extLst>
        </c:ser>
        <c:ser>
          <c:idx val="2"/>
          <c:order val="2"/>
          <c:tx>
            <c:strRef>
              <c:f>All!$D$1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All!$A$2:$A$1259</c:f>
              <c:numCache>
                <c:formatCode>m/d/yyyy</c:formatCode>
                <c:ptCount val="1258"/>
                <c:pt idx="0">
                  <c:v>42734</c:v>
                </c:pt>
                <c:pt idx="1">
                  <c:v>42733</c:v>
                </c:pt>
                <c:pt idx="2">
                  <c:v>42732</c:v>
                </c:pt>
                <c:pt idx="3">
                  <c:v>42731</c:v>
                </c:pt>
                <c:pt idx="4">
                  <c:v>42727</c:v>
                </c:pt>
                <c:pt idx="5">
                  <c:v>42726</c:v>
                </c:pt>
                <c:pt idx="6">
                  <c:v>42725</c:v>
                </c:pt>
                <c:pt idx="7">
                  <c:v>42724</c:v>
                </c:pt>
                <c:pt idx="8">
                  <c:v>42723</c:v>
                </c:pt>
                <c:pt idx="9">
                  <c:v>42720</c:v>
                </c:pt>
                <c:pt idx="10">
                  <c:v>42719</c:v>
                </c:pt>
                <c:pt idx="11">
                  <c:v>42718</c:v>
                </c:pt>
                <c:pt idx="12">
                  <c:v>42717</c:v>
                </c:pt>
                <c:pt idx="13">
                  <c:v>42716</c:v>
                </c:pt>
                <c:pt idx="14">
                  <c:v>42713</c:v>
                </c:pt>
                <c:pt idx="15">
                  <c:v>42712</c:v>
                </c:pt>
                <c:pt idx="16">
                  <c:v>42711</c:v>
                </c:pt>
                <c:pt idx="17">
                  <c:v>42710</c:v>
                </c:pt>
                <c:pt idx="18">
                  <c:v>42709</c:v>
                </c:pt>
                <c:pt idx="19">
                  <c:v>42706</c:v>
                </c:pt>
                <c:pt idx="20">
                  <c:v>42705</c:v>
                </c:pt>
                <c:pt idx="21">
                  <c:v>42704</c:v>
                </c:pt>
                <c:pt idx="22">
                  <c:v>42703</c:v>
                </c:pt>
                <c:pt idx="23">
                  <c:v>42702</c:v>
                </c:pt>
                <c:pt idx="24">
                  <c:v>42699</c:v>
                </c:pt>
                <c:pt idx="25">
                  <c:v>42697</c:v>
                </c:pt>
                <c:pt idx="26">
                  <c:v>42696</c:v>
                </c:pt>
                <c:pt idx="27">
                  <c:v>42695</c:v>
                </c:pt>
                <c:pt idx="28">
                  <c:v>42692</c:v>
                </c:pt>
                <c:pt idx="29">
                  <c:v>42691</c:v>
                </c:pt>
                <c:pt idx="30">
                  <c:v>42690</c:v>
                </c:pt>
                <c:pt idx="31">
                  <c:v>42689</c:v>
                </c:pt>
                <c:pt idx="32">
                  <c:v>42688</c:v>
                </c:pt>
                <c:pt idx="33">
                  <c:v>42685</c:v>
                </c:pt>
                <c:pt idx="34">
                  <c:v>42684</c:v>
                </c:pt>
                <c:pt idx="35">
                  <c:v>42683</c:v>
                </c:pt>
                <c:pt idx="36">
                  <c:v>42682</c:v>
                </c:pt>
                <c:pt idx="37">
                  <c:v>42681</c:v>
                </c:pt>
                <c:pt idx="38">
                  <c:v>42678</c:v>
                </c:pt>
                <c:pt idx="39">
                  <c:v>42677</c:v>
                </c:pt>
                <c:pt idx="40">
                  <c:v>42676</c:v>
                </c:pt>
                <c:pt idx="41">
                  <c:v>42675</c:v>
                </c:pt>
                <c:pt idx="42">
                  <c:v>42674</c:v>
                </c:pt>
                <c:pt idx="43">
                  <c:v>42671</c:v>
                </c:pt>
                <c:pt idx="44">
                  <c:v>42670</c:v>
                </c:pt>
                <c:pt idx="45">
                  <c:v>42669</c:v>
                </c:pt>
                <c:pt idx="46">
                  <c:v>42668</c:v>
                </c:pt>
                <c:pt idx="47">
                  <c:v>42667</c:v>
                </c:pt>
                <c:pt idx="48">
                  <c:v>42664</c:v>
                </c:pt>
                <c:pt idx="49">
                  <c:v>42663</c:v>
                </c:pt>
                <c:pt idx="50">
                  <c:v>42662</c:v>
                </c:pt>
                <c:pt idx="51">
                  <c:v>42661</c:v>
                </c:pt>
                <c:pt idx="52">
                  <c:v>42660</c:v>
                </c:pt>
                <c:pt idx="53">
                  <c:v>42657</c:v>
                </c:pt>
                <c:pt idx="54">
                  <c:v>42656</c:v>
                </c:pt>
                <c:pt idx="55">
                  <c:v>42655</c:v>
                </c:pt>
                <c:pt idx="56">
                  <c:v>42654</c:v>
                </c:pt>
                <c:pt idx="57">
                  <c:v>42653</c:v>
                </c:pt>
                <c:pt idx="58">
                  <c:v>42650</c:v>
                </c:pt>
                <c:pt idx="59">
                  <c:v>42649</c:v>
                </c:pt>
                <c:pt idx="60">
                  <c:v>42648</c:v>
                </c:pt>
                <c:pt idx="61">
                  <c:v>42647</c:v>
                </c:pt>
                <c:pt idx="62">
                  <c:v>42646</c:v>
                </c:pt>
                <c:pt idx="63">
                  <c:v>42643</c:v>
                </c:pt>
                <c:pt idx="64">
                  <c:v>42642</c:v>
                </c:pt>
                <c:pt idx="65">
                  <c:v>42641</c:v>
                </c:pt>
                <c:pt idx="66">
                  <c:v>42640</c:v>
                </c:pt>
                <c:pt idx="67">
                  <c:v>42639</c:v>
                </c:pt>
                <c:pt idx="68">
                  <c:v>42636</c:v>
                </c:pt>
                <c:pt idx="69">
                  <c:v>42635</c:v>
                </c:pt>
                <c:pt idx="70">
                  <c:v>42634</c:v>
                </c:pt>
                <c:pt idx="71">
                  <c:v>42633</c:v>
                </c:pt>
                <c:pt idx="72">
                  <c:v>42632</c:v>
                </c:pt>
                <c:pt idx="73">
                  <c:v>42629</c:v>
                </c:pt>
                <c:pt idx="74">
                  <c:v>42628</c:v>
                </c:pt>
                <c:pt idx="75">
                  <c:v>42627</c:v>
                </c:pt>
                <c:pt idx="76">
                  <c:v>42626</c:v>
                </c:pt>
                <c:pt idx="77">
                  <c:v>42625</c:v>
                </c:pt>
                <c:pt idx="78">
                  <c:v>42622</c:v>
                </c:pt>
                <c:pt idx="79">
                  <c:v>42621</c:v>
                </c:pt>
                <c:pt idx="80">
                  <c:v>42620</c:v>
                </c:pt>
                <c:pt idx="81">
                  <c:v>42619</c:v>
                </c:pt>
                <c:pt idx="82">
                  <c:v>42615</c:v>
                </c:pt>
                <c:pt idx="83">
                  <c:v>42614</c:v>
                </c:pt>
                <c:pt idx="84">
                  <c:v>42613</c:v>
                </c:pt>
                <c:pt idx="85">
                  <c:v>42612</c:v>
                </c:pt>
                <c:pt idx="86">
                  <c:v>42611</c:v>
                </c:pt>
                <c:pt idx="87">
                  <c:v>42608</c:v>
                </c:pt>
                <c:pt idx="88">
                  <c:v>42607</c:v>
                </c:pt>
                <c:pt idx="89">
                  <c:v>42606</c:v>
                </c:pt>
                <c:pt idx="90">
                  <c:v>42605</c:v>
                </c:pt>
                <c:pt idx="91">
                  <c:v>42604</c:v>
                </c:pt>
                <c:pt idx="92">
                  <c:v>42601</c:v>
                </c:pt>
                <c:pt idx="93">
                  <c:v>42600</c:v>
                </c:pt>
                <c:pt idx="94">
                  <c:v>42599</c:v>
                </c:pt>
                <c:pt idx="95">
                  <c:v>42598</c:v>
                </c:pt>
                <c:pt idx="96">
                  <c:v>42597</c:v>
                </c:pt>
                <c:pt idx="97">
                  <c:v>42594</c:v>
                </c:pt>
                <c:pt idx="98">
                  <c:v>42593</c:v>
                </c:pt>
                <c:pt idx="99">
                  <c:v>42592</c:v>
                </c:pt>
                <c:pt idx="100">
                  <c:v>42591</c:v>
                </c:pt>
                <c:pt idx="101">
                  <c:v>42590</c:v>
                </c:pt>
                <c:pt idx="102">
                  <c:v>42587</c:v>
                </c:pt>
                <c:pt idx="103">
                  <c:v>42586</c:v>
                </c:pt>
                <c:pt idx="104">
                  <c:v>42585</c:v>
                </c:pt>
                <c:pt idx="105">
                  <c:v>42584</c:v>
                </c:pt>
                <c:pt idx="106">
                  <c:v>42583</c:v>
                </c:pt>
                <c:pt idx="107">
                  <c:v>42580</c:v>
                </c:pt>
                <c:pt idx="108">
                  <c:v>42579</c:v>
                </c:pt>
                <c:pt idx="109">
                  <c:v>42578</c:v>
                </c:pt>
                <c:pt idx="110">
                  <c:v>42577</c:v>
                </c:pt>
                <c:pt idx="111">
                  <c:v>42576</c:v>
                </c:pt>
                <c:pt idx="112">
                  <c:v>42573</c:v>
                </c:pt>
                <c:pt idx="113">
                  <c:v>42572</c:v>
                </c:pt>
                <c:pt idx="114">
                  <c:v>42571</c:v>
                </c:pt>
                <c:pt idx="115">
                  <c:v>42570</c:v>
                </c:pt>
                <c:pt idx="116">
                  <c:v>42569</c:v>
                </c:pt>
                <c:pt idx="117">
                  <c:v>42566</c:v>
                </c:pt>
                <c:pt idx="118">
                  <c:v>42565</c:v>
                </c:pt>
                <c:pt idx="119">
                  <c:v>42564</c:v>
                </c:pt>
                <c:pt idx="120">
                  <c:v>42563</c:v>
                </c:pt>
                <c:pt idx="121">
                  <c:v>42562</c:v>
                </c:pt>
                <c:pt idx="122">
                  <c:v>42559</c:v>
                </c:pt>
                <c:pt idx="123">
                  <c:v>42558</c:v>
                </c:pt>
                <c:pt idx="124">
                  <c:v>42557</c:v>
                </c:pt>
                <c:pt idx="125">
                  <c:v>42556</c:v>
                </c:pt>
                <c:pt idx="126">
                  <c:v>42552</c:v>
                </c:pt>
                <c:pt idx="127">
                  <c:v>42551</c:v>
                </c:pt>
                <c:pt idx="128">
                  <c:v>42550</c:v>
                </c:pt>
                <c:pt idx="129">
                  <c:v>42549</c:v>
                </c:pt>
                <c:pt idx="130">
                  <c:v>42548</c:v>
                </c:pt>
                <c:pt idx="131">
                  <c:v>42545</c:v>
                </c:pt>
                <c:pt idx="132">
                  <c:v>42544</c:v>
                </c:pt>
                <c:pt idx="133">
                  <c:v>42543</c:v>
                </c:pt>
                <c:pt idx="134">
                  <c:v>42542</c:v>
                </c:pt>
                <c:pt idx="135">
                  <c:v>42541</c:v>
                </c:pt>
                <c:pt idx="136">
                  <c:v>42538</c:v>
                </c:pt>
                <c:pt idx="137">
                  <c:v>42537</c:v>
                </c:pt>
                <c:pt idx="138">
                  <c:v>42536</c:v>
                </c:pt>
                <c:pt idx="139">
                  <c:v>42535</c:v>
                </c:pt>
                <c:pt idx="140">
                  <c:v>42534</c:v>
                </c:pt>
                <c:pt idx="141">
                  <c:v>42531</c:v>
                </c:pt>
                <c:pt idx="142">
                  <c:v>42530</c:v>
                </c:pt>
                <c:pt idx="143">
                  <c:v>42529</c:v>
                </c:pt>
                <c:pt idx="144">
                  <c:v>42528</c:v>
                </c:pt>
                <c:pt idx="145">
                  <c:v>42527</c:v>
                </c:pt>
                <c:pt idx="146">
                  <c:v>42524</c:v>
                </c:pt>
                <c:pt idx="147">
                  <c:v>42523</c:v>
                </c:pt>
                <c:pt idx="148">
                  <c:v>42522</c:v>
                </c:pt>
                <c:pt idx="149">
                  <c:v>42521</c:v>
                </c:pt>
                <c:pt idx="150">
                  <c:v>42517</c:v>
                </c:pt>
                <c:pt idx="151">
                  <c:v>42516</c:v>
                </c:pt>
                <c:pt idx="152">
                  <c:v>42515</c:v>
                </c:pt>
                <c:pt idx="153">
                  <c:v>42514</c:v>
                </c:pt>
                <c:pt idx="154">
                  <c:v>42513</c:v>
                </c:pt>
                <c:pt idx="155">
                  <c:v>42510</c:v>
                </c:pt>
                <c:pt idx="156">
                  <c:v>42509</c:v>
                </c:pt>
                <c:pt idx="157">
                  <c:v>42508</c:v>
                </c:pt>
                <c:pt idx="158">
                  <c:v>42507</c:v>
                </c:pt>
                <c:pt idx="159">
                  <c:v>42506</c:v>
                </c:pt>
                <c:pt idx="160">
                  <c:v>42503</c:v>
                </c:pt>
                <c:pt idx="161">
                  <c:v>42502</c:v>
                </c:pt>
                <c:pt idx="162">
                  <c:v>42501</c:v>
                </c:pt>
                <c:pt idx="163">
                  <c:v>42500</c:v>
                </c:pt>
                <c:pt idx="164">
                  <c:v>42499</c:v>
                </c:pt>
                <c:pt idx="165">
                  <c:v>42496</c:v>
                </c:pt>
                <c:pt idx="166">
                  <c:v>42495</c:v>
                </c:pt>
                <c:pt idx="167">
                  <c:v>42494</c:v>
                </c:pt>
                <c:pt idx="168">
                  <c:v>42493</c:v>
                </c:pt>
                <c:pt idx="169">
                  <c:v>42492</c:v>
                </c:pt>
                <c:pt idx="170">
                  <c:v>42489</c:v>
                </c:pt>
                <c:pt idx="171">
                  <c:v>42488</c:v>
                </c:pt>
                <c:pt idx="172">
                  <c:v>42487</c:v>
                </c:pt>
                <c:pt idx="173">
                  <c:v>42486</c:v>
                </c:pt>
                <c:pt idx="174">
                  <c:v>42485</c:v>
                </c:pt>
                <c:pt idx="175">
                  <c:v>42482</c:v>
                </c:pt>
                <c:pt idx="176">
                  <c:v>42481</c:v>
                </c:pt>
                <c:pt idx="177">
                  <c:v>42480</c:v>
                </c:pt>
                <c:pt idx="178">
                  <c:v>42479</c:v>
                </c:pt>
                <c:pt idx="179">
                  <c:v>42478</c:v>
                </c:pt>
                <c:pt idx="180">
                  <c:v>42475</c:v>
                </c:pt>
                <c:pt idx="181">
                  <c:v>42474</c:v>
                </c:pt>
                <c:pt idx="182">
                  <c:v>42473</c:v>
                </c:pt>
                <c:pt idx="183">
                  <c:v>42472</c:v>
                </c:pt>
                <c:pt idx="184">
                  <c:v>42471</c:v>
                </c:pt>
                <c:pt idx="185">
                  <c:v>42468</c:v>
                </c:pt>
                <c:pt idx="186">
                  <c:v>42467</c:v>
                </c:pt>
                <c:pt idx="187">
                  <c:v>42466</c:v>
                </c:pt>
                <c:pt idx="188">
                  <c:v>42465</c:v>
                </c:pt>
                <c:pt idx="189">
                  <c:v>42464</c:v>
                </c:pt>
                <c:pt idx="190">
                  <c:v>42461</c:v>
                </c:pt>
                <c:pt idx="191">
                  <c:v>42460</c:v>
                </c:pt>
                <c:pt idx="192">
                  <c:v>42459</c:v>
                </c:pt>
                <c:pt idx="193">
                  <c:v>42458</c:v>
                </c:pt>
                <c:pt idx="194">
                  <c:v>42457</c:v>
                </c:pt>
                <c:pt idx="195">
                  <c:v>42453</c:v>
                </c:pt>
                <c:pt idx="196">
                  <c:v>42452</c:v>
                </c:pt>
                <c:pt idx="197">
                  <c:v>42451</c:v>
                </c:pt>
                <c:pt idx="198">
                  <c:v>42450</c:v>
                </c:pt>
                <c:pt idx="199">
                  <c:v>42447</c:v>
                </c:pt>
                <c:pt idx="200">
                  <c:v>42446</c:v>
                </c:pt>
                <c:pt idx="201">
                  <c:v>42445</c:v>
                </c:pt>
                <c:pt idx="202">
                  <c:v>42444</c:v>
                </c:pt>
                <c:pt idx="203">
                  <c:v>42443</c:v>
                </c:pt>
                <c:pt idx="204">
                  <c:v>42440</c:v>
                </c:pt>
                <c:pt idx="205">
                  <c:v>42439</c:v>
                </c:pt>
                <c:pt idx="206">
                  <c:v>42438</c:v>
                </c:pt>
                <c:pt idx="207">
                  <c:v>42437</c:v>
                </c:pt>
                <c:pt idx="208">
                  <c:v>42436</c:v>
                </c:pt>
                <c:pt idx="209">
                  <c:v>42433</c:v>
                </c:pt>
                <c:pt idx="210">
                  <c:v>42432</c:v>
                </c:pt>
                <c:pt idx="211">
                  <c:v>42431</c:v>
                </c:pt>
                <c:pt idx="212">
                  <c:v>42430</c:v>
                </c:pt>
                <c:pt idx="213">
                  <c:v>42429</c:v>
                </c:pt>
                <c:pt idx="214">
                  <c:v>42426</c:v>
                </c:pt>
                <c:pt idx="215">
                  <c:v>42425</c:v>
                </c:pt>
                <c:pt idx="216">
                  <c:v>42424</c:v>
                </c:pt>
                <c:pt idx="217">
                  <c:v>42423</c:v>
                </c:pt>
                <c:pt idx="218">
                  <c:v>42422</c:v>
                </c:pt>
                <c:pt idx="219">
                  <c:v>42419</c:v>
                </c:pt>
                <c:pt idx="220">
                  <c:v>42418</c:v>
                </c:pt>
                <c:pt idx="221">
                  <c:v>42417</c:v>
                </c:pt>
                <c:pt idx="222">
                  <c:v>42416</c:v>
                </c:pt>
                <c:pt idx="223">
                  <c:v>42412</c:v>
                </c:pt>
                <c:pt idx="224">
                  <c:v>42411</c:v>
                </c:pt>
                <c:pt idx="225">
                  <c:v>42410</c:v>
                </c:pt>
                <c:pt idx="226">
                  <c:v>42409</c:v>
                </c:pt>
                <c:pt idx="227">
                  <c:v>42408</c:v>
                </c:pt>
                <c:pt idx="228">
                  <c:v>42405</c:v>
                </c:pt>
                <c:pt idx="229">
                  <c:v>42404</c:v>
                </c:pt>
                <c:pt idx="230">
                  <c:v>42403</c:v>
                </c:pt>
                <c:pt idx="231">
                  <c:v>42402</c:v>
                </c:pt>
                <c:pt idx="232">
                  <c:v>42401</c:v>
                </c:pt>
                <c:pt idx="233">
                  <c:v>42398</c:v>
                </c:pt>
                <c:pt idx="234">
                  <c:v>42397</c:v>
                </c:pt>
                <c:pt idx="235">
                  <c:v>42396</c:v>
                </c:pt>
                <c:pt idx="236">
                  <c:v>42395</c:v>
                </c:pt>
                <c:pt idx="237">
                  <c:v>42394</c:v>
                </c:pt>
                <c:pt idx="238">
                  <c:v>42391</c:v>
                </c:pt>
                <c:pt idx="239">
                  <c:v>42390</c:v>
                </c:pt>
                <c:pt idx="240">
                  <c:v>42389</c:v>
                </c:pt>
                <c:pt idx="241">
                  <c:v>42388</c:v>
                </c:pt>
                <c:pt idx="242">
                  <c:v>42384</c:v>
                </c:pt>
                <c:pt idx="243">
                  <c:v>42383</c:v>
                </c:pt>
                <c:pt idx="244">
                  <c:v>42382</c:v>
                </c:pt>
                <c:pt idx="245">
                  <c:v>42381</c:v>
                </c:pt>
                <c:pt idx="246">
                  <c:v>42380</c:v>
                </c:pt>
                <c:pt idx="247">
                  <c:v>42377</c:v>
                </c:pt>
                <c:pt idx="248">
                  <c:v>42376</c:v>
                </c:pt>
                <c:pt idx="249">
                  <c:v>42375</c:v>
                </c:pt>
                <c:pt idx="250">
                  <c:v>42374</c:v>
                </c:pt>
                <c:pt idx="251">
                  <c:v>42373</c:v>
                </c:pt>
                <c:pt idx="252">
                  <c:v>42369</c:v>
                </c:pt>
                <c:pt idx="253">
                  <c:v>42368</c:v>
                </c:pt>
                <c:pt idx="254">
                  <c:v>42367</c:v>
                </c:pt>
                <c:pt idx="255">
                  <c:v>42366</c:v>
                </c:pt>
                <c:pt idx="256">
                  <c:v>42362</c:v>
                </c:pt>
                <c:pt idx="257">
                  <c:v>42361</c:v>
                </c:pt>
                <c:pt idx="258">
                  <c:v>42360</c:v>
                </c:pt>
                <c:pt idx="259">
                  <c:v>42359</c:v>
                </c:pt>
                <c:pt idx="260">
                  <c:v>42356</c:v>
                </c:pt>
                <c:pt idx="261">
                  <c:v>42355</c:v>
                </c:pt>
                <c:pt idx="262">
                  <c:v>42354</c:v>
                </c:pt>
                <c:pt idx="263">
                  <c:v>42353</c:v>
                </c:pt>
                <c:pt idx="264">
                  <c:v>42352</c:v>
                </c:pt>
                <c:pt idx="265">
                  <c:v>42349</c:v>
                </c:pt>
                <c:pt idx="266">
                  <c:v>42348</c:v>
                </c:pt>
                <c:pt idx="267">
                  <c:v>42347</c:v>
                </c:pt>
                <c:pt idx="268">
                  <c:v>42346</c:v>
                </c:pt>
                <c:pt idx="269">
                  <c:v>42345</c:v>
                </c:pt>
                <c:pt idx="270">
                  <c:v>42342</c:v>
                </c:pt>
                <c:pt idx="271">
                  <c:v>42341</c:v>
                </c:pt>
                <c:pt idx="272">
                  <c:v>42340</c:v>
                </c:pt>
                <c:pt idx="273">
                  <c:v>42339</c:v>
                </c:pt>
                <c:pt idx="274">
                  <c:v>42338</c:v>
                </c:pt>
                <c:pt idx="275">
                  <c:v>42335</c:v>
                </c:pt>
                <c:pt idx="276">
                  <c:v>42333</c:v>
                </c:pt>
                <c:pt idx="277">
                  <c:v>42332</c:v>
                </c:pt>
                <c:pt idx="278">
                  <c:v>42331</c:v>
                </c:pt>
                <c:pt idx="279">
                  <c:v>42328</c:v>
                </c:pt>
                <c:pt idx="280">
                  <c:v>42327</c:v>
                </c:pt>
                <c:pt idx="281">
                  <c:v>42326</c:v>
                </c:pt>
                <c:pt idx="282">
                  <c:v>42325</c:v>
                </c:pt>
                <c:pt idx="283">
                  <c:v>42324</c:v>
                </c:pt>
                <c:pt idx="284">
                  <c:v>42321</c:v>
                </c:pt>
                <c:pt idx="285">
                  <c:v>42320</c:v>
                </c:pt>
                <c:pt idx="286">
                  <c:v>42319</c:v>
                </c:pt>
                <c:pt idx="287">
                  <c:v>42318</c:v>
                </c:pt>
                <c:pt idx="288">
                  <c:v>42317</c:v>
                </c:pt>
                <c:pt idx="289">
                  <c:v>42314</c:v>
                </c:pt>
                <c:pt idx="290">
                  <c:v>42313</c:v>
                </c:pt>
                <c:pt idx="291">
                  <c:v>42312</c:v>
                </c:pt>
                <c:pt idx="292">
                  <c:v>42311</c:v>
                </c:pt>
                <c:pt idx="293">
                  <c:v>42310</c:v>
                </c:pt>
                <c:pt idx="294">
                  <c:v>42307</c:v>
                </c:pt>
                <c:pt idx="295">
                  <c:v>42306</c:v>
                </c:pt>
                <c:pt idx="296">
                  <c:v>42305</c:v>
                </c:pt>
                <c:pt idx="297">
                  <c:v>42304</c:v>
                </c:pt>
                <c:pt idx="298">
                  <c:v>42303</c:v>
                </c:pt>
                <c:pt idx="299">
                  <c:v>42300</c:v>
                </c:pt>
                <c:pt idx="300">
                  <c:v>42299</c:v>
                </c:pt>
                <c:pt idx="301">
                  <c:v>42298</c:v>
                </c:pt>
                <c:pt idx="302">
                  <c:v>42297</c:v>
                </c:pt>
                <c:pt idx="303">
                  <c:v>42296</c:v>
                </c:pt>
                <c:pt idx="304">
                  <c:v>42293</c:v>
                </c:pt>
                <c:pt idx="305">
                  <c:v>42292</c:v>
                </c:pt>
                <c:pt idx="306">
                  <c:v>42291</c:v>
                </c:pt>
                <c:pt idx="307">
                  <c:v>42290</c:v>
                </c:pt>
                <c:pt idx="308">
                  <c:v>42289</c:v>
                </c:pt>
                <c:pt idx="309">
                  <c:v>42286</c:v>
                </c:pt>
                <c:pt idx="310">
                  <c:v>42285</c:v>
                </c:pt>
                <c:pt idx="311">
                  <c:v>42284</c:v>
                </c:pt>
                <c:pt idx="312">
                  <c:v>42283</c:v>
                </c:pt>
                <c:pt idx="313">
                  <c:v>42282</c:v>
                </c:pt>
                <c:pt idx="314">
                  <c:v>42279</c:v>
                </c:pt>
                <c:pt idx="315">
                  <c:v>42278</c:v>
                </c:pt>
                <c:pt idx="316">
                  <c:v>42277</c:v>
                </c:pt>
                <c:pt idx="317">
                  <c:v>42276</c:v>
                </c:pt>
                <c:pt idx="318">
                  <c:v>42275</c:v>
                </c:pt>
                <c:pt idx="319">
                  <c:v>42272</c:v>
                </c:pt>
                <c:pt idx="320">
                  <c:v>42271</c:v>
                </c:pt>
                <c:pt idx="321">
                  <c:v>42270</c:v>
                </c:pt>
                <c:pt idx="322">
                  <c:v>42269</c:v>
                </c:pt>
                <c:pt idx="323">
                  <c:v>42268</c:v>
                </c:pt>
                <c:pt idx="324">
                  <c:v>42265</c:v>
                </c:pt>
                <c:pt idx="325">
                  <c:v>42264</c:v>
                </c:pt>
                <c:pt idx="326">
                  <c:v>42263</c:v>
                </c:pt>
                <c:pt idx="327">
                  <c:v>42262</c:v>
                </c:pt>
                <c:pt idx="328">
                  <c:v>42261</c:v>
                </c:pt>
                <c:pt idx="329">
                  <c:v>42258</c:v>
                </c:pt>
                <c:pt idx="330">
                  <c:v>42257</c:v>
                </c:pt>
                <c:pt idx="331">
                  <c:v>42256</c:v>
                </c:pt>
                <c:pt idx="332">
                  <c:v>42255</c:v>
                </c:pt>
                <c:pt idx="333">
                  <c:v>42251</c:v>
                </c:pt>
                <c:pt idx="334">
                  <c:v>42250</c:v>
                </c:pt>
                <c:pt idx="335">
                  <c:v>42249</c:v>
                </c:pt>
                <c:pt idx="336">
                  <c:v>42248</c:v>
                </c:pt>
                <c:pt idx="337">
                  <c:v>42247</c:v>
                </c:pt>
                <c:pt idx="338">
                  <c:v>42244</c:v>
                </c:pt>
                <c:pt idx="339">
                  <c:v>42243</c:v>
                </c:pt>
                <c:pt idx="340">
                  <c:v>42242</c:v>
                </c:pt>
                <c:pt idx="341">
                  <c:v>42241</c:v>
                </c:pt>
                <c:pt idx="342">
                  <c:v>42240</c:v>
                </c:pt>
                <c:pt idx="343">
                  <c:v>42237</c:v>
                </c:pt>
                <c:pt idx="344">
                  <c:v>42236</c:v>
                </c:pt>
                <c:pt idx="345">
                  <c:v>42235</c:v>
                </c:pt>
                <c:pt idx="346">
                  <c:v>42234</c:v>
                </c:pt>
                <c:pt idx="347">
                  <c:v>42233</c:v>
                </c:pt>
                <c:pt idx="348">
                  <c:v>42230</c:v>
                </c:pt>
                <c:pt idx="349">
                  <c:v>42229</c:v>
                </c:pt>
                <c:pt idx="350">
                  <c:v>42228</c:v>
                </c:pt>
                <c:pt idx="351">
                  <c:v>42227</c:v>
                </c:pt>
                <c:pt idx="352">
                  <c:v>42226</c:v>
                </c:pt>
                <c:pt idx="353">
                  <c:v>42223</c:v>
                </c:pt>
                <c:pt idx="354">
                  <c:v>42222</c:v>
                </c:pt>
                <c:pt idx="355">
                  <c:v>42221</c:v>
                </c:pt>
                <c:pt idx="356">
                  <c:v>42220</c:v>
                </c:pt>
                <c:pt idx="357">
                  <c:v>42219</c:v>
                </c:pt>
                <c:pt idx="358">
                  <c:v>42216</c:v>
                </c:pt>
                <c:pt idx="359">
                  <c:v>42215</c:v>
                </c:pt>
                <c:pt idx="360">
                  <c:v>42214</c:v>
                </c:pt>
                <c:pt idx="361">
                  <c:v>42213</c:v>
                </c:pt>
                <c:pt idx="362">
                  <c:v>42212</c:v>
                </c:pt>
                <c:pt idx="363">
                  <c:v>42209</c:v>
                </c:pt>
                <c:pt idx="364">
                  <c:v>42208</c:v>
                </c:pt>
                <c:pt idx="365">
                  <c:v>42207</c:v>
                </c:pt>
                <c:pt idx="366">
                  <c:v>42206</c:v>
                </c:pt>
                <c:pt idx="367">
                  <c:v>42205</c:v>
                </c:pt>
                <c:pt idx="368">
                  <c:v>42202</c:v>
                </c:pt>
                <c:pt idx="369">
                  <c:v>42201</c:v>
                </c:pt>
                <c:pt idx="370">
                  <c:v>42200</c:v>
                </c:pt>
                <c:pt idx="371">
                  <c:v>42199</c:v>
                </c:pt>
                <c:pt idx="372">
                  <c:v>42198</c:v>
                </c:pt>
                <c:pt idx="373">
                  <c:v>42195</c:v>
                </c:pt>
                <c:pt idx="374">
                  <c:v>42194</c:v>
                </c:pt>
                <c:pt idx="375">
                  <c:v>42193</c:v>
                </c:pt>
                <c:pt idx="376">
                  <c:v>42192</c:v>
                </c:pt>
                <c:pt idx="377">
                  <c:v>42191</c:v>
                </c:pt>
                <c:pt idx="378">
                  <c:v>42187</c:v>
                </c:pt>
                <c:pt idx="379">
                  <c:v>42186</c:v>
                </c:pt>
                <c:pt idx="380">
                  <c:v>42185</c:v>
                </c:pt>
                <c:pt idx="381">
                  <c:v>42184</c:v>
                </c:pt>
                <c:pt idx="382">
                  <c:v>42181</c:v>
                </c:pt>
                <c:pt idx="383">
                  <c:v>42180</c:v>
                </c:pt>
                <c:pt idx="384">
                  <c:v>42179</c:v>
                </c:pt>
                <c:pt idx="385">
                  <c:v>42178</c:v>
                </c:pt>
                <c:pt idx="386">
                  <c:v>42177</c:v>
                </c:pt>
                <c:pt idx="387">
                  <c:v>42174</c:v>
                </c:pt>
                <c:pt idx="388">
                  <c:v>42173</c:v>
                </c:pt>
                <c:pt idx="389">
                  <c:v>42172</c:v>
                </c:pt>
                <c:pt idx="390">
                  <c:v>42171</c:v>
                </c:pt>
                <c:pt idx="391">
                  <c:v>42170</c:v>
                </c:pt>
                <c:pt idx="392">
                  <c:v>42167</c:v>
                </c:pt>
                <c:pt idx="393">
                  <c:v>42166</c:v>
                </c:pt>
                <c:pt idx="394">
                  <c:v>42165</c:v>
                </c:pt>
                <c:pt idx="395">
                  <c:v>42164</c:v>
                </c:pt>
                <c:pt idx="396">
                  <c:v>42163</c:v>
                </c:pt>
                <c:pt idx="397">
                  <c:v>42160</c:v>
                </c:pt>
                <c:pt idx="398">
                  <c:v>42159</c:v>
                </c:pt>
                <c:pt idx="399">
                  <c:v>42158</c:v>
                </c:pt>
                <c:pt idx="400">
                  <c:v>42157</c:v>
                </c:pt>
                <c:pt idx="401">
                  <c:v>42156</c:v>
                </c:pt>
                <c:pt idx="402">
                  <c:v>42153</c:v>
                </c:pt>
                <c:pt idx="403">
                  <c:v>42152</c:v>
                </c:pt>
                <c:pt idx="404">
                  <c:v>42151</c:v>
                </c:pt>
                <c:pt idx="405">
                  <c:v>42150</c:v>
                </c:pt>
                <c:pt idx="406">
                  <c:v>42146</c:v>
                </c:pt>
                <c:pt idx="407">
                  <c:v>42145</c:v>
                </c:pt>
                <c:pt idx="408">
                  <c:v>42144</c:v>
                </c:pt>
                <c:pt idx="409">
                  <c:v>42143</c:v>
                </c:pt>
                <c:pt idx="410">
                  <c:v>42142</c:v>
                </c:pt>
                <c:pt idx="411">
                  <c:v>42139</c:v>
                </c:pt>
                <c:pt idx="412">
                  <c:v>42138</c:v>
                </c:pt>
                <c:pt idx="413">
                  <c:v>42137</c:v>
                </c:pt>
                <c:pt idx="414">
                  <c:v>42136</c:v>
                </c:pt>
                <c:pt idx="415">
                  <c:v>42135</c:v>
                </c:pt>
                <c:pt idx="416">
                  <c:v>42132</c:v>
                </c:pt>
                <c:pt idx="417">
                  <c:v>42131</c:v>
                </c:pt>
                <c:pt idx="418">
                  <c:v>42130</c:v>
                </c:pt>
                <c:pt idx="419">
                  <c:v>42129</c:v>
                </c:pt>
                <c:pt idx="420">
                  <c:v>42128</c:v>
                </c:pt>
                <c:pt idx="421">
                  <c:v>42125</c:v>
                </c:pt>
                <c:pt idx="422">
                  <c:v>42124</c:v>
                </c:pt>
                <c:pt idx="423">
                  <c:v>42123</c:v>
                </c:pt>
                <c:pt idx="424">
                  <c:v>42122</c:v>
                </c:pt>
                <c:pt idx="425">
                  <c:v>42121</c:v>
                </c:pt>
                <c:pt idx="426">
                  <c:v>42118</c:v>
                </c:pt>
                <c:pt idx="427">
                  <c:v>42117</c:v>
                </c:pt>
                <c:pt idx="428">
                  <c:v>42116</c:v>
                </c:pt>
                <c:pt idx="429">
                  <c:v>42115</c:v>
                </c:pt>
                <c:pt idx="430">
                  <c:v>42114</c:v>
                </c:pt>
                <c:pt idx="431">
                  <c:v>42111</c:v>
                </c:pt>
                <c:pt idx="432">
                  <c:v>42110</c:v>
                </c:pt>
                <c:pt idx="433">
                  <c:v>42109</c:v>
                </c:pt>
                <c:pt idx="434">
                  <c:v>42108</c:v>
                </c:pt>
                <c:pt idx="435">
                  <c:v>42107</c:v>
                </c:pt>
                <c:pt idx="436">
                  <c:v>42104</c:v>
                </c:pt>
                <c:pt idx="437">
                  <c:v>42103</c:v>
                </c:pt>
                <c:pt idx="438">
                  <c:v>42102</c:v>
                </c:pt>
                <c:pt idx="439">
                  <c:v>42101</c:v>
                </c:pt>
                <c:pt idx="440">
                  <c:v>42100</c:v>
                </c:pt>
                <c:pt idx="441">
                  <c:v>42096</c:v>
                </c:pt>
                <c:pt idx="442">
                  <c:v>42095</c:v>
                </c:pt>
                <c:pt idx="443">
                  <c:v>42094</c:v>
                </c:pt>
                <c:pt idx="444">
                  <c:v>42093</c:v>
                </c:pt>
                <c:pt idx="445">
                  <c:v>42090</c:v>
                </c:pt>
                <c:pt idx="446">
                  <c:v>42089</c:v>
                </c:pt>
                <c:pt idx="447">
                  <c:v>42088</c:v>
                </c:pt>
                <c:pt idx="448">
                  <c:v>42087</c:v>
                </c:pt>
                <c:pt idx="449">
                  <c:v>42086</c:v>
                </c:pt>
                <c:pt idx="450">
                  <c:v>42083</c:v>
                </c:pt>
                <c:pt idx="451">
                  <c:v>42082</c:v>
                </c:pt>
                <c:pt idx="452">
                  <c:v>42081</c:v>
                </c:pt>
                <c:pt idx="453">
                  <c:v>42080</c:v>
                </c:pt>
                <c:pt idx="454">
                  <c:v>42079</c:v>
                </c:pt>
                <c:pt idx="455">
                  <c:v>42076</c:v>
                </c:pt>
                <c:pt idx="456">
                  <c:v>42075</c:v>
                </c:pt>
                <c:pt idx="457">
                  <c:v>42074</c:v>
                </c:pt>
                <c:pt idx="458">
                  <c:v>42073</c:v>
                </c:pt>
                <c:pt idx="459">
                  <c:v>42072</c:v>
                </c:pt>
                <c:pt idx="460">
                  <c:v>42069</c:v>
                </c:pt>
                <c:pt idx="461">
                  <c:v>42068</c:v>
                </c:pt>
                <c:pt idx="462">
                  <c:v>42067</c:v>
                </c:pt>
                <c:pt idx="463">
                  <c:v>42066</c:v>
                </c:pt>
                <c:pt idx="464">
                  <c:v>42065</c:v>
                </c:pt>
                <c:pt idx="465">
                  <c:v>42062</c:v>
                </c:pt>
                <c:pt idx="466">
                  <c:v>42061</c:v>
                </c:pt>
                <c:pt idx="467">
                  <c:v>42060</c:v>
                </c:pt>
                <c:pt idx="468">
                  <c:v>42059</c:v>
                </c:pt>
                <c:pt idx="469">
                  <c:v>42058</c:v>
                </c:pt>
                <c:pt idx="470">
                  <c:v>42055</c:v>
                </c:pt>
                <c:pt idx="471">
                  <c:v>42054</c:v>
                </c:pt>
                <c:pt idx="472">
                  <c:v>42053</c:v>
                </c:pt>
                <c:pt idx="473">
                  <c:v>42052</c:v>
                </c:pt>
                <c:pt idx="474">
                  <c:v>42048</c:v>
                </c:pt>
                <c:pt idx="475">
                  <c:v>42047</c:v>
                </c:pt>
                <c:pt idx="476">
                  <c:v>42046</c:v>
                </c:pt>
                <c:pt idx="477">
                  <c:v>42045</c:v>
                </c:pt>
                <c:pt idx="478">
                  <c:v>42044</c:v>
                </c:pt>
                <c:pt idx="479">
                  <c:v>42041</c:v>
                </c:pt>
                <c:pt idx="480">
                  <c:v>42040</c:v>
                </c:pt>
                <c:pt idx="481">
                  <c:v>42039</c:v>
                </c:pt>
                <c:pt idx="482">
                  <c:v>42038</c:v>
                </c:pt>
                <c:pt idx="483">
                  <c:v>42037</c:v>
                </c:pt>
                <c:pt idx="484">
                  <c:v>42034</c:v>
                </c:pt>
                <c:pt idx="485">
                  <c:v>42033</c:v>
                </c:pt>
                <c:pt idx="486">
                  <c:v>42032</c:v>
                </c:pt>
                <c:pt idx="487">
                  <c:v>42031</c:v>
                </c:pt>
                <c:pt idx="488">
                  <c:v>42030</c:v>
                </c:pt>
                <c:pt idx="489">
                  <c:v>42027</c:v>
                </c:pt>
                <c:pt idx="490">
                  <c:v>42026</c:v>
                </c:pt>
                <c:pt idx="491">
                  <c:v>42025</c:v>
                </c:pt>
                <c:pt idx="492">
                  <c:v>42024</c:v>
                </c:pt>
                <c:pt idx="493">
                  <c:v>42020</c:v>
                </c:pt>
                <c:pt idx="494">
                  <c:v>42019</c:v>
                </c:pt>
                <c:pt idx="495">
                  <c:v>42018</c:v>
                </c:pt>
                <c:pt idx="496">
                  <c:v>42017</c:v>
                </c:pt>
                <c:pt idx="497">
                  <c:v>42016</c:v>
                </c:pt>
                <c:pt idx="498">
                  <c:v>42013</c:v>
                </c:pt>
                <c:pt idx="499">
                  <c:v>42012</c:v>
                </c:pt>
                <c:pt idx="500">
                  <c:v>42011</c:v>
                </c:pt>
                <c:pt idx="501">
                  <c:v>42010</c:v>
                </c:pt>
                <c:pt idx="502">
                  <c:v>42009</c:v>
                </c:pt>
                <c:pt idx="503">
                  <c:v>42006</c:v>
                </c:pt>
                <c:pt idx="504">
                  <c:v>42004</c:v>
                </c:pt>
                <c:pt idx="505">
                  <c:v>42003</c:v>
                </c:pt>
                <c:pt idx="506">
                  <c:v>42002</c:v>
                </c:pt>
                <c:pt idx="507">
                  <c:v>41999</c:v>
                </c:pt>
                <c:pt idx="508">
                  <c:v>41997</c:v>
                </c:pt>
                <c:pt idx="509">
                  <c:v>41996</c:v>
                </c:pt>
                <c:pt idx="510">
                  <c:v>41995</c:v>
                </c:pt>
                <c:pt idx="511">
                  <c:v>41992</c:v>
                </c:pt>
                <c:pt idx="512">
                  <c:v>41991</c:v>
                </c:pt>
                <c:pt idx="513">
                  <c:v>41990</c:v>
                </c:pt>
                <c:pt idx="514">
                  <c:v>41989</c:v>
                </c:pt>
                <c:pt idx="515">
                  <c:v>41988</c:v>
                </c:pt>
                <c:pt idx="516">
                  <c:v>41985</c:v>
                </c:pt>
                <c:pt idx="517">
                  <c:v>41984</c:v>
                </c:pt>
                <c:pt idx="518">
                  <c:v>41983</c:v>
                </c:pt>
                <c:pt idx="519">
                  <c:v>41982</c:v>
                </c:pt>
                <c:pt idx="520">
                  <c:v>41981</c:v>
                </c:pt>
                <c:pt idx="521">
                  <c:v>41978</c:v>
                </c:pt>
                <c:pt idx="522">
                  <c:v>41977</c:v>
                </c:pt>
                <c:pt idx="523">
                  <c:v>41976</c:v>
                </c:pt>
                <c:pt idx="524">
                  <c:v>41975</c:v>
                </c:pt>
                <c:pt idx="525">
                  <c:v>41974</c:v>
                </c:pt>
                <c:pt idx="526">
                  <c:v>41971</c:v>
                </c:pt>
                <c:pt idx="527">
                  <c:v>41969</c:v>
                </c:pt>
                <c:pt idx="528">
                  <c:v>41968</c:v>
                </c:pt>
                <c:pt idx="529">
                  <c:v>41967</c:v>
                </c:pt>
                <c:pt idx="530">
                  <c:v>41964</c:v>
                </c:pt>
                <c:pt idx="531">
                  <c:v>41963</c:v>
                </c:pt>
                <c:pt idx="532">
                  <c:v>41962</c:v>
                </c:pt>
                <c:pt idx="533">
                  <c:v>41961</c:v>
                </c:pt>
                <c:pt idx="534">
                  <c:v>41960</c:v>
                </c:pt>
                <c:pt idx="535">
                  <c:v>41957</c:v>
                </c:pt>
                <c:pt idx="536">
                  <c:v>41956</c:v>
                </c:pt>
                <c:pt idx="537">
                  <c:v>41955</c:v>
                </c:pt>
                <c:pt idx="538">
                  <c:v>41954</c:v>
                </c:pt>
                <c:pt idx="539">
                  <c:v>41953</c:v>
                </c:pt>
                <c:pt idx="540">
                  <c:v>41950</c:v>
                </c:pt>
                <c:pt idx="541">
                  <c:v>41949</c:v>
                </c:pt>
                <c:pt idx="542">
                  <c:v>41948</c:v>
                </c:pt>
                <c:pt idx="543">
                  <c:v>41947</c:v>
                </c:pt>
                <c:pt idx="544">
                  <c:v>41946</c:v>
                </c:pt>
                <c:pt idx="545">
                  <c:v>41943</c:v>
                </c:pt>
                <c:pt idx="546">
                  <c:v>41942</c:v>
                </c:pt>
                <c:pt idx="547">
                  <c:v>41941</c:v>
                </c:pt>
                <c:pt idx="548">
                  <c:v>41940</c:v>
                </c:pt>
                <c:pt idx="549">
                  <c:v>41939</c:v>
                </c:pt>
                <c:pt idx="550">
                  <c:v>41936</c:v>
                </c:pt>
                <c:pt idx="551">
                  <c:v>41935</c:v>
                </c:pt>
                <c:pt idx="552">
                  <c:v>41934</c:v>
                </c:pt>
                <c:pt idx="553">
                  <c:v>41933</c:v>
                </c:pt>
                <c:pt idx="554">
                  <c:v>41932</c:v>
                </c:pt>
                <c:pt idx="555">
                  <c:v>41929</c:v>
                </c:pt>
                <c:pt idx="556">
                  <c:v>41928</c:v>
                </c:pt>
                <c:pt idx="557">
                  <c:v>41927</c:v>
                </c:pt>
                <c:pt idx="558">
                  <c:v>41926</c:v>
                </c:pt>
                <c:pt idx="559">
                  <c:v>41925</c:v>
                </c:pt>
                <c:pt idx="560">
                  <c:v>41922</c:v>
                </c:pt>
                <c:pt idx="561">
                  <c:v>41921</c:v>
                </c:pt>
                <c:pt idx="562">
                  <c:v>41920</c:v>
                </c:pt>
                <c:pt idx="563">
                  <c:v>41919</c:v>
                </c:pt>
                <c:pt idx="564">
                  <c:v>41918</c:v>
                </c:pt>
                <c:pt idx="565">
                  <c:v>41915</c:v>
                </c:pt>
                <c:pt idx="566">
                  <c:v>41914</c:v>
                </c:pt>
                <c:pt idx="567">
                  <c:v>41913</c:v>
                </c:pt>
                <c:pt idx="568">
                  <c:v>41912</c:v>
                </c:pt>
                <c:pt idx="569">
                  <c:v>41911</c:v>
                </c:pt>
                <c:pt idx="570">
                  <c:v>41908</c:v>
                </c:pt>
                <c:pt idx="571">
                  <c:v>41907</c:v>
                </c:pt>
                <c:pt idx="572">
                  <c:v>41906</c:v>
                </c:pt>
                <c:pt idx="573">
                  <c:v>41905</c:v>
                </c:pt>
                <c:pt idx="574">
                  <c:v>41904</c:v>
                </c:pt>
                <c:pt idx="575">
                  <c:v>41901</c:v>
                </c:pt>
                <c:pt idx="576">
                  <c:v>41900</c:v>
                </c:pt>
                <c:pt idx="577">
                  <c:v>41899</c:v>
                </c:pt>
                <c:pt idx="578">
                  <c:v>41898</c:v>
                </c:pt>
                <c:pt idx="579">
                  <c:v>41897</c:v>
                </c:pt>
                <c:pt idx="580">
                  <c:v>41894</c:v>
                </c:pt>
                <c:pt idx="581">
                  <c:v>41893</c:v>
                </c:pt>
                <c:pt idx="582">
                  <c:v>41892</c:v>
                </c:pt>
                <c:pt idx="583">
                  <c:v>41891</c:v>
                </c:pt>
                <c:pt idx="584">
                  <c:v>41890</c:v>
                </c:pt>
                <c:pt idx="585">
                  <c:v>41887</c:v>
                </c:pt>
                <c:pt idx="586">
                  <c:v>41886</c:v>
                </c:pt>
                <c:pt idx="587">
                  <c:v>41885</c:v>
                </c:pt>
                <c:pt idx="588">
                  <c:v>41884</c:v>
                </c:pt>
                <c:pt idx="589">
                  <c:v>41880</c:v>
                </c:pt>
                <c:pt idx="590">
                  <c:v>41879</c:v>
                </c:pt>
                <c:pt idx="591">
                  <c:v>41878</c:v>
                </c:pt>
                <c:pt idx="592">
                  <c:v>41877</c:v>
                </c:pt>
                <c:pt idx="593">
                  <c:v>41876</c:v>
                </c:pt>
                <c:pt idx="594">
                  <c:v>41873</c:v>
                </c:pt>
                <c:pt idx="595">
                  <c:v>41872</c:v>
                </c:pt>
                <c:pt idx="596">
                  <c:v>41871</c:v>
                </c:pt>
                <c:pt idx="597">
                  <c:v>41870</c:v>
                </c:pt>
                <c:pt idx="598">
                  <c:v>41869</c:v>
                </c:pt>
                <c:pt idx="599">
                  <c:v>41866</c:v>
                </c:pt>
                <c:pt idx="600">
                  <c:v>41865</c:v>
                </c:pt>
                <c:pt idx="601">
                  <c:v>41864</c:v>
                </c:pt>
                <c:pt idx="602">
                  <c:v>41863</c:v>
                </c:pt>
                <c:pt idx="603">
                  <c:v>41862</c:v>
                </c:pt>
                <c:pt idx="604">
                  <c:v>41859</c:v>
                </c:pt>
                <c:pt idx="605">
                  <c:v>41858</c:v>
                </c:pt>
                <c:pt idx="606">
                  <c:v>41857</c:v>
                </c:pt>
                <c:pt idx="607">
                  <c:v>41856</c:v>
                </c:pt>
                <c:pt idx="608">
                  <c:v>41855</c:v>
                </c:pt>
                <c:pt idx="609">
                  <c:v>41852</c:v>
                </c:pt>
                <c:pt idx="610">
                  <c:v>41851</c:v>
                </c:pt>
                <c:pt idx="611">
                  <c:v>41850</c:v>
                </c:pt>
                <c:pt idx="612">
                  <c:v>41849</c:v>
                </c:pt>
                <c:pt idx="613">
                  <c:v>41848</c:v>
                </c:pt>
                <c:pt idx="614">
                  <c:v>41845</c:v>
                </c:pt>
                <c:pt idx="615">
                  <c:v>41844</c:v>
                </c:pt>
                <c:pt idx="616">
                  <c:v>41843</c:v>
                </c:pt>
                <c:pt idx="617">
                  <c:v>41842</c:v>
                </c:pt>
                <c:pt idx="618">
                  <c:v>41841</c:v>
                </c:pt>
                <c:pt idx="619">
                  <c:v>41838</c:v>
                </c:pt>
                <c:pt idx="620">
                  <c:v>41837</c:v>
                </c:pt>
                <c:pt idx="621">
                  <c:v>41836</c:v>
                </c:pt>
                <c:pt idx="622">
                  <c:v>41835</c:v>
                </c:pt>
                <c:pt idx="623">
                  <c:v>41834</c:v>
                </c:pt>
                <c:pt idx="624">
                  <c:v>41831</c:v>
                </c:pt>
                <c:pt idx="625">
                  <c:v>41830</c:v>
                </c:pt>
                <c:pt idx="626">
                  <c:v>41829</c:v>
                </c:pt>
                <c:pt idx="627">
                  <c:v>41828</c:v>
                </c:pt>
                <c:pt idx="628">
                  <c:v>41827</c:v>
                </c:pt>
                <c:pt idx="629">
                  <c:v>41823</c:v>
                </c:pt>
                <c:pt idx="630">
                  <c:v>41822</c:v>
                </c:pt>
                <c:pt idx="631">
                  <c:v>41821</c:v>
                </c:pt>
                <c:pt idx="632">
                  <c:v>41820</c:v>
                </c:pt>
                <c:pt idx="633">
                  <c:v>41817</c:v>
                </c:pt>
                <c:pt idx="634">
                  <c:v>41816</c:v>
                </c:pt>
                <c:pt idx="635">
                  <c:v>41815</c:v>
                </c:pt>
                <c:pt idx="636">
                  <c:v>41814</c:v>
                </c:pt>
                <c:pt idx="637">
                  <c:v>41813</c:v>
                </c:pt>
                <c:pt idx="638">
                  <c:v>41810</c:v>
                </c:pt>
                <c:pt idx="639">
                  <c:v>41809</c:v>
                </c:pt>
                <c:pt idx="640">
                  <c:v>41808</c:v>
                </c:pt>
                <c:pt idx="641">
                  <c:v>41807</c:v>
                </c:pt>
                <c:pt idx="642">
                  <c:v>41806</c:v>
                </c:pt>
                <c:pt idx="643">
                  <c:v>41803</c:v>
                </c:pt>
                <c:pt idx="644">
                  <c:v>41802</c:v>
                </c:pt>
                <c:pt idx="645">
                  <c:v>41801</c:v>
                </c:pt>
                <c:pt idx="646">
                  <c:v>41800</c:v>
                </c:pt>
                <c:pt idx="647">
                  <c:v>41799</c:v>
                </c:pt>
                <c:pt idx="648">
                  <c:v>41796</c:v>
                </c:pt>
                <c:pt idx="649">
                  <c:v>41795</c:v>
                </c:pt>
                <c:pt idx="650">
                  <c:v>41794</c:v>
                </c:pt>
                <c:pt idx="651">
                  <c:v>41793</c:v>
                </c:pt>
                <c:pt idx="652">
                  <c:v>41792</c:v>
                </c:pt>
                <c:pt idx="653">
                  <c:v>41789</c:v>
                </c:pt>
                <c:pt idx="654">
                  <c:v>41788</c:v>
                </c:pt>
                <c:pt idx="655">
                  <c:v>41787</c:v>
                </c:pt>
                <c:pt idx="656">
                  <c:v>41786</c:v>
                </c:pt>
                <c:pt idx="657">
                  <c:v>41782</c:v>
                </c:pt>
                <c:pt idx="658">
                  <c:v>41781</c:v>
                </c:pt>
                <c:pt idx="659">
                  <c:v>41780</c:v>
                </c:pt>
                <c:pt idx="660">
                  <c:v>41779</c:v>
                </c:pt>
                <c:pt idx="661">
                  <c:v>41778</c:v>
                </c:pt>
                <c:pt idx="662">
                  <c:v>41775</c:v>
                </c:pt>
                <c:pt idx="663">
                  <c:v>41774</c:v>
                </c:pt>
                <c:pt idx="664">
                  <c:v>41773</c:v>
                </c:pt>
                <c:pt idx="665">
                  <c:v>41772</c:v>
                </c:pt>
                <c:pt idx="666">
                  <c:v>41771</c:v>
                </c:pt>
                <c:pt idx="667">
                  <c:v>41768</c:v>
                </c:pt>
                <c:pt idx="668">
                  <c:v>41767</c:v>
                </c:pt>
                <c:pt idx="669">
                  <c:v>41766</c:v>
                </c:pt>
                <c:pt idx="670">
                  <c:v>41765</c:v>
                </c:pt>
                <c:pt idx="671">
                  <c:v>41764</c:v>
                </c:pt>
                <c:pt idx="672">
                  <c:v>41761</c:v>
                </c:pt>
                <c:pt idx="673">
                  <c:v>41760</c:v>
                </c:pt>
                <c:pt idx="674">
                  <c:v>41759</c:v>
                </c:pt>
                <c:pt idx="675">
                  <c:v>41758</c:v>
                </c:pt>
                <c:pt idx="676">
                  <c:v>41757</c:v>
                </c:pt>
                <c:pt idx="677">
                  <c:v>41754</c:v>
                </c:pt>
                <c:pt idx="678">
                  <c:v>41753</c:v>
                </c:pt>
                <c:pt idx="679">
                  <c:v>41752</c:v>
                </c:pt>
                <c:pt idx="680">
                  <c:v>41751</c:v>
                </c:pt>
                <c:pt idx="681">
                  <c:v>41750</c:v>
                </c:pt>
                <c:pt idx="682">
                  <c:v>41746</c:v>
                </c:pt>
                <c:pt idx="683">
                  <c:v>41745</c:v>
                </c:pt>
                <c:pt idx="684">
                  <c:v>41744</c:v>
                </c:pt>
                <c:pt idx="685">
                  <c:v>41743</c:v>
                </c:pt>
                <c:pt idx="686">
                  <c:v>41740</c:v>
                </c:pt>
                <c:pt idx="687">
                  <c:v>41739</c:v>
                </c:pt>
                <c:pt idx="688">
                  <c:v>41738</c:v>
                </c:pt>
                <c:pt idx="689">
                  <c:v>41737</c:v>
                </c:pt>
                <c:pt idx="690">
                  <c:v>41736</c:v>
                </c:pt>
                <c:pt idx="691">
                  <c:v>41733</c:v>
                </c:pt>
                <c:pt idx="692">
                  <c:v>41732</c:v>
                </c:pt>
                <c:pt idx="693">
                  <c:v>41731</c:v>
                </c:pt>
                <c:pt idx="694">
                  <c:v>41730</c:v>
                </c:pt>
                <c:pt idx="695">
                  <c:v>41729</c:v>
                </c:pt>
                <c:pt idx="696">
                  <c:v>41726</c:v>
                </c:pt>
                <c:pt idx="697">
                  <c:v>41725</c:v>
                </c:pt>
                <c:pt idx="698">
                  <c:v>41724</c:v>
                </c:pt>
                <c:pt idx="699">
                  <c:v>41723</c:v>
                </c:pt>
                <c:pt idx="700">
                  <c:v>41722</c:v>
                </c:pt>
                <c:pt idx="701">
                  <c:v>41719</c:v>
                </c:pt>
                <c:pt idx="702">
                  <c:v>41718</c:v>
                </c:pt>
                <c:pt idx="703">
                  <c:v>41717</c:v>
                </c:pt>
                <c:pt idx="704">
                  <c:v>41716</c:v>
                </c:pt>
                <c:pt idx="705">
                  <c:v>41715</c:v>
                </c:pt>
                <c:pt idx="706">
                  <c:v>41712</c:v>
                </c:pt>
                <c:pt idx="707">
                  <c:v>41711</c:v>
                </c:pt>
                <c:pt idx="708">
                  <c:v>41710</c:v>
                </c:pt>
                <c:pt idx="709">
                  <c:v>41709</c:v>
                </c:pt>
                <c:pt idx="710">
                  <c:v>41708</c:v>
                </c:pt>
                <c:pt idx="711">
                  <c:v>41705</c:v>
                </c:pt>
                <c:pt idx="712">
                  <c:v>41704</c:v>
                </c:pt>
                <c:pt idx="713">
                  <c:v>41703</c:v>
                </c:pt>
                <c:pt idx="714">
                  <c:v>41702</c:v>
                </c:pt>
                <c:pt idx="715">
                  <c:v>41701</c:v>
                </c:pt>
                <c:pt idx="716">
                  <c:v>41698</c:v>
                </c:pt>
                <c:pt idx="717">
                  <c:v>41697</c:v>
                </c:pt>
                <c:pt idx="718">
                  <c:v>41696</c:v>
                </c:pt>
                <c:pt idx="719">
                  <c:v>41695</c:v>
                </c:pt>
                <c:pt idx="720">
                  <c:v>41694</c:v>
                </c:pt>
                <c:pt idx="721">
                  <c:v>41691</c:v>
                </c:pt>
                <c:pt idx="722">
                  <c:v>41690</c:v>
                </c:pt>
                <c:pt idx="723">
                  <c:v>41689</c:v>
                </c:pt>
                <c:pt idx="724">
                  <c:v>41688</c:v>
                </c:pt>
                <c:pt idx="725">
                  <c:v>41684</c:v>
                </c:pt>
                <c:pt idx="726">
                  <c:v>41683</c:v>
                </c:pt>
                <c:pt idx="727">
                  <c:v>41682</c:v>
                </c:pt>
                <c:pt idx="728">
                  <c:v>41681</c:v>
                </c:pt>
                <c:pt idx="729">
                  <c:v>41680</c:v>
                </c:pt>
                <c:pt idx="730">
                  <c:v>41677</c:v>
                </c:pt>
                <c:pt idx="731">
                  <c:v>41676</c:v>
                </c:pt>
                <c:pt idx="732">
                  <c:v>41675</c:v>
                </c:pt>
                <c:pt idx="733">
                  <c:v>41674</c:v>
                </c:pt>
                <c:pt idx="734">
                  <c:v>41673</c:v>
                </c:pt>
                <c:pt idx="735">
                  <c:v>41670</c:v>
                </c:pt>
                <c:pt idx="736">
                  <c:v>41669</c:v>
                </c:pt>
                <c:pt idx="737">
                  <c:v>41668</c:v>
                </c:pt>
                <c:pt idx="738">
                  <c:v>41667</c:v>
                </c:pt>
                <c:pt idx="739">
                  <c:v>41666</c:v>
                </c:pt>
                <c:pt idx="740">
                  <c:v>41663</c:v>
                </c:pt>
                <c:pt idx="741">
                  <c:v>41662</c:v>
                </c:pt>
                <c:pt idx="742">
                  <c:v>41661</c:v>
                </c:pt>
                <c:pt idx="743">
                  <c:v>41660</c:v>
                </c:pt>
                <c:pt idx="744">
                  <c:v>41656</c:v>
                </c:pt>
                <c:pt idx="745">
                  <c:v>41655</c:v>
                </c:pt>
                <c:pt idx="746">
                  <c:v>41654</c:v>
                </c:pt>
                <c:pt idx="747">
                  <c:v>41653</c:v>
                </c:pt>
                <c:pt idx="748">
                  <c:v>41652</c:v>
                </c:pt>
                <c:pt idx="749">
                  <c:v>41649</c:v>
                </c:pt>
                <c:pt idx="750">
                  <c:v>41648</c:v>
                </c:pt>
                <c:pt idx="751">
                  <c:v>41647</c:v>
                </c:pt>
                <c:pt idx="752">
                  <c:v>41646</c:v>
                </c:pt>
                <c:pt idx="753">
                  <c:v>41645</c:v>
                </c:pt>
                <c:pt idx="754">
                  <c:v>41642</c:v>
                </c:pt>
                <c:pt idx="755">
                  <c:v>41641</c:v>
                </c:pt>
                <c:pt idx="756">
                  <c:v>41639</c:v>
                </c:pt>
                <c:pt idx="757">
                  <c:v>41638</c:v>
                </c:pt>
                <c:pt idx="758">
                  <c:v>41635</c:v>
                </c:pt>
                <c:pt idx="759">
                  <c:v>41634</c:v>
                </c:pt>
                <c:pt idx="760">
                  <c:v>41632</c:v>
                </c:pt>
                <c:pt idx="761">
                  <c:v>41631</c:v>
                </c:pt>
                <c:pt idx="762">
                  <c:v>41628</c:v>
                </c:pt>
                <c:pt idx="763">
                  <c:v>41627</c:v>
                </c:pt>
                <c:pt idx="764">
                  <c:v>41626</c:v>
                </c:pt>
                <c:pt idx="765">
                  <c:v>41625</c:v>
                </c:pt>
                <c:pt idx="766">
                  <c:v>41624</c:v>
                </c:pt>
                <c:pt idx="767">
                  <c:v>41621</c:v>
                </c:pt>
                <c:pt idx="768">
                  <c:v>41620</c:v>
                </c:pt>
                <c:pt idx="769">
                  <c:v>41619</c:v>
                </c:pt>
                <c:pt idx="770">
                  <c:v>41618</c:v>
                </c:pt>
                <c:pt idx="771">
                  <c:v>41617</c:v>
                </c:pt>
                <c:pt idx="772">
                  <c:v>41614</c:v>
                </c:pt>
                <c:pt idx="773">
                  <c:v>41613</c:v>
                </c:pt>
                <c:pt idx="774">
                  <c:v>41612</c:v>
                </c:pt>
                <c:pt idx="775">
                  <c:v>41611</c:v>
                </c:pt>
                <c:pt idx="776">
                  <c:v>41610</c:v>
                </c:pt>
                <c:pt idx="777">
                  <c:v>41607</c:v>
                </c:pt>
                <c:pt idx="778">
                  <c:v>41605</c:v>
                </c:pt>
                <c:pt idx="779">
                  <c:v>41604</c:v>
                </c:pt>
                <c:pt idx="780">
                  <c:v>41603</c:v>
                </c:pt>
                <c:pt idx="781">
                  <c:v>41600</c:v>
                </c:pt>
                <c:pt idx="782">
                  <c:v>41599</c:v>
                </c:pt>
                <c:pt idx="783">
                  <c:v>41598</c:v>
                </c:pt>
                <c:pt idx="784">
                  <c:v>41597</c:v>
                </c:pt>
                <c:pt idx="785">
                  <c:v>41596</c:v>
                </c:pt>
                <c:pt idx="786">
                  <c:v>41593</c:v>
                </c:pt>
                <c:pt idx="787">
                  <c:v>41592</c:v>
                </c:pt>
                <c:pt idx="788">
                  <c:v>41591</c:v>
                </c:pt>
                <c:pt idx="789">
                  <c:v>41590</c:v>
                </c:pt>
                <c:pt idx="790">
                  <c:v>41589</c:v>
                </c:pt>
                <c:pt idx="791">
                  <c:v>41586</c:v>
                </c:pt>
                <c:pt idx="792">
                  <c:v>41585</c:v>
                </c:pt>
                <c:pt idx="793">
                  <c:v>41584</c:v>
                </c:pt>
                <c:pt idx="794">
                  <c:v>41583</c:v>
                </c:pt>
                <c:pt idx="795">
                  <c:v>41582</c:v>
                </c:pt>
                <c:pt idx="796">
                  <c:v>41579</c:v>
                </c:pt>
                <c:pt idx="797">
                  <c:v>41578</c:v>
                </c:pt>
                <c:pt idx="798">
                  <c:v>41577</c:v>
                </c:pt>
                <c:pt idx="799">
                  <c:v>41576</c:v>
                </c:pt>
                <c:pt idx="800">
                  <c:v>41575</c:v>
                </c:pt>
                <c:pt idx="801">
                  <c:v>41572</c:v>
                </c:pt>
                <c:pt idx="802">
                  <c:v>41571</c:v>
                </c:pt>
                <c:pt idx="803">
                  <c:v>41570</c:v>
                </c:pt>
                <c:pt idx="804">
                  <c:v>41569</c:v>
                </c:pt>
                <c:pt idx="805">
                  <c:v>41568</c:v>
                </c:pt>
                <c:pt idx="806">
                  <c:v>41565</c:v>
                </c:pt>
                <c:pt idx="807">
                  <c:v>41564</c:v>
                </c:pt>
                <c:pt idx="808">
                  <c:v>41563</c:v>
                </c:pt>
                <c:pt idx="809">
                  <c:v>41562</c:v>
                </c:pt>
                <c:pt idx="810">
                  <c:v>41561</c:v>
                </c:pt>
                <c:pt idx="811">
                  <c:v>41558</c:v>
                </c:pt>
                <c:pt idx="812">
                  <c:v>41557</c:v>
                </c:pt>
                <c:pt idx="813">
                  <c:v>41556</c:v>
                </c:pt>
                <c:pt idx="814">
                  <c:v>41555</c:v>
                </c:pt>
                <c:pt idx="815">
                  <c:v>41554</c:v>
                </c:pt>
                <c:pt idx="816">
                  <c:v>41551</c:v>
                </c:pt>
                <c:pt idx="817">
                  <c:v>41550</c:v>
                </c:pt>
                <c:pt idx="818">
                  <c:v>41549</c:v>
                </c:pt>
                <c:pt idx="819">
                  <c:v>41548</c:v>
                </c:pt>
                <c:pt idx="820">
                  <c:v>41547</c:v>
                </c:pt>
                <c:pt idx="821">
                  <c:v>41544</c:v>
                </c:pt>
                <c:pt idx="822">
                  <c:v>41543</c:v>
                </c:pt>
                <c:pt idx="823">
                  <c:v>41542</c:v>
                </c:pt>
                <c:pt idx="824">
                  <c:v>41541</c:v>
                </c:pt>
                <c:pt idx="825">
                  <c:v>41540</c:v>
                </c:pt>
                <c:pt idx="826">
                  <c:v>41537</c:v>
                </c:pt>
                <c:pt idx="827">
                  <c:v>41536</c:v>
                </c:pt>
                <c:pt idx="828">
                  <c:v>41535</c:v>
                </c:pt>
                <c:pt idx="829">
                  <c:v>41534</c:v>
                </c:pt>
                <c:pt idx="830">
                  <c:v>41533</c:v>
                </c:pt>
                <c:pt idx="831">
                  <c:v>41530</c:v>
                </c:pt>
                <c:pt idx="832">
                  <c:v>41529</c:v>
                </c:pt>
                <c:pt idx="833">
                  <c:v>41528</c:v>
                </c:pt>
                <c:pt idx="834">
                  <c:v>41527</c:v>
                </c:pt>
                <c:pt idx="835">
                  <c:v>41526</c:v>
                </c:pt>
                <c:pt idx="836">
                  <c:v>41523</c:v>
                </c:pt>
                <c:pt idx="837">
                  <c:v>41522</c:v>
                </c:pt>
                <c:pt idx="838">
                  <c:v>41521</c:v>
                </c:pt>
                <c:pt idx="839">
                  <c:v>41520</c:v>
                </c:pt>
                <c:pt idx="840">
                  <c:v>41516</c:v>
                </c:pt>
                <c:pt idx="841">
                  <c:v>41515</c:v>
                </c:pt>
                <c:pt idx="842">
                  <c:v>41514</c:v>
                </c:pt>
                <c:pt idx="843">
                  <c:v>41513</c:v>
                </c:pt>
                <c:pt idx="844">
                  <c:v>41512</c:v>
                </c:pt>
                <c:pt idx="845">
                  <c:v>41509</c:v>
                </c:pt>
                <c:pt idx="846">
                  <c:v>41508</c:v>
                </c:pt>
                <c:pt idx="847">
                  <c:v>41507</c:v>
                </c:pt>
                <c:pt idx="848">
                  <c:v>41506</c:v>
                </c:pt>
                <c:pt idx="849">
                  <c:v>41505</c:v>
                </c:pt>
                <c:pt idx="850">
                  <c:v>41502</c:v>
                </c:pt>
                <c:pt idx="851">
                  <c:v>41501</c:v>
                </c:pt>
                <c:pt idx="852">
                  <c:v>41500</c:v>
                </c:pt>
                <c:pt idx="853">
                  <c:v>41499</c:v>
                </c:pt>
                <c:pt idx="854">
                  <c:v>41498</c:v>
                </c:pt>
                <c:pt idx="855">
                  <c:v>41495</c:v>
                </c:pt>
                <c:pt idx="856">
                  <c:v>41494</c:v>
                </c:pt>
                <c:pt idx="857">
                  <c:v>41493</c:v>
                </c:pt>
                <c:pt idx="858">
                  <c:v>41492</c:v>
                </c:pt>
                <c:pt idx="859">
                  <c:v>41491</c:v>
                </c:pt>
                <c:pt idx="860">
                  <c:v>41488</c:v>
                </c:pt>
                <c:pt idx="861">
                  <c:v>41487</c:v>
                </c:pt>
                <c:pt idx="862">
                  <c:v>41486</c:v>
                </c:pt>
                <c:pt idx="863">
                  <c:v>41485</c:v>
                </c:pt>
                <c:pt idx="864">
                  <c:v>41484</c:v>
                </c:pt>
                <c:pt idx="865">
                  <c:v>41481</c:v>
                </c:pt>
                <c:pt idx="866">
                  <c:v>41480</c:v>
                </c:pt>
                <c:pt idx="867">
                  <c:v>41479</c:v>
                </c:pt>
                <c:pt idx="868">
                  <c:v>41478</c:v>
                </c:pt>
                <c:pt idx="869">
                  <c:v>41477</c:v>
                </c:pt>
                <c:pt idx="870">
                  <c:v>41474</c:v>
                </c:pt>
                <c:pt idx="871">
                  <c:v>41473</c:v>
                </c:pt>
                <c:pt idx="872">
                  <c:v>41472</c:v>
                </c:pt>
                <c:pt idx="873">
                  <c:v>41471</c:v>
                </c:pt>
                <c:pt idx="874">
                  <c:v>41470</c:v>
                </c:pt>
                <c:pt idx="875">
                  <c:v>41467</c:v>
                </c:pt>
                <c:pt idx="876">
                  <c:v>41466</c:v>
                </c:pt>
                <c:pt idx="877">
                  <c:v>41465</c:v>
                </c:pt>
                <c:pt idx="878">
                  <c:v>41464</c:v>
                </c:pt>
                <c:pt idx="879">
                  <c:v>41463</c:v>
                </c:pt>
                <c:pt idx="880">
                  <c:v>41460</c:v>
                </c:pt>
                <c:pt idx="881">
                  <c:v>41458</c:v>
                </c:pt>
                <c:pt idx="882">
                  <c:v>41457</c:v>
                </c:pt>
                <c:pt idx="883">
                  <c:v>41456</c:v>
                </c:pt>
                <c:pt idx="884">
                  <c:v>41453</c:v>
                </c:pt>
                <c:pt idx="885">
                  <c:v>41452</c:v>
                </c:pt>
                <c:pt idx="886">
                  <c:v>41451</c:v>
                </c:pt>
                <c:pt idx="887">
                  <c:v>41450</c:v>
                </c:pt>
                <c:pt idx="888">
                  <c:v>41449</c:v>
                </c:pt>
                <c:pt idx="889">
                  <c:v>41446</c:v>
                </c:pt>
                <c:pt idx="890">
                  <c:v>41445</c:v>
                </c:pt>
                <c:pt idx="891">
                  <c:v>41444</c:v>
                </c:pt>
                <c:pt idx="892">
                  <c:v>41443</c:v>
                </c:pt>
                <c:pt idx="893">
                  <c:v>41442</c:v>
                </c:pt>
                <c:pt idx="894">
                  <c:v>41439</c:v>
                </c:pt>
                <c:pt idx="895">
                  <c:v>41438</c:v>
                </c:pt>
                <c:pt idx="896">
                  <c:v>41437</c:v>
                </c:pt>
                <c:pt idx="897">
                  <c:v>41436</c:v>
                </c:pt>
                <c:pt idx="898">
                  <c:v>41435</c:v>
                </c:pt>
                <c:pt idx="899">
                  <c:v>41432</c:v>
                </c:pt>
                <c:pt idx="900">
                  <c:v>41431</c:v>
                </c:pt>
                <c:pt idx="901">
                  <c:v>41430</c:v>
                </c:pt>
                <c:pt idx="902">
                  <c:v>41429</c:v>
                </c:pt>
                <c:pt idx="903">
                  <c:v>41428</c:v>
                </c:pt>
                <c:pt idx="904">
                  <c:v>41425</c:v>
                </c:pt>
                <c:pt idx="905">
                  <c:v>41424</c:v>
                </c:pt>
                <c:pt idx="906">
                  <c:v>41423</c:v>
                </c:pt>
                <c:pt idx="907">
                  <c:v>41422</c:v>
                </c:pt>
                <c:pt idx="908">
                  <c:v>41418</c:v>
                </c:pt>
                <c:pt idx="909">
                  <c:v>41417</c:v>
                </c:pt>
                <c:pt idx="910">
                  <c:v>41416</c:v>
                </c:pt>
                <c:pt idx="911">
                  <c:v>41415</c:v>
                </c:pt>
                <c:pt idx="912">
                  <c:v>41414</c:v>
                </c:pt>
                <c:pt idx="913">
                  <c:v>41411</c:v>
                </c:pt>
                <c:pt idx="914">
                  <c:v>41410</c:v>
                </c:pt>
                <c:pt idx="915">
                  <c:v>41409</c:v>
                </c:pt>
                <c:pt idx="916">
                  <c:v>41408</c:v>
                </c:pt>
                <c:pt idx="917">
                  <c:v>41407</c:v>
                </c:pt>
                <c:pt idx="918">
                  <c:v>41404</c:v>
                </c:pt>
                <c:pt idx="919">
                  <c:v>41403</c:v>
                </c:pt>
                <c:pt idx="920">
                  <c:v>41402</c:v>
                </c:pt>
                <c:pt idx="921">
                  <c:v>41401</c:v>
                </c:pt>
                <c:pt idx="922">
                  <c:v>41400</c:v>
                </c:pt>
                <c:pt idx="923">
                  <c:v>41397</c:v>
                </c:pt>
                <c:pt idx="924">
                  <c:v>41396</c:v>
                </c:pt>
                <c:pt idx="925">
                  <c:v>41395</c:v>
                </c:pt>
                <c:pt idx="926">
                  <c:v>41394</c:v>
                </c:pt>
                <c:pt idx="927">
                  <c:v>41393</c:v>
                </c:pt>
                <c:pt idx="928">
                  <c:v>41390</c:v>
                </c:pt>
                <c:pt idx="929">
                  <c:v>41389</c:v>
                </c:pt>
                <c:pt idx="930">
                  <c:v>41388</c:v>
                </c:pt>
                <c:pt idx="931">
                  <c:v>41387</c:v>
                </c:pt>
                <c:pt idx="932">
                  <c:v>41386</c:v>
                </c:pt>
                <c:pt idx="933">
                  <c:v>41383</c:v>
                </c:pt>
                <c:pt idx="934">
                  <c:v>41382</c:v>
                </c:pt>
                <c:pt idx="935">
                  <c:v>41381</c:v>
                </c:pt>
                <c:pt idx="936">
                  <c:v>41380</c:v>
                </c:pt>
                <c:pt idx="937">
                  <c:v>41379</c:v>
                </c:pt>
                <c:pt idx="938">
                  <c:v>41376</c:v>
                </c:pt>
                <c:pt idx="939">
                  <c:v>41375</c:v>
                </c:pt>
                <c:pt idx="940">
                  <c:v>41374</c:v>
                </c:pt>
                <c:pt idx="941">
                  <c:v>41373</c:v>
                </c:pt>
                <c:pt idx="942">
                  <c:v>41372</c:v>
                </c:pt>
                <c:pt idx="943">
                  <c:v>41369</c:v>
                </c:pt>
                <c:pt idx="944">
                  <c:v>41368</c:v>
                </c:pt>
                <c:pt idx="945">
                  <c:v>41367</c:v>
                </c:pt>
                <c:pt idx="946">
                  <c:v>41366</c:v>
                </c:pt>
                <c:pt idx="947">
                  <c:v>41365</c:v>
                </c:pt>
                <c:pt idx="948">
                  <c:v>41361</c:v>
                </c:pt>
                <c:pt idx="949">
                  <c:v>41360</c:v>
                </c:pt>
                <c:pt idx="950">
                  <c:v>41359</c:v>
                </c:pt>
                <c:pt idx="951">
                  <c:v>41358</c:v>
                </c:pt>
                <c:pt idx="952">
                  <c:v>41355</c:v>
                </c:pt>
                <c:pt idx="953">
                  <c:v>41354</c:v>
                </c:pt>
                <c:pt idx="954">
                  <c:v>41353</c:v>
                </c:pt>
                <c:pt idx="955">
                  <c:v>41352</c:v>
                </c:pt>
                <c:pt idx="956">
                  <c:v>41351</c:v>
                </c:pt>
                <c:pt idx="957">
                  <c:v>41348</c:v>
                </c:pt>
                <c:pt idx="958">
                  <c:v>41347</c:v>
                </c:pt>
                <c:pt idx="959">
                  <c:v>41346</c:v>
                </c:pt>
                <c:pt idx="960">
                  <c:v>41345</c:v>
                </c:pt>
                <c:pt idx="961">
                  <c:v>41344</c:v>
                </c:pt>
                <c:pt idx="962">
                  <c:v>41341</c:v>
                </c:pt>
                <c:pt idx="963">
                  <c:v>41340</c:v>
                </c:pt>
                <c:pt idx="964">
                  <c:v>41339</c:v>
                </c:pt>
                <c:pt idx="965">
                  <c:v>41338</c:v>
                </c:pt>
                <c:pt idx="966">
                  <c:v>41337</c:v>
                </c:pt>
                <c:pt idx="967">
                  <c:v>41334</c:v>
                </c:pt>
                <c:pt idx="968">
                  <c:v>41333</c:v>
                </c:pt>
                <c:pt idx="969">
                  <c:v>41332</c:v>
                </c:pt>
                <c:pt idx="970">
                  <c:v>41331</c:v>
                </c:pt>
                <c:pt idx="971">
                  <c:v>41330</c:v>
                </c:pt>
                <c:pt idx="972">
                  <c:v>41327</c:v>
                </c:pt>
                <c:pt idx="973">
                  <c:v>41326</c:v>
                </c:pt>
                <c:pt idx="974">
                  <c:v>41325</c:v>
                </c:pt>
                <c:pt idx="975">
                  <c:v>41324</c:v>
                </c:pt>
                <c:pt idx="976">
                  <c:v>41320</c:v>
                </c:pt>
                <c:pt idx="977">
                  <c:v>41319</c:v>
                </c:pt>
                <c:pt idx="978">
                  <c:v>41318</c:v>
                </c:pt>
                <c:pt idx="979">
                  <c:v>41317</c:v>
                </c:pt>
                <c:pt idx="980">
                  <c:v>41316</c:v>
                </c:pt>
                <c:pt idx="981">
                  <c:v>41313</c:v>
                </c:pt>
                <c:pt idx="982">
                  <c:v>41312</c:v>
                </c:pt>
                <c:pt idx="983">
                  <c:v>41311</c:v>
                </c:pt>
                <c:pt idx="984">
                  <c:v>41310</c:v>
                </c:pt>
                <c:pt idx="985">
                  <c:v>41309</c:v>
                </c:pt>
                <c:pt idx="986">
                  <c:v>41306</c:v>
                </c:pt>
                <c:pt idx="987">
                  <c:v>41305</c:v>
                </c:pt>
                <c:pt idx="988">
                  <c:v>41304</c:v>
                </c:pt>
                <c:pt idx="989">
                  <c:v>41303</c:v>
                </c:pt>
                <c:pt idx="990">
                  <c:v>41302</c:v>
                </c:pt>
                <c:pt idx="991">
                  <c:v>41299</c:v>
                </c:pt>
                <c:pt idx="992">
                  <c:v>41298</c:v>
                </c:pt>
                <c:pt idx="993">
                  <c:v>41297</c:v>
                </c:pt>
                <c:pt idx="994">
                  <c:v>41296</c:v>
                </c:pt>
                <c:pt idx="995">
                  <c:v>41292</c:v>
                </c:pt>
                <c:pt idx="996">
                  <c:v>41291</c:v>
                </c:pt>
                <c:pt idx="997">
                  <c:v>41290</c:v>
                </c:pt>
                <c:pt idx="998">
                  <c:v>41289</c:v>
                </c:pt>
                <c:pt idx="999">
                  <c:v>41288</c:v>
                </c:pt>
                <c:pt idx="1000">
                  <c:v>41285</c:v>
                </c:pt>
                <c:pt idx="1001">
                  <c:v>41284</c:v>
                </c:pt>
                <c:pt idx="1002">
                  <c:v>41283</c:v>
                </c:pt>
                <c:pt idx="1003">
                  <c:v>41282</c:v>
                </c:pt>
                <c:pt idx="1004">
                  <c:v>41281</c:v>
                </c:pt>
                <c:pt idx="1005">
                  <c:v>41278</c:v>
                </c:pt>
                <c:pt idx="1006">
                  <c:v>41277</c:v>
                </c:pt>
                <c:pt idx="1007">
                  <c:v>41276</c:v>
                </c:pt>
                <c:pt idx="1008">
                  <c:v>41274</c:v>
                </c:pt>
                <c:pt idx="1009">
                  <c:v>41271</c:v>
                </c:pt>
                <c:pt idx="1010">
                  <c:v>41270</c:v>
                </c:pt>
                <c:pt idx="1011">
                  <c:v>41269</c:v>
                </c:pt>
                <c:pt idx="1012">
                  <c:v>41267</c:v>
                </c:pt>
                <c:pt idx="1013">
                  <c:v>41264</c:v>
                </c:pt>
                <c:pt idx="1014">
                  <c:v>41263</c:v>
                </c:pt>
                <c:pt idx="1015">
                  <c:v>41262</c:v>
                </c:pt>
                <c:pt idx="1016">
                  <c:v>41261</c:v>
                </c:pt>
                <c:pt idx="1017">
                  <c:v>41260</c:v>
                </c:pt>
                <c:pt idx="1018">
                  <c:v>41257</c:v>
                </c:pt>
                <c:pt idx="1019">
                  <c:v>41256</c:v>
                </c:pt>
                <c:pt idx="1020">
                  <c:v>41255</c:v>
                </c:pt>
                <c:pt idx="1021">
                  <c:v>41254</c:v>
                </c:pt>
                <c:pt idx="1022">
                  <c:v>41253</c:v>
                </c:pt>
                <c:pt idx="1023">
                  <c:v>41250</c:v>
                </c:pt>
                <c:pt idx="1024">
                  <c:v>41249</c:v>
                </c:pt>
                <c:pt idx="1025">
                  <c:v>41248</c:v>
                </c:pt>
                <c:pt idx="1026">
                  <c:v>41247</c:v>
                </c:pt>
                <c:pt idx="1027">
                  <c:v>41246</c:v>
                </c:pt>
                <c:pt idx="1028">
                  <c:v>41243</c:v>
                </c:pt>
                <c:pt idx="1029">
                  <c:v>41242</c:v>
                </c:pt>
                <c:pt idx="1030">
                  <c:v>41241</c:v>
                </c:pt>
                <c:pt idx="1031">
                  <c:v>41240</c:v>
                </c:pt>
                <c:pt idx="1032">
                  <c:v>41239</c:v>
                </c:pt>
                <c:pt idx="1033">
                  <c:v>41236</c:v>
                </c:pt>
                <c:pt idx="1034">
                  <c:v>41234</c:v>
                </c:pt>
                <c:pt idx="1035">
                  <c:v>41233</c:v>
                </c:pt>
                <c:pt idx="1036">
                  <c:v>41232</c:v>
                </c:pt>
                <c:pt idx="1037">
                  <c:v>41229</c:v>
                </c:pt>
                <c:pt idx="1038">
                  <c:v>41228</c:v>
                </c:pt>
                <c:pt idx="1039">
                  <c:v>41227</c:v>
                </c:pt>
                <c:pt idx="1040">
                  <c:v>41226</c:v>
                </c:pt>
                <c:pt idx="1041">
                  <c:v>41225</c:v>
                </c:pt>
                <c:pt idx="1042">
                  <c:v>41222</c:v>
                </c:pt>
                <c:pt idx="1043">
                  <c:v>41221</c:v>
                </c:pt>
                <c:pt idx="1044">
                  <c:v>41220</c:v>
                </c:pt>
                <c:pt idx="1045">
                  <c:v>41219</c:v>
                </c:pt>
                <c:pt idx="1046">
                  <c:v>41218</c:v>
                </c:pt>
                <c:pt idx="1047">
                  <c:v>41215</c:v>
                </c:pt>
                <c:pt idx="1048">
                  <c:v>41214</c:v>
                </c:pt>
                <c:pt idx="1049">
                  <c:v>41213</c:v>
                </c:pt>
                <c:pt idx="1050">
                  <c:v>41208</c:v>
                </c:pt>
                <c:pt idx="1051">
                  <c:v>41207</c:v>
                </c:pt>
                <c:pt idx="1052">
                  <c:v>41206</c:v>
                </c:pt>
                <c:pt idx="1053">
                  <c:v>41205</c:v>
                </c:pt>
                <c:pt idx="1054">
                  <c:v>41204</c:v>
                </c:pt>
                <c:pt idx="1055">
                  <c:v>41201</c:v>
                </c:pt>
                <c:pt idx="1056">
                  <c:v>41200</c:v>
                </c:pt>
                <c:pt idx="1057">
                  <c:v>41199</c:v>
                </c:pt>
                <c:pt idx="1058">
                  <c:v>41198</c:v>
                </c:pt>
                <c:pt idx="1059">
                  <c:v>41197</c:v>
                </c:pt>
                <c:pt idx="1060">
                  <c:v>41194</c:v>
                </c:pt>
                <c:pt idx="1061">
                  <c:v>41193</c:v>
                </c:pt>
                <c:pt idx="1062">
                  <c:v>41192</c:v>
                </c:pt>
                <c:pt idx="1063">
                  <c:v>41191</c:v>
                </c:pt>
                <c:pt idx="1064">
                  <c:v>41190</c:v>
                </c:pt>
                <c:pt idx="1065">
                  <c:v>41187</c:v>
                </c:pt>
                <c:pt idx="1066">
                  <c:v>41186</c:v>
                </c:pt>
                <c:pt idx="1067">
                  <c:v>41185</c:v>
                </c:pt>
                <c:pt idx="1068">
                  <c:v>41184</c:v>
                </c:pt>
                <c:pt idx="1069">
                  <c:v>41183</c:v>
                </c:pt>
                <c:pt idx="1070">
                  <c:v>41180</c:v>
                </c:pt>
                <c:pt idx="1071">
                  <c:v>41179</c:v>
                </c:pt>
                <c:pt idx="1072">
                  <c:v>41178</c:v>
                </c:pt>
                <c:pt idx="1073">
                  <c:v>41177</c:v>
                </c:pt>
                <c:pt idx="1074">
                  <c:v>41176</c:v>
                </c:pt>
                <c:pt idx="1075">
                  <c:v>41173</c:v>
                </c:pt>
                <c:pt idx="1076">
                  <c:v>41172</c:v>
                </c:pt>
                <c:pt idx="1077">
                  <c:v>41171</c:v>
                </c:pt>
                <c:pt idx="1078">
                  <c:v>41170</c:v>
                </c:pt>
                <c:pt idx="1079">
                  <c:v>41169</c:v>
                </c:pt>
                <c:pt idx="1080">
                  <c:v>41166</c:v>
                </c:pt>
                <c:pt idx="1081">
                  <c:v>41165</c:v>
                </c:pt>
                <c:pt idx="1082">
                  <c:v>41164</c:v>
                </c:pt>
                <c:pt idx="1083">
                  <c:v>41163</c:v>
                </c:pt>
                <c:pt idx="1084">
                  <c:v>41162</c:v>
                </c:pt>
                <c:pt idx="1085">
                  <c:v>41159</c:v>
                </c:pt>
                <c:pt idx="1086">
                  <c:v>41158</c:v>
                </c:pt>
                <c:pt idx="1087">
                  <c:v>41157</c:v>
                </c:pt>
                <c:pt idx="1088">
                  <c:v>41156</c:v>
                </c:pt>
                <c:pt idx="1089">
                  <c:v>41152</c:v>
                </c:pt>
                <c:pt idx="1090">
                  <c:v>41151</c:v>
                </c:pt>
                <c:pt idx="1091">
                  <c:v>41150</c:v>
                </c:pt>
                <c:pt idx="1092">
                  <c:v>41149</c:v>
                </c:pt>
                <c:pt idx="1093">
                  <c:v>41148</c:v>
                </c:pt>
                <c:pt idx="1094">
                  <c:v>41145</c:v>
                </c:pt>
                <c:pt idx="1095">
                  <c:v>41144</c:v>
                </c:pt>
                <c:pt idx="1096">
                  <c:v>41143</c:v>
                </c:pt>
                <c:pt idx="1097">
                  <c:v>41142</c:v>
                </c:pt>
                <c:pt idx="1098">
                  <c:v>41141</c:v>
                </c:pt>
                <c:pt idx="1099">
                  <c:v>41138</c:v>
                </c:pt>
                <c:pt idx="1100">
                  <c:v>41137</c:v>
                </c:pt>
                <c:pt idx="1101">
                  <c:v>41136</c:v>
                </c:pt>
                <c:pt idx="1102">
                  <c:v>41135</c:v>
                </c:pt>
                <c:pt idx="1103">
                  <c:v>41134</c:v>
                </c:pt>
                <c:pt idx="1104">
                  <c:v>41131</c:v>
                </c:pt>
                <c:pt idx="1105">
                  <c:v>41130</c:v>
                </c:pt>
                <c:pt idx="1106">
                  <c:v>41129</c:v>
                </c:pt>
                <c:pt idx="1107">
                  <c:v>41128</c:v>
                </c:pt>
                <c:pt idx="1108">
                  <c:v>41127</c:v>
                </c:pt>
                <c:pt idx="1109">
                  <c:v>41124</c:v>
                </c:pt>
                <c:pt idx="1110">
                  <c:v>41123</c:v>
                </c:pt>
                <c:pt idx="1111">
                  <c:v>41122</c:v>
                </c:pt>
                <c:pt idx="1112">
                  <c:v>41121</c:v>
                </c:pt>
                <c:pt idx="1113">
                  <c:v>41120</c:v>
                </c:pt>
                <c:pt idx="1114">
                  <c:v>41117</c:v>
                </c:pt>
                <c:pt idx="1115">
                  <c:v>41116</c:v>
                </c:pt>
                <c:pt idx="1116">
                  <c:v>41115</c:v>
                </c:pt>
                <c:pt idx="1117">
                  <c:v>41114</c:v>
                </c:pt>
                <c:pt idx="1118">
                  <c:v>41113</c:v>
                </c:pt>
                <c:pt idx="1119">
                  <c:v>41110</c:v>
                </c:pt>
                <c:pt idx="1120">
                  <c:v>41109</c:v>
                </c:pt>
                <c:pt idx="1121">
                  <c:v>41108</c:v>
                </c:pt>
                <c:pt idx="1122">
                  <c:v>41107</c:v>
                </c:pt>
                <c:pt idx="1123">
                  <c:v>41106</c:v>
                </c:pt>
                <c:pt idx="1124">
                  <c:v>41103</c:v>
                </c:pt>
                <c:pt idx="1125">
                  <c:v>41102</c:v>
                </c:pt>
                <c:pt idx="1126">
                  <c:v>41101</c:v>
                </c:pt>
                <c:pt idx="1127">
                  <c:v>41100</c:v>
                </c:pt>
                <c:pt idx="1128">
                  <c:v>41099</c:v>
                </c:pt>
                <c:pt idx="1129">
                  <c:v>41096</c:v>
                </c:pt>
                <c:pt idx="1130">
                  <c:v>41095</c:v>
                </c:pt>
                <c:pt idx="1131">
                  <c:v>41093</c:v>
                </c:pt>
                <c:pt idx="1132">
                  <c:v>41092</c:v>
                </c:pt>
                <c:pt idx="1133">
                  <c:v>41089</c:v>
                </c:pt>
                <c:pt idx="1134">
                  <c:v>41088</c:v>
                </c:pt>
                <c:pt idx="1135">
                  <c:v>41087</c:v>
                </c:pt>
                <c:pt idx="1136">
                  <c:v>41086</c:v>
                </c:pt>
                <c:pt idx="1137">
                  <c:v>41085</c:v>
                </c:pt>
                <c:pt idx="1138">
                  <c:v>41082</c:v>
                </c:pt>
                <c:pt idx="1139">
                  <c:v>41081</c:v>
                </c:pt>
                <c:pt idx="1140">
                  <c:v>41080</c:v>
                </c:pt>
                <c:pt idx="1141">
                  <c:v>41079</c:v>
                </c:pt>
                <c:pt idx="1142">
                  <c:v>41078</c:v>
                </c:pt>
                <c:pt idx="1143">
                  <c:v>41075</c:v>
                </c:pt>
                <c:pt idx="1144">
                  <c:v>41074</c:v>
                </c:pt>
                <c:pt idx="1145">
                  <c:v>41073</c:v>
                </c:pt>
                <c:pt idx="1146">
                  <c:v>41072</c:v>
                </c:pt>
                <c:pt idx="1147">
                  <c:v>41071</c:v>
                </c:pt>
                <c:pt idx="1148">
                  <c:v>41068</c:v>
                </c:pt>
                <c:pt idx="1149">
                  <c:v>41067</c:v>
                </c:pt>
                <c:pt idx="1150">
                  <c:v>41066</c:v>
                </c:pt>
                <c:pt idx="1151">
                  <c:v>41065</c:v>
                </c:pt>
                <c:pt idx="1152">
                  <c:v>41064</c:v>
                </c:pt>
                <c:pt idx="1153">
                  <c:v>41061</c:v>
                </c:pt>
                <c:pt idx="1154">
                  <c:v>41060</c:v>
                </c:pt>
                <c:pt idx="1155">
                  <c:v>41059</c:v>
                </c:pt>
                <c:pt idx="1156">
                  <c:v>41058</c:v>
                </c:pt>
                <c:pt idx="1157">
                  <c:v>41054</c:v>
                </c:pt>
                <c:pt idx="1158">
                  <c:v>41053</c:v>
                </c:pt>
                <c:pt idx="1159">
                  <c:v>41052</c:v>
                </c:pt>
                <c:pt idx="1160">
                  <c:v>41051</c:v>
                </c:pt>
                <c:pt idx="1161">
                  <c:v>41050</c:v>
                </c:pt>
                <c:pt idx="1162">
                  <c:v>41047</c:v>
                </c:pt>
                <c:pt idx="1163">
                  <c:v>41046</c:v>
                </c:pt>
                <c:pt idx="1164">
                  <c:v>41045</c:v>
                </c:pt>
                <c:pt idx="1165">
                  <c:v>41044</c:v>
                </c:pt>
                <c:pt idx="1166">
                  <c:v>41043</c:v>
                </c:pt>
                <c:pt idx="1167">
                  <c:v>41040</c:v>
                </c:pt>
                <c:pt idx="1168">
                  <c:v>41039</c:v>
                </c:pt>
                <c:pt idx="1169">
                  <c:v>41038</c:v>
                </c:pt>
                <c:pt idx="1170">
                  <c:v>41037</c:v>
                </c:pt>
                <c:pt idx="1171">
                  <c:v>41036</c:v>
                </c:pt>
                <c:pt idx="1172">
                  <c:v>41033</c:v>
                </c:pt>
                <c:pt idx="1173">
                  <c:v>41032</c:v>
                </c:pt>
                <c:pt idx="1174">
                  <c:v>41031</c:v>
                </c:pt>
                <c:pt idx="1175">
                  <c:v>41030</c:v>
                </c:pt>
                <c:pt idx="1176">
                  <c:v>41029</c:v>
                </c:pt>
                <c:pt idx="1177">
                  <c:v>41026</c:v>
                </c:pt>
                <c:pt idx="1178">
                  <c:v>41025</c:v>
                </c:pt>
                <c:pt idx="1179">
                  <c:v>41024</c:v>
                </c:pt>
                <c:pt idx="1180">
                  <c:v>41023</c:v>
                </c:pt>
                <c:pt idx="1181">
                  <c:v>41022</c:v>
                </c:pt>
                <c:pt idx="1182">
                  <c:v>41019</c:v>
                </c:pt>
                <c:pt idx="1183">
                  <c:v>41018</c:v>
                </c:pt>
                <c:pt idx="1184">
                  <c:v>41017</c:v>
                </c:pt>
                <c:pt idx="1185">
                  <c:v>41016</c:v>
                </c:pt>
                <c:pt idx="1186">
                  <c:v>41015</c:v>
                </c:pt>
                <c:pt idx="1187">
                  <c:v>41012</c:v>
                </c:pt>
                <c:pt idx="1188">
                  <c:v>41011</c:v>
                </c:pt>
                <c:pt idx="1189">
                  <c:v>41010</c:v>
                </c:pt>
                <c:pt idx="1190">
                  <c:v>41009</c:v>
                </c:pt>
                <c:pt idx="1191">
                  <c:v>41008</c:v>
                </c:pt>
                <c:pt idx="1192">
                  <c:v>41004</c:v>
                </c:pt>
                <c:pt idx="1193">
                  <c:v>41003</c:v>
                </c:pt>
                <c:pt idx="1194">
                  <c:v>41002</c:v>
                </c:pt>
                <c:pt idx="1195">
                  <c:v>41001</c:v>
                </c:pt>
                <c:pt idx="1196">
                  <c:v>40998</c:v>
                </c:pt>
                <c:pt idx="1197">
                  <c:v>40997</c:v>
                </c:pt>
                <c:pt idx="1198">
                  <c:v>40996</c:v>
                </c:pt>
                <c:pt idx="1199">
                  <c:v>40995</c:v>
                </c:pt>
                <c:pt idx="1200">
                  <c:v>40994</c:v>
                </c:pt>
                <c:pt idx="1201">
                  <c:v>40991</c:v>
                </c:pt>
                <c:pt idx="1202">
                  <c:v>40990</c:v>
                </c:pt>
                <c:pt idx="1203">
                  <c:v>40989</c:v>
                </c:pt>
                <c:pt idx="1204">
                  <c:v>40988</c:v>
                </c:pt>
                <c:pt idx="1205">
                  <c:v>40987</c:v>
                </c:pt>
                <c:pt idx="1206">
                  <c:v>40984</c:v>
                </c:pt>
                <c:pt idx="1207">
                  <c:v>40983</c:v>
                </c:pt>
                <c:pt idx="1208">
                  <c:v>40982</c:v>
                </c:pt>
                <c:pt idx="1209">
                  <c:v>40981</c:v>
                </c:pt>
                <c:pt idx="1210">
                  <c:v>40980</c:v>
                </c:pt>
                <c:pt idx="1211">
                  <c:v>40977</c:v>
                </c:pt>
                <c:pt idx="1212">
                  <c:v>40976</c:v>
                </c:pt>
                <c:pt idx="1213">
                  <c:v>40975</c:v>
                </c:pt>
                <c:pt idx="1214">
                  <c:v>40974</c:v>
                </c:pt>
                <c:pt idx="1215">
                  <c:v>40973</c:v>
                </c:pt>
                <c:pt idx="1216">
                  <c:v>40970</c:v>
                </c:pt>
                <c:pt idx="1217">
                  <c:v>40969</c:v>
                </c:pt>
                <c:pt idx="1218">
                  <c:v>40968</c:v>
                </c:pt>
                <c:pt idx="1219">
                  <c:v>40967</c:v>
                </c:pt>
                <c:pt idx="1220">
                  <c:v>40966</c:v>
                </c:pt>
                <c:pt idx="1221">
                  <c:v>40963</c:v>
                </c:pt>
                <c:pt idx="1222">
                  <c:v>40962</c:v>
                </c:pt>
                <c:pt idx="1223">
                  <c:v>40961</c:v>
                </c:pt>
                <c:pt idx="1224">
                  <c:v>40960</c:v>
                </c:pt>
                <c:pt idx="1225">
                  <c:v>40956</c:v>
                </c:pt>
                <c:pt idx="1226">
                  <c:v>40955</c:v>
                </c:pt>
                <c:pt idx="1227">
                  <c:v>40954</c:v>
                </c:pt>
                <c:pt idx="1228">
                  <c:v>40953</c:v>
                </c:pt>
                <c:pt idx="1229">
                  <c:v>40952</c:v>
                </c:pt>
                <c:pt idx="1230">
                  <c:v>40949</c:v>
                </c:pt>
                <c:pt idx="1231">
                  <c:v>40948</c:v>
                </c:pt>
                <c:pt idx="1232">
                  <c:v>40947</c:v>
                </c:pt>
                <c:pt idx="1233">
                  <c:v>40946</c:v>
                </c:pt>
                <c:pt idx="1234">
                  <c:v>40945</c:v>
                </c:pt>
                <c:pt idx="1235">
                  <c:v>40942</c:v>
                </c:pt>
                <c:pt idx="1236">
                  <c:v>40941</c:v>
                </c:pt>
                <c:pt idx="1237">
                  <c:v>40940</c:v>
                </c:pt>
                <c:pt idx="1238">
                  <c:v>40939</c:v>
                </c:pt>
                <c:pt idx="1239">
                  <c:v>40938</c:v>
                </c:pt>
                <c:pt idx="1240">
                  <c:v>40935</c:v>
                </c:pt>
                <c:pt idx="1241">
                  <c:v>40934</c:v>
                </c:pt>
                <c:pt idx="1242">
                  <c:v>40933</c:v>
                </c:pt>
                <c:pt idx="1243">
                  <c:v>40932</c:v>
                </c:pt>
                <c:pt idx="1244">
                  <c:v>40931</c:v>
                </c:pt>
                <c:pt idx="1245">
                  <c:v>40928</c:v>
                </c:pt>
                <c:pt idx="1246">
                  <c:v>40927</c:v>
                </c:pt>
                <c:pt idx="1247">
                  <c:v>40926</c:v>
                </c:pt>
                <c:pt idx="1248">
                  <c:v>40925</c:v>
                </c:pt>
                <c:pt idx="1249">
                  <c:v>40921</c:v>
                </c:pt>
                <c:pt idx="1250">
                  <c:v>40920</c:v>
                </c:pt>
                <c:pt idx="1251">
                  <c:v>40919</c:v>
                </c:pt>
                <c:pt idx="1252">
                  <c:v>40918</c:v>
                </c:pt>
                <c:pt idx="1253">
                  <c:v>40917</c:v>
                </c:pt>
                <c:pt idx="1254">
                  <c:v>40914</c:v>
                </c:pt>
                <c:pt idx="1255">
                  <c:v>40913</c:v>
                </c:pt>
                <c:pt idx="1256">
                  <c:v>40912</c:v>
                </c:pt>
                <c:pt idx="1257">
                  <c:v>40911</c:v>
                </c:pt>
              </c:numCache>
            </c:numRef>
          </c:cat>
          <c:val>
            <c:numRef>
              <c:f>All!$D$2:$D$1259</c:f>
              <c:numCache>
                <c:formatCode>General</c:formatCode>
                <c:ptCount val="1258"/>
                <c:pt idx="0">
                  <c:v>45.560001</c:v>
                </c:pt>
                <c:pt idx="1">
                  <c:v>45.639999000000003</c:v>
                </c:pt>
                <c:pt idx="2">
                  <c:v>45.588002000000003</c:v>
                </c:pt>
                <c:pt idx="3">
                  <c:v>46.375717999999999</c:v>
                </c:pt>
                <c:pt idx="4">
                  <c:v>46.066614999999999</c:v>
                </c:pt>
                <c:pt idx="5">
                  <c:v>45.83728</c:v>
                </c:pt>
                <c:pt idx="6">
                  <c:v>45.907077000000001</c:v>
                </c:pt>
                <c:pt idx="7">
                  <c:v>46.076585000000001</c:v>
                </c:pt>
                <c:pt idx="8">
                  <c:v>45.298838000000003</c:v>
                </c:pt>
                <c:pt idx="9">
                  <c:v>45.777451999999997</c:v>
                </c:pt>
                <c:pt idx="10">
                  <c:v>46.425576999999997</c:v>
                </c:pt>
                <c:pt idx="11">
                  <c:v>46.006787000000003</c:v>
                </c:pt>
                <c:pt idx="12">
                  <c:v>46.256065</c:v>
                </c:pt>
                <c:pt idx="13">
                  <c:v>46.006787000000003</c:v>
                </c:pt>
                <c:pt idx="14">
                  <c:v>46.166325000000001</c:v>
                </c:pt>
                <c:pt idx="15">
                  <c:v>45.667769</c:v>
                </c:pt>
                <c:pt idx="16">
                  <c:v>44.860109999999999</c:v>
                </c:pt>
                <c:pt idx="17">
                  <c:v>44.710540999999999</c:v>
                </c:pt>
                <c:pt idx="18">
                  <c:v>44.401434999999999</c:v>
                </c:pt>
                <c:pt idx="19">
                  <c:v>43.902878000000001</c:v>
                </c:pt>
                <c:pt idx="20">
                  <c:v>43.085245999999998</c:v>
                </c:pt>
                <c:pt idx="21">
                  <c:v>43.853023999999998</c:v>
                </c:pt>
                <c:pt idx="22">
                  <c:v>44.351579999999998</c:v>
                </c:pt>
                <c:pt idx="23">
                  <c:v>43.474119999999999</c:v>
                </c:pt>
                <c:pt idx="24">
                  <c:v>44.760396</c:v>
                </c:pt>
                <c:pt idx="25">
                  <c:v>44.521090999999998</c:v>
                </c:pt>
                <c:pt idx="26">
                  <c:v>44.331637000000001</c:v>
                </c:pt>
                <c:pt idx="27">
                  <c:v>44.840167000000001</c:v>
                </c:pt>
                <c:pt idx="28">
                  <c:v>44.909965</c:v>
                </c:pt>
                <c:pt idx="29">
                  <c:v>45.807364</c:v>
                </c:pt>
                <c:pt idx="30">
                  <c:v>46.046672999999998</c:v>
                </c:pt>
                <c:pt idx="31">
                  <c:v>45.268926</c:v>
                </c:pt>
                <c:pt idx="32">
                  <c:v>45.199128000000002</c:v>
                </c:pt>
                <c:pt idx="33">
                  <c:v>46.236122999999999</c:v>
                </c:pt>
                <c:pt idx="34">
                  <c:v>46.894216999999998</c:v>
                </c:pt>
                <c:pt idx="35">
                  <c:v>45.807364</c:v>
                </c:pt>
                <c:pt idx="36">
                  <c:v>45.488287999999997</c:v>
                </c:pt>
                <c:pt idx="37">
                  <c:v>45.578028000000003</c:v>
                </c:pt>
                <c:pt idx="38">
                  <c:v>44.192042000000001</c:v>
                </c:pt>
                <c:pt idx="39">
                  <c:v>43.533948000000002</c:v>
                </c:pt>
                <c:pt idx="40">
                  <c:v>43.135100999999999</c:v>
                </c:pt>
                <c:pt idx="41">
                  <c:v>43.364440000000002</c:v>
                </c:pt>
                <c:pt idx="42">
                  <c:v>43.444206999999999</c:v>
                </c:pt>
                <c:pt idx="43">
                  <c:v>43.095219</c:v>
                </c:pt>
                <c:pt idx="44">
                  <c:v>43.254756999999998</c:v>
                </c:pt>
                <c:pt idx="45">
                  <c:v>43.244784000000003</c:v>
                </c:pt>
                <c:pt idx="46">
                  <c:v>43.384379000000003</c:v>
                </c:pt>
                <c:pt idx="47">
                  <c:v>45.717624000000001</c:v>
                </c:pt>
                <c:pt idx="48">
                  <c:v>45.438433000000003</c:v>
                </c:pt>
                <c:pt idx="49">
                  <c:v>45.917046999999997</c:v>
                </c:pt>
                <c:pt idx="50">
                  <c:v>45.887135000000001</c:v>
                </c:pt>
                <c:pt idx="51">
                  <c:v>45.308807000000002</c:v>
                </c:pt>
                <c:pt idx="52">
                  <c:v>45.019647999999997</c:v>
                </c:pt>
                <c:pt idx="53">
                  <c:v>44.949849999999998</c:v>
                </c:pt>
                <c:pt idx="54">
                  <c:v>45.029617000000002</c:v>
                </c:pt>
                <c:pt idx="55">
                  <c:v>45.338723000000002</c:v>
                </c:pt>
                <c:pt idx="56">
                  <c:v>45.558086000000003</c:v>
                </c:pt>
                <c:pt idx="57">
                  <c:v>47.552311000000003</c:v>
                </c:pt>
                <c:pt idx="58">
                  <c:v>47.243209</c:v>
                </c:pt>
                <c:pt idx="59">
                  <c:v>47.163437999999999</c:v>
                </c:pt>
                <c:pt idx="60">
                  <c:v>47.013872999999997</c:v>
                </c:pt>
                <c:pt idx="61">
                  <c:v>46.694797999999999</c:v>
                </c:pt>
                <c:pt idx="62">
                  <c:v>47.003900000000002</c:v>
                </c:pt>
                <c:pt idx="63">
                  <c:v>46.954045000000001</c:v>
                </c:pt>
                <c:pt idx="64">
                  <c:v>46.161338999999998</c:v>
                </c:pt>
                <c:pt idx="65">
                  <c:v>46.927213999999999</c:v>
                </c:pt>
                <c:pt idx="66">
                  <c:v>46.449786000000003</c:v>
                </c:pt>
                <c:pt idx="67">
                  <c:v>46.320481000000001</c:v>
                </c:pt>
                <c:pt idx="68">
                  <c:v>46.360267999999998</c:v>
                </c:pt>
                <c:pt idx="69">
                  <c:v>46.419944000000001</c:v>
                </c:pt>
                <c:pt idx="70">
                  <c:v>45.793322000000003</c:v>
                </c:pt>
                <c:pt idx="71">
                  <c:v>45.465088999999999</c:v>
                </c:pt>
                <c:pt idx="72">
                  <c:v>44.709161999999999</c:v>
                </c:pt>
                <c:pt idx="73">
                  <c:v>44.550020000000004</c:v>
                </c:pt>
                <c:pt idx="74">
                  <c:v>45.196534999999997</c:v>
                </c:pt>
                <c:pt idx="75">
                  <c:v>44.619644000000001</c:v>
                </c:pt>
                <c:pt idx="76">
                  <c:v>44.659430999999998</c:v>
                </c:pt>
                <c:pt idx="77">
                  <c:v>45.504874999999998</c:v>
                </c:pt>
                <c:pt idx="78">
                  <c:v>44.639538000000002</c:v>
                </c:pt>
                <c:pt idx="79">
                  <c:v>46.768070999999999</c:v>
                </c:pt>
                <c:pt idx="80">
                  <c:v>46.857588999999997</c:v>
                </c:pt>
                <c:pt idx="81">
                  <c:v>46.698445999999997</c:v>
                </c:pt>
                <c:pt idx="82">
                  <c:v>46.748178000000003</c:v>
                </c:pt>
                <c:pt idx="83">
                  <c:v>46.738233000000001</c:v>
                </c:pt>
                <c:pt idx="84">
                  <c:v>46.728284000000002</c:v>
                </c:pt>
                <c:pt idx="85">
                  <c:v>46.887427000000002</c:v>
                </c:pt>
                <c:pt idx="86">
                  <c:v>47.364854999999999</c:v>
                </c:pt>
                <c:pt idx="87">
                  <c:v>47.066462999999999</c:v>
                </c:pt>
                <c:pt idx="88">
                  <c:v>47.006782999999999</c:v>
                </c:pt>
                <c:pt idx="89">
                  <c:v>46.449786000000003</c:v>
                </c:pt>
                <c:pt idx="90">
                  <c:v>47.563783999999998</c:v>
                </c:pt>
                <c:pt idx="91">
                  <c:v>47.325071999999999</c:v>
                </c:pt>
                <c:pt idx="92">
                  <c:v>47.364854999999999</c:v>
                </c:pt>
                <c:pt idx="93">
                  <c:v>46.469678999999999</c:v>
                </c:pt>
                <c:pt idx="94">
                  <c:v>48.170515999999999</c:v>
                </c:pt>
                <c:pt idx="95">
                  <c:v>48.021318000000001</c:v>
                </c:pt>
                <c:pt idx="96">
                  <c:v>48.180461000000001</c:v>
                </c:pt>
                <c:pt idx="97">
                  <c:v>47.882069000000001</c:v>
                </c:pt>
                <c:pt idx="98">
                  <c:v>47.872123999999999</c:v>
                </c:pt>
                <c:pt idx="99">
                  <c:v>47.255443</c:v>
                </c:pt>
                <c:pt idx="100">
                  <c:v>47.195766999999996</c:v>
                </c:pt>
                <c:pt idx="101">
                  <c:v>46.976945000000001</c:v>
                </c:pt>
                <c:pt idx="102">
                  <c:v>47.235554</c:v>
                </c:pt>
                <c:pt idx="103">
                  <c:v>46.579090000000001</c:v>
                </c:pt>
                <c:pt idx="104">
                  <c:v>46.837696000000001</c:v>
                </c:pt>
                <c:pt idx="105">
                  <c:v>46.927213999999999</c:v>
                </c:pt>
                <c:pt idx="106">
                  <c:v>47.613515</c:v>
                </c:pt>
                <c:pt idx="107">
                  <c:v>47.852231000000003</c:v>
                </c:pt>
                <c:pt idx="108">
                  <c:v>47.255443</c:v>
                </c:pt>
                <c:pt idx="109">
                  <c:v>47.006782999999999</c:v>
                </c:pt>
                <c:pt idx="110">
                  <c:v>46.698445999999997</c:v>
                </c:pt>
                <c:pt idx="111">
                  <c:v>45.892785000000003</c:v>
                </c:pt>
                <c:pt idx="112">
                  <c:v>46.33043</c:v>
                </c:pt>
                <c:pt idx="113">
                  <c:v>46.419944000000001</c:v>
                </c:pt>
                <c:pt idx="114">
                  <c:v>46.758122</c:v>
                </c:pt>
                <c:pt idx="115">
                  <c:v>46.728284000000002</c:v>
                </c:pt>
                <c:pt idx="116">
                  <c:v>46.549249000000003</c:v>
                </c:pt>
                <c:pt idx="117">
                  <c:v>46.419944000000001</c:v>
                </c:pt>
                <c:pt idx="118">
                  <c:v>46.549249000000003</c:v>
                </c:pt>
                <c:pt idx="119">
                  <c:v>46.161338999999998</c:v>
                </c:pt>
                <c:pt idx="120">
                  <c:v>46.280695000000001</c:v>
                </c:pt>
                <c:pt idx="121">
                  <c:v>45.156751999999997</c:v>
                </c:pt>
                <c:pt idx="122">
                  <c:v>45.236320999999997</c:v>
                </c:pt>
                <c:pt idx="123">
                  <c:v>44.181998999999998</c:v>
                </c:pt>
                <c:pt idx="124">
                  <c:v>44.231734000000003</c:v>
                </c:pt>
                <c:pt idx="125">
                  <c:v>43.515591000000001</c:v>
                </c:pt>
                <c:pt idx="126">
                  <c:v>44.361035000000001</c:v>
                </c:pt>
                <c:pt idx="127">
                  <c:v>44.122323000000002</c:v>
                </c:pt>
                <c:pt idx="128">
                  <c:v>43.411154000000003</c:v>
                </c:pt>
                <c:pt idx="129">
                  <c:v>42.766337999999998</c:v>
                </c:pt>
                <c:pt idx="130">
                  <c:v>41.923112000000003</c:v>
                </c:pt>
                <c:pt idx="131">
                  <c:v>43.768284999999999</c:v>
                </c:pt>
                <c:pt idx="132">
                  <c:v>46.307878000000002</c:v>
                </c:pt>
                <c:pt idx="133">
                  <c:v>45.663058999999997</c:v>
                </c:pt>
                <c:pt idx="134">
                  <c:v>45.792023</c:v>
                </c:pt>
                <c:pt idx="135">
                  <c:v>45.772182000000001</c:v>
                </c:pt>
                <c:pt idx="136">
                  <c:v>44.998401000000001</c:v>
                </c:pt>
                <c:pt idx="137">
                  <c:v>45.008319999999998</c:v>
                </c:pt>
                <c:pt idx="138">
                  <c:v>44.581747999999997</c:v>
                </c:pt>
                <c:pt idx="139">
                  <c:v>44.551988000000001</c:v>
                </c:pt>
                <c:pt idx="140">
                  <c:v>44.561906999999998</c:v>
                </c:pt>
                <c:pt idx="141">
                  <c:v>44.998401000000001</c:v>
                </c:pt>
                <c:pt idx="142">
                  <c:v>45.722582000000003</c:v>
                </c:pt>
                <c:pt idx="143">
                  <c:v>45.782105000000001</c:v>
                </c:pt>
                <c:pt idx="144">
                  <c:v>45.385292</c:v>
                </c:pt>
                <c:pt idx="145">
                  <c:v>45.494416000000001</c:v>
                </c:pt>
                <c:pt idx="146">
                  <c:v>45.355531999999997</c:v>
                </c:pt>
                <c:pt idx="147">
                  <c:v>45.534098</c:v>
                </c:pt>
                <c:pt idx="148">
                  <c:v>45.583697999999998</c:v>
                </c:pt>
                <c:pt idx="149">
                  <c:v>45.524175</c:v>
                </c:pt>
                <c:pt idx="150">
                  <c:v>45.454732999999997</c:v>
                </c:pt>
                <c:pt idx="151">
                  <c:v>45.147202999999998</c:v>
                </c:pt>
                <c:pt idx="152">
                  <c:v>45.057921</c:v>
                </c:pt>
                <c:pt idx="153">
                  <c:v>44.671030000000002</c:v>
                </c:pt>
                <c:pt idx="154">
                  <c:v>44.214697999999999</c:v>
                </c:pt>
                <c:pt idx="155">
                  <c:v>44.532147000000002</c:v>
                </c:pt>
                <c:pt idx="156">
                  <c:v>44.20478</c:v>
                </c:pt>
                <c:pt idx="157">
                  <c:v>43.966690999999997</c:v>
                </c:pt>
                <c:pt idx="158">
                  <c:v>44.055973999999999</c:v>
                </c:pt>
                <c:pt idx="159">
                  <c:v>42.597690999999998</c:v>
                </c:pt>
                <c:pt idx="160">
                  <c:v>42.280242000000001</c:v>
                </c:pt>
                <c:pt idx="161">
                  <c:v>42.389366000000003</c:v>
                </c:pt>
                <c:pt idx="162">
                  <c:v>42.121518000000002</c:v>
                </c:pt>
                <c:pt idx="163">
                  <c:v>41.665185999999999</c:v>
                </c:pt>
                <c:pt idx="164">
                  <c:v>41.000529</c:v>
                </c:pt>
                <c:pt idx="165">
                  <c:v>41.099730000000001</c:v>
                </c:pt>
                <c:pt idx="166">
                  <c:v>40.633476000000002</c:v>
                </c:pt>
                <c:pt idx="167">
                  <c:v>40.196984999999998</c:v>
                </c:pt>
                <c:pt idx="168">
                  <c:v>40.911245999999998</c:v>
                </c:pt>
                <c:pt idx="169">
                  <c:v>41.377496999999998</c:v>
                </c:pt>
                <c:pt idx="170">
                  <c:v>40.593794000000003</c:v>
                </c:pt>
                <c:pt idx="171">
                  <c:v>40.851723</c:v>
                </c:pt>
                <c:pt idx="172">
                  <c:v>41.248536000000001</c:v>
                </c:pt>
                <c:pt idx="173">
                  <c:v>40.990606</c:v>
                </c:pt>
                <c:pt idx="174">
                  <c:v>41.298136999999997</c:v>
                </c:pt>
                <c:pt idx="175">
                  <c:v>41.46678</c:v>
                </c:pt>
                <c:pt idx="176">
                  <c:v>41.595744000000003</c:v>
                </c:pt>
                <c:pt idx="177">
                  <c:v>41.189013000000003</c:v>
                </c:pt>
                <c:pt idx="178">
                  <c:v>41.069971000000002</c:v>
                </c:pt>
                <c:pt idx="179">
                  <c:v>40.980688000000001</c:v>
                </c:pt>
                <c:pt idx="180">
                  <c:v>40.583874999999999</c:v>
                </c:pt>
                <c:pt idx="181">
                  <c:v>40.454909999999998</c:v>
                </c:pt>
                <c:pt idx="182">
                  <c:v>40.365628000000001</c:v>
                </c:pt>
                <c:pt idx="183">
                  <c:v>39.433121999999997</c:v>
                </c:pt>
                <c:pt idx="184">
                  <c:v>39.095832999999999</c:v>
                </c:pt>
                <c:pt idx="185">
                  <c:v>39.224797000000002</c:v>
                </c:pt>
                <c:pt idx="186">
                  <c:v>39.155355999999998</c:v>
                </c:pt>
                <c:pt idx="187">
                  <c:v>39.919218000000001</c:v>
                </c:pt>
                <c:pt idx="188">
                  <c:v>38.947026999999999</c:v>
                </c:pt>
                <c:pt idx="189">
                  <c:v>39.691048000000002</c:v>
                </c:pt>
                <c:pt idx="190">
                  <c:v>39.988660000000003</c:v>
                </c:pt>
                <c:pt idx="191">
                  <c:v>39.418238000000002</c:v>
                </c:pt>
                <c:pt idx="192">
                  <c:v>39.685313000000001</c:v>
                </c:pt>
                <c:pt idx="193">
                  <c:v>39.724881000000003</c:v>
                </c:pt>
                <c:pt idx="194">
                  <c:v>39.091816000000001</c:v>
                </c:pt>
                <c:pt idx="195">
                  <c:v>39.002791000000002</c:v>
                </c:pt>
                <c:pt idx="196">
                  <c:v>39.042358</c:v>
                </c:pt>
                <c:pt idx="197">
                  <c:v>39.447915999999999</c:v>
                </c:pt>
                <c:pt idx="198">
                  <c:v>39.220407999999999</c:v>
                </c:pt>
                <c:pt idx="199">
                  <c:v>39.754555000000003</c:v>
                </c:pt>
                <c:pt idx="200">
                  <c:v>38.864308000000001</c:v>
                </c:pt>
                <c:pt idx="201">
                  <c:v>38.557665999999998</c:v>
                </c:pt>
                <c:pt idx="202">
                  <c:v>37.875143000000001</c:v>
                </c:pt>
                <c:pt idx="203">
                  <c:v>38.597233000000003</c:v>
                </c:pt>
                <c:pt idx="204">
                  <c:v>38.804957000000002</c:v>
                </c:pt>
                <c:pt idx="205">
                  <c:v>37.5685</c:v>
                </c:pt>
                <c:pt idx="206">
                  <c:v>37.716875999999999</c:v>
                </c:pt>
                <c:pt idx="207">
                  <c:v>37.677309000000001</c:v>
                </c:pt>
                <c:pt idx="208">
                  <c:v>39.002791000000002</c:v>
                </c:pt>
                <c:pt idx="209">
                  <c:v>38.913766000000003</c:v>
                </c:pt>
                <c:pt idx="210">
                  <c:v>38.775283000000002</c:v>
                </c:pt>
                <c:pt idx="211">
                  <c:v>38.617016999999997</c:v>
                </c:pt>
                <c:pt idx="212">
                  <c:v>38.171892</c:v>
                </c:pt>
                <c:pt idx="213">
                  <c:v>36.945324999999997</c:v>
                </c:pt>
                <c:pt idx="214">
                  <c:v>37.182726000000002</c:v>
                </c:pt>
                <c:pt idx="215">
                  <c:v>37.222293999999998</c:v>
                </c:pt>
                <c:pt idx="216">
                  <c:v>37.073917000000002</c:v>
                </c:pt>
                <c:pt idx="217">
                  <c:v>36.767274999999998</c:v>
                </c:pt>
                <c:pt idx="218">
                  <c:v>37.617958000000002</c:v>
                </c:pt>
                <c:pt idx="219">
                  <c:v>37.034350000000003</c:v>
                </c:pt>
                <c:pt idx="220">
                  <c:v>36.787058999999999</c:v>
                </c:pt>
                <c:pt idx="221">
                  <c:v>37.459690999999999</c:v>
                </c:pt>
                <c:pt idx="222">
                  <c:v>36.678254000000003</c:v>
                </c:pt>
                <c:pt idx="223">
                  <c:v>35.827570999999999</c:v>
                </c:pt>
                <c:pt idx="224">
                  <c:v>34.947214000000002</c:v>
                </c:pt>
                <c:pt idx="225">
                  <c:v>35.461576999999998</c:v>
                </c:pt>
                <c:pt idx="226">
                  <c:v>34.986778000000001</c:v>
                </c:pt>
                <c:pt idx="227">
                  <c:v>34.422953999999997</c:v>
                </c:pt>
                <c:pt idx="228">
                  <c:v>35.649521</c:v>
                </c:pt>
                <c:pt idx="229">
                  <c:v>37.014566000000002</c:v>
                </c:pt>
                <c:pt idx="230">
                  <c:v>36.787058999999999</c:v>
                </c:pt>
                <c:pt idx="231">
                  <c:v>36.66836</c:v>
                </c:pt>
                <c:pt idx="232">
                  <c:v>37.281641</c:v>
                </c:pt>
                <c:pt idx="233">
                  <c:v>37.242077999999999</c:v>
                </c:pt>
                <c:pt idx="234">
                  <c:v>35.718761999999998</c:v>
                </c:pt>
                <c:pt idx="235">
                  <c:v>36.648575999999998</c:v>
                </c:pt>
                <c:pt idx="236">
                  <c:v>37.103591000000002</c:v>
                </c:pt>
                <c:pt idx="237">
                  <c:v>37.202509999999997</c:v>
                </c:pt>
                <c:pt idx="238">
                  <c:v>37.5685</c:v>
                </c:pt>
                <c:pt idx="239">
                  <c:v>36.826625999999997</c:v>
                </c:pt>
                <c:pt idx="240">
                  <c:v>36.856299999999997</c:v>
                </c:pt>
                <c:pt idx="241">
                  <c:v>36.796951999999997</c:v>
                </c:pt>
                <c:pt idx="242">
                  <c:v>36.707926999999998</c:v>
                </c:pt>
                <c:pt idx="243">
                  <c:v>37.202509999999997</c:v>
                </c:pt>
                <c:pt idx="244">
                  <c:v>36.460636000000001</c:v>
                </c:pt>
                <c:pt idx="245">
                  <c:v>37.776223999999999</c:v>
                </c:pt>
                <c:pt idx="246">
                  <c:v>37.528933000000002</c:v>
                </c:pt>
                <c:pt idx="247">
                  <c:v>38.171892</c:v>
                </c:pt>
                <c:pt idx="248">
                  <c:v>38.577449000000001</c:v>
                </c:pt>
                <c:pt idx="249">
                  <c:v>40.288705</c:v>
                </c:pt>
                <c:pt idx="250">
                  <c:v>40.110655000000001</c:v>
                </c:pt>
                <c:pt idx="251">
                  <c:v>40.249136999999997</c:v>
                </c:pt>
                <c:pt idx="252">
                  <c:v>41.357005000000001</c:v>
                </c:pt>
                <c:pt idx="253">
                  <c:v>41.599348999999997</c:v>
                </c:pt>
                <c:pt idx="254">
                  <c:v>41.786780999999998</c:v>
                </c:pt>
                <c:pt idx="255">
                  <c:v>41.214627999999998</c:v>
                </c:pt>
                <c:pt idx="256">
                  <c:v>41.569757000000003</c:v>
                </c:pt>
                <c:pt idx="257">
                  <c:v>41.204765000000002</c:v>
                </c:pt>
                <c:pt idx="258">
                  <c:v>40.662208</c:v>
                </c:pt>
                <c:pt idx="259">
                  <c:v>40.277486000000003</c:v>
                </c:pt>
                <c:pt idx="260">
                  <c:v>39.557361</c:v>
                </c:pt>
                <c:pt idx="261">
                  <c:v>40.228160000000003</c:v>
                </c:pt>
                <c:pt idx="262">
                  <c:v>40.869365000000002</c:v>
                </c:pt>
                <c:pt idx="263">
                  <c:v>40.257756000000001</c:v>
                </c:pt>
                <c:pt idx="264">
                  <c:v>39.705333000000003</c:v>
                </c:pt>
                <c:pt idx="265">
                  <c:v>39.646143000000002</c:v>
                </c:pt>
                <c:pt idx="266">
                  <c:v>40.691800999999998</c:v>
                </c:pt>
                <c:pt idx="267">
                  <c:v>40.425454000000002</c:v>
                </c:pt>
                <c:pt idx="268">
                  <c:v>40.612881999999999</c:v>
                </c:pt>
                <c:pt idx="269">
                  <c:v>40.149244000000003</c:v>
                </c:pt>
                <c:pt idx="270">
                  <c:v>40.543829000000002</c:v>
                </c:pt>
                <c:pt idx="271">
                  <c:v>39.606687999999998</c:v>
                </c:pt>
                <c:pt idx="272">
                  <c:v>39.873030999999997</c:v>
                </c:pt>
                <c:pt idx="273">
                  <c:v>40.504373000000001</c:v>
                </c:pt>
                <c:pt idx="274">
                  <c:v>41.254086999999998</c:v>
                </c:pt>
                <c:pt idx="275">
                  <c:v>41.402059000000001</c:v>
                </c:pt>
                <c:pt idx="276">
                  <c:v>40.780583</c:v>
                </c:pt>
                <c:pt idx="277">
                  <c:v>40.119647999999998</c:v>
                </c:pt>
                <c:pt idx="278">
                  <c:v>39.488309000000001</c:v>
                </c:pt>
                <c:pt idx="279">
                  <c:v>38.748457999999999</c:v>
                </c:pt>
                <c:pt idx="280">
                  <c:v>37.979013999999999</c:v>
                </c:pt>
                <c:pt idx="281">
                  <c:v>38.807647000000003</c:v>
                </c:pt>
                <c:pt idx="282">
                  <c:v>37.860638999999999</c:v>
                </c:pt>
                <c:pt idx="283">
                  <c:v>36.824848000000003</c:v>
                </c:pt>
                <c:pt idx="284">
                  <c:v>36.272424999999998</c:v>
                </c:pt>
                <c:pt idx="285">
                  <c:v>36.982683000000002</c:v>
                </c:pt>
                <c:pt idx="286">
                  <c:v>37.150381000000003</c:v>
                </c:pt>
                <c:pt idx="287">
                  <c:v>37.466050000000003</c:v>
                </c:pt>
                <c:pt idx="288">
                  <c:v>37.406860999999999</c:v>
                </c:pt>
                <c:pt idx="289">
                  <c:v>37.623885000000001</c:v>
                </c:pt>
                <c:pt idx="290">
                  <c:v>37.78172</c:v>
                </c:pt>
                <c:pt idx="291">
                  <c:v>37.821179000000001</c:v>
                </c:pt>
                <c:pt idx="292">
                  <c:v>37.752127000000002</c:v>
                </c:pt>
                <c:pt idx="293">
                  <c:v>38.067796000000001</c:v>
                </c:pt>
                <c:pt idx="294">
                  <c:v>37.249026000000001</c:v>
                </c:pt>
                <c:pt idx="295">
                  <c:v>37.189841000000001</c:v>
                </c:pt>
                <c:pt idx="296">
                  <c:v>37.012276</c:v>
                </c:pt>
                <c:pt idx="297">
                  <c:v>36.548634999999997</c:v>
                </c:pt>
                <c:pt idx="298">
                  <c:v>36.331614000000002</c:v>
                </c:pt>
                <c:pt idx="299">
                  <c:v>36.607824000000001</c:v>
                </c:pt>
                <c:pt idx="300">
                  <c:v>35.601627000000001</c:v>
                </c:pt>
                <c:pt idx="301">
                  <c:v>35.414199000000004</c:v>
                </c:pt>
                <c:pt idx="302">
                  <c:v>35.828513999999998</c:v>
                </c:pt>
                <c:pt idx="303">
                  <c:v>35.739730999999999</c:v>
                </c:pt>
                <c:pt idx="304">
                  <c:v>35.295819999999999</c:v>
                </c:pt>
                <c:pt idx="305">
                  <c:v>35.098529999999997</c:v>
                </c:pt>
                <c:pt idx="306">
                  <c:v>34.575699</c:v>
                </c:pt>
                <c:pt idx="307">
                  <c:v>35.147852</c:v>
                </c:pt>
                <c:pt idx="308">
                  <c:v>35.502980999999998</c:v>
                </c:pt>
                <c:pt idx="309">
                  <c:v>35.739730999999999</c:v>
                </c:pt>
                <c:pt idx="310">
                  <c:v>35.522706999999997</c:v>
                </c:pt>
                <c:pt idx="311">
                  <c:v>35.059069999999998</c:v>
                </c:pt>
                <c:pt idx="312">
                  <c:v>34.427731000000001</c:v>
                </c:pt>
                <c:pt idx="313">
                  <c:v>34.861775999999999</c:v>
                </c:pt>
                <c:pt idx="314">
                  <c:v>34.200839999999999</c:v>
                </c:pt>
                <c:pt idx="315">
                  <c:v>33.283428999999998</c:v>
                </c:pt>
                <c:pt idx="316">
                  <c:v>33.865445000000001</c:v>
                </c:pt>
                <c:pt idx="317">
                  <c:v>33.283428999999998</c:v>
                </c:pt>
                <c:pt idx="318">
                  <c:v>32.918433</c:v>
                </c:pt>
                <c:pt idx="319">
                  <c:v>33.983820000000001</c:v>
                </c:pt>
                <c:pt idx="320">
                  <c:v>33.983818999999997</c:v>
                </c:pt>
                <c:pt idx="321">
                  <c:v>34.377265000000001</c:v>
                </c:pt>
                <c:pt idx="322">
                  <c:v>34.475625000000001</c:v>
                </c:pt>
                <c:pt idx="323">
                  <c:v>35.105136000000002</c:v>
                </c:pt>
                <c:pt idx="324">
                  <c:v>35.154319999999998</c:v>
                </c:pt>
                <c:pt idx="325">
                  <c:v>35.803503999999997</c:v>
                </c:pt>
                <c:pt idx="326">
                  <c:v>35.921537000000001</c:v>
                </c:pt>
                <c:pt idx="327">
                  <c:v>35.557600999999998</c:v>
                </c:pt>
                <c:pt idx="328">
                  <c:v>34.967430999999998</c:v>
                </c:pt>
                <c:pt idx="329">
                  <c:v>35.370711999999997</c:v>
                </c:pt>
                <c:pt idx="330">
                  <c:v>35.272353000000003</c:v>
                </c:pt>
                <c:pt idx="331">
                  <c:v>34.957597</c:v>
                </c:pt>
                <c:pt idx="332">
                  <c:v>35.616616</c:v>
                </c:pt>
                <c:pt idx="333">
                  <c:v>34.485463000000003</c:v>
                </c:pt>
                <c:pt idx="334">
                  <c:v>35.164155000000001</c:v>
                </c:pt>
                <c:pt idx="335">
                  <c:v>34.947758999999998</c:v>
                </c:pt>
                <c:pt idx="336">
                  <c:v>34.180542000000003</c:v>
                </c:pt>
                <c:pt idx="337">
                  <c:v>35.714979</c:v>
                </c:pt>
                <c:pt idx="338">
                  <c:v>35.911698999999999</c:v>
                </c:pt>
                <c:pt idx="339">
                  <c:v>36.039569</c:v>
                </c:pt>
                <c:pt idx="340">
                  <c:v>35.036284000000002</c:v>
                </c:pt>
                <c:pt idx="341">
                  <c:v>33.796934</c:v>
                </c:pt>
                <c:pt idx="342">
                  <c:v>34.111688999999998</c:v>
                </c:pt>
                <c:pt idx="343">
                  <c:v>35.636288</c:v>
                </c:pt>
                <c:pt idx="344">
                  <c:v>36.895311</c:v>
                </c:pt>
                <c:pt idx="345">
                  <c:v>37.77073</c:v>
                </c:pt>
                <c:pt idx="346">
                  <c:v>38.380569000000001</c:v>
                </c:pt>
                <c:pt idx="347">
                  <c:v>38.183844999999998</c:v>
                </c:pt>
                <c:pt idx="348">
                  <c:v>38.016632999999999</c:v>
                </c:pt>
                <c:pt idx="349">
                  <c:v>37.928108000000002</c:v>
                </c:pt>
                <c:pt idx="350">
                  <c:v>38.252698000000002</c:v>
                </c:pt>
                <c:pt idx="351">
                  <c:v>38.774011000000002</c:v>
                </c:pt>
                <c:pt idx="352">
                  <c:v>39.806807999999997</c:v>
                </c:pt>
                <c:pt idx="353">
                  <c:v>39.334674</c:v>
                </c:pt>
                <c:pt idx="354">
                  <c:v>39.462541000000002</c:v>
                </c:pt>
                <c:pt idx="355">
                  <c:v>40.052711000000002</c:v>
                </c:pt>
                <c:pt idx="356">
                  <c:v>39.954346999999999</c:v>
                </c:pt>
                <c:pt idx="357">
                  <c:v>40.328121000000003</c:v>
                </c:pt>
                <c:pt idx="358">
                  <c:v>40.278941000000003</c:v>
                </c:pt>
                <c:pt idx="359">
                  <c:v>40.298614000000001</c:v>
                </c:pt>
                <c:pt idx="360">
                  <c:v>39.737954999999999</c:v>
                </c:pt>
                <c:pt idx="361">
                  <c:v>39.787134999999999</c:v>
                </c:pt>
                <c:pt idx="362">
                  <c:v>38.960900000000002</c:v>
                </c:pt>
                <c:pt idx="363">
                  <c:v>38.665816999999997</c:v>
                </c:pt>
                <c:pt idx="364">
                  <c:v>39.590412000000001</c:v>
                </c:pt>
                <c:pt idx="365">
                  <c:v>39.669103</c:v>
                </c:pt>
                <c:pt idx="366">
                  <c:v>38.921554999999998</c:v>
                </c:pt>
                <c:pt idx="367">
                  <c:v>39.403526999999997</c:v>
                </c:pt>
                <c:pt idx="368">
                  <c:v>39.295329000000002</c:v>
                </c:pt>
                <c:pt idx="369">
                  <c:v>39.678936999999998</c:v>
                </c:pt>
                <c:pt idx="370">
                  <c:v>39.472378999999997</c:v>
                </c:pt>
                <c:pt idx="371">
                  <c:v>39.826481000000001</c:v>
                </c:pt>
                <c:pt idx="372">
                  <c:v>39.305163</c:v>
                </c:pt>
                <c:pt idx="373">
                  <c:v>38.754342999999999</c:v>
                </c:pt>
                <c:pt idx="374">
                  <c:v>38.282204999999998</c:v>
                </c:pt>
                <c:pt idx="375">
                  <c:v>38.114992999999998</c:v>
                </c:pt>
                <c:pt idx="376">
                  <c:v>39.137951000000001</c:v>
                </c:pt>
                <c:pt idx="377">
                  <c:v>38.714996999999997</c:v>
                </c:pt>
                <c:pt idx="378">
                  <c:v>38.931393</c:v>
                </c:pt>
                <c:pt idx="379">
                  <c:v>38.616633999999998</c:v>
                </c:pt>
                <c:pt idx="380">
                  <c:v>37.947780000000002</c:v>
                </c:pt>
                <c:pt idx="381">
                  <c:v>38.105158000000003</c:v>
                </c:pt>
                <c:pt idx="382">
                  <c:v>39.364181000000002</c:v>
                </c:pt>
                <c:pt idx="383">
                  <c:v>39.295324999999998</c:v>
                </c:pt>
                <c:pt idx="384">
                  <c:v>39.432687000000001</c:v>
                </c:pt>
                <c:pt idx="385">
                  <c:v>38.853803999999997</c:v>
                </c:pt>
                <c:pt idx="386">
                  <c:v>39.059849999999997</c:v>
                </c:pt>
                <c:pt idx="387">
                  <c:v>38.74588</c:v>
                </c:pt>
                <c:pt idx="388">
                  <c:v>39.148153999999998</c:v>
                </c:pt>
                <c:pt idx="389">
                  <c:v>38.853803999999997</c:v>
                </c:pt>
                <c:pt idx="390">
                  <c:v>39.040225999999997</c:v>
                </c:pt>
                <c:pt idx="391">
                  <c:v>38.775314000000002</c:v>
                </c:pt>
                <c:pt idx="392">
                  <c:v>39.089283000000002</c:v>
                </c:pt>
                <c:pt idx="393">
                  <c:v>39.766280000000002</c:v>
                </c:pt>
                <c:pt idx="394">
                  <c:v>39.75647</c:v>
                </c:pt>
                <c:pt idx="395">
                  <c:v>39.364006000000003</c:v>
                </c:pt>
                <c:pt idx="396">
                  <c:v>39.197211000000003</c:v>
                </c:pt>
                <c:pt idx="397">
                  <c:v>39.550427999999997</c:v>
                </c:pt>
                <c:pt idx="398">
                  <c:v>39.776094000000001</c:v>
                </c:pt>
                <c:pt idx="399">
                  <c:v>40.325538999999999</c:v>
                </c:pt>
                <c:pt idx="400">
                  <c:v>40.335352999999998</c:v>
                </c:pt>
                <c:pt idx="401">
                  <c:v>40.148930999999997</c:v>
                </c:pt>
                <c:pt idx="402">
                  <c:v>40.413843</c:v>
                </c:pt>
                <c:pt idx="403">
                  <c:v>40.963293</c:v>
                </c:pt>
                <c:pt idx="404">
                  <c:v>41.807088</c:v>
                </c:pt>
                <c:pt idx="405">
                  <c:v>41.267451999999999</c:v>
                </c:pt>
                <c:pt idx="406">
                  <c:v>41.699159999999999</c:v>
                </c:pt>
                <c:pt idx="407">
                  <c:v>41.522551999999997</c:v>
                </c:pt>
                <c:pt idx="408">
                  <c:v>41.807088</c:v>
                </c:pt>
                <c:pt idx="409">
                  <c:v>41.571609000000002</c:v>
                </c:pt>
                <c:pt idx="410">
                  <c:v>41.826711000000003</c:v>
                </c:pt>
                <c:pt idx="411">
                  <c:v>41.247829000000003</c:v>
                </c:pt>
                <c:pt idx="412">
                  <c:v>41.257638999999998</c:v>
                </c:pt>
                <c:pt idx="413">
                  <c:v>41.022162999999999</c:v>
                </c:pt>
                <c:pt idx="414">
                  <c:v>41.120277000000002</c:v>
                </c:pt>
                <c:pt idx="415">
                  <c:v>41.816898000000002</c:v>
                </c:pt>
                <c:pt idx="416">
                  <c:v>41.699159999999999</c:v>
                </c:pt>
                <c:pt idx="417">
                  <c:v>41.012349999999998</c:v>
                </c:pt>
                <c:pt idx="418">
                  <c:v>40.806308000000001</c:v>
                </c:pt>
                <c:pt idx="419">
                  <c:v>40.806308000000001</c:v>
                </c:pt>
                <c:pt idx="420">
                  <c:v>41.149711000000003</c:v>
                </c:pt>
                <c:pt idx="421">
                  <c:v>41.041786999999999</c:v>
                </c:pt>
                <c:pt idx="422">
                  <c:v>40.590451999999999</c:v>
                </c:pt>
                <c:pt idx="423">
                  <c:v>41.169334999999997</c:v>
                </c:pt>
                <c:pt idx="424">
                  <c:v>41.385190000000001</c:v>
                </c:pt>
                <c:pt idx="425">
                  <c:v>41.188958</c:v>
                </c:pt>
                <c:pt idx="426">
                  <c:v>41.689349999999997</c:v>
                </c:pt>
                <c:pt idx="427">
                  <c:v>41.816898000000002</c:v>
                </c:pt>
                <c:pt idx="428">
                  <c:v>41.905202000000003</c:v>
                </c:pt>
                <c:pt idx="429">
                  <c:v>42.081811000000002</c:v>
                </c:pt>
                <c:pt idx="430">
                  <c:v>42.376156999999999</c:v>
                </c:pt>
                <c:pt idx="431">
                  <c:v>42.170115000000003</c:v>
                </c:pt>
                <c:pt idx="432">
                  <c:v>42.31729</c:v>
                </c:pt>
                <c:pt idx="433">
                  <c:v>42.562578999999999</c:v>
                </c:pt>
                <c:pt idx="434">
                  <c:v>42.258419000000004</c:v>
                </c:pt>
                <c:pt idx="435">
                  <c:v>42.228985999999999</c:v>
                </c:pt>
                <c:pt idx="436">
                  <c:v>42.729374</c:v>
                </c:pt>
                <c:pt idx="437">
                  <c:v>41.689349999999997</c:v>
                </c:pt>
                <c:pt idx="438">
                  <c:v>41.463681000000001</c:v>
                </c:pt>
                <c:pt idx="439">
                  <c:v>41.640289000000003</c:v>
                </c:pt>
                <c:pt idx="440">
                  <c:v>41.139901000000002</c:v>
                </c:pt>
                <c:pt idx="441">
                  <c:v>41.257638999999998</c:v>
                </c:pt>
                <c:pt idx="442">
                  <c:v>40.610075000000002</c:v>
                </c:pt>
                <c:pt idx="443">
                  <c:v>40.767060000000001</c:v>
                </c:pt>
                <c:pt idx="444">
                  <c:v>40.933858999999998</c:v>
                </c:pt>
                <c:pt idx="445">
                  <c:v>40.335352999999998</c:v>
                </c:pt>
                <c:pt idx="446">
                  <c:v>39.834964999999997</c:v>
                </c:pt>
                <c:pt idx="447">
                  <c:v>39.942627999999999</c:v>
                </c:pt>
                <c:pt idx="448">
                  <c:v>40.216676</c:v>
                </c:pt>
                <c:pt idx="449">
                  <c:v>41.303083999999998</c:v>
                </c:pt>
                <c:pt idx="450">
                  <c:v>41.312869999999997</c:v>
                </c:pt>
                <c:pt idx="451">
                  <c:v>41.312869999999997</c:v>
                </c:pt>
                <c:pt idx="452">
                  <c:v>41.224783000000002</c:v>
                </c:pt>
                <c:pt idx="453">
                  <c:v>40.696263000000002</c:v>
                </c:pt>
                <c:pt idx="454">
                  <c:v>40.921374</c:v>
                </c:pt>
                <c:pt idx="455">
                  <c:v>40.001350000000002</c:v>
                </c:pt>
                <c:pt idx="456">
                  <c:v>40.226461</c:v>
                </c:pt>
                <c:pt idx="457">
                  <c:v>39.981774999999999</c:v>
                </c:pt>
                <c:pt idx="458">
                  <c:v>39.766452999999998</c:v>
                </c:pt>
                <c:pt idx="459">
                  <c:v>40.852862000000002</c:v>
                </c:pt>
                <c:pt idx="460">
                  <c:v>40.647323</c:v>
                </c:pt>
                <c:pt idx="461">
                  <c:v>41.322659999999999</c:v>
                </c:pt>
                <c:pt idx="462">
                  <c:v>41.107334000000002</c:v>
                </c:pt>
                <c:pt idx="463">
                  <c:v>41.361806999999999</c:v>
                </c:pt>
                <c:pt idx="464">
                  <c:v>41.792456999999999</c:v>
                </c:pt>
                <c:pt idx="465">
                  <c:v>41.312869999999997</c:v>
                </c:pt>
                <c:pt idx="466">
                  <c:v>41.459684000000003</c:v>
                </c:pt>
                <c:pt idx="467">
                  <c:v>41.303083999999998</c:v>
                </c:pt>
                <c:pt idx="468">
                  <c:v>41.166060000000002</c:v>
                </c:pt>
                <c:pt idx="469">
                  <c:v>40.843071999999999</c:v>
                </c:pt>
                <c:pt idx="470">
                  <c:v>41.058397999999997</c:v>
                </c:pt>
                <c:pt idx="471">
                  <c:v>40.275402</c:v>
                </c:pt>
                <c:pt idx="472">
                  <c:v>40.657111999999998</c:v>
                </c:pt>
                <c:pt idx="473">
                  <c:v>39.658791000000001</c:v>
                </c:pt>
                <c:pt idx="474">
                  <c:v>39.296655999999999</c:v>
                </c:pt>
                <c:pt idx="475">
                  <c:v>39.169418</c:v>
                </c:pt>
                <c:pt idx="476">
                  <c:v>38.494084000000001</c:v>
                </c:pt>
                <c:pt idx="477">
                  <c:v>38.826853999999997</c:v>
                </c:pt>
                <c:pt idx="478">
                  <c:v>38.210247000000003</c:v>
                </c:pt>
                <c:pt idx="479">
                  <c:v>38.503869999999999</c:v>
                </c:pt>
                <c:pt idx="480">
                  <c:v>38.689830000000001</c:v>
                </c:pt>
                <c:pt idx="481">
                  <c:v>38.278759000000001</c:v>
                </c:pt>
                <c:pt idx="482">
                  <c:v>38.777918</c:v>
                </c:pt>
                <c:pt idx="483">
                  <c:v>37.867683999999997</c:v>
                </c:pt>
                <c:pt idx="484">
                  <c:v>36.967238999999999</c:v>
                </c:pt>
                <c:pt idx="485">
                  <c:v>37.642572000000001</c:v>
                </c:pt>
                <c:pt idx="486">
                  <c:v>37.192349999999998</c:v>
                </c:pt>
                <c:pt idx="487">
                  <c:v>37.926409999999997</c:v>
                </c:pt>
                <c:pt idx="488">
                  <c:v>38.317909999999998</c:v>
                </c:pt>
                <c:pt idx="489">
                  <c:v>37.985135999999997</c:v>
                </c:pt>
                <c:pt idx="490">
                  <c:v>38.807282999999998</c:v>
                </c:pt>
                <c:pt idx="491">
                  <c:v>37.348948999999998</c:v>
                </c:pt>
                <c:pt idx="492">
                  <c:v>37.123837999999999</c:v>
                </c:pt>
                <c:pt idx="493">
                  <c:v>37.437036999999997</c:v>
                </c:pt>
                <c:pt idx="494">
                  <c:v>37.202136000000003</c:v>
                </c:pt>
                <c:pt idx="495">
                  <c:v>38.229821999999999</c:v>
                </c:pt>
                <c:pt idx="496">
                  <c:v>38.709406000000001</c:v>
                </c:pt>
                <c:pt idx="497">
                  <c:v>39.257505000000002</c:v>
                </c:pt>
                <c:pt idx="498">
                  <c:v>39.727302999999999</c:v>
                </c:pt>
                <c:pt idx="499">
                  <c:v>40.020926000000003</c:v>
                </c:pt>
                <c:pt idx="500">
                  <c:v>38.856219000000003</c:v>
                </c:pt>
                <c:pt idx="501">
                  <c:v>38.347270999999999</c:v>
                </c:pt>
                <c:pt idx="502">
                  <c:v>38.954092000000003</c:v>
                </c:pt>
                <c:pt idx="503">
                  <c:v>39.697941</c:v>
                </c:pt>
                <c:pt idx="504">
                  <c:v>39.971984999999997</c:v>
                </c:pt>
                <c:pt idx="505">
                  <c:v>40.391818000000001</c:v>
                </c:pt>
                <c:pt idx="506">
                  <c:v>40.352767</c:v>
                </c:pt>
                <c:pt idx="507">
                  <c:v>40.401584</c:v>
                </c:pt>
                <c:pt idx="508">
                  <c:v>40.157494999999997</c:v>
                </c:pt>
                <c:pt idx="509">
                  <c:v>40.391818000000001</c:v>
                </c:pt>
                <c:pt idx="510">
                  <c:v>40.889761999999997</c:v>
                </c:pt>
                <c:pt idx="511">
                  <c:v>40.401584</c:v>
                </c:pt>
                <c:pt idx="512">
                  <c:v>39.737662</c:v>
                </c:pt>
                <c:pt idx="513">
                  <c:v>38.819885999999997</c:v>
                </c:pt>
                <c:pt idx="514">
                  <c:v>37.560389999999998</c:v>
                </c:pt>
                <c:pt idx="515">
                  <c:v>37.765424000000003</c:v>
                </c:pt>
                <c:pt idx="516">
                  <c:v>38.780833999999999</c:v>
                </c:pt>
                <c:pt idx="517">
                  <c:v>39.659551999999998</c:v>
                </c:pt>
                <c:pt idx="518">
                  <c:v>39.386173999999997</c:v>
                </c:pt>
                <c:pt idx="519">
                  <c:v>40.421111000000003</c:v>
                </c:pt>
                <c:pt idx="520">
                  <c:v>40.528506999999998</c:v>
                </c:pt>
                <c:pt idx="521">
                  <c:v>41.299829000000003</c:v>
                </c:pt>
                <c:pt idx="522">
                  <c:v>41.270539999999997</c:v>
                </c:pt>
                <c:pt idx="523">
                  <c:v>41.231484000000002</c:v>
                </c:pt>
                <c:pt idx="524">
                  <c:v>40.987395999999997</c:v>
                </c:pt>
                <c:pt idx="525">
                  <c:v>40.606617999999997</c:v>
                </c:pt>
                <c:pt idx="526">
                  <c:v>41.729427999999999</c:v>
                </c:pt>
                <c:pt idx="527">
                  <c:v>41.729427999999999</c:v>
                </c:pt>
                <c:pt idx="528">
                  <c:v>41.700135000000003</c:v>
                </c:pt>
                <c:pt idx="529">
                  <c:v>41.251012000000003</c:v>
                </c:pt>
                <c:pt idx="530">
                  <c:v>41.251012000000003</c:v>
                </c:pt>
                <c:pt idx="531">
                  <c:v>40.284419</c:v>
                </c:pt>
                <c:pt idx="532">
                  <c:v>39.835296</c:v>
                </c:pt>
                <c:pt idx="533">
                  <c:v>39.835296</c:v>
                </c:pt>
                <c:pt idx="534">
                  <c:v>40.264895000000003</c:v>
                </c:pt>
                <c:pt idx="535">
                  <c:v>40.587090000000003</c:v>
                </c:pt>
                <c:pt idx="536">
                  <c:v>40.469929</c:v>
                </c:pt>
                <c:pt idx="537">
                  <c:v>40.469929</c:v>
                </c:pt>
                <c:pt idx="538">
                  <c:v>40.674962000000001</c:v>
                </c:pt>
                <c:pt idx="539">
                  <c:v>40.548034999999999</c:v>
                </c:pt>
                <c:pt idx="540">
                  <c:v>39.962223000000002</c:v>
                </c:pt>
                <c:pt idx="541">
                  <c:v>40.391818000000001</c:v>
                </c:pt>
                <c:pt idx="542">
                  <c:v>39.181139999999999</c:v>
                </c:pt>
                <c:pt idx="543">
                  <c:v>39.229956999999999</c:v>
                </c:pt>
                <c:pt idx="544">
                  <c:v>39.874350999999997</c:v>
                </c:pt>
                <c:pt idx="545">
                  <c:v>38.607239</c:v>
                </c:pt>
                <c:pt idx="546">
                  <c:v>37.936781000000003</c:v>
                </c:pt>
                <c:pt idx="547">
                  <c:v>38.062494000000001</c:v>
                </c:pt>
                <c:pt idx="548">
                  <c:v>38.174236000000001</c:v>
                </c:pt>
                <c:pt idx="549">
                  <c:v>37.706311999999997</c:v>
                </c:pt>
                <c:pt idx="550">
                  <c:v>37.748216999999997</c:v>
                </c:pt>
                <c:pt idx="551">
                  <c:v>37.510761000000002</c:v>
                </c:pt>
                <c:pt idx="552">
                  <c:v>37.049821000000001</c:v>
                </c:pt>
                <c:pt idx="553">
                  <c:v>37.713296</c:v>
                </c:pt>
                <c:pt idx="554">
                  <c:v>36.560943000000002</c:v>
                </c:pt>
                <c:pt idx="555">
                  <c:v>36.505071999999998</c:v>
                </c:pt>
                <c:pt idx="556">
                  <c:v>36.113973000000001</c:v>
                </c:pt>
                <c:pt idx="557">
                  <c:v>36.169843999999998</c:v>
                </c:pt>
                <c:pt idx="558">
                  <c:v>36.169843999999998</c:v>
                </c:pt>
                <c:pt idx="559">
                  <c:v>36.868237000000001</c:v>
                </c:pt>
                <c:pt idx="560">
                  <c:v>37.461872999999997</c:v>
                </c:pt>
                <c:pt idx="561">
                  <c:v>38.432642000000001</c:v>
                </c:pt>
                <c:pt idx="562">
                  <c:v>39.431344000000003</c:v>
                </c:pt>
                <c:pt idx="563">
                  <c:v>38.411687999999998</c:v>
                </c:pt>
                <c:pt idx="564">
                  <c:v>39.50817</c:v>
                </c:pt>
                <c:pt idx="565">
                  <c:v>39.745621</c:v>
                </c:pt>
                <c:pt idx="566">
                  <c:v>38.991357999999998</c:v>
                </c:pt>
                <c:pt idx="567">
                  <c:v>39.249763999999999</c:v>
                </c:pt>
                <c:pt idx="568">
                  <c:v>39.794508999999998</c:v>
                </c:pt>
                <c:pt idx="569">
                  <c:v>39.913238999999997</c:v>
                </c:pt>
                <c:pt idx="570">
                  <c:v>39.459282000000002</c:v>
                </c:pt>
                <c:pt idx="571">
                  <c:v>39.639468999999998</c:v>
                </c:pt>
                <c:pt idx="572">
                  <c:v>40.385019</c:v>
                </c:pt>
                <c:pt idx="573">
                  <c:v>39.702178000000004</c:v>
                </c:pt>
                <c:pt idx="574">
                  <c:v>40.099339999999998</c:v>
                </c:pt>
                <c:pt idx="575">
                  <c:v>40.587083999999997</c:v>
                </c:pt>
                <c:pt idx="576">
                  <c:v>40.691600000000001</c:v>
                </c:pt>
                <c:pt idx="577">
                  <c:v>41.033017000000001</c:v>
                </c:pt>
                <c:pt idx="578">
                  <c:v>40.350178999999997</c:v>
                </c:pt>
                <c:pt idx="579">
                  <c:v>40.357146</c:v>
                </c:pt>
                <c:pt idx="580">
                  <c:v>40.830952000000003</c:v>
                </c:pt>
                <c:pt idx="581">
                  <c:v>40.127212999999998</c:v>
                </c:pt>
                <c:pt idx="582">
                  <c:v>40.196888999999999</c:v>
                </c:pt>
                <c:pt idx="583">
                  <c:v>40.029663999999997</c:v>
                </c:pt>
                <c:pt idx="584">
                  <c:v>40.169020000000003</c:v>
                </c:pt>
                <c:pt idx="585">
                  <c:v>40.357146</c:v>
                </c:pt>
                <c:pt idx="586">
                  <c:v>40.196888999999999</c:v>
                </c:pt>
                <c:pt idx="587">
                  <c:v>40.454695000000001</c:v>
                </c:pt>
                <c:pt idx="588">
                  <c:v>40.461661999999997</c:v>
                </c:pt>
                <c:pt idx="589">
                  <c:v>39.827599999999997</c:v>
                </c:pt>
                <c:pt idx="590">
                  <c:v>39.820632000000003</c:v>
                </c:pt>
                <c:pt idx="591">
                  <c:v>39.980890000000002</c:v>
                </c:pt>
                <c:pt idx="592">
                  <c:v>40.308371999999999</c:v>
                </c:pt>
                <c:pt idx="593">
                  <c:v>40.231729000000001</c:v>
                </c:pt>
                <c:pt idx="594">
                  <c:v>40.162049000000003</c:v>
                </c:pt>
                <c:pt idx="595">
                  <c:v>40.405920999999999</c:v>
                </c:pt>
                <c:pt idx="596">
                  <c:v>40.642825000000002</c:v>
                </c:pt>
                <c:pt idx="597">
                  <c:v>40.803083000000001</c:v>
                </c:pt>
                <c:pt idx="598">
                  <c:v>40.775210000000001</c:v>
                </c:pt>
                <c:pt idx="599">
                  <c:v>40.120246000000002</c:v>
                </c:pt>
                <c:pt idx="600">
                  <c:v>38.754567000000002</c:v>
                </c:pt>
                <c:pt idx="601">
                  <c:v>38.169279000000003</c:v>
                </c:pt>
                <c:pt idx="602">
                  <c:v>37.862698000000002</c:v>
                </c:pt>
                <c:pt idx="603">
                  <c:v>38.461920999999997</c:v>
                </c:pt>
                <c:pt idx="604">
                  <c:v>38.489794000000003</c:v>
                </c:pt>
                <c:pt idx="605">
                  <c:v>38.357405</c:v>
                </c:pt>
                <c:pt idx="606">
                  <c:v>38.733665999999999</c:v>
                </c:pt>
                <c:pt idx="607">
                  <c:v>38.489794000000003</c:v>
                </c:pt>
                <c:pt idx="608">
                  <c:v>39.200504000000002</c:v>
                </c:pt>
                <c:pt idx="609">
                  <c:v>39.068114999999999</c:v>
                </c:pt>
                <c:pt idx="610">
                  <c:v>39.082050000000002</c:v>
                </c:pt>
                <c:pt idx="611">
                  <c:v>39.562826000000001</c:v>
                </c:pt>
                <c:pt idx="612">
                  <c:v>39.040242999999997</c:v>
                </c:pt>
                <c:pt idx="613">
                  <c:v>39.221406000000002</c:v>
                </c:pt>
                <c:pt idx="614">
                  <c:v>39.388629999999999</c:v>
                </c:pt>
                <c:pt idx="615">
                  <c:v>39.604633</c:v>
                </c:pt>
                <c:pt idx="616">
                  <c:v>40.043599</c:v>
                </c:pt>
                <c:pt idx="617">
                  <c:v>40.217790999999998</c:v>
                </c:pt>
                <c:pt idx="618">
                  <c:v>39.514052</c:v>
                </c:pt>
                <c:pt idx="619">
                  <c:v>39.123857000000001</c:v>
                </c:pt>
                <c:pt idx="620">
                  <c:v>38.427084999999998</c:v>
                </c:pt>
                <c:pt idx="621">
                  <c:v>39.688243999999997</c:v>
                </c:pt>
                <c:pt idx="622">
                  <c:v>39.479211999999997</c:v>
                </c:pt>
                <c:pt idx="623">
                  <c:v>39.590694999999997</c:v>
                </c:pt>
                <c:pt idx="624">
                  <c:v>39.437404999999998</c:v>
                </c:pt>
                <c:pt idx="625">
                  <c:v>39.360760999999997</c:v>
                </c:pt>
                <c:pt idx="626">
                  <c:v>39.646436999999999</c:v>
                </c:pt>
                <c:pt idx="627">
                  <c:v>39.820632000000003</c:v>
                </c:pt>
                <c:pt idx="628">
                  <c:v>40.496502</c:v>
                </c:pt>
                <c:pt idx="629">
                  <c:v>40.733407</c:v>
                </c:pt>
                <c:pt idx="630">
                  <c:v>40.447727999999998</c:v>
                </c:pt>
                <c:pt idx="631">
                  <c:v>40.587083999999997</c:v>
                </c:pt>
                <c:pt idx="632">
                  <c:v>40.022697000000001</c:v>
                </c:pt>
                <c:pt idx="633">
                  <c:v>40.064500000000002</c:v>
                </c:pt>
                <c:pt idx="634">
                  <c:v>40.195497000000003</c:v>
                </c:pt>
                <c:pt idx="635">
                  <c:v>40.299773999999999</c:v>
                </c:pt>
                <c:pt idx="636">
                  <c:v>40.077317000000001</c:v>
                </c:pt>
                <c:pt idx="637">
                  <c:v>40.397100000000002</c:v>
                </c:pt>
                <c:pt idx="638">
                  <c:v>40.855921000000002</c:v>
                </c:pt>
                <c:pt idx="639">
                  <c:v>40.751643999999999</c:v>
                </c:pt>
                <c:pt idx="640">
                  <c:v>41.203513000000001</c:v>
                </c:pt>
                <c:pt idx="641">
                  <c:v>40.925438</c:v>
                </c:pt>
                <c:pt idx="642">
                  <c:v>40.543089000000002</c:v>
                </c:pt>
                <c:pt idx="643">
                  <c:v>40.668219999999998</c:v>
                </c:pt>
                <c:pt idx="644">
                  <c:v>40.598703</c:v>
                </c:pt>
                <c:pt idx="645">
                  <c:v>40.953246999999998</c:v>
                </c:pt>
                <c:pt idx="646">
                  <c:v>40.939340999999999</c:v>
                </c:pt>
                <c:pt idx="647">
                  <c:v>41.210464999999999</c:v>
                </c:pt>
                <c:pt idx="648">
                  <c:v>41.022764000000002</c:v>
                </c:pt>
                <c:pt idx="649">
                  <c:v>40.737737000000003</c:v>
                </c:pt>
                <c:pt idx="650">
                  <c:v>39.938279000000001</c:v>
                </c:pt>
                <c:pt idx="651">
                  <c:v>39.778387000000002</c:v>
                </c:pt>
                <c:pt idx="652">
                  <c:v>39.548974999999999</c:v>
                </c:pt>
                <c:pt idx="653">
                  <c:v>39.583734999999997</c:v>
                </c:pt>
                <c:pt idx="654">
                  <c:v>39.597638000000003</c:v>
                </c:pt>
                <c:pt idx="655">
                  <c:v>39.701915</c:v>
                </c:pt>
                <c:pt idx="656">
                  <c:v>39.124913999999997</c:v>
                </c:pt>
                <c:pt idx="657">
                  <c:v>39.055396999999999</c:v>
                </c:pt>
                <c:pt idx="658">
                  <c:v>38.610478999999998</c:v>
                </c:pt>
                <c:pt idx="659">
                  <c:v>38.228126000000003</c:v>
                </c:pt>
                <c:pt idx="660">
                  <c:v>37.755401999999997</c:v>
                </c:pt>
                <c:pt idx="661">
                  <c:v>38.214222999999997</c:v>
                </c:pt>
                <c:pt idx="662">
                  <c:v>38.255935000000001</c:v>
                </c:pt>
                <c:pt idx="663">
                  <c:v>37.880536999999997</c:v>
                </c:pt>
                <c:pt idx="664">
                  <c:v>38.825985000000003</c:v>
                </c:pt>
                <c:pt idx="665">
                  <c:v>39.507263000000002</c:v>
                </c:pt>
                <c:pt idx="666">
                  <c:v>39.215288999999999</c:v>
                </c:pt>
                <c:pt idx="667">
                  <c:v>38.506200999999997</c:v>
                </c:pt>
                <c:pt idx="668">
                  <c:v>38.443635999999998</c:v>
                </c:pt>
                <c:pt idx="669">
                  <c:v>38.255935000000001</c:v>
                </c:pt>
                <c:pt idx="670">
                  <c:v>38.242032000000002</c:v>
                </c:pt>
                <c:pt idx="671">
                  <c:v>38.464489999999998</c:v>
                </c:pt>
                <c:pt idx="672">
                  <c:v>37.915294000000003</c:v>
                </c:pt>
                <c:pt idx="673">
                  <c:v>37.866630999999998</c:v>
                </c:pt>
                <c:pt idx="674">
                  <c:v>37.567701</c:v>
                </c:pt>
                <c:pt idx="675">
                  <c:v>37.053266000000001</c:v>
                </c:pt>
                <c:pt idx="676">
                  <c:v>37.352195000000002</c:v>
                </c:pt>
                <c:pt idx="677">
                  <c:v>37.811017</c:v>
                </c:pt>
                <c:pt idx="678">
                  <c:v>38.429729000000002</c:v>
                </c:pt>
                <c:pt idx="679">
                  <c:v>38.242032000000002</c:v>
                </c:pt>
                <c:pt idx="680">
                  <c:v>38.214222999999997</c:v>
                </c:pt>
                <c:pt idx="681">
                  <c:v>38.019570999999999</c:v>
                </c:pt>
                <c:pt idx="682">
                  <c:v>37.991765999999998</c:v>
                </c:pt>
                <c:pt idx="683">
                  <c:v>37.317439</c:v>
                </c:pt>
                <c:pt idx="684">
                  <c:v>36.921182999999999</c:v>
                </c:pt>
                <c:pt idx="685">
                  <c:v>36.601399999999998</c:v>
                </c:pt>
                <c:pt idx="686">
                  <c:v>36.684820000000002</c:v>
                </c:pt>
                <c:pt idx="687">
                  <c:v>37.574657000000002</c:v>
                </c:pt>
                <c:pt idx="688">
                  <c:v>38.631332999999998</c:v>
                </c:pt>
                <c:pt idx="689">
                  <c:v>37.906953000000001</c:v>
                </c:pt>
                <c:pt idx="690">
                  <c:v>37.691966999999998</c:v>
                </c:pt>
                <c:pt idx="691">
                  <c:v>38.538041</c:v>
                </c:pt>
                <c:pt idx="692">
                  <c:v>39.25235</c:v>
                </c:pt>
                <c:pt idx="693">
                  <c:v>39.300896000000002</c:v>
                </c:pt>
                <c:pt idx="694">
                  <c:v>39.085909999999998</c:v>
                </c:pt>
                <c:pt idx="695">
                  <c:v>38.780768000000002</c:v>
                </c:pt>
                <c:pt idx="696">
                  <c:v>37.927756000000002</c:v>
                </c:pt>
                <c:pt idx="697">
                  <c:v>37.927756000000002</c:v>
                </c:pt>
                <c:pt idx="698">
                  <c:v>38.260640000000002</c:v>
                </c:pt>
                <c:pt idx="699">
                  <c:v>38.253706000000001</c:v>
                </c:pt>
                <c:pt idx="700">
                  <c:v>38.323054999999997</c:v>
                </c:pt>
                <c:pt idx="701">
                  <c:v>38.898662999999999</c:v>
                </c:pt>
                <c:pt idx="702">
                  <c:v>39.321702999999999</c:v>
                </c:pt>
                <c:pt idx="703">
                  <c:v>39.273156999999998</c:v>
                </c:pt>
                <c:pt idx="704">
                  <c:v>39.384117000000003</c:v>
                </c:pt>
                <c:pt idx="705">
                  <c:v>38.697546000000003</c:v>
                </c:pt>
                <c:pt idx="706">
                  <c:v>38.447884000000002</c:v>
                </c:pt>
                <c:pt idx="707">
                  <c:v>38.732222</c:v>
                </c:pt>
                <c:pt idx="708">
                  <c:v>39.571361000000003</c:v>
                </c:pt>
                <c:pt idx="709">
                  <c:v>39.432662999999998</c:v>
                </c:pt>
                <c:pt idx="710">
                  <c:v>40.327281999999997</c:v>
                </c:pt>
                <c:pt idx="711">
                  <c:v>40.514529000000003</c:v>
                </c:pt>
                <c:pt idx="712">
                  <c:v>40.757257000000003</c:v>
                </c:pt>
                <c:pt idx="713">
                  <c:v>40.084558000000001</c:v>
                </c:pt>
                <c:pt idx="714">
                  <c:v>40.070684999999997</c:v>
                </c:pt>
                <c:pt idx="715">
                  <c:v>39.328637000000001</c:v>
                </c:pt>
                <c:pt idx="716">
                  <c:v>39.481208000000002</c:v>
                </c:pt>
                <c:pt idx="717">
                  <c:v>39.085909999999998</c:v>
                </c:pt>
                <c:pt idx="718">
                  <c:v>39.599102999999999</c:v>
                </c:pt>
                <c:pt idx="719">
                  <c:v>39.453467000000003</c:v>
                </c:pt>
                <c:pt idx="720">
                  <c:v>39.356375999999997</c:v>
                </c:pt>
                <c:pt idx="721">
                  <c:v>39.072040999999999</c:v>
                </c:pt>
                <c:pt idx="722">
                  <c:v>39.730870000000003</c:v>
                </c:pt>
                <c:pt idx="723">
                  <c:v>38.794637000000002</c:v>
                </c:pt>
                <c:pt idx="724">
                  <c:v>38.246771000000003</c:v>
                </c:pt>
                <c:pt idx="725">
                  <c:v>38.316119999999998</c:v>
                </c:pt>
                <c:pt idx="726">
                  <c:v>41.665748000000001</c:v>
                </c:pt>
                <c:pt idx="727">
                  <c:v>41.533980999999997</c:v>
                </c:pt>
                <c:pt idx="728">
                  <c:v>41.423020999999999</c:v>
                </c:pt>
                <c:pt idx="729">
                  <c:v>40.923696999999997</c:v>
                </c:pt>
                <c:pt idx="730">
                  <c:v>41.208035000000002</c:v>
                </c:pt>
                <c:pt idx="731">
                  <c:v>40.424373000000003</c:v>
                </c:pt>
                <c:pt idx="732">
                  <c:v>39.827961000000002</c:v>
                </c:pt>
                <c:pt idx="733">
                  <c:v>40.091493</c:v>
                </c:pt>
                <c:pt idx="734">
                  <c:v>38.940274000000002</c:v>
                </c:pt>
                <c:pt idx="735">
                  <c:v>40.327281999999997</c:v>
                </c:pt>
                <c:pt idx="736">
                  <c:v>41.270449999999997</c:v>
                </c:pt>
                <c:pt idx="737">
                  <c:v>39.980531999999997</c:v>
                </c:pt>
                <c:pt idx="738">
                  <c:v>40.292608999999999</c:v>
                </c:pt>
                <c:pt idx="739">
                  <c:v>40.431306999999997</c:v>
                </c:pt>
                <c:pt idx="740">
                  <c:v>40.133102999999998</c:v>
                </c:pt>
                <c:pt idx="741">
                  <c:v>41.242708</c:v>
                </c:pt>
                <c:pt idx="742">
                  <c:v>42.255225000000003</c:v>
                </c:pt>
                <c:pt idx="743">
                  <c:v>42.199745</c:v>
                </c:pt>
                <c:pt idx="744">
                  <c:v>42.102654000000001</c:v>
                </c:pt>
                <c:pt idx="745">
                  <c:v>41.957017</c:v>
                </c:pt>
                <c:pt idx="746">
                  <c:v>41.846057000000002</c:v>
                </c:pt>
                <c:pt idx="747">
                  <c:v>41.527045999999999</c:v>
                </c:pt>
                <c:pt idx="748">
                  <c:v>40.868217000000001</c:v>
                </c:pt>
                <c:pt idx="749">
                  <c:v>40.868217000000001</c:v>
                </c:pt>
                <c:pt idx="750">
                  <c:v>40.507595000000002</c:v>
                </c:pt>
                <c:pt idx="751">
                  <c:v>40.493726000000002</c:v>
                </c:pt>
                <c:pt idx="752">
                  <c:v>39.841830999999999</c:v>
                </c:pt>
                <c:pt idx="753">
                  <c:v>39.280092000000003</c:v>
                </c:pt>
                <c:pt idx="754">
                  <c:v>39.474274000000001</c:v>
                </c:pt>
                <c:pt idx="755">
                  <c:v>38.981884000000001</c:v>
                </c:pt>
                <c:pt idx="756">
                  <c:v>39.661518000000001</c:v>
                </c:pt>
                <c:pt idx="757">
                  <c:v>39.751674000000001</c:v>
                </c:pt>
                <c:pt idx="758">
                  <c:v>39.647649000000001</c:v>
                </c:pt>
                <c:pt idx="759">
                  <c:v>39.757224000000001</c:v>
                </c:pt>
                <c:pt idx="760">
                  <c:v>39.598084999999998</c:v>
                </c:pt>
                <c:pt idx="761">
                  <c:v>39.812576999999997</c:v>
                </c:pt>
                <c:pt idx="762">
                  <c:v>39.411268</c:v>
                </c:pt>
                <c:pt idx="763">
                  <c:v>39.701872000000002</c:v>
                </c:pt>
                <c:pt idx="764">
                  <c:v>40.054746999999999</c:v>
                </c:pt>
                <c:pt idx="765">
                  <c:v>39.003039999999999</c:v>
                </c:pt>
                <c:pt idx="766">
                  <c:v>38.221181999999999</c:v>
                </c:pt>
                <c:pt idx="767">
                  <c:v>38.165829000000002</c:v>
                </c:pt>
                <c:pt idx="768">
                  <c:v>38.235019000000001</c:v>
                </c:pt>
                <c:pt idx="769">
                  <c:v>37.944414999999999</c:v>
                </c:pt>
                <c:pt idx="770">
                  <c:v>38.290371</c:v>
                </c:pt>
                <c:pt idx="771">
                  <c:v>38.096635999999997</c:v>
                </c:pt>
                <c:pt idx="772">
                  <c:v>37.937496000000003</c:v>
                </c:pt>
                <c:pt idx="773">
                  <c:v>37.017254999999999</c:v>
                </c:pt>
                <c:pt idx="774">
                  <c:v>37.072606999999998</c:v>
                </c:pt>
                <c:pt idx="775">
                  <c:v>36.622864</c:v>
                </c:pt>
                <c:pt idx="776">
                  <c:v>36.816600000000001</c:v>
                </c:pt>
                <c:pt idx="777">
                  <c:v>37.065688999999999</c:v>
                </c:pt>
                <c:pt idx="778">
                  <c:v>37.231746000000001</c:v>
                </c:pt>
                <c:pt idx="779">
                  <c:v>37.121040999999998</c:v>
                </c:pt>
                <c:pt idx="780">
                  <c:v>36.747410000000002</c:v>
                </c:pt>
                <c:pt idx="781">
                  <c:v>37.259425</c:v>
                </c:pt>
                <c:pt idx="782">
                  <c:v>37.432400999999999</c:v>
                </c:pt>
                <c:pt idx="783">
                  <c:v>37.038013999999997</c:v>
                </c:pt>
                <c:pt idx="784">
                  <c:v>37.238664999999997</c:v>
                </c:pt>
                <c:pt idx="785">
                  <c:v>37.397807999999998</c:v>
                </c:pt>
                <c:pt idx="786">
                  <c:v>38.006689999999999</c:v>
                </c:pt>
                <c:pt idx="787">
                  <c:v>34.969197999999999</c:v>
                </c:pt>
                <c:pt idx="788">
                  <c:v>35.42586</c:v>
                </c:pt>
                <c:pt idx="789">
                  <c:v>35.42586</c:v>
                </c:pt>
                <c:pt idx="790">
                  <c:v>35.495049000000002</c:v>
                </c:pt>
                <c:pt idx="791">
                  <c:v>35.135255999999998</c:v>
                </c:pt>
                <c:pt idx="792">
                  <c:v>34.630159999999997</c:v>
                </c:pt>
                <c:pt idx="793">
                  <c:v>35.315154</c:v>
                </c:pt>
                <c:pt idx="794">
                  <c:v>35.432777999999999</c:v>
                </c:pt>
                <c:pt idx="795">
                  <c:v>35.432777999999999</c:v>
                </c:pt>
                <c:pt idx="796">
                  <c:v>35.356665999999997</c:v>
                </c:pt>
                <c:pt idx="797">
                  <c:v>35.121419000000003</c:v>
                </c:pt>
                <c:pt idx="798">
                  <c:v>35.391263000000002</c:v>
                </c:pt>
                <c:pt idx="799">
                  <c:v>35.771816000000001</c:v>
                </c:pt>
                <c:pt idx="800">
                  <c:v>35.626514</c:v>
                </c:pt>
                <c:pt idx="801">
                  <c:v>35.88944</c:v>
                </c:pt>
                <c:pt idx="802">
                  <c:v>35.370507000000003</c:v>
                </c:pt>
                <c:pt idx="803">
                  <c:v>35.045305999999997</c:v>
                </c:pt>
                <c:pt idx="804">
                  <c:v>35.301313999999998</c:v>
                </c:pt>
                <c:pt idx="805">
                  <c:v>35.972470999999999</c:v>
                </c:pt>
                <c:pt idx="806">
                  <c:v>36.664380000000001</c:v>
                </c:pt>
                <c:pt idx="807">
                  <c:v>36.429132000000003</c:v>
                </c:pt>
                <c:pt idx="808">
                  <c:v>35.674948000000001</c:v>
                </c:pt>
                <c:pt idx="809">
                  <c:v>35.204448999999997</c:v>
                </c:pt>
                <c:pt idx="810">
                  <c:v>35.536565000000003</c:v>
                </c:pt>
                <c:pt idx="811">
                  <c:v>35.605755000000002</c:v>
                </c:pt>
                <c:pt idx="812">
                  <c:v>35.280557999999999</c:v>
                </c:pt>
                <c:pt idx="813">
                  <c:v>34.560969999999998</c:v>
                </c:pt>
                <c:pt idx="814">
                  <c:v>34.685513</c:v>
                </c:pt>
                <c:pt idx="815">
                  <c:v>35.377426</c:v>
                </c:pt>
                <c:pt idx="816">
                  <c:v>35.827168999999998</c:v>
                </c:pt>
                <c:pt idx="817">
                  <c:v>35.328992</c:v>
                </c:pt>
                <c:pt idx="818">
                  <c:v>35.681866999999997</c:v>
                </c:pt>
                <c:pt idx="819">
                  <c:v>35.910195999999999</c:v>
                </c:pt>
                <c:pt idx="820">
                  <c:v>35.460456000000001</c:v>
                </c:pt>
                <c:pt idx="821">
                  <c:v>35.723382000000001</c:v>
                </c:pt>
                <c:pt idx="822">
                  <c:v>35.958627999999997</c:v>
                </c:pt>
                <c:pt idx="823">
                  <c:v>35.779144000000002</c:v>
                </c:pt>
                <c:pt idx="824">
                  <c:v>35.620370999999999</c:v>
                </c:pt>
                <c:pt idx="825">
                  <c:v>35.668694000000002</c:v>
                </c:pt>
                <c:pt idx="826">
                  <c:v>36.000048</c:v>
                </c:pt>
                <c:pt idx="827">
                  <c:v>35.192376000000003</c:v>
                </c:pt>
                <c:pt idx="828">
                  <c:v>34.046447999999998</c:v>
                </c:pt>
                <c:pt idx="829">
                  <c:v>33.735804999999999</c:v>
                </c:pt>
                <c:pt idx="830">
                  <c:v>33.646062999999998</c:v>
                </c:pt>
                <c:pt idx="831">
                  <c:v>33.452776999999998</c:v>
                </c:pt>
                <c:pt idx="832">
                  <c:v>33.563226999999998</c:v>
                </c:pt>
                <c:pt idx="833">
                  <c:v>33.797933</c:v>
                </c:pt>
                <c:pt idx="834">
                  <c:v>33.514904999999999</c:v>
                </c:pt>
                <c:pt idx="835">
                  <c:v>33.100715000000001</c:v>
                </c:pt>
                <c:pt idx="836">
                  <c:v>32.741751000000001</c:v>
                </c:pt>
                <c:pt idx="837">
                  <c:v>32.914327999999998</c:v>
                </c:pt>
                <c:pt idx="838">
                  <c:v>33.045490000000001</c:v>
                </c:pt>
                <c:pt idx="839">
                  <c:v>32.396591000000001</c:v>
                </c:pt>
                <c:pt idx="840">
                  <c:v>32.196399</c:v>
                </c:pt>
                <c:pt idx="841">
                  <c:v>32.306849</c:v>
                </c:pt>
                <c:pt idx="842">
                  <c:v>32.265428999999997</c:v>
                </c:pt>
                <c:pt idx="843">
                  <c:v>32.424202000000001</c:v>
                </c:pt>
                <c:pt idx="844">
                  <c:v>32.859102999999998</c:v>
                </c:pt>
                <c:pt idx="845">
                  <c:v>32.914327999999998</c:v>
                </c:pt>
                <c:pt idx="846">
                  <c:v>33.114521000000003</c:v>
                </c:pt>
                <c:pt idx="847">
                  <c:v>32.368977000000001</c:v>
                </c:pt>
                <c:pt idx="848">
                  <c:v>32.465622000000003</c:v>
                </c:pt>
                <c:pt idx="849">
                  <c:v>32.058334000000002</c:v>
                </c:pt>
                <c:pt idx="850">
                  <c:v>32.299945999999998</c:v>
                </c:pt>
                <c:pt idx="851">
                  <c:v>32.417299</c:v>
                </c:pt>
                <c:pt idx="852">
                  <c:v>32.106656999999998</c:v>
                </c:pt>
                <c:pt idx="853">
                  <c:v>32.389688</c:v>
                </c:pt>
                <c:pt idx="854">
                  <c:v>32.065237000000003</c:v>
                </c:pt>
                <c:pt idx="855">
                  <c:v>31.906465000000001</c:v>
                </c:pt>
                <c:pt idx="856">
                  <c:v>31.651046999999998</c:v>
                </c:pt>
                <c:pt idx="857">
                  <c:v>31.947883999999998</c:v>
                </c:pt>
                <c:pt idx="858">
                  <c:v>31.809819999999998</c:v>
                </c:pt>
                <c:pt idx="859">
                  <c:v>31.713175</c:v>
                </c:pt>
                <c:pt idx="860">
                  <c:v>32.016914999999997</c:v>
                </c:pt>
                <c:pt idx="861">
                  <c:v>31.782209000000002</c:v>
                </c:pt>
                <c:pt idx="862">
                  <c:v>30.877893</c:v>
                </c:pt>
                <c:pt idx="863">
                  <c:v>30.960732</c:v>
                </c:pt>
                <c:pt idx="864">
                  <c:v>31.298984999999998</c:v>
                </c:pt>
                <c:pt idx="865">
                  <c:v>31.478469</c:v>
                </c:pt>
                <c:pt idx="866">
                  <c:v>32.210203999999997</c:v>
                </c:pt>
                <c:pt idx="867">
                  <c:v>32.279237999999999</c:v>
                </c:pt>
                <c:pt idx="868">
                  <c:v>32.079045999999998</c:v>
                </c:pt>
                <c:pt idx="869">
                  <c:v>32.306849</c:v>
                </c:pt>
                <c:pt idx="870">
                  <c:v>31.892658999999998</c:v>
                </c:pt>
                <c:pt idx="871">
                  <c:v>31.685563999999999</c:v>
                </c:pt>
                <c:pt idx="872">
                  <c:v>31.485372000000002</c:v>
                </c:pt>
                <c:pt idx="873">
                  <c:v>31.692467000000001</c:v>
                </c:pt>
                <c:pt idx="874">
                  <c:v>31.830532000000002</c:v>
                </c:pt>
                <c:pt idx="875">
                  <c:v>31.582017</c:v>
                </c:pt>
                <c:pt idx="876">
                  <c:v>31.561305000000001</c:v>
                </c:pt>
                <c:pt idx="877">
                  <c:v>31.278276999999999</c:v>
                </c:pt>
                <c:pt idx="878">
                  <c:v>30.788150999999999</c:v>
                </c:pt>
                <c:pt idx="879">
                  <c:v>30.622475000000001</c:v>
                </c:pt>
                <c:pt idx="880">
                  <c:v>30.532733</c:v>
                </c:pt>
                <c:pt idx="881">
                  <c:v>29.800996999999999</c:v>
                </c:pt>
                <c:pt idx="882">
                  <c:v>29.745771999999999</c:v>
                </c:pt>
                <c:pt idx="883">
                  <c:v>30.090931000000001</c:v>
                </c:pt>
                <c:pt idx="884">
                  <c:v>29.517966999999999</c:v>
                </c:pt>
                <c:pt idx="885">
                  <c:v>29.656026000000001</c:v>
                </c:pt>
                <c:pt idx="886">
                  <c:v>29.146615000000001</c:v>
                </c:pt>
                <c:pt idx="887">
                  <c:v>29.242989999999999</c:v>
                </c:pt>
                <c:pt idx="888">
                  <c:v>29.125962999999999</c:v>
                </c:pt>
                <c:pt idx="889">
                  <c:v>29.587185999999999</c:v>
                </c:pt>
                <c:pt idx="890">
                  <c:v>29.132846000000001</c:v>
                </c:pt>
                <c:pt idx="891">
                  <c:v>29.958919999999999</c:v>
                </c:pt>
                <c:pt idx="892">
                  <c:v>30.840064999999999</c:v>
                </c:pt>
                <c:pt idx="893">
                  <c:v>30.550937999999999</c:v>
                </c:pt>
                <c:pt idx="894">
                  <c:v>30.289349000000001</c:v>
                </c:pt>
                <c:pt idx="895">
                  <c:v>30.626662</c:v>
                </c:pt>
                <c:pt idx="896">
                  <c:v>30.234278</c:v>
                </c:pt>
                <c:pt idx="897">
                  <c:v>30.564706999999999</c:v>
                </c:pt>
                <c:pt idx="898">
                  <c:v>30.791876999999999</c:v>
                </c:pt>
                <c:pt idx="899">
                  <c:v>31.081004</c:v>
                </c:pt>
                <c:pt idx="900">
                  <c:v>30.984628000000001</c:v>
                </c:pt>
                <c:pt idx="901">
                  <c:v>30.654197</c:v>
                </c:pt>
                <c:pt idx="902">
                  <c:v>31.266867999999999</c:v>
                </c:pt>
                <c:pt idx="903">
                  <c:v>31.328825999999999</c:v>
                </c:pt>
                <c:pt idx="904">
                  <c:v>31.287521999999999</c:v>
                </c:pt>
                <c:pt idx="905">
                  <c:v>31.700558000000001</c:v>
                </c:pt>
                <c:pt idx="906">
                  <c:v>31.700558000000001</c:v>
                </c:pt>
                <c:pt idx="907">
                  <c:v>31.962147000000002</c:v>
                </c:pt>
                <c:pt idx="908">
                  <c:v>31.383897000000001</c:v>
                </c:pt>
                <c:pt idx="909">
                  <c:v>31.487155999999999</c:v>
                </c:pt>
                <c:pt idx="910">
                  <c:v>31.831351000000002</c:v>
                </c:pt>
                <c:pt idx="911">
                  <c:v>32.182431999999999</c:v>
                </c:pt>
                <c:pt idx="912">
                  <c:v>31.900192000000001</c:v>
                </c:pt>
                <c:pt idx="913">
                  <c:v>31.363243000000001</c:v>
                </c:pt>
                <c:pt idx="914">
                  <c:v>30.970858</c:v>
                </c:pt>
                <c:pt idx="915">
                  <c:v>31.445851999999999</c:v>
                </c:pt>
                <c:pt idx="916">
                  <c:v>30.268697</c:v>
                </c:pt>
                <c:pt idx="917">
                  <c:v>29.628491</c:v>
                </c:pt>
                <c:pt idx="918">
                  <c:v>30.034642999999999</c:v>
                </c:pt>
                <c:pt idx="919">
                  <c:v>29.711096999999999</c:v>
                </c:pt>
                <c:pt idx="920">
                  <c:v>29.559650999999999</c:v>
                </c:pt>
                <c:pt idx="921">
                  <c:v>29.187919000000001</c:v>
                </c:pt>
                <c:pt idx="922">
                  <c:v>28.912561</c:v>
                </c:pt>
                <c:pt idx="923">
                  <c:v>28.602782000000001</c:v>
                </c:pt>
                <c:pt idx="924">
                  <c:v>28.554594000000002</c:v>
                </c:pt>
                <c:pt idx="925">
                  <c:v>28.437569</c:v>
                </c:pt>
                <c:pt idx="926">
                  <c:v>28.527059000000001</c:v>
                </c:pt>
                <c:pt idx="927">
                  <c:v>28.540828000000001</c:v>
                </c:pt>
                <c:pt idx="928">
                  <c:v>28.430685</c:v>
                </c:pt>
                <c:pt idx="929">
                  <c:v>29.415087</c:v>
                </c:pt>
                <c:pt idx="930">
                  <c:v>29.497696000000001</c:v>
                </c:pt>
                <c:pt idx="931">
                  <c:v>29.332481000000001</c:v>
                </c:pt>
                <c:pt idx="932">
                  <c:v>28.809301999999999</c:v>
                </c:pt>
                <c:pt idx="933">
                  <c:v>28.912561</c:v>
                </c:pt>
                <c:pt idx="934">
                  <c:v>28.795532999999999</c:v>
                </c:pt>
                <c:pt idx="935">
                  <c:v>29.043355999999999</c:v>
                </c:pt>
                <c:pt idx="936">
                  <c:v>29.869427999999999</c:v>
                </c:pt>
                <c:pt idx="937">
                  <c:v>29.628491</c:v>
                </c:pt>
                <c:pt idx="938">
                  <c:v>30.805644000000001</c:v>
                </c:pt>
                <c:pt idx="939">
                  <c:v>30.192972999999999</c:v>
                </c:pt>
                <c:pt idx="940">
                  <c:v>29.091543000000001</c:v>
                </c:pt>
                <c:pt idx="941">
                  <c:v>28.671621999999999</c:v>
                </c:pt>
                <c:pt idx="942">
                  <c:v>28.678505999999999</c:v>
                </c:pt>
                <c:pt idx="943">
                  <c:v>28.595898999999999</c:v>
                </c:pt>
                <c:pt idx="944">
                  <c:v>28.506409000000001</c:v>
                </c:pt>
                <c:pt idx="945">
                  <c:v>27.893736000000001</c:v>
                </c:pt>
                <c:pt idx="946">
                  <c:v>27.990112</c:v>
                </c:pt>
                <c:pt idx="947">
                  <c:v>28.175979000000002</c:v>
                </c:pt>
                <c:pt idx="948">
                  <c:v>28.891908999999998</c:v>
                </c:pt>
                <c:pt idx="949">
                  <c:v>28.891905999999999</c:v>
                </c:pt>
                <c:pt idx="950">
                  <c:v>28.706569999999999</c:v>
                </c:pt>
                <c:pt idx="951">
                  <c:v>28.232932000000002</c:v>
                </c:pt>
                <c:pt idx="952">
                  <c:v>28.315303</c:v>
                </c:pt>
                <c:pt idx="953">
                  <c:v>28.589876</c:v>
                </c:pt>
                <c:pt idx="954">
                  <c:v>29.31063</c:v>
                </c:pt>
                <c:pt idx="955">
                  <c:v>28.830127999999998</c:v>
                </c:pt>
                <c:pt idx="956">
                  <c:v>29.207666</c:v>
                </c:pt>
                <c:pt idx="957">
                  <c:v>29.523423000000001</c:v>
                </c:pt>
                <c:pt idx="958">
                  <c:v>29.736218000000001</c:v>
                </c:pt>
                <c:pt idx="959">
                  <c:v>29.516559000000001</c:v>
                </c:pt>
                <c:pt idx="960">
                  <c:v>29.255714000000001</c:v>
                </c:pt>
                <c:pt idx="961">
                  <c:v>29.386137999999999</c:v>
                </c:pt>
                <c:pt idx="962">
                  <c:v>29.537153</c:v>
                </c:pt>
                <c:pt idx="963">
                  <c:v>29.688168000000001</c:v>
                </c:pt>
                <c:pt idx="964">
                  <c:v>29.681301999999999</c:v>
                </c:pt>
                <c:pt idx="965">
                  <c:v>29.283173000000001</c:v>
                </c:pt>
                <c:pt idx="966">
                  <c:v>28.850719999999999</c:v>
                </c:pt>
                <c:pt idx="967">
                  <c:v>28.782077999999998</c:v>
                </c:pt>
                <c:pt idx="968">
                  <c:v>28.473182000000001</c:v>
                </c:pt>
                <c:pt idx="969">
                  <c:v>28.64479</c:v>
                </c:pt>
                <c:pt idx="970">
                  <c:v>28.123104000000001</c:v>
                </c:pt>
                <c:pt idx="971">
                  <c:v>28.342759999999998</c:v>
                </c:pt>
                <c:pt idx="972">
                  <c:v>28.692841000000001</c:v>
                </c:pt>
                <c:pt idx="973">
                  <c:v>28.576149000000001</c:v>
                </c:pt>
                <c:pt idx="974">
                  <c:v>28.994871</c:v>
                </c:pt>
                <c:pt idx="975">
                  <c:v>29.523423000000001</c:v>
                </c:pt>
                <c:pt idx="976">
                  <c:v>29.001735</c:v>
                </c:pt>
                <c:pt idx="977">
                  <c:v>30.601120999999999</c:v>
                </c:pt>
                <c:pt idx="978">
                  <c:v>30.717814000000001</c:v>
                </c:pt>
                <c:pt idx="979">
                  <c:v>30.628578999999998</c:v>
                </c:pt>
                <c:pt idx="980">
                  <c:v>30.614849</c:v>
                </c:pt>
                <c:pt idx="981">
                  <c:v>30.944337999999998</c:v>
                </c:pt>
                <c:pt idx="982">
                  <c:v>30.896287999999998</c:v>
                </c:pt>
                <c:pt idx="983">
                  <c:v>30.951201999999999</c:v>
                </c:pt>
                <c:pt idx="984">
                  <c:v>30.889424000000002</c:v>
                </c:pt>
                <c:pt idx="985">
                  <c:v>30.381463</c:v>
                </c:pt>
                <c:pt idx="986">
                  <c:v>31.088488999999999</c:v>
                </c:pt>
                <c:pt idx="987">
                  <c:v>30.738409000000001</c:v>
                </c:pt>
                <c:pt idx="988">
                  <c:v>30.477564000000001</c:v>
                </c:pt>
                <c:pt idx="989">
                  <c:v>30.642306000000001</c:v>
                </c:pt>
                <c:pt idx="990">
                  <c:v>31.012979999999999</c:v>
                </c:pt>
                <c:pt idx="991">
                  <c:v>31.088488999999999</c:v>
                </c:pt>
                <c:pt idx="992">
                  <c:v>30.656036</c:v>
                </c:pt>
                <c:pt idx="993">
                  <c:v>30.408919999999998</c:v>
                </c:pt>
                <c:pt idx="994">
                  <c:v>30.642306000000001</c:v>
                </c:pt>
                <c:pt idx="995">
                  <c:v>30.305955000000001</c:v>
                </c:pt>
                <c:pt idx="996">
                  <c:v>30.113754</c:v>
                </c:pt>
                <c:pt idx="997">
                  <c:v>29.550879999999999</c:v>
                </c:pt>
                <c:pt idx="998">
                  <c:v>29.681301999999999</c:v>
                </c:pt>
                <c:pt idx="999">
                  <c:v>29.887231</c:v>
                </c:pt>
                <c:pt idx="1000">
                  <c:v>29.811726</c:v>
                </c:pt>
                <c:pt idx="1001">
                  <c:v>29.976468000000001</c:v>
                </c:pt>
                <c:pt idx="1002">
                  <c:v>29.756810000000002</c:v>
                </c:pt>
                <c:pt idx="1003">
                  <c:v>28.974277000000001</c:v>
                </c:pt>
                <c:pt idx="1004">
                  <c:v>29.207666</c:v>
                </c:pt>
                <c:pt idx="1005">
                  <c:v>29.420459000000001</c:v>
                </c:pt>
                <c:pt idx="1006">
                  <c:v>28.850719999999999</c:v>
                </c:pt>
                <c:pt idx="1007">
                  <c:v>28.747755000000002</c:v>
                </c:pt>
                <c:pt idx="1008">
                  <c:v>28.102509999999999</c:v>
                </c:pt>
                <c:pt idx="1009">
                  <c:v>27.340572000000002</c:v>
                </c:pt>
                <c:pt idx="1010">
                  <c:v>27.896581000000001</c:v>
                </c:pt>
                <c:pt idx="1011">
                  <c:v>27.999545999999999</c:v>
                </c:pt>
                <c:pt idx="1012">
                  <c:v>28.122800999999999</c:v>
                </c:pt>
                <c:pt idx="1013">
                  <c:v>28.109107000000002</c:v>
                </c:pt>
                <c:pt idx="1014">
                  <c:v>28.321380000000001</c:v>
                </c:pt>
                <c:pt idx="1015">
                  <c:v>27.794119999999999</c:v>
                </c:pt>
                <c:pt idx="1016">
                  <c:v>28.341923000000001</c:v>
                </c:pt>
                <c:pt idx="1017">
                  <c:v>27.896833000000001</c:v>
                </c:pt>
                <c:pt idx="1018">
                  <c:v>27.287403000000001</c:v>
                </c:pt>
                <c:pt idx="1019">
                  <c:v>27.253166</c:v>
                </c:pt>
                <c:pt idx="1020">
                  <c:v>27.739339999999999</c:v>
                </c:pt>
                <c:pt idx="1021">
                  <c:v>27.18469</c:v>
                </c:pt>
                <c:pt idx="1022">
                  <c:v>26.404071999999999</c:v>
                </c:pt>
                <c:pt idx="1023">
                  <c:v>25.890508000000001</c:v>
                </c:pt>
                <c:pt idx="1024">
                  <c:v>26.239732</c:v>
                </c:pt>
                <c:pt idx="1025">
                  <c:v>26.472548</c:v>
                </c:pt>
                <c:pt idx="1026">
                  <c:v>26.109628000000001</c:v>
                </c:pt>
                <c:pt idx="1027">
                  <c:v>25.965831000000001</c:v>
                </c:pt>
                <c:pt idx="1028">
                  <c:v>26.219189</c:v>
                </c:pt>
                <c:pt idx="1029">
                  <c:v>26.253426000000001</c:v>
                </c:pt>
                <c:pt idx="1030">
                  <c:v>26.000067999999999</c:v>
                </c:pt>
                <c:pt idx="1031">
                  <c:v>25.568674000000001</c:v>
                </c:pt>
                <c:pt idx="1032">
                  <c:v>25.657691</c:v>
                </c:pt>
                <c:pt idx="1033">
                  <c:v>25.253686999999999</c:v>
                </c:pt>
                <c:pt idx="1034">
                  <c:v>24.541543999999998</c:v>
                </c:pt>
                <c:pt idx="1035">
                  <c:v>24.842835000000001</c:v>
                </c:pt>
                <c:pt idx="1036">
                  <c:v>25.685082000000001</c:v>
                </c:pt>
                <c:pt idx="1037">
                  <c:v>24.521000999999998</c:v>
                </c:pt>
                <c:pt idx="1038">
                  <c:v>24.479917</c:v>
                </c:pt>
                <c:pt idx="1039">
                  <c:v>24.746970000000001</c:v>
                </c:pt>
                <c:pt idx="1040">
                  <c:v>24.877074</c:v>
                </c:pt>
                <c:pt idx="1041">
                  <c:v>25.212603000000001</c:v>
                </c:pt>
                <c:pt idx="1042">
                  <c:v>25.274228999999998</c:v>
                </c:pt>
                <c:pt idx="1043">
                  <c:v>25.253686999999999</c:v>
                </c:pt>
                <c:pt idx="1044">
                  <c:v>25.733014000000001</c:v>
                </c:pt>
                <c:pt idx="1045">
                  <c:v>26.212342</c:v>
                </c:pt>
                <c:pt idx="1046">
                  <c:v>25.753556</c:v>
                </c:pt>
                <c:pt idx="1047">
                  <c:v>25.335858000000002</c:v>
                </c:pt>
                <c:pt idx="1048">
                  <c:v>25.404332</c:v>
                </c:pt>
                <c:pt idx="1049">
                  <c:v>24.644257</c:v>
                </c:pt>
                <c:pt idx="1050">
                  <c:v>24.610019999999999</c:v>
                </c:pt>
                <c:pt idx="1051">
                  <c:v>24.726429</c:v>
                </c:pt>
                <c:pt idx="1052">
                  <c:v>24.548390999999999</c:v>
                </c:pt>
                <c:pt idx="1053">
                  <c:v>24.315576</c:v>
                </c:pt>
                <c:pt idx="1054">
                  <c:v>24.651105999999999</c:v>
                </c:pt>
                <c:pt idx="1055">
                  <c:v>24.479917</c:v>
                </c:pt>
                <c:pt idx="1056">
                  <c:v>25.089347</c:v>
                </c:pt>
                <c:pt idx="1057">
                  <c:v>26.061696999999999</c:v>
                </c:pt>
                <c:pt idx="1058">
                  <c:v>25.958981999999999</c:v>
                </c:pt>
                <c:pt idx="1059">
                  <c:v>25.459114</c:v>
                </c:pt>
                <c:pt idx="1060">
                  <c:v>25.486504</c:v>
                </c:pt>
                <c:pt idx="1061">
                  <c:v>25.767251999999999</c:v>
                </c:pt>
                <c:pt idx="1062">
                  <c:v>25.616606999999998</c:v>
                </c:pt>
                <c:pt idx="1063">
                  <c:v>26.123324</c:v>
                </c:pt>
                <c:pt idx="1064">
                  <c:v>26.472548</c:v>
                </c:pt>
                <c:pt idx="1065">
                  <c:v>26.609497999999999</c:v>
                </c:pt>
                <c:pt idx="1066">
                  <c:v>26.842314999999999</c:v>
                </c:pt>
                <c:pt idx="1067">
                  <c:v>26.691669000000001</c:v>
                </c:pt>
                <c:pt idx="1068">
                  <c:v>26.616347000000001</c:v>
                </c:pt>
                <c:pt idx="1069">
                  <c:v>26.609497999999999</c:v>
                </c:pt>
                <c:pt idx="1070">
                  <c:v>26.328748999999998</c:v>
                </c:pt>
                <c:pt idx="1071">
                  <c:v>26.349292999999999</c:v>
                </c:pt>
                <c:pt idx="1072">
                  <c:v>26.137568999999999</c:v>
                </c:pt>
                <c:pt idx="1073">
                  <c:v>26.171719</c:v>
                </c:pt>
                <c:pt idx="1074">
                  <c:v>26.424420999999999</c:v>
                </c:pt>
                <c:pt idx="1075">
                  <c:v>26.636143000000001</c:v>
                </c:pt>
                <c:pt idx="1076">
                  <c:v>26.793227999999999</c:v>
                </c:pt>
                <c:pt idx="1077">
                  <c:v>27.237164</c:v>
                </c:pt>
                <c:pt idx="1078">
                  <c:v>27.011780999999999</c:v>
                </c:pt>
                <c:pt idx="1079">
                  <c:v>27.066419</c:v>
                </c:pt>
                <c:pt idx="1080">
                  <c:v>27.134716999999998</c:v>
                </c:pt>
                <c:pt idx="1081">
                  <c:v>26.212696000000001</c:v>
                </c:pt>
                <c:pt idx="1082">
                  <c:v>25.604845999999998</c:v>
                </c:pt>
                <c:pt idx="1083">
                  <c:v>25.837057999999999</c:v>
                </c:pt>
                <c:pt idx="1084">
                  <c:v>26.130739999999999</c:v>
                </c:pt>
                <c:pt idx="1085">
                  <c:v>26.240015</c:v>
                </c:pt>
                <c:pt idx="1086">
                  <c:v>25.598016999999999</c:v>
                </c:pt>
                <c:pt idx="1087">
                  <c:v>25.092614000000001</c:v>
                </c:pt>
                <c:pt idx="1088">
                  <c:v>25.304335999999999</c:v>
                </c:pt>
                <c:pt idx="1089">
                  <c:v>25.379463999999999</c:v>
                </c:pt>
                <c:pt idx="1090">
                  <c:v>25.297507</c:v>
                </c:pt>
                <c:pt idx="1091">
                  <c:v>25.379463999999999</c:v>
                </c:pt>
                <c:pt idx="1092">
                  <c:v>25.236038000000001</c:v>
                </c:pt>
                <c:pt idx="1093">
                  <c:v>25.570698</c:v>
                </c:pt>
                <c:pt idx="1094">
                  <c:v>25.850719000000002</c:v>
                </c:pt>
                <c:pt idx="1095">
                  <c:v>25.591186</c:v>
                </c:pt>
                <c:pt idx="1096">
                  <c:v>25.584357000000001</c:v>
                </c:pt>
                <c:pt idx="1097">
                  <c:v>25.358974</c:v>
                </c:pt>
                <c:pt idx="1098">
                  <c:v>25.051634</c:v>
                </c:pt>
                <c:pt idx="1099">
                  <c:v>25.420442999999999</c:v>
                </c:pt>
                <c:pt idx="1100">
                  <c:v>25.372634000000001</c:v>
                </c:pt>
                <c:pt idx="1101">
                  <c:v>27.64695</c:v>
                </c:pt>
                <c:pt idx="1102">
                  <c:v>27.653780999999999</c:v>
                </c:pt>
                <c:pt idx="1103">
                  <c:v>27.578654</c:v>
                </c:pt>
                <c:pt idx="1104">
                  <c:v>27.681100000000001</c:v>
                </c:pt>
                <c:pt idx="1105">
                  <c:v>27.865504000000001</c:v>
                </c:pt>
                <c:pt idx="1106">
                  <c:v>27.769886</c:v>
                </c:pt>
                <c:pt idx="1107">
                  <c:v>27.489865999999999</c:v>
                </c:pt>
                <c:pt idx="1108">
                  <c:v>26.793227999999999</c:v>
                </c:pt>
                <c:pt idx="1109">
                  <c:v>26.711271</c:v>
                </c:pt>
                <c:pt idx="1110">
                  <c:v>25.782420999999999</c:v>
                </c:pt>
                <c:pt idx="1111">
                  <c:v>26.076101999999999</c:v>
                </c:pt>
                <c:pt idx="1112">
                  <c:v>26.151229000000001</c:v>
                </c:pt>
                <c:pt idx="1113">
                  <c:v>26.076101999999999</c:v>
                </c:pt>
                <c:pt idx="1114">
                  <c:v>25.912185999999998</c:v>
                </c:pt>
                <c:pt idx="1115">
                  <c:v>25.003826</c:v>
                </c:pt>
                <c:pt idx="1116">
                  <c:v>24.682825000000001</c:v>
                </c:pt>
                <c:pt idx="1117">
                  <c:v>24.320848000000002</c:v>
                </c:pt>
                <c:pt idx="1118">
                  <c:v>25.058463</c:v>
                </c:pt>
                <c:pt idx="1119">
                  <c:v>25.652654999999999</c:v>
                </c:pt>
                <c:pt idx="1120">
                  <c:v>26.267334000000002</c:v>
                </c:pt>
                <c:pt idx="1121">
                  <c:v>26.199038000000002</c:v>
                </c:pt>
                <c:pt idx="1122">
                  <c:v>25.502400000000002</c:v>
                </c:pt>
                <c:pt idx="1123">
                  <c:v>25.154081000000001</c:v>
                </c:pt>
                <c:pt idx="1124">
                  <c:v>25.297507</c:v>
                </c:pt>
                <c:pt idx="1125">
                  <c:v>24.942357999999999</c:v>
                </c:pt>
                <c:pt idx="1126">
                  <c:v>25.399953</c:v>
                </c:pt>
                <c:pt idx="1127">
                  <c:v>25.604845999999998</c:v>
                </c:pt>
                <c:pt idx="1128">
                  <c:v>25.693633999999999</c:v>
                </c:pt>
                <c:pt idx="1129">
                  <c:v>25.932676000000001</c:v>
                </c:pt>
                <c:pt idx="1130">
                  <c:v>26.888845</c:v>
                </c:pt>
                <c:pt idx="1131">
                  <c:v>27.004951999999999</c:v>
                </c:pt>
                <c:pt idx="1132">
                  <c:v>26.574676</c:v>
                </c:pt>
                <c:pt idx="1133">
                  <c:v>26.800059000000001</c:v>
                </c:pt>
                <c:pt idx="1134">
                  <c:v>25.693632999999998</c:v>
                </c:pt>
                <c:pt idx="1135">
                  <c:v>26.122768000000001</c:v>
                </c:pt>
                <c:pt idx="1136">
                  <c:v>25.877548999999998</c:v>
                </c:pt>
                <c:pt idx="1137">
                  <c:v>25.652764000000001</c:v>
                </c:pt>
                <c:pt idx="1138">
                  <c:v>26.585963</c:v>
                </c:pt>
                <c:pt idx="1139">
                  <c:v>26.647266999999999</c:v>
                </c:pt>
                <c:pt idx="1140">
                  <c:v>27.682642999999999</c:v>
                </c:pt>
                <c:pt idx="1141">
                  <c:v>28.030038999999999</c:v>
                </c:pt>
                <c:pt idx="1142">
                  <c:v>27.348870000000002</c:v>
                </c:pt>
                <c:pt idx="1143">
                  <c:v>27.253508</c:v>
                </c:pt>
                <c:pt idx="1144">
                  <c:v>26.803937000000001</c:v>
                </c:pt>
                <c:pt idx="1145">
                  <c:v>26.565528</c:v>
                </c:pt>
                <c:pt idx="1146">
                  <c:v>26.885677000000001</c:v>
                </c:pt>
                <c:pt idx="1147">
                  <c:v>26.551905000000001</c:v>
                </c:pt>
                <c:pt idx="1148">
                  <c:v>26.974228</c:v>
                </c:pt>
                <c:pt idx="1149">
                  <c:v>27.219448</c:v>
                </c:pt>
                <c:pt idx="1150">
                  <c:v>27.090026999999999</c:v>
                </c:pt>
                <c:pt idx="1151">
                  <c:v>26.081899</c:v>
                </c:pt>
                <c:pt idx="1152">
                  <c:v>25.775375</c:v>
                </c:pt>
                <c:pt idx="1153">
                  <c:v>26.034217999999999</c:v>
                </c:pt>
                <c:pt idx="1154">
                  <c:v>27.696265</c:v>
                </c:pt>
                <c:pt idx="1155">
                  <c:v>28.166270999999998</c:v>
                </c:pt>
                <c:pt idx="1156">
                  <c:v>28.731641</c:v>
                </c:pt>
                <c:pt idx="1157">
                  <c:v>27.934674999999999</c:v>
                </c:pt>
                <c:pt idx="1158">
                  <c:v>27.941486000000001</c:v>
                </c:pt>
                <c:pt idx="1159">
                  <c:v>27.771194000000001</c:v>
                </c:pt>
                <c:pt idx="1160">
                  <c:v>27.580468</c:v>
                </c:pt>
                <c:pt idx="1161">
                  <c:v>27.239884</c:v>
                </c:pt>
                <c:pt idx="1162">
                  <c:v>26.381613000000002</c:v>
                </c:pt>
                <c:pt idx="1163">
                  <c:v>26.994662999999999</c:v>
                </c:pt>
                <c:pt idx="1164">
                  <c:v>27.083216</c:v>
                </c:pt>
                <c:pt idx="1165">
                  <c:v>27.594090000000001</c:v>
                </c:pt>
                <c:pt idx="1166">
                  <c:v>26.497409999999999</c:v>
                </c:pt>
                <c:pt idx="1167">
                  <c:v>26.872053000000001</c:v>
                </c:pt>
                <c:pt idx="1168">
                  <c:v>27.069590999999999</c:v>
                </c:pt>
                <c:pt idx="1169">
                  <c:v>27.199013000000001</c:v>
                </c:pt>
                <c:pt idx="1170">
                  <c:v>27.430610999999999</c:v>
                </c:pt>
                <c:pt idx="1171">
                  <c:v>27.8325</c:v>
                </c:pt>
                <c:pt idx="1172">
                  <c:v>27.934674999999999</c:v>
                </c:pt>
                <c:pt idx="1173">
                  <c:v>28.752075000000001</c:v>
                </c:pt>
                <c:pt idx="1174">
                  <c:v>29.317443999999998</c:v>
                </c:pt>
                <c:pt idx="1175">
                  <c:v>29.269762</c:v>
                </c:pt>
                <c:pt idx="1176">
                  <c:v>28.731641</c:v>
                </c:pt>
                <c:pt idx="1177">
                  <c:v>28.990483999999999</c:v>
                </c:pt>
                <c:pt idx="1178">
                  <c:v>28.602218000000001</c:v>
                </c:pt>
                <c:pt idx="1179">
                  <c:v>28.050471999999999</c:v>
                </c:pt>
                <c:pt idx="1180">
                  <c:v>27.110461999999998</c:v>
                </c:pt>
                <c:pt idx="1181">
                  <c:v>28.111778000000001</c:v>
                </c:pt>
                <c:pt idx="1182">
                  <c:v>28.677146</c:v>
                </c:pt>
                <c:pt idx="1183">
                  <c:v>28.554535999999999</c:v>
                </c:pt>
                <c:pt idx="1184">
                  <c:v>28.827003000000001</c:v>
                </c:pt>
                <c:pt idx="1185">
                  <c:v>29.051787999999998</c:v>
                </c:pt>
                <c:pt idx="1186">
                  <c:v>28.602218000000001</c:v>
                </c:pt>
                <c:pt idx="1187">
                  <c:v>28.77251</c:v>
                </c:pt>
                <c:pt idx="1188">
                  <c:v>29.651216000000002</c:v>
                </c:pt>
                <c:pt idx="1189">
                  <c:v>28.929178</c:v>
                </c:pt>
                <c:pt idx="1190">
                  <c:v>28.813381</c:v>
                </c:pt>
                <c:pt idx="1191">
                  <c:v>29.664840000000002</c:v>
                </c:pt>
                <c:pt idx="1192">
                  <c:v>30.495861999999999</c:v>
                </c:pt>
                <c:pt idx="1193">
                  <c:v>29.794260999999999</c:v>
                </c:pt>
                <c:pt idx="1194">
                  <c:v>30.536733000000002</c:v>
                </c:pt>
                <c:pt idx="1195">
                  <c:v>30.563980999999998</c:v>
                </c:pt>
                <c:pt idx="1196">
                  <c:v>30.318760000000001</c:v>
                </c:pt>
                <c:pt idx="1197">
                  <c:v>30.216584999999998</c:v>
                </c:pt>
                <c:pt idx="1198">
                  <c:v>30.304938</c:v>
                </c:pt>
                <c:pt idx="1199">
                  <c:v>31.038945999999999</c:v>
                </c:pt>
                <c:pt idx="1200">
                  <c:v>30.617570000000001</c:v>
                </c:pt>
                <c:pt idx="1201">
                  <c:v>30.107844</c:v>
                </c:pt>
                <c:pt idx="1202">
                  <c:v>29.706859000000001</c:v>
                </c:pt>
                <c:pt idx="1203">
                  <c:v>30.393291999999999</c:v>
                </c:pt>
                <c:pt idx="1204">
                  <c:v>30.468050000000002</c:v>
                </c:pt>
                <c:pt idx="1205">
                  <c:v>30.828256</c:v>
                </c:pt>
                <c:pt idx="1206">
                  <c:v>31.004963</c:v>
                </c:pt>
                <c:pt idx="1207">
                  <c:v>31.168074000000001</c:v>
                </c:pt>
                <c:pt idx="1208">
                  <c:v>30.563199000000001</c:v>
                </c:pt>
                <c:pt idx="1209">
                  <c:v>30.658349000000001</c:v>
                </c:pt>
                <c:pt idx="1210">
                  <c:v>29.645693000000001</c:v>
                </c:pt>
                <c:pt idx="1211">
                  <c:v>30.277753000000001</c:v>
                </c:pt>
                <c:pt idx="1212">
                  <c:v>30.094252000000001</c:v>
                </c:pt>
                <c:pt idx="1213">
                  <c:v>29.536950000000001</c:v>
                </c:pt>
                <c:pt idx="1214">
                  <c:v>28.734981000000001</c:v>
                </c:pt>
                <c:pt idx="1215">
                  <c:v>29.074798999999999</c:v>
                </c:pt>
                <c:pt idx="1216">
                  <c:v>29.713654999999999</c:v>
                </c:pt>
                <c:pt idx="1217">
                  <c:v>30.012695000000001</c:v>
                </c:pt>
                <c:pt idx="1218">
                  <c:v>29.645693000000001</c:v>
                </c:pt>
                <c:pt idx="1219">
                  <c:v>29.652488999999999</c:v>
                </c:pt>
                <c:pt idx="1220">
                  <c:v>29.46219</c:v>
                </c:pt>
                <c:pt idx="1221">
                  <c:v>29.237909999999999</c:v>
                </c:pt>
                <c:pt idx="1222">
                  <c:v>29.502969</c:v>
                </c:pt>
                <c:pt idx="1223">
                  <c:v>29.034020000000002</c:v>
                </c:pt>
                <c:pt idx="1224">
                  <c:v>28.95926</c:v>
                </c:pt>
                <c:pt idx="1225">
                  <c:v>29.319468000000001</c:v>
                </c:pt>
                <c:pt idx="1226">
                  <c:v>29.788415000000001</c:v>
                </c:pt>
                <c:pt idx="1227">
                  <c:v>29.659285000000001</c:v>
                </c:pt>
                <c:pt idx="1228">
                  <c:v>29.754434</c:v>
                </c:pt>
                <c:pt idx="1229">
                  <c:v>29.795213</c:v>
                </c:pt>
                <c:pt idx="1230">
                  <c:v>29.999103000000002</c:v>
                </c:pt>
                <c:pt idx="1231">
                  <c:v>30.644756999999998</c:v>
                </c:pt>
                <c:pt idx="1232">
                  <c:v>30.563199000000001</c:v>
                </c:pt>
                <c:pt idx="1233">
                  <c:v>30.311734000000001</c:v>
                </c:pt>
                <c:pt idx="1234">
                  <c:v>30.352512999999998</c:v>
                </c:pt>
                <c:pt idx="1235">
                  <c:v>30.773885</c:v>
                </c:pt>
                <c:pt idx="1236">
                  <c:v>29.713654999999999</c:v>
                </c:pt>
                <c:pt idx="1237">
                  <c:v>30.033083999999999</c:v>
                </c:pt>
                <c:pt idx="1238">
                  <c:v>28.864111000000001</c:v>
                </c:pt>
                <c:pt idx="1239">
                  <c:v>29.33306</c:v>
                </c:pt>
                <c:pt idx="1240">
                  <c:v>29.006834999999999</c:v>
                </c:pt>
                <c:pt idx="1241">
                  <c:v>28.993243</c:v>
                </c:pt>
                <c:pt idx="1242">
                  <c:v>29.937935</c:v>
                </c:pt>
                <c:pt idx="1243">
                  <c:v>28.952463999999999</c:v>
                </c:pt>
                <c:pt idx="1244">
                  <c:v>27.865047000000001</c:v>
                </c:pt>
                <c:pt idx="1245">
                  <c:v>27.865047000000001</c:v>
                </c:pt>
                <c:pt idx="1246">
                  <c:v>28.442739</c:v>
                </c:pt>
                <c:pt idx="1247">
                  <c:v>28.048549999999999</c:v>
                </c:pt>
                <c:pt idx="1248">
                  <c:v>27.178616000000002</c:v>
                </c:pt>
                <c:pt idx="1249">
                  <c:v>26.546555999999999</c:v>
                </c:pt>
                <c:pt idx="1250">
                  <c:v>26.859186999999999</c:v>
                </c:pt>
                <c:pt idx="1251">
                  <c:v>26.451405999999999</c:v>
                </c:pt>
                <c:pt idx="1252">
                  <c:v>26.573740999999998</c:v>
                </c:pt>
                <c:pt idx="1253">
                  <c:v>26.084402999999998</c:v>
                </c:pt>
                <c:pt idx="1254">
                  <c:v>25.418361000000001</c:v>
                </c:pt>
                <c:pt idx="1255">
                  <c:v>25.146507</c:v>
                </c:pt>
                <c:pt idx="1256">
                  <c:v>24.596001999999999</c:v>
                </c:pt>
                <c:pt idx="1257">
                  <c:v>24.793096999999999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A9-4512-84F7-6B679B8459DD}"/>
            </c:ext>
          </c:extLst>
        </c:ser>
        <c:ser>
          <c:idx val="3"/>
          <c:order val="3"/>
          <c:tx>
            <c:strRef>
              <c:f>All!$E$1</c:f>
              <c:strCache>
                <c:ptCount val="1"/>
                <c:pt idx="0">
                  <c:v>ABT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All!$A$2:$A$1259</c:f>
              <c:numCache>
                <c:formatCode>m/d/yyyy</c:formatCode>
                <c:ptCount val="1258"/>
                <c:pt idx="0">
                  <c:v>42734</c:v>
                </c:pt>
                <c:pt idx="1">
                  <c:v>42733</c:v>
                </c:pt>
                <c:pt idx="2">
                  <c:v>42732</c:v>
                </c:pt>
                <c:pt idx="3">
                  <c:v>42731</c:v>
                </c:pt>
                <c:pt idx="4">
                  <c:v>42727</c:v>
                </c:pt>
                <c:pt idx="5">
                  <c:v>42726</c:v>
                </c:pt>
                <c:pt idx="6">
                  <c:v>42725</c:v>
                </c:pt>
                <c:pt idx="7">
                  <c:v>42724</c:v>
                </c:pt>
                <c:pt idx="8">
                  <c:v>42723</c:v>
                </c:pt>
                <c:pt idx="9">
                  <c:v>42720</c:v>
                </c:pt>
                <c:pt idx="10">
                  <c:v>42719</c:v>
                </c:pt>
                <c:pt idx="11">
                  <c:v>42718</c:v>
                </c:pt>
                <c:pt idx="12">
                  <c:v>42717</c:v>
                </c:pt>
                <c:pt idx="13">
                  <c:v>42716</c:v>
                </c:pt>
                <c:pt idx="14">
                  <c:v>42713</c:v>
                </c:pt>
                <c:pt idx="15">
                  <c:v>42712</c:v>
                </c:pt>
                <c:pt idx="16">
                  <c:v>42711</c:v>
                </c:pt>
                <c:pt idx="17">
                  <c:v>42710</c:v>
                </c:pt>
                <c:pt idx="18">
                  <c:v>42709</c:v>
                </c:pt>
                <c:pt idx="19">
                  <c:v>42706</c:v>
                </c:pt>
                <c:pt idx="20">
                  <c:v>42705</c:v>
                </c:pt>
                <c:pt idx="21">
                  <c:v>42704</c:v>
                </c:pt>
                <c:pt idx="22">
                  <c:v>42703</c:v>
                </c:pt>
                <c:pt idx="23">
                  <c:v>42702</c:v>
                </c:pt>
                <c:pt idx="24">
                  <c:v>42699</c:v>
                </c:pt>
                <c:pt idx="25">
                  <c:v>42697</c:v>
                </c:pt>
                <c:pt idx="26">
                  <c:v>42696</c:v>
                </c:pt>
                <c:pt idx="27">
                  <c:v>42695</c:v>
                </c:pt>
                <c:pt idx="28">
                  <c:v>42692</c:v>
                </c:pt>
                <c:pt idx="29">
                  <c:v>42691</c:v>
                </c:pt>
                <c:pt idx="30">
                  <c:v>42690</c:v>
                </c:pt>
                <c:pt idx="31">
                  <c:v>42689</c:v>
                </c:pt>
                <c:pt idx="32">
                  <c:v>42688</c:v>
                </c:pt>
                <c:pt idx="33">
                  <c:v>42685</c:v>
                </c:pt>
                <c:pt idx="34">
                  <c:v>42684</c:v>
                </c:pt>
                <c:pt idx="35">
                  <c:v>42683</c:v>
                </c:pt>
                <c:pt idx="36">
                  <c:v>42682</c:v>
                </c:pt>
                <c:pt idx="37">
                  <c:v>42681</c:v>
                </c:pt>
                <c:pt idx="38">
                  <c:v>42678</c:v>
                </c:pt>
                <c:pt idx="39">
                  <c:v>42677</c:v>
                </c:pt>
                <c:pt idx="40">
                  <c:v>42676</c:v>
                </c:pt>
                <c:pt idx="41">
                  <c:v>42675</c:v>
                </c:pt>
                <c:pt idx="42">
                  <c:v>42674</c:v>
                </c:pt>
                <c:pt idx="43">
                  <c:v>42671</c:v>
                </c:pt>
                <c:pt idx="44">
                  <c:v>42670</c:v>
                </c:pt>
                <c:pt idx="45">
                  <c:v>42669</c:v>
                </c:pt>
                <c:pt idx="46">
                  <c:v>42668</c:v>
                </c:pt>
                <c:pt idx="47">
                  <c:v>42667</c:v>
                </c:pt>
                <c:pt idx="48">
                  <c:v>42664</c:v>
                </c:pt>
                <c:pt idx="49">
                  <c:v>42663</c:v>
                </c:pt>
                <c:pt idx="50">
                  <c:v>42662</c:v>
                </c:pt>
                <c:pt idx="51">
                  <c:v>42661</c:v>
                </c:pt>
                <c:pt idx="52">
                  <c:v>42660</c:v>
                </c:pt>
                <c:pt idx="53">
                  <c:v>42657</c:v>
                </c:pt>
                <c:pt idx="54">
                  <c:v>42656</c:v>
                </c:pt>
                <c:pt idx="55">
                  <c:v>42655</c:v>
                </c:pt>
                <c:pt idx="56">
                  <c:v>42654</c:v>
                </c:pt>
                <c:pt idx="57">
                  <c:v>42653</c:v>
                </c:pt>
                <c:pt idx="58">
                  <c:v>42650</c:v>
                </c:pt>
                <c:pt idx="59">
                  <c:v>42649</c:v>
                </c:pt>
                <c:pt idx="60">
                  <c:v>42648</c:v>
                </c:pt>
                <c:pt idx="61">
                  <c:v>42647</c:v>
                </c:pt>
                <c:pt idx="62">
                  <c:v>42646</c:v>
                </c:pt>
                <c:pt idx="63">
                  <c:v>42643</c:v>
                </c:pt>
                <c:pt idx="64">
                  <c:v>42642</c:v>
                </c:pt>
                <c:pt idx="65">
                  <c:v>42641</c:v>
                </c:pt>
                <c:pt idx="66">
                  <c:v>42640</c:v>
                </c:pt>
                <c:pt idx="67">
                  <c:v>42639</c:v>
                </c:pt>
                <c:pt idx="68">
                  <c:v>42636</c:v>
                </c:pt>
                <c:pt idx="69">
                  <c:v>42635</c:v>
                </c:pt>
                <c:pt idx="70">
                  <c:v>42634</c:v>
                </c:pt>
                <c:pt idx="71">
                  <c:v>42633</c:v>
                </c:pt>
                <c:pt idx="72">
                  <c:v>42632</c:v>
                </c:pt>
                <c:pt idx="73">
                  <c:v>42629</c:v>
                </c:pt>
                <c:pt idx="74">
                  <c:v>42628</c:v>
                </c:pt>
                <c:pt idx="75">
                  <c:v>42627</c:v>
                </c:pt>
                <c:pt idx="76">
                  <c:v>42626</c:v>
                </c:pt>
                <c:pt idx="77">
                  <c:v>42625</c:v>
                </c:pt>
                <c:pt idx="78">
                  <c:v>42622</c:v>
                </c:pt>
                <c:pt idx="79">
                  <c:v>42621</c:v>
                </c:pt>
                <c:pt idx="80">
                  <c:v>42620</c:v>
                </c:pt>
                <c:pt idx="81">
                  <c:v>42619</c:v>
                </c:pt>
                <c:pt idx="82">
                  <c:v>42615</c:v>
                </c:pt>
                <c:pt idx="83">
                  <c:v>42614</c:v>
                </c:pt>
                <c:pt idx="84">
                  <c:v>42613</c:v>
                </c:pt>
                <c:pt idx="85">
                  <c:v>42612</c:v>
                </c:pt>
                <c:pt idx="86">
                  <c:v>42611</c:v>
                </c:pt>
                <c:pt idx="87">
                  <c:v>42608</c:v>
                </c:pt>
                <c:pt idx="88">
                  <c:v>42607</c:v>
                </c:pt>
                <c:pt idx="89">
                  <c:v>42606</c:v>
                </c:pt>
                <c:pt idx="90">
                  <c:v>42605</c:v>
                </c:pt>
                <c:pt idx="91">
                  <c:v>42604</c:v>
                </c:pt>
                <c:pt idx="92">
                  <c:v>42601</c:v>
                </c:pt>
                <c:pt idx="93">
                  <c:v>42600</c:v>
                </c:pt>
                <c:pt idx="94">
                  <c:v>42599</c:v>
                </c:pt>
                <c:pt idx="95">
                  <c:v>42598</c:v>
                </c:pt>
                <c:pt idx="96">
                  <c:v>42597</c:v>
                </c:pt>
                <c:pt idx="97">
                  <c:v>42594</c:v>
                </c:pt>
                <c:pt idx="98">
                  <c:v>42593</c:v>
                </c:pt>
                <c:pt idx="99">
                  <c:v>42592</c:v>
                </c:pt>
                <c:pt idx="100">
                  <c:v>42591</c:v>
                </c:pt>
                <c:pt idx="101">
                  <c:v>42590</c:v>
                </c:pt>
                <c:pt idx="102">
                  <c:v>42587</c:v>
                </c:pt>
                <c:pt idx="103">
                  <c:v>42586</c:v>
                </c:pt>
                <c:pt idx="104">
                  <c:v>42585</c:v>
                </c:pt>
                <c:pt idx="105">
                  <c:v>42584</c:v>
                </c:pt>
                <c:pt idx="106">
                  <c:v>42583</c:v>
                </c:pt>
                <c:pt idx="107">
                  <c:v>42580</c:v>
                </c:pt>
                <c:pt idx="108">
                  <c:v>42579</c:v>
                </c:pt>
                <c:pt idx="109">
                  <c:v>42578</c:v>
                </c:pt>
                <c:pt idx="110">
                  <c:v>42577</c:v>
                </c:pt>
                <c:pt idx="111">
                  <c:v>42576</c:v>
                </c:pt>
                <c:pt idx="112">
                  <c:v>42573</c:v>
                </c:pt>
                <c:pt idx="113">
                  <c:v>42572</c:v>
                </c:pt>
                <c:pt idx="114">
                  <c:v>42571</c:v>
                </c:pt>
                <c:pt idx="115">
                  <c:v>42570</c:v>
                </c:pt>
                <c:pt idx="116">
                  <c:v>42569</c:v>
                </c:pt>
                <c:pt idx="117">
                  <c:v>42566</c:v>
                </c:pt>
                <c:pt idx="118">
                  <c:v>42565</c:v>
                </c:pt>
                <c:pt idx="119">
                  <c:v>42564</c:v>
                </c:pt>
                <c:pt idx="120">
                  <c:v>42563</c:v>
                </c:pt>
                <c:pt idx="121">
                  <c:v>42562</c:v>
                </c:pt>
                <c:pt idx="122">
                  <c:v>42559</c:v>
                </c:pt>
                <c:pt idx="123">
                  <c:v>42558</c:v>
                </c:pt>
                <c:pt idx="124">
                  <c:v>42557</c:v>
                </c:pt>
                <c:pt idx="125">
                  <c:v>42556</c:v>
                </c:pt>
                <c:pt idx="126">
                  <c:v>42552</c:v>
                </c:pt>
                <c:pt idx="127">
                  <c:v>42551</c:v>
                </c:pt>
                <c:pt idx="128">
                  <c:v>42550</c:v>
                </c:pt>
                <c:pt idx="129">
                  <c:v>42549</c:v>
                </c:pt>
                <c:pt idx="130">
                  <c:v>42548</c:v>
                </c:pt>
                <c:pt idx="131">
                  <c:v>42545</c:v>
                </c:pt>
                <c:pt idx="132">
                  <c:v>42544</c:v>
                </c:pt>
                <c:pt idx="133">
                  <c:v>42543</c:v>
                </c:pt>
                <c:pt idx="134">
                  <c:v>42542</c:v>
                </c:pt>
                <c:pt idx="135">
                  <c:v>42541</c:v>
                </c:pt>
                <c:pt idx="136">
                  <c:v>42538</c:v>
                </c:pt>
                <c:pt idx="137">
                  <c:v>42537</c:v>
                </c:pt>
                <c:pt idx="138">
                  <c:v>42536</c:v>
                </c:pt>
                <c:pt idx="139">
                  <c:v>42535</c:v>
                </c:pt>
                <c:pt idx="140">
                  <c:v>42534</c:v>
                </c:pt>
                <c:pt idx="141">
                  <c:v>42531</c:v>
                </c:pt>
                <c:pt idx="142">
                  <c:v>42530</c:v>
                </c:pt>
                <c:pt idx="143">
                  <c:v>42529</c:v>
                </c:pt>
                <c:pt idx="144">
                  <c:v>42528</c:v>
                </c:pt>
                <c:pt idx="145">
                  <c:v>42527</c:v>
                </c:pt>
                <c:pt idx="146">
                  <c:v>42524</c:v>
                </c:pt>
                <c:pt idx="147">
                  <c:v>42523</c:v>
                </c:pt>
                <c:pt idx="148">
                  <c:v>42522</c:v>
                </c:pt>
                <c:pt idx="149">
                  <c:v>42521</c:v>
                </c:pt>
                <c:pt idx="150">
                  <c:v>42517</c:v>
                </c:pt>
                <c:pt idx="151">
                  <c:v>42516</c:v>
                </c:pt>
                <c:pt idx="152">
                  <c:v>42515</c:v>
                </c:pt>
                <c:pt idx="153">
                  <c:v>42514</c:v>
                </c:pt>
                <c:pt idx="154">
                  <c:v>42513</c:v>
                </c:pt>
                <c:pt idx="155">
                  <c:v>42510</c:v>
                </c:pt>
                <c:pt idx="156">
                  <c:v>42509</c:v>
                </c:pt>
                <c:pt idx="157">
                  <c:v>42508</c:v>
                </c:pt>
                <c:pt idx="158">
                  <c:v>42507</c:v>
                </c:pt>
                <c:pt idx="159">
                  <c:v>42506</c:v>
                </c:pt>
                <c:pt idx="160">
                  <c:v>42503</c:v>
                </c:pt>
                <c:pt idx="161">
                  <c:v>42502</c:v>
                </c:pt>
                <c:pt idx="162">
                  <c:v>42501</c:v>
                </c:pt>
                <c:pt idx="163">
                  <c:v>42500</c:v>
                </c:pt>
                <c:pt idx="164">
                  <c:v>42499</c:v>
                </c:pt>
                <c:pt idx="165">
                  <c:v>42496</c:v>
                </c:pt>
                <c:pt idx="166">
                  <c:v>42495</c:v>
                </c:pt>
                <c:pt idx="167">
                  <c:v>42494</c:v>
                </c:pt>
                <c:pt idx="168">
                  <c:v>42493</c:v>
                </c:pt>
                <c:pt idx="169">
                  <c:v>42492</c:v>
                </c:pt>
                <c:pt idx="170">
                  <c:v>42489</c:v>
                </c:pt>
                <c:pt idx="171">
                  <c:v>42488</c:v>
                </c:pt>
                <c:pt idx="172">
                  <c:v>42487</c:v>
                </c:pt>
                <c:pt idx="173">
                  <c:v>42486</c:v>
                </c:pt>
                <c:pt idx="174">
                  <c:v>42485</c:v>
                </c:pt>
                <c:pt idx="175">
                  <c:v>42482</c:v>
                </c:pt>
                <c:pt idx="176">
                  <c:v>42481</c:v>
                </c:pt>
                <c:pt idx="177">
                  <c:v>42480</c:v>
                </c:pt>
                <c:pt idx="178">
                  <c:v>42479</c:v>
                </c:pt>
                <c:pt idx="179">
                  <c:v>42478</c:v>
                </c:pt>
                <c:pt idx="180">
                  <c:v>42475</c:v>
                </c:pt>
                <c:pt idx="181">
                  <c:v>42474</c:v>
                </c:pt>
                <c:pt idx="182">
                  <c:v>42473</c:v>
                </c:pt>
                <c:pt idx="183">
                  <c:v>42472</c:v>
                </c:pt>
                <c:pt idx="184">
                  <c:v>42471</c:v>
                </c:pt>
                <c:pt idx="185">
                  <c:v>42468</c:v>
                </c:pt>
                <c:pt idx="186">
                  <c:v>42467</c:v>
                </c:pt>
                <c:pt idx="187">
                  <c:v>42466</c:v>
                </c:pt>
                <c:pt idx="188">
                  <c:v>42465</c:v>
                </c:pt>
                <c:pt idx="189">
                  <c:v>42464</c:v>
                </c:pt>
                <c:pt idx="190">
                  <c:v>42461</c:v>
                </c:pt>
                <c:pt idx="191">
                  <c:v>42460</c:v>
                </c:pt>
                <c:pt idx="192">
                  <c:v>42459</c:v>
                </c:pt>
                <c:pt idx="193">
                  <c:v>42458</c:v>
                </c:pt>
                <c:pt idx="194">
                  <c:v>42457</c:v>
                </c:pt>
                <c:pt idx="195">
                  <c:v>42453</c:v>
                </c:pt>
                <c:pt idx="196">
                  <c:v>42452</c:v>
                </c:pt>
                <c:pt idx="197">
                  <c:v>42451</c:v>
                </c:pt>
                <c:pt idx="198">
                  <c:v>42450</c:v>
                </c:pt>
                <c:pt idx="199">
                  <c:v>42447</c:v>
                </c:pt>
                <c:pt idx="200">
                  <c:v>42446</c:v>
                </c:pt>
                <c:pt idx="201">
                  <c:v>42445</c:v>
                </c:pt>
                <c:pt idx="202">
                  <c:v>42444</c:v>
                </c:pt>
                <c:pt idx="203">
                  <c:v>42443</c:v>
                </c:pt>
                <c:pt idx="204">
                  <c:v>42440</c:v>
                </c:pt>
                <c:pt idx="205">
                  <c:v>42439</c:v>
                </c:pt>
                <c:pt idx="206">
                  <c:v>42438</c:v>
                </c:pt>
                <c:pt idx="207">
                  <c:v>42437</c:v>
                </c:pt>
                <c:pt idx="208">
                  <c:v>42436</c:v>
                </c:pt>
                <c:pt idx="209">
                  <c:v>42433</c:v>
                </c:pt>
                <c:pt idx="210">
                  <c:v>42432</c:v>
                </c:pt>
                <c:pt idx="211">
                  <c:v>42431</c:v>
                </c:pt>
                <c:pt idx="212">
                  <c:v>42430</c:v>
                </c:pt>
                <c:pt idx="213">
                  <c:v>42429</c:v>
                </c:pt>
                <c:pt idx="214">
                  <c:v>42426</c:v>
                </c:pt>
                <c:pt idx="215">
                  <c:v>42425</c:v>
                </c:pt>
                <c:pt idx="216">
                  <c:v>42424</c:v>
                </c:pt>
                <c:pt idx="217">
                  <c:v>42423</c:v>
                </c:pt>
                <c:pt idx="218">
                  <c:v>42422</c:v>
                </c:pt>
                <c:pt idx="219">
                  <c:v>42419</c:v>
                </c:pt>
                <c:pt idx="220">
                  <c:v>42418</c:v>
                </c:pt>
                <c:pt idx="221">
                  <c:v>42417</c:v>
                </c:pt>
                <c:pt idx="222">
                  <c:v>42416</c:v>
                </c:pt>
                <c:pt idx="223">
                  <c:v>42412</c:v>
                </c:pt>
                <c:pt idx="224">
                  <c:v>42411</c:v>
                </c:pt>
                <c:pt idx="225">
                  <c:v>42410</c:v>
                </c:pt>
                <c:pt idx="226">
                  <c:v>42409</c:v>
                </c:pt>
                <c:pt idx="227">
                  <c:v>42408</c:v>
                </c:pt>
                <c:pt idx="228">
                  <c:v>42405</c:v>
                </c:pt>
                <c:pt idx="229">
                  <c:v>42404</c:v>
                </c:pt>
                <c:pt idx="230">
                  <c:v>42403</c:v>
                </c:pt>
                <c:pt idx="231">
                  <c:v>42402</c:v>
                </c:pt>
                <c:pt idx="232">
                  <c:v>42401</c:v>
                </c:pt>
                <c:pt idx="233">
                  <c:v>42398</c:v>
                </c:pt>
                <c:pt idx="234">
                  <c:v>42397</c:v>
                </c:pt>
                <c:pt idx="235">
                  <c:v>42396</c:v>
                </c:pt>
                <c:pt idx="236">
                  <c:v>42395</c:v>
                </c:pt>
                <c:pt idx="237">
                  <c:v>42394</c:v>
                </c:pt>
                <c:pt idx="238">
                  <c:v>42391</c:v>
                </c:pt>
                <c:pt idx="239">
                  <c:v>42390</c:v>
                </c:pt>
                <c:pt idx="240">
                  <c:v>42389</c:v>
                </c:pt>
                <c:pt idx="241">
                  <c:v>42388</c:v>
                </c:pt>
                <c:pt idx="242">
                  <c:v>42384</c:v>
                </c:pt>
                <c:pt idx="243">
                  <c:v>42383</c:v>
                </c:pt>
                <c:pt idx="244">
                  <c:v>42382</c:v>
                </c:pt>
                <c:pt idx="245">
                  <c:v>42381</c:v>
                </c:pt>
                <c:pt idx="246">
                  <c:v>42380</c:v>
                </c:pt>
                <c:pt idx="247">
                  <c:v>42377</c:v>
                </c:pt>
                <c:pt idx="248">
                  <c:v>42376</c:v>
                </c:pt>
                <c:pt idx="249">
                  <c:v>42375</c:v>
                </c:pt>
                <c:pt idx="250">
                  <c:v>42374</c:v>
                </c:pt>
                <c:pt idx="251">
                  <c:v>42373</c:v>
                </c:pt>
                <c:pt idx="252">
                  <c:v>42369</c:v>
                </c:pt>
                <c:pt idx="253">
                  <c:v>42368</c:v>
                </c:pt>
                <c:pt idx="254">
                  <c:v>42367</c:v>
                </c:pt>
                <c:pt idx="255">
                  <c:v>42366</c:v>
                </c:pt>
                <c:pt idx="256">
                  <c:v>42362</c:v>
                </c:pt>
                <c:pt idx="257">
                  <c:v>42361</c:v>
                </c:pt>
                <c:pt idx="258">
                  <c:v>42360</c:v>
                </c:pt>
                <c:pt idx="259">
                  <c:v>42359</c:v>
                </c:pt>
                <c:pt idx="260">
                  <c:v>42356</c:v>
                </c:pt>
                <c:pt idx="261">
                  <c:v>42355</c:v>
                </c:pt>
                <c:pt idx="262">
                  <c:v>42354</c:v>
                </c:pt>
                <c:pt idx="263">
                  <c:v>42353</c:v>
                </c:pt>
                <c:pt idx="264">
                  <c:v>42352</c:v>
                </c:pt>
                <c:pt idx="265">
                  <c:v>42349</c:v>
                </c:pt>
                <c:pt idx="266">
                  <c:v>42348</c:v>
                </c:pt>
                <c:pt idx="267">
                  <c:v>42347</c:v>
                </c:pt>
                <c:pt idx="268">
                  <c:v>42346</c:v>
                </c:pt>
                <c:pt idx="269">
                  <c:v>42345</c:v>
                </c:pt>
                <c:pt idx="270">
                  <c:v>42342</c:v>
                </c:pt>
                <c:pt idx="271">
                  <c:v>42341</c:v>
                </c:pt>
                <c:pt idx="272">
                  <c:v>42340</c:v>
                </c:pt>
                <c:pt idx="273">
                  <c:v>42339</c:v>
                </c:pt>
                <c:pt idx="274">
                  <c:v>42338</c:v>
                </c:pt>
                <c:pt idx="275">
                  <c:v>42335</c:v>
                </c:pt>
                <c:pt idx="276">
                  <c:v>42333</c:v>
                </c:pt>
                <c:pt idx="277">
                  <c:v>42332</c:v>
                </c:pt>
                <c:pt idx="278">
                  <c:v>42331</c:v>
                </c:pt>
                <c:pt idx="279">
                  <c:v>42328</c:v>
                </c:pt>
                <c:pt idx="280">
                  <c:v>42327</c:v>
                </c:pt>
                <c:pt idx="281">
                  <c:v>42326</c:v>
                </c:pt>
                <c:pt idx="282">
                  <c:v>42325</c:v>
                </c:pt>
                <c:pt idx="283">
                  <c:v>42324</c:v>
                </c:pt>
                <c:pt idx="284">
                  <c:v>42321</c:v>
                </c:pt>
                <c:pt idx="285">
                  <c:v>42320</c:v>
                </c:pt>
                <c:pt idx="286">
                  <c:v>42319</c:v>
                </c:pt>
                <c:pt idx="287">
                  <c:v>42318</c:v>
                </c:pt>
                <c:pt idx="288">
                  <c:v>42317</c:v>
                </c:pt>
                <c:pt idx="289">
                  <c:v>42314</c:v>
                </c:pt>
                <c:pt idx="290">
                  <c:v>42313</c:v>
                </c:pt>
                <c:pt idx="291">
                  <c:v>42312</c:v>
                </c:pt>
                <c:pt idx="292">
                  <c:v>42311</c:v>
                </c:pt>
                <c:pt idx="293">
                  <c:v>42310</c:v>
                </c:pt>
                <c:pt idx="294">
                  <c:v>42307</c:v>
                </c:pt>
                <c:pt idx="295">
                  <c:v>42306</c:v>
                </c:pt>
                <c:pt idx="296">
                  <c:v>42305</c:v>
                </c:pt>
                <c:pt idx="297">
                  <c:v>42304</c:v>
                </c:pt>
                <c:pt idx="298">
                  <c:v>42303</c:v>
                </c:pt>
                <c:pt idx="299">
                  <c:v>42300</c:v>
                </c:pt>
                <c:pt idx="300">
                  <c:v>42299</c:v>
                </c:pt>
                <c:pt idx="301">
                  <c:v>42298</c:v>
                </c:pt>
                <c:pt idx="302">
                  <c:v>42297</c:v>
                </c:pt>
                <c:pt idx="303">
                  <c:v>42296</c:v>
                </c:pt>
                <c:pt idx="304">
                  <c:v>42293</c:v>
                </c:pt>
                <c:pt idx="305">
                  <c:v>42292</c:v>
                </c:pt>
                <c:pt idx="306">
                  <c:v>42291</c:v>
                </c:pt>
                <c:pt idx="307">
                  <c:v>42290</c:v>
                </c:pt>
                <c:pt idx="308">
                  <c:v>42289</c:v>
                </c:pt>
                <c:pt idx="309">
                  <c:v>42286</c:v>
                </c:pt>
                <c:pt idx="310">
                  <c:v>42285</c:v>
                </c:pt>
                <c:pt idx="311">
                  <c:v>42284</c:v>
                </c:pt>
                <c:pt idx="312">
                  <c:v>42283</c:v>
                </c:pt>
                <c:pt idx="313">
                  <c:v>42282</c:v>
                </c:pt>
                <c:pt idx="314">
                  <c:v>42279</c:v>
                </c:pt>
                <c:pt idx="315">
                  <c:v>42278</c:v>
                </c:pt>
                <c:pt idx="316">
                  <c:v>42277</c:v>
                </c:pt>
                <c:pt idx="317">
                  <c:v>42276</c:v>
                </c:pt>
                <c:pt idx="318">
                  <c:v>42275</c:v>
                </c:pt>
                <c:pt idx="319">
                  <c:v>42272</c:v>
                </c:pt>
                <c:pt idx="320">
                  <c:v>42271</c:v>
                </c:pt>
                <c:pt idx="321">
                  <c:v>42270</c:v>
                </c:pt>
                <c:pt idx="322">
                  <c:v>42269</c:v>
                </c:pt>
                <c:pt idx="323">
                  <c:v>42268</c:v>
                </c:pt>
                <c:pt idx="324">
                  <c:v>42265</c:v>
                </c:pt>
                <c:pt idx="325">
                  <c:v>42264</c:v>
                </c:pt>
                <c:pt idx="326">
                  <c:v>42263</c:v>
                </c:pt>
                <c:pt idx="327">
                  <c:v>42262</c:v>
                </c:pt>
                <c:pt idx="328">
                  <c:v>42261</c:v>
                </c:pt>
                <c:pt idx="329">
                  <c:v>42258</c:v>
                </c:pt>
                <c:pt idx="330">
                  <c:v>42257</c:v>
                </c:pt>
                <c:pt idx="331">
                  <c:v>42256</c:v>
                </c:pt>
                <c:pt idx="332">
                  <c:v>42255</c:v>
                </c:pt>
                <c:pt idx="333">
                  <c:v>42251</c:v>
                </c:pt>
                <c:pt idx="334">
                  <c:v>42250</c:v>
                </c:pt>
                <c:pt idx="335">
                  <c:v>42249</c:v>
                </c:pt>
                <c:pt idx="336">
                  <c:v>42248</c:v>
                </c:pt>
                <c:pt idx="337">
                  <c:v>42247</c:v>
                </c:pt>
                <c:pt idx="338">
                  <c:v>42244</c:v>
                </c:pt>
                <c:pt idx="339">
                  <c:v>42243</c:v>
                </c:pt>
                <c:pt idx="340">
                  <c:v>42242</c:v>
                </c:pt>
                <c:pt idx="341">
                  <c:v>42241</c:v>
                </c:pt>
                <c:pt idx="342">
                  <c:v>42240</c:v>
                </c:pt>
                <c:pt idx="343">
                  <c:v>42237</c:v>
                </c:pt>
                <c:pt idx="344">
                  <c:v>42236</c:v>
                </c:pt>
                <c:pt idx="345">
                  <c:v>42235</c:v>
                </c:pt>
                <c:pt idx="346">
                  <c:v>42234</c:v>
                </c:pt>
                <c:pt idx="347">
                  <c:v>42233</c:v>
                </c:pt>
                <c:pt idx="348">
                  <c:v>42230</c:v>
                </c:pt>
                <c:pt idx="349">
                  <c:v>42229</c:v>
                </c:pt>
                <c:pt idx="350">
                  <c:v>42228</c:v>
                </c:pt>
                <c:pt idx="351">
                  <c:v>42227</c:v>
                </c:pt>
                <c:pt idx="352">
                  <c:v>42226</c:v>
                </c:pt>
                <c:pt idx="353">
                  <c:v>42223</c:v>
                </c:pt>
                <c:pt idx="354">
                  <c:v>42222</c:v>
                </c:pt>
                <c:pt idx="355">
                  <c:v>42221</c:v>
                </c:pt>
                <c:pt idx="356">
                  <c:v>42220</c:v>
                </c:pt>
                <c:pt idx="357">
                  <c:v>42219</c:v>
                </c:pt>
                <c:pt idx="358">
                  <c:v>42216</c:v>
                </c:pt>
                <c:pt idx="359">
                  <c:v>42215</c:v>
                </c:pt>
                <c:pt idx="360">
                  <c:v>42214</c:v>
                </c:pt>
                <c:pt idx="361">
                  <c:v>42213</c:v>
                </c:pt>
                <c:pt idx="362">
                  <c:v>42212</c:v>
                </c:pt>
                <c:pt idx="363">
                  <c:v>42209</c:v>
                </c:pt>
                <c:pt idx="364">
                  <c:v>42208</c:v>
                </c:pt>
                <c:pt idx="365">
                  <c:v>42207</c:v>
                </c:pt>
                <c:pt idx="366">
                  <c:v>42206</c:v>
                </c:pt>
                <c:pt idx="367">
                  <c:v>42205</c:v>
                </c:pt>
                <c:pt idx="368">
                  <c:v>42202</c:v>
                </c:pt>
                <c:pt idx="369">
                  <c:v>42201</c:v>
                </c:pt>
                <c:pt idx="370">
                  <c:v>42200</c:v>
                </c:pt>
                <c:pt idx="371">
                  <c:v>42199</c:v>
                </c:pt>
                <c:pt idx="372">
                  <c:v>42198</c:v>
                </c:pt>
                <c:pt idx="373">
                  <c:v>42195</c:v>
                </c:pt>
                <c:pt idx="374">
                  <c:v>42194</c:v>
                </c:pt>
                <c:pt idx="375">
                  <c:v>42193</c:v>
                </c:pt>
                <c:pt idx="376">
                  <c:v>42192</c:v>
                </c:pt>
                <c:pt idx="377">
                  <c:v>42191</c:v>
                </c:pt>
                <c:pt idx="378">
                  <c:v>42187</c:v>
                </c:pt>
                <c:pt idx="379">
                  <c:v>42186</c:v>
                </c:pt>
                <c:pt idx="380">
                  <c:v>42185</c:v>
                </c:pt>
                <c:pt idx="381">
                  <c:v>42184</c:v>
                </c:pt>
                <c:pt idx="382">
                  <c:v>42181</c:v>
                </c:pt>
                <c:pt idx="383">
                  <c:v>42180</c:v>
                </c:pt>
                <c:pt idx="384">
                  <c:v>42179</c:v>
                </c:pt>
                <c:pt idx="385">
                  <c:v>42178</c:v>
                </c:pt>
                <c:pt idx="386">
                  <c:v>42177</c:v>
                </c:pt>
                <c:pt idx="387">
                  <c:v>42174</c:v>
                </c:pt>
                <c:pt idx="388">
                  <c:v>42173</c:v>
                </c:pt>
                <c:pt idx="389">
                  <c:v>42172</c:v>
                </c:pt>
                <c:pt idx="390">
                  <c:v>42171</c:v>
                </c:pt>
                <c:pt idx="391">
                  <c:v>42170</c:v>
                </c:pt>
                <c:pt idx="392">
                  <c:v>42167</c:v>
                </c:pt>
                <c:pt idx="393">
                  <c:v>42166</c:v>
                </c:pt>
                <c:pt idx="394">
                  <c:v>42165</c:v>
                </c:pt>
                <c:pt idx="395">
                  <c:v>42164</c:v>
                </c:pt>
                <c:pt idx="396">
                  <c:v>42163</c:v>
                </c:pt>
                <c:pt idx="397">
                  <c:v>42160</c:v>
                </c:pt>
                <c:pt idx="398">
                  <c:v>42159</c:v>
                </c:pt>
                <c:pt idx="399">
                  <c:v>42158</c:v>
                </c:pt>
                <c:pt idx="400">
                  <c:v>42157</c:v>
                </c:pt>
                <c:pt idx="401">
                  <c:v>42156</c:v>
                </c:pt>
                <c:pt idx="402">
                  <c:v>42153</c:v>
                </c:pt>
                <c:pt idx="403">
                  <c:v>42152</c:v>
                </c:pt>
                <c:pt idx="404">
                  <c:v>42151</c:v>
                </c:pt>
                <c:pt idx="405">
                  <c:v>42150</c:v>
                </c:pt>
                <c:pt idx="406">
                  <c:v>42146</c:v>
                </c:pt>
                <c:pt idx="407">
                  <c:v>42145</c:v>
                </c:pt>
                <c:pt idx="408">
                  <c:v>42144</c:v>
                </c:pt>
                <c:pt idx="409">
                  <c:v>42143</c:v>
                </c:pt>
                <c:pt idx="410">
                  <c:v>42142</c:v>
                </c:pt>
                <c:pt idx="411">
                  <c:v>42139</c:v>
                </c:pt>
                <c:pt idx="412">
                  <c:v>42138</c:v>
                </c:pt>
                <c:pt idx="413">
                  <c:v>42137</c:v>
                </c:pt>
                <c:pt idx="414">
                  <c:v>42136</c:v>
                </c:pt>
                <c:pt idx="415">
                  <c:v>42135</c:v>
                </c:pt>
                <c:pt idx="416">
                  <c:v>42132</c:v>
                </c:pt>
                <c:pt idx="417">
                  <c:v>42131</c:v>
                </c:pt>
                <c:pt idx="418">
                  <c:v>42130</c:v>
                </c:pt>
                <c:pt idx="419">
                  <c:v>42129</c:v>
                </c:pt>
                <c:pt idx="420">
                  <c:v>42128</c:v>
                </c:pt>
                <c:pt idx="421">
                  <c:v>42125</c:v>
                </c:pt>
                <c:pt idx="422">
                  <c:v>42124</c:v>
                </c:pt>
                <c:pt idx="423">
                  <c:v>42123</c:v>
                </c:pt>
                <c:pt idx="424">
                  <c:v>42122</c:v>
                </c:pt>
                <c:pt idx="425">
                  <c:v>42121</c:v>
                </c:pt>
                <c:pt idx="426">
                  <c:v>42118</c:v>
                </c:pt>
                <c:pt idx="427">
                  <c:v>42117</c:v>
                </c:pt>
                <c:pt idx="428">
                  <c:v>42116</c:v>
                </c:pt>
                <c:pt idx="429">
                  <c:v>42115</c:v>
                </c:pt>
                <c:pt idx="430">
                  <c:v>42114</c:v>
                </c:pt>
                <c:pt idx="431">
                  <c:v>42111</c:v>
                </c:pt>
                <c:pt idx="432">
                  <c:v>42110</c:v>
                </c:pt>
                <c:pt idx="433">
                  <c:v>42109</c:v>
                </c:pt>
                <c:pt idx="434">
                  <c:v>42108</c:v>
                </c:pt>
                <c:pt idx="435">
                  <c:v>42107</c:v>
                </c:pt>
                <c:pt idx="436">
                  <c:v>42104</c:v>
                </c:pt>
                <c:pt idx="437">
                  <c:v>42103</c:v>
                </c:pt>
                <c:pt idx="438">
                  <c:v>42102</c:v>
                </c:pt>
                <c:pt idx="439">
                  <c:v>42101</c:v>
                </c:pt>
                <c:pt idx="440">
                  <c:v>42100</c:v>
                </c:pt>
                <c:pt idx="441">
                  <c:v>42096</c:v>
                </c:pt>
                <c:pt idx="442">
                  <c:v>42095</c:v>
                </c:pt>
                <c:pt idx="443">
                  <c:v>42094</c:v>
                </c:pt>
                <c:pt idx="444">
                  <c:v>42093</c:v>
                </c:pt>
                <c:pt idx="445">
                  <c:v>42090</c:v>
                </c:pt>
                <c:pt idx="446">
                  <c:v>42089</c:v>
                </c:pt>
                <c:pt idx="447">
                  <c:v>42088</c:v>
                </c:pt>
                <c:pt idx="448">
                  <c:v>42087</c:v>
                </c:pt>
                <c:pt idx="449">
                  <c:v>42086</c:v>
                </c:pt>
                <c:pt idx="450">
                  <c:v>42083</c:v>
                </c:pt>
                <c:pt idx="451">
                  <c:v>42082</c:v>
                </c:pt>
                <c:pt idx="452">
                  <c:v>42081</c:v>
                </c:pt>
                <c:pt idx="453">
                  <c:v>42080</c:v>
                </c:pt>
                <c:pt idx="454">
                  <c:v>42079</c:v>
                </c:pt>
                <c:pt idx="455">
                  <c:v>42076</c:v>
                </c:pt>
                <c:pt idx="456">
                  <c:v>42075</c:v>
                </c:pt>
                <c:pt idx="457">
                  <c:v>42074</c:v>
                </c:pt>
                <c:pt idx="458">
                  <c:v>42073</c:v>
                </c:pt>
                <c:pt idx="459">
                  <c:v>42072</c:v>
                </c:pt>
                <c:pt idx="460">
                  <c:v>42069</c:v>
                </c:pt>
                <c:pt idx="461">
                  <c:v>42068</c:v>
                </c:pt>
                <c:pt idx="462">
                  <c:v>42067</c:v>
                </c:pt>
                <c:pt idx="463">
                  <c:v>42066</c:v>
                </c:pt>
                <c:pt idx="464">
                  <c:v>42065</c:v>
                </c:pt>
                <c:pt idx="465">
                  <c:v>42062</c:v>
                </c:pt>
                <c:pt idx="466">
                  <c:v>42061</c:v>
                </c:pt>
                <c:pt idx="467">
                  <c:v>42060</c:v>
                </c:pt>
                <c:pt idx="468">
                  <c:v>42059</c:v>
                </c:pt>
                <c:pt idx="469">
                  <c:v>42058</c:v>
                </c:pt>
                <c:pt idx="470">
                  <c:v>42055</c:v>
                </c:pt>
                <c:pt idx="471">
                  <c:v>42054</c:v>
                </c:pt>
                <c:pt idx="472">
                  <c:v>42053</c:v>
                </c:pt>
                <c:pt idx="473">
                  <c:v>42052</c:v>
                </c:pt>
                <c:pt idx="474">
                  <c:v>42048</c:v>
                </c:pt>
                <c:pt idx="475">
                  <c:v>42047</c:v>
                </c:pt>
                <c:pt idx="476">
                  <c:v>42046</c:v>
                </c:pt>
                <c:pt idx="477">
                  <c:v>42045</c:v>
                </c:pt>
                <c:pt idx="478">
                  <c:v>42044</c:v>
                </c:pt>
                <c:pt idx="479">
                  <c:v>42041</c:v>
                </c:pt>
                <c:pt idx="480">
                  <c:v>42040</c:v>
                </c:pt>
                <c:pt idx="481">
                  <c:v>42039</c:v>
                </c:pt>
                <c:pt idx="482">
                  <c:v>42038</c:v>
                </c:pt>
                <c:pt idx="483">
                  <c:v>42037</c:v>
                </c:pt>
                <c:pt idx="484">
                  <c:v>42034</c:v>
                </c:pt>
                <c:pt idx="485">
                  <c:v>42033</c:v>
                </c:pt>
                <c:pt idx="486">
                  <c:v>42032</c:v>
                </c:pt>
                <c:pt idx="487">
                  <c:v>42031</c:v>
                </c:pt>
                <c:pt idx="488">
                  <c:v>42030</c:v>
                </c:pt>
                <c:pt idx="489">
                  <c:v>42027</c:v>
                </c:pt>
                <c:pt idx="490">
                  <c:v>42026</c:v>
                </c:pt>
                <c:pt idx="491">
                  <c:v>42025</c:v>
                </c:pt>
                <c:pt idx="492">
                  <c:v>42024</c:v>
                </c:pt>
                <c:pt idx="493">
                  <c:v>42020</c:v>
                </c:pt>
                <c:pt idx="494">
                  <c:v>42019</c:v>
                </c:pt>
                <c:pt idx="495">
                  <c:v>42018</c:v>
                </c:pt>
                <c:pt idx="496">
                  <c:v>42017</c:v>
                </c:pt>
                <c:pt idx="497">
                  <c:v>42016</c:v>
                </c:pt>
                <c:pt idx="498">
                  <c:v>42013</c:v>
                </c:pt>
                <c:pt idx="499">
                  <c:v>42012</c:v>
                </c:pt>
                <c:pt idx="500">
                  <c:v>42011</c:v>
                </c:pt>
                <c:pt idx="501">
                  <c:v>42010</c:v>
                </c:pt>
                <c:pt idx="502">
                  <c:v>42009</c:v>
                </c:pt>
                <c:pt idx="503">
                  <c:v>42006</c:v>
                </c:pt>
                <c:pt idx="504">
                  <c:v>42004</c:v>
                </c:pt>
                <c:pt idx="505">
                  <c:v>42003</c:v>
                </c:pt>
                <c:pt idx="506">
                  <c:v>42002</c:v>
                </c:pt>
                <c:pt idx="507">
                  <c:v>41999</c:v>
                </c:pt>
                <c:pt idx="508">
                  <c:v>41997</c:v>
                </c:pt>
                <c:pt idx="509">
                  <c:v>41996</c:v>
                </c:pt>
                <c:pt idx="510">
                  <c:v>41995</c:v>
                </c:pt>
                <c:pt idx="511">
                  <c:v>41992</c:v>
                </c:pt>
                <c:pt idx="512">
                  <c:v>41991</c:v>
                </c:pt>
                <c:pt idx="513">
                  <c:v>41990</c:v>
                </c:pt>
                <c:pt idx="514">
                  <c:v>41989</c:v>
                </c:pt>
                <c:pt idx="515">
                  <c:v>41988</c:v>
                </c:pt>
                <c:pt idx="516">
                  <c:v>41985</c:v>
                </c:pt>
                <c:pt idx="517">
                  <c:v>41984</c:v>
                </c:pt>
                <c:pt idx="518">
                  <c:v>41983</c:v>
                </c:pt>
                <c:pt idx="519">
                  <c:v>41982</c:v>
                </c:pt>
                <c:pt idx="520">
                  <c:v>41981</c:v>
                </c:pt>
                <c:pt idx="521">
                  <c:v>41978</c:v>
                </c:pt>
                <c:pt idx="522">
                  <c:v>41977</c:v>
                </c:pt>
                <c:pt idx="523">
                  <c:v>41976</c:v>
                </c:pt>
                <c:pt idx="524">
                  <c:v>41975</c:v>
                </c:pt>
                <c:pt idx="525">
                  <c:v>41974</c:v>
                </c:pt>
                <c:pt idx="526">
                  <c:v>41971</c:v>
                </c:pt>
                <c:pt idx="527">
                  <c:v>41969</c:v>
                </c:pt>
                <c:pt idx="528">
                  <c:v>41968</c:v>
                </c:pt>
                <c:pt idx="529">
                  <c:v>41967</c:v>
                </c:pt>
                <c:pt idx="530">
                  <c:v>41964</c:v>
                </c:pt>
                <c:pt idx="531">
                  <c:v>41963</c:v>
                </c:pt>
                <c:pt idx="532">
                  <c:v>41962</c:v>
                </c:pt>
                <c:pt idx="533">
                  <c:v>41961</c:v>
                </c:pt>
                <c:pt idx="534">
                  <c:v>41960</c:v>
                </c:pt>
                <c:pt idx="535">
                  <c:v>41957</c:v>
                </c:pt>
                <c:pt idx="536">
                  <c:v>41956</c:v>
                </c:pt>
                <c:pt idx="537">
                  <c:v>41955</c:v>
                </c:pt>
                <c:pt idx="538">
                  <c:v>41954</c:v>
                </c:pt>
                <c:pt idx="539">
                  <c:v>41953</c:v>
                </c:pt>
                <c:pt idx="540">
                  <c:v>41950</c:v>
                </c:pt>
                <c:pt idx="541">
                  <c:v>41949</c:v>
                </c:pt>
                <c:pt idx="542">
                  <c:v>41948</c:v>
                </c:pt>
                <c:pt idx="543">
                  <c:v>41947</c:v>
                </c:pt>
                <c:pt idx="544">
                  <c:v>41946</c:v>
                </c:pt>
                <c:pt idx="545">
                  <c:v>41943</c:v>
                </c:pt>
                <c:pt idx="546">
                  <c:v>41942</c:v>
                </c:pt>
                <c:pt idx="547">
                  <c:v>41941</c:v>
                </c:pt>
                <c:pt idx="548">
                  <c:v>41940</c:v>
                </c:pt>
                <c:pt idx="549">
                  <c:v>41939</c:v>
                </c:pt>
                <c:pt idx="550">
                  <c:v>41936</c:v>
                </c:pt>
                <c:pt idx="551">
                  <c:v>41935</c:v>
                </c:pt>
                <c:pt idx="552">
                  <c:v>41934</c:v>
                </c:pt>
                <c:pt idx="553">
                  <c:v>41933</c:v>
                </c:pt>
                <c:pt idx="554">
                  <c:v>41932</c:v>
                </c:pt>
                <c:pt idx="555">
                  <c:v>41929</c:v>
                </c:pt>
                <c:pt idx="556">
                  <c:v>41928</c:v>
                </c:pt>
                <c:pt idx="557">
                  <c:v>41927</c:v>
                </c:pt>
                <c:pt idx="558">
                  <c:v>41926</c:v>
                </c:pt>
                <c:pt idx="559">
                  <c:v>41925</c:v>
                </c:pt>
                <c:pt idx="560">
                  <c:v>41922</c:v>
                </c:pt>
                <c:pt idx="561">
                  <c:v>41921</c:v>
                </c:pt>
                <c:pt idx="562">
                  <c:v>41920</c:v>
                </c:pt>
                <c:pt idx="563">
                  <c:v>41919</c:v>
                </c:pt>
                <c:pt idx="564">
                  <c:v>41918</c:v>
                </c:pt>
                <c:pt idx="565">
                  <c:v>41915</c:v>
                </c:pt>
                <c:pt idx="566">
                  <c:v>41914</c:v>
                </c:pt>
                <c:pt idx="567">
                  <c:v>41913</c:v>
                </c:pt>
                <c:pt idx="568">
                  <c:v>41912</c:v>
                </c:pt>
                <c:pt idx="569">
                  <c:v>41911</c:v>
                </c:pt>
                <c:pt idx="570">
                  <c:v>41908</c:v>
                </c:pt>
                <c:pt idx="571">
                  <c:v>41907</c:v>
                </c:pt>
                <c:pt idx="572">
                  <c:v>41906</c:v>
                </c:pt>
                <c:pt idx="573">
                  <c:v>41905</c:v>
                </c:pt>
                <c:pt idx="574">
                  <c:v>41904</c:v>
                </c:pt>
                <c:pt idx="575">
                  <c:v>41901</c:v>
                </c:pt>
                <c:pt idx="576">
                  <c:v>41900</c:v>
                </c:pt>
                <c:pt idx="577">
                  <c:v>41899</c:v>
                </c:pt>
                <c:pt idx="578">
                  <c:v>41898</c:v>
                </c:pt>
                <c:pt idx="579">
                  <c:v>41897</c:v>
                </c:pt>
                <c:pt idx="580">
                  <c:v>41894</c:v>
                </c:pt>
                <c:pt idx="581">
                  <c:v>41893</c:v>
                </c:pt>
                <c:pt idx="582">
                  <c:v>41892</c:v>
                </c:pt>
                <c:pt idx="583">
                  <c:v>41891</c:v>
                </c:pt>
                <c:pt idx="584">
                  <c:v>41890</c:v>
                </c:pt>
                <c:pt idx="585">
                  <c:v>41887</c:v>
                </c:pt>
                <c:pt idx="586">
                  <c:v>41886</c:v>
                </c:pt>
                <c:pt idx="587">
                  <c:v>41885</c:v>
                </c:pt>
                <c:pt idx="588">
                  <c:v>41884</c:v>
                </c:pt>
                <c:pt idx="589">
                  <c:v>41880</c:v>
                </c:pt>
                <c:pt idx="590">
                  <c:v>41879</c:v>
                </c:pt>
                <c:pt idx="591">
                  <c:v>41878</c:v>
                </c:pt>
                <c:pt idx="592">
                  <c:v>41877</c:v>
                </c:pt>
                <c:pt idx="593">
                  <c:v>41876</c:v>
                </c:pt>
                <c:pt idx="594">
                  <c:v>41873</c:v>
                </c:pt>
                <c:pt idx="595">
                  <c:v>41872</c:v>
                </c:pt>
                <c:pt idx="596">
                  <c:v>41871</c:v>
                </c:pt>
                <c:pt idx="597">
                  <c:v>41870</c:v>
                </c:pt>
                <c:pt idx="598">
                  <c:v>41869</c:v>
                </c:pt>
                <c:pt idx="599">
                  <c:v>41866</c:v>
                </c:pt>
                <c:pt idx="600">
                  <c:v>41865</c:v>
                </c:pt>
                <c:pt idx="601">
                  <c:v>41864</c:v>
                </c:pt>
                <c:pt idx="602">
                  <c:v>41863</c:v>
                </c:pt>
                <c:pt idx="603">
                  <c:v>41862</c:v>
                </c:pt>
                <c:pt idx="604">
                  <c:v>41859</c:v>
                </c:pt>
                <c:pt idx="605">
                  <c:v>41858</c:v>
                </c:pt>
                <c:pt idx="606">
                  <c:v>41857</c:v>
                </c:pt>
                <c:pt idx="607">
                  <c:v>41856</c:v>
                </c:pt>
                <c:pt idx="608">
                  <c:v>41855</c:v>
                </c:pt>
                <c:pt idx="609">
                  <c:v>41852</c:v>
                </c:pt>
                <c:pt idx="610">
                  <c:v>41851</c:v>
                </c:pt>
                <c:pt idx="611">
                  <c:v>41850</c:v>
                </c:pt>
                <c:pt idx="612">
                  <c:v>41849</c:v>
                </c:pt>
                <c:pt idx="613">
                  <c:v>41848</c:v>
                </c:pt>
                <c:pt idx="614">
                  <c:v>41845</c:v>
                </c:pt>
                <c:pt idx="615">
                  <c:v>41844</c:v>
                </c:pt>
                <c:pt idx="616">
                  <c:v>41843</c:v>
                </c:pt>
                <c:pt idx="617">
                  <c:v>41842</c:v>
                </c:pt>
                <c:pt idx="618">
                  <c:v>41841</c:v>
                </c:pt>
                <c:pt idx="619">
                  <c:v>41838</c:v>
                </c:pt>
                <c:pt idx="620">
                  <c:v>41837</c:v>
                </c:pt>
                <c:pt idx="621">
                  <c:v>41836</c:v>
                </c:pt>
                <c:pt idx="622">
                  <c:v>41835</c:v>
                </c:pt>
                <c:pt idx="623">
                  <c:v>41834</c:v>
                </c:pt>
                <c:pt idx="624">
                  <c:v>41831</c:v>
                </c:pt>
                <c:pt idx="625">
                  <c:v>41830</c:v>
                </c:pt>
                <c:pt idx="626">
                  <c:v>41829</c:v>
                </c:pt>
                <c:pt idx="627">
                  <c:v>41828</c:v>
                </c:pt>
                <c:pt idx="628">
                  <c:v>41827</c:v>
                </c:pt>
                <c:pt idx="629">
                  <c:v>41823</c:v>
                </c:pt>
                <c:pt idx="630">
                  <c:v>41822</c:v>
                </c:pt>
                <c:pt idx="631">
                  <c:v>41821</c:v>
                </c:pt>
                <c:pt idx="632">
                  <c:v>41820</c:v>
                </c:pt>
                <c:pt idx="633">
                  <c:v>41817</c:v>
                </c:pt>
                <c:pt idx="634">
                  <c:v>41816</c:v>
                </c:pt>
                <c:pt idx="635">
                  <c:v>41815</c:v>
                </c:pt>
                <c:pt idx="636">
                  <c:v>41814</c:v>
                </c:pt>
                <c:pt idx="637">
                  <c:v>41813</c:v>
                </c:pt>
                <c:pt idx="638">
                  <c:v>41810</c:v>
                </c:pt>
                <c:pt idx="639">
                  <c:v>41809</c:v>
                </c:pt>
                <c:pt idx="640">
                  <c:v>41808</c:v>
                </c:pt>
                <c:pt idx="641">
                  <c:v>41807</c:v>
                </c:pt>
                <c:pt idx="642">
                  <c:v>41806</c:v>
                </c:pt>
                <c:pt idx="643">
                  <c:v>41803</c:v>
                </c:pt>
                <c:pt idx="644">
                  <c:v>41802</c:v>
                </c:pt>
                <c:pt idx="645">
                  <c:v>41801</c:v>
                </c:pt>
                <c:pt idx="646">
                  <c:v>41800</c:v>
                </c:pt>
                <c:pt idx="647">
                  <c:v>41799</c:v>
                </c:pt>
                <c:pt idx="648">
                  <c:v>41796</c:v>
                </c:pt>
                <c:pt idx="649">
                  <c:v>41795</c:v>
                </c:pt>
                <c:pt idx="650">
                  <c:v>41794</c:v>
                </c:pt>
                <c:pt idx="651">
                  <c:v>41793</c:v>
                </c:pt>
                <c:pt idx="652">
                  <c:v>41792</c:v>
                </c:pt>
                <c:pt idx="653">
                  <c:v>41789</c:v>
                </c:pt>
                <c:pt idx="654">
                  <c:v>41788</c:v>
                </c:pt>
                <c:pt idx="655">
                  <c:v>41787</c:v>
                </c:pt>
                <c:pt idx="656">
                  <c:v>41786</c:v>
                </c:pt>
                <c:pt idx="657">
                  <c:v>41782</c:v>
                </c:pt>
                <c:pt idx="658">
                  <c:v>41781</c:v>
                </c:pt>
                <c:pt idx="659">
                  <c:v>41780</c:v>
                </c:pt>
                <c:pt idx="660">
                  <c:v>41779</c:v>
                </c:pt>
                <c:pt idx="661">
                  <c:v>41778</c:v>
                </c:pt>
                <c:pt idx="662">
                  <c:v>41775</c:v>
                </c:pt>
                <c:pt idx="663">
                  <c:v>41774</c:v>
                </c:pt>
                <c:pt idx="664">
                  <c:v>41773</c:v>
                </c:pt>
                <c:pt idx="665">
                  <c:v>41772</c:v>
                </c:pt>
                <c:pt idx="666">
                  <c:v>41771</c:v>
                </c:pt>
                <c:pt idx="667">
                  <c:v>41768</c:v>
                </c:pt>
                <c:pt idx="668">
                  <c:v>41767</c:v>
                </c:pt>
                <c:pt idx="669">
                  <c:v>41766</c:v>
                </c:pt>
                <c:pt idx="670">
                  <c:v>41765</c:v>
                </c:pt>
                <c:pt idx="671">
                  <c:v>41764</c:v>
                </c:pt>
                <c:pt idx="672">
                  <c:v>41761</c:v>
                </c:pt>
                <c:pt idx="673">
                  <c:v>41760</c:v>
                </c:pt>
                <c:pt idx="674">
                  <c:v>41759</c:v>
                </c:pt>
                <c:pt idx="675">
                  <c:v>41758</c:v>
                </c:pt>
                <c:pt idx="676">
                  <c:v>41757</c:v>
                </c:pt>
                <c:pt idx="677">
                  <c:v>41754</c:v>
                </c:pt>
                <c:pt idx="678">
                  <c:v>41753</c:v>
                </c:pt>
                <c:pt idx="679">
                  <c:v>41752</c:v>
                </c:pt>
                <c:pt idx="680">
                  <c:v>41751</c:v>
                </c:pt>
                <c:pt idx="681">
                  <c:v>41750</c:v>
                </c:pt>
                <c:pt idx="682">
                  <c:v>41746</c:v>
                </c:pt>
                <c:pt idx="683">
                  <c:v>41745</c:v>
                </c:pt>
                <c:pt idx="684">
                  <c:v>41744</c:v>
                </c:pt>
                <c:pt idx="685">
                  <c:v>41743</c:v>
                </c:pt>
                <c:pt idx="686">
                  <c:v>41740</c:v>
                </c:pt>
                <c:pt idx="687">
                  <c:v>41739</c:v>
                </c:pt>
                <c:pt idx="688">
                  <c:v>41738</c:v>
                </c:pt>
                <c:pt idx="689">
                  <c:v>41737</c:v>
                </c:pt>
                <c:pt idx="690">
                  <c:v>41736</c:v>
                </c:pt>
                <c:pt idx="691">
                  <c:v>41733</c:v>
                </c:pt>
                <c:pt idx="692">
                  <c:v>41732</c:v>
                </c:pt>
                <c:pt idx="693">
                  <c:v>41731</c:v>
                </c:pt>
                <c:pt idx="694">
                  <c:v>41730</c:v>
                </c:pt>
                <c:pt idx="695">
                  <c:v>41729</c:v>
                </c:pt>
                <c:pt idx="696">
                  <c:v>41726</c:v>
                </c:pt>
                <c:pt idx="697">
                  <c:v>41725</c:v>
                </c:pt>
                <c:pt idx="698">
                  <c:v>41724</c:v>
                </c:pt>
                <c:pt idx="699">
                  <c:v>41723</c:v>
                </c:pt>
                <c:pt idx="700">
                  <c:v>41722</c:v>
                </c:pt>
                <c:pt idx="701">
                  <c:v>41719</c:v>
                </c:pt>
                <c:pt idx="702">
                  <c:v>41718</c:v>
                </c:pt>
                <c:pt idx="703">
                  <c:v>41717</c:v>
                </c:pt>
                <c:pt idx="704">
                  <c:v>41716</c:v>
                </c:pt>
                <c:pt idx="705">
                  <c:v>41715</c:v>
                </c:pt>
                <c:pt idx="706">
                  <c:v>41712</c:v>
                </c:pt>
                <c:pt idx="707">
                  <c:v>41711</c:v>
                </c:pt>
                <c:pt idx="708">
                  <c:v>41710</c:v>
                </c:pt>
                <c:pt idx="709">
                  <c:v>41709</c:v>
                </c:pt>
                <c:pt idx="710">
                  <c:v>41708</c:v>
                </c:pt>
                <c:pt idx="711">
                  <c:v>41705</c:v>
                </c:pt>
                <c:pt idx="712">
                  <c:v>41704</c:v>
                </c:pt>
                <c:pt idx="713">
                  <c:v>41703</c:v>
                </c:pt>
                <c:pt idx="714">
                  <c:v>41702</c:v>
                </c:pt>
                <c:pt idx="715">
                  <c:v>41701</c:v>
                </c:pt>
                <c:pt idx="716">
                  <c:v>41698</c:v>
                </c:pt>
                <c:pt idx="717">
                  <c:v>41697</c:v>
                </c:pt>
                <c:pt idx="718">
                  <c:v>41696</c:v>
                </c:pt>
                <c:pt idx="719">
                  <c:v>41695</c:v>
                </c:pt>
                <c:pt idx="720">
                  <c:v>41694</c:v>
                </c:pt>
                <c:pt idx="721">
                  <c:v>41691</c:v>
                </c:pt>
                <c:pt idx="722">
                  <c:v>41690</c:v>
                </c:pt>
                <c:pt idx="723">
                  <c:v>41689</c:v>
                </c:pt>
                <c:pt idx="724">
                  <c:v>41688</c:v>
                </c:pt>
                <c:pt idx="725">
                  <c:v>41684</c:v>
                </c:pt>
                <c:pt idx="726">
                  <c:v>41683</c:v>
                </c:pt>
                <c:pt idx="727">
                  <c:v>41682</c:v>
                </c:pt>
                <c:pt idx="728">
                  <c:v>41681</c:v>
                </c:pt>
                <c:pt idx="729">
                  <c:v>41680</c:v>
                </c:pt>
                <c:pt idx="730">
                  <c:v>41677</c:v>
                </c:pt>
                <c:pt idx="731">
                  <c:v>41676</c:v>
                </c:pt>
                <c:pt idx="732">
                  <c:v>41675</c:v>
                </c:pt>
                <c:pt idx="733">
                  <c:v>41674</c:v>
                </c:pt>
                <c:pt idx="734">
                  <c:v>41673</c:v>
                </c:pt>
                <c:pt idx="735">
                  <c:v>41670</c:v>
                </c:pt>
                <c:pt idx="736">
                  <c:v>41669</c:v>
                </c:pt>
                <c:pt idx="737">
                  <c:v>41668</c:v>
                </c:pt>
                <c:pt idx="738">
                  <c:v>41667</c:v>
                </c:pt>
                <c:pt idx="739">
                  <c:v>41666</c:v>
                </c:pt>
                <c:pt idx="740">
                  <c:v>41663</c:v>
                </c:pt>
                <c:pt idx="741">
                  <c:v>41662</c:v>
                </c:pt>
                <c:pt idx="742">
                  <c:v>41661</c:v>
                </c:pt>
                <c:pt idx="743">
                  <c:v>41660</c:v>
                </c:pt>
                <c:pt idx="744">
                  <c:v>41656</c:v>
                </c:pt>
                <c:pt idx="745">
                  <c:v>41655</c:v>
                </c:pt>
                <c:pt idx="746">
                  <c:v>41654</c:v>
                </c:pt>
                <c:pt idx="747">
                  <c:v>41653</c:v>
                </c:pt>
                <c:pt idx="748">
                  <c:v>41652</c:v>
                </c:pt>
                <c:pt idx="749">
                  <c:v>41649</c:v>
                </c:pt>
                <c:pt idx="750">
                  <c:v>41648</c:v>
                </c:pt>
                <c:pt idx="751">
                  <c:v>41647</c:v>
                </c:pt>
                <c:pt idx="752">
                  <c:v>41646</c:v>
                </c:pt>
                <c:pt idx="753">
                  <c:v>41645</c:v>
                </c:pt>
                <c:pt idx="754">
                  <c:v>41642</c:v>
                </c:pt>
                <c:pt idx="755">
                  <c:v>41641</c:v>
                </c:pt>
                <c:pt idx="756">
                  <c:v>41639</c:v>
                </c:pt>
                <c:pt idx="757">
                  <c:v>41638</c:v>
                </c:pt>
                <c:pt idx="758">
                  <c:v>41635</c:v>
                </c:pt>
                <c:pt idx="759">
                  <c:v>41634</c:v>
                </c:pt>
                <c:pt idx="760">
                  <c:v>41632</c:v>
                </c:pt>
                <c:pt idx="761">
                  <c:v>41631</c:v>
                </c:pt>
                <c:pt idx="762">
                  <c:v>41628</c:v>
                </c:pt>
                <c:pt idx="763">
                  <c:v>41627</c:v>
                </c:pt>
                <c:pt idx="764">
                  <c:v>41626</c:v>
                </c:pt>
                <c:pt idx="765">
                  <c:v>41625</c:v>
                </c:pt>
                <c:pt idx="766">
                  <c:v>41624</c:v>
                </c:pt>
                <c:pt idx="767">
                  <c:v>41621</c:v>
                </c:pt>
                <c:pt idx="768">
                  <c:v>41620</c:v>
                </c:pt>
                <c:pt idx="769">
                  <c:v>41619</c:v>
                </c:pt>
                <c:pt idx="770">
                  <c:v>41618</c:v>
                </c:pt>
                <c:pt idx="771">
                  <c:v>41617</c:v>
                </c:pt>
                <c:pt idx="772">
                  <c:v>41614</c:v>
                </c:pt>
                <c:pt idx="773">
                  <c:v>41613</c:v>
                </c:pt>
                <c:pt idx="774">
                  <c:v>41612</c:v>
                </c:pt>
                <c:pt idx="775">
                  <c:v>41611</c:v>
                </c:pt>
                <c:pt idx="776">
                  <c:v>41610</c:v>
                </c:pt>
                <c:pt idx="777">
                  <c:v>41607</c:v>
                </c:pt>
                <c:pt idx="778">
                  <c:v>41605</c:v>
                </c:pt>
                <c:pt idx="779">
                  <c:v>41604</c:v>
                </c:pt>
                <c:pt idx="780">
                  <c:v>41603</c:v>
                </c:pt>
                <c:pt idx="781">
                  <c:v>41600</c:v>
                </c:pt>
                <c:pt idx="782">
                  <c:v>41599</c:v>
                </c:pt>
                <c:pt idx="783">
                  <c:v>41598</c:v>
                </c:pt>
                <c:pt idx="784">
                  <c:v>41597</c:v>
                </c:pt>
                <c:pt idx="785">
                  <c:v>41596</c:v>
                </c:pt>
                <c:pt idx="786">
                  <c:v>41593</c:v>
                </c:pt>
                <c:pt idx="787">
                  <c:v>41592</c:v>
                </c:pt>
                <c:pt idx="788">
                  <c:v>41591</c:v>
                </c:pt>
                <c:pt idx="789">
                  <c:v>41590</c:v>
                </c:pt>
                <c:pt idx="790">
                  <c:v>41589</c:v>
                </c:pt>
                <c:pt idx="791">
                  <c:v>41586</c:v>
                </c:pt>
                <c:pt idx="792">
                  <c:v>41585</c:v>
                </c:pt>
                <c:pt idx="793">
                  <c:v>41584</c:v>
                </c:pt>
                <c:pt idx="794">
                  <c:v>41583</c:v>
                </c:pt>
                <c:pt idx="795">
                  <c:v>41582</c:v>
                </c:pt>
                <c:pt idx="796">
                  <c:v>41579</c:v>
                </c:pt>
                <c:pt idx="797">
                  <c:v>41578</c:v>
                </c:pt>
                <c:pt idx="798">
                  <c:v>41577</c:v>
                </c:pt>
                <c:pt idx="799">
                  <c:v>41576</c:v>
                </c:pt>
                <c:pt idx="800">
                  <c:v>41575</c:v>
                </c:pt>
                <c:pt idx="801">
                  <c:v>41572</c:v>
                </c:pt>
                <c:pt idx="802">
                  <c:v>41571</c:v>
                </c:pt>
                <c:pt idx="803">
                  <c:v>41570</c:v>
                </c:pt>
                <c:pt idx="804">
                  <c:v>41569</c:v>
                </c:pt>
                <c:pt idx="805">
                  <c:v>41568</c:v>
                </c:pt>
                <c:pt idx="806">
                  <c:v>41565</c:v>
                </c:pt>
                <c:pt idx="807">
                  <c:v>41564</c:v>
                </c:pt>
                <c:pt idx="808">
                  <c:v>41563</c:v>
                </c:pt>
                <c:pt idx="809">
                  <c:v>41562</c:v>
                </c:pt>
                <c:pt idx="810">
                  <c:v>41561</c:v>
                </c:pt>
                <c:pt idx="811">
                  <c:v>41558</c:v>
                </c:pt>
                <c:pt idx="812">
                  <c:v>41557</c:v>
                </c:pt>
                <c:pt idx="813">
                  <c:v>41556</c:v>
                </c:pt>
                <c:pt idx="814">
                  <c:v>41555</c:v>
                </c:pt>
                <c:pt idx="815">
                  <c:v>41554</c:v>
                </c:pt>
                <c:pt idx="816">
                  <c:v>41551</c:v>
                </c:pt>
                <c:pt idx="817">
                  <c:v>41550</c:v>
                </c:pt>
                <c:pt idx="818">
                  <c:v>41549</c:v>
                </c:pt>
                <c:pt idx="819">
                  <c:v>41548</c:v>
                </c:pt>
                <c:pt idx="820">
                  <c:v>41547</c:v>
                </c:pt>
                <c:pt idx="821">
                  <c:v>41544</c:v>
                </c:pt>
                <c:pt idx="822">
                  <c:v>41543</c:v>
                </c:pt>
                <c:pt idx="823">
                  <c:v>41542</c:v>
                </c:pt>
                <c:pt idx="824">
                  <c:v>41541</c:v>
                </c:pt>
                <c:pt idx="825">
                  <c:v>41540</c:v>
                </c:pt>
                <c:pt idx="826">
                  <c:v>41537</c:v>
                </c:pt>
                <c:pt idx="827">
                  <c:v>41536</c:v>
                </c:pt>
                <c:pt idx="828">
                  <c:v>41535</c:v>
                </c:pt>
                <c:pt idx="829">
                  <c:v>41534</c:v>
                </c:pt>
                <c:pt idx="830">
                  <c:v>41533</c:v>
                </c:pt>
                <c:pt idx="831">
                  <c:v>41530</c:v>
                </c:pt>
                <c:pt idx="832">
                  <c:v>41529</c:v>
                </c:pt>
                <c:pt idx="833">
                  <c:v>41528</c:v>
                </c:pt>
                <c:pt idx="834">
                  <c:v>41527</c:v>
                </c:pt>
                <c:pt idx="835">
                  <c:v>41526</c:v>
                </c:pt>
                <c:pt idx="836">
                  <c:v>41523</c:v>
                </c:pt>
                <c:pt idx="837">
                  <c:v>41522</c:v>
                </c:pt>
                <c:pt idx="838">
                  <c:v>41521</c:v>
                </c:pt>
                <c:pt idx="839">
                  <c:v>41520</c:v>
                </c:pt>
                <c:pt idx="840">
                  <c:v>41516</c:v>
                </c:pt>
                <c:pt idx="841">
                  <c:v>41515</c:v>
                </c:pt>
                <c:pt idx="842">
                  <c:v>41514</c:v>
                </c:pt>
                <c:pt idx="843">
                  <c:v>41513</c:v>
                </c:pt>
                <c:pt idx="844">
                  <c:v>41512</c:v>
                </c:pt>
                <c:pt idx="845">
                  <c:v>41509</c:v>
                </c:pt>
                <c:pt idx="846">
                  <c:v>41508</c:v>
                </c:pt>
                <c:pt idx="847">
                  <c:v>41507</c:v>
                </c:pt>
                <c:pt idx="848">
                  <c:v>41506</c:v>
                </c:pt>
                <c:pt idx="849">
                  <c:v>41505</c:v>
                </c:pt>
                <c:pt idx="850">
                  <c:v>41502</c:v>
                </c:pt>
                <c:pt idx="851">
                  <c:v>41501</c:v>
                </c:pt>
                <c:pt idx="852">
                  <c:v>41500</c:v>
                </c:pt>
                <c:pt idx="853">
                  <c:v>41499</c:v>
                </c:pt>
                <c:pt idx="854">
                  <c:v>41498</c:v>
                </c:pt>
                <c:pt idx="855">
                  <c:v>41495</c:v>
                </c:pt>
                <c:pt idx="856">
                  <c:v>41494</c:v>
                </c:pt>
                <c:pt idx="857">
                  <c:v>41493</c:v>
                </c:pt>
                <c:pt idx="858">
                  <c:v>41492</c:v>
                </c:pt>
                <c:pt idx="859">
                  <c:v>41491</c:v>
                </c:pt>
                <c:pt idx="860">
                  <c:v>41488</c:v>
                </c:pt>
                <c:pt idx="861">
                  <c:v>41487</c:v>
                </c:pt>
                <c:pt idx="862">
                  <c:v>41486</c:v>
                </c:pt>
                <c:pt idx="863">
                  <c:v>41485</c:v>
                </c:pt>
                <c:pt idx="864">
                  <c:v>41484</c:v>
                </c:pt>
                <c:pt idx="865">
                  <c:v>41481</c:v>
                </c:pt>
                <c:pt idx="866">
                  <c:v>41480</c:v>
                </c:pt>
                <c:pt idx="867">
                  <c:v>41479</c:v>
                </c:pt>
                <c:pt idx="868">
                  <c:v>41478</c:v>
                </c:pt>
                <c:pt idx="869">
                  <c:v>41477</c:v>
                </c:pt>
                <c:pt idx="870">
                  <c:v>41474</c:v>
                </c:pt>
                <c:pt idx="871">
                  <c:v>41473</c:v>
                </c:pt>
                <c:pt idx="872">
                  <c:v>41472</c:v>
                </c:pt>
                <c:pt idx="873">
                  <c:v>41471</c:v>
                </c:pt>
                <c:pt idx="874">
                  <c:v>41470</c:v>
                </c:pt>
                <c:pt idx="875">
                  <c:v>41467</c:v>
                </c:pt>
                <c:pt idx="876">
                  <c:v>41466</c:v>
                </c:pt>
                <c:pt idx="877">
                  <c:v>41465</c:v>
                </c:pt>
                <c:pt idx="878">
                  <c:v>41464</c:v>
                </c:pt>
                <c:pt idx="879">
                  <c:v>41463</c:v>
                </c:pt>
                <c:pt idx="880">
                  <c:v>41460</c:v>
                </c:pt>
                <c:pt idx="881">
                  <c:v>41458</c:v>
                </c:pt>
                <c:pt idx="882">
                  <c:v>41457</c:v>
                </c:pt>
                <c:pt idx="883">
                  <c:v>41456</c:v>
                </c:pt>
                <c:pt idx="884">
                  <c:v>41453</c:v>
                </c:pt>
                <c:pt idx="885">
                  <c:v>41452</c:v>
                </c:pt>
                <c:pt idx="886">
                  <c:v>41451</c:v>
                </c:pt>
                <c:pt idx="887">
                  <c:v>41450</c:v>
                </c:pt>
                <c:pt idx="888">
                  <c:v>41449</c:v>
                </c:pt>
                <c:pt idx="889">
                  <c:v>41446</c:v>
                </c:pt>
                <c:pt idx="890">
                  <c:v>41445</c:v>
                </c:pt>
                <c:pt idx="891">
                  <c:v>41444</c:v>
                </c:pt>
                <c:pt idx="892">
                  <c:v>41443</c:v>
                </c:pt>
                <c:pt idx="893">
                  <c:v>41442</c:v>
                </c:pt>
                <c:pt idx="894">
                  <c:v>41439</c:v>
                </c:pt>
                <c:pt idx="895">
                  <c:v>41438</c:v>
                </c:pt>
                <c:pt idx="896">
                  <c:v>41437</c:v>
                </c:pt>
                <c:pt idx="897">
                  <c:v>41436</c:v>
                </c:pt>
                <c:pt idx="898">
                  <c:v>41435</c:v>
                </c:pt>
                <c:pt idx="899">
                  <c:v>41432</c:v>
                </c:pt>
                <c:pt idx="900">
                  <c:v>41431</c:v>
                </c:pt>
                <c:pt idx="901">
                  <c:v>41430</c:v>
                </c:pt>
                <c:pt idx="902">
                  <c:v>41429</c:v>
                </c:pt>
                <c:pt idx="903">
                  <c:v>41428</c:v>
                </c:pt>
                <c:pt idx="904">
                  <c:v>41425</c:v>
                </c:pt>
                <c:pt idx="905">
                  <c:v>41424</c:v>
                </c:pt>
                <c:pt idx="906">
                  <c:v>41423</c:v>
                </c:pt>
                <c:pt idx="907">
                  <c:v>41422</c:v>
                </c:pt>
                <c:pt idx="908">
                  <c:v>41418</c:v>
                </c:pt>
                <c:pt idx="909">
                  <c:v>41417</c:v>
                </c:pt>
                <c:pt idx="910">
                  <c:v>41416</c:v>
                </c:pt>
                <c:pt idx="911">
                  <c:v>41415</c:v>
                </c:pt>
                <c:pt idx="912">
                  <c:v>41414</c:v>
                </c:pt>
                <c:pt idx="913">
                  <c:v>41411</c:v>
                </c:pt>
                <c:pt idx="914">
                  <c:v>41410</c:v>
                </c:pt>
                <c:pt idx="915">
                  <c:v>41409</c:v>
                </c:pt>
                <c:pt idx="916">
                  <c:v>41408</c:v>
                </c:pt>
                <c:pt idx="917">
                  <c:v>41407</c:v>
                </c:pt>
                <c:pt idx="918">
                  <c:v>41404</c:v>
                </c:pt>
                <c:pt idx="919">
                  <c:v>41403</c:v>
                </c:pt>
                <c:pt idx="920">
                  <c:v>41402</c:v>
                </c:pt>
                <c:pt idx="921">
                  <c:v>41401</c:v>
                </c:pt>
                <c:pt idx="922">
                  <c:v>41400</c:v>
                </c:pt>
                <c:pt idx="923">
                  <c:v>41397</c:v>
                </c:pt>
                <c:pt idx="924">
                  <c:v>41396</c:v>
                </c:pt>
                <c:pt idx="925">
                  <c:v>41395</c:v>
                </c:pt>
                <c:pt idx="926">
                  <c:v>41394</c:v>
                </c:pt>
                <c:pt idx="927">
                  <c:v>41393</c:v>
                </c:pt>
                <c:pt idx="928">
                  <c:v>41390</c:v>
                </c:pt>
                <c:pt idx="929">
                  <c:v>41389</c:v>
                </c:pt>
                <c:pt idx="930">
                  <c:v>41388</c:v>
                </c:pt>
                <c:pt idx="931">
                  <c:v>41387</c:v>
                </c:pt>
                <c:pt idx="932">
                  <c:v>41386</c:v>
                </c:pt>
                <c:pt idx="933">
                  <c:v>41383</c:v>
                </c:pt>
                <c:pt idx="934">
                  <c:v>41382</c:v>
                </c:pt>
                <c:pt idx="935">
                  <c:v>41381</c:v>
                </c:pt>
                <c:pt idx="936">
                  <c:v>41380</c:v>
                </c:pt>
                <c:pt idx="937">
                  <c:v>41379</c:v>
                </c:pt>
                <c:pt idx="938">
                  <c:v>41376</c:v>
                </c:pt>
                <c:pt idx="939">
                  <c:v>41375</c:v>
                </c:pt>
                <c:pt idx="940">
                  <c:v>41374</c:v>
                </c:pt>
                <c:pt idx="941">
                  <c:v>41373</c:v>
                </c:pt>
                <c:pt idx="942">
                  <c:v>41372</c:v>
                </c:pt>
                <c:pt idx="943">
                  <c:v>41369</c:v>
                </c:pt>
                <c:pt idx="944">
                  <c:v>41368</c:v>
                </c:pt>
                <c:pt idx="945">
                  <c:v>41367</c:v>
                </c:pt>
                <c:pt idx="946">
                  <c:v>41366</c:v>
                </c:pt>
                <c:pt idx="947">
                  <c:v>41365</c:v>
                </c:pt>
                <c:pt idx="948">
                  <c:v>41361</c:v>
                </c:pt>
                <c:pt idx="949">
                  <c:v>41360</c:v>
                </c:pt>
                <c:pt idx="950">
                  <c:v>41359</c:v>
                </c:pt>
                <c:pt idx="951">
                  <c:v>41358</c:v>
                </c:pt>
                <c:pt idx="952">
                  <c:v>41355</c:v>
                </c:pt>
                <c:pt idx="953">
                  <c:v>41354</c:v>
                </c:pt>
                <c:pt idx="954">
                  <c:v>41353</c:v>
                </c:pt>
                <c:pt idx="955">
                  <c:v>41352</c:v>
                </c:pt>
                <c:pt idx="956">
                  <c:v>41351</c:v>
                </c:pt>
                <c:pt idx="957">
                  <c:v>41348</c:v>
                </c:pt>
                <c:pt idx="958">
                  <c:v>41347</c:v>
                </c:pt>
                <c:pt idx="959">
                  <c:v>41346</c:v>
                </c:pt>
                <c:pt idx="960">
                  <c:v>41345</c:v>
                </c:pt>
                <c:pt idx="961">
                  <c:v>41344</c:v>
                </c:pt>
                <c:pt idx="962">
                  <c:v>41341</c:v>
                </c:pt>
                <c:pt idx="963">
                  <c:v>41340</c:v>
                </c:pt>
                <c:pt idx="964">
                  <c:v>41339</c:v>
                </c:pt>
                <c:pt idx="965">
                  <c:v>41338</c:v>
                </c:pt>
                <c:pt idx="966">
                  <c:v>41337</c:v>
                </c:pt>
                <c:pt idx="967">
                  <c:v>41334</c:v>
                </c:pt>
                <c:pt idx="968">
                  <c:v>41333</c:v>
                </c:pt>
                <c:pt idx="969">
                  <c:v>41332</c:v>
                </c:pt>
                <c:pt idx="970">
                  <c:v>41331</c:v>
                </c:pt>
                <c:pt idx="971">
                  <c:v>41330</c:v>
                </c:pt>
                <c:pt idx="972">
                  <c:v>41327</c:v>
                </c:pt>
                <c:pt idx="973">
                  <c:v>41326</c:v>
                </c:pt>
                <c:pt idx="974">
                  <c:v>41325</c:v>
                </c:pt>
                <c:pt idx="975">
                  <c:v>41324</c:v>
                </c:pt>
                <c:pt idx="976">
                  <c:v>41320</c:v>
                </c:pt>
                <c:pt idx="977">
                  <c:v>41319</c:v>
                </c:pt>
                <c:pt idx="978">
                  <c:v>41318</c:v>
                </c:pt>
                <c:pt idx="979">
                  <c:v>41317</c:v>
                </c:pt>
                <c:pt idx="980">
                  <c:v>41316</c:v>
                </c:pt>
                <c:pt idx="981">
                  <c:v>41313</c:v>
                </c:pt>
                <c:pt idx="982">
                  <c:v>41312</c:v>
                </c:pt>
                <c:pt idx="983">
                  <c:v>41311</c:v>
                </c:pt>
                <c:pt idx="984">
                  <c:v>41310</c:v>
                </c:pt>
                <c:pt idx="985">
                  <c:v>41309</c:v>
                </c:pt>
                <c:pt idx="986">
                  <c:v>41306</c:v>
                </c:pt>
                <c:pt idx="987">
                  <c:v>41305</c:v>
                </c:pt>
                <c:pt idx="988">
                  <c:v>41304</c:v>
                </c:pt>
                <c:pt idx="989">
                  <c:v>41303</c:v>
                </c:pt>
                <c:pt idx="990">
                  <c:v>41302</c:v>
                </c:pt>
                <c:pt idx="991">
                  <c:v>41299</c:v>
                </c:pt>
                <c:pt idx="992">
                  <c:v>41298</c:v>
                </c:pt>
                <c:pt idx="993">
                  <c:v>41297</c:v>
                </c:pt>
                <c:pt idx="994">
                  <c:v>41296</c:v>
                </c:pt>
                <c:pt idx="995">
                  <c:v>41292</c:v>
                </c:pt>
                <c:pt idx="996">
                  <c:v>41291</c:v>
                </c:pt>
                <c:pt idx="997">
                  <c:v>41290</c:v>
                </c:pt>
                <c:pt idx="998">
                  <c:v>41289</c:v>
                </c:pt>
                <c:pt idx="999">
                  <c:v>41288</c:v>
                </c:pt>
                <c:pt idx="1000">
                  <c:v>41285</c:v>
                </c:pt>
                <c:pt idx="1001">
                  <c:v>41284</c:v>
                </c:pt>
                <c:pt idx="1002">
                  <c:v>41283</c:v>
                </c:pt>
                <c:pt idx="1003">
                  <c:v>41282</c:v>
                </c:pt>
                <c:pt idx="1004">
                  <c:v>41281</c:v>
                </c:pt>
                <c:pt idx="1005">
                  <c:v>41278</c:v>
                </c:pt>
                <c:pt idx="1006">
                  <c:v>41277</c:v>
                </c:pt>
                <c:pt idx="1007">
                  <c:v>41276</c:v>
                </c:pt>
                <c:pt idx="1008">
                  <c:v>41274</c:v>
                </c:pt>
                <c:pt idx="1009">
                  <c:v>41271</c:v>
                </c:pt>
                <c:pt idx="1010">
                  <c:v>41270</c:v>
                </c:pt>
                <c:pt idx="1011">
                  <c:v>41269</c:v>
                </c:pt>
                <c:pt idx="1012">
                  <c:v>41267</c:v>
                </c:pt>
                <c:pt idx="1013">
                  <c:v>41264</c:v>
                </c:pt>
                <c:pt idx="1014">
                  <c:v>41263</c:v>
                </c:pt>
                <c:pt idx="1015">
                  <c:v>41262</c:v>
                </c:pt>
                <c:pt idx="1016">
                  <c:v>41261</c:v>
                </c:pt>
                <c:pt idx="1017">
                  <c:v>41260</c:v>
                </c:pt>
                <c:pt idx="1018">
                  <c:v>41257</c:v>
                </c:pt>
                <c:pt idx="1019">
                  <c:v>41256</c:v>
                </c:pt>
                <c:pt idx="1020">
                  <c:v>41255</c:v>
                </c:pt>
                <c:pt idx="1021">
                  <c:v>41254</c:v>
                </c:pt>
                <c:pt idx="1022">
                  <c:v>41253</c:v>
                </c:pt>
                <c:pt idx="1023">
                  <c:v>41250</c:v>
                </c:pt>
                <c:pt idx="1024">
                  <c:v>41249</c:v>
                </c:pt>
                <c:pt idx="1025">
                  <c:v>41248</c:v>
                </c:pt>
                <c:pt idx="1026">
                  <c:v>41247</c:v>
                </c:pt>
                <c:pt idx="1027">
                  <c:v>41246</c:v>
                </c:pt>
                <c:pt idx="1028">
                  <c:v>41243</c:v>
                </c:pt>
                <c:pt idx="1029">
                  <c:v>41242</c:v>
                </c:pt>
                <c:pt idx="1030">
                  <c:v>41241</c:v>
                </c:pt>
                <c:pt idx="1031">
                  <c:v>41240</c:v>
                </c:pt>
                <c:pt idx="1032">
                  <c:v>41239</c:v>
                </c:pt>
                <c:pt idx="1033">
                  <c:v>41236</c:v>
                </c:pt>
                <c:pt idx="1034">
                  <c:v>41234</c:v>
                </c:pt>
                <c:pt idx="1035">
                  <c:v>41233</c:v>
                </c:pt>
                <c:pt idx="1036">
                  <c:v>41232</c:v>
                </c:pt>
                <c:pt idx="1037">
                  <c:v>41229</c:v>
                </c:pt>
                <c:pt idx="1038">
                  <c:v>41228</c:v>
                </c:pt>
                <c:pt idx="1039">
                  <c:v>41227</c:v>
                </c:pt>
                <c:pt idx="1040">
                  <c:v>41226</c:v>
                </c:pt>
                <c:pt idx="1041">
                  <c:v>41225</c:v>
                </c:pt>
                <c:pt idx="1042">
                  <c:v>41222</c:v>
                </c:pt>
                <c:pt idx="1043">
                  <c:v>41221</c:v>
                </c:pt>
                <c:pt idx="1044">
                  <c:v>41220</c:v>
                </c:pt>
                <c:pt idx="1045">
                  <c:v>41219</c:v>
                </c:pt>
                <c:pt idx="1046">
                  <c:v>41218</c:v>
                </c:pt>
                <c:pt idx="1047">
                  <c:v>41215</c:v>
                </c:pt>
                <c:pt idx="1048">
                  <c:v>41214</c:v>
                </c:pt>
                <c:pt idx="1049">
                  <c:v>41213</c:v>
                </c:pt>
                <c:pt idx="1050">
                  <c:v>41208</c:v>
                </c:pt>
                <c:pt idx="1051">
                  <c:v>41207</c:v>
                </c:pt>
                <c:pt idx="1052">
                  <c:v>41206</c:v>
                </c:pt>
                <c:pt idx="1053">
                  <c:v>41205</c:v>
                </c:pt>
                <c:pt idx="1054">
                  <c:v>41204</c:v>
                </c:pt>
                <c:pt idx="1055">
                  <c:v>41201</c:v>
                </c:pt>
                <c:pt idx="1056">
                  <c:v>41200</c:v>
                </c:pt>
                <c:pt idx="1057">
                  <c:v>41199</c:v>
                </c:pt>
                <c:pt idx="1058">
                  <c:v>41198</c:v>
                </c:pt>
                <c:pt idx="1059">
                  <c:v>41197</c:v>
                </c:pt>
                <c:pt idx="1060">
                  <c:v>41194</c:v>
                </c:pt>
                <c:pt idx="1061">
                  <c:v>41193</c:v>
                </c:pt>
                <c:pt idx="1062">
                  <c:v>41192</c:v>
                </c:pt>
                <c:pt idx="1063">
                  <c:v>41191</c:v>
                </c:pt>
                <c:pt idx="1064">
                  <c:v>41190</c:v>
                </c:pt>
                <c:pt idx="1065">
                  <c:v>41187</c:v>
                </c:pt>
                <c:pt idx="1066">
                  <c:v>41186</c:v>
                </c:pt>
                <c:pt idx="1067">
                  <c:v>41185</c:v>
                </c:pt>
                <c:pt idx="1068">
                  <c:v>41184</c:v>
                </c:pt>
                <c:pt idx="1069">
                  <c:v>41183</c:v>
                </c:pt>
                <c:pt idx="1070">
                  <c:v>41180</c:v>
                </c:pt>
                <c:pt idx="1071">
                  <c:v>41179</c:v>
                </c:pt>
                <c:pt idx="1072">
                  <c:v>41178</c:v>
                </c:pt>
                <c:pt idx="1073">
                  <c:v>41177</c:v>
                </c:pt>
                <c:pt idx="1074">
                  <c:v>41176</c:v>
                </c:pt>
                <c:pt idx="1075">
                  <c:v>41173</c:v>
                </c:pt>
                <c:pt idx="1076">
                  <c:v>41172</c:v>
                </c:pt>
                <c:pt idx="1077">
                  <c:v>41171</c:v>
                </c:pt>
                <c:pt idx="1078">
                  <c:v>41170</c:v>
                </c:pt>
                <c:pt idx="1079">
                  <c:v>41169</c:v>
                </c:pt>
                <c:pt idx="1080">
                  <c:v>41166</c:v>
                </c:pt>
                <c:pt idx="1081">
                  <c:v>41165</c:v>
                </c:pt>
                <c:pt idx="1082">
                  <c:v>41164</c:v>
                </c:pt>
                <c:pt idx="1083">
                  <c:v>41163</c:v>
                </c:pt>
                <c:pt idx="1084">
                  <c:v>41162</c:v>
                </c:pt>
                <c:pt idx="1085">
                  <c:v>41159</c:v>
                </c:pt>
                <c:pt idx="1086">
                  <c:v>41158</c:v>
                </c:pt>
                <c:pt idx="1087">
                  <c:v>41157</c:v>
                </c:pt>
                <c:pt idx="1088">
                  <c:v>41156</c:v>
                </c:pt>
                <c:pt idx="1089">
                  <c:v>41152</c:v>
                </c:pt>
                <c:pt idx="1090">
                  <c:v>41151</c:v>
                </c:pt>
                <c:pt idx="1091">
                  <c:v>41150</c:v>
                </c:pt>
                <c:pt idx="1092">
                  <c:v>41149</c:v>
                </c:pt>
                <c:pt idx="1093">
                  <c:v>41148</c:v>
                </c:pt>
                <c:pt idx="1094">
                  <c:v>41145</c:v>
                </c:pt>
                <c:pt idx="1095">
                  <c:v>41144</c:v>
                </c:pt>
                <c:pt idx="1096">
                  <c:v>41143</c:v>
                </c:pt>
                <c:pt idx="1097">
                  <c:v>41142</c:v>
                </c:pt>
                <c:pt idx="1098">
                  <c:v>41141</c:v>
                </c:pt>
                <c:pt idx="1099">
                  <c:v>41138</c:v>
                </c:pt>
                <c:pt idx="1100">
                  <c:v>41137</c:v>
                </c:pt>
                <c:pt idx="1101">
                  <c:v>41136</c:v>
                </c:pt>
                <c:pt idx="1102">
                  <c:v>41135</c:v>
                </c:pt>
                <c:pt idx="1103">
                  <c:v>41134</c:v>
                </c:pt>
                <c:pt idx="1104">
                  <c:v>41131</c:v>
                </c:pt>
                <c:pt idx="1105">
                  <c:v>41130</c:v>
                </c:pt>
                <c:pt idx="1106">
                  <c:v>41129</c:v>
                </c:pt>
                <c:pt idx="1107">
                  <c:v>41128</c:v>
                </c:pt>
                <c:pt idx="1108">
                  <c:v>41127</c:v>
                </c:pt>
                <c:pt idx="1109">
                  <c:v>41124</c:v>
                </c:pt>
                <c:pt idx="1110">
                  <c:v>41123</c:v>
                </c:pt>
                <c:pt idx="1111">
                  <c:v>41122</c:v>
                </c:pt>
                <c:pt idx="1112">
                  <c:v>41121</c:v>
                </c:pt>
                <c:pt idx="1113">
                  <c:v>41120</c:v>
                </c:pt>
                <c:pt idx="1114">
                  <c:v>41117</c:v>
                </c:pt>
                <c:pt idx="1115">
                  <c:v>41116</c:v>
                </c:pt>
                <c:pt idx="1116">
                  <c:v>41115</c:v>
                </c:pt>
                <c:pt idx="1117">
                  <c:v>41114</c:v>
                </c:pt>
                <c:pt idx="1118">
                  <c:v>41113</c:v>
                </c:pt>
                <c:pt idx="1119">
                  <c:v>41110</c:v>
                </c:pt>
                <c:pt idx="1120">
                  <c:v>41109</c:v>
                </c:pt>
                <c:pt idx="1121">
                  <c:v>41108</c:v>
                </c:pt>
                <c:pt idx="1122">
                  <c:v>41107</c:v>
                </c:pt>
                <c:pt idx="1123">
                  <c:v>41106</c:v>
                </c:pt>
                <c:pt idx="1124">
                  <c:v>41103</c:v>
                </c:pt>
                <c:pt idx="1125">
                  <c:v>41102</c:v>
                </c:pt>
                <c:pt idx="1126">
                  <c:v>41101</c:v>
                </c:pt>
                <c:pt idx="1127">
                  <c:v>41100</c:v>
                </c:pt>
                <c:pt idx="1128">
                  <c:v>41099</c:v>
                </c:pt>
                <c:pt idx="1129">
                  <c:v>41096</c:v>
                </c:pt>
                <c:pt idx="1130">
                  <c:v>41095</c:v>
                </c:pt>
                <c:pt idx="1131">
                  <c:v>41093</c:v>
                </c:pt>
                <c:pt idx="1132">
                  <c:v>41092</c:v>
                </c:pt>
                <c:pt idx="1133">
                  <c:v>41089</c:v>
                </c:pt>
                <c:pt idx="1134">
                  <c:v>41088</c:v>
                </c:pt>
                <c:pt idx="1135">
                  <c:v>41087</c:v>
                </c:pt>
                <c:pt idx="1136">
                  <c:v>41086</c:v>
                </c:pt>
                <c:pt idx="1137">
                  <c:v>41085</c:v>
                </c:pt>
                <c:pt idx="1138">
                  <c:v>41082</c:v>
                </c:pt>
                <c:pt idx="1139">
                  <c:v>41081</c:v>
                </c:pt>
                <c:pt idx="1140">
                  <c:v>41080</c:v>
                </c:pt>
                <c:pt idx="1141">
                  <c:v>41079</c:v>
                </c:pt>
                <c:pt idx="1142">
                  <c:v>41078</c:v>
                </c:pt>
                <c:pt idx="1143">
                  <c:v>41075</c:v>
                </c:pt>
                <c:pt idx="1144">
                  <c:v>41074</c:v>
                </c:pt>
                <c:pt idx="1145">
                  <c:v>41073</c:v>
                </c:pt>
                <c:pt idx="1146">
                  <c:v>41072</c:v>
                </c:pt>
                <c:pt idx="1147">
                  <c:v>41071</c:v>
                </c:pt>
                <c:pt idx="1148">
                  <c:v>41068</c:v>
                </c:pt>
                <c:pt idx="1149">
                  <c:v>41067</c:v>
                </c:pt>
                <c:pt idx="1150">
                  <c:v>41066</c:v>
                </c:pt>
                <c:pt idx="1151">
                  <c:v>41065</c:v>
                </c:pt>
                <c:pt idx="1152">
                  <c:v>41064</c:v>
                </c:pt>
                <c:pt idx="1153">
                  <c:v>41061</c:v>
                </c:pt>
                <c:pt idx="1154">
                  <c:v>41060</c:v>
                </c:pt>
                <c:pt idx="1155">
                  <c:v>41059</c:v>
                </c:pt>
                <c:pt idx="1156">
                  <c:v>41058</c:v>
                </c:pt>
                <c:pt idx="1157">
                  <c:v>41054</c:v>
                </c:pt>
                <c:pt idx="1158">
                  <c:v>41053</c:v>
                </c:pt>
                <c:pt idx="1159">
                  <c:v>41052</c:v>
                </c:pt>
                <c:pt idx="1160">
                  <c:v>41051</c:v>
                </c:pt>
                <c:pt idx="1161">
                  <c:v>41050</c:v>
                </c:pt>
                <c:pt idx="1162">
                  <c:v>41047</c:v>
                </c:pt>
                <c:pt idx="1163">
                  <c:v>41046</c:v>
                </c:pt>
                <c:pt idx="1164">
                  <c:v>41045</c:v>
                </c:pt>
                <c:pt idx="1165">
                  <c:v>41044</c:v>
                </c:pt>
                <c:pt idx="1166">
                  <c:v>41043</c:v>
                </c:pt>
                <c:pt idx="1167">
                  <c:v>41040</c:v>
                </c:pt>
                <c:pt idx="1168">
                  <c:v>41039</c:v>
                </c:pt>
                <c:pt idx="1169">
                  <c:v>41038</c:v>
                </c:pt>
                <c:pt idx="1170">
                  <c:v>41037</c:v>
                </c:pt>
                <c:pt idx="1171">
                  <c:v>41036</c:v>
                </c:pt>
                <c:pt idx="1172">
                  <c:v>41033</c:v>
                </c:pt>
                <c:pt idx="1173">
                  <c:v>41032</c:v>
                </c:pt>
                <c:pt idx="1174">
                  <c:v>41031</c:v>
                </c:pt>
                <c:pt idx="1175">
                  <c:v>41030</c:v>
                </c:pt>
                <c:pt idx="1176">
                  <c:v>41029</c:v>
                </c:pt>
                <c:pt idx="1177">
                  <c:v>41026</c:v>
                </c:pt>
                <c:pt idx="1178">
                  <c:v>41025</c:v>
                </c:pt>
                <c:pt idx="1179">
                  <c:v>41024</c:v>
                </c:pt>
                <c:pt idx="1180">
                  <c:v>41023</c:v>
                </c:pt>
                <c:pt idx="1181">
                  <c:v>41022</c:v>
                </c:pt>
                <c:pt idx="1182">
                  <c:v>41019</c:v>
                </c:pt>
                <c:pt idx="1183">
                  <c:v>41018</c:v>
                </c:pt>
                <c:pt idx="1184">
                  <c:v>41017</c:v>
                </c:pt>
                <c:pt idx="1185">
                  <c:v>41016</c:v>
                </c:pt>
                <c:pt idx="1186">
                  <c:v>41015</c:v>
                </c:pt>
                <c:pt idx="1187">
                  <c:v>41012</c:v>
                </c:pt>
                <c:pt idx="1188">
                  <c:v>41011</c:v>
                </c:pt>
                <c:pt idx="1189">
                  <c:v>41010</c:v>
                </c:pt>
                <c:pt idx="1190">
                  <c:v>41009</c:v>
                </c:pt>
                <c:pt idx="1191">
                  <c:v>41008</c:v>
                </c:pt>
                <c:pt idx="1192">
                  <c:v>41004</c:v>
                </c:pt>
                <c:pt idx="1193">
                  <c:v>41003</c:v>
                </c:pt>
                <c:pt idx="1194">
                  <c:v>41002</c:v>
                </c:pt>
                <c:pt idx="1195">
                  <c:v>41001</c:v>
                </c:pt>
                <c:pt idx="1196">
                  <c:v>40998</c:v>
                </c:pt>
                <c:pt idx="1197">
                  <c:v>40997</c:v>
                </c:pt>
                <c:pt idx="1198">
                  <c:v>40996</c:v>
                </c:pt>
                <c:pt idx="1199">
                  <c:v>40995</c:v>
                </c:pt>
                <c:pt idx="1200">
                  <c:v>40994</c:v>
                </c:pt>
                <c:pt idx="1201">
                  <c:v>40991</c:v>
                </c:pt>
                <c:pt idx="1202">
                  <c:v>40990</c:v>
                </c:pt>
                <c:pt idx="1203">
                  <c:v>40989</c:v>
                </c:pt>
                <c:pt idx="1204">
                  <c:v>40988</c:v>
                </c:pt>
                <c:pt idx="1205">
                  <c:v>40987</c:v>
                </c:pt>
                <c:pt idx="1206">
                  <c:v>40984</c:v>
                </c:pt>
                <c:pt idx="1207">
                  <c:v>40983</c:v>
                </c:pt>
                <c:pt idx="1208">
                  <c:v>40982</c:v>
                </c:pt>
                <c:pt idx="1209">
                  <c:v>40981</c:v>
                </c:pt>
                <c:pt idx="1210">
                  <c:v>40980</c:v>
                </c:pt>
                <c:pt idx="1211">
                  <c:v>40977</c:v>
                </c:pt>
                <c:pt idx="1212">
                  <c:v>40976</c:v>
                </c:pt>
                <c:pt idx="1213">
                  <c:v>40975</c:v>
                </c:pt>
                <c:pt idx="1214">
                  <c:v>40974</c:v>
                </c:pt>
                <c:pt idx="1215">
                  <c:v>40973</c:v>
                </c:pt>
                <c:pt idx="1216">
                  <c:v>40970</c:v>
                </c:pt>
                <c:pt idx="1217">
                  <c:v>40969</c:v>
                </c:pt>
                <c:pt idx="1218">
                  <c:v>40968</c:v>
                </c:pt>
                <c:pt idx="1219">
                  <c:v>40967</c:v>
                </c:pt>
                <c:pt idx="1220">
                  <c:v>40966</c:v>
                </c:pt>
                <c:pt idx="1221">
                  <c:v>40963</c:v>
                </c:pt>
                <c:pt idx="1222">
                  <c:v>40962</c:v>
                </c:pt>
                <c:pt idx="1223">
                  <c:v>40961</c:v>
                </c:pt>
                <c:pt idx="1224">
                  <c:v>40960</c:v>
                </c:pt>
                <c:pt idx="1225">
                  <c:v>40956</c:v>
                </c:pt>
                <c:pt idx="1226">
                  <c:v>40955</c:v>
                </c:pt>
                <c:pt idx="1227">
                  <c:v>40954</c:v>
                </c:pt>
                <c:pt idx="1228">
                  <c:v>40953</c:v>
                </c:pt>
                <c:pt idx="1229">
                  <c:v>40952</c:v>
                </c:pt>
                <c:pt idx="1230">
                  <c:v>40949</c:v>
                </c:pt>
                <c:pt idx="1231">
                  <c:v>40948</c:v>
                </c:pt>
                <c:pt idx="1232">
                  <c:v>40947</c:v>
                </c:pt>
                <c:pt idx="1233">
                  <c:v>40946</c:v>
                </c:pt>
                <c:pt idx="1234">
                  <c:v>40945</c:v>
                </c:pt>
                <c:pt idx="1235">
                  <c:v>40942</c:v>
                </c:pt>
                <c:pt idx="1236">
                  <c:v>40941</c:v>
                </c:pt>
                <c:pt idx="1237">
                  <c:v>40940</c:v>
                </c:pt>
                <c:pt idx="1238">
                  <c:v>40939</c:v>
                </c:pt>
                <c:pt idx="1239">
                  <c:v>40938</c:v>
                </c:pt>
                <c:pt idx="1240">
                  <c:v>40935</c:v>
                </c:pt>
                <c:pt idx="1241">
                  <c:v>40934</c:v>
                </c:pt>
                <c:pt idx="1242">
                  <c:v>40933</c:v>
                </c:pt>
                <c:pt idx="1243">
                  <c:v>40932</c:v>
                </c:pt>
                <c:pt idx="1244">
                  <c:v>40931</c:v>
                </c:pt>
                <c:pt idx="1245">
                  <c:v>40928</c:v>
                </c:pt>
                <c:pt idx="1246">
                  <c:v>40927</c:v>
                </c:pt>
                <c:pt idx="1247">
                  <c:v>40926</c:v>
                </c:pt>
                <c:pt idx="1248">
                  <c:v>40925</c:v>
                </c:pt>
                <c:pt idx="1249">
                  <c:v>40921</c:v>
                </c:pt>
                <c:pt idx="1250">
                  <c:v>40920</c:v>
                </c:pt>
                <c:pt idx="1251">
                  <c:v>40919</c:v>
                </c:pt>
                <c:pt idx="1252">
                  <c:v>40918</c:v>
                </c:pt>
                <c:pt idx="1253">
                  <c:v>40917</c:v>
                </c:pt>
                <c:pt idx="1254">
                  <c:v>40914</c:v>
                </c:pt>
                <c:pt idx="1255">
                  <c:v>40913</c:v>
                </c:pt>
                <c:pt idx="1256">
                  <c:v>40912</c:v>
                </c:pt>
                <c:pt idx="1257">
                  <c:v>40911</c:v>
                </c:pt>
              </c:numCache>
            </c:numRef>
          </c:cat>
          <c:val>
            <c:numRef>
              <c:f>All!$E$2:$E$1259</c:f>
              <c:numCache>
                <c:formatCode>General</c:formatCode>
                <c:ptCount val="1258"/>
                <c:pt idx="0">
                  <c:v>38.163485000000001</c:v>
                </c:pt>
                <c:pt idx="1">
                  <c:v>38.064127999999997</c:v>
                </c:pt>
                <c:pt idx="2">
                  <c:v>37.974705999999998</c:v>
                </c:pt>
                <c:pt idx="3">
                  <c:v>38.352263999999998</c:v>
                </c:pt>
                <c:pt idx="4">
                  <c:v>38.173419000000003</c:v>
                </c:pt>
                <c:pt idx="5">
                  <c:v>38.044255999999997</c:v>
                </c:pt>
                <c:pt idx="6">
                  <c:v>37.994577999999997</c:v>
                </c:pt>
                <c:pt idx="7">
                  <c:v>37.944896</c:v>
                </c:pt>
                <c:pt idx="8">
                  <c:v>38.093933999999997</c:v>
                </c:pt>
                <c:pt idx="9">
                  <c:v>37.855473000000003</c:v>
                </c:pt>
                <c:pt idx="10">
                  <c:v>38.680148000000003</c:v>
                </c:pt>
                <c:pt idx="11">
                  <c:v>38.570853</c:v>
                </c:pt>
                <c:pt idx="12">
                  <c:v>39.186872999999999</c:v>
                </c:pt>
                <c:pt idx="13">
                  <c:v>38.948416000000002</c:v>
                </c:pt>
                <c:pt idx="14">
                  <c:v>38.948416000000002</c:v>
                </c:pt>
                <c:pt idx="15">
                  <c:v>38.431752000000003</c:v>
                </c:pt>
                <c:pt idx="16">
                  <c:v>38.233035000000001</c:v>
                </c:pt>
                <c:pt idx="17">
                  <c:v>38.173419000000003</c:v>
                </c:pt>
                <c:pt idx="18">
                  <c:v>38.183357000000001</c:v>
                </c:pt>
                <c:pt idx="19">
                  <c:v>37.656759999999998</c:v>
                </c:pt>
                <c:pt idx="20">
                  <c:v>37.358682000000002</c:v>
                </c:pt>
                <c:pt idx="21">
                  <c:v>37.825667000000003</c:v>
                </c:pt>
                <c:pt idx="22">
                  <c:v>38.481431000000001</c:v>
                </c:pt>
                <c:pt idx="23">
                  <c:v>38.491368999999999</c:v>
                </c:pt>
                <c:pt idx="24">
                  <c:v>38.908670999999998</c:v>
                </c:pt>
                <c:pt idx="25">
                  <c:v>38.729826000000003</c:v>
                </c:pt>
                <c:pt idx="26">
                  <c:v>37.855473000000003</c:v>
                </c:pt>
                <c:pt idx="27">
                  <c:v>39.504818999999998</c:v>
                </c:pt>
                <c:pt idx="28">
                  <c:v>39.584307000000003</c:v>
                </c:pt>
                <c:pt idx="29">
                  <c:v>40.130777000000002</c:v>
                </c:pt>
                <c:pt idx="30">
                  <c:v>39.693601999999998</c:v>
                </c:pt>
                <c:pt idx="31">
                  <c:v>39.554501000000002</c:v>
                </c:pt>
                <c:pt idx="32">
                  <c:v>38.948416000000002</c:v>
                </c:pt>
                <c:pt idx="33">
                  <c:v>39.882381000000002</c:v>
                </c:pt>
                <c:pt idx="34">
                  <c:v>40.349366000000003</c:v>
                </c:pt>
                <c:pt idx="35">
                  <c:v>39.812831000000003</c:v>
                </c:pt>
                <c:pt idx="36">
                  <c:v>39.574373000000001</c:v>
                </c:pt>
                <c:pt idx="37">
                  <c:v>39.604179999999999</c:v>
                </c:pt>
                <c:pt idx="38">
                  <c:v>38.839120999999999</c:v>
                </c:pt>
                <c:pt idx="39">
                  <c:v>38.133679000000001</c:v>
                </c:pt>
                <c:pt idx="40">
                  <c:v>38.451625</c:v>
                </c:pt>
                <c:pt idx="41">
                  <c:v>38.799377</c:v>
                </c:pt>
                <c:pt idx="42">
                  <c:v>38.988160000000001</c:v>
                </c:pt>
                <c:pt idx="43">
                  <c:v>39.286234</c:v>
                </c:pt>
                <c:pt idx="44">
                  <c:v>40.031419999999997</c:v>
                </c:pt>
                <c:pt idx="45">
                  <c:v>39.703536</c:v>
                </c:pt>
                <c:pt idx="46">
                  <c:v>39.93206</c:v>
                </c:pt>
                <c:pt idx="47">
                  <c:v>40.150649000000001</c:v>
                </c:pt>
                <c:pt idx="48">
                  <c:v>40.240071</c:v>
                </c:pt>
                <c:pt idx="49">
                  <c:v>40.478532999999999</c:v>
                </c:pt>
                <c:pt idx="50">
                  <c:v>39.753214999999997</c:v>
                </c:pt>
                <c:pt idx="51">
                  <c:v>40.905769999999997</c:v>
                </c:pt>
                <c:pt idx="52">
                  <c:v>40.329493999999997</c:v>
                </c:pt>
                <c:pt idx="53">
                  <c:v>40.528210999999999</c:v>
                </c:pt>
                <c:pt idx="54">
                  <c:v>40.716990000000003</c:v>
                </c:pt>
                <c:pt idx="55">
                  <c:v>40.716990000000003</c:v>
                </c:pt>
                <c:pt idx="56">
                  <c:v>40.637501999999998</c:v>
                </c:pt>
                <c:pt idx="57">
                  <c:v>42.947797999999999</c:v>
                </c:pt>
                <c:pt idx="58">
                  <c:v>42.424526999999998</c:v>
                </c:pt>
                <c:pt idx="59">
                  <c:v>42.424526999999998</c:v>
                </c:pt>
                <c:pt idx="60">
                  <c:v>42.197446999999997</c:v>
                </c:pt>
                <c:pt idx="61">
                  <c:v>41.565567999999999</c:v>
                </c:pt>
                <c:pt idx="62">
                  <c:v>42.009856999999997</c:v>
                </c:pt>
                <c:pt idx="63">
                  <c:v>41.753158999999997</c:v>
                </c:pt>
                <c:pt idx="64">
                  <c:v>40.913947</c:v>
                </c:pt>
                <c:pt idx="65">
                  <c:v>41.753158999999997</c:v>
                </c:pt>
                <c:pt idx="66">
                  <c:v>41.792651999999997</c:v>
                </c:pt>
                <c:pt idx="67">
                  <c:v>41.150902000000002</c:v>
                </c:pt>
                <c:pt idx="68">
                  <c:v>41.654426000000001</c:v>
                </c:pt>
                <c:pt idx="69">
                  <c:v>41.684047999999997</c:v>
                </c:pt>
                <c:pt idx="70">
                  <c:v>41.387853</c:v>
                </c:pt>
                <c:pt idx="71">
                  <c:v>41.052173000000003</c:v>
                </c:pt>
                <c:pt idx="72">
                  <c:v>41.150902000000002</c:v>
                </c:pt>
                <c:pt idx="73">
                  <c:v>41.338489000000003</c:v>
                </c:pt>
                <c:pt idx="74">
                  <c:v>40.598008999999998</c:v>
                </c:pt>
                <c:pt idx="75">
                  <c:v>40.291947</c:v>
                </c:pt>
                <c:pt idx="76">
                  <c:v>40.124102999999998</c:v>
                </c:pt>
                <c:pt idx="77">
                  <c:v>40.894199999999998</c:v>
                </c:pt>
                <c:pt idx="78">
                  <c:v>40.489404999999998</c:v>
                </c:pt>
                <c:pt idx="79">
                  <c:v>41.318742</c:v>
                </c:pt>
                <c:pt idx="80">
                  <c:v>41.368110000000001</c:v>
                </c:pt>
                <c:pt idx="81">
                  <c:v>41.624808000000002</c:v>
                </c:pt>
                <c:pt idx="82">
                  <c:v>41.555697000000002</c:v>
                </c:pt>
                <c:pt idx="83">
                  <c:v>41.763030000000001</c:v>
                </c:pt>
                <c:pt idx="84">
                  <c:v>41.486586000000003</c:v>
                </c:pt>
                <c:pt idx="85">
                  <c:v>42.286304999999999</c:v>
                </c:pt>
                <c:pt idx="86">
                  <c:v>42.700972</c:v>
                </c:pt>
                <c:pt idx="87">
                  <c:v>42.434398999999999</c:v>
                </c:pt>
                <c:pt idx="88">
                  <c:v>42.296176000000003</c:v>
                </c:pt>
                <c:pt idx="89">
                  <c:v>42.621985000000002</c:v>
                </c:pt>
                <c:pt idx="90">
                  <c:v>43.342722000000002</c:v>
                </c:pt>
                <c:pt idx="91">
                  <c:v>43.609290999999999</c:v>
                </c:pt>
                <c:pt idx="92">
                  <c:v>43.678406000000003</c:v>
                </c:pt>
                <c:pt idx="93">
                  <c:v>43.796880999999999</c:v>
                </c:pt>
                <c:pt idx="94">
                  <c:v>44.112819000000002</c:v>
                </c:pt>
                <c:pt idx="95">
                  <c:v>44.349769999999999</c:v>
                </c:pt>
                <c:pt idx="96">
                  <c:v>44.576853999999997</c:v>
                </c:pt>
                <c:pt idx="97">
                  <c:v>44.468249999999998</c:v>
                </c:pt>
                <c:pt idx="98">
                  <c:v>44.478121000000002</c:v>
                </c:pt>
                <c:pt idx="99">
                  <c:v>44.241169999999997</c:v>
                </c:pt>
                <c:pt idx="100">
                  <c:v>44.507742999999998</c:v>
                </c:pt>
                <c:pt idx="101">
                  <c:v>44.448503000000002</c:v>
                </c:pt>
                <c:pt idx="102">
                  <c:v>44.685454</c:v>
                </c:pt>
                <c:pt idx="103">
                  <c:v>44.241169999999997</c:v>
                </c:pt>
                <c:pt idx="104">
                  <c:v>44.379392000000003</c:v>
                </c:pt>
                <c:pt idx="105">
                  <c:v>44.497867999999997</c:v>
                </c:pt>
                <c:pt idx="106">
                  <c:v>44.715076000000003</c:v>
                </c:pt>
                <c:pt idx="107">
                  <c:v>44.181930000000001</c:v>
                </c:pt>
                <c:pt idx="108">
                  <c:v>43.885739000000001</c:v>
                </c:pt>
                <c:pt idx="109">
                  <c:v>43.115637999999997</c:v>
                </c:pt>
                <c:pt idx="110">
                  <c:v>43.046526999999998</c:v>
                </c:pt>
                <c:pt idx="111">
                  <c:v>42.858939999999997</c:v>
                </c:pt>
                <c:pt idx="112">
                  <c:v>42.621985000000002</c:v>
                </c:pt>
                <c:pt idx="113">
                  <c:v>42.493637999999997</c:v>
                </c:pt>
                <c:pt idx="114">
                  <c:v>42.10859</c:v>
                </c:pt>
                <c:pt idx="115">
                  <c:v>41.269378000000003</c:v>
                </c:pt>
                <c:pt idx="116">
                  <c:v>41.555697000000002</c:v>
                </c:pt>
                <c:pt idx="117">
                  <c:v>41.565567999999999</c:v>
                </c:pt>
                <c:pt idx="118">
                  <c:v>41.743284000000003</c:v>
                </c:pt>
                <c:pt idx="119">
                  <c:v>41.437221000000001</c:v>
                </c:pt>
                <c:pt idx="120">
                  <c:v>41.674174000000001</c:v>
                </c:pt>
                <c:pt idx="121">
                  <c:v>41.330730000000003</c:v>
                </c:pt>
                <c:pt idx="122">
                  <c:v>41.105041</c:v>
                </c:pt>
                <c:pt idx="123">
                  <c:v>40.584972999999998</c:v>
                </c:pt>
                <c:pt idx="124">
                  <c:v>40.064906000000001</c:v>
                </c:pt>
                <c:pt idx="125">
                  <c:v>38.700949999999999</c:v>
                </c:pt>
                <c:pt idx="126">
                  <c:v>38.799078000000002</c:v>
                </c:pt>
                <c:pt idx="127">
                  <c:v>38.573388000000001</c:v>
                </c:pt>
                <c:pt idx="128">
                  <c:v>37.847253000000002</c:v>
                </c:pt>
                <c:pt idx="129">
                  <c:v>36.856180999999999</c:v>
                </c:pt>
                <c:pt idx="130">
                  <c:v>36.257610999999997</c:v>
                </c:pt>
                <c:pt idx="131">
                  <c:v>37.199621</c:v>
                </c:pt>
                <c:pt idx="132">
                  <c:v>38.887391999999998</c:v>
                </c:pt>
                <c:pt idx="133">
                  <c:v>38.014069999999997</c:v>
                </c:pt>
                <c:pt idx="134">
                  <c:v>37.022993</c:v>
                </c:pt>
                <c:pt idx="135">
                  <c:v>37.042619000000002</c:v>
                </c:pt>
                <c:pt idx="136">
                  <c:v>36.689363999999998</c:v>
                </c:pt>
                <c:pt idx="137">
                  <c:v>36.797303999999997</c:v>
                </c:pt>
                <c:pt idx="138">
                  <c:v>36.728616000000002</c:v>
                </c:pt>
                <c:pt idx="139">
                  <c:v>36.954304999999998</c:v>
                </c:pt>
                <c:pt idx="140">
                  <c:v>37.150557999999997</c:v>
                </c:pt>
                <c:pt idx="141">
                  <c:v>37.680439999999997</c:v>
                </c:pt>
                <c:pt idx="142">
                  <c:v>38.141630999999997</c:v>
                </c:pt>
                <c:pt idx="143">
                  <c:v>38.180881999999997</c:v>
                </c:pt>
                <c:pt idx="144">
                  <c:v>38.200507999999999</c:v>
                </c:pt>
                <c:pt idx="145">
                  <c:v>38.436008999999999</c:v>
                </c:pt>
                <c:pt idx="146">
                  <c:v>38.445822999999997</c:v>
                </c:pt>
                <c:pt idx="147">
                  <c:v>38.789262999999998</c:v>
                </c:pt>
                <c:pt idx="148">
                  <c:v>38.759827000000001</c:v>
                </c:pt>
                <c:pt idx="149">
                  <c:v>38.887391999999998</c:v>
                </c:pt>
                <c:pt idx="150">
                  <c:v>38.563574000000003</c:v>
                </c:pt>
                <c:pt idx="151">
                  <c:v>38.161256000000002</c:v>
                </c:pt>
                <c:pt idx="152">
                  <c:v>37.955191999999997</c:v>
                </c:pt>
                <c:pt idx="153">
                  <c:v>37.268309000000002</c:v>
                </c:pt>
                <c:pt idx="154">
                  <c:v>36.669739</c:v>
                </c:pt>
                <c:pt idx="155">
                  <c:v>36.895428000000003</c:v>
                </c:pt>
                <c:pt idx="156">
                  <c:v>36.542177000000002</c:v>
                </c:pt>
                <c:pt idx="157">
                  <c:v>37.042619000000002</c:v>
                </c:pt>
                <c:pt idx="158">
                  <c:v>37.003368000000002</c:v>
                </c:pt>
                <c:pt idx="159">
                  <c:v>37.533250000000002</c:v>
                </c:pt>
                <c:pt idx="160">
                  <c:v>36.895428000000003</c:v>
                </c:pt>
                <c:pt idx="161">
                  <c:v>37.287934</c:v>
                </c:pt>
                <c:pt idx="162">
                  <c:v>37.297744999999999</c:v>
                </c:pt>
                <c:pt idx="163">
                  <c:v>37.386059000000003</c:v>
                </c:pt>
                <c:pt idx="164">
                  <c:v>37.268309000000002</c:v>
                </c:pt>
                <c:pt idx="165">
                  <c:v>37.258498000000003</c:v>
                </c:pt>
                <c:pt idx="166">
                  <c:v>37.778565</c:v>
                </c:pt>
                <c:pt idx="167">
                  <c:v>37.386059000000003</c:v>
                </c:pt>
                <c:pt idx="168">
                  <c:v>37.827627</c:v>
                </c:pt>
                <c:pt idx="169">
                  <c:v>38.122005000000001</c:v>
                </c:pt>
                <c:pt idx="170">
                  <c:v>38.171070999999998</c:v>
                </c:pt>
                <c:pt idx="171">
                  <c:v>39.662585</c:v>
                </c:pt>
                <c:pt idx="172">
                  <c:v>43.008690000000001</c:v>
                </c:pt>
                <c:pt idx="173">
                  <c:v>43.057752999999998</c:v>
                </c:pt>
                <c:pt idx="174">
                  <c:v>43.185313999999998</c:v>
                </c:pt>
                <c:pt idx="175">
                  <c:v>43.254005999999997</c:v>
                </c:pt>
                <c:pt idx="176">
                  <c:v>43.057752999999998</c:v>
                </c:pt>
                <c:pt idx="177">
                  <c:v>43.146065999999998</c:v>
                </c:pt>
                <c:pt idx="178">
                  <c:v>43.028312</c:v>
                </c:pt>
                <c:pt idx="179">
                  <c:v>43.126441</c:v>
                </c:pt>
                <c:pt idx="180">
                  <c:v>42.596558999999999</c:v>
                </c:pt>
                <c:pt idx="181">
                  <c:v>42.694682999999998</c:v>
                </c:pt>
                <c:pt idx="182">
                  <c:v>42.537681999999997</c:v>
                </c:pt>
                <c:pt idx="183">
                  <c:v>41.762487</c:v>
                </c:pt>
                <c:pt idx="184">
                  <c:v>41.430883000000001</c:v>
                </c:pt>
                <c:pt idx="185">
                  <c:v>41.323599000000002</c:v>
                </c:pt>
                <c:pt idx="186">
                  <c:v>41.557673999999999</c:v>
                </c:pt>
                <c:pt idx="187">
                  <c:v>41.986806000000001</c:v>
                </c:pt>
                <c:pt idx="188">
                  <c:v>41.001750999999999</c:v>
                </c:pt>
                <c:pt idx="189">
                  <c:v>41.274835000000003</c:v>
                </c:pt>
                <c:pt idx="190">
                  <c:v>41.148045000000003</c:v>
                </c:pt>
                <c:pt idx="191">
                  <c:v>40.796939000000002</c:v>
                </c:pt>
                <c:pt idx="192">
                  <c:v>40.621383999999999</c:v>
                </c:pt>
                <c:pt idx="193">
                  <c:v>40.445829000000003</c:v>
                </c:pt>
                <c:pt idx="194">
                  <c:v>39.870399999999997</c:v>
                </c:pt>
                <c:pt idx="195">
                  <c:v>39.743608999999999</c:v>
                </c:pt>
                <c:pt idx="196">
                  <c:v>39.772866999999998</c:v>
                </c:pt>
                <c:pt idx="197">
                  <c:v>40.016692999999997</c:v>
                </c:pt>
                <c:pt idx="198">
                  <c:v>39.753360999999998</c:v>
                </c:pt>
                <c:pt idx="199">
                  <c:v>39.782622000000003</c:v>
                </c:pt>
                <c:pt idx="200">
                  <c:v>39.294970999999997</c:v>
                </c:pt>
                <c:pt idx="201">
                  <c:v>39.187686999999997</c:v>
                </c:pt>
                <c:pt idx="202">
                  <c:v>38.914603</c:v>
                </c:pt>
                <c:pt idx="203">
                  <c:v>39.499783000000001</c:v>
                </c:pt>
                <c:pt idx="204">
                  <c:v>39.372993000000001</c:v>
                </c:pt>
                <c:pt idx="205">
                  <c:v>38.066085999999999</c:v>
                </c:pt>
                <c:pt idx="206">
                  <c:v>38.309911999999997</c:v>
                </c:pt>
                <c:pt idx="207">
                  <c:v>38.202627999999997</c:v>
                </c:pt>
                <c:pt idx="208">
                  <c:v>38.212383000000003</c:v>
                </c:pt>
                <c:pt idx="209">
                  <c:v>38.212383000000003</c:v>
                </c:pt>
                <c:pt idx="210">
                  <c:v>37.861274000000002</c:v>
                </c:pt>
                <c:pt idx="211">
                  <c:v>38.368431999999999</c:v>
                </c:pt>
                <c:pt idx="212">
                  <c:v>38.35868</c:v>
                </c:pt>
                <c:pt idx="213">
                  <c:v>37.783251</c:v>
                </c:pt>
                <c:pt idx="214">
                  <c:v>38.543987000000001</c:v>
                </c:pt>
                <c:pt idx="215">
                  <c:v>38.651271000000001</c:v>
                </c:pt>
                <c:pt idx="216">
                  <c:v>38.23189</c:v>
                </c:pt>
                <c:pt idx="217">
                  <c:v>37.441893</c:v>
                </c:pt>
                <c:pt idx="218">
                  <c:v>38.192877000000003</c:v>
                </c:pt>
                <c:pt idx="219">
                  <c:v>37.578434999999999</c:v>
                </c:pt>
                <c:pt idx="220">
                  <c:v>37.363869999999999</c:v>
                </c:pt>
                <c:pt idx="221">
                  <c:v>37.500411999999997</c:v>
                </c:pt>
                <c:pt idx="222">
                  <c:v>37.051774000000002</c:v>
                </c:pt>
                <c:pt idx="223">
                  <c:v>36.213011999999999</c:v>
                </c:pt>
                <c:pt idx="224">
                  <c:v>35.442521999999997</c:v>
                </c:pt>
                <c:pt idx="225">
                  <c:v>36.291035000000001</c:v>
                </c:pt>
                <c:pt idx="226">
                  <c:v>36.086221999999999</c:v>
                </c:pt>
                <c:pt idx="227">
                  <c:v>36.534860000000002</c:v>
                </c:pt>
                <c:pt idx="228">
                  <c:v>36.486096000000003</c:v>
                </c:pt>
                <c:pt idx="229">
                  <c:v>37.071277000000002</c:v>
                </c:pt>
                <c:pt idx="230">
                  <c:v>37.081032</c:v>
                </c:pt>
                <c:pt idx="231">
                  <c:v>36.944490000000002</c:v>
                </c:pt>
                <c:pt idx="232">
                  <c:v>37.500411999999997</c:v>
                </c:pt>
                <c:pt idx="233">
                  <c:v>36.915227999999999</c:v>
                </c:pt>
                <c:pt idx="234">
                  <c:v>35.803382999999997</c:v>
                </c:pt>
                <c:pt idx="235">
                  <c:v>39.470525000000002</c:v>
                </c:pt>
                <c:pt idx="236">
                  <c:v>39.16818</c:v>
                </c:pt>
                <c:pt idx="237">
                  <c:v>38.680528000000002</c:v>
                </c:pt>
                <c:pt idx="238">
                  <c:v>39.04139</c:v>
                </c:pt>
                <c:pt idx="239">
                  <c:v>38.504973999999997</c:v>
                </c:pt>
                <c:pt idx="240">
                  <c:v>38.973118999999997</c:v>
                </c:pt>
                <c:pt idx="241">
                  <c:v>39.431511999999998</c:v>
                </c:pt>
                <c:pt idx="242">
                  <c:v>39.538795999999998</c:v>
                </c:pt>
                <c:pt idx="243">
                  <c:v>40.084963999999999</c:v>
                </c:pt>
                <c:pt idx="244">
                  <c:v>39.285215000000001</c:v>
                </c:pt>
                <c:pt idx="245">
                  <c:v>40.182495000000003</c:v>
                </c:pt>
                <c:pt idx="246">
                  <c:v>39.474989000000001</c:v>
                </c:pt>
                <c:pt idx="247">
                  <c:v>39.416837000000001</c:v>
                </c:pt>
                <c:pt idx="248">
                  <c:v>40.260032000000002</c:v>
                </c:pt>
                <c:pt idx="249">
                  <c:v>41.248603000000003</c:v>
                </c:pt>
                <c:pt idx="250">
                  <c:v>41.597507999999998</c:v>
                </c:pt>
                <c:pt idx="251">
                  <c:v>41.607202000000001</c:v>
                </c:pt>
                <c:pt idx="252">
                  <c:v>43.526192000000002</c:v>
                </c:pt>
                <c:pt idx="253">
                  <c:v>43.875100000000003</c:v>
                </c:pt>
                <c:pt idx="254">
                  <c:v>44.408152000000001</c:v>
                </c:pt>
                <c:pt idx="255">
                  <c:v>43.642493000000002</c:v>
                </c:pt>
                <c:pt idx="256">
                  <c:v>43.710335999999998</c:v>
                </c:pt>
                <c:pt idx="257">
                  <c:v>43.710335999999998</c:v>
                </c:pt>
                <c:pt idx="258">
                  <c:v>43.109440999999997</c:v>
                </c:pt>
                <c:pt idx="259">
                  <c:v>42.683</c:v>
                </c:pt>
                <c:pt idx="260">
                  <c:v>42.353476000000001</c:v>
                </c:pt>
                <c:pt idx="261">
                  <c:v>43.865406</c:v>
                </c:pt>
                <c:pt idx="262">
                  <c:v>44.631064000000002</c:v>
                </c:pt>
                <c:pt idx="263">
                  <c:v>44.185239000000003</c:v>
                </c:pt>
                <c:pt idx="264">
                  <c:v>43.429273999999999</c:v>
                </c:pt>
                <c:pt idx="265">
                  <c:v>42.993138999999999</c:v>
                </c:pt>
                <c:pt idx="266">
                  <c:v>43.913868000000001</c:v>
                </c:pt>
                <c:pt idx="267">
                  <c:v>43.574649999999998</c:v>
                </c:pt>
                <c:pt idx="268">
                  <c:v>44.146470999999998</c:v>
                </c:pt>
                <c:pt idx="269">
                  <c:v>44.156165000000001</c:v>
                </c:pt>
                <c:pt idx="270">
                  <c:v>43.904173999999998</c:v>
                </c:pt>
                <c:pt idx="271">
                  <c:v>42.789611000000001</c:v>
                </c:pt>
                <c:pt idx="272">
                  <c:v>43.826641000000002</c:v>
                </c:pt>
                <c:pt idx="273">
                  <c:v>44.059244</c:v>
                </c:pt>
                <c:pt idx="274">
                  <c:v>43.535882000000001</c:v>
                </c:pt>
                <c:pt idx="275">
                  <c:v>44.020474999999998</c:v>
                </c:pt>
                <c:pt idx="276">
                  <c:v>44.010784999999998</c:v>
                </c:pt>
                <c:pt idx="277">
                  <c:v>44.049554000000001</c:v>
                </c:pt>
                <c:pt idx="278">
                  <c:v>44.039859999999997</c:v>
                </c:pt>
                <c:pt idx="279">
                  <c:v>44.592295999999997</c:v>
                </c:pt>
                <c:pt idx="280">
                  <c:v>44.320925000000003</c:v>
                </c:pt>
                <c:pt idx="281">
                  <c:v>44.388767999999999</c:v>
                </c:pt>
                <c:pt idx="282">
                  <c:v>43.390506000000002</c:v>
                </c:pt>
                <c:pt idx="283">
                  <c:v>43.497117000000003</c:v>
                </c:pt>
                <c:pt idx="284">
                  <c:v>42.605463</c:v>
                </c:pt>
                <c:pt idx="285">
                  <c:v>42.828375999999999</c:v>
                </c:pt>
                <c:pt idx="286">
                  <c:v>43.681260999999999</c:v>
                </c:pt>
                <c:pt idx="287">
                  <c:v>44.349998999999997</c:v>
                </c:pt>
                <c:pt idx="288">
                  <c:v>43.661876999999997</c:v>
                </c:pt>
                <c:pt idx="289">
                  <c:v>44.224007999999998</c:v>
                </c:pt>
                <c:pt idx="290">
                  <c:v>43.787872999999998</c:v>
                </c:pt>
                <c:pt idx="291">
                  <c:v>43.787872999999998</c:v>
                </c:pt>
                <c:pt idx="292">
                  <c:v>44.107702000000003</c:v>
                </c:pt>
                <c:pt idx="293">
                  <c:v>44.030169000000001</c:v>
                </c:pt>
                <c:pt idx="294">
                  <c:v>43.419580000000003</c:v>
                </c:pt>
                <c:pt idx="295">
                  <c:v>43.846024999999997</c:v>
                </c:pt>
                <c:pt idx="296">
                  <c:v>43.380811999999999</c:v>
                </c:pt>
                <c:pt idx="297">
                  <c:v>42.527929999999998</c:v>
                </c:pt>
                <c:pt idx="298">
                  <c:v>42.266249000000002</c:v>
                </c:pt>
                <c:pt idx="299">
                  <c:v>42.256554999999999</c:v>
                </c:pt>
                <c:pt idx="300">
                  <c:v>42.159638000000001</c:v>
                </c:pt>
                <c:pt idx="301">
                  <c:v>40.899695999999999</c:v>
                </c:pt>
                <c:pt idx="302">
                  <c:v>40.453870000000002</c:v>
                </c:pt>
                <c:pt idx="303">
                  <c:v>40.851236999999998</c:v>
                </c:pt>
                <c:pt idx="304">
                  <c:v>40.919080000000001</c:v>
                </c:pt>
                <c:pt idx="305">
                  <c:v>40.579861999999999</c:v>
                </c:pt>
                <c:pt idx="306">
                  <c:v>39.465299000000002</c:v>
                </c:pt>
                <c:pt idx="307">
                  <c:v>39.659134000000002</c:v>
                </c:pt>
                <c:pt idx="308">
                  <c:v>40.056502000000002</c:v>
                </c:pt>
                <c:pt idx="309">
                  <c:v>40.364851000000002</c:v>
                </c:pt>
                <c:pt idx="310">
                  <c:v>39.661428999999998</c:v>
                </c:pt>
                <c:pt idx="311">
                  <c:v>39.150727000000003</c:v>
                </c:pt>
                <c:pt idx="312">
                  <c:v>38.437666999999998</c:v>
                </c:pt>
                <c:pt idx="313">
                  <c:v>39.883054999999999</c:v>
                </c:pt>
                <c:pt idx="314">
                  <c:v>39.873420000000003</c:v>
                </c:pt>
                <c:pt idx="315">
                  <c:v>39.275990999999998</c:v>
                </c:pt>
                <c:pt idx="316">
                  <c:v>38.755654</c:v>
                </c:pt>
                <c:pt idx="317">
                  <c:v>38.061866999999999</c:v>
                </c:pt>
                <c:pt idx="318">
                  <c:v>37.637887999999997</c:v>
                </c:pt>
                <c:pt idx="319">
                  <c:v>39.372351999999999</c:v>
                </c:pt>
                <c:pt idx="320">
                  <c:v>40.413029000000002</c:v>
                </c:pt>
                <c:pt idx="321">
                  <c:v>40.663564999999998</c:v>
                </c:pt>
                <c:pt idx="322">
                  <c:v>40.933369999999996</c:v>
                </c:pt>
                <c:pt idx="323">
                  <c:v>41.723514000000002</c:v>
                </c:pt>
                <c:pt idx="324">
                  <c:v>41.752425000000002</c:v>
                </c:pt>
                <c:pt idx="325">
                  <c:v>42.629292999999997</c:v>
                </c:pt>
                <c:pt idx="326">
                  <c:v>42.263126999999997</c:v>
                </c:pt>
                <c:pt idx="327">
                  <c:v>42.214948</c:v>
                </c:pt>
                <c:pt idx="328">
                  <c:v>41.598247000000001</c:v>
                </c:pt>
                <c:pt idx="329">
                  <c:v>41.829509999999999</c:v>
                </c:pt>
                <c:pt idx="330">
                  <c:v>41.550068000000003</c:v>
                </c:pt>
                <c:pt idx="331">
                  <c:v>41.656063000000003</c:v>
                </c:pt>
                <c:pt idx="332">
                  <c:v>42.436574</c:v>
                </c:pt>
                <c:pt idx="333">
                  <c:v>41.501888999999998</c:v>
                </c:pt>
                <c:pt idx="334">
                  <c:v>42.532932000000002</c:v>
                </c:pt>
                <c:pt idx="335">
                  <c:v>42.629292999999997</c:v>
                </c:pt>
                <c:pt idx="336">
                  <c:v>41.983685000000001</c:v>
                </c:pt>
                <c:pt idx="337">
                  <c:v>43.641063000000003</c:v>
                </c:pt>
                <c:pt idx="338">
                  <c:v>44.344484999999999</c:v>
                </c:pt>
                <c:pt idx="339">
                  <c:v>43.978318999999999</c:v>
                </c:pt>
                <c:pt idx="340">
                  <c:v>42.378757</c:v>
                </c:pt>
                <c:pt idx="341">
                  <c:v>41.338079999999998</c:v>
                </c:pt>
                <c:pt idx="342">
                  <c:v>42.108953</c:v>
                </c:pt>
                <c:pt idx="343">
                  <c:v>45.414071999999997</c:v>
                </c:pt>
                <c:pt idx="344">
                  <c:v>46.763097999999999</c:v>
                </c:pt>
                <c:pt idx="345">
                  <c:v>48.025404000000002</c:v>
                </c:pt>
                <c:pt idx="346">
                  <c:v>48.603558</c:v>
                </c:pt>
                <c:pt idx="347">
                  <c:v>48.545744999999997</c:v>
                </c:pt>
                <c:pt idx="348">
                  <c:v>48.401204</c:v>
                </c:pt>
                <c:pt idx="349">
                  <c:v>48.025404000000002</c:v>
                </c:pt>
                <c:pt idx="350">
                  <c:v>48.266302000000003</c:v>
                </c:pt>
                <c:pt idx="351">
                  <c:v>48.555379000000002</c:v>
                </c:pt>
                <c:pt idx="352">
                  <c:v>48.815548999999997</c:v>
                </c:pt>
                <c:pt idx="353">
                  <c:v>48.285573999999997</c:v>
                </c:pt>
                <c:pt idx="354">
                  <c:v>48.487927999999997</c:v>
                </c:pt>
                <c:pt idx="355">
                  <c:v>48.642102000000001</c:v>
                </c:pt>
                <c:pt idx="356">
                  <c:v>48.671008999999998</c:v>
                </c:pt>
                <c:pt idx="357">
                  <c:v>48.661375</c:v>
                </c:pt>
                <c:pt idx="358">
                  <c:v>48.844456000000001</c:v>
                </c:pt>
                <c:pt idx="359">
                  <c:v>48.921545000000002</c:v>
                </c:pt>
                <c:pt idx="360">
                  <c:v>49.200986999999998</c:v>
                </c:pt>
                <c:pt idx="361">
                  <c:v>49.085354000000002</c:v>
                </c:pt>
                <c:pt idx="362">
                  <c:v>48.844456000000001</c:v>
                </c:pt>
                <c:pt idx="363">
                  <c:v>49.191349000000002</c:v>
                </c:pt>
                <c:pt idx="364">
                  <c:v>49.335889000000002</c:v>
                </c:pt>
                <c:pt idx="365">
                  <c:v>49.123897999999997</c:v>
                </c:pt>
                <c:pt idx="366">
                  <c:v>47.948315000000001</c:v>
                </c:pt>
                <c:pt idx="367">
                  <c:v>48.237395999999997</c:v>
                </c:pt>
                <c:pt idx="368">
                  <c:v>48.083221000000002</c:v>
                </c:pt>
                <c:pt idx="369">
                  <c:v>47.957953000000003</c:v>
                </c:pt>
                <c:pt idx="370">
                  <c:v>47.514702</c:v>
                </c:pt>
                <c:pt idx="371">
                  <c:v>48.372298000000001</c:v>
                </c:pt>
                <c:pt idx="372">
                  <c:v>47.909773999999999</c:v>
                </c:pt>
                <c:pt idx="373">
                  <c:v>47.880867000000002</c:v>
                </c:pt>
                <c:pt idx="374">
                  <c:v>47.171235000000003</c:v>
                </c:pt>
                <c:pt idx="375">
                  <c:v>47.228774000000001</c:v>
                </c:pt>
                <c:pt idx="376">
                  <c:v>48.149374999999999</c:v>
                </c:pt>
                <c:pt idx="377">
                  <c:v>47.698666000000003</c:v>
                </c:pt>
                <c:pt idx="378">
                  <c:v>47.382207000000001</c:v>
                </c:pt>
                <c:pt idx="379">
                  <c:v>47.487693999999998</c:v>
                </c:pt>
                <c:pt idx="380">
                  <c:v>47.065753000000001</c:v>
                </c:pt>
                <c:pt idx="381">
                  <c:v>46.998621999999997</c:v>
                </c:pt>
                <c:pt idx="382">
                  <c:v>47.919226000000002</c:v>
                </c:pt>
                <c:pt idx="383">
                  <c:v>47.305492999999998</c:v>
                </c:pt>
                <c:pt idx="384">
                  <c:v>47.468513999999999</c:v>
                </c:pt>
                <c:pt idx="385">
                  <c:v>47.832920000000001</c:v>
                </c:pt>
                <c:pt idx="386">
                  <c:v>47.976762000000001</c:v>
                </c:pt>
                <c:pt idx="387">
                  <c:v>47.842508000000002</c:v>
                </c:pt>
                <c:pt idx="388">
                  <c:v>47.890455000000003</c:v>
                </c:pt>
                <c:pt idx="389">
                  <c:v>46.576681000000001</c:v>
                </c:pt>
                <c:pt idx="390">
                  <c:v>46.490374000000003</c:v>
                </c:pt>
                <c:pt idx="391">
                  <c:v>46.097200999999998</c:v>
                </c:pt>
                <c:pt idx="392">
                  <c:v>46.672575000000002</c:v>
                </c:pt>
                <c:pt idx="393">
                  <c:v>47.046573000000002</c:v>
                </c:pt>
                <c:pt idx="394">
                  <c:v>46.509554000000001</c:v>
                </c:pt>
                <c:pt idx="395">
                  <c:v>46.202686999999997</c:v>
                </c:pt>
                <c:pt idx="396">
                  <c:v>46.452015000000003</c:v>
                </c:pt>
                <c:pt idx="397">
                  <c:v>46.461607000000001</c:v>
                </c:pt>
                <c:pt idx="398">
                  <c:v>46.682167</c:v>
                </c:pt>
                <c:pt idx="399">
                  <c:v>46.854779999999998</c:v>
                </c:pt>
                <c:pt idx="400">
                  <c:v>46.931494999999998</c:v>
                </c:pt>
                <c:pt idx="401">
                  <c:v>46.931494999999998</c:v>
                </c:pt>
                <c:pt idx="402">
                  <c:v>46.605449</c:v>
                </c:pt>
                <c:pt idx="403">
                  <c:v>47.238362000000002</c:v>
                </c:pt>
                <c:pt idx="404">
                  <c:v>46.998621999999997</c:v>
                </c:pt>
                <c:pt idx="405">
                  <c:v>46.605449</c:v>
                </c:pt>
                <c:pt idx="406">
                  <c:v>47.017802000000003</c:v>
                </c:pt>
                <c:pt idx="407">
                  <c:v>47.315080999999999</c:v>
                </c:pt>
                <c:pt idx="408">
                  <c:v>47.123288000000002</c:v>
                </c:pt>
                <c:pt idx="409">
                  <c:v>46.998621999999997</c:v>
                </c:pt>
                <c:pt idx="410">
                  <c:v>46.835600999999997</c:v>
                </c:pt>
                <c:pt idx="411">
                  <c:v>46.710934999999999</c:v>
                </c:pt>
                <c:pt idx="412">
                  <c:v>46.672575000000002</c:v>
                </c:pt>
                <c:pt idx="413">
                  <c:v>45.099882000000001</c:v>
                </c:pt>
                <c:pt idx="414">
                  <c:v>45.195779999999999</c:v>
                </c:pt>
                <c:pt idx="415">
                  <c:v>45.387573000000003</c:v>
                </c:pt>
                <c:pt idx="416">
                  <c:v>45.617721000000003</c:v>
                </c:pt>
                <c:pt idx="417">
                  <c:v>44.591633999999999</c:v>
                </c:pt>
                <c:pt idx="418">
                  <c:v>44.629994000000003</c:v>
                </c:pt>
                <c:pt idx="419">
                  <c:v>44.927269000000003</c:v>
                </c:pt>
                <c:pt idx="420">
                  <c:v>45.071114000000001</c:v>
                </c:pt>
                <c:pt idx="421">
                  <c:v>44.773834999999998</c:v>
                </c:pt>
                <c:pt idx="422">
                  <c:v>44.514915999999999</c:v>
                </c:pt>
                <c:pt idx="423">
                  <c:v>45.234135999999999</c:v>
                </c:pt>
                <c:pt idx="424">
                  <c:v>45.636901000000002</c:v>
                </c:pt>
                <c:pt idx="425">
                  <c:v>45.541006000000003</c:v>
                </c:pt>
                <c:pt idx="426">
                  <c:v>46.336941000000003</c:v>
                </c:pt>
                <c:pt idx="427">
                  <c:v>46.471195000000002</c:v>
                </c:pt>
                <c:pt idx="428">
                  <c:v>46.365709000000003</c:v>
                </c:pt>
                <c:pt idx="429">
                  <c:v>45.186188000000001</c:v>
                </c:pt>
                <c:pt idx="430">
                  <c:v>44.716299999999997</c:v>
                </c:pt>
                <c:pt idx="431">
                  <c:v>44.351894000000001</c:v>
                </c:pt>
                <c:pt idx="432">
                  <c:v>44.610813999999998</c:v>
                </c:pt>
                <c:pt idx="433">
                  <c:v>44.908093000000001</c:v>
                </c:pt>
                <c:pt idx="434">
                  <c:v>44.783427000000003</c:v>
                </c:pt>
                <c:pt idx="435">
                  <c:v>44.620401999999999</c:v>
                </c:pt>
                <c:pt idx="436">
                  <c:v>44.984808000000001</c:v>
                </c:pt>
                <c:pt idx="437">
                  <c:v>44.841695000000001</c:v>
                </c:pt>
                <c:pt idx="438">
                  <c:v>44.469605000000001</c:v>
                </c:pt>
                <c:pt idx="439">
                  <c:v>44.068890000000003</c:v>
                </c:pt>
                <c:pt idx="440">
                  <c:v>44.173839000000001</c:v>
                </c:pt>
                <c:pt idx="441">
                  <c:v>44.011648000000001</c:v>
                </c:pt>
                <c:pt idx="442">
                  <c:v>43.782667000000004</c:v>
                </c:pt>
                <c:pt idx="443">
                  <c:v>44.202463999999999</c:v>
                </c:pt>
                <c:pt idx="444">
                  <c:v>44.918022999999998</c:v>
                </c:pt>
                <c:pt idx="445">
                  <c:v>44.631796000000001</c:v>
                </c:pt>
                <c:pt idx="446">
                  <c:v>44.364655999999997</c:v>
                </c:pt>
                <c:pt idx="447">
                  <c:v>44.393276999999998</c:v>
                </c:pt>
                <c:pt idx="448">
                  <c:v>44.841695000000001</c:v>
                </c:pt>
                <c:pt idx="449">
                  <c:v>45.290112999999998</c:v>
                </c:pt>
                <c:pt idx="450">
                  <c:v>45.290112999999998</c:v>
                </c:pt>
                <c:pt idx="451">
                  <c:v>45.261488</c:v>
                </c:pt>
                <c:pt idx="452">
                  <c:v>45.213785000000001</c:v>
                </c:pt>
                <c:pt idx="453">
                  <c:v>44.927562000000002</c:v>
                </c:pt>
                <c:pt idx="454">
                  <c:v>45.633581999999997</c:v>
                </c:pt>
                <c:pt idx="455">
                  <c:v>44.727206000000002</c:v>
                </c:pt>
                <c:pt idx="456">
                  <c:v>45.080215000000003</c:v>
                </c:pt>
                <c:pt idx="457">
                  <c:v>44.173839000000001</c:v>
                </c:pt>
                <c:pt idx="458">
                  <c:v>44.049807999999999</c:v>
                </c:pt>
                <c:pt idx="459">
                  <c:v>44.679502999999997</c:v>
                </c:pt>
                <c:pt idx="460">
                  <c:v>44.364655999999997</c:v>
                </c:pt>
                <c:pt idx="461">
                  <c:v>45.261488</c:v>
                </c:pt>
                <c:pt idx="462">
                  <c:v>44.851233999999998</c:v>
                </c:pt>
                <c:pt idx="463">
                  <c:v>44.927562000000002</c:v>
                </c:pt>
                <c:pt idx="464">
                  <c:v>45.051592999999997</c:v>
                </c:pt>
                <c:pt idx="465">
                  <c:v>45.194702999999997</c:v>
                </c:pt>
                <c:pt idx="466">
                  <c:v>45.423682999999997</c:v>
                </c:pt>
                <c:pt idx="467">
                  <c:v>45.223328000000002</c:v>
                </c:pt>
                <c:pt idx="468">
                  <c:v>45.290112999999998</c:v>
                </c:pt>
                <c:pt idx="469">
                  <c:v>45.146999999999998</c:v>
                </c:pt>
                <c:pt idx="470">
                  <c:v>45.299652000000002</c:v>
                </c:pt>
                <c:pt idx="471">
                  <c:v>44.469605000000001</c:v>
                </c:pt>
                <c:pt idx="472">
                  <c:v>44.278787999999999</c:v>
                </c:pt>
                <c:pt idx="473">
                  <c:v>44.278787999999999</c:v>
                </c:pt>
                <c:pt idx="474">
                  <c:v>43.973483000000002</c:v>
                </c:pt>
                <c:pt idx="475">
                  <c:v>43.143436000000001</c:v>
                </c:pt>
                <c:pt idx="476">
                  <c:v>42.866751999999998</c:v>
                </c:pt>
                <c:pt idx="477">
                  <c:v>42.857210000000002</c:v>
                </c:pt>
                <c:pt idx="478">
                  <c:v>42.475580000000001</c:v>
                </c:pt>
                <c:pt idx="479">
                  <c:v>43.410577000000004</c:v>
                </c:pt>
                <c:pt idx="480">
                  <c:v>43.553690000000003</c:v>
                </c:pt>
                <c:pt idx="481">
                  <c:v>43.095728999999999</c:v>
                </c:pt>
                <c:pt idx="482">
                  <c:v>43.725425000000001</c:v>
                </c:pt>
                <c:pt idx="483">
                  <c:v>43.152974999999998</c:v>
                </c:pt>
                <c:pt idx="484">
                  <c:v>42.704557000000001</c:v>
                </c:pt>
                <c:pt idx="485">
                  <c:v>43.181596999999996</c:v>
                </c:pt>
                <c:pt idx="486">
                  <c:v>41.416553</c:v>
                </c:pt>
                <c:pt idx="487">
                  <c:v>41.674154000000001</c:v>
                </c:pt>
                <c:pt idx="488">
                  <c:v>42.122571999999998</c:v>
                </c:pt>
                <c:pt idx="489">
                  <c:v>41.845889</c:v>
                </c:pt>
                <c:pt idx="490">
                  <c:v>42.446959</c:v>
                </c:pt>
                <c:pt idx="491">
                  <c:v>42.036704999999998</c:v>
                </c:pt>
                <c:pt idx="492">
                  <c:v>42.189357999999999</c:v>
                </c:pt>
                <c:pt idx="493">
                  <c:v>42.446959</c:v>
                </c:pt>
                <c:pt idx="494">
                  <c:v>41.931756</c:v>
                </c:pt>
                <c:pt idx="495">
                  <c:v>42.246600000000001</c:v>
                </c:pt>
                <c:pt idx="496">
                  <c:v>42.561447999999999</c:v>
                </c:pt>
                <c:pt idx="497">
                  <c:v>43.257927000000002</c:v>
                </c:pt>
                <c:pt idx="498">
                  <c:v>42.897284999999997</c:v>
                </c:pt>
                <c:pt idx="499">
                  <c:v>43.352831000000002</c:v>
                </c:pt>
                <c:pt idx="500">
                  <c:v>42.479697999999999</c:v>
                </c:pt>
                <c:pt idx="501">
                  <c:v>42.138041999999999</c:v>
                </c:pt>
                <c:pt idx="502">
                  <c:v>42.622058000000003</c:v>
                </c:pt>
                <c:pt idx="503">
                  <c:v>42.612569000000001</c:v>
                </c:pt>
                <c:pt idx="504">
                  <c:v>42.726455000000001</c:v>
                </c:pt>
                <c:pt idx="505">
                  <c:v>43.362319999999997</c:v>
                </c:pt>
                <c:pt idx="506">
                  <c:v>43.276904999999999</c:v>
                </c:pt>
                <c:pt idx="507">
                  <c:v>43.514167999999998</c:v>
                </c:pt>
                <c:pt idx="508">
                  <c:v>43.371811999999998</c:v>
                </c:pt>
                <c:pt idx="509">
                  <c:v>43.390794</c:v>
                </c:pt>
                <c:pt idx="510">
                  <c:v>44.007677000000001</c:v>
                </c:pt>
                <c:pt idx="511">
                  <c:v>43.703980000000001</c:v>
                </c:pt>
                <c:pt idx="512">
                  <c:v>43.438245999999999</c:v>
                </c:pt>
                <c:pt idx="513">
                  <c:v>42.005170999999997</c:v>
                </c:pt>
                <c:pt idx="514">
                  <c:v>41.188986999999997</c:v>
                </c:pt>
                <c:pt idx="515">
                  <c:v>41.245927999999999</c:v>
                </c:pt>
                <c:pt idx="516">
                  <c:v>41.464210000000001</c:v>
                </c:pt>
                <c:pt idx="517">
                  <c:v>42.194982000000003</c:v>
                </c:pt>
                <c:pt idx="518">
                  <c:v>42.109566999999998</c:v>
                </c:pt>
                <c:pt idx="519">
                  <c:v>43.125056000000001</c:v>
                </c:pt>
                <c:pt idx="520">
                  <c:v>43.381301000000001</c:v>
                </c:pt>
                <c:pt idx="521">
                  <c:v>42.992189000000003</c:v>
                </c:pt>
                <c:pt idx="522">
                  <c:v>43.172511999999998</c:v>
                </c:pt>
                <c:pt idx="523">
                  <c:v>43.352831000000002</c:v>
                </c:pt>
                <c:pt idx="524">
                  <c:v>42.916266</c:v>
                </c:pt>
                <c:pt idx="525">
                  <c:v>42.062114999999999</c:v>
                </c:pt>
                <c:pt idx="526">
                  <c:v>42.242435</c:v>
                </c:pt>
                <c:pt idx="527">
                  <c:v>41.995682000000002</c:v>
                </c:pt>
                <c:pt idx="528">
                  <c:v>41.910266999999997</c:v>
                </c:pt>
                <c:pt idx="529">
                  <c:v>42.062114999999999</c:v>
                </c:pt>
                <c:pt idx="530">
                  <c:v>41.578099000000002</c:v>
                </c:pt>
                <c:pt idx="531">
                  <c:v>41.549624999999999</c:v>
                </c:pt>
                <c:pt idx="532">
                  <c:v>41.217457000000003</c:v>
                </c:pt>
                <c:pt idx="533">
                  <c:v>41.473702000000003</c:v>
                </c:pt>
                <c:pt idx="534">
                  <c:v>41.483190999999998</c:v>
                </c:pt>
                <c:pt idx="535">
                  <c:v>41.578099000000002</c:v>
                </c:pt>
                <c:pt idx="536">
                  <c:v>42.318361000000003</c:v>
                </c:pt>
                <c:pt idx="537">
                  <c:v>41.976700000000001</c:v>
                </c:pt>
                <c:pt idx="538">
                  <c:v>41.995682000000002</c:v>
                </c:pt>
                <c:pt idx="539">
                  <c:v>41.843832999999997</c:v>
                </c:pt>
                <c:pt idx="540">
                  <c:v>41.160511999999997</c:v>
                </c:pt>
                <c:pt idx="541">
                  <c:v>41.464210000000001</c:v>
                </c:pt>
                <c:pt idx="542">
                  <c:v>41.435738999999998</c:v>
                </c:pt>
                <c:pt idx="543">
                  <c:v>41.388286999999998</c:v>
                </c:pt>
                <c:pt idx="544">
                  <c:v>41.084589999999999</c:v>
                </c:pt>
                <c:pt idx="545">
                  <c:v>41.369306000000002</c:v>
                </c:pt>
                <c:pt idx="546">
                  <c:v>41.274402000000002</c:v>
                </c:pt>
                <c:pt idx="547">
                  <c:v>40.562609999999999</c:v>
                </c:pt>
                <c:pt idx="548">
                  <c:v>40.334836000000003</c:v>
                </c:pt>
                <c:pt idx="549">
                  <c:v>40.088082999999997</c:v>
                </c:pt>
                <c:pt idx="550">
                  <c:v>40.296872999999998</c:v>
                </c:pt>
                <c:pt idx="551">
                  <c:v>40.268402000000002</c:v>
                </c:pt>
                <c:pt idx="552">
                  <c:v>39.471195999999999</c:v>
                </c:pt>
                <c:pt idx="553">
                  <c:v>40.230438999999997</c:v>
                </c:pt>
                <c:pt idx="554">
                  <c:v>39.347817999999997</c:v>
                </c:pt>
                <c:pt idx="555">
                  <c:v>38.778385999999998</c:v>
                </c:pt>
                <c:pt idx="556">
                  <c:v>37.952708999999999</c:v>
                </c:pt>
                <c:pt idx="557">
                  <c:v>37.971687000000003</c:v>
                </c:pt>
                <c:pt idx="558">
                  <c:v>38.968198000000001</c:v>
                </c:pt>
                <c:pt idx="559">
                  <c:v>38.835326999999999</c:v>
                </c:pt>
                <c:pt idx="560">
                  <c:v>39.423743999999999</c:v>
                </c:pt>
                <c:pt idx="561">
                  <c:v>39.300365999999997</c:v>
                </c:pt>
                <c:pt idx="562">
                  <c:v>39.781824999999998</c:v>
                </c:pt>
                <c:pt idx="563">
                  <c:v>39.139878000000003</c:v>
                </c:pt>
                <c:pt idx="564">
                  <c:v>39.989514999999997</c:v>
                </c:pt>
                <c:pt idx="565">
                  <c:v>39.451413000000002</c:v>
                </c:pt>
                <c:pt idx="566">
                  <c:v>38.903868000000003</c:v>
                </c:pt>
                <c:pt idx="567">
                  <c:v>38.875548000000002</c:v>
                </c:pt>
                <c:pt idx="568">
                  <c:v>39.262604000000003</c:v>
                </c:pt>
                <c:pt idx="569">
                  <c:v>39.555256999999997</c:v>
                </c:pt>
                <c:pt idx="570">
                  <c:v>39.659098999999998</c:v>
                </c:pt>
                <c:pt idx="571">
                  <c:v>39.649659999999997</c:v>
                </c:pt>
                <c:pt idx="572">
                  <c:v>40.244405999999998</c:v>
                </c:pt>
                <c:pt idx="573">
                  <c:v>40.121679999999998</c:v>
                </c:pt>
                <c:pt idx="574">
                  <c:v>40.971316999999999</c:v>
                </c:pt>
                <c:pt idx="575">
                  <c:v>41.150683000000001</c:v>
                </c:pt>
                <c:pt idx="576">
                  <c:v>41.245085000000003</c:v>
                </c:pt>
                <c:pt idx="577">
                  <c:v>40.952435999999999</c:v>
                </c:pt>
                <c:pt idx="578">
                  <c:v>40.499296999999999</c:v>
                </c:pt>
                <c:pt idx="579">
                  <c:v>40.329369999999997</c:v>
                </c:pt>
                <c:pt idx="580">
                  <c:v>40.168880999999999</c:v>
                </c:pt>
                <c:pt idx="581">
                  <c:v>40.178322999999999</c:v>
                </c:pt>
                <c:pt idx="582">
                  <c:v>40.499296999999999</c:v>
                </c:pt>
                <c:pt idx="583">
                  <c:v>40.433214999999997</c:v>
                </c:pt>
                <c:pt idx="584">
                  <c:v>40.414332999999999</c:v>
                </c:pt>
                <c:pt idx="585">
                  <c:v>40.546498</c:v>
                </c:pt>
                <c:pt idx="586">
                  <c:v>40.499296999999999</c:v>
                </c:pt>
                <c:pt idx="587">
                  <c:v>40.367128000000001</c:v>
                </c:pt>
                <c:pt idx="588">
                  <c:v>39.866788999999997</c:v>
                </c:pt>
                <c:pt idx="589">
                  <c:v>39.876230999999997</c:v>
                </c:pt>
                <c:pt idx="590">
                  <c:v>39.980072</c:v>
                </c:pt>
                <c:pt idx="591">
                  <c:v>40.216082</c:v>
                </c:pt>
                <c:pt idx="592">
                  <c:v>40.404890999999999</c:v>
                </c:pt>
                <c:pt idx="593">
                  <c:v>40.112240999999997</c:v>
                </c:pt>
                <c:pt idx="594">
                  <c:v>39.753504999999997</c:v>
                </c:pt>
                <c:pt idx="595">
                  <c:v>39.951751999999999</c:v>
                </c:pt>
                <c:pt idx="596">
                  <c:v>39.781824999999998</c:v>
                </c:pt>
                <c:pt idx="597">
                  <c:v>40.159441999999999</c:v>
                </c:pt>
                <c:pt idx="598">
                  <c:v>39.866788999999997</c:v>
                </c:pt>
                <c:pt idx="599">
                  <c:v>39.706304000000003</c:v>
                </c:pt>
                <c:pt idx="600">
                  <c:v>39.961194999999996</c:v>
                </c:pt>
                <c:pt idx="601">
                  <c:v>39.800705999999998</c:v>
                </c:pt>
                <c:pt idx="602">
                  <c:v>39.243723000000003</c:v>
                </c:pt>
                <c:pt idx="603">
                  <c:v>39.696860999999998</c:v>
                </c:pt>
                <c:pt idx="604">
                  <c:v>39.357005999999998</c:v>
                </c:pt>
                <c:pt idx="605">
                  <c:v>39.205959999999997</c:v>
                </c:pt>
                <c:pt idx="606">
                  <c:v>39.432530999999997</c:v>
                </c:pt>
                <c:pt idx="607">
                  <c:v>39.441969999999998</c:v>
                </c:pt>
                <c:pt idx="608">
                  <c:v>40.017834999999998</c:v>
                </c:pt>
                <c:pt idx="609">
                  <c:v>39.677979999999998</c:v>
                </c:pt>
                <c:pt idx="610">
                  <c:v>39.762943999999997</c:v>
                </c:pt>
                <c:pt idx="611">
                  <c:v>40.461534999999998</c:v>
                </c:pt>
                <c:pt idx="612">
                  <c:v>40.357689999999998</c:v>
                </c:pt>
                <c:pt idx="613">
                  <c:v>40.527616999999999</c:v>
                </c:pt>
                <c:pt idx="614">
                  <c:v>40.631461999999999</c:v>
                </c:pt>
                <c:pt idx="615">
                  <c:v>40.489854999999999</c:v>
                </c:pt>
                <c:pt idx="616">
                  <c:v>40.565379</c:v>
                </c:pt>
                <c:pt idx="617">
                  <c:v>40.678663</c:v>
                </c:pt>
                <c:pt idx="618">
                  <c:v>40.555937</c:v>
                </c:pt>
                <c:pt idx="619">
                  <c:v>40.338808</c:v>
                </c:pt>
                <c:pt idx="620">
                  <c:v>39.555256999999997</c:v>
                </c:pt>
                <c:pt idx="621">
                  <c:v>38.752822000000002</c:v>
                </c:pt>
                <c:pt idx="622">
                  <c:v>38.866104999999997</c:v>
                </c:pt>
                <c:pt idx="623">
                  <c:v>39.479733000000003</c:v>
                </c:pt>
                <c:pt idx="624">
                  <c:v>38.988832000000002</c:v>
                </c:pt>
                <c:pt idx="625">
                  <c:v>38.724502000000001</c:v>
                </c:pt>
                <c:pt idx="626">
                  <c:v>38.752670999999999</c:v>
                </c:pt>
                <c:pt idx="627">
                  <c:v>38.546089000000002</c:v>
                </c:pt>
                <c:pt idx="628">
                  <c:v>38.978029999999997</c:v>
                </c:pt>
                <c:pt idx="629">
                  <c:v>39.334851999999998</c:v>
                </c:pt>
                <c:pt idx="630">
                  <c:v>39.240952999999998</c:v>
                </c:pt>
                <c:pt idx="631">
                  <c:v>38.668160999999998</c:v>
                </c:pt>
                <c:pt idx="632">
                  <c:v>38.405240999999997</c:v>
                </c:pt>
                <c:pt idx="633">
                  <c:v>38.067199000000002</c:v>
                </c:pt>
                <c:pt idx="634">
                  <c:v>38.142316999999998</c:v>
                </c:pt>
                <c:pt idx="635">
                  <c:v>38.217438999999999</c:v>
                </c:pt>
                <c:pt idx="636">
                  <c:v>37.982689000000001</c:v>
                </c:pt>
                <c:pt idx="637">
                  <c:v>38.245607999999997</c:v>
                </c:pt>
                <c:pt idx="638">
                  <c:v>38.358288000000002</c:v>
                </c:pt>
                <c:pt idx="639">
                  <c:v>38.499139999999997</c:v>
                </c:pt>
                <c:pt idx="640">
                  <c:v>37.907567</c:v>
                </c:pt>
                <c:pt idx="641">
                  <c:v>37.428676000000003</c:v>
                </c:pt>
                <c:pt idx="642">
                  <c:v>37.466237</c:v>
                </c:pt>
                <c:pt idx="643">
                  <c:v>37.362946000000001</c:v>
                </c:pt>
                <c:pt idx="644">
                  <c:v>37.381726999999998</c:v>
                </c:pt>
                <c:pt idx="645">
                  <c:v>37.560136</c:v>
                </c:pt>
                <c:pt idx="646">
                  <c:v>38.057806999999997</c:v>
                </c:pt>
                <c:pt idx="647">
                  <c:v>37.682208000000003</c:v>
                </c:pt>
                <c:pt idx="648">
                  <c:v>37.607086000000002</c:v>
                </c:pt>
                <c:pt idx="649">
                  <c:v>37.700988000000002</c:v>
                </c:pt>
                <c:pt idx="650">
                  <c:v>37.325384999999997</c:v>
                </c:pt>
                <c:pt idx="651">
                  <c:v>37.391114999999999</c:v>
                </c:pt>
                <c:pt idx="652">
                  <c:v>37.372335</c:v>
                </c:pt>
                <c:pt idx="653">
                  <c:v>37.569524999999999</c:v>
                </c:pt>
                <c:pt idx="654">
                  <c:v>37.184533999999999</c:v>
                </c:pt>
                <c:pt idx="655">
                  <c:v>37.250262999999997</c:v>
                </c:pt>
                <c:pt idx="656">
                  <c:v>37.165756999999999</c:v>
                </c:pt>
                <c:pt idx="657">
                  <c:v>37.184533999999999</c:v>
                </c:pt>
                <c:pt idx="658">
                  <c:v>37.231487000000001</c:v>
                </c:pt>
                <c:pt idx="659">
                  <c:v>37.146976000000002</c:v>
                </c:pt>
                <c:pt idx="660">
                  <c:v>37.128196000000003</c:v>
                </c:pt>
                <c:pt idx="661">
                  <c:v>37.212705999999997</c:v>
                </c:pt>
                <c:pt idx="662">
                  <c:v>36.677473999999997</c:v>
                </c:pt>
                <c:pt idx="663">
                  <c:v>36.846494999999997</c:v>
                </c:pt>
                <c:pt idx="664">
                  <c:v>37.494405999999998</c:v>
                </c:pt>
                <c:pt idx="665">
                  <c:v>37.240875000000003</c:v>
                </c:pt>
                <c:pt idx="666">
                  <c:v>36.874664000000003</c:v>
                </c:pt>
                <c:pt idx="667">
                  <c:v>36.611744000000002</c:v>
                </c:pt>
                <c:pt idx="668">
                  <c:v>36.367601999999998</c:v>
                </c:pt>
                <c:pt idx="669">
                  <c:v>36.330041000000001</c:v>
                </c:pt>
                <c:pt idx="670">
                  <c:v>36.226753000000002</c:v>
                </c:pt>
                <c:pt idx="671">
                  <c:v>36.470892999999997</c:v>
                </c:pt>
                <c:pt idx="672">
                  <c:v>36.207973000000003</c:v>
                </c:pt>
                <c:pt idx="673">
                  <c:v>36.311259999999997</c:v>
                </c:pt>
                <c:pt idx="674">
                  <c:v>36.376994000000003</c:v>
                </c:pt>
                <c:pt idx="675">
                  <c:v>36.189191999999998</c:v>
                </c:pt>
                <c:pt idx="676">
                  <c:v>36.029559999999996</c:v>
                </c:pt>
                <c:pt idx="677">
                  <c:v>35.710298000000002</c:v>
                </c:pt>
                <c:pt idx="678">
                  <c:v>36.085901</c:v>
                </c:pt>
                <c:pt idx="679">
                  <c:v>36.245530000000002</c:v>
                </c:pt>
                <c:pt idx="680">
                  <c:v>36.245530000000002</c:v>
                </c:pt>
                <c:pt idx="681">
                  <c:v>36.348821000000001</c:v>
                </c:pt>
                <c:pt idx="682">
                  <c:v>36.555402999999998</c:v>
                </c:pt>
                <c:pt idx="683">
                  <c:v>36.038952000000002</c:v>
                </c:pt>
                <c:pt idx="684">
                  <c:v>35.653961000000002</c:v>
                </c:pt>
                <c:pt idx="685">
                  <c:v>35.437989999999999</c:v>
                </c:pt>
                <c:pt idx="686">
                  <c:v>34.761907000000001</c:v>
                </c:pt>
                <c:pt idx="687">
                  <c:v>34.780684999999998</c:v>
                </c:pt>
                <c:pt idx="688">
                  <c:v>35.126066999999999</c:v>
                </c:pt>
                <c:pt idx="689">
                  <c:v>35.116729999999997</c:v>
                </c:pt>
                <c:pt idx="690">
                  <c:v>35.630132000000003</c:v>
                </c:pt>
                <c:pt idx="691">
                  <c:v>36.059525999999998</c:v>
                </c:pt>
                <c:pt idx="692">
                  <c:v>36.078195999999998</c:v>
                </c:pt>
                <c:pt idx="693">
                  <c:v>36.012853999999997</c:v>
                </c:pt>
                <c:pt idx="694">
                  <c:v>35.910173</c:v>
                </c:pt>
                <c:pt idx="695">
                  <c:v>35.947507999999999</c:v>
                </c:pt>
                <c:pt idx="696">
                  <c:v>35.760820000000002</c:v>
                </c:pt>
                <c:pt idx="697">
                  <c:v>35.891503</c:v>
                </c:pt>
                <c:pt idx="698">
                  <c:v>35.994183999999997</c:v>
                </c:pt>
                <c:pt idx="699">
                  <c:v>35.844830999999999</c:v>
                </c:pt>
                <c:pt idx="700">
                  <c:v>35.872833999999997</c:v>
                </c:pt>
                <c:pt idx="701">
                  <c:v>35.835493999999997</c:v>
                </c:pt>
                <c:pt idx="702">
                  <c:v>36.283554000000002</c:v>
                </c:pt>
                <c:pt idx="703">
                  <c:v>36.824961999999999</c:v>
                </c:pt>
                <c:pt idx="704">
                  <c:v>37.086329999999997</c:v>
                </c:pt>
                <c:pt idx="705">
                  <c:v>36.880968000000003</c:v>
                </c:pt>
                <c:pt idx="706">
                  <c:v>36.376902000000001</c:v>
                </c:pt>
                <c:pt idx="707">
                  <c:v>36.619599999999998</c:v>
                </c:pt>
                <c:pt idx="708">
                  <c:v>37.020988000000003</c:v>
                </c:pt>
                <c:pt idx="709">
                  <c:v>37.067659999999997</c:v>
                </c:pt>
                <c:pt idx="710">
                  <c:v>37.170341000000001</c:v>
                </c:pt>
                <c:pt idx="711">
                  <c:v>36.936976000000001</c:v>
                </c:pt>
                <c:pt idx="712">
                  <c:v>37.086329999999997</c:v>
                </c:pt>
                <c:pt idx="713">
                  <c:v>37.142339</c:v>
                </c:pt>
                <c:pt idx="714">
                  <c:v>37.450378000000001</c:v>
                </c:pt>
                <c:pt idx="715">
                  <c:v>36.712947999999997</c:v>
                </c:pt>
                <c:pt idx="716">
                  <c:v>37.133001999999998</c:v>
                </c:pt>
                <c:pt idx="717">
                  <c:v>37.142339</c:v>
                </c:pt>
                <c:pt idx="718">
                  <c:v>36.768954000000001</c:v>
                </c:pt>
                <c:pt idx="719">
                  <c:v>36.638269999999999</c:v>
                </c:pt>
                <c:pt idx="720">
                  <c:v>36.386234999999999</c:v>
                </c:pt>
                <c:pt idx="721">
                  <c:v>36.236882000000001</c:v>
                </c:pt>
                <c:pt idx="722">
                  <c:v>36.358232999999998</c:v>
                </c:pt>
                <c:pt idx="723">
                  <c:v>36.180872999999998</c:v>
                </c:pt>
                <c:pt idx="724">
                  <c:v>36.339562999999998</c:v>
                </c:pt>
                <c:pt idx="725">
                  <c:v>36.227549000000003</c:v>
                </c:pt>
                <c:pt idx="726">
                  <c:v>36.143537999999999</c:v>
                </c:pt>
                <c:pt idx="727">
                  <c:v>35.714143999999997</c:v>
                </c:pt>
                <c:pt idx="728">
                  <c:v>35.424773999999999</c:v>
                </c:pt>
                <c:pt idx="729">
                  <c:v>34.687339999999999</c:v>
                </c:pt>
                <c:pt idx="730">
                  <c:v>34.706009999999999</c:v>
                </c:pt>
                <c:pt idx="731">
                  <c:v>34.211278</c:v>
                </c:pt>
                <c:pt idx="732">
                  <c:v>33.931237000000003</c:v>
                </c:pt>
                <c:pt idx="733">
                  <c:v>33.837891999999997</c:v>
                </c:pt>
                <c:pt idx="734">
                  <c:v>33.464506999999998</c:v>
                </c:pt>
                <c:pt idx="735">
                  <c:v>34.220610999999998</c:v>
                </c:pt>
                <c:pt idx="736">
                  <c:v>34.099260000000001</c:v>
                </c:pt>
                <c:pt idx="737">
                  <c:v>33.464506999999998</c:v>
                </c:pt>
                <c:pt idx="738">
                  <c:v>33.949907000000003</c:v>
                </c:pt>
                <c:pt idx="739">
                  <c:v>33.884565000000002</c:v>
                </c:pt>
                <c:pt idx="740">
                  <c:v>34.145935999999999</c:v>
                </c:pt>
                <c:pt idx="741">
                  <c:v>34.939374999999998</c:v>
                </c:pt>
                <c:pt idx="742">
                  <c:v>35.536788000000001</c:v>
                </c:pt>
                <c:pt idx="743">
                  <c:v>36.516919000000001</c:v>
                </c:pt>
                <c:pt idx="744">
                  <c:v>36.778289999999998</c:v>
                </c:pt>
                <c:pt idx="745">
                  <c:v>36.908974000000001</c:v>
                </c:pt>
                <c:pt idx="746">
                  <c:v>36.899636999999998</c:v>
                </c:pt>
                <c:pt idx="747">
                  <c:v>36.936976000000001</c:v>
                </c:pt>
                <c:pt idx="748">
                  <c:v>36.507586000000003</c:v>
                </c:pt>
                <c:pt idx="749">
                  <c:v>36.731617</c:v>
                </c:pt>
                <c:pt idx="750">
                  <c:v>36.453136999999998</c:v>
                </c:pt>
                <c:pt idx="751">
                  <c:v>36.388157999999997</c:v>
                </c:pt>
                <c:pt idx="752">
                  <c:v>36.063262000000002</c:v>
                </c:pt>
                <c:pt idx="753">
                  <c:v>36.341746000000001</c:v>
                </c:pt>
                <c:pt idx="754">
                  <c:v>35.868326000000003</c:v>
                </c:pt>
                <c:pt idx="755">
                  <c:v>35.487735999999998</c:v>
                </c:pt>
                <c:pt idx="756">
                  <c:v>35.580565</c:v>
                </c:pt>
                <c:pt idx="757">
                  <c:v>35.654825000000002</c:v>
                </c:pt>
                <c:pt idx="758">
                  <c:v>35.617693000000003</c:v>
                </c:pt>
                <c:pt idx="759">
                  <c:v>35.599127000000003</c:v>
                </c:pt>
                <c:pt idx="760">
                  <c:v>35.450603999999998</c:v>
                </c:pt>
                <c:pt idx="761">
                  <c:v>35.682671999999997</c:v>
                </c:pt>
                <c:pt idx="762">
                  <c:v>35.125711000000003</c:v>
                </c:pt>
                <c:pt idx="763">
                  <c:v>35.302081000000001</c:v>
                </c:pt>
                <c:pt idx="764">
                  <c:v>35.385626000000002</c:v>
                </c:pt>
                <c:pt idx="765">
                  <c:v>33.983941000000002</c:v>
                </c:pt>
                <c:pt idx="766">
                  <c:v>33.909677000000002</c:v>
                </c:pt>
                <c:pt idx="767">
                  <c:v>33.789005000000003</c:v>
                </c:pt>
                <c:pt idx="768">
                  <c:v>33.686895</c:v>
                </c:pt>
                <c:pt idx="769">
                  <c:v>33.956094</c:v>
                </c:pt>
                <c:pt idx="770">
                  <c:v>34.448075000000003</c:v>
                </c:pt>
                <c:pt idx="771">
                  <c:v>34.531619999999997</c:v>
                </c:pt>
                <c:pt idx="772">
                  <c:v>34.837947</c:v>
                </c:pt>
                <c:pt idx="773">
                  <c:v>34.271701999999998</c:v>
                </c:pt>
                <c:pt idx="774">
                  <c:v>34.680143000000001</c:v>
                </c:pt>
                <c:pt idx="775">
                  <c:v>34.902925000000003</c:v>
                </c:pt>
                <c:pt idx="776">
                  <c:v>35.404192000000002</c:v>
                </c:pt>
                <c:pt idx="777">
                  <c:v>35.450603999999998</c:v>
                </c:pt>
                <c:pt idx="778">
                  <c:v>35.571280000000002</c:v>
                </c:pt>
                <c:pt idx="779">
                  <c:v>35.339213000000001</c:v>
                </c:pt>
                <c:pt idx="780">
                  <c:v>35.413476000000003</c:v>
                </c:pt>
                <c:pt idx="781">
                  <c:v>35.506301999999998</c:v>
                </c:pt>
                <c:pt idx="782">
                  <c:v>35.339213000000001</c:v>
                </c:pt>
                <c:pt idx="783">
                  <c:v>35.441322999999997</c:v>
                </c:pt>
                <c:pt idx="784">
                  <c:v>35.933304999999997</c:v>
                </c:pt>
                <c:pt idx="785">
                  <c:v>35.218536999999998</c:v>
                </c:pt>
                <c:pt idx="786">
                  <c:v>35.320647000000001</c:v>
                </c:pt>
                <c:pt idx="787">
                  <c:v>35.051448000000001</c:v>
                </c:pt>
                <c:pt idx="788">
                  <c:v>35.060732999999999</c:v>
                </c:pt>
                <c:pt idx="789">
                  <c:v>34.782252999999997</c:v>
                </c:pt>
                <c:pt idx="790">
                  <c:v>35.181409000000002</c:v>
                </c:pt>
                <c:pt idx="791">
                  <c:v>35.385626000000002</c:v>
                </c:pt>
                <c:pt idx="792">
                  <c:v>34.940057000000003</c:v>
                </c:pt>
                <c:pt idx="793">
                  <c:v>34.865797000000001</c:v>
                </c:pt>
                <c:pt idx="794">
                  <c:v>34.680143000000001</c:v>
                </c:pt>
                <c:pt idx="795">
                  <c:v>34.327399</c:v>
                </c:pt>
                <c:pt idx="796">
                  <c:v>34.308833</c:v>
                </c:pt>
                <c:pt idx="797">
                  <c:v>33.928243000000002</c:v>
                </c:pt>
                <c:pt idx="798">
                  <c:v>34.290267999999998</c:v>
                </c:pt>
                <c:pt idx="799">
                  <c:v>34.605879000000002</c:v>
                </c:pt>
                <c:pt idx="800">
                  <c:v>34.605879000000002</c:v>
                </c:pt>
                <c:pt idx="801">
                  <c:v>34.578032</c:v>
                </c:pt>
                <c:pt idx="802">
                  <c:v>34.540900999999998</c:v>
                </c:pt>
                <c:pt idx="803">
                  <c:v>34.559466999999998</c:v>
                </c:pt>
                <c:pt idx="804">
                  <c:v>34.364530999999999</c:v>
                </c:pt>
                <c:pt idx="805">
                  <c:v>34.216008000000002</c:v>
                </c:pt>
                <c:pt idx="806">
                  <c:v>34.615164</c:v>
                </c:pt>
                <c:pt idx="807">
                  <c:v>34.503768999999998</c:v>
                </c:pt>
                <c:pt idx="808">
                  <c:v>33.324869999999997</c:v>
                </c:pt>
                <c:pt idx="809">
                  <c:v>31.291958000000001</c:v>
                </c:pt>
                <c:pt idx="810">
                  <c:v>31.561157000000001</c:v>
                </c:pt>
                <c:pt idx="811">
                  <c:v>31.338370999999999</c:v>
                </c:pt>
                <c:pt idx="812">
                  <c:v>31.226980000000001</c:v>
                </c:pt>
                <c:pt idx="813">
                  <c:v>30.660734000000001</c:v>
                </c:pt>
                <c:pt idx="814">
                  <c:v>30.512837999999999</c:v>
                </c:pt>
                <c:pt idx="815">
                  <c:v>30.965772000000001</c:v>
                </c:pt>
                <c:pt idx="816">
                  <c:v>31.021234</c:v>
                </c:pt>
                <c:pt idx="817">
                  <c:v>30.771659</c:v>
                </c:pt>
                <c:pt idx="818">
                  <c:v>31.335514</c:v>
                </c:pt>
                <c:pt idx="819">
                  <c:v>31.224589000000002</c:v>
                </c:pt>
                <c:pt idx="820">
                  <c:v>30.679221999999999</c:v>
                </c:pt>
                <c:pt idx="821">
                  <c:v>30.633005000000001</c:v>
                </c:pt>
                <c:pt idx="822">
                  <c:v>31.113668000000001</c:v>
                </c:pt>
                <c:pt idx="823">
                  <c:v>31.122910000000001</c:v>
                </c:pt>
                <c:pt idx="824">
                  <c:v>31.760714</c:v>
                </c:pt>
                <c:pt idx="825">
                  <c:v>32.46322</c:v>
                </c:pt>
                <c:pt idx="826">
                  <c:v>32.620362</c:v>
                </c:pt>
                <c:pt idx="827">
                  <c:v>32.666578000000001</c:v>
                </c:pt>
                <c:pt idx="828">
                  <c:v>32.953128999999997</c:v>
                </c:pt>
                <c:pt idx="829">
                  <c:v>32.324568999999997</c:v>
                </c:pt>
                <c:pt idx="830">
                  <c:v>32.361541000000003</c:v>
                </c:pt>
                <c:pt idx="831">
                  <c:v>32.232132</c:v>
                </c:pt>
                <c:pt idx="832">
                  <c:v>32.130453000000003</c:v>
                </c:pt>
                <c:pt idx="833">
                  <c:v>32.121211000000002</c:v>
                </c:pt>
                <c:pt idx="834">
                  <c:v>31.511139</c:v>
                </c:pt>
                <c:pt idx="835">
                  <c:v>31.243075999999999</c:v>
                </c:pt>
                <c:pt idx="836">
                  <c:v>30.965772000000001</c:v>
                </c:pt>
                <c:pt idx="837">
                  <c:v>31.187618000000001</c:v>
                </c:pt>
                <c:pt idx="838">
                  <c:v>30.928796999999999</c:v>
                </c:pt>
                <c:pt idx="839">
                  <c:v>30.438891999999999</c:v>
                </c:pt>
                <c:pt idx="840">
                  <c:v>30.808634000000001</c:v>
                </c:pt>
                <c:pt idx="841">
                  <c:v>31.178372</c:v>
                </c:pt>
                <c:pt idx="842">
                  <c:v>31.196860000000001</c:v>
                </c:pt>
                <c:pt idx="843">
                  <c:v>31.437189</c:v>
                </c:pt>
                <c:pt idx="844">
                  <c:v>31.908611000000001</c:v>
                </c:pt>
                <c:pt idx="845">
                  <c:v>32.204402999999999</c:v>
                </c:pt>
                <c:pt idx="846">
                  <c:v>32.047260999999999</c:v>
                </c:pt>
                <c:pt idx="847">
                  <c:v>32.019531999999998</c:v>
                </c:pt>
                <c:pt idx="848">
                  <c:v>32.084235999999997</c:v>
                </c:pt>
                <c:pt idx="849">
                  <c:v>32.241377999999997</c:v>
                </c:pt>
                <c:pt idx="850">
                  <c:v>32.324568999999997</c:v>
                </c:pt>
                <c:pt idx="851">
                  <c:v>32.380028000000003</c:v>
                </c:pt>
                <c:pt idx="852">
                  <c:v>32.916153999999999</c:v>
                </c:pt>
                <c:pt idx="853">
                  <c:v>33.221187999999998</c:v>
                </c:pt>
                <c:pt idx="854">
                  <c:v>33.184215999999999</c:v>
                </c:pt>
                <c:pt idx="855">
                  <c:v>33.174970999999999</c:v>
                </c:pt>
                <c:pt idx="856">
                  <c:v>33.2027</c:v>
                </c:pt>
                <c:pt idx="857">
                  <c:v>33.211945999999998</c:v>
                </c:pt>
                <c:pt idx="858">
                  <c:v>33.369084000000001</c:v>
                </c:pt>
                <c:pt idx="859">
                  <c:v>33.692608999999997</c:v>
                </c:pt>
                <c:pt idx="860">
                  <c:v>33.969914000000003</c:v>
                </c:pt>
                <c:pt idx="861">
                  <c:v>34.053106</c:v>
                </c:pt>
                <c:pt idx="862">
                  <c:v>33.858992999999998</c:v>
                </c:pt>
                <c:pt idx="863">
                  <c:v>34.09008</c:v>
                </c:pt>
                <c:pt idx="864">
                  <c:v>33.960672000000002</c:v>
                </c:pt>
                <c:pt idx="865">
                  <c:v>33.997642999999997</c:v>
                </c:pt>
                <c:pt idx="866">
                  <c:v>33.812775999999999</c:v>
                </c:pt>
                <c:pt idx="867">
                  <c:v>33.692608999999997</c:v>
                </c:pt>
                <c:pt idx="868">
                  <c:v>33.905208999999999</c:v>
                </c:pt>
                <c:pt idx="869">
                  <c:v>33.091779000000002</c:v>
                </c:pt>
                <c:pt idx="870">
                  <c:v>33.156483999999999</c:v>
                </c:pt>
                <c:pt idx="871">
                  <c:v>32.999344999999998</c:v>
                </c:pt>
                <c:pt idx="872">
                  <c:v>33.110267</c:v>
                </c:pt>
                <c:pt idx="873">
                  <c:v>32.999344999999998</c:v>
                </c:pt>
                <c:pt idx="874">
                  <c:v>32.795986999999997</c:v>
                </c:pt>
                <c:pt idx="875">
                  <c:v>32.648091000000001</c:v>
                </c:pt>
                <c:pt idx="876">
                  <c:v>32.694307999999999</c:v>
                </c:pt>
                <c:pt idx="877">
                  <c:v>31.982558999999998</c:v>
                </c:pt>
                <c:pt idx="878">
                  <c:v>31.982558999999998</c:v>
                </c:pt>
                <c:pt idx="879">
                  <c:v>32.599376999999997</c:v>
                </c:pt>
                <c:pt idx="880">
                  <c:v>32.148268000000002</c:v>
                </c:pt>
                <c:pt idx="881">
                  <c:v>31.53145</c:v>
                </c:pt>
                <c:pt idx="882">
                  <c:v>32.093032999999998</c:v>
                </c:pt>
                <c:pt idx="883">
                  <c:v>32.249538000000001</c:v>
                </c:pt>
                <c:pt idx="884">
                  <c:v>32.111446000000001</c:v>
                </c:pt>
                <c:pt idx="885">
                  <c:v>32.553345999999998</c:v>
                </c:pt>
                <c:pt idx="886">
                  <c:v>32.774293999999998</c:v>
                </c:pt>
                <c:pt idx="887">
                  <c:v>32.323188999999999</c:v>
                </c:pt>
                <c:pt idx="888">
                  <c:v>32.194302</c:v>
                </c:pt>
                <c:pt idx="889">
                  <c:v>32.755884999999999</c:v>
                </c:pt>
                <c:pt idx="890">
                  <c:v>32.378425</c:v>
                </c:pt>
                <c:pt idx="891">
                  <c:v>33.335877000000004</c:v>
                </c:pt>
                <c:pt idx="892">
                  <c:v>34.532690000000002</c:v>
                </c:pt>
                <c:pt idx="893">
                  <c:v>33.961903</c:v>
                </c:pt>
                <c:pt idx="894">
                  <c:v>33.888255000000001</c:v>
                </c:pt>
                <c:pt idx="895">
                  <c:v>33.786985000000001</c:v>
                </c:pt>
                <c:pt idx="896">
                  <c:v>33.547620000000002</c:v>
                </c:pt>
                <c:pt idx="897">
                  <c:v>33.906668000000003</c:v>
                </c:pt>
                <c:pt idx="898">
                  <c:v>34.514280999999997</c:v>
                </c:pt>
                <c:pt idx="899">
                  <c:v>34.532690000000002</c:v>
                </c:pt>
                <c:pt idx="900">
                  <c:v>33.731746000000001</c:v>
                </c:pt>
                <c:pt idx="901">
                  <c:v>33.418733000000003</c:v>
                </c:pt>
                <c:pt idx="902">
                  <c:v>33.879047</c:v>
                </c:pt>
                <c:pt idx="903">
                  <c:v>34.210473</c:v>
                </c:pt>
                <c:pt idx="904">
                  <c:v>33.759363999999998</c:v>
                </c:pt>
                <c:pt idx="905">
                  <c:v>34.689199000000002</c:v>
                </c:pt>
                <c:pt idx="906">
                  <c:v>34.726025</c:v>
                </c:pt>
                <c:pt idx="907">
                  <c:v>35.499350999999997</c:v>
                </c:pt>
                <c:pt idx="908">
                  <c:v>34.762847000000001</c:v>
                </c:pt>
                <c:pt idx="909">
                  <c:v>34.505073000000003</c:v>
                </c:pt>
                <c:pt idx="910">
                  <c:v>34.726025</c:v>
                </c:pt>
                <c:pt idx="911">
                  <c:v>34.726025</c:v>
                </c:pt>
                <c:pt idx="912">
                  <c:v>34.808881</c:v>
                </c:pt>
                <c:pt idx="913">
                  <c:v>33.685715999999999</c:v>
                </c:pt>
                <c:pt idx="914">
                  <c:v>33.906668000000003</c:v>
                </c:pt>
                <c:pt idx="915">
                  <c:v>34.670786</c:v>
                </c:pt>
                <c:pt idx="916">
                  <c:v>34.109203000000001</c:v>
                </c:pt>
                <c:pt idx="917">
                  <c:v>33.464764000000002</c:v>
                </c:pt>
                <c:pt idx="918">
                  <c:v>33.299050999999999</c:v>
                </c:pt>
                <c:pt idx="919">
                  <c:v>33.308259</c:v>
                </c:pt>
                <c:pt idx="920">
                  <c:v>33.409528999999999</c:v>
                </c:pt>
                <c:pt idx="921">
                  <c:v>33.197785000000003</c:v>
                </c:pt>
                <c:pt idx="922">
                  <c:v>33.004451000000003</c:v>
                </c:pt>
                <c:pt idx="923">
                  <c:v>33.879047</c:v>
                </c:pt>
                <c:pt idx="924">
                  <c:v>34.118411000000002</c:v>
                </c:pt>
                <c:pt idx="925">
                  <c:v>33.961903</c:v>
                </c:pt>
                <c:pt idx="926">
                  <c:v>33.989521000000003</c:v>
                </c:pt>
                <c:pt idx="927">
                  <c:v>33.814602999999998</c:v>
                </c:pt>
                <c:pt idx="928">
                  <c:v>33.566032999999997</c:v>
                </c:pt>
                <c:pt idx="929">
                  <c:v>33.593654999999998</c:v>
                </c:pt>
                <c:pt idx="930">
                  <c:v>33.621271999999998</c:v>
                </c:pt>
                <c:pt idx="931">
                  <c:v>34.256503000000002</c:v>
                </c:pt>
                <c:pt idx="932">
                  <c:v>33.961903</c:v>
                </c:pt>
                <c:pt idx="933">
                  <c:v>34.247298000000001</c:v>
                </c:pt>
                <c:pt idx="934">
                  <c:v>33.952697999999998</c:v>
                </c:pt>
                <c:pt idx="935">
                  <c:v>34.320946999999997</c:v>
                </c:pt>
                <c:pt idx="936">
                  <c:v>33.510798000000001</c:v>
                </c:pt>
                <c:pt idx="937">
                  <c:v>33.262228999999998</c:v>
                </c:pt>
                <c:pt idx="938">
                  <c:v>34.182855000000004</c:v>
                </c:pt>
                <c:pt idx="939">
                  <c:v>34.311742000000002</c:v>
                </c:pt>
                <c:pt idx="940">
                  <c:v>34.026345999999997</c:v>
                </c:pt>
                <c:pt idx="941">
                  <c:v>33.622799999999998</c:v>
                </c:pt>
                <c:pt idx="942">
                  <c:v>33.521912999999998</c:v>
                </c:pt>
                <c:pt idx="943">
                  <c:v>33.301799000000003</c:v>
                </c:pt>
                <c:pt idx="944">
                  <c:v>33.613630000000001</c:v>
                </c:pt>
                <c:pt idx="945">
                  <c:v>33.310969</c:v>
                </c:pt>
                <c:pt idx="946">
                  <c:v>33.127536999999997</c:v>
                </c:pt>
                <c:pt idx="947">
                  <c:v>32.384645999999996</c:v>
                </c:pt>
                <c:pt idx="948">
                  <c:v>32.393816000000001</c:v>
                </c:pt>
                <c:pt idx="949">
                  <c:v>31.742639</c:v>
                </c:pt>
                <c:pt idx="950">
                  <c:v>31.504178</c:v>
                </c:pt>
                <c:pt idx="951">
                  <c:v>30.999745000000001</c:v>
                </c:pt>
                <c:pt idx="952">
                  <c:v>30.898857</c:v>
                </c:pt>
                <c:pt idx="953">
                  <c:v>30.706256</c:v>
                </c:pt>
                <c:pt idx="954">
                  <c:v>31.008918000000001</c:v>
                </c:pt>
                <c:pt idx="955">
                  <c:v>30.761285999999998</c:v>
                </c:pt>
                <c:pt idx="956">
                  <c:v>30.687913000000002</c:v>
                </c:pt>
                <c:pt idx="957">
                  <c:v>31.311575999999999</c:v>
                </c:pt>
                <c:pt idx="958">
                  <c:v>32.228729000000001</c:v>
                </c:pt>
                <c:pt idx="959">
                  <c:v>32.109498000000002</c:v>
                </c:pt>
                <c:pt idx="960">
                  <c:v>32.081983999999999</c:v>
                </c:pt>
                <c:pt idx="961">
                  <c:v>32.036127999999998</c:v>
                </c:pt>
                <c:pt idx="962">
                  <c:v>31.806839</c:v>
                </c:pt>
                <c:pt idx="963">
                  <c:v>31.577551</c:v>
                </c:pt>
                <c:pt idx="964">
                  <c:v>31.430807000000001</c:v>
                </c:pt>
                <c:pt idx="965">
                  <c:v>31.797666</c:v>
                </c:pt>
                <c:pt idx="966">
                  <c:v>31.467493999999999</c:v>
                </c:pt>
                <c:pt idx="967">
                  <c:v>30.816313000000001</c:v>
                </c:pt>
                <c:pt idx="968">
                  <c:v>30.990575</c:v>
                </c:pt>
                <c:pt idx="969">
                  <c:v>31.421634000000001</c:v>
                </c:pt>
                <c:pt idx="970">
                  <c:v>31.238206000000002</c:v>
                </c:pt>
                <c:pt idx="971">
                  <c:v>31.430807000000001</c:v>
                </c:pt>
                <c:pt idx="972">
                  <c:v>31.687608999999998</c:v>
                </c:pt>
                <c:pt idx="973">
                  <c:v>31.421634000000001</c:v>
                </c:pt>
                <c:pt idx="974">
                  <c:v>31.660094999999998</c:v>
                </c:pt>
                <c:pt idx="975">
                  <c:v>31.93524</c:v>
                </c:pt>
                <c:pt idx="976">
                  <c:v>32.173701999999999</c:v>
                </c:pt>
                <c:pt idx="977">
                  <c:v>31.825182999999999</c:v>
                </c:pt>
                <c:pt idx="978">
                  <c:v>31.605065</c:v>
                </c:pt>
                <c:pt idx="979">
                  <c:v>31.458321000000002</c:v>
                </c:pt>
                <c:pt idx="980">
                  <c:v>31.421634000000001</c:v>
                </c:pt>
                <c:pt idx="981">
                  <c:v>31.559208000000002</c:v>
                </c:pt>
                <c:pt idx="982">
                  <c:v>31.540863999999999</c:v>
                </c:pt>
                <c:pt idx="983">
                  <c:v>31.274889999999999</c:v>
                </c:pt>
                <c:pt idx="984">
                  <c:v>31.036431</c:v>
                </c:pt>
                <c:pt idx="985">
                  <c:v>30.724599999999999</c:v>
                </c:pt>
                <c:pt idx="986">
                  <c:v>31.063945</c:v>
                </c:pt>
                <c:pt idx="987">
                  <c:v>31.073118000000001</c:v>
                </c:pt>
                <c:pt idx="988">
                  <c:v>30.467797999999998</c:v>
                </c:pt>
                <c:pt idx="989">
                  <c:v>30.568684999999999</c:v>
                </c:pt>
                <c:pt idx="990">
                  <c:v>30.266023000000001</c:v>
                </c:pt>
                <c:pt idx="991">
                  <c:v>30.073422000000001</c:v>
                </c:pt>
                <c:pt idx="992">
                  <c:v>30.082592000000002</c:v>
                </c:pt>
                <c:pt idx="993">
                  <c:v>30.091766</c:v>
                </c:pt>
                <c:pt idx="994">
                  <c:v>30.174309999999998</c:v>
                </c:pt>
                <c:pt idx="995">
                  <c:v>30.027564999999999</c:v>
                </c:pt>
                <c:pt idx="996">
                  <c:v>30.064249</c:v>
                </c:pt>
                <c:pt idx="997">
                  <c:v>29.990877999999999</c:v>
                </c:pt>
                <c:pt idx="998">
                  <c:v>30.284367</c:v>
                </c:pt>
                <c:pt idx="999">
                  <c:v>30.596198999999999</c:v>
                </c:pt>
                <c:pt idx="1000">
                  <c:v>30.605369</c:v>
                </c:pt>
                <c:pt idx="1001">
                  <c:v>30.917200000000001</c:v>
                </c:pt>
                <c:pt idx="1002">
                  <c:v>30.661460999999999</c:v>
                </c:pt>
                <c:pt idx="1003">
                  <c:v>30.460521</c:v>
                </c:pt>
                <c:pt idx="1004">
                  <c:v>30.451388999999999</c:v>
                </c:pt>
                <c:pt idx="1005">
                  <c:v>30.204781000000001</c:v>
                </c:pt>
                <c:pt idx="1006">
                  <c:v>30.387454000000002</c:v>
                </c:pt>
                <c:pt idx="1007">
                  <c:v>29.273154999999999</c:v>
                </c:pt>
                <c:pt idx="1008">
                  <c:v>28.704017</c:v>
                </c:pt>
                <c:pt idx="1009">
                  <c:v>28.230729</c:v>
                </c:pt>
                <c:pt idx="1010">
                  <c:v>28.506813999999999</c:v>
                </c:pt>
                <c:pt idx="1011">
                  <c:v>28.511195000000001</c:v>
                </c:pt>
                <c:pt idx="1012">
                  <c:v>28.690868999999999</c:v>
                </c:pt>
                <c:pt idx="1013">
                  <c:v>28.945042000000001</c:v>
                </c:pt>
                <c:pt idx="1014">
                  <c:v>28.725926999999999</c:v>
                </c:pt>
                <c:pt idx="1015">
                  <c:v>28.633899</c:v>
                </c:pt>
                <c:pt idx="1016">
                  <c:v>28.892455999999999</c:v>
                </c:pt>
                <c:pt idx="1017">
                  <c:v>28.572548000000001</c:v>
                </c:pt>
                <c:pt idx="1018">
                  <c:v>28.638283000000001</c:v>
                </c:pt>
                <c:pt idx="1019">
                  <c:v>28.625135</c:v>
                </c:pt>
                <c:pt idx="1020">
                  <c:v>28.927513000000001</c:v>
                </c:pt>
                <c:pt idx="1021">
                  <c:v>28.997629</c:v>
                </c:pt>
                <c:pt idx="1022">
                  <c:v>28.629515999999999</c:v>
                </c:pt>
                <c:pt idx="1023">
                  <c:v>28.717162999999999</c:v>
                </c:pt>
                <c:pt idx="1024">
                  <c:v>28.300844000000001</c:v>
                </c:pt>
                <c:pt idx="1025">
                  <c:v>28.283315999999999</c:v>
                </c:pt>
                <c:pt idx="1026">
                  <c:v>28.217580999999999</c:v>
                </c:pt>
                <c:pt idx="1027">
                  <c:v>28.173759</c:v>
                </c:pt>
                <c:pt idx="1028">
                  <c:v>28.484902000000002</c:v>
                </c:pt>
                <c:pt idx="1029">
                  <c:v>28.519960000000001</c:v>
                </c:pt>
                <c:pt idx="1030">
                  <c:v>28.296462999999999</c:v>
                </c:pt>
                <c:pt idx="1031">
                  <c:v>28.072966999999998</c:v>
                </c:pt>
                <c:pt idx="1032">
                  <c:v>28.204435</c:v>
                </c:pt>
                <c:pt idx="1033">
                  <c:v>28.252641000000001</c:v>
                </c:pt>
                <c:pt idx="1034">
                  <c:v>27.753059</c:v>
                </c:pt>
                <c:pt idx="1035">
                  <c:v>27.643501000000001</c:v>
                </c:pt>
                <c:pt idx="1036">
                  <c:v>27.573384999999998</c:v>
                </c:pt>
                <c:pt idx="1037">
                  <c:v>27.555855999999999</c:v>
                </c:pt>
                <c:pt idx="1038">
                  <c:v>27.696089000000001</c:v>
                </c:pt>
                <c:pt idx="1039">
                  <c:v>27.932732999999999</c:v>
                </c:pt>
                <c:pt idx="1040">
                  <c:v>28.344669</c:v>
                </c:pt>
                <c:pt idx="1041">
                  <c:v>28.427931999999998</c:v>
                </c:pt>
                <c:pt idx="1042">
                  <c:v>28.414784000000001</c:v>
                </c:pt>
                <c:pt idx="1043">
                  <c:v>27.818794</c:v>
                </c:pt>
                <c:pt idx="1044">
                  <c:v>28.274550999999999</c:v>
                </c:pt>
                <c:pt idx="1045">
                  <c:v>28.406020000000002</c:v>
                </c:pt>
                <c:pt idx="1046">
                  <c:v>28.502431000000001</c:v>
                </c:pt>
                <c:pt idx="1047">
                  <c:v>28.467372999999998</c:v>
                </c:pt>
                <c:pt idx="1048">
                  <c:v>28.682105</c:v>
                </c:pt>
                <c:pt idx="1049">
                  <c:v>28.704017</c:v>
                </c:pt>
                <c:pt idx="1050">
                  <c:v>28.695250999999999</c:v>
                </c:pt>
                <c:pt idx="1051">
                  <c:v>28.826719000000001</c:v>
                </c:pt>
                <c:pt idx="1052">
                  <c:v>28.730309999999999</c:v>
                </c:pt>
                <c:pt idx="1053">
                  <c:v>28.642664</c:v>
                </c:pt>
                <c:pt idx="1054">
                  <c:v>28.839867000000002</c:v>
                </c:pt>
                <c:pt idx="1055">
                  <c:v>28.988865000000001</c:v>
                </c:pt>
                <c:pt idx="1056">
                  <c:v>29.203596999999998</c:v>
                </c:pt>
                <c:pt idx="1057">
                  <c:v>30.255348999999999</c:v>
                </c:pt>
                <c:pt idx="1058">
                  <c:v>31.609476999999998</c:v>
                </c:pt>
                <c:pt idx="1059">
                  <c:v>31.574418999999999</c:v>
                </c:pt>
                <c:pt idx="1060">
                  <c:v>30.360522</c:v>
                </c:pt>
                <c:pt idx="1061">
                  <c:v>30.421875</c:v>
                </c:pt>
                <c:pt idx="1062">
                  <c:v>30.614695999999999</c:v>
                </c:pt>
                <c:pt idx="1063">
                  <c:v>30.845271</c:v>
                </c:pt>
                <c:pt idx="1064">
                  <c:v>31.027996999999999</c:v>
                </c:pt>
                <c:pt idx="1065">
                  <c:v>31.154160999999998</c:v>
                </c:pt>
                <c:pt idx="1066">
                  <c:v>30.793066</c:v>
                </c:pt>
                <c:pt idx="1067">
                  <c:v>30.379764999999999</c:v>
                </c:pt>
                <c:pt idx="1068">
                  <c:v>29.818546000000001</c:v>
                </c:pt>
                <c:pt idx="1069">
                  <c:v>30.053477000000001</c:v>
                </c:pt>
                <c:pt idx="1070">
                  <c:v>29.827248999999998</c:v>
                </c:pt>
                <c:pt idx="1071">
                  <c:v>30.157888</c:v>
                </c:pt>
                <c:pt idx="1072">
                  <c:v>30.101330999999998</c:v>
                </c:pt>
                <c:pt idx="1073">
                  <c:v>30.266651</c:v>
                </c:pt>
                <c:pt idx="1074">
                  <c:v>30.284053</c:v>
                </c:pt>
                <c:pt idx="1075">
                  <c:v>30.288404</c:v>
                </c:pt>
                <c:pt idx="1076">
                  <c:v>30.392818999999999</c:v>
                </c:pt>
                <c:pt idx="1077">
                  <c:v>30.170942</c:v>
                </c:pt>
                <c:pt idx="1078">
                  <c:v>29.979517999999999</c:v>
                </c:pt>
                <c:pt idx="1079">
                  <c:v>30.070879000000001</c:v>
                </c:pt>
                <c:pt idx="1080">
                  <c:v>29.701084000000002</c:v>
                </c:pt>
                <c:pt idx="1081">
                  <c:v>30.136134999999999</c:v>
                </c:pt>
                <c:pt idx="1082">
                  <c:v>29.514011</c:v>
                </c:pt>
                <c:pt idx="1083">
                  <c:v>29.292134000000001</c:v>
                </c:pt>
                <c:pt idx="1084">
                  <c:v>29.231225999999999</c:v>
                </c:pt>
                <c:pt idx="1085">
                  <c:v>29.013698999999999</c:v>
                </c:pt>
                <c:pt idx="1086">
                  <c:v>29.113759999999999</c:v>
                </c:pt>
                <c:pt idx="1087">
                  <c:v>28.604749000000002</c:v>
                </c:pt>
                <c:pt idx="1088">
                  <c:v>28.478583</c:v>
                </c:pt>
                <c:pt idx="1089">
                  <c:v>28.513387999999999</c:v>
                </c:pt>
                <c:pt idx="1090">
                  <c:v>28.452480000000001</c:v>
                </c:pt>
                <c:pt idx="1091">
                  <c:v>28.543841</c:v>
                </c:pt>
                <c:pt idx="1092">
                  <c:v>28.596048</c:v>
                </c:pt>
                <c:pt idx="1093">
                  <c:v>28.591697</c:v>
                </c:pt>
                <c:pt idx="1094">
                  <c:v>28.643903999999999</c:v>
                </c:pt>
                <c:pt idx="1095">
                  <c:v>28.422025999999999</c:v>
                </c:pt>
                <c:pt idx="1096">
                  <c:v>28.513387999999999</c:v>
                </c:pt>
                <c:pt idx="1097">
                  <c:v>28.408975000000002</c:v>
                </c:pt>
                <c:pt idx="1098">
                  <c:v>28.596048</c:v>
                </c:pt>
                <c:pt idx="1099">
                  <c:v>28.678708</c:v>
                </c:pt>
                <c:pt idx="1100">
                  <c:v>28.900585</c:v>
                </c:pt>
                <c:pt idx="1101">
                  <c:v>28.896235000000001</c:v>
                </c:pt>
                <c:pt idx="1102">
                  <c:v>28.787471</c:v>
                </c:pt>
                <c:pt idx="1103">
                  <c:v>28.709161999999999</c:v>
                </c:pt>
                <c:pt idx="1104">
                  <c:v>28.761368000000001</c:v>
                </c:pt>
                <c:pt idx="1105">
                  <c:v>28.591697</c:v>
                </c:pt>
                <c:pt idx="1106">
                  <c:v>28.670006999999998</c:v>
                </c:pt>
                <c:pt idx="1107">
                  <c:v>28.726564</c:v>
                </c:pt>
                <c:pt idx="1108">
                  <c:v>28.874482</c:v>
                </c:pt>
                <c:pt idx="1109">
                  <c:v>28.970193999999999</c:v>
                </c:pt>
                <c:pt idx="1110">
                  <c:v>28.861429999999999</c:v>
                </c:pt>
                <c:pt idx="1111">
                  <c:v>28.757017999999999</c:v>
                </c:pt>
                <c:pt idx="1112">
                  <c:v>28.848379000000001</c:v>
                </c:pt>
                <c:pt idx="1113">
                  <c:v>28.974544000000002</c:v>
                </c:pt>
                <c:pt idx="1114">
                  <c:v>28.883182999999999</c:v>
                </c:pt>
                <c:pt idx="1115">
                  <c:v>28.126190000000001</c:v>
                </c:pt>
                <c:pt idx="1116">
                  <c:v>27.895612</c:v>
                </c:pt>
                <c:pt idx="1117">
                  <c:v>27.817302000000002</c:v>
                </c:pt>
                <c:pt idx="1118">
                  <c:v>28.121839999999999</c:v>
                </c:pt>
                <c:pt idx="1119">
                  <c:v>28.304562000000001</c:v>
                </c:pt>
                <c:pt idx="1120">
                  <c:v>28.626501999999999</c:v>
                </c:pt>
                <c:pt idx="1121">
                  <c:v>28.683059</c:v>
                </c:pt>
                <c:pt idx="1122">
                  <c:v>28.913637000000001</c:v>
                </c:pt>
                <c:pt idx="1123">
                  <c:v>28.487283999999999</c:v>
                </c:pt>
                <c:pt idx="1124">
                  <c:v>28.474233000000002</c:v>
                </c:pt>
                <c:pt idx="1125">
                  <c:v>28.335016</c:v>
                </c:pt>
                <c:pt idx="1126">
                  <c:v>28.356767999999999</c:v>
                </c:pt>
                <c:pt idx="1127">
                  <c:v>28.348064999999998</c:v>
                </c:pt>
                <c:pt idx="1128">
                  <c:v>28.322163</c:v>
                </c:pt>
                <c:pt idx="1129">
                  <c:v>27.950925000000002</c:v>
                </c:pt>
                <c:pt idx="1130">
                  <c:v>27.950925000000002</c:v>
                </c:pt>
                <c:pt idx="1131">
                  <c:v>27.985458000000001</c:v>
                </c:pt>
                <c:pt idx="1132">
                  <c:v>27.899122999999999</c:v>
                </c:pt>
                <c:pt idx="1133">
                  <c:v>27.830055999999999</c:v>
                </c:pt>
                <c:pt idx="1134">
                  <c:v>27.156642000000002</c:v>
                </c:pt>
                <c:pt idx="1135">
                  <c:v>27.139375000000001</c:v>
                </c:pt>
                <c:pt idx="1136">
                  <c:v>26.914904</c:v>
                </c:pt>
                <c:pt idx="1137">
                  <c:v>26.815619999999999</c:v>
                </c:pt>
                <c:pt idx="1138">
                  <c:v>26.901955000000001</c:v>
                </c:pt>
                <c:pt idx="1139">
                  <c:v>26.867422000000001</c:v>
                </c:pt>
                <c:pt idx="1140">
                  <c:v>27.117791</c:v>
                </c:pt>
                <c:pt idx="1141">
                  <c:v>27.139375000000001</c:v>
                </c:pt>
                <c:pt idx="1142">
                  <c:v>27.065991</c:v>
                </c:pt>
                <c:pt idx="1143">
                  <c:v>26.979655000000001</c:v>
                </c:pt>
                <c:pt idx="1144">
                  <c:v>26.824252999999999</c:v>
                </c:pt>
                <c:pt idx="1145">
                  <c:v>26.552299000000001</c:v>
                </c:pt>
                <c:pt idx="1146">
                  <c:v>26.746552999999999</c:v>
                </c:pt>
                <c:pt idx="1147">
                  <c:v>26.552299000000001</c:v>
                </c:pt>
                <c:pt idx="1148">
                  <c:v>26.712016999999999</c:v>
                </c:pt>
                <c:pt idx="1149">
                  <c:v>26.418479000000001</c:v>
                </c:pt>
                <c:pt idx="1150">
                  <c:v>26.349411</c:v>
                </c:pt>
                <c:pt idx="1151">
                  <c:v>26.029972000000001</c:v>
                </c:pt>
                <c:pt idx="1152">
                  <c:v>25.995439000000001</c:v>
                </c:pt>
                <c:pt idx="1153">
                  <c:v>26.124941</c:v>
                </c:pt>
                <c:pt idx="1154">
                  <c:v>26.673165999999998</c:v>
                </c:pt>
                <c:pt idx="1155">
                  <c:v>26.673165999999998</c:v>
                </c:pt>
                <c:pt idx="1156">
                  <c:v>26.824252999999999</c:v>
                </c:pt>
                <c:pt idx="1157">
                  <c:v>26.871737</c:v>
                </c:pt>
                <c:pt idx="1158">
                  <c:v>26.945122000000001</c:v>
                </c:pt>
                <c:pt idx="1159">
                  <c:v>26.491864</c:v>
                </c:pt>
                <c:pt idx="1160">
                  <c:v>26.759502000000001</c:v>
                </c:pt>
                <c:pt idx="1161">
                  <c:v>26.681801</c:v>
                </c:pt>
                <c:pt idx="1162">
                  <c:v>26.578199000000001</c:v>
                </c:pt>
                <c:pt idx="1163">
                  <c:v>26.863104</c:v>
                </c:pt>
                <c:pt idx="1164">
                  <c:v>27.001239999999999</c:v>
                </c:pt>
                <c:pt idx="1165">
                  <c:v>26.716335000000001</c:v>
                </c:pt>
                <c:pt idx="1166">
                  <c:v>26.625684</c:v>
                </c:pt>
                <c:pt idx="1167">
                  <c:v>26.781085999999998</c:v>
                </c:pt>
                <c:pt idx="1168">
                  <c:v>26.858787</c:v>
                </c:pt>
                <c:pt idx="1169">
                  <c:v>26.431429999999999</c:v>
                </c:pt>
                <c:pt idx="1170">
                  <c:v>27.022824</c:v>
                </c:pt>
                <c:pt idx="1171">
                  <c:v>26.983972999999999</c:v>
                </c:pt>
                <c:pt idx="1172">
                  <c:v>26.940805999999998</c:v>
                </c:pt>
                <c:pt idx="1173">
                  <c:v>27.217078000000001</c:v>
                </c:pt>
                <c:pt idx="1174">
                  <c:v>27.044407</c:v>
                </c:pt>
                <c:pt idx="1175">
                  <c:v>26.863104</c:v>
                </c:pt>
                <c:pt idx="1176">
                  <c:v>26.789719999999999</c:v>
                </c:pt>
                <c:pt idx="1177">
                  <c:v>26.759502000000001</c:v>
                </c:pt>
                <c:pt idx="1178">
                  <c:v>26.703384</c:v>
                </c:pt>
                <c:pt idx="1179">
                  <c:v>26.591148</c:v>
                </c:pt>
                <c:pt idx="1180">
                  <c:v>26.215592000000001</c:v>
                </c:pt>
                <c:pt idx="1181">
                  <c:v>25.844352000000001</c:v>
                </c:pt>
                <c:pt idx="1182">
                  <c:v>25.848669999999998</c:v>
                </c:pt>
                <c:pt idx="1183">
                  <c:v>25.688949999999998</c:v>
                </c:pt>
                <c:pt idx="1184">
                  <c:v>26.099039000000001</c:v>
                </c:pt>
                <c:pt idx="1185">
                  <c:v>26.086089999999999</c:v>
                </c:pt>
                <c:pt idx="1186">
                  <c:v>25.835719000000001</c:v>
                </c:pt>
                <c:pt idx="1187">
                  <c:v>25.723483000000002</c:v>
                </c:pt>
                <c:pt idx="1188">
                  <c:v>25.779601</c:v>
                </c:pt>
                <c:pt idx="1189">
                  <c:v>25.753701</c:v>
                </c:pt>
                <c:pt idx="1190">
                  <c:v>25.740748</c:v>
                </c:pt>
                <c:pt idx="1191">
                  <c:v>26.096</c:v>
                </c:pt>
                <c:pt idx="1192">
                  <c:v>26.237244</c:v>
                </c:pt>
                <c:pt idx="1193">
                  <c:v>26.305727000000001</c:v>
                </c:pt>
                <c:pt idx="1194">
                  <c:v>26.168762999999998</c:v>
                </c:pt>
                <c:pt idx="1195">
                  <c:v>26.211563000000002</c:v>
                </c:pt>
                <c:pt idx="1196">
                  <c:v>26.232965</c:v>
                </c:pt>
                <c:pt idx="1197">
                  <c:v>26.100280000000001</c:v>
                </c:pt>
                <c:pt idx="1198">
                  <c:v>26.160202000000002</c:v>
                </c:pt>
                <c:pt idx="1199">
                  <c:v>26.250084999999999</c:v>
                </c:pt>
                <c:pt idx="1200">
                  <c:v>26.104561</c:v>
                </c:pt>
                <c:pt idx="1201">
                  <c:v>25.852032000000001</c:v>
                </c:pt>
                <c:pt idx="1202">
                  <c:v>25.727907999999999</c:v>
                </c:pt>
                <c:pt idx="1203">
                  <c:v>25.847752</c:v>
                </c:pt>
                <c:pt idx="1204">
                  <c:v>25.852032000000001</c:v>
                </c:pt>
                <c:pt idx="1205">
                  <c:v>25.774989999999999</c:v>
                </c:pt>
                <c:pt idx="1206">
                  <c:v>25.432579</c:v>
                </c:pt>
                <c:pt idx="1207">
                  <c:v>25.299893999999998</c:v>
                </c:pt>
                <c:pt idx="1208">
                  <c:v>25.248532999999998</c:v>
                </c:pt>
                <c:pt idx="1209">
                  <c:v>25.222852</c:v>
                </c:pt>
                <c:pt idx="1210">
                  <c:v>24.923241000000001</c:v>
                </c:pt>
                <c:pt idx="1211">
                  <c:v>24.803398999999999</c:v>
                </c:pt>
                <c:pt idx="1212">
                  <c:v>24.606511999999999</c:v>
                </c:pt>
                <c:pt idx="1213">
                  <c:v>24.080054000000001</c:v>
                </c:pt>
                <c:pt idx="1214">
                  <c:v>24.118576000000001</c:v>
                </c:pt>
                <c:pt idx="1215">
                  <c:v>24.516628999999998</c:v>
                </c:pt>
                <c:pt idx="1216">
                  <c:v>24.563711000000001</c:v>
                </c:pt>
                <c:pt idx="1217">
                  <c:v>24.533750000000001</c:v>
                </c:pt>
                <c:pt idx="1218">
                  <c:v>24.229859999999999</c:v>
                </c:pt>
                <c:pt idx="1219">
                  <c:v>24.413906000000001</c:v>
                </c:pt>
                <c:pt idx="1220">
                  <c:v>24.225579</c:v>
                </c:pt>
                <c:pt idx="1221">
                  <c:v>24.268381000000002</c:v>
                </c:pt>
                <c:pt idx="1222">
                  <c:v>24.092896</c:v>
                </c:pt>
                <c:pt idx="1223">
                  <c:v>24.067215000000001</c:v>
                </c:pt>
                <c:pt idx="1224">
                  <c:v>24.037254000000001</c:v>
                </c:pt>
                <c:pt idx="1225">
                  <c:v>24.122857</c:v>
                </c:pt>
                <c:pt idx="1226">
                  <c:v>23.904568999999999</c:v>
                </c:pt>
                <c:pt idx="1227">
                  <c:v>23.737645000000001</c:v>
                </c:pt>
                <c:pt idx="1228">
                  <c:v>23.574998000000001</c:v>
                </c:pt>
                <c:pt idx="1229">
                  <c:v>23.609241000000001</c:v>
                </c:pt>
                <c:pt idx="1230">
                  <c:v>23.587838999999999</c:v>
                </c:pt>
                <c:pt idx="1231">
                  <c:v>23.652041000000001</c:v>
                </c:pt>
                <c:pt idx="1232">
                  <c:v>23.784725000000002</c:v>
                </c:pt>
                <c:pt idx="1233">
                  <c:v>23.844647999999999</c:v>
                </c:pt>
                <c:pt idx="1234">
                  <c:v>23.707682999999999</c:v>
                </c:pt>
                <c:pt idx="1235">
                  <c:v>23.540758</c:v>
                </c:pt>
                <c:pt idx="1236">
                  <c:v>23.305351000000002</c:v>
                </c:pt>
                <c:pt idx="1237">
                  <c:v>23.224028000000001</c:v>
                </c:pt>
                <c:pt idx="1238">
                  <c:v>23.176946999999998</c:v>
                </c:pt>
                <c:pt idx="1239">
                  <c:v>23.313911000000001</c:v>
                </c:pt>
                <c:pt idx="1240">
                  <c:v>23.549318</c:v>
                </c:pt>
                <c:pt idx="1241">
                  <c:v>23.485116000000001</c:v>
                </c:pt>
                <c:pt idx="1242">
                  <c:v>23.639199999999999</c:v>
                </c:pt>
                <c:pt idx="1243">
                  <c:v>23.960211000000001</c:v>
                </c:pt>
                <c:pt idx="1244">
                  <c:v>23.848927</c:v>
                </c:pt>
                <c:pt idx="1245">
                  <c:v>23.866049</c:v>
                </c:pt>
                <c:pt idx="1246">
                  <c:v>23.724803999999999</c:v>
                </c:pt>
                <c:pt idx="1247">
                  <c:v>23.694842000000001</c:v>
                </c:pt>
                <c:pt idx="1248">
                  <c:v>23.844647999999999</c:v>
                </c:pt>
                <c:pt idx="1249">
                  <c:v>23.724803999999999</c:v>
                </c:pt>
                <c:pt idx="1250">
                  <c:v>23.609241000000001</c:v>
                </c:pt>
                <c:pt idx="1251">
                  <c:v>23.720523</c:v>
                </c:pt>
                <c:pt idx="1252">
                  <c:v>23.810410999999998</c:v>
                </c:pt>
                <c:pt idx="1253">
                  <c:v>23.700078999999999</c:v>
                </c:pt>
                <c:pt idx="1254">
                  <c:v>23.704322999999999</c:v>
                </c:pt>
                <c:pt idx="1255">
                  <c:v>23.920743000000002</c:v>
                </c:pt>
                <c:pt idx="1256">
                  <c:v>23.975908</c:v>
                </c:pt>
                <c:pt idx="1257">
                  <c:v>24.069265999999999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A9-4512-84F7-6B679B8459DD}"/>
            </c:ext>
          </c:extLst>
        </c:ser>
        <c:ser>
          <c:idx val="4"/>
          <c:order val="4"/>
          <c:tx>
            <c:strRef>
              <c:f>All!$F$1</c:f>
              <c:strCache>
                <c:ptCount val="1"/>
                <c:pt idx="0">
                  <c:v>BDX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All!$A$2:$A$1259</c:f>
              <c:numCache>
                <c:formatCode>m/d/yyyy</c:formatCode>
                <c:ptCount val="1258"/>
                <c:pt idx="0">
                  <c:v>42734</c:v>
                </c:pt>
                <c:pt idx="1">
                  <c:v>42733</c:v>
                </c:pt>
                <c:pt idx="2">
                  <c:v>42732</c:v>
                </c:pt>
                <c:pt idx="3">
                  <c:v>42731</c:v>
                </c:pt>
                <c:pt idx="4">
                  <c:v>42727</c:v>
                </c:pt>
                <c:pt idx="5">
                  <c:v>42726</c:v>
                </c:pt>
                <c:pt idx="6">
                  <c:v>42725</c:v>
                </c:pt>
                <c:pt idx="7">
                  <c:v>42724</c:v>
                </c:pt>
                <c:pt idx="8">
                  <c:v>42723</c:v>
                </c:pt>
                <c:pt idx="9">
                  <c:v>42720</c:v>
                </c:pt>
                <c:pt idx="10">
                  <c:v>42719</c:v>
                </c:pt>
                <c:pt idx="11">
                  <c:v>42718</c:v>
                </c:pt>
                <c:pt idx="12">
                  <c:v>42717</c:v>
                </c:pt>
                <c:pt idx="13">
                  <c:v>42716</c:v>
                </c:pt>
                <c:pt idx="14">
                  <c:v>42713</c:v>
                </c:pt>
                <c:pt idx="15">
                  <c:v>42712</c:v>
                </c:pt>
                <c:pt idx="16">
                  <c:v>42711</c:v>
                </c:pt>
                <c:pt idx="17">
                  <c:v>42710</c:v>
                </c:pt>
                <c:pt idx="18">
                  <c:v>42709</c:v>
                </c:pt>
                <c:pt idx="19">
                  <c:v>42706</c:v>
                </c:pt>
                <c:pt idx="20">
                  <c:v>42705</c:v>
                </c:pt>
                <c:pt idx="21">
                  <c:v>42704</c:v>
                </c:pt>
                <c:pt idx="22">
                  <c:v>42703</c:v>
                </c:pt>
                <c:pt idx="23">
                  <c:v>42702</c:v>
                </c:pt>
                <c:pt idx="24">
                  <c:v>42699</c:v>
                </c:pt>
                <c:pt idx="25">
                  <c:v>42697</c:v>
                </c:pt>
                <c:pt idx="26">
                  <c:v>42696</c:v>
                </c:pt>
                <c:pt idx="27">
                  <c:v>42695</c:v>
                </c:pt>
                <c:pt idx="28">
                  <c:v>42692</c:v>
                </c:pt>
                <c:pt idx="29">
                  <c:v>42691</c:v>
                </c:pt>
                <c:pt idx="30">
                  <c:v>42690</c:v>
                </c:pt>
                <c:pt idx="31">
                  <c:v>42689</c:v>
                </c:pt>
                <c:pt idx="32">
                  <c:v>42688</c:v>
                </c:pt>
                <c:pt idx="33">
                  <c:v>42685</c:v>
                </c:pt>
                <c:pt idx="34">
                  <c:v>42684</c:v>
                </c:pt>
                <c:pt idx="35">
                  <c:v>42683</c:v>
                </c:pt>
                <c:pt idx="36">
                  <c:v>42682</c:v>
                </c:pt>
                <c:pt idx="37">
                  <c:v>42681</c:v>
                </c:pt>
                <c:pt idx="38">
                  <c:v>42678</c:v>
                </c:pt>
                <c:pt idx="39">
                  <c:v>42677</c:v>
                </c:pt>
                <c:pt idx="40">
                  <c:v>42676</c:v>
                </c:pt>
                <c:pt idx="41">
                  <c:v>42675</c:v>
                </c:pt>
                <c:pt idx="42">
                  <c:v>42674</c:v>
                </c:pt>
                <c:pt idx="43">
                  <c:v>42671</c:v>
                </c:pt>
                <c:pt idx="44">
                  <c:v>42670</c:v>
                </c:pt>
                <c:pt idx="45">
                  <c:v>42669</c:v>
                </c:pt>
                <c:pt idx="46">
                  <c:v>42668</c:v>
                </c:pt>
                <c:pt idx="47">
                  <c:v>42667</c:v>
                </c:pt>
                <c:pt idx="48">
                  <c:v>42664</c:v>
                </c:pt>
                <c:pt idx="49">
                  <c:v>42663</c:v>
                </c:pt>
                <c:pt idx="50">
                  <c:v>42662</c:v>
                </c:pt>
                <c:pt idx="51">
                  <c:v>42661</c:v>
                </c:pt>
                <c:pt idx="52">
                  <c:v>42660</c:v>
                </c:pt>
                <c:pt idx="53">
                  <c:v>42657</c:v>
                </c:pt>
                <c:pt idx="54">
                  <c:v>42656</c:v>
                </c:pt>
                <c:pt idx="55">
                  <c:v>42655</c:v>
                </c:pt>
                <c:pt idx="56">
                  <c:v>42654</c:v>
                </c:pt>
                <c:pt idx="57">
                  <c:v>42653</c:v>
                </c:pt>
                <c:pt idx="58">
                  <c:v>42650</c:v>
                </c:pt>
                <c:pt idx="59">
                  <c:v>42649</c:v>
                </c:pt>
                <c:pt idx="60">
                  <c:v>42648</c:v>
                </c:pt>
                <c:pt idx="61">
                  <c:v>42647</c:v>
                </c:pt>
                <c:pt idx="62">
                  <c:v>42646</c:v>
                </c:pt>
                <c:pt idx="63">
                  <c:v>42643</c:v>
                </c:pt>
                <c:pt idx="64">
                  <c:v>42642</c:v>
                </c:pt>
                <c:pt idx="65">
                  <c:v>42641</c:v>
                </c:pt>
                <c:pt idx="66">
                  <c:v>42640</c:v>
                </c:pt>
                <c:pt idx="67">
                  <c:v>42639</c:v>
                </c:pt>
                <c:pt idx="68">
                  <c:v>42636</c:v>
                </c:pt>
                <c:pt idx="69">
                  <c:v>42635</c:v>
                </c:pt>
                <c:pt idx="70">
                  <c:v>42634</c:v>
                </c:pt>
                <c:pt idx="71">
                  <c:v>42633</c:v>
                </c:pt>
                <c:pt idx="72">
                  <c:v>42632</c:v>
                </c:pt>
                <c:pt idx="73">
                  <c:v>42629</c:v>
                </c:pt>
                <c:pt idx="74">
                  <c:v>42628</c:v>
                </c:pt>
                <c:pt idx="75">
                  <c:v>42627</c:v>
                </c:pt>
                <c:pt idx="76">
                  <c:v>42626</c:v>
                </c:pt>
                <c:pt idx="77">
                  <c:v>42625</c:v>
                </c:pt>
                <c:pt idx="78">
                  <c:v>42622</c:v>
                </c:pt>
                <c:pt idx="79">
                  <c:v>42621</c:v>
                </c:pt>
                <c:pt idx="80">
                  <c:v>42620</c:v>
                </c:pt>
                <c:pt idx="81">
                  <c:v>42619</c:v>
                </c:pt>
                <c:pt idx="82">
                  <c:v>42615</c:v>
                </c:pt>
                <c:pt idx="83">
                  <c:v>42614</c:v>
                </c:pt>
                <c:pt idx="84">
                  <c:v>42613</c:v>
                </c:pt>
                <c:pt idx="85">
                  <c:v>42612</c:v>
                </c:pt>
                <c:pt idx="86">
                  <c:v>42611</c:v>
                </c:pt>
                <c:pt idx="87">
                  <c:v>42608</c:v>
                </c:pt>
                <c:pt idx="88">
                  <c:v>42607</c:v>
                </c:pt>
                <c:pt idx="89">
                  <c:v>42606</c:v>
                </c:pt>
                <c:pt idx="90">
                  <c:v>42605</c:v>
                </c:pt>
                <c:pt idx="91">
                  <c:v>42604</c:v>
                </c:pt>
                <c:pt idx="92">
                  <c:v>42601</c:v>
                </c:pt>
                <c:pt idx="93">
                  <c:v>42600</c:v>
                </c:pt>
                <c:pt idx="94">
                  <c:v>42599</c:v>
                </c:pt>
                <c:pt idx="95">
                  <c:v>42598</c:v>
                </c:pt>
                <c:pt idx="96">
                  <c:v>42597</c:v>
                </c:pt>
                <c:pt idx="97">
                  <c:v>42594</c:v>
                </c:pt>
                <c:pt idx="98">
                  <c:v>42593</c:v>
                </c:pt>
                <c:pt idx="99">
                  <c:v>42592</c:v>
                </c:pt>
                <c:pt idx="100">
                  <c:v>42591</c:v>
                </c:pt>
                <c:pt idx="101">
                  <c:v>42590</c:v>
                </c:pt>
                <c:pt idx="102">
                  <c:v>42587</c:v>
                </c:pt>
                <c:pt idx="103">
                  <c:v>42586</c:v>
                </c:pt>
                <c:pt idx="104">
                  <c:v>42585</c:v>
                </c:pt>
                <c:pt idx="105">
                  <c:v>42584</c:v>
                </c:pt>
                <c:pt idx="106">
                  <c:v>42583</c:v>
                </c:pt>
                <c:pt idx="107">
                  <c:v>42580</c:v>
                </c:pt>
                <c:pt idx="108">
                  <c:v>42579</c:v>
                </c:pt>
                <c:pt idx="109">
                  <c:v>42578</c:v>
                </c:pt>
                <c:pt idx="110">
                  <c:v>42577</c:v>
                </c:pt>
                <c:pt idx="111">
                  <c:v>42576</c:v>
                </c:pt>
                <c:pt idx="112">
                  <c:v>42573</c:v>
                </c:pt>
                <c:pt idx="113">
                  <c:v>42572</c:v>
                </c:pt>
                <c:pt idx="114">
                  <c:v>42571</c:v>
                </c:pt>
                <c:pt idx="115">
                  <c:v>42570</c:v>
                </c:pt>
                <c:pt idx="116">
                  <c:v>42569</c:v>
                </c:pt>
                <c:pt idx="117">
                  <c:v>42566</c:v>
                </c:pt>
                <c:pt idx="118">
                  <c:v>42565</c:v>
                </c:pt>
                <c:pt idx="119">
                  <c:v>42564</c:v>
                </c:pt>
                <c:pt idx="120">
                  <c:v>42563</c:v>
                </c:pt>
                <c:pt idx="121">
                  <c:v>42562</c:v>
                </c:pt>
                <c:pt idx="122">
                  <c:v>42559</c:v>
                </c:pt>
                <c:pt idx="123">
                  <c:v>42558</c:v>
                </c:pt>
                <c:pt idx="124">
                  <c:v>42557</c:v>
                </c:pt>
                <c:pt idx="125">
                  <c:v>42556</c:v>
                </c:pt>
                <c:pt idx="126">
                  <c:v>42552</c:v>
                </c:pt>
                <c:pt idx="127">
                  <c:v>42551</c:v>
                </c:pt>
                <c:pt idx="128">
                  <c:v>42550</c:v>
                </c:pt>
                <c:pt idx="129">
                  <c:v>42549</c:v>
                </c:pt>
                <c:pt idx="130">
                  <c:v>42548</c:v>
                </c:pt>
                <c:pt idx="131">
                  <c:v>42545</c:v>
                </c:pt>
                <c:pt idx="132">
                  <c:v>42544</c:v>
                </c:pt>
                <c:pt idx="133">
                  <c:v>42543</c:v>
                </c:pt>
                <c:pt idx="134">
                  <c:v>42542</c:v>
                </c:pt>
                <c:pt idx="135">
                  <c:v>42541</c:v>
                </c:pt>
                <c:pt idx="136">
                  <c:v>42538</c:v>
                </c:pt>
                <c:pt idx="137">
                  <c:v>42537</c:v>
                </c:pt>
                <c:pt idx="138">
                  <c:v>42536</c:v>
                </c:pt>
                <c:pt idx="139">
                  <c:v>42535</c:v>
                </c:pt>
                <c:pt idx="140">
                  <c:v>42534</c:v>
                </c:pt>
                <c:pt idx="141">
                  <c:v>42531</c:v>
                </c:pt>
                <c:pt idx="142">
                  <c:v>42530</c:v>
                </c:pt>
                <c:pt idx="143">
                  <c:v>42529</c:v>
                </c:pt>
                <c:pt idx="144">
                  <c:v>42528</c:v>
                </c:pt>
                <c:pt idx="145">
                  <c:v>42527</c:v>
                </c:pt>
                <c:pt idx="146">
                  <c:v>42524</c:v>
                </c:pt>
                <c:pt idx="147">
                  <c:v>42523</c:v>
                </c:pt>
                <c:pt idx="148">
                  <c:v>42522</c:v>
                </c:pt>
                <c:pt idx="149">
                  <c:v>42521</c:v>
                </c:pt>
                <c:pt idx="150">
                  <c:v>42517</c:v>
                </c:pt>
                <c:pt idx="151">
                  <c:v>42516</c:v>
                </c:pt>
                <c:pt idx="152">
                  <c:v>42515</c:v>
                </c:pt>
                <c:pt idx="153">
                  <c:v>42514</c:v>
                </c:pt>
                <c:pt idx="154">
                  <c:v>42513</c:v>
                </c:pt>
                <c:pt idx="155">
                  <c:v>42510</c:v>
                </c:pt>
                <c:pt idx="156">
                  <c:v>42509</c:v>
                </c:pt>
                <c:pt idx="157">
                  <c:v>42508</c:v>
                </c:pt>
                <c:pt idx="158">
                  <c:v>42507</c:v>
                </c:pt>
                <c:pt idx="159">
                  <c:v>42506</c:v>
                </c:pt>
                <c:pt idx="160">
                  <c:v>42503</c:v>
                </c:pt>
                <c:pt idx="161">
                  <c:v>42502</c:v>
                </c:pt>
                <c:pt idx="162">
                  <c:v>42501</c:v>
                </c:pt>
                <c:pt idx="163">
                  <c:v>42500</c:v>
                </c:pt>
                <c:pt idx="164">
                  <c:v>42499</c:v>
                </c:pt>
                <c:pt idx="165">
                  <c:v>42496</c:v>
                </c:pt>
                <c:pt idx="166">
                  <c:v>42495</c:v>
                </c:pt>
                <c:pt idx="167">
                  <c:v>42494</c:v>
                </c:pt>
                <c:pt idx="168">
                  <c:v>42493</c:v>
                </c:pt>
                <c:pt idx="169">
                  <c:v>42492</c:v>
                </c:pt>
                <c:pt idx="170">
                  <c:v>42489</c:v>
                </c:pt>
                <c:pt idx="171">
                  <c:v>42488</c:v>
                </c:pt>
                <c:pt idx="172">
                  <c:v>42487</c:v>
                </c:pt>
                <c:pt idx="173">
                  <c:v>42486</c:v>
                </c:pt>
                <c:pt idx="174">
                  <c:v>42485</c:v>
                </c:pt>
                <c:pt idx="175">
                  <c:v>42482</c:v>
                </c:pt>
                <c:pt idx="176">
                  <c:v>42481</c:v>
                </c:pt>
                <c:pt idx="177">
                  <c:v>42480</c:v>
                </c:pt>
                <c:pt idx="178">
                  <c:v>42479</c:v>
                </c:pt>
                <c:pt idx="179">
                  <c:v>42478</c:v>
                </c:pt>
                <c:pt idx="180">
                  <c:v>42475</c:v>
                </c:pt>
                <c:pt idx="181">
                  <c:v>42474</c:v>
                </c:pt>
                <c:pt idx="182">
                  <c:v>42473</c:v>
                </c:pt>
                <c:pt idx="183">
                  <c:v>42472</c:v>
                </c:pt>
                <c:pt idx="184">
                  <c:v>42471</c:v>
                </c:pt>
                <c:pt idx="185">
                  <c:v>42468</c:v>
                </c:pt>
                <c:pt idx="186">
                  <c:v>42467</c:v>
                </c:pt>
                <c:pt idx="187">
                  <c:v>42466</c:v>
                </c:pt>
                <c:pt idx="188">
                  <c:v>42465</c:v>
                </c:pt>
                <c:pt idx="189">
                  <c:v>42464</c:v>
                </c:pt>
                <c:pt idx="190">
                  <c:v>42461</c:v>
                </c:pt>
                <c:pt idx="191">
                  <c:v>42460</c:v>
                </c:pt>
                <c:pt idx="192">
                  <c:v>42459</c:v>
                </c:pt>
                <c:pt idx="193">
                  <c:v>42458</c:v>
                </c:pt>
                <c:pt idx="194">
                  <c:v>42457</c:v>
                </c:pt>
                <c:pt idx="195">
                  <c:v>42453</c:v>
                </c:pt>
                <c:pt idx="196">
                  <c:v>42452</c:v>
                </c:pt>
                <c:pt idx="197">
                  <c:v>42451</c:v>
                </c:pt>
                <c:pt idx="198">
                  <c:v>42450</c:v>
                </c:pt>
                <c:pt idx="199">
                  <c:v>42447</c:v>
                </c:pt>
                <c:pt idx="200">
                  <c:v>42446</c:v>
                </c:pt>
                <c:pt idx="201">
                  <c:v>42445</c:v>
                </c:pt>
                <c:pt idx="202">
                  <c:v>42444</c:v>
                </c:pt>
                <c:pt idx="203">
                  <c:v>42443</c:v>
                </c:pt>
                <c:pt idx="204">
                  <c:v>42440</c:v>
                </c:pt>
                <c:pt idx="205">
                  <c:v>42439</c:v>
                </c:pt>
                <c:pt idx="206">
                  <c:v>42438</c:v>
                </c:pt>
                <c:pt idx="207">
                  <c:v>42437</c:v>
                </c:pt>
                <c:pt idx="208">
                  <c:v>42436</c:v>
                </c:pt>
                <c:pt idx="209">
                  <c:v>42433</c:v>
                </c:pt>
                <c:pt idx="210">
                  <c:v>42432</c:v>
                </c:pt>
                <c:pt idx="211">
                  <c:v>42431</c:v>
                </c:pt>
                <c:pt idx="212">
                  <c:v>42430</c:v>
                </c:pt>
                <c:pt idx="213">
                  <c:v>42429</c:v>
                </c:pt>
                <c:pt idx="214">
                  <c:v>42426</c:v>
                </c:pt>
                <c:pt idx="215">
                  <c:v>42425</c:v>
                </c:pt>
                <c:pt idx="216">
                  <c:v>42424</c:v>
                </c:pt>
                <c:pt idx="217">
                  <c:v>42423</c:v>
                </c:pt>
                <c:pt idx="218">
                  <c:v>42422</c:v>
                </c:pt>
                <c:pt idx="219">
                  <c:v>42419</c:v>
                </c:pt>
                <c:pt idx="220">
                  <c:v>42418</c:v>
                </c:pt>
                <c:pt idx="221">
                  <c:v>42417</c:v>
                </c:pt>
                <c:pt idx="222">
                  <c:v>42416</c:v>
                </c:pt>
                <c:pt idx="223">
                  <c:v>42412</c:v>
                </c:pt>
                <c:pt idx="224">
                  <c:v>42411</c:v>
                </c:pt>
                <c:pt idx="225">
                  <c:v>42410</c:v>
                </c:pt>
                <c:pt idx="226">
                  <c:v>42409</c:v>
                </c:pt>
                <c:pt idx="227">
                  <c:v>42408</c:v>
                </c:pt>
                <c:pt idx="228">
                  <c:v>42405</c:v>
                </c:pt>
                <c:pt idx="229">
                  <c:v>42404</c:v>
                </c:pt>
                <c:pt idx="230">
                  <c:v>42403</c:v>
                </c:pt>
                <c:pt idx="231">
                  <c:v>42402</c:v>
                </c:pt>
                <c:pt idx="232">
                  <c:v>42401</c:v>
                </c:pt>
                <c:pt idx="233">
                  <c:v>42398</c:v>
                </c:pt>
                <c:pt idx="234">
                  <c:v>42397</c:v>
                </c:pt>
                <c:pt idx="235">
                  <c:v>42396</c:v>
                </c:pt>
                <c:pt idx="236">
                  <c:v>42395</c:v>
                </c:pt>
                <c:pt idx="237">
                  <c:v>42394</c:v>
                </c:pt>
                <c:pt idx="238">
                  <c:v>42391</c:v>
                </c:pt>
                <c:pt idx="239">
                  <c:v>42390</c:v>
                </c:pt>
                <c:pt idx="240">
                  <c:v>42389</c:v>
                </c:pt>
                <c:pt idx="241">
                  <c:v>42388</c:v>
                </c:pt>
                <c:pt idx="242">
                  <c:v>42384</c:v>
                </c:pt>
                <c:pt idx="243">
                  <c:v>42383</c:v>
                </c:pt>
                <c:pt idx="244">
                  <c:v>42382</c:v>
                </c:pt>
                <c:pt idx="245">
                  <c:v>42381</c:v>
                </c:pt>
                <c:pt idx="246">
                  <c:v>42380</c:v>
                </c:pt>
                <c:pt idx="247">
                  <c:v>42377</c:v>
                </c:pt>
                <c:pt idx="248">
                  <c:v>42376</c:v>
                </c:pt>
                <c:pt idx="249">
                  <c:v>42375</c:v>
                </c:pt>
                <c:pt idx="250">
                  <c:v>42374</c:v>
                </c:pt>
                <c:pt idx="251">
                  <c:v>42373</c:v>
                </c:pt>
                <c:pt idx="252">
                  <c:v>42369</c:v>
                </c:pt>
                <c:pt idx="253">
                  <c:v>42368</c:v>
                </c:pt>
                <c:pt idx="254">
                  <c:v>42367</c:v>
                </c:pt>
                <c:pt idx="255">
                  <c:v>42366</c:v>
                </c:pt>
                <c:pt idx="256">
                  <c:v>42362</c:v>
                </c:pt>
                <c:pt idx="257">
                  <c:v>42361</c:v>
                </c:pt>
                <c:pt idx="258">
                  <c:v>42360</c:v>
                </c:pt>
                <c:pt idx="259">
                  <c:v>42359</c:v>
                </c:pt>
                <c:pt idx="260">
                  <c:v>42356</c:v>
                </c:pt>
                <c:pt idx="261">
                  <c:v>42355</c:v>
                </c:pt>
                <c:pt idx="262">
                  <c:v>42354</c:v>
                </c:pt>
                <c:pt idx="263">
                  <c:v>42353</c:v>
                </c:pt>
                <c:pt idx="264">
                  <c:v>42352</c:v>
                </c:pt>
                <c:pt idx="265">
                  <c:v>42349</c:v>
                </c:pt>
                <c:pt idx="266">
                  <c:v>42348</c:v>
                </c:pt>
                <c:pt idx="267">
                  <c:v>42347</c:v>
                </c:pt>
                <c:pt idx="268">
                  <c:v>42346</c:v>
                </c:pt>
                <c:pt idx="269">
                  <c:v>42345</c:v>
                </c:pt>
                <c:pt idx="270">
                  <c:v>42342</c:v>
                </c:pt>
                <c:pt idx="271">
                  <c:v>42341</c:v>
                </c:pt>
                <c:pt idx="272">
                  <c:v>42340</c:v>
                </c:pt>
                <c:pt idx="273">
                  <c:v>42339</c:v>
                </c:pt>
                <c:pt idx="274">
                  <c:v>42338</c:v>
                </c:pt>
                <c:pt idx="275">
                  <c:v>42335</c:v>
                </c:pt>
                <c:pt idx="276">
                  <c:v>42333</c:v>
                </c:pt>
                <c:pt idx="277">
                  <c:v>42332</c:v>
                </c:pt>
                <c:pt idx="278">
                  <c:v>42331</c:v>
                </c:pt>
                <c:pt idx="279">
                  <c:v>42328</c:v>
                </c:pt>
                <c:pt idx="280">
                  <c:v>42327</c:v>
                </c:pt>
                <c:pt idx="281">
                  <c:v>42326</c:v>
                </c:pt>
                <c:pt idx="282">
                  <c:v>42325</c:v>
                </c:pt>
                <c:pt idx="283">
                  <c:v>42324</c:v>
                </c:pt>
                <c:pt idx="284">
                  <c:v>42321</c:v>
                </c:pt>
                <c:pt idx="285">
                  <c:v>42320</c:v>
                </c:pt>
                <c:pt idx="286">
                  <c:v>42319</c:v>
                </c:pt>
                <c:pt idx="287">
                  <c:v>42318</c:v>
                </c:pt>
                <c:pt idx="288">
                  <c:v>42317</c:v>
                </c:pt>
                <c:pt idx="289">
                  <c:v>42314</c:v>
                </c:pt>
                <c:pt idx="290">
                  <c:v>42313</c:v>
                </c:pt>
                <c:pt idx="291">
                  <c:v>42312</c:v>
                </c:pt>
                <c:pt idx="292">
                  <c:v>42311</c:v>
                </c:pt>
                <c:pt idx="293">
                  <c:v>42310</c:v>
                </c:pt>
                <c:pt idx="294">
                  <c:v>42307</c:v>
                </c:pt>
                <c:pt idx="295">
                  <c:v>42306</c:v>
                </c:pt>
                <c:pt idx="296">
                  <c:v>42305</c:v>
                </c:pt>
                <c:pt idx="297">
                  <c:v>42304</c:v>
                </c:pt>
                <c:pt idx="298">
                  <c:v>42303</c:v>
                </c:pt>
                <c:pt idx="299">
                  <c:v>42300</c:v>
                </c:pt>
                <c:pt idx="300">
                  <c:v>42299</c:v>
                </c:pt>
                <c:pt idx="301">
                  <c:v>42298</c:v>
                </c:pt>
                <c:pt idx="302">
                  <c:v>42297</c:v>
                </c:pt>
                <c:pt idx="303">
                  <c:v>42296</c:v>
                </c:pt>
                <c:pt idx="304">
                  <c:v>42293</c:v>
                </c:pt>
                <c:pt idx="305">
                  <c:v>42292</c:v>
                </c:pt>
                <c:pt idx="306">
                  <c:v>42291</c:v>
                </c:pt>
                <c:pt idx="307">
                  <c:v>42290</c:v>
                </c:pt>
                <c:pt idx="308">
                  <c:v>42289</c:v>
                </c:pt>
                <c:pt idx="309">
                  <c:v>42286</c:v>
                </c:pt>
                <c:pt idx="310">
                  <c:v>42285</c:v>
                </c:pt>
                <c:pt idx="311">
                  <c:v>42284</c:v>
                </c:pt>
                <c:pt idx="312">
                  <c:v>42283</c:v>
                </c:pt>
                <c:pt idx="313">
                  <c:v>42282</c:v>
                </c:pt>
                <c:pt idx="314">
                  <c:v>42279</c:v>
                </c:pt>
                <c:pt idx="315">
                  <c:v>42278</c:v>
                </c:pt>
                <c:pt idx="316">
                  <c:v>42277</c:v>
                </c:pt>
                <c:pt idx="317">
                  <c:v>42276</c:v>
                </c:pt>
                <c:pt idx="318">
                  <c:v>42275</c:v>
                </c:pt>
                <c:pt idx="319">
                  <c:v>42272</c:v>
                </c:pt>
                <c:pt idx="320">
                  <c:v>42271</c:v>
                </c:pt>
                <c:pt idx="321">
                  <c:v>42270</c:v>
                </c:pt>
                <c:pt idx="322">
                  <c:v>42269</c:v>
                </c:pt>
                <c:pt idx="323">
                  <c:v>42268</c:v>
                </c:pt>
                <c:pt idx="324">
                  <c:v>42265</c:v>
                </c:pt>
                <c:pt idx="325">
                  <c:v>42264</c:v>
                </c:pt>
                <c:pt idx="326">
                  <c:v>42263</c:v>
                </c:pt>
                <c:pt idx="327">
                  <c:v>42262</c:v>
                </c:pt>
                <c:pt idx="328">
                  <c:v>42261</c:v>
                </c:pt>
                <c:pt idx="329">
                  <c:v>42258</c:v>
                </c:pt>
                <c:pt idx="330">
                  <c:v>42257</c:v>
                </c:pt>
                <c:pt idx="331">
                  <c:v>42256</c:v>
                </c:pt>
                <c:pt idx="332">
                  <c:v>42255</c:v>
                </c:pt>
                <c:pt idx="333">
                  <c:v>42251</c:v>
                </c:pt>
                <c:pt idx="334">
                  <c:v>42250</c:v>
                </c:pt>
                <c:pt idx="335">
                  <c:v>42249</c:v>
                </c:pt>
                <c:pt idx="336">
                  <c:v>42248</c:v>
                </c:pt>
                <c:pt idx="337">
                  <c:v>42247</c:v>
                </c:pt>
                <c:pt idx="338">
                  <c:v>42244</c:v>
                </c:pt>
                <c:pt idx="339">
                  <c:v>42243</c:v>
                </c:pt>
                <c:pt idx="340">
                  <c:v>42242</c:v>
                </c:pt>
                <c:pt idx="341">
                  <c:v>42241</c:v>
                </c:pt>
                <c:pt idx="342">
                  <c:v>42240</c:v>
                </c:pt>
                <c:pt idx="343">
                  <c:v>42237</c:v>
                </c:pt>
                <c:pt idx="344">
                  <c:v>42236</c:v>
                </c:pt>
                <c:pt idx="345">
                  <c:v>42235</c:v>
                </c:pt>
                <c:pt idx="346">
                  <c:v>42234</c:v>
                </c:pt>
                <c:pt idx="347">
                  <c:v>42233</c:v>
                </c:pt>
                <c:pt idx="348">
                  <c:v>42230</c:v>
                </c:pt>
                <c:pt idx="349">
                  <c:v>42229</c:v>
                </c:pt>
                <c:pt idx="350">
                  <c:v>42228</c:v>
                </c:pt>
                <c:pt idx="351">
                  <c:v>42227</c:v>
                </c:pt>
                <c:pt idx="352">
                  <c:v>42226</c:v>
                </c:pt>
                <c:pt idx="353">
                  <c:v>42223</c:v>
                </c:pt>
                <c:pt idx="354">
                  <c:v>42222</c:v>
                </c:pt>
                <c:pt idx="355">
                  <c:v>42221</c:v>
                </c:pt>
                <c:pt idx="356">
                  <c:v>42220</c:v>
                </c:pt>
                <c:pt idx="357">
                  <c:v>42219</c:v>
                </c:pt>
                <c:pt idx="358">
                  <c:v>42216</c:v>
                </c:pt>
                <c:pt idx="359">
                  <c:v>42215</c:v>
                </c:pt>
                <c:pt idx="360">
                  <c:v>42214</c:v>
                </c:pt>
                <c:pt idx="361">
                  <c:v>42213</c:v>
                </c:pt>
                <c:pt idx="362">
                  <c:v>42212</c:v>
                </c:pt>
                <c:pt idx="363">
                  <c:v>42209</c:v>
                </c:pt>
                <c:pt idx="364">
                  <c:v>42208</c:v>
                </c:pt>
                <c:pt idx="365">
                  <c:v>42207</c:v>
                </c:pt>
                <c:pt idx="366">
                  <c:v>42206</c:v>
                </c:pt>
                <c:pt idx="367">
                  <c:v>42205</c:v>
                </c:pt>
                <c:pt idx="368">
                  <c:v>42202</c:v>
                </c:pt>
                <c:pt idx="369">
                  <c:v>42201</c:v>
                </c:pt>
                <c:pt idx="370">
                  <c:v>42200</c:v>
                </c:pt>
                <c:pt idx="371">
                  <c:v>42199</c:v>
                </c:pt>
                <c:pt idx="372">
                  <c:v>42198</c:v>
                </c:pt>
                <c:pt idx="373">
                  <c:v>42195</c:v>
                </c:pt>
                <c:pt idx="374">
                  <c:v>42194</c:v>
                </c:pt>
                <c:pt idx="375">
                  <c:v>42193</c:v>
                </c:pt>
                <c:pt idx="376">
                  <c:v>42192</c:v>
                </c:pt>
                <c:pt idx="377">
                  <c:v>42191</c:v>
                </c:pt>
                <c:pt idx="378">
                  <c:v>42187</c:v>
                </c:pt>
                <c:pt idx="379">
                  <c:v>42186</c:v>
                </c:pt>
                <c:pt idx="380">
                  <c:v>42185</c:v>
                </c:pt>
                <c:pt idx="381">
                  <c:v>42184</c:v>
                </c:pt>
                <c:pt idx="382">
                  <c:v>42181</c:v>
                </c:pt>
                <c:pt idx="383">
                  <c:v>42180</c:v>
                </c:pt>
                <c:pt idx="384">
                  <c:v>42179</c:v>
                </c:pt>
                <c:pt idx="385">
                  <c:v>42178</c:v>
                </c:pt>
                <c:pt idx="386">
                  <c:v>42177</c:v>
                </c:pt>
                <c:pt idx="387">
                  <c:v>42174</c:v>
                </c:pt>
                <c:pt idx="388">
                  <c:v>42173</c:v>
                </c:pt>
                <c:pt idx="389">
                  <c:v>42172</c:v>
                </c:pt>
                <c:pt idx="390">
                  <c:v>42171</c:v>
                </c:pt>
                <c:pt idx="391">
                  <c:v>42170</c:v>
                </c:pt>
                <c:pt idx="392">
                  <c:v>42167</c:v>
                </c:pt>
                <c:pt idx="393">
                  <c:v>42166</c:v>
                </c:pt>
                <c:pt idx="394">
                  <c:v>42165</c:v>
                </c:pt>
                <c:pt idx="395">
                  <c:v>42164</c:v>
                </c:pt>
                <c:pt idx="396">
                  <c:v>42163</c:v>
                </c:pt>
                <c:pt idx="397">
                  <c:v>42160</c:v>
                </c:pt>
                <c:pt idx="398">
                  <c:v>42159</c:v>
                </c:pt>
                <c:pt idx="399">
                  <c:v>42158</c:v>
                </c:pt>
                <c:pt idx="400">
                  <c:v>42157</c:v>
                </c:pt>
                <c:pt idx="401">
                  <c:v>42156</c:v>
                </c:pt>
                <c:pt idx="402">
                  <c:v>42153</c:v>
                </c:pt>
                <c:pt idx="403">
                  <c:v>42152</c:v>
                </c:pt>
                <c:pt idx="404">
                  <c:v>42151</c:v>
                </c:pt>
                <c:pt idx="405">
                  <c:v>42150</c:v>
                </c:pt>
                <c:pt idx="406">
                  <c:v>42146</c:v>
                </c:pt>
                <c:pt idx="407">
                  <c:v>42145</c:v>
                </c:pt>
                <c:pt idx="408">
                  <c:v>42144</c:v>
                </c:pt>
                <c:pt idx="409">
                  <c:v>42143</c:v>
                </c:pt>
                <c:pt idx="410">
                  <c:v>42142</c:v>
                </c:pt>
                <c:pt idx="411">
                  <c:v>42139</c:v>
                </c:pt>
                <c:pt idx="412">
                  <c:v>42138</c:v>
                </c:pt>
                <c:pt idx="413">
                  <c:v>42137</c:v>
                </c:pt>
                <c:pt idx="414">
                  <c:v>42136</c:v>
                </c:pt>
                <c:pt idx="415">
                  <c:v>42135</c:v>
                </c:pt>
                <c:pt idx="416">
                  <c:v>42132</c:v>
                </c:pt>
                <c:pt idx="417">
                  <c:v>42131</c:v>
                </c:pt>
                <c:pt idx="418">
                  <c:v>42130</c:v>
                </c:pt>
                <c:pt idx="419">
                  <c:v>42129</c:v>
                </c:pt>
                <c:pt idx="420">
                  <c:v>42128</c:v>
                </c:pt>
                <c:pt idx="421">
                  <c:v>42125</c:v>
                </c:pt>
                <c:pt idx="422">
                  <c:v>42124</c:v>
                </c:pt>
                <c:pt idx="423">
                  <c:v>42123</c:v>
                </c:pt>
                <c:pt idx="424">
                  <c:v>42122</c:v>
                </c:pt>
                <c:pt idx="425">
                  <c:v>42121</c:v>
                </c:pt>
                <c:pt idx="426">
                  <c:v>42118</c:v>
                </c:pt>
                <c:pt idx="427">
                  <c:v>42117</c:v>
                </c:pt>
                <c:pt idx="428">
                  <c:v>42116</c:v>
                </c:pt>
                <c:pt idx="429">
                  <c:v>42115</c:v>
                </c:pt>
                <c:pt idx="430">
                  <c:v>42114</c:v>
                </c:pt>
                <c:pt idx="431">
                  <c:v>42111</c:v>
                </c:pt>
                <c:pt idx="432">
                  <c:v>42110</c:v>
                </c:pt>
                <c:pt idx="433">
                  <c:v>42109</c:v>
                </c:pt>
                <c:pt idx="434">
                  <c:v>42108</c:v>
                </c:pt>
                <c:pt idx="435">
                  <c:v>42107</c:v>
                </c:pt>
                <c:pt idx="436">
                  <c:v>42104</c:v>
                </c:pt>
                <c:pt idx="437">
                  <c:v>42103</c:v>
                </c:pt>
                <c:pt idx="438">
                  <c:v>42102</c:v>
                </c:pt>
                <c:pt idx="439">
                  <c:v>42101</c:v>
                </c:pt>
                <c:pt idx="440">
                  <c:v>42100</c:v>
                </c:pt>
                <c:pt idx="441">
                  <c:v>42096</c:v>
                </c:pt>
                <c:pt idx="442">
                  <c:v>42095</c:v>
                </c:pt>
                <c:pt idx="443">
                  <c:v>42094</c:v>
                </c:pt>
                <c:pt idx="444">
                  <c:v>42093</c:v>
                </c:pt>
                <c:pt idx="445">
                  <c:v>42090</c:v>
                </c:pt>
                <c:pt idx="446">
                  <c:v>42089</c:v>
                </c:pt>
                <c:pt idx="447">
                  <c:v>42088</c:v>
                </c:pt>
                <c:pt idx="448">
                  <c:v>42087</c:v>
                </c:pt>
                <c:pt idx="449">
                  <c:v>42086</c:v>
                </c:pt>
                <c:pt idx="450">
                  <c:v>42083</c:v>
                </c:pt>
                <c:pt idx="451">
                  <c:v>42082</c:v>
                </c:pt>
                <c:pt idx="452">
                  <c:v>42081</c:v>
                </c:pt>
                <c:pt idx="453">
                  <c:v>42080</c:v>
                </c:pt>
                <c:pt idx="454">
                  <c:v>42079</c:v>
                </c:pt>
                <c:pt idx="455">
                  <c:v>42076</c:v>
                </c:pt>
                <c:pt idx="456">
                  <c:v>42075</c:v>
                </c:pt>
                <c:pt idx="457">
                  <c:v>42074</c:v>
                </c:pt>
                <c:pt idx="458">
                  <c:v>42073</c:v>
                </c:pt>
                <c:pt idx="459">
                  <c:v>42072</c:v>
                </c:pt>
                <c:pt idx="460">
                  <c:v>42069</c:v>
                </c:pt>
                <c:pt idx="461">
                  <c:v>42068</c:v>
                </c:pt>
                <c:pt idx="462">
                  <c:v>42067</c:v>
                </c:pt>
                <c:pt idx="463">
                  <c:v>42066</c:v>
                </c:pt>
                <c:pt idx="464">
                  <c:v>42065</c:v>
                </c:pt>
                <c:pt idx="465">
                  <c:v>42062</c:v>
                </c:pt>
                <c:pt idx="466">
                  <c:v>42061</c:v>
                </c:pt>
                <c:pt idx="467">
                  <c:v>42060</c:v>
                </c:pt>
                <c:pt idx="468">
                  <c:v>42059</c:v>
                </c:pt>
                <c:pt idx="469">
                  <c:v>42058</c:v>
                </c:pt>
                <c:pt idx="470">
                  <c:v>42055</c:v>
                </c:pt>
                <c:pt idx="471">
                  <c:v>42054</c:v>
                </c:pt>
                <c:pt idx="472">
                  <c:v>42053</c:v>
                </c:pt>
                <c:pt idx="473">
                  <c:v>42052</c:v>
                </c:pt>
                <c:pt idx="474">
                  <c:v>42048</c:v>
                </c:pt>
                <c:pt idx="475">
                  <c:v>42047</c:v>
                </c:pt>
                <c:pt idx="476">
                  <c:v>42046</c:v>
                </c:pt>
                <c:pt idx="477">
                  <c:v>42045</c:v>
                </c:pt>
                <c:pt idx="478">
                  <c:v>42044</c:v>
                </c:pt>
                <c:pt idx="479">
                  <c:v>42041</c:v>
                </c:pt>
                <c:pt idx="480">
                  <c:v>42040</c:v>
                </c:pt>
                <c:pt idx="481">
                  <c:v>42039</c:v>
                </c:pt>
                <c:pt idx="482">
                  <c:v>42038</c:v>
                </c:pt>
                <c:pt idx="483">
                  <c:v>42037</c:v>
                </c:pt>
                <c:pt idx="484">
                  <c:v>42034</c:v>
                </c:pt>
                <c:pt idx="485">
                  <c:v>42033</c:v>
                </c:pt>
                <c:pt idx="486">
                  <c:v>42032</c:v>
                </c:pt>
                <c:pt idx="487">
                  <c:v>42031</c:v>
                </c:pt>
                <c:pt idx="488">
                  <c:v>42030</c:v>
                </c:pt>
                <c:pt idx="489">
                  <c:v>42027</c:v>
                </c:pt>
                <c:pt idx="490">
                  <c:v>42026</c:v>
                </c:pt>
                <c:pt idx="491">
                  <c:v>42025</c:v>
                </c:pt>
                <c:pt idx="492">
                  <c:v>42024</c:v>
                </c:pt>
                <c:pt idx="493">
                  <c:v>42020</c:v>
                </c:pt>
                <c:pt idx="494">
                  <c:v>42019</c:v>
                </c:pt>
                <c:pt idx="495">
                  <c:v>42018</c:v>
                </c:pt>
                <c:pt idx="496">
                  <c:v>42017</c:v>
                </c:pt>
                <c:pt idx="497">
                  <c:v>42016</c:v>
                </c:pt>
                <c:pt idx="498">
                  <c:v>42013</c:v>
                </c:pt>
                <c:pt idx="499">
                  <c:v>42012</c:v>
                </c:pt>
                <c:pt idx="500">
                  <c:v>42011</c:v>
                </c:pt>
                <c:pt idx="501">
                  <c:v>42010</c:v>
                </c:pt>
                <c:pt idx="502">
                  <c:v>42009</c:v>
                </c:pt>
                <c:pt idx="503">
                  <c:v>42006</c:v>
                </c:pt>
                <c:pt idx="504">
                  <c:v>42004</c:v>
                </c:pt>
                <c:pt idx="505">
                  <c:v>42003</c:v>
                </c:pt>
                <c:pt idx="506">
                  <c:v>42002</c:v>
                </c:pt>
                <c:pt idx="507">
                  <c:v>41999</c:v>
                </c:pt>
                <c:pt idx="508">
                  <c:v>41997</c:v>
                </c:pt>
                <c:pt idx="509">
                  <c:v>41996</c:v>
                </c:pt>
                <c:pt idx="510">
                  <c:v>41995</c:v>
                </c:pt>
                <c:pt idx="511">
                  <c:v>41992</c:v>
                </c:pt>
                <c:pt idx="512">
                  <c:v>41991</c:v>
                </c:pt>
                <c:pt idx="513">
                  <c:v>41990</c:v>
                </c:pt>
                <c:pt idx="514">
                  <c:v>41989</c:v>
                </c:pt>
                <c:pt idx="515">
                  <c:v>41988</c:v>
                </c:pt>
                <c:pt idx="516">
                  <c:v>41985</c:v>
                </c:pt>
                <c:pt idx="517">
                  <c:v>41984</c:v>
                </c:pt>
                <c:pt idx="518">
                  <c:v>41983</c:v>
                </c:pt>
                <c:pt idx="519">
                  <c:v>41982</c:v>
                </c:pt>
                <c:pt idx="520">
                  <c:v>41981</c:v>
                </c:pt>
                <c:pt idx="521">
                  <c:v>41978</c:v>
                </c:pt>
                <c:pt idx="522">
                  <c:v>41977</c:v>
                </c:pt>
                <c:pt idx="523">
                  <c:v>41976</c:v>
                </c:pt>
                <c:pt idx="524">
                  <c:v>41975</c:v>
                </c:pt>
                <c:pt idx="525">
                  <c:v>41974</c:v>
                </c:pt>
                <c:pt idx="526">
                  <c:v>41971</c:v>
                </c:pt>
                <c:pt idx="527">
                  <c:v>41969</c:v>
                </c:pt>
                <c:pt idx="528">
                  <c:v>41968</c:v>
                </c:pt>
                <c:pt idx="529">
                  <c:v>41967</c:v>
                </c:pt>
                <c:pt idx="530">
                  <c:v>41964</c:v>
                </c:pt>
                <c:pt idx="531">
                  <c:v>41963</c:v>
                </c:pt>
                <c:pt idx="532">
                  <c:v>41962</c:v>
                </c:pt>
                <c:pt idx="533">
                  <c:v>41961</c:v>
                </c:pt>
                <c:pt idx="534">
                  <c:v>41960</c:v>
                </c:pt>
                <c:pt idx="535">
                  <c:v>41957</c:v>
                </c:pt>
                <c:pt idx="536">
                  <c:v>41956</c:v>
                </c:pt>
                <c:pt idx="537">
                  <c:v>41955</c:v>
                </c:pt>
                <c:pt idx="538">
                  <c:v>41954</c:v>
                </c:pt>
                <c:pt idx="539">
                  <c:v>41953</c:v>
                </c:pt>
                <c:pt idx="540">
                  <c:v>41950</c:v>
                </c:pt>
                <c:pt idx="541">
                  <c:v>41949</c:v>
                </c:pt>
                <c:pt idx="542">
                  <c:v>41948</c:v>
                </c:pt>
                <c:pt idx="543">
                  <c:v>41947</c:v>
                </c:pt>
                <c:pt idx="544">
                  <c:v>41946</c:v>
                </c:pt>
                <c:pt idx="545">
                  <c:v>41943</c:v>
                </c:pt>
                <c:pt idx="546">
                  <c:v>41942</c:v>
                </c:pt>
                <c:pt idx="547">
                  <c:v>41941</c:v>
                </c:pt>
                <c:pt idx="548">
                  <c:v>41940</c:v>
                </c:pt>
                <c:pt idx="549">
                  <c:v>41939</c:v>
                </c:pt>
                <c:pt idx="550">
                  <c:v>41936</c:v>
                </c:pt>
                <c:pt idx="551">
                  <c:v>41935</c:v>
                </c:pt>
                <c:pt idx="552">
                  <c:v>41934</c:v>
                </c:pt>
                <c:pt idx="553">
                  <c:v>41933</c:v>
                </c:pt>
                <c:pt idx="554">
                  <c:v>41932</c:v>
                </c:pt>
                <c:pt idx="555">
                  <c:v>41929</c:v>
                </c:pt>
                <c:pt idx="556">
                  <c:v>41928</c:v>
                </c:pt>
                <c:pt idx="557">
                  <c:v>41927</c:v>
                </c:pt>
                <c:pt idx="558">
                  <c:v>41926</c:v>
                </c:pt>
                <c:pt idx="559">
                  <c:v>41925</c:v>
                </c:pt>
                <c:pt idx="560">
                  <c:v>41922</c:v>
                </c:pt>
                <c:pt idx="561">
                  <c:v>41921</c:v>
                </c:pt>
                <c:pt idx="562">
                  <c:v>41920</c:v>
                </c:pt>
                <c:pt idx="563">
                  <c:v>41919</c:v>
                </c:pt>
                <c:pt idx="564">
                  <c:v>41918</c:v>
                </c:pt>
                <c:pt idx="565">
                  <c:v>41915</c:v>
                </c:pt>
                <c:pt idx="566">
                  <c:v>41914</c:v>
                </c:pt>
                <c:pt idx="567">
                  <c:v>41913</c:v>
                </c:pt>
                <c:pt idx="568">
                  <c:v>41912</c:v>
                </c:pt>
                <c:pt idx="569">
                  <c:v>41911</c:v>
                </c:pt>
                <c:pt idx="570">
                  <c:v>41908</c:v>
                </c:pt>
                <c:pt idx="571">
                  <c:v>41907</c:v>
                </c:pt>
                <c:pt idx="572">
                  <c:v>41906</c:v>
                </c:pt>
                <c:pt idx="573">
                  <c:v>41905</c:v>
                </c:pt>
                <c:pt idx="574">
                  <c:v>41904</c:v>
                </c:pt>
                <c:pt idx="575">
                  <c:v>41901</c:v>
                </c:pt>
                <c:pt idx="576">
                  <c:v>41900</c:v>
                </c:pt>
                <c:pt idx="577">
                  <c:v>41899</c:v>
                </c:pt>
                <c:pt idx="578">
                  <c:v>41898</c:v>
                </c:pt>
                <c:pt idx="579">
                  <c:v>41897</c:v>
                </c:pt>
                <c:pt idx="580">
                  <c:v>41894</c:v>
                </c:pt>
                <c:pt idx="581">
                  <c:v>41893</c:v>
                </c:pt>
                <c:pt idx="582">
                  <c:v>41892</c:v>
                </c:pt>
                <c:pt idx="583">
                  <c:v>41891</c:v>
                </c:pt>
                <c:pt idx="584">
                  <c:v>41890</c:v>
                </c:pt>
                <c:pt idx="585">
                  <c:v>41887</c:v>
                </c:pt>
                <c:pt idx="586">
                  <c:v>41886</c:v>
                </c:pt>
                <c:pt idx="587">
                  <c:v>41885</c:v>
                </c:pt>
                <c:pt idx="588">
                  <c:v>41884</c:v>
                </c:pt>
                <c:pt idx="589">
                  <c:v>41880</c:v>
                </c:pt>
                <c:pt idx="590">
                  <c:v>41879</c:v>
                </c:pt>
                <c:pt idx="591">
                  <c:v>41878</c:v>
                </c:pt>
                <c:pt idx="592">
                  <c:v>41877</c:v>
                </c:pt>
                <c:pt idx="593">
                  <c:v>41876</c:v>
                </c:pt>
                <c:pt idx="594">
                  <c:v>41873</c:v>
                </c:pt>
                <c:pt idx="595">
                  <c:v>41872</c:v>
                </c:pt>
                <c:pt idx="596">
                  <c:v>41871</c:v>
                </c:pt>
                <c:pt idx="597">
                  <c:v>41870</c:v>
                </c:pt>
                <c:pt idx="598">
                  <c:v>41869</c:v>
                </c:pt>
                <c:pt idx="599">
                  <c:v>41866</c:v>
                </c:pt>
                <c:pt idx="600">
                  <c:v>41865</c:v>
                </c:pt>
                <c:pt idx="601">
                  <c:v>41864</c:v>
                </c:pt>
                <c:pt idx="602">
                  <c:v>41863</c:v>
                </c:pt>
                <c:pt idx="603">
                  <c:v>41862</c:v>
                </c:pt>
                <c:pt idx="604">
                  <c:v>41859</c:v>
                </c:pt>
                <c:pt idx="605">
                  <c:v>41858</c:v>
                </c:pt>
                <c:pt idx="606">
                  <c:v>41857</c:v>
                </c:pt>
                <c:pt idx="607">
                  <c:v>41856</c:v>
                </c:pt>
                <c:pt idx="608">
                  <c:v>41855</c:v>
                </c:pt>
                <c:pt idx="609">
                  <c:v>41852</c:v>
                </c:pt>
                <c:pt idx="610">
                  <c:v>41851</c:v>
                </c:pt>
                <c:pt idx="611">
                  <c:v>41850</c:v>
                </c:pt>
                <c:pt idx="612">
                  <c:v>41849</c:v>
                </c:pt>
                <c:pt idx="613">
                  <c:v>41848</c:v>
                </c:pt>
                <c:pt idx="614">
                  <c:v>41845</c:v>
                </c:pt>
                <c:pt idx="615">
                  <c:v>41844</c:v>
                </c:pt>
                <c:pt idx="616">
                  <c:v>41843</c:v>
                </c:pt>
                <c:pt idx="617">
                  <c:v>41842</c:v>
                </c:pt>
                <c:pt idx="618">
                  <c:v>41841</c:v>
                </c:pt>
                <c:pt idx="619">
                  <c:v>41838</c:v>
                </c:pt>
                <c:pt idx="620">
                  <c:v>41837</c:v>
                </c:pt>
                <c:pt idx="621">
                  <c:v>41836</c:v>
                </c:pt>
                <c:pt idx="622">
                  <c:v>41835</c:v>
                </c:pt>
                <c:pt idx="623">
                  <c:v>41834</c:v>
                </c:pt>
                <c:pt idx="624">
                  <c:v>41831</c:v>
                </c:pt>
                <c:pt idx="625">
                  <c:v>41830</c:v>
                </c:pt>
                <c:pt idx="626">
                  <c:v>41829</c:v>
                </c:pt>
                <c:pt idx="627">
                  <c:v>41828</c:v>
                </c:pt>
                <c:pt idx="628">
                  <c:v>41827</c:v>
                </c:pt>
                <c:pt idx="629">
                  <c:v>41823</c:v>
                </c:pt>
                <c:pt idx="630">
                  <c:v>41822</c:v>
                </c:pt>
                <c:pt idx="631">
                  <c:v>41821</c:v>
                </c:pt>
                <c:pt idx="632">
                  <c:v>41820</c:v>
                </c:pt>
                <c:pt idx="633">
                  <c:v>41817</c:v>
                </c:pt>
                <c:pt idx="634">
                  <c:v>41816</c:v>
                </c:pt>
                <c:pt idx="635">
                  <c:v>41815</c:v>
                </c:pt>
                <c:pt idx="636">
                  <c:v>41814</c:v>
                </c:pt>
                <c:pt idx="637">
                  <c:v>41813</c:v>
                </c:pt>
                <c:pt idx="638">
                  <c:v>41810</c:v>
                </c:pt>
                <c:pt idx="639">
                  <c:v>41809</c:v>
                </c:pt>
                <c:pt idx="640">
                  <c:v>41808</c:v>
                </c:pt>
                <c:pt idx="641">
                  <c:v>41807</c:v>
                </c:pt>
                <c:pt idx="642">
                  <c:v>41806</c:v>
                </c:pt>
                <c:pt idx="643">
                  <c:v>41803</c:v>
                </c:pt>
                <c:pt idx="644">
                  <c:v>41802</c:v>
                </c:pt>
                <c:pt idx="645">
                  <c:v>41801</c:v>
                </c:pt>
                <c:pt idx="646">
                  <c:v>41800</c:v>
                </c:pt>
                <c:pt idx="647">
                  <c:v>41799</c:v>
                </c:pt>
                <c:pt idx="648">
                  <c:v>41796</c:v>
                </c:pt>
                <c:pt idx="649">
                  <c:v>41795</c:v>
                </c:pt>
                <c:pt idx="650">
                  <c:v>41794</c:v>
                </c:pt>
                <c:pt idx="651">
                  <c:v>41793</c:v>
                </c:pt>
                <c:pt idx="652">
                  <c:v>41792</c:v>
                </c:pt>
                <c:pt idx="653">
                  <c:v>41789</c:v>
                </c:pt>
                <c:pt idx="654">
                  <c:v>41788</c:v>
                </c:pt>
                <c:pt idx="655">
                  <c:v>41787</c:v>
                </c:pt>
                <c:pt idx="656">
                  <c:v>41786</c:v>
                </c:pt>
                <c:pt idx="657">
                  <c:v>41782</c:v>
                </c:pt>
                <c:pt idx="658">
                  <c:v>41781</c:v>
                </c:pt>
                <c:pt idx="659">
                  <c:v>41780</c:v>
                </c:pt>
                <c:pt idx="660">
                  <c:v>41779</c:v>
                </c:pt>
                <c:pt idx="661">
                  <c:v>41778</c:v>
                </c:pt>
                <c:pt idx="662">
                  <c:v>41775</c:v>
                </c:pt>
                <c:pt idx="663">
                  <c:v>41774</c:v>
                </c:pt>
                <c:pt idx="664">
                  <c:v>41773</c:v>
                </c:pt>
                <c:pt idx="665">
                  <c:v>41772</c:v>
                </c:pt>
                <c:pt idx="666">
                  <c:v>41771</c:v>
                </c:pt>
                <c:pt idx="667">
                  <c:v>41768</c:v>
                </c:pt>
                <c:pt idx="668">
                  <c:v>41767</c:v>
                </c:pt>
                <c:pt idx="669">
                  <c:v>41766</c:v>
                </c:pt>
                <c:pt idx="670">
                  <c:v>41765</c:v>
                </c:pt>
                <c:pt idx="671">
                  <c:v>41764</c:v>
                </c:pt>
                <c:pt idx="672">
                  <c:v>41761</c:v>
                </c:pt>
                <c:pt idx="673">
                  <c:v>41760</c:v>
                </c:pt>
                <c:pt idx="674">
                  <c:v>41759</c:v>
                </c:pt>
                <c:pt idx="675">
                  <c:v>41758</c:v>
                </c:pt>
                <c:pt idx="676">
                  <c:v>41757</c:v>
                </c:pt>
                <c:pt idx="677">
                  <c:v>41754</c:v>
                </c:pt>
                <c:pt idx="678">
                  <c:v>41753</c:v>
                </c:pt>
                <c:pt idx="679">
                  <c:v>41752</c:v>
                </c:pt>
                <c:pt idx="680">
                  <c:v>41751</c:v>
                </c:pt>
                <c:pt idx="681">
                  <c:v>41750</c:v>
                </c:pt>
                <c:pt idx="682">
                  <c:v>41746</c:v>
                </c:pt>
                <c:pt idx="683">
                  <c:v>41745</c:v>
                </c:pt>
                <c:pt idx="684">
                  <c:v>41744</c:v>
                </c:pt>
                <c:pt idx="685">
                  <c:v>41743</c:v>
                </c:pt>
                <c:pt idx="686">
                  <c:v>41740</c:v>
                </c:pt>
                <c:pt idx="687">
                  <c:v>41739</c:v>
                </c:pt>
                <c:pt idx="688">
                  <c:v>41738</c:v>
                </c:pt>
                <c:pt idx="689">
                  <c:v>41737</c:v>
                </c:pt>
                <c:pt idx="690">
                  <c:v>41736</c:v>
                </c:pt>
                <c:pt idx="691">
                  <c:v>41733</c:v>
                </c:pt>
                <c:pt idx="692">
                  <c:v>41732</c:v>
                </c:pt>
                <c:pt idx="693">
                  <c:v>41731</c:v>
                </c:pt>
                <c:pt idx="694">
                  <c:v>41730</c:v>
                </c:pt>
                <c:pt idx="695">
                  <c:v>41729</c:v>
                </c:pt>
                <c:pt idx="696">
                  <c:v>41726</c:v>
                </c:pt>
                <c:pt idx="697">
                  <c:v>41725</c:v>
                </c:pt>
                <c:pt idx="698">
                  <c:v>41724</c:v>
                </c:pt>
                <c:pt idx="699">
                  <c:v>41723</c:v>
                </c:pt>
                <c:pt idx="700">
                  <c:v>41722</c:v>
                </c:pt>
                <c:pt idx="701">
                  <c:v>41719</c:v>
                </c:pt>
                <c:pt idx="702">
                  <c:v>41718</c:v>
                </c:pt>
                <c:pt idx="703">
                  <c:v>41717</c:v>
                </c:pt>
                <c:pt idx="704">
                  <c:v>41716</c:v>
                </c:pt>
                <c:pt idx="705">
                  <c:v>41715</c:v>
                </c:pt>
                <c:pt idx="706">
                  <c:v>41712</c:v>
                </c:pt>
                <c:pt idx="707">
                  <c:v>41711</c:v>
                </c:pt>
                <c:pt idx="708">
                  <c:v>41710</c:v>
                </c:pt>
                <c:pt idx="709">
                  <c:v>41709</c:v>
                </c:pt>
                <c:pt idx="710">
                  <c:v>41708</c:v>
                </c:pt>
                <c:pt idx="711">
                  <c:v>41705</c:v>
                </c:pt>
                <c:pt idx="712">
                  <c:v>41704</c:v>
                </c:pt>
                <c:pt idx="713">
                  <c:v>41703</c:v>
                </c:pt>
                <c:pt idx="714">
                  <c:v>41702</c:v>
                </c:pt>
                <c:pt idx="715">
                  <c:v>41701</c:v>
                </c:pt>
                <c:pt idx="716">
                  <c:v>41698</c:v>
                </c:pt>
                <c:pt idx="717">
                  <c:v>41697</c:v>
                </c:pt>
                <c:pt idx="718">
                  <c:v>41696</c:v>
                </c:pt>
                <c:pt idx="719">
                  <c:v>41695</c:v>
                </c:pt>
                <c:pt idx="720">
                  <c:v>41694</c:v>
                </c:pt>
                <c:pt idx="721">
                  <c:v>41691</c:v>
                </c:pt>
                <c:pt idx="722">
                  <c:v>41690</c:v>
                </c:pt>
                <c:pt idx="723">
                  <c:v>41689</c:v>
                </c:pt>
                <c:pt idx="724">
                  <c:v>41688</c:v>
                </c:pt>
                <c:pt idx="725">
                  <c:v>41684</c:v>
                </c:pt>
                <c:pt idx="726">
                  <c:v>41683</c:v>
                </c:pt>
                <c:pt idx="727">
                  <c:v>41682</c:v>
                </c:pt>
                <c:pt idx="728">
                  <c:v>41681</c:v>
                </c:pt>
                <c:pt idx="729">
                  <c:v>41680</c:v>
                </c:pt>
                <c:pt idx="730">
                  <c:v>41677</c:v>
                </c:pt>
                <c:pt idx="731">
                  <c:v>41676</c:v>
                </c:pt>
                <c:pt idx="732">
                  <c:v>41675</c:v>
                </c:pt>
                <c:pt idx="733">
                  <c:v>41674</c:v>
                </c:pt>
                <c:pt idx="734">
                  <c:v>41673</c:v>
                </c:pt>
                <c:pt idx="735">
                  <c:v>41670</c:v>
                </c:pt>
                <c:pt idx="736">
                  <c:v>41669</c:v>
                </c:pt>
                <c:pt idx="737">
                  <c:v>41668</c:v>
                </c:pt>
                <c:pt idx="738">
                  <c:v>41667</c:v>
                </c:pt>
                <c:pt idx="739">
                  <c:v>41666</c:v>
                </c:pt>
                <c:pt idx="740">
                  <c:v>41663</c:v>
                </c:pt>
                <c:pt idx="741">
                  <c:v>41662</c:v>
                </c:pt>
                <c:pt idx="742">
                  <c:v>41661</c:v>
                </c:pt>
                <c:pt idx="743">
                  <c:v>41660</c:v>
                </c:pt>
                <c:pt idx="744">
                  <c:v>41656</c:v>
                </c:pt>
                <c:pt idx="745">
                  <c:v>41655</c:v>
                </c:pt>
                <c:pt idx="746">
                  <c:v>41654</c:v>
                </c:pt>
                <c:pt idx="747">
                  <c:v>41653</c:v>
                </c:pt>
                <c:pt idx="748">
                  <c:v>41652</c:v>
                </c:pt>
                <c:pt idx="749">
                  <c:v>41649</c:v>
                </c:pt>
                <c:pt idx="750">
                  <c:v>41648</c:v>
                </c:pt>
                <c:pt idx="751">
                  <c:v>41647</c:v>
                </c:pt>
                <c:pt idx="752">
                  <c:v>41646</c:v>
                </c:pt>
                <c:pt idx="753">
                  <c:v>41645</c:v>
                </c:pt>
                <c:pt idx="754">
                  <c:v>41642</c:v>
                </c:pt>
                <c:pt idx="755">
                  <c:v>41641</c:v>
                </c:pt>
                <c:pt idx="756">
                  <c:v>41639</c:v>
                </c:pt>
                <c:pt idx="757">
                  <c:v>41638</c:v>
                </c:pt>
                <c:pt idx="758">
                  <c:v>41635</c:v>
                </c:pt>
                <c:pt idx="759">
                  <c:v>41634</c:v>
                </c:pt>
                <c:pt idx="760">
                  <c:v>41632</c:v>
                </c:pt>
                <c:pt idx="761">
                  <c:v>41631</c:v>
                </c:pt>
                <c:pt idx="762">
                  <c:v>41628</c:v>
                </c:pt>
                <c:pt idx="763">
                  <c:v>41627</c:v>
                </c:pt>
                <c:pt idx="764">
                  <c:v>41626</c:v>
                </c:pt>
                <c:pt idx="765">
                  <c:v>41625</c:v>
                </c:pt>
                <c:pt idx="766">
                  <c:v>41624</c:v>
                </c:pt>
                <c:pt idx="767">
                  <c:v>41621</c:v>
                </c:pt>
                <c:pt idx="768">
                  <c:v>41620</c:v>
                </c:pt>
                <c:pt idx="769">
                  <c:v>41619</c:v>
                </c:pt>
                <c:pt idx="770">
                  <c:v>41618</c:v>
                </c:pt>
                <c:pt idx="771">
                  <c:v>41617</c:v>
                </c:pt>
                <c:pt idx="772">
                  <c:v>41614</c:v>
                </c:pt>
                <c:pt idx="773">
                  <c:v>41613</c:v>
                </c:pt>
                <c:pt idx="774">
                  <c:v>41612</c:v>
                </c:pt>
                <c:pt idx="775">
                  <c:v>41611</c:v>
                </c:pt>
                <c:pt idx="776">
                  <c:v>41610</c:v>
                </c:pt>
                <c:pt idx="777">
                  <c:v>41607</c:v>
                </c:pt>
                <c:pt idx="778">
                  <c:v>41605</c:v>
                </c:pt>
                <c:pt idx="779">
                  <c:v>41604</c:v>
                </c:pt>
                <c:pt idx="780">
                  <c:v>41603</c:v>
                </c:pt>
                <c:pt idx="781">
                  <c:v>41600</c:v>
                </c:pt>
                <c:pt idx="782">
                  <c:v>41599</c:v>
                </c:pt>
                <c:pt idx="783">
                  <c:v>41598</c:v>
                </c:pt>
                <c:pt idx="784">
                  <c:v>41597</c:v>
                </c:pt>
                <c:pt idx="785">
                  <c:v>41596</c:v>
                </c:pt>
                <c:pt idx="786">
                  <c:v>41593</c:v>
                </c:pt>
                <c:pt idx="787">
                  <c:v>41592</c:v>
                </c:pt>
                <c:pt idx="788">
                  <c:v>41591</c:v>
                </c:pt>
                <c:pt idx="789">
                  <c:v>41590</c:v>
                </c:pt>
                <c:pt idx="790">
                  <c:v>41589</c:v>
                </c:pt>
                <c:pt idx="791">
                  <c:v>41586</c:v>
                </c:pt>
                <c:pt idx="792">
                  <c:v>41585</c:v>
                </c:pt>
                <c:pt idx="793">
                  <c:v>41584</c:v>
                </c:pt>
                <c:pt idx="794">
                  <c:v>41583</c:v>
                </c:pt>
                <c:pt idx="795">
                  <c:v>41582</c:v>
                </c:pt>
                <c:pt idx="796">
                  <c:v>41579</c:v>
                </c:pt>
                <c:pt idx="797">
                  <c:v>41578</c:v>
                </c:pt>
                <c:pt idx="798">
                  <c:v>41577</c:v>
                </c:pt>
                <c:pt idx="799">
                  <c:v>41576</c:v>
                </c:pt>
                <c:pt idx="800">
                  <c:v>41575</c:v>
                </c:pt>
                <c:pt idx="801">
                  <c:v>41572</c:v>
                </c:pt>
                <c:pt idx="802">
                  <c:v>41571</c:v>
                </c:pt>
                <c:pt idx="803">
                  <c:v>41570</c:v>
                </c:pt>
                <c:pt idx="804">
                  <c:v>41569</c:v>
                </c:pt>
                <c:pt idx="805">
                  <c:v>41568</c:v>
                </c:pt>
                <c:pt idx="806">
                  <c:v>41565</c:v>
                </c:pt>
                <c:pt idx="807">
                  <c:v>41564</c:v>
                </c:pt>
                <c:pt idx="808">
                  <c:v>41563</c:v>
                </c:pt>
                <c:pt idx="809">
                  <c:v>41562</c:v>
                </c:pt>
                <c:pt idx="810">
                  <c:v>41561</c:v>
                </c:pt>
                <c:pt idx="811">
                  <c:v>41558</c:v>
                </c:pt>
                <c:pt idx="812">
                  <c:v>41557</c:v>
                </c:pt>
                <c:pt idx="813">
                  <c:v>41556</c:v>
                </c:pt>
                <c:pt idx="814">
                  <c:v>41555</c:v>
                </c:pt>
                <c:pt idx="815">
                  <c:v>41554</c:v>
                </c:pt>
                <c:pt idx="816">
                  <c:v>41551</c:v>
                </c:pt>
                <c:pt idx="817">
                  <c:v>41550</c:v>
                </c:pt>
                <c:pt idx="818">
                  <c:v>41549</c:v>
                </c:pt>
                <c:pt idx="819">
                  <c:v>41548</c:v>
                </c:pt>
                <c:pt idx="820">
                  <c:v>41547</c:v>
                </c:pt>
                <c:pt idx="821">
                  <c:v>41544</c:v>
                </c:pt>
                <c:pt idx="822">
                  <c:v>41543</c:v>
                </c:pt>
                <c:pt idx="823">
                  <c:v>41542</c:v>
                </c:pt>
                <c:pt idx="824">
                  <c:v>41541</c:v>
                </c:pt>
                <c:pt idx="825">
                  <c:v>41540</c:v>
                </c:pt>
                <c:pt idx="826">
                  <c:v>41537</c:v>
                </c:pt>
                <c:pt idx="827">
                  <c:v>41536</c:v>
                </c:pt>
                <c:pt idx="828">
                  <c:v>41535</c:v>
                </c:pt>
                <c:pt idx="829">
                  <c:v>41534</c:v>
                </c:pt>
                <c:pt idx="830">
                  <c:v>41533</c:v>
                </c:pt>
                <c:pt idx="831">
                  <c:v>41530</c:v>
                </c:pt>
                <c:pt idx="832">
                  <c:v>41529</c:v>
                </c:pt>
                <c:pt idx="833">
                  <c:v>41528</c:v>
                </c:pt>
                <c:pt idx="834">
                  <c:v>41527</c:v>
                </c:pt>
                <c:pt idx="835">
                  <c:v>41526</c:v>
                </c:pt>
                <c:pt idx="836">
                  <c:v>41523</c:v>
                </c:pt>
                <c:pt idx="837">
                  <c:v>41522</c:v>
                </c:pt>
                <c:pt idx="838">
                  <c:v>41521</c:v>
                </c:pt>
                <c:pt idx="839">
                  <c:v>41520</c:v>
                </c:pt>
                <c:pt idx="840">
                  <c:v>41516</c:v>
                </c:pt>
                <c:pt idx="841">
                  <c:v>41515</c:v>
                </c:pt>
                <c:pt idx="842">
                  <c:v>41514</c:v>
                </c:pt>
                <c:pt idx="843">
                  <c:v>41513</c:v>
                </c:pt>
                <c:pt idx="844">
                  <c:v>41512</c:v>
                </c:pt>
                <c:pt idx="845">
                  <c:v>41509</c:v>
                </c:pt>
                <c:pt idx="846">
                  <c:v>41508</c:v>
                </c:pt>
                <c:pt idx="847">
                  <c:v>41507</c:v>
                </c:pt>
                <c:pt idx="848">
                  <c:v>41506</c:v>
                </c:pt>
                <c:pt idx="849">
                  <c:v>41505</c:v>
                </c:pt>
                <c:pt idx="850">
                  <c:v>41502</c:v>
                </c:pt>
                <c:pt idx="851">
                  <c:v>41501</c:v>
                </c:pt>
                <c:pt idx="852">
                  <c:v>41500</c:v>
                </c:pt>
                <c:pt idx="853">
                  <c:v>41499</c:v>
                </c:pt>
                <c:pt idx="854">
                  <c:v>41498</c:v>
                </c:pt>
                <c:pt idx="855">
                  <c:v>41495</c:v>
                </c:pt>
                <c:pt idx="856">
                  <c:v>41494</c:v>
                </c:pt>
                <c:pt idx="857">
                  <c:v>41493</c:v>
                </c:pt>
                <c:pt idx="858">
                  <c:v>41492</c:v>
                </c:pt>
                <c:pt idx="859">
                  <c:v>41491</c:v>
                </c:pt>
                <c:pt idx="860">
                  <c:v>41488</c:v>
                </c:pt>
                <c:pt idx="861">
                  <c:v>41487</c:v>
                </c:pt>
                <c:pt idx="862">
                  <c:v>41486</c:v>
                </c:pt>
                <c:pt idx="863">
                  <c:v>41485</c:v>
                </c:pt>
                <c:pt idx="864">
                  <c:v>41484</c:v>
                </c:pt>
                <c:pt idx="865">
                  <c:v>41481</c:v>
                </c:pt>
                <c:pt idx="866">
                  <c:v>41480</c:v>
                </c:pt>
                <c:pt idx="867">
                  <c:v>41479</c:v>
                </c:pt>
                <c:pt idx="868">
                  <c:v>41478</c:v>
                </c:pt>
                <c:pt idx="869">
                  <c:v>41477</c:v>
                </c:pt>
                <c:pt idx="870">
                  <c:v>41474</c:v>
                </c:pt>
                <c:pt idx="871">
                  <c:v>41473</c:v>
                </c:pt>
                <c:pt idx="872">
                  <c:v>41472</c:v>
                </c:pt>
                <c:pt idx="873">
                  <c:v>41471</c:v>
                </c:pt>
                <c:pt idx="874">
                  <c:v>41470</c:v>
                </c:pt>
                <c:pt idx="875">
                  <c:v>41467</c:v>
                </c:pt>
                <c:pt idx="876">
                  <c:v>41466</c:v>
                </c:pt>
                <c:pt idx="877">
                  <c:v>41465</c:v>
                </c:pt>
                <c:pt idx="878">
                  <c:v>41464</c:v>
                </c:pt>
                <c:pt idx="879">
                  <c:v>41463</c:v>
                </c:pt>
                <c:pt idx="880">
                  <c:v>41460</c:v>
                </c:pt>
                <c:pt idx="881">
                  <c:v>41458</c:v>
                </c:pt>
                <c:pt idx="882">
                  <c:v>41457</c:v>
                </c:pt>
                <c:pt idx="883">
                  <c:v>41456</c:v>
                </c:pt>
                <c:pt idx="884">
                  <c:v>41453</c:v>
                </c:pt>
                <c:pt idx="885">
                  <c:v>41452</c:v>
                </c:pt>
                <c:pt idx="886">
                  <c:v>41451</c:v>
                </c:pt>
                <c:pt idx="887">
                  <c:v>41450</c:v>
                </c:pt>
                <c:pt idx="888">
                  <c:v>41449</c:v>
                </c:pt>
                <c:pt idx="889">
                  <c:v>41446</c:v>
                </c:pt>
                <c:pt idx="890">
                  <c:v>41445</c:v>
                </c:pt>
                <c:pt idx="891">
                  <c:v>41444</c:v>
                </c:pt>
                <c:pt idx="892">
                  <c:v>41443</c:v>
                </c:pt>
                <c:pt idx="893">
                  <c:v>41442</c:v>
                </c:pt>
                <c:pt idx="894">
                  <c:v>41439</c:v>
                </c:pt>
                <c:pt idx="895">
                  <c:v>41438</c:v>
                </c:pt>
                <c:pt idx="896">
                  <c:v>41437</c:v>
                </c:pt>
                <c:pt idx="897">
                  <c:v>41436</c:v>
                </c:pt>
                <c:pt idx="898">
                  <c:v>41435</c:v>
                </c:pt>
                <c:pt idx="899">
                  <c:v>41432</c:v>
                </c:pt>
                <c:pt idx="900">
                  <c:v>41431</c:v>
                </c:pt>
                <c:pt idx="901">
                  <c:v>41430</c:v>
                </c:pt>
                <c:pt idx="902">
                  <c:v>41429</c:v>
                </c:pt>
                <c:pt idx="903">
                  <c:v>41428</c:v>
                </c:pt>
                <c:pt idx="904">
                  <c:v>41425</c:v>
                </c:pt>
                <c:pt idx="905">
                  <c:v>41424</c:v>
                </c:pt>
                <c:pt idx="906">
                  <c:v>41423</c:v>
                </c:pt>
                <c:pt idx="907">
                  <c:v>41422</c:v>
                </c:pt>
                <c:pt idx="908">
                  <c:v>41418</c:v>
                </c:pt>
                <c:pt idx="909">
                  <c:v>41417</c:v>
                </c:pt>
                <c:pt idx="910">
                  <c:v>41416</c:v>
                </c:pt>
                <c:pt idx="911">
                  <c:v>41415</c:v>
                </c:pt>
                <c:pt idx="912">
                  <c:v>41414</c:v>
                </c:pt>
                <c:pt idx="913">
                  <c:v>41411</c:v>
                </c:pt>
                <c:pt idx="914">
                  <c:v>41410</c:v>
                </c:pt>
                <c:pt idx="915">
                  <c:v>41409</c:v>
                </c:pt>
                <c:pt idx="916">
                  <c:v>41408</c:v>
                </c:pt>
                <c:pt idx="917">
                  <c:v>41407</c:v>
                </c:pt>
                <c:pt idx="918">
                  <c:v>41404</c:v>
                </c:pt>
                <c:pt idx="919">
                  <c:v>41403</c:v>
                </c:pt>
                <c:pt idx="920">
                  <c:v>41402</c:v>
                </c:pt>
                <c:pt idx="921">
                  <c:v>41401</c:v>
                </c:pt>
                <c:pt idx="922">
                  <c:v>41400</c:v>
                </c:pt>
                <c:pt idx="923">
                  <c:v>41397</c:v>
                </c:pt>
                <c:pt idx="924">
                  <c:v>41396</c:v>
                </c:pt>
                <c:pt idx="925">
                  <c:v>41395</c:v>
                </c:pt>
                <c:pt idx="926">
                  <c:v>41394</c:v>
                </c:pt>
                <c:pt idx="927">
                  <c:v>41393</c:v>
                </c:pt>
                <c:pt idx="928">
                  <c:v>41390</c:v>
                </c:pt>
                <c:pt idx="929">
                  <c:v>41389</c:v>
                </c:pt>
                <c:pt idx="930">
                  <c:v>41388</c:v>
                </c:pt>
                <c:pt idx="931">
                  <c:v>41387</c:v>
                </c:pt>
                <c:pt idx="932">
                  <c:v>41386</c:v>
                </c:pt>
                <c:pt idx="933">
                  <c:v>41383</c:v>
                </c:pt>
                <c:pt idx="934">
                  <c:v>41382</c:v>
                </c:pt>
                <c:pt idx="935">
                  <c:v>41381</c:v>
                </c:pt>
                <c:pt idx="936">
                  <c:v>41380</c:v>
                </c:pt>
                <c:pt idx="937">
                  <c:v>41379</c:v>
                </c:pt>
                <c:pt idx="938">
                  <c:v>41376</c:v>
                </c:pt>
                <c:pt idx="939">
                  <c:v>41375</c:v>
                </c:pt>
                <c:pt idx="940">
                  <c:v>41374</c:v>
                </c:pt>
                <c:pt idx="941">
                  <c:v>41373</c:v>
                </c:pt>
                <c:pt idx="942">
                  <c:v>41372</c:v>
                </c:pt>
                <c:pt idx="943">
                  <c:v>41369</c:v>
                </c:pt>
                <c:pt idx="944">
                  <c:v>41368</c:v>
                </c:pt>
                <c:pt idx="945">
                  <c:v>41367</c:v>
                </c:pt>
                <c:pt idx="946">
                  <c:v>41366</c:v>
                </c:pt>
                <c:pt idx="947">
                  <c:v>41365</c:v>
                </c:pt>
                <c:pt idx="948">
                  <c:v>41361</c:v>
                </c:pt>
                <c:pt idx="949">
                  <c:v>41360</c:v>
                </c:pt>
                <c:pt idx="950">
                  <c:v>41359</c:v>
                </c:pt>
                <c:pt idx="951">
                  <c:v>41358</c:v>
                </c:pt>
                <c:pt idx="952">
                  <c:v>41355</c:v>
                </c:pt>
                <c:pt idx="953">
                  <c:v>41354</c:v>
                </c:pt>
                <c:pt idx="954">
                  <c:v>41353</c:v>
                </c:pt>
                <c:pt idx="955">
                  <c:v>41352</c:v>
                </c:pt>
                <c:pt idx="956">
                  <c:v>41351</c:v>
                </c:pt>
                <c:pt idx="957">
                  <c:v>41348</c:v>
                </c:pt>
                <c:pt idx="958">
                  <c:v>41347</c:v>
                </c:pt>
                <c:pt idx="959">
                  <c:v>41346</c:v>
                </c:pt>
                <c:pt idx="960">
                  <c:v>41345</c:v>
                </c:pt>
                <c:pt idx="961">
                  <c:v>41344</c:v>
                </c:pt>
                <c:pt idx="962">
                  <c:v>41341</c:v>
                </c:pt>
                <c:pt idx="963">
                  <c:v>41340</c:v>
                </c:pt>
                <c:pt idx="964">
                  <c:v>41339</c:v>
                </c:pt>
                <c:pt idx="965">
                  <c:v>41338</c:v>
                </c:pt>
                <c:pt idx="966">
                  <c:v>41337</c:v>
                </c:pt>
                <c:pt idx="967">
                  <c:v>41334</c:v>
                </c:pt>
                <c:pt idx="968">
                  <c:v>41333</c:v>
                </c:pt>
                <c:pt idx="969">
                  <c:v>41332</c:v>
                </c:pt>
                <c:pt idx="970">
                  <c:v>41331</c:v>
                </c:pt>
                <c:pt idx="971">
                  <c:v>41330</c:v>
                </c:pt>
                <c:pt idx="972">
                  <c:v>41327</c:v>
                </c:pt>
                <c:pt idx="973">
                  <c:v>41326</c:v>
                </c:pt>
                <c:pt idx="974">
                  <c:v>41325</c:v>
                </c:pt>
                <c:pt idx="975">
                  <c:v>41324</c:v>
                </c:pt>
                <c:pt idx="976">
                  <c:v>41320</c:v>
                </c:pt>
                <c:pt idx="977">
                  <c:v>41319</c:v>
                </c:pt>
                <c:pt idx="978">
                  <c:v>41318</c:v>
                </c:pt>
                <c:pt idx="979">
                  <c:v>41317</c:v>
                </c:pt>
                <c:pt idx="980">
                  <c:v>41316</c:v>
                </c:pt>
                <c:pt idx="981">
                  <c:v>41313</c:v>
                </c:pt>
                <c:pt idx="982">
                  <c:v>41312</c:v>
                </c:pt>
                <c:pt idx="983">
                  <c:v>41311</c:v>
                </c:pt>
                <c:pt idx="984">
                  <c:v>41310</c:v>
                </c:pt>
                <c:pt idx="985">
                  <c:v>41309</c:v>
                </c:pt>
                <c:pt idx="986">
                  <c:v>41306</c:v>
                </c:pt>
                <c:pt idx="987">
                  <c:v>41305</c:v>
                </c:pt>
                <c:pt idx="988">
                  <c:v>41304</c:v>
                </c:pt>
                <c:pt idx="989">
                  <c:v>41303</c:v>
                </c:pt>
                <c:pt idx="990">
                  <c:v>41302</c:v>
                </c:pt>
                <c:pt idx="991">
                  <c:v>41299</c:v>
                </c:pt>
                <c:pt idx="992">
                  <c:v>41298</c:v>
                </c:pt>
                <c:pt idx="993">
                  <c:v>41297</c:v>
                </c:pt>
                <c:pt idx="994">
                  <c:v>41296</c:v>
                </c:pt>
                <c:pt idx="995">
                  <c:v>41292</c:v>
                </c:pt>
                <c:pt idx="996">
                  <c:v>41291</c:v>
                </c:pt>
                <c:pt idx="997">
                  <c:v>41290</c:v>
                </c:pt>
                <c:pt idx="998">
                  <c:v>41289</c:v>
                </c:pt>
                <c:pt idx="999">
                  <c:v>41288</c:v>
                </c:pt>
                <c:pt idx="1000">
                  <c:v>41285</c:v>
                </c:pt>
                <c:pt idx="1001">
                  <c:v>41284</c:v>
                </c:pt>
                <c:pt idx="1002">
                  <c:v>41283</c:v>
                </c:pt>
                <c:pt idx="1003">
                  <c:v>41282</c:v>
                </c:pt>
                <c:pt idx="1004">
                  <c:v>41281</c:v>
                </c:pt>
                <c:pt idx="1005">
                  <c:v>41278</c:v>
                </c:pt>
                <c:pt idx="1006">
                  <c:v>41277</c:v>
                </c:pt>
                <c:pt idx="1007">
                  <c:v>41276</c:v>
                </c:pt>
                <c:pt idx="1008">
                  <c:v>41274</c:v>
                </c:pt>
                <c:pt idx="1009">
                  <c:v>41271</c:v>
                </c:pt>
                <c:pt idx="1010">
                  <c:v>41270</c:v>
                </c:pt>
                <c:pt idx="1011">
                  <c:v>41269</c:v>
                </c:pt>
                <c:pt idx="1012">
                  <c:v>41267</c:v>
                </c:pt>
                <c:pt idx="1013">
                  <c:v>41264</c:v>
                </c:pt>
                <c:pt idx="1014">
                  <c:v>41263</c:v>
                </c:pt>
                <c:pt idx="1015">
                  <c:v>41262</c:v>
                </c:pt>
                <c:pt idx="1016">
                  <c:v>41261</c:v>
                </c:pt>
                <c:pt idx="1017">
                  <c:v>41260</c:v>
                </c:pt>
                <c:pt idx="1018">
                  <c:v>41257</c:v>
                </c:pt>
                <c:pt idx="1019">
                  <c:v>41256</c:v>
                </c:pt>
                <c:pt idx="1020">
                  <c:v>41255</c:v>
                </c:pt>
                <c:pt idx="1021">
                  <c:v>41254</c:v>
                </c:pt>
                <c:pt idx="1022">
                  <c:v>41253</c:v>
                </c:pt>
                <c:pt idx="1023">
                  <c:v>41250</c:v>
                </c:pt>
                <c:pt idx="1024">
                  <c:v>41249</c:v>
                </c:pt>
                <c:pt idx="1025">
                  <c:v>41248</c:v>
                </c:pt>
                <c:pt idx="1026">
                  <c:v>41247</c:v>
                </c:pt>
                <c:pt idx="1027">
                  <c:v>41246</c:v>
                </c:pt>
                <c:pt idx="1028">
                  <c:v>41243</c:v>
                </c:pt>
                <c:pt idx="1029">
                  <c:v>41242</c:v>
                </c:pt>
                <c:pt idx="1030">
                  <c:v>41241</c:v>
                </c:pt>
                <c:pt idx="1031">
                  <c:v>41240</c:v>
                </c:pt>
                <c:pt idx="1032">
                  <c:v>41239</c:v>
                </c:pt>
                <c:pt idx="1033">
                  <c:v>41236</c:v>
                </c:pt>
                <c:pt idx="1034">
                  <c:v>41234</c:v>
                </c:pt>
                <c:pt idx="1035">
                  <c:v>41233</c:v>
                </c:pt>
                <c:pt idx="1036">
                  <c:v>41232</c:v>
                </c:pt>
                <c:pt idx="1037">
                  <c:v>41229</c:v>
                </c:pt>
                <c:pt idx="1038">
                  <c:v>41228</c:v>
                </c:pt>
                <c:pt idx="1039">
                  <c:v>41227</c:v>
                </c:pt>
                <c:pt idx="1040">
                  <c:v>41226</c:v>
                </c:pt>
                <c:pt idx="1041">
                  <c:v>41225</c:v>
                </c:pt>
                <c:pt idx="1042">
                  <c:v>41222</c:v>
                </c:pt>
                <c:pt idx="1043">
                  <c:v>41221</c:v>
                </c:pt>
                <c:pt idx="1044">
                  <c:v>41220</c:v>
                </c:pt>
                <c:pt idx="1045">
                  <c:v>41219</c:v>
                </c:pt>
                <c:pt idx="1046">
                  <c:v>41218</c:v>
                </c:pt>
                <c:pt idx="1047">
                  <c:v>41215</c:v>
                </c:pt>
                <c:pt idx="1048">
                  <c:v>41214</c:v>
                </c:pt>
                <c:pt idx="1049">
                  <c:v>41213</c:v>
                </c:pt>
                <c:pt idx="1050">
                  <c:v>41208</c:v>
                </c:pt>
                <c:pt idx="1051">
                  <c:v>41207</c:v>
                </c:pt>
                <c:pt idx="1052">
                  <c:v>41206</c:v>
                </c:pt>
                <c:pt idx="1053">
                  <c:v>41205</c:v>
                </c:pt>
                <c:pt idx="1054">
                  <c:v>41204</c:v>
                </c:pt>
                <c:pt idx="1055">
                  <c:v>41201</c:v>
                </c:pt>
                <c:pt idx="1056">
                  <c:v>41200</c:v>
                </c:pt>
                <c:pt idx="1057">
                  <c:v>41199</c:v>
                </c:pt>
                <c:pt idx="1058">
                  <c:v>41198</c:v>
                </c:pt>
                <c:pt idx="1059">
                  <c:v>41197</c:v>
                </c:pt>
                <c:pt idx="1060">
                  <c:v>41194</c:v>
                </c:pt>
                <c:pt idx="1061">
                  <c:v>41193</c:v>
                </c:pt>
                <c:pt idx="1062">
                  <c:v>41192</c:v>
                </c:pt>
                <c:pt idx="1063">
                  <c:v>41191</c:v>
                </c:pt>
                <c:pt idx="1064">
                  <c:v>41190</c:v>
                </c:pt>
                <c:pt idx="1065">
                  <c:v>41187</c:v>
                </c:pt>
                <c:pt idx="1066">
                  <c:v>41186</c:v>
                </c:pt>
                <c:pt idx="1067">
                  <c:v>41185</c:v>
                </c:pt>
                <c:pt idx="1068">
                  <c:v>41184</c:v>
                </c:pt>
                <c:pt idx="1069">
                  <c:v>41183</c:v>
                </c:pt>
                <c:pt idx="1070">
                  <c:v>41180</c:v>
                </c:pt>
                <c:pt idx="1071">
                  <c:v>41179</c:v>
                </c:pt>
                <c:pt idx="1072">
                  <c:v>41178</c:v>
                </c:pt>
                <c:pt idx="1073">
                  <c:v>41177</c:v>
                </c:pt>
                <c:pt idx="1074">
                  <c:v>41176</c:v>
                </c:pt>
                <c:pt idx="1075">
                  <c:v>41173</c:v>
                </c:pt>
                <c:pt idx="1076">
                  <c:v>41172</c:v>
                </c:pt>
                <c:pt idx="1077">
                  <c:v>41171</c:v>
                </c:pt>
                <c:pt idx="1078">
                  <c:v>41170</c:v>
                </c:pt>
                <c:pt idx="1079">
                  <c:v>41169</c:v>
                </c:pt>
                <c:pt idx="1080">
                  <c:v>41166</c:v>
                </c:pt>
                <c:pt idx="1081">
                  <c:v>41165</c:v>
                </c:pt>
                <c:pt idx="1082">
                  <c:v>41164</c:v>
                </c:pt>
                <c:pt idx="1083">
                  <c:v>41163</c:v>
                </c:pt>
                <c:pt idx="1084">
                  <c:v>41162</c:v>
                </c:pt>
                <c:pt idx="1085">
                  <c:v>41159</c:v>
                </c:pt>
                <c:pt idx="1086">
                  <c:v>41158</c:v>
                </c:pt>
                <c:pt idx="1087">
                  <c:v>41157</c:v>
                </c:pt>
                <c:pt idx="1088">
                  <c:v>41156</c:v>
                </c:pt>
                <c:pt idx="1089">
                  <c:v>41152</c:v>
                </c:pt>
                <c:pt idx="1090">
                  <c:v>41151</c:v>
                </c:pt>
                <c:pt idx="1091">
                  <c:v>41150</c:v>
                </c:pt>
                <c:pt idx="1092">
                  <c:v>41149</c:v>
                </c:pt>
                <c:pt idx="1093">
                  <c:v>41148</c:v>
                </c:pt>
                <c:pt idx="1094">
                  <c:v>41145</c:v>
                </c:pt>
                <c:pt idx="1095">
                  <c:v>41144</c:v>
                </c:pt>
                <c:pt idx="1096">
                  <c:v>41143</c:v>
                </c:pt>
                <c:pt idx="1097">
                  <c:v>41142</c:v>
                </c:pt>
                <c:pt idx="1098">
                  <c:v>41141</c:v>
                </c:pt>
                <c:pt idx="1099">
                  <c:v>41138</c:v>
                </c:pt>
                <c:pt idx="1100">
                  <c:v>41137</c:v>
                </c:pt>
                <c:pt idx="1101">
                  <c:v>41136</c:v>
                </c:pt>
                <c:pt idx="1102">
                  <c:v>41135</c:v>
                </c:pt>
                <c:pt idx="1103">
                  <c:v>41134</c:v>
                </c:pt>
                <c:pt idx="1104">
                  <c:v>41131</c:v>
                </c:pt>
                <c:pt idx="1105">
                  <c:v>41130</c:v>
                </c:pt>
                <c:pt idx="1106">
                  <c:v>41129</c:v>
                </c:pt>
                <c:pt idx="1107">
                  <c:v>41128</c:v>
                </c:pt>
                <c:pt idx="1108">
                  <c:v>41127</c:v>
                </c:pt>
                <c:pt idx="1109">
                  <c:v>41124</c:v>
                </c:pt>
                <c:pt idx="1110">
                  <c:v>41123</c:v>
                </c:pt>
                <c:pt idx="1111">
                  <c:v>41122</c:v>
                </c:pt>
                <c:pt idx="1112">
                  <c:v>41121</c:v>
                </c:pt>
                <c:pt idx="1113">
                  <c:v>41120</c:v>
                </c:pt>
                <c:pt idx="1114">
                  <c:v>41117</c:v>
                </c:pt>
                <c:pt idx="1115">
                  <c:v>41116</c:v>
                </c:pt>
                <c:pt idx="1116">
                  <c:v>41115</c:v>
                </c:pt>
                <c:pt idx="1117">
                  <c:v>41114</c:v>
                </c:pt>
                <c:pt idx="1118">
                  <c:v>41113</c:v>
                </c:pt>
                <c:pt idx="1119">
                  <c:v>41110</c:v>
                </c:pt>
                <c:pt idx="1120">
                  <c:v>41109</c:v>
                </c:pt>
                <c:pt idx="1121">
                  <c:v>41108</c:v>
                </c:pt>
                <c:pt idx="1122">
                  <c:v>41107</c:v>
                </c:pt>
                <c:pt idx="1123">
                  <c:v>41106</c:v>
                </c:pt>
                <c:pt idx="1124">
                  <c:v>41103</c:v>
                </c:pt>
                <c:pt idx="1125">
                  <c:v>41102</c:v>
                </c:pt>
                <c:pt idx="1126">
                  <c:v>41101</c:v>
                </c:pt>
                <c:pt idx="1127">
                  <c:v>41100</c:v>
                </c:pt>
                <c:pt idx="1128">
                  <c:v>41099</c:v>
                </c:pt>
                <c:pt idx="1129">
                  <c:v>41096</c:v>
                </c:pt>
                <c:pt idx="1130">
                  <c:v>41095</c:v>
                </c:pt>
                <c:pt idx="1131">
                  <c:v>41093</c:v>
                </c:pt>
                <c:pt idx="1132">
                  <c:v>41092</c:v>
                </c:pt>
                <c:pt idx="1133">
                  <c:v>41089</c:v>
                </c:pt>
                <c:pt idx="1134">
                  <c:v>41088</c:v>
                </c:pt>
                <c:pt idx="1135">
                  <c:v>41087</c:v>
                </c:pt>
                <c:pt idx="1136">
                  <c:v>41086</c:v>
                </c:pt>
                <c:pt idx="1137">
                  <c:v>41085</c:v>
                </c:pt>
                <c:pt idx="1138">
                  <c:v>41082</c:v>
                </c:pt>
                <c:pt idx="1139">
                  <c:v>41081</c:v>
                </c:pt>
                <c:pt idx="1140">
                  <c:v>41080</c:v>
                </c:pt>
                <c:pt idx="1141">
                  <c:v>41079</c:v>
                </c:pt>
                <c:pt idx="1142">
                  <c:v>41078</c:v>
                </c:pt>
                <c:pt idx="1143">
                  <c:v>41075</c:v>
                </c:pt>
                <c:pt idx="1144">
                  <c:v>41074</c:v>
                </c:pt>
                <c:pt idx="1145">
                  <c:v>41073</c:v>
                </c:pt>
                <c:pt idx="1146">
                  <c:v>41072</c:v>
                </c:pt>
                <c:pt idx="1147">
                  <c:v>41071</c:v>
                </c:pt>
                <c:pt idx="1148">
                  <c:v>41068</c:v>
                </c:pt>
                <c:pt idx="1149">
                  <c:v>41067</c:v>
                </c:pt>
                <c:pt idx="1150">
                  <c:v>41066</c:v>
                </c:pt>
                <c:pt idx="1151">
                  <c:v>41065</c:v>
                </c:pt>
                <c:pt idx="1152">
                  <c:v>41064</c:v>
                </c:pt>
                <c:pt idx="1153">
                  <c:v>41061</c:v>
                </c:pt>
                <c:pt idx="1154">
                  <c:v>41060</c:v>
                </c:pt>
                <c:pt idx="1155">
                  <c:v>41059</c:v>
                </c:pt>
                <c:pt idx="1156">
                  <c:v>41058</c:v>
                </c:pt>
                <c:pt idx="1157">
                  <c:v>41054</c:v>
                </c:pt>
                <c:pt idx="1158">
                  <c:v>41053</c:v>
                </c:pt>
                <c:pt idx="1159">
                  <c:v>41052</c:v>
                </c:pt>
                <c:pt idx="1160">
                  <c:v>41051</c:v>
                </c:pt>
                <c:pt idx="1161">
                  <c:v>41050</c:v>
                </c:pt>
                <c:pt idx="1162">
                  <c:v>41047</c:v>
                </c:pt>
                <c:pt idx="1163">
                  <c:v>41046</c:v>
                </c:pt>
                <c:pt idx="1164">
                  <c:v>41045</c:v>
                </c:pt>
                <c:pt idx="1165">
                  <c:v>41044</c:v>
                </c:pt>
                <c:pt idx="1166">
                  <c:v>41043</c:v>
                </c:pt>
                <c:pt idx="1167">
                  <c:v>41040</c:v>
                </c:pt>
                <c:pt idx="1168">
                  <c:v>41039</c:v>
                </c:pt>
                <c:pt idx="1169">
                  <c:v>41038</c:v>
                </c:pt>
                <c:pt idx="1170">
                  <c:v>41037</c:v>
                </c:pt>
                <c:pt idx="1171">
                  <c:v>41036</c:v>
                </c:pt>
                <c:pt idx="1172">
                  <c:v>41033</c:v>
                </c:pt>
                <c:pt idx="1173">
                  <c:v>41032</c:v>
                </c:pt>
                <c:pt idx="1174">
                  <c:v>41031</c:v>
                </c:pt>
                <c:pt idx="1175">
                  <c:v>41030</c:v>
                </c:pt>
                <c:pt idx="1176">
                  <c:v>41029</c:v>
                </c:pt>
                <c:pt idx="1177">
                  <c:v>41026</c:v>
                </c:pt>
                <c:pt idx="1178">
                  <c:v>41025</c:v>
                </c:pt>
                <c:pt idx="1179">
                  <c:v>41024</c:v>
                </c:pt>
                <c:pt idx="1180">
                  <c:v>41023</c:v>
                </c:pt>
                <c:pt idx="1181">
                  <c:v>41022</c:v>
                </c:pt>
                <c:pt idx="1182">
                  <c:v>41019</c:v>
                </c:pt>
                <c:pt idx="1183">
                  <c:v>41018</c:v>
                </c:pt>
                <c:pt idx="1184">
                  <c:v>41017</c:v>
                </c:pt>
                <c:pt idx="1185">
                  <c:v>41016</c:v>
                </c:pt>
                <c:pt idx="1186">
                  <c:v>41015</c:v>
                </c:pt>
                <c:pt idx="1187">
                  <c:v>41012</c:v>
                </c:pt>
                <c:pt idx="1188">
                  <c:v>41011</c:v>
                </c:pt>
                <c:pt idx="1189">
                  <c:v>41010</c:v>
                </c:pt>
                <c:pt idx="1190">
                  <c:v>41009</c:v>
                </c:pt>
                <c:pt idx="1191">
                  <c:v>41008</c:v>
                </c:pt>
                <c:pt idx="1192">
                  <c:v>41004</c:v>
                </c:pt>
                <c:pt idx="1193">
                  <c:v>41003</c:v>
                </c:pt>
                <c:pt idx="1194">
                  <c:v>41002</c:v>
                </c:pt>
                <c:pt idx="1195">
                  <c:v>41001</c:v>
                </c:pt>
                <c:pt idx="1196">
                  <c:v>40998</c:v>
                </c:pt>
                <c:pt idx="1197">
                  <c:v>40997</c:v>
                </c:pt>
                <c:pt idx="1198">
                  <c:v>40996</c:v>
                </c:pt>
                <c:pt idx="1199">
                  <c:v>40995</c:v>
                </c:pt>
                <c:pt idx="1200">
                  <c:v>40994</c:v>
                </c:pt>
                <c:pt idx="1201">
                  <c:v>40991</c:v>
                </c:pt>
                <c:pt idx="1202">
                  <c:v>40990</c:v>
                </c:pt>
                <c:pt idx="1203">
                  <c:v>40989</c:v>
                </c:pt>
                <c:pt idx="1204">
                  <c:v>40988</c:v>
                </c:pt>
                <c:pt idx="1205">
                  <c:v>40987</c:v>
                </c:pt>
                <c:pt idx="1206">
                  <c:v>40984</c:v>
                </c:pt>
                <c:pt idx="1207">
                  <c:v>40983</c:v>
                </c:pt>
                <c:pt idx="1208">
                  <c:v>40982</c:v>
                </c:pt>
                <c:pt idx="1209">
                  <c:v>40981</c:v>
                </c:pt>
                <c:pt idx="1210">
                  <c:v>40980</c:v>
                </c:pt>
                <c:pt idx="1211">
                  <c:v>40977</c:v>
                </c:pt>
                <c:pt idx="1212">
                  <c:v>40976</c:v>
                </c:pt>
                <c:pt idx="1213">
                  <c:v>40975</c:v>
                </c:pt>
                <c:pt idx="1214">
                  <c:v>40974</c:v>
                </c:pt>
                <c:pt idx="1215">
                  <c:v>40973</c:v>
                </c:pt>
                <c:pt idx="1216">
                  <c:v>40970</c:v>
                </c:pt>
                <c:pt idx="1217">
                  <c:v>40969</c:v>
                </c:pt>
                <c:pt idx="1218">
                  <c:v>40968</c:v>
                </c:pt>
                <c:pt idx="1219">
                  <c:v>40967</c:v>
                </c:pt>
                <c:pt idx="1220">
                  <c:v>40966</c:v>
                </c:pt>
                <c:pt idx="1221">
                  <c:v>40963</c:v>
                </c:pt>
                <c:pt idx="1222">
                  <c:v>40962</c:v>
                </c:pt>
                <c:pt idx="1223">
                  <c:v>40961</c:v>
                </c:pt>
                <c:pt idx="1224">
                  <c:v>40960</c:v>
                </c:pt>
                <c:pt idx="1225">
                  <c:v>40956</c:v>
                </c:pt>
                <c:pt idx="1226">
                  <c:v>40955</c:v>
                </c:pt>
                <c:pt idx="1227">
                  <c:v>40954</c:v>
                </c:pt>
                <c:pt idx="1228">
                  <c:v>40953</c:v>
                </c:pt>
                <c:pt idx="1229">
                  <c:v>40952</c:v>
                </c:pt>
                <c:pt idx="1230">
                  <c:v>40949</c:v>
                </c:pt>
                <c:pt idx="1231">
                  <c:v>40948</c:v>
                </c:pt>
                <c:pt idx="1232">
                  <c:v>40947</c:v>
                </c:pt>
                <c:pt idx="1233">
                  <c:v>40946</c:v>
                </c:pt>
                <c:pt idx="1234">
                  <c:v>40945</c:v>
                </c:pt>
                <c:pt idx="1235">
                  <c:v>40942</c:v>
                </c:pt>
                <c:pt idx="1236">
                  <c:v>40941</c:v>
                </c:pt>
                <c:pt idx="1237">
                  <c:v>40940</c:v>
                </c:pt>
                <c:pt idx="1238">
                  <c:v>40939</c:v>
                </c:pt>
                <c:pt idx="1239">
                  <c:v>40938</c:v>
                </c:pt>
                <c:pt idx="1240">
                  <c:v>40935</c:v>
                </c:pt>
                <c:pt idx="1241">
                  <c:v>40934</c:v>
                </c:pt>
                <c:pt idx="1242">
                  <c:v>40933</c:v>
                </c:pt>
                <c:pt idx="1243">
                  <c:v>40932</c:v>
                </c:pt>
                <c:pt idx="1244">
                  <c:v>40931</c:v>
                </c:pt>
                <c:pt idx="1245">
                  <c:v>40928</c:v>
                </c:pt>
                <c:pt idx="1246">
                  <c:v>40927</c:v>
                </c:pt>
                <c:pt idx="1247">
                  <c:v>40926</c:v>
                </c:pt>
                <c:pt idx="1248">
                  <c:v>40925</c:v>
                </c:pt>
                <c:pt idx="1249">
                  <c:v>40921</c:v>
                </c:pt>
                <c:pt idx="1250">
                  <c:v>40920</c:v>
                </c:pt>
                <c:pt idx="1251">
                  <c:v>40919</c:v>
                </c:pt>
                <c:pt idx="1252">
                  <c:v>40918</c:v>
                </c:pt>
                <c:pt idx="1253">
                  <c:v>40917</c:v>
                </c:pt>
                <c:pt idx="1254">
                  <c:v>40914</c:v>
                </c:pt>
                <c:pt idx="1255">
                  <c:v>40913</c:v>
                </c:pt>
                <c:pt idx="1256">
                  <c:v>40912</c:v>
                </c:pt>
                <c:pt idx="1257">
                  <c:v>40911</c:v>
                </c:pt>
              </c:numCache>
            </c:numRef>
          </c:cat>
          <c:val>
            <c:numRef>
              <c:f>All!$F$2:$F$1259</c:f>
              <c:numCache>
                <c:formatCode>General</c:formatCode>
                <c:ptCount val="1258"/>
                <c:pt idx="0">
                  <c:v>165.550003</c:v>
                </c:pt>
                <c:pt idx="1">
                  <c:v>166.14999399999999</c:v>
                </c:pt>
                <c:pt idx="2">
                  <c:v>165.86999499999999</c:v>
                </c:pt>
                <c:pt idx="3">
                  <c:v>167.05999800000001</c:v>
                </c:pt>
                <c:pt idx="4">
                  <c:v>166.479996</c:v>
                </c:pt>
                <c:pt idx="5">
                  <c:v>165.91000399999999</c:v>
                </c:pt>
                <c:pt idx="6">
                  <c:v>165.970001</c:v>
                </c:pt>
                <c:pt idx="7">
                  <c:v>166.14999399999999</c:v>
                </c:pt>
                <c:pt idx="8">
                  <c:v>166.740005</c:v>
                </c:pt>
                <c:pt idx="9">
                  <c:v>167.75</c:v>
                </c:pt>
                <c:pt idx="10">
                  <c:v>169.19000199999999</c:v>
                </c:pt>
                <c:pt idx="11">
                  <c:v>167.75</c:v>
                </c:pt>
                <c:pt idx="12">
                  <c:v>168.11999499999999</c:v>
                </c:pt>
                <c:pt idx="13">
                  <c:v>169.39999399999999</c:v>
                </c:pt>
                <c:pt idx="14">
                  <c:v>166.509995</c:v>
                </c:pt>
                <c:pt idx="15">
                  <c:v>163.63999899999999</c:v>
                </c:pt>
                <c:pt idx="16">
                  <c:v>163.990005</c:v>
                </c:pt>
                <c:pt idx="17">
                  <c:v>164.02000100000001</c:v>
                </c:pt>
                <c:pt idx="18">
                  <c:v>163.681511</c:v>
                </c:pt>
                <c:pt idx="19">
                  <c:v>164.79654400000001</c:v>
                </c:pt>
                <c:pt idx="20">
                  <c:v>163.89057199999999</c:v>
                </c:pt>
                <c:pt idx="21">
                  <c:v>168.35073199999999</c:v>
                </c:pt>
                <c:pt idx="22">
                  <c:v>171.96463800000001</c:v>
                </c:pt>
                <c:pt idx="23">
                  <c:v>169.555363</c:v>
                </c:pt>
                <c:pt idx="24">
                  <c:v>169.933684</c:v>
                </c:pt>
                <c:pt idx="25">
                  <c:v>167.73346900000001</c:v>
                </c:pt>
                <c:pt idx="26">
                  <c:v>166.92706100000001</c:v>
                </c:pt>
                <c:pt idx="27">
                  <c:v>171.30757399999999</c:v>
                </c:pt>
                <c:pt idx="28">
                  <c:v>171.09849800000001</c:v>
                </c:pt>
                <c:pt idx="29">
                  <c:v>172.65158299999999</c:v>
                </c:pt>
                <c:pt idx="30">
                  <c:v>168.51001199999999</c:v>
                </c:pt>
                <c:pt idx="31">
                  <c:v>166.04100500000001</c:v>
                </c:pt>
                <c:pt idx="32">
                  <c:v>162.078644</c:v>
                </c:pt>
                <c:pt idx="33">
                  <c:v>169.605144</c:v>
                </c:pt>
                <c:pt idx="34">
                  <c:v>174.83188200000001</c:v>
                </c:pt>
                <c:pt idx="35">
                  <c:v>174.03542300000001</c:v>
                </c:pt>
                <c:pt idx="36">
                  <c:v>177.91815199999999</c:v>
                </c:pt>
                <c:pt idx="37">
                  <c:v>177.101778</c:v>
                </c:pt>
                <c:pt idx="38">
                  <c:v>174.21463399999999</c:v>
                </c:pt>
                <c:pt idx="39">
                  <c:v>172.41264100000001</c:v>
                </c:pt>
                <c:pt idx="40">
                  <c:v>166.13060300000001</c:v>
                </c:pt>
                <c:pt idx="41">
                  <c:v>165.63281799999999</c:v>
                </c:pt>
                <c:pt idx="42">
                  <c:v>167.16600299999999</c:v>
                </c:pt>
                <c:pt idx="43">
                  <c:v>167.04652400000001</c:v>
                </c:pt>
                <c:pt idx="44">
                  <c:v>166.50892400000001</c:v>
                </c:pt>
                <c:pt idx="45">
                  <c:v>166.80759699999999</c:v>
                </c:pt>
                <c:pt idx="46">
                  <c:v>170.22239200000001</c:v>
                </c:pt>
                <c:pt idx="47">
                  <c:v>171.39717099999999</c:v>
                </c:pt>
                <c:pt idx="48">
                  <c:v>171.556466</c:v>
                </c:pt>
                <c:pt idx="49">
                  <c:v>172.26331200000001</c:v>
                </c:pt>
                <c:pt idx="50">
                  <c:v>171.45690300000001</c:v>
                </c:pt>
                <c:pt idx="51">
                  <c:v>172.02437</c:v>
                </c:pt>
                <c:pt idx="52">
                  <c:v>170.77990800000001</c:v>
                </c:pt>
                <c:pt idx="53">
                  <c:v>171.16818000000001</c:v>
                </c:pt>
                <c:pt idx="54">
                  <c:v>172.094067</c:v>
                </c:pt>
                <c:pt idx="55">
                  <c:v>172.70136400000001</c:v>
                </c:pt>
                <c:pt idx="56">
                  <c:v>173.19914900000001</c:v>
                </c:pt>
                <c:pt idx="57">
                  <c:v>178.39602099999999</c:v>
                </c:pt>
                <c:pt idx="58">
                  <c:v>176.61394300000001</c:v>
                </c:pt>
                <c:pt idx="59">
                  <c:v>176.32523499999999</c:v>
                </c:pt>
                <c:pt idx="60">
                  <c:v>175.867267</c:v>
                </c:pt>
                <c:pt idx="61">
                  <c:v>175.2998</c:v>
                </c:pt>
                <c:pt idx="62">
                  <c:v>177.61947799999999</c:v>
                </c:pt>
                <c:pt idx="63">
                  <c:v>178.93362099999999</c:v>
                </c:pt>
                <c:pt idx="64">
                  <c:v>175.65820600000001</c:v>
                </c:pt>
                <c:pt idx="65">
                  <c:v>178.376105</c:v>
                </c:pt>
                <c:pt idx="66">
                  <c:v>178.17699400000001</c:v>
                </c:pt>
                <c:pt idx="67">
                  <c:v>176.225672</c:v>
                </c:pt>
                <c:pt idx="68">
                  <c:v>178.704645</c:v>
                </c:pt>
                <c:pt idx="69">
                  <c:v>180.745564</c:v>
                </c:pt>
                <c:pt idx="70">
                  <c:v>178.58518100000001</c:v>
                </c:pt>
                <c:pt idx="71">
                  <c:v>175.11063999999999</c:v>
                </c:pt>
                <c:pt idx="72">
                  <c:v>174.881663</c:v>
                </c:pt>
                <c:pt idx="73">
                  <c:v>174.42369500000001</c:v>
                </c:pt>
                <c:pt idx="74">
                  <c:v>175.24006800000001</c:v>
                </c:pt>
                <c:pt idx="75">
                  <c:v>172.034335</c:v>
                </c:pt>
                <c:pt idx="76">
                  <c:v>170.341871</c:v>
                </c:pt>
                <c:pt idx="77">
                  <c:v>172.522154</c:v>
                </c:pt>
                <c:pt idx="78">
                  <c:v>170.24230800000001</c:v>
                </c:pt>
                <c:pt idx="79">
                  <c:v>175.867267</c:v>
                </c:pt>
                <c:pt idx="80">
                  <c:v>176.97234900000001</c:v>
                </c:pt>
                <c:pt idx="81">
                  <c:v>176.43475000000001</c:v>
                </c:pt>
                <c:pt idx="82">
                  <c:v>175.879302</c:v>
                </c:pt>
                <c:pt idx="83">
                  <c:v>175.581737</c:v>
                </c:pt>
                <c:pt idx="84">
                  <c:v>175.770195</c:v>
                </c:pt>
                <c:pt idx="85">
                  <c:v>176.28595899999999</c:v>
                </c:pt>
                <c:pt idx="86">
                  <c:v>175.809864</c:v>
                </c:pt>
                <c:pt idx="87">
                  <c:v>174.04432700000001</c:v>
                </c:pt>
                <c:pt idx="88">
                  <c:v>172.725131</c:v>
                </c:pt>
                <c:pt idx="89">
                  <c:v>171.84236300000001</c:v>
                </c:pt>
                <c:pt idx="90">
                  <c:v>173.488879</c:v>
                </c:pt>
                <c:pt idx="91">
                  <c:v>173.042539</c:v>
                </c:pt>
                <c:pt idx="92">
                  <c:v>172.43749399999999</c:v>
                </c:pt>
                <c:pt idx="93">
                  <c:v>172.288704</c:v>
                </c:pt>
                <c:pt idx="94">
                  <c:v>171.70350099999999</c:v>
                </c:pt>
                <c:pt idx="95">
                  <c:v>171.376181</c:v>
                </c:pt>
                <c:pt idx="96">
                  <c:v>172.79456999999999</c:v>
                </c:pt>
                <c:pt idx="97">
                  <c:v>172.566428</c:v>
                </c:pt>
                <c:pt idx="98">
                  <c:v>175.274258</c:v>
                </c:pt>
                <c:pt idx="99">
                  <c:v>173.54839000000001</c:v>
                </c:pt>
                <c:pt idx="100">
                  <c:v>172.73504500000001</c:v>
                </c:pt>
                <c:pt idx="101">
                  <c:v>172.110174</c:v>
                </c:pt>
                <c:pt idx="102">
                  <c:v>172.31845899999999</c:v>
                </c:pt>
                <c:pt idx="103">
                  <c:v>170.136337</c:v>
                </c:pt>
                <c:pt idx="104">
                  <c:v>174.35180600000001</c:v>
                </c:pt>
                <c:pt idx="105">
                  <c:v>174.99651900000001</c:v>
                </c:pt>
                <c:pt idx="106">
                  <c:v>175.343681</c:v>
                </c:pt>
                <c:pt idx="107">
                  <c:v>174.57002</c:v>
                </c:pt>
                <c:pt idx="108">
                  <c:v>174.530351</c:v>
                </c:pt>
                <c:pt idx="109">
                  <c:v>173.11196200000001</c:v>
                </c:pt>
                <c:pt idx="110">
                  <c:v>173.6079</c:v>
                </c:pt>
                <c:pt idx="111">
                  <c:v>171.376181</c:v>
                </c:pt>
                <c:pt idx="112">
                  <c:v>172.258949</c:v>
                </c:pt>
                <c:pt idx="113">
                  <c:v>173.43928299999999</c:v>
                </c:pt>
                <c:pt idx="114">
                  <c:v>174.35180600000001</c:v>
                </c:pt>
                <c:pt idx="115">
                  <c:v>173.10204899999999</c:v>
                </c:pt>
                <c:pt idx="116">
                  <c:v>172.983013</c:v>
                </c:pt>
                <c:pt idx="117">
                  <c:v>173.65749600000001</c:v>
                </c:pt>
                <c:pt idx="118">
                  <c:v>175.09571199999999</c:v>
                </c:pt>
                <c:pt idx="119">
                  <c:v>174.51051000000001</c:v>
                </c:pt>
                <c:pt idx="120">
                  <c:v>174.27245400000001</c:v>
                </c:pt>
                <c:pt idx="121">
                  <c:v>174.917182</c:v>
                </c:pt>
                <c:pt idx="122">
                  <c:v>174.21294399999999</c:v>
                </c:pt>
                <c:pt idx="123">
                  <c:v>171.76301100000001</c:v>
                </c:pt>
                <c:pt idx="124">
                  <c:v>170.67195799999999</c:v>
                </c:pt>
                <c:pt idx="125">
                  <c:v>169.81894500000001</c:v>
                </c:pt>
                <c:pt idx="126">
                  <c:v>168.26169300000001</c:v>
                </c:pt>
                <c:pt idx="127">
                  <c:v>168.212097</c:v>
                </c:pt>
                <c:pt idx="128">
                  <c:v>166.80363600000001</c:v>
                </c:pt>
                <c:pt idx="129">
                  <c:v>162.74687</c:v>
                </c:pt>
                <c:pt idx="130">
                  <c:v>161.68555699999999</c:v>
                </c:pt>
                <c:pt idx="131">
                  <c:v>165.35550699999999</c:v>
                </c:pt>
                <c:pt idx="132">
                  <c:v>170.790978</c:v>
                </c:pt>
                <c:pt idx="133">
                  <c:v>168.58901399999999</c:v>
                </c:pt>
                <c:pt idx="134">
                  <c:v>168.638611</c:v>
                </c:pt>
                <c:pt idx="135">
                  <c:v>166.66477399999999</c:v>
                </c:pt>
                <c:pt idx="136">
                  <c:v>164.44296800000001</c:v>
                </c:pt>
                <c:pt idx="137">
                  <c:v>165.940709</c:v>
                </c:pt>
                <c:pt idx="138">
                  <c:v>165.40508800000001</c:v>
                </c:pt>
                <c:pt idx="139">
                  <c:v>167.636807</c:v>
                </c:pt>
                <c:pt idx="140">
                  <c:v>166.982181</c:v>
                </c:pt>
                <c:pt idx="141">
                  <c:v>167.91453100000001</c:v>
                </c:pt>
                <c:pt idx="142">
                  <c:v>168.84689599999999</c:v>
                </c:pt>
                <c:pt idx="143">
                  <c:v>168.757631</c:v>
                </c:pt>
                <c:pt idx="144">
                  <c:v>167.249977</c:v>
                </c:pt>
                <c:pt idx="145">
                  <c:v>167.94429400000001</c:v>
                </c:pt>
                <c:pt idx="146">
                  <c:v>167.20327700000001</c:v>
                </c:pt>
                <c:pt idx="147">
                  <c:v>166.729029</c:v>
                </c:pt>
                <c:pt idx="148">
                  <c:v>165.039502</c:v>
                </c:pt>
                <c:pt idx="149">
                  <c:v>164.456571</c:v>
                </c:pt>
                <c:pt idx="150">
                  <c:v>164.99011300000001</c:v>
                </c:pt>
                <c:pt idx="151">
                  <c:v>165.187714</c:v>
                </c:pt>
                <c:pt idx="152">
                  <c:v>164.999987</c:v>
                </c:pt>
                <c:pt idx="153">
                  <c:v>164.08113299999999</c:v>
                </c:pt>
                <c:pt idx="154">
                  <c:v>162.184113</c:v>
                </c:pt>
                <c:pt idx="155">
                  <c:v>163.02394000000001</c:v>
                </c:pt>
                <c:pt idx="156">
                  <c:v>161.97663700000001</c:v>
                </c:pt>
                <c:pt idx="157">
                  <c:v>163.468547</c:v>
                </c:pt>
                <c:pt idx="158">
                  <c:v>163.44878299999999</c:v>
                </c:pt>
                <c:pt idx="159">
                  <c:v>166.55119199999999</c:v>
                </c:pt>
                <c:pt idx="160">
                  <c:v>164.298484</c:v>
                </c:pt>
                <c:pt idx="161">
                  <c:v>165.14818500000001</c:v>
                </c:pt>
                <c:pt idx="162">
                  <c:v>165.04939200000001</c:v>
                </c:pt>
                <c:pt idx="163">
                  <c:v>165.63232199999999</c:v>
                </c:pt>
                <c:pt idx="164">
                  <c:v>163.992199</c:v>
                </c:pt>
                <c:pt idx="165">
                  <c:v>162.86585199999999</c:v>
                </c:pt>
                <c:pt idx="166">
                  <c:v>163.23143099999999</c:v>
                </c:pt>
                <c:pt idx="167">
                  <c:v>159.66466500000001</c:v>
                </c:pt>
                <c:pt idx="168">
                  <c:v>158.50866300000001</c:v>
                </c:pt>
                <c:pt idx="169">
                  <c:v>158.97303600000001</c:v>
                </c:pt>
                <c:pt idx="170">
                  <c:v>159.32872499999999</c:v>
                </c:pt>
                <c:pt idx="171">
                  <c:v>159.99069900000001</c:v>
                </c:pt>
                <c:pt idx="172">
                  <c:v>159.51645199999999</c:v>
                </c:pt>
                <c:pt idx="173">
                  <c:v>157.63921300000001</c:v>
                </c:pt>
                <c:pt idx="174">
                  <c:v>158.340701</c:v>
                </c:pt>
                <c:pt idx="175">
                  <c:v>157.965262</c:v>
                </c:pt>
                <c:pt idx="176">
                  <c:v>156.829026</c:v>
                </c:pt>
                <c:pt idx="177">
                  <c:v>156.81915100000001</c:v>
                </c:pt>
                <c:pt idx="178">
                  <c:v>156.09789799999999</c:v>
                </c:pt>
                <c:pt idx="179">
                  <c:v>157.570044</c:v>
                </c:pt>
                <c:pt idx="180">
                  <c:v>157.24399399999999</c:v>
                </c:pt>
                <c:pt idx="181">
                  <c:v>156.2955</c:v>
                </c:pt>
                <c:pt idx="182">
                  <c:v>157.076032</c:v>
                </c:pt>
                <c:pt idx="183">
                  <c:v>155.781723</c:v>
                </c:pt>
                <c:pt idx="184">
                  <c:v>152.06675899999999</c:v>
                </c:pt>
                <c:pt idx="185">
                  <c:v>152.78801200000001</c:v>
                </c:pt>
                <c:pt idx="186">
                  <c:v>153.17334</c:v>
                </c:pt>
                <c:pt idx="187">
                  <c:v>153.55866900000001</c:v>
                </c:pt>
                <c:pt idx="188">
                  <c:v>151.02932999999999</c:v>
                </c:pt>
                <c:pt idx="189">
                  <c:v>153.06465700000001</c:v>
                </c:pt>
                <c:pt idx="190">
                  <c:v>151.65179000000001</c:v>
                </c:pt>
                <c:pt idx="191">
                  <c:v>150.00179199999999</c:v>
                </c:pt>
                <c:pt idx="192">
                  <c:v>150.713156</c:v>
                </c:pt>
                <c:pt idx="193">
                  <c:v>149.70538199999999</c:v>
                </c:pt>
                <c:pt idx="194">
                  <c:v>147.24519699999999</c:v>
                </c:pt>
                <c:pt idx="195">
                  <c:v>147.34400600000001</c:v>
                </c:pt>
                <c:pt idx="196">
                  <c:v>147.45268899999999</c:v>
                </c:pt>
                <c:pt idx="197">
                  <c:v>147.75897399999999</c:v>
                </c:pt>
                <c:pt idx="198">
                  <c:v>147.38352</c:v>
                </c:pt>
                <c:pt idx="199">
                  <c:v>148.44071299999999</c:v>
                </c:pt>
                <c:pt idx="200">
                  <c:v>145.941014</c:v>
                </c:pt>
                <c:pt idx="201">
                  <c:v>147.98621499999999</c:v>
                </c:pt>
                <c:pt idx="202">
                  <c:v>147.50207800000001</c:v>
                </c:pt>
                <c:pt idx="203">
                  <c:v>148.954474</c:v>
                </c:pt>
                <c:pt idx="204">
                  <c:v>147.98621499999999</c:v>
                </c:pt>
                <c:pt idx="205">
                  <c:v>146.73142100000001</c:v>
                </c:pt>
                <c:pt idx="206">
                  <c:v>145.34819300000001</c:v>
                </c:pt>
                <c:pt idx="207">
                  <c:v>145.42723699999999</c:v>
                </c:pt>
                <c:pt idx="208">
                  <c:v>146.24727999999999</c:v>
                </c:pt>
                <c:pt idx="209">
                  <c:v>146.70959099999999</c:v>
                </c:pt>
                <c:pt idx="210">
                  <c:v>147.05386999999999</c:v>
                </c:pt>
                <c:pt idx="211">
                  <c:v>148.25390999999999</c:v>
                </c:pt>
                <c:pt idx="212">
                  <c:v>147.66372100000001</c:v>
                </c:pt>
                <c:pt idx="213">
                  <c:v>145.03740999999999</c:v>
                </c:pt>
                <c:pt idx="214">
                  <c:v>147.19157899999999</c:v>
                </c:pt>
                <c:pt idx="215">
                  <c:v>146.237449</c:v>
                </c:pt>
                <c:pt idx="216">
                  <c:v>145.057087</c:v>
                </c:pt>
                <c:pt idx="217">
                  <c:v>144.06361799999999</c:v>
                </c:pt>
                <c:pt idx="218">
                  <c:v>143.29636600000001</c:v>
                </c:pt>
                <c:pt idx="219">
                  <c:v>142.52913000000001</c:v>
                </c:pt>
                <c:pt idx="220">
                  <c:v>140.83727099999999</c:v>
                </c:pt>
                <c:pt idx="221">
                  <c:v>141.75206299999999</c:v>
                </c:pt>
                <c:pt idx="222">
                  <c:v>139.79461800000001</c:v>
                </c:pt>
                <c:pt idx="223">
                  <c:v>137.52241599999999</c:v>
                </c:pt>
                <c:pt idx="224">
                  <c:v>133.115723</c:v>
                </c:pt>
                <c:pt idx="225">
                  <c:v>133.91246699999999</c:v>
                </c:pt>
                <c:pt idx="226">
                  <c:v>132.14191600000001</c:v>
                </c:pt>
                <c:pt idx="227">
                  <c:v>130.70581300000001</c:v>
                </c:pt>
                <c:pt idx="228">
                  <c:v>133.03702999999999</c:v>
                </c:pt>
                <c:pt idx="229">
                  <c:v>135.65351000000001</c:v>
                </c:pt>
                <c:pt idx="230">
                  <c:v>138.77164099999999</c:v>
                </c:pt>
                <c:pt idx="231">
                  <c:v>142.67668499999999</c:v>
                </c:pt>
                <c:pt idx="232">
                  <c:v>143.63081500000001</c:v>
                </c:pt>
                <c:pt idx="233">
                  <c:v>142.99144100000001</c:v>
                </c:pt>
                <c:pt idx="234">
                  <c:v>139.95200299999999</c:v>
                </c:pt>
                <c:pt idx="235">
                  <c:v>143.650477</c:v>
                </c:pt>
                <c:pt idx="236">
                  <c:v>143.12915000000001</c:v>
                </c:pt>
                <c:pt idx="237">
                  <c:v>142.52913000000001</c:v>
                </c:pt>
                <c:pt idx="238">
                  <c:v>142.39142100000001</c:v>
                </c:pt>
                <c:pt idx="239">
                  <c:v>139.33230699999999</c:v>
                </c:pt>
                <c:pt idx="240">
                  <c:v>138.555239</c:v>
                </c:pt>
                <c:pt idx="241">
                  <c:v>140.16840500000001</c:v>
                </c:pt>
                <c:pt idx="242">
                  <c:v>140.09954300000001</c:v>
                </c:pt>
                <c:pt idx="243">
                  <c:v>143.03079500000001</c:v>
                </c:pt>
                <c:pt idx="244">
                  <c:v>139.06673499999999</c:v>
                </c:pt>
                <c:pt idx="245">
                  <c:v>140.11922000000001</c:v>
                </c:pt>
                <c:pt idx="246">
                  <c:v>138.84048799999999</c:v>
                </c:pt>
                <c:pt idx="247">
                  <c:v>140.03069600000001</c:v>
                </c:pt>
                <c:pt idx="248">
                  <c:v>142.165189</c:v>
                </c:pt>
                <c:pt idx="249">
                  <c:v>144.53576000000001</c:v>
                </c:pt>
                <c:pt idx="250">
                  <c:v>145.99153999999999</c:v>
                </c:pt>
                <c:pt idx="251">
                  <c:v>145.52922899999999</c:v>
                </c:pt>
                <c:pt idx="252">
                  <c:v>151.56876500000001</c:v>
                </c:pt>
                <c:pt idx="253">
                  <c:v>152.88683599999999</c:v>
                </c:pt>
                <c:pt idx="254">
                  <c:v>153.96884399999999</c:v>
                </c:pt>
                <c:pt idx="255">
                  <c:v>152.82782</c:v>
                </c:pt>
                <c:pt idx="256">
                  <c:v>153.358993</c:v>
                </c:pt>
                <c:pt idx="257">
                  <c:v>153.319639</c:v>
                </c:pt>
                <c:pt idx="258">
                  <c:v>151.84418199999999</c:v>
                </c:pt>
                <c:pt idx="259">
                  <c:v>151.07694599999999</c:v>
                </c:pt>
                <c:pt idx="260">
                  <c:v>150.61463499999999</c:v>
                </c:pt>
                <c:pt idx="261">
                  <c:v>153.358993</c:v>
                </c:pt>
                <c:pt idx="262">
                  <c:v>153.339316</c:v>
                </c:pt>
                <c:pt idx="263">
                  <c:v>150.78185199999999</c:v>
                </c:pt>
                <c:pt idx="264">
                  <c:v>150.68349699999999</c:v>
                </c:pt>
                <c:pt idx="265">
                  <c:v>149.198194</c:v>
                </c:pt>
                <c:pt idx="266">
                  <c:v>151.82452000000001</c:v>
                </c:pt>
                <c:pt idx="267">
                  <c:v>150.36872500000001</c:v>
                </c:pt>
                <c:pt idx="268">
                  <c:v>152.16878500000001</c:v>
                </c:pt>
                <c:pt idx="269">
                  <c:v>150.45725999999999</c:v>
                </c:pt>
                <c:pt idx="270">
                  <c:v>151.62276299999999</c:v>
                </c:pt>
                <c:pt idx="271">
                  <c:v>146.84322800000001</c:v>
                </c:pt>
                <c:pt idx="272">
                  <c:v>148.655146</c:v>
                </c:pt>
                <c:pt idx="273">
                  <c:v>149.52682200000001</c:v>
                </c:pt>
                <c:pt idx="274">
                  <c:v>147.15664699999999</c:v>
                </c:pt>
                <c:pt idx="275">
                  <c:v>148.175229</c:v>
                </c:pt>
                <c:pt idx="276">
                  <c:v>147.02931899999999</c:v>
                </c:pt>
                <c:pt idx="277">
                  <c:v>147.45047400000001</c:v>
                </c:pt>
                <c:pt idx="278">
                  <c:v>147.81285099999999</c:v>
                </c:pt>
                <c:pt idx="279">
                  <c:v>148.10667799999999</c:v>
                </c:pt>
                <c:pt idx="280">
                  <c:v>146.872624</c:v>
                </c:pt>
                <c:pt idx="281">
                  <c:v>148.42008200000001</c:v>
                </c:pt>
                <c:pt idx="282">
                  <c:v>147.852036</c:v>
                </c:pt>
                <c:pt idx="283">
                  <c:v>147.68552299999999</c:v>
                </c:pt>
                <c:pt idx="284">
                  <c:v>145.61896300000001</c:v>
                </c:pt>
                <c:pt idx="285">
                  <c:v>145.37411</c:v>
                </c:pt>
                <c:pt idx="286">
                  <c:v>148.83144799999999</c:v>
                </c:pt>
                <c:pt idx="287">
                  <c:v>148.978354</c:v>
                </c:pt>
                <c:pt idx="288">
                  <c:v>149.27217999999999</c:v>
                </c:pt>
                <c:pt idx="289">
                  <c:v>149.36032399999999</c:v>
                </c:pt>
                <c:pt idx="290">
                  <c:v>149.105682</c:v>
                </c:pt>
                <c:pt idx="291">
                  <c:v>147.90099499999999</c:v>
                </c:pt>
                <c:pt idx="292">
                  <c:v>143.61117999999999</c:v>
                </c:pt>
                <c:pt idx="293">
                  <c:v>141.828643</c:v>
                </c:pt>
                <c:pt idx="294">
                  <c:v>139.58579700000001</c:v>
                </c:pt>
                <c:pt idx="295">
                  <c:v>140.281171</c:v>
                </c:pt>
                <c:pt idx="296">
                  <c:v>139.04711699999999</c:v>
                </c:pt>
                <c:pt idx="297">
                  <c:v>137.85223300000001</c:v>
                </c:pt>
                <c:pt idx="298">
                  <c:v>137.01972699999999</c:v>
                </c:pt>
                <c:pt idx="299">
                  <c:v>137.333146</c:v>
                </c:pt>
                <c:pt idx="300">
                  <c:v>135.599583</c:v>
                </c:pt>
                <c:pt idx="301">
                  <c:v>136.88261</c:v>
                </c:pt>
                <c:pt idx="302">
                  <c:v>136.88261</c:v>
                </c:pt>
                <c:pt idx="303">
                  <c:v>137.068701</c:v>
                </c:pt>
                <c:pt idx="304">
                  <c:v>136.68673100000001</c:v>
                </c:pt>
                <c:pt idx="305">
                  <c:v>134.24800400000001</c:v>
                </c:pt>
                <c:pt idx="306">
                  <c:v>132.96496200000001</c:v>
                </c:pt>
                <c:pt idx="307">
                  <c:v>134.091295</c:v>
                </c:pt>
                <c:pt idx="308">
                  <c:v>135.609387</c:v>
                </c:pt>
                <c:pt idx="309">
                  <c:v>134.92378600000001</c:v>
                </c:pt>
                <c:pt idx="310">
                  <c:v>134.29696300000001</c:v>
                </c:pt>
                <c:pt idx="311">
                  <c:v>134.414503</c:v>
                </c:pt>
                <c:pt idx="312">
                  <c:v>131.819052</c:v>
                </c:pt>
                <c:pt idx="313">
                  <c:v>134.16964999999999</c:v>
                </c:pt>
                <c:pt idx="314">
                  <c:v>132.58299199999999</c:v>
                </c:pt>
                <c:pt idx="315">
                  <c:v>129.468469</c:v>
                </c:pt>
                <c:pt idx="316">
                  <c:v>129.92879400000001</c:v>
                </c:pt>
                <c:pt idx="317">
                  <c:v>128.19523100000001</c:v>
                </c:pt>
                <c:pt idx="318">
                  <c:v>127.71531400000001</c:v>
                </c:pt>
                <c:pt idx="319">
                  <c:v>133.34693200000001</c:v>
                </c:pt>
                <c:pt idx="320">
                  <c:v>135.98155299999999</c:v>
                </c:pt>
                <c:pt idx="321">
                  <c:v>136.412497</c:v>
                </c:pt>
                <c:pt idx="322">
                  <c:v>135.41349199999999</c:v>
                </c:pt>
                <c:pt idx="323">
                  <c:v>136.24599799999999</c:v>
                </c:pt>
                <c:pt idx="324">
                  <c:v>135.48205799999999</c:v>
                </c:pt>
                <c:pt idx="325">
                  <c:v>136.921795</c:v>
                </c:pt>
                <c:pt idx="326">
                  <c:v>136.01093399999999</c:v>
                </c:pt>
                <c:pt idx="327">
                  <c:v>134.35572500000001</c:v>
                </c:pt>
                <c:pt idx="328">
                  <c:v>133.454668</c:v>
                </c:pt>
                <c:pt idx="329">
                  <c:v>133.18043399999999</c:v>
                </c:pt>
                <c:pt idx="330">
                  <c:v>132.416494</c:v>
                </c:pt>
                <c:pt idx="331">
                  <c:v>133.102079</c:v>
                </c:pt>
                <c:pt idx="332">
                  <c:v>135.17844299999999</c:v>
                </c:pt>
                <c:pt idx="333">
                  <c:v>131.55462199999999</c:v>
                </c:pt>
                <c:pt idx="334">
                  <c:v>133.13146499999999</c:v>
                </c:pt>
                <c:pt idx="335">
                  <c:v>133.31673799999999</c:v>
                </c:pt>
                <c:pt idx="336">
                  <c:v>131.53228899999999</c:v>
                </c:pt>
                <c:pt idx="337">
                  <c:v>137.509705</c:v>
                </c:pt>
                <c:pt idx="338">
                  <c:v>139.27464699999999</c:v>
                </c:pt>
                <c:pt idx="339">
                  <c:v>139.39165499999999</c:v>
                </c:pt>
                <c:pt idx="340">
                  <c:v>136.45658599999999</c:v>
                </c:pt>
                <c:pt idx="341">
                  <c:v>134.19432900000001</c:v>
                </c:pt>
                <c:pt idx="342">
                  <c:v>134.75989300000001</c:v>
                </c:pt>
                <c:pt idx="343">
                  <c:v>138.38729599999999</c:v>
                </c:pt>
                <c:pt idx="344">
                  <c:v>140.005978</c:v>
                </c:pt>
                <c:pt idx="345">
                  <c:v>142.86303699999999</c:v>
                </c:pt>
                <c:pt idx="346">
                  <c:v>143.41885500000001</c:v>
                </c:pt>
                <c:pt idx="347">
                  <c:v>144.90102300000001</c:v>
                </c:pt>
                <c:pt idx="348">
                  <c:v>144.57923600000001</c:v>
                </c:pt>
                <c:pt idx="349">
                  <c:v>143.925916</c:v>
                </c:pt>
                <c:pt idx="350">
                  <c:v>144.24768800000001</c:v>
                </c:pt>
                <c:pt idx="351">
                  <c:v>144.90102300000001</c:v>
                </c:pt>
                <c:pt idx="352">
                  <c:v>146.55870400000001</c:v>
                </c:pt>
                <c:pt idx="353">
                  <c:v>145.21305000000001</c:v>
                </c:pt>
                <c:pt idx="354">
                  <c:v>146.45144099999999</c:v>
                </c:pt>
                <c:pt idx="355">
                  <c:v>150.03008500000001</c:v>
                </c:pt>
                <c:pt idx="356">
                  <c:v>148.55767800000001</c:v>
                </c:pt>
                <c:pt idx="357">
                  <c:v>148.635673</c:v>
                </c:pt>
                <c:pt idx="358">
                  <c:v>148.36264399999999</c:v>
                </c:pt>
                <c:pt idx="359">
                  <c:v>148.21638400000001</c:v>
                </c:pt>
                <c:pt idx="360">
                  <c:v>148.206638</c:v>
                </c:pt>
                <c:pt idx="361">
                  <c:v>146.14915999999999</c:v>
                </c:pt>
                <c:pt idx="362">
                  <c:v>142.68752499999999</c:v>
                </c:pt>
                <c:pt idx="363">
                  <c:v>143.63337999999999</c:v>
                </c:pt>
                <c:pt idx="364">
                  <c:v>144.481719</c:v>
                </c:pt>
                <c:pt idx="365">
                  <c:v>144.32569799999999</c:v>
                </c:pt>
                <c:pt idx="366">
                  <c:v>143.838145</c:v>
                </c:pt>
                <c:pt idx="367">
                  <c:v>144.47197399999999</c:v>
                </c:pt>
                <c:pt idx="368">
                  <c:v>144.364711</c:v>
                </c:pt>
                <c:pt idx="369">
                  <c:v>144.31595300000001</c:v>
                </c:pt>
                <c:pt idx="370">
                  <c:v>143.09706800000001</c:v>
                </c:pt>
                <c:pt idx="371">
                  <c:v>143.56511599999999</c:v>
                </c:pt>
                <c:pt idx="372">
                  <c:v>142.316979</c:v>
                </c:pt>
                <c:pt idx="373">
                  <c:v>140.67880500000001</c:v>
                </c:pt>
                <c:pt idx="374">
                  <c:v>138.29954000000001</c:v>
                </c:pt>
                <c:pt idx="375">
                  <c:v>137.626713</c:v>
                </c:pt>
                <c:pt idx="376">
                  <c:v>139.67444499999999</c:v>
                </c:pt>
                <c:pt idx="377">
                  <c:v>139.09912</c:v>
                </c:pt>
                <c:pt idx="378">
                  <c:v>139.615926</c:v>
                </c:pt>
                <c:pt idx="379">
                  <c:v>139.65493900000001</c:v>
                </c:pt>
                <c:pt idx="380">
                  <c:v>138.12401199999999</c:v>
                </c:pt>
                <c:pt idx="381">
                  <c:v>138.25078099999999</c:v>
                </c:pt>
                <c:pt idx="382">
                  <c:v>138.50430399999999</c:v>
                </c:pt>
                <c:pt idx="383">
                  <c:v>138.37755000000001</c:v>
                </c:pt>
                <c:pt idx="384">
                  <c:v>138.17277100000001</c:v>
                </c:pt>
                <c:pt idx="385">
                  <c:v>139.60617999999999</c:v>
                </c:pt>
                <c:pt idx="386">
                  <c:v>139.41116199999999</c:v>
                </c:pt>
                <c:pt idx="387">
                  <c:v>138.29954000000001</c:v>
                </c:pt>
                <c:pt idx="388">
                  <c:v>137.304925</c:v>
                </c:pt>
                <c:pt idx="389">
                  <c:v>136.281059</c:v>
                </c:pt>
                <c:pt idx="390">
                  <c:v>135.77401399999999</c:v>
                </c:pt>
                <c:pt idx="391">
                  <c:v>135.130439</c:v>
                </c:pt>
                <c:pt idx="392">
                  <c:v>136.12505300000001</c:v>
                </c:pt>
                <c:pt idx="393">
                  <c:v>137.35368399999999</c:v>
                </c:pt>
                <c:pt idx="394">
                  <c:v>136.563849</c:v>
                </c:pt>
                <c:pt idx="395">
                  <c:v>134.49661</c:v>
                </c:pt>
                <c:pt idx="396">
                  <c:v>136.09580099999999</c:v>
                </c:pt>
                <c:pt idx="397">
                  <c:v>136.544343</c:v>
                </c:pt>
                <c:pt idx="398">
                  <c:v>136.115295</c:v>
                </c:pt>
                <c:pt idx="399">
                  <c:v>136.49395799999999</c:v>
                </c:pt>
                <c:pt idx="400">
                  <c:v>136.42598599999999</c:v>
                </c:pt>
                <c:pt idx="401">
                  <c:v>136.72698800000001</c:v>
                </c:pt>
                <c:pt idx="402">
                  <c:v>136.42598599999999</c:v>
                </c:pt>
                <c:pt idx="403">
                  <c:v>137.319244</c:v>
                </c:pt>
                <c:pt idx="404">
                  <c:v>137.435766</c:v>
                </c:pt>
                <c:pt idx="405">
                  <c:v>136.202675</c:v>
                </c:pt>
                <c:pt idx="406">
                  <c:v>137.81442999999999</c:v>
                </c:pt>
                <c:pt idx="407">
                  <c:v>138.27077</c:v>
                </c:pt>
                <c:pt idx="408">
                  <c:v>137.27070900000001</c:v>
                </c:pt>
                <c:pt idx="409">
                  <c:v>137.30954</c:v>
                </c:pt>
                <c:pt idx="410">
                  <c:v>137.49402000000001</c:v>
                </c:pt>
                <c:pt idx="411">
                  <c:v>137.36779300000001</c:v>
                </c:pt>
                <c:pt idx="412">
                  <c:v>136.94058000000001</c:v>
                </c:pt>
                <c:pt idx="413">
                  <c:v>134.82395</c:v>
                </c:pt>
                <c:pt idx="414">
                  <c:v>135.11523299999999</c:v>
                </c:pt>
                <c:pt idx="415">
                  <c:v>137.46489299999999</c:v>
                </c:pt>
                <c:pt idx="416">
                  <c:v>137.88238799999999</c:v>
                </c:pt>
                <c:pt idx="417">
                  <c:v>138.64943400000001</c:v>
                </c:pt>
                <c:pt idx="418">
                  <c:v>136.97942599999999</c:v>
                </c:pt>
                <c:pt idx="419">
                  <c:v>137.87268399999999</c:v>
                </c:pt>
                <c:pt idx="420">
                  <c:v>139.75629900000001</c:v>
                </c:pt>
                <c:pt idx="421">
                  <c:v>138.057163</c:v>
                </c:pt>
                <c:pt idx="422">
                  <c:v>136.77552299999999</c:v>
                </c:pt>
                <c:pt idx="423">
                  <c:v>138.04744500000001</c:v>
                </c:pt>
                <c:pt idx="424">
                  <c:v>139.105774</c:v>
                </c:pt>
                <c:pt idx="425">
                  <c:v>137.91151400000001</c:v>
                </c:pt>
                <c:pt idx="426">
                  <c:v>140.134962</c:v>
                </c:pt>
                <c:pt idx="427">
                  <c:v>140.15438499999999</c:v>
                </c:pt>
                <c:pt idx="428">
                  <c:v>140.134962</c:v>
                </c:pt>
                <c:pt idx="429">
                  <c:v>141.33892599999999</c:v>
                </c:pt>
                <c:pt idx="430">
                  <c:v>140.02815899999999</c:v>
                </c:pt>
                <c:pt idx="431">
                  <c:v>137.41634300000001</c:v>
                </c:pt>
                <c:pt idx="432">
                  <c:v>138.25134700000001</c:v>
                </c:pt>
                <c:pt idx="433">
                  <c:v>136.71726899999999</c:v>
                </c:pt>
                <c:pt idx="434">
                  <c:v>137.20273599999999</c:v>
                </c:pt>
                <c:pt idx="435">
                  <c:v>138.30960099999999</c:v>
                </c:pt>
                <c:pt idx="436">
                  <c:v>139.04752099999999</c:v>
                </c:pt>
                <c:pt idx="437">
                  <c:v>138.36785499999999</c:v>
                </c:pt>
                <c:pt idx="438">
                  <c:v>137.25128599999999</c:v>
                </c:pt>
                <c:pt idx="439">
                  <c:v>136.62018499999999</c:v>
                </c:pt>
                <c:pt idx="440">
                  <c:v>137.34838500000001</c:v>
                </c:pt>
                <c:pt idx="441">
                  <c:v>137.12505999999999</c:v>
                </c:pt>
                <c:pt idx="442">
                  <c:v>137.82413399999999</c:v>
                </c:pt>
                <c:pt idx="443">
                  <c:v>139.41646600000001</c:v>
                </c:pt>
                <c:pt idx="444">
                  <c:v>141.40688399999999</c:v>
                </c:pt>
                <c:pt idx="445">
                  <c:v>140.38740000000001</c:v>
                </c:pt>
                <c:pt idx="446">
                  <c:v>139.04752099999999</c:v>
                </c:pt>
                <c:pt idx="447">
                  <c:v>138.46495400000001</c:v>
                </c:pt>
                <c:pt idx="448">
                  <c:v>140.008736</c:v>
                </c:pt>
                <c:pt idx="449">
                  <c:v>141.27095399999999</c:v>
                </c:pt>
                <c:pt idx="450">
                  <c:v>140.51362599999999</c:v>
                </c:pt>
                <c:pt idx="451">
                  <c:v>140.71751399999999</c:v>
                </c:pt>
                <c:pt idx="452">
                  <c:v>140.30972399999999</c:v>
                </c:pt>
                <c:pt idx="453">
                  <c:v>137.435766</c:v>
                </c:pt>
                <c:pt idx="454">
                  <c:v>138.154248</c:v>
                </c:pt>
                <c:pt idx="455">
                  <c:v>137.72704899999999</c:v>
                </c:pt>
                <c:pt idx="456">
                  <c:v>138.88244900000001</c:v>
                </c:pt>
                <c:pt idx="457">
                  <c:v>136.892045</c:v>
                </c:pt>
                <c:pt idx="458">
                  <c:v>138.25134700000001</c:v>
                </c:pt>
                <c:pt idx="459">
                  <c:v>140.98938899999999</c:v>
                </c:pt>
                <c:pt idx="460">
                  <c:v>140.66897900000001</c:v>
                </c:pt>
                <c:pt idx="461">
                  <c:v>144.57213300000001</c:v>
                </c:pt>
                <c:pt idx="462">
                  <c:v>143.46970999999999</c:v>
                </c:pt>
                <c:pt idx="463">
                  <c:v>141.43892500000001</c:v>
                </c:pt>
                <c:pt idx="464">
                  <c:v>143.16025099999999</c:v>
                </c:pt>
                <c:pt idx="465">
                  <c:v>141.883769</c:v>
                </c:pt>
                <c:pt idx="466">
                  <c:v>143.64376999999999</c:v>
                </c:pt>
                <c:pt idx="467">
                  <c:v>143.22795099999999</c:v>
                </c:pt>
                <c:pt idx="468">
                  <c:v>143.79849999999999</c:v>
                </c:pt>
                <c:pt idx="469">
                  <c:v>142.038499</c:v>
                </c:pt>
                <c:pt idx="470">
                  <c:v>140.71364700000001</c:v>
                </c:pt>
                <c:pt idx="471">
                  <c:v>138.663532</c:v>
                </c:pt>
                <c:pt idx="472">
                  <c:v>139.147051</c:v>
                </c:pt>
                <c:pt idx="473">
                  <c:v>139.07936599999999</c:v>
                </c:pt>
                <c:pt idx="474">
                  <c:v>138.97299100000001</c:v>
                </c:pt>
                <c:pt idx="475">
                  <c:v>138.276723</c:v>
                </c:pt>
                <c:pt idx="476">
                  <c:v>137.154956</c:v>
                </c:pt>
                <c:pt idx="477">
                  <c:v>137.13561100000001</c:v>
                </c:pt>
                <c:pt idx="478">
                  <c:v>136.30395799999999</c:v>
                </c:pt>
                <c:pt idx="479">
                  <c:v>138.59584699999999</c:v>
                </c:pt>
                <c:pt idx="480">
                  <c:v>140.50089800000001</c:v>
                </c:pt>
                <c:pt idx="481">
                  <c:v>135.30790999999999</c:v>
                </c:pt>
                <c:pt idx="482">
                  <c:v>136.574727</c:v>
                </c:pt>
                <c:pt idx="483">
                  <c:v>134.92110099999999</c:v>
                </c:pt>
                <c:pt idx="484">
                  <c:v>133.52856399999999</c:v>
                </c:pt>
                <c:pt idx="485">
                  <c:v>135.68505400000001</c:v>
                </c:pt>
                <c:pt idx="486">
                  <c:v>136.17825300000001</c:v>
                </c:pt>
                <c:pt idx="487">
                  <c:v>137.53210000000001</c:v>
                </c:pt>
                <c:pt idx="488">
                  <c:v>138.76024200000001</c:v>
                </c:pt>
                <c:pt idx="489">
                  <c:v>138.67319699999999</c:v>
                </c:pt>
                <c:pt idx="490">
                  <c:v>140.38485800000001</c:v>
                </c:pt>
                <c:pt idx="491">
                  <c:v>138.14133799999999</c:v>
                </c:pt>
                <c:pt idx="492">
                  <c:v>135.65604400000001</c:v>
                </c:pt>
                <c:pt idx="493">
                  <c:v>135.75275400000001</c:v>
                </c:pt>
                <c:pt idx="494">
                  <c:v>136.033188</c:v>
                </c:pt>
                <c:pt idx="495">
                  <c:v>136.16857300000001</c:v>
                </c:pt>
                <c:pt idx="496">
                  <c:v>137.04858100000001</c:v>
                </c:pt>
                <c:pt idx="497">
                  <c:v>138.82792699999999</c:v>
                </c:pt>
                <c:pt idx="498">
                  <c:v>139.862664</c:v>
                </c:pt>
                <c:pt idx="499">
                  <c:v>141.53563500000001</c:v>
                </c:pt>
                <c:pt idx="500">
                  <c:v>139.00200100000001</c:v>
                </c:pt>
                <c:pt idx="501">
                  <c:v>135.82043899999999</c:v>
                </c:pt>
                <c:pt idx="502">
                  <c:v>136.08154300000001</c:v>
                </c:pt>
                <c:pt idx="503">
                  <c:v>135.24988999999999</c:v>
                </c:pt>
                <c:pt idx="504">
                  <c:v>134.57296700000001</c:v>
                </c:pt>
                <c:pt idx="505">
                  <c:v>135.31757500000001</c:v>
                </c:pt>
                <c:pt idx="506">
                  <c:v>135.00813099999999</c:v>
                </c:pt>
                <c:pt idx="507">
                  <c:v>134.74702600000001</c:v>
                </c:pt>
                <c:pt idx="508">
                  <c:v>135.28856500000001</c:v>
                </c:pt>
                <c:pt idx="509">
                  <c:v>133.89604299999999</c:v>
                </c:pt>
                <c:pt idx="510">
                  <c:v>135.38527500000001</c:v>
                </c:pt>
                <c:pt idx="511">
                  <c:v>135.20153500000001</c:v>
                </c:pt>
                <c:pt idx="512">
                  <c:v>135.80109400000001</c:v>
                </c:pt>
                <c:pt idx="513">
                  <c:v>132.29075700000001</c:v>
                </c:pt>
                <c:pt idx="514">
                  <c:v>129.621724</c:v>
                </c:pt>
                <c:pt idx="515">
                  <c:v>131.27536499999999</c:v>
                </c:pt>
                <c:pt idx="516">
                  <c:v>132.47449700000001</c:v>
                </c:pt>
                <c:pt idx="517">
                  <c:v>133.47054399999999</c:v>
                </c:pt>
                <c:pt idx="518">
                  <c:v>132.14569299999999</c:v>
                </c:pt>
                <c:pt idx="519">
                  <c:v>134.85340099999999</c:v>
                </c:pt>
                <c:pt idx="520">
                  <c:v>135.17252500000001</c:v>
                </c:pt>
                <c:pt idx="521">
                  <c:v>133.98306500000001</c:v>
                </c:pt>
                <c:pt idx="522">
                  <c:v>135.45625100000001</c:v>
                </c:pt>
                <c:pt idx="523">
                  <c:v>135.15776500000001</c:v>
                </c:pt>
                <c:pt idx="524">
                  <c:v>135.783638</c:v>
                </c:pt>
                <c:pt idx="525">
                  <c:v>135.90880000000001</c:v>
                </c:pt>
                <c:pt idx="526">
                  <c:v>135.11925600000001</c:v>
                </c:pt>
                <c:pt idx="527">
                  <c:v>136.01471599999999</c:v>
                </c:pt>
                <c:pt idx="528">
                  <c:v>129.72719000000001</c:v>
                </c:pt>
                <c:pt idx="529">
                  <c:v>126.241613</c:v>
                </c:pt>
                <c:pt idx="530">
                  <c:v>125.538724</c:v>
                </c:pt>
                <c:pt idx="531">
                  <c:v>125.55797</c:v>
                </c:pt>
                <c:pt idx="532">
                  <c:v>125.278745</c:v>
                </c:pt>
                <c:pt idx="533">
                  <c:v>126.077927</c:v>
                </c:pt>
                <c:pt idx="534">
                  <c:v>124.72990299999999</c:v>
                </c:pt>
                <c:pt idx="535">
                  <c:v>124.40253199999999</c:v>
                </c:pt>
                <c:pt idx="536">
                  <c:v>124.508448</c:v>
                </c:pt>
                <c:pt idx="537">
                  <c:v>124.546971</c:v>
                </c:pt>
                <c:pt idx="538">
                  <c:v>123.97886800000001</c:v>
                </c:pt>
                <c:pt idx="539">
                  <c:v>123.535957</c:v>
                </c:pt>
                <c:pt idx="540">
                  <c:v>120.878439</c:v>
                </c:pt>
                <c:pt idx="541">
                  <c:v>123.179693</c:v>
                </c:pt>
                <c:pt idx="542">
                  <c:v>122.49605699999999</c:v>
                </c:pt>
                <c:pt idx="543">
                  <c:v>121.648729</c:v>
                </c:pt>
                <c:pt idx="544">
                  <c:v>122.68862799999999</c:v>
                </c:pt>
                <c:pt idx="545">
                  <c:v>123.921098</c:v>
                </c:pt>
                <c:pt idx="546">
                  <c:v>122.784913</c:v>
                </c:pt>
                <c:pt idx="547">
                  <c:v>122.06276200000001</c:v>
                </c:pt>
                <c:pt idx="548">
                  <c:v>121.822045</c:v>
                </c:pt>
                <c:pt idx="549">
                  <c:v>121.128787</c:v>
                </c:pt>
                <c:pt idx="550">
                  <c:v>121.061386</c:v>
                </c:pt>
                <c:pt idx="551">
                  <c:v>120.35848900000001</c:v>
                </c:pt>
                <c:pt idx="552">
                  <c:v>119.12602</c:v>
                </c:pt>
                <c:pt idx="553">
                  <c:v>118.73124</c:v>
                </c:pt>
                <c:pt idx="554">
                  <c:v>118.10538200000001</c:v>
                </c:pt>
                <c:pt idx="555">
                  <c:v>117.209915</c:v>
                </c:pt>
                <c:pt idx="556">
                  <c:v>116.295186</c:v>
                </c:pt>
                <c:pt idx="557">
                  <c:v>119.90594</c:v>
                </c:pt>
                <c:pt idx="558">
                  <c:v>120.42589</c:v>
                </c:pt>
                <c:pt idx="559">
                  <c:v>121.15767200000001</c:v>
                </c:pt>
                <c:pt idx="560">
                  <c:v>123.121923</c:v>
                </c:pt>
                <c:pt idx="561">
                  <c:v>123.189323</c:v>
                </c:pt>
                <c:pt idx="562">
                  <c:v>125.076536</c:v>
                </c:pt>
                <c:pt idx="563">
                  <c:v>123.24709300000001</c:v>
                </c:pt>
                <c:pt idx="564">
                  <c:v>120.339235</c:v>
                </c:pt>
                <c:pt idx="565">
                  <c:v>111.538616</c:v>
                </c:pt>
                <c:pt idx="566">
                  <c:v>109.88248900000001</c:v>
                </c:pt>
                <c:pt idx="567">
                  <c:v>109.381794</c:v>
                </c:pt>
                <c:pt idx="568">
                  <c:v>109.583995</c:v>
                </c:pt>
                <c:pt idx="569">
                  <c:v>110.103945</c:v>
                </c:pt>
                <c:pt idx="570">
                  <c:v>109.88248900000001</c:v>
                </c:pt>
                <c:pt idx="571">
                  <c:v>109.54548</c:v>
                </c:pt>
                <c:pt idx="572">
                  <c:v>109.49734100000001</c:v>
                </c:pt>
                <c:pt idx="573">
                  <c:v>108.447811</c:v>
                </c:pt>
                <c:pt idx="574">
                  <c:v>108.563357</c:v>
                </c:pt>
                <c:pt idx="575">
                  <c:v>109.47807899999999</c:v>
                </c:pt>
                <c:pt idx="576">
                  <c:v>110.739441</c:v>
                </c:pt>
                <c:pt idx="577">
                  <c:v>110.26763</c:v>
                </c:pt>
                <c:pt idx="578">
                  <c:v>110.04617500000001</c:v>
                </c:pt>
                <c:pt idx="579">
                  <c:v>109.82471200000001</c:v>
                </c:pt>
                <c:pt idx="580">
                  <c:v>109.48771000000001</c:v>
                </c:pt>
                <c:pt idx="581">
                  <c:v>110.912758</c:v>
                </c:pt>
                <c:pt idx="582">
                  <c:v>110.758695</c:v>
                </c:pt>
                <c:pt idx="583">
                  <c:v>111.25939099999999</c:v>
                </c:pt>
                <c:pt idx="584">
                  <c:v>110.864611</c:v>
                </c:pt>
                <c:pt idx="585">
                  <c:v>111.90451</c:v>
                </c:pt>
                <c:pt idx="586">
                  <c:v>111.57232</c:v>
                </c:pt>
                <c:pt idx="587">
                  <c:v>112.195256</c:v>
                </c:pt>
                <c:pt idx="588">
                  <c:v>111.984415</c:v>
                </c:pt>
                <c:pt idx="589">
                  <c:v>112.29109</c:v>
                </c:pt>
                <c:pt idx="590">
                  <c:v>111.62982700000001</c:v>
                </c:pt>
                <c:pt idx="591">
                  <c:v>111.97483</c:v>
                </c:pt>
                <c:pt idx="592">
                  <c:v>112.827777</c:v>
                </c:pt>
                <c:pt idx="593">
                  <c:v>112.569016</c:v>
                </c:pt>
                <c:pt idx="594">
                  <c:v>112.09942100000001</c:v>
                </c:pt>
                <c:pt idx="595">
                  <c:v>112.636101</c:v>
                </c:pt>
                <c:pt idx="596">
                  <c:v>112.74152100000001</c:v>
                </c:pt>
                <c:pt idx="597">
                  <c:v>113.297372</c:v>
                </c:pt>
                <c:pt idx="598">
                  <c:v>112.990697</c:v>
                </c:pt>
                <c:pt idx="599">
                  <c:v>112.38692500000001</c:v>
                </c:pt>
                <c:pt idx="600">
                  <c:v>113.14403</c:v>
                </c:pt>
                <c:pt idx="601">
                  <c:v>112.837355</c:v>
                </c:pt>
                <c:pt idx="602">
                  <c:v>111.90774500000001</c:v>
                </c:pt>
                <c:pt idx="603">
                  <c:v>111.76399600000001</c:v>
                </c:pt>
                <c:pt idx="604">
                  <c:v>111.505235</c:v>
                </c:pt>
                <c:pt idx="605">
                  <c:v>110.000609</c:v>
                </c:pt>
                <c:pt idx="606">
                  <c:v>110.997305</c:v>
                </c:pt>
                <c:pt idx="607">
                  <c:v>111.006891</c:v>
                </c:pt>
                <c:pt idx="608">
                  <c:v>112.013165</c:v>
                </c:pt>
                <c:pt idx="609">
                  <c:v>111.246481</c:v>
                </c:pt>
                <c:pt idx="610">
                  <c:v>111.399815</c:v>
                </c:pt>
                <c:pt idx="611">
                  <c:v>114.409066</c:v>
                </c:pt>
                <c:pt idx="612">
                  <c:v>113.91072200000001</c:v>
                </c:pt>
                <c:pt idx="613">
                  <c:v>113.87238600000001</c:v>
                </c:pt>
                <c:pt idx="614">
                  <c:v>113.44112699999999</c:v>
                </c:pt>
                <c:pt idx="615">
                  <c:v>113.55612600000001</c:v>
                </c:pt>
                <c:pt idx="616">
                  <c:v>113.671132</c:v>
                </c:pt>
                <c:pt idx="617">
                  <c:v>113.316536</c:v>
                </c:pt>
                <c:pt idx="618">
                  <c:v>112.93319</c:v>
                </c:pt>
                <c:pt idx="619">
                  <c:v>113.671132</c:v>
                </c:pt>
                <c:pt idx="620">
                  <c:v>112.703186</c:v>
                </c:pt>
                <c:pt idx="621">
                  <c:v>114.07364099999999</c:v>
                </c:pt>
                <c:pt idx="622">
                  <c:v>114.07364099999999</c:v>
                </c:pt>
                <c:pt idx="623">
                  <c:v>114.504908</c:v>
                </c:pt>
                <c:pt idx="624">
                  <c:v>114.38990200000001</c:v>
                </c:pt>
                <c:pt idx="625">
                  <c:v>113.92030699999999</c:v>
                </c:pt>
                <c:pt idx="626">
                  <c:v>114.495322</c:v>
                </c:pt>
                <c:pt idx="627">
                  <c:v>114.792412</c:v>
                </c:pt>
                <c:pt idx="628">
                  <c:v>115.20450700000001</c:v>
                </c:pt>
                <c:pt idx="629">
                  <c:v>115.118258</c:v>
                </c:pt>
                <c:pt idx="630">
                  <c:v>114.878668</c:v>
                </c:pt>
                <c:pt idx="631">
                  <c:v>114.792412</c:v>
                </c:pt>
                <c:pt idx="632">
                  <c:v>113.374042</c:v>
                </c:pt>
                <c:pt idx="633">
                  <c:v>114.619906</c:v>
                </c:pt>
                <c:pt idx="634">
                  <c:v>114.68699100000001</c:v>
                </c:pt>
                <c:pt idx="635">
                  <c:v>114.274896</c:v>
                </c:pt>
                <c:pt idx="636">
                  <c:v>112.990697</c:v>
                </c:pt>
                <c:pt idx="637">
                  <c:v>113.55612600000001</c:v>
                </c:pt>
                <c:pt idx="638">
                  <c:v>113.527376</c:v>
                </c:pt>
                <c:pt idx="639">
                  <c:v>113.374042</c:v>
                </c:pt>
                <c:pt idx="640">
                  <c:v>113.546547</c:v>
                </c:pt>
                <c:pt idx="641">
                  <c:v>112.827777</c:v>
                </c:pt>
                <c:pt idx="642">
                  <c:v>113.297372</c:v>
                </c:pt>
                <c:pt idx="643">
                  <c:v>112.74152100000001</c:v>
                </c:pt>
                <c:pt idx="644">
                  <c:v>113.2782</c:v>
                </c:pt>
                <c:pt idx="645">
                  <c:v>114.102391</c:v>
                </c:pt>
                <c:pt idx="646">
                  <c:v>114.476151</c:v>
                </c:pt>
                <c:pt idx="647">
                  <c:v>115.319513</c:v>
                </c:pt>
                <c:pt idx="648">
                  <c:v>114.294067</c:v>
                </c:pt>
                <c:pt idx="649">
                  <c:v>113.824465</c:v>
                </c:pt>
                <c:pt idx="650">
                  <c:v>113.733422</c:v>
                </c:pt>
                <c:pt idx="651">
                  <c:v>112.82713699999999</c:v>
                </c:pt>
                <c:pt idx="652">
                  <c:v>112.617268</c:v>
                </c:pt>
                <c:pt idx="653">
                  <c:v>112.28336899999999</c:v>
                </c:pt>
                <c:pt idx="654">
                  <c:v>111.615587</c:v>
                </c:pt>
                <c:pt idx="655">
                  <c:v>111.55835</c:v>
                </c:pt>
                <c:pt idx="656">
                  <c:v>111.19583299999999</c:v>
                </c:pt>
                <c:pt idx="657">
                  <c:v>110.375411</c:v>
                </c:pt>
                <c:pt idx="658">
                  <c:v>110.22277800000001</c:v>
                </c:pt>
                <c:pt idx="659">
                  <c:v>110.661607</c:v>
                </c:pt>
                <c:pt idx="660">
                  <c:v>110.079679</c:v>
                </c:pt>
                <c:pt idx="661">
                  <c:v>110.76654600000001</c:v>
                </c:pt>
                <c:pt idx="662">
                  <c:v>110.995499</c:v>
                </c:pt>
                <c:pt idx="663">
                  <c:v>110.451731</c:v>
                </c:pt>
                <c:pt idx="664">
                  <c:v>111.815921</c:v>
                </c:pt>
                <c:pt idx="665">
                  <c:v>112.187973</c:v>
                </c:pt>
                <c:pt idx="666">
                  <c:v>112.56956599999999</c:v>
                </c:pt>
                <c:pt idx="667">
                  <c:v>111.96856200000001</c:v>
                </c:pt>
                <c:pt idx="668">
                  <c:v>111.138597</c:v>
                </c:pt>
                <c:pt idx="669">
                  <c:v>110.031977</c:v>
                </c:pt>
                <c:pt idx="670">
                  <c:v>109.07799799999999</c:v>
                </c:pt>
                <c:pt idx="671">
                  <c:v>108.267117</c:v>
                </c:pt>
                <c:pt idx="672">
                  <c:v>107.418076</c:v>
                </c:pt>
                <c:pt idx="673">
                  <c:v>106.454555</c:v>
                </c:pt>
                <c:pt idx="674">
                  <c:v>107.828287</c:v>
                </c:pt>
                <c:pt idx="675">
                  <c:v>107.01740599999999</c:v>
                </c:pt>
                <c:pt idx="676">
                  <c:v>107.61841099999999</c:v>
                </c:pt>
                <c:pt idx="677">
                  <c:v>107.37991599999999</c:v>
                </c:pt>
                <c:pt idx="678">
                  <c:v>108.791809</c:v>
                </c:pt>
                <c:pt idx="679">
                  <c:v>108.46745199999999</c:v>
                </c:pt>
                <c:pt idx="680">
                  <c:v>108.934907</c:v>
                </c:pt>
                <c:pt idx="681">
                  <c:v>108.877663</c:v>
                </c:pt>
                <c:pt idx="682">
                  <c:v>107.952309</c:v>
                </c:pt>
                <c:pt idx="683">
                  <c:v>107.732891</c:v>
                </c:pt>
                <c:pt idx="684">
                  <c:v>108.52469600000001</c:v>
                </c:pt>
                <c:pt idx="685">
                  <c:v>107.542098</c:v>
                </c:pt>
                <c:pt idx="686">
                  <c:v>106.063427</c:v>
                </c:pt>
                <c:pt idx="687">
                  <c:v>107.456236</c:v>
                </c:pt>
                <c:pt idx="688">
                  <c:v>110.165541</c:v>
                </c:pt>
                <c:pt idx="689">
                  <c:v>108.515154</c:v>
                </c:pt>
                <c:pt idx="690">
                  <c:v>110.127381</c:v>
                </c:pt>
                <c:pt idx="691">
                  <c:v>110.985957</c:v>
                </c:pt>
                <c:pt idx="692">
                  <c:v>112.006722</c:v>
                </c:pt>
                <c:pt idx="693">
                  <c:v>111.768227</c:v>
                </c:pt>
                <c:pt idx="694">
                  <c:v>111.863623</c:v>
                </c:pt>
                <c:pt idx="695">
                  <c:v>111.691907</c:v>
                </c:pt>
                <c:pt idx="696">
                  <c:v>110.22277800000001</c:v>
                </c:pt>
                <c:pt idx="697">
                  <c:v>109.841184</c:v>
                </c:pt>
                <c:pt idx="698">
                  <c:v>109.25925599999999</c:v>
                </c:pt>
                <c:pt idx="699">
                  <c:v>109.04938</c:v>
                </c:pt>
                <c:pt idx="700">
                  <c:v>108.333895</c:v>
                </c:pt>
                <c:pt idx="701">
                  <c:v>109.297416</c:v>
                </c:pt>
                <c:pt idx="702">
                  <c:v>110.33725800000001</c:v>
                </c:pt>
                <c:pt idx="703">
                  <c:v>110.33725800000001</c:v>
                </c:pt>
                <c:pt idx="704">
                  <c:v>111.43432799999999</c:v>
                </c:pt>
                <c:pt idx="705">
                  <c:v>110.299098</c:v>
                </c:pt>
                <c:pt idx="706">
                  <c:v>110.04151899999999</c:v>
                </c:pt>
                <c:pt idx="707">
                  <c:v>109.888886</c:v>
                </c:pt>
                <c:pt idx="708">
                  <c:v>110.15599899999999</c:v>
                </c:pt>
                <c:pt idx="709">
                  <c:v>110.031977</c:v>
                </c:pt>
                <c:pt idx="710">
                  <c:v>110.289556</c:v>
                </c:pt>
                <c:pt idx="711">
                  <c:v>110.251396</c:v>
                </c:pt>
                <c:pt idx="712">
                  <c:v>109.860268</c:v>
                </c:pt>
                <c:pt idx="713">
                  <c:v>110.408804</c:v>
                </c:pt>
                <c:pt idx="714">
                  <c:v>110.807596</c:v>
                </c:pt>
                <c:pt idx="715">
                  <c:v>109.136467</c:v>
                </c:pt>
                <c:pt idx="716">
                  <c:v>109.402328</c:v>
                </c:pt>
                <c:pt idx="717">
                  <c:v>109.28838399999999</c:v>
                </c:pt>
                <c:pt idx="718">
                  <c:v>109.088989</c:v>
                </c:pt>
                <c:pt idx="719">
                  <c:v>108.747165</c:v>
                </c:pt>
                <c:pt idx="720">
                  <c:v>109.19343499999999</c:v>
                </c:pt>
                <c:pt idx="721">
                  <c:v>109.174448</c:v>
                </c:pt>
                <c:pt idx="722">
                  <c:v>109.68717599999999</c:v>
                </c:pt>
                <c:pt idx="723">
                  <c:v>108.23443</c:v>
                </c:pt>
                <c:pt idx="724">
                  <c:v>109.54475600000001</c:v>
                </c:pt>
                <c:pt idx="725">
                  <c:v>108.623732</c:v>
                </c:pt>
                <c:pt idx="726">
                  <c:v>108.566756</c:v>
                </c:pt>
                <c:pt idx="727">
                  <c:v>107.588764</c:v>
                </c:pt>
                <c:pt idx="728">
                  <c:v>107.28492199999999</c:v>
                </c:pt>
                <c:pt idx="729">
                  <c:v>105.33843400000001</c:v>
                </c:pt>
                <c:pt idx="730">
                  <c:v>104.559838</c:v>
                </c:pt>
                <c:pt idx="731">
                  <c:v>101.758785</c:v>
                </c:pt>
                <c:pt idx="732">
                  <c:v>101.83474699999999</c:v>
                </c:pt>
                <c:pt idx="733">
                  <c:v>100.657359</c:v>
                </c:pt>
                <c:pt idx="734">
                  <c:v>100.078158</c:v>
                </c:pt>
                <c:pt idx="735">
                  <c:v>102.660822</c:v>
                </c:pt>
                <c:pt idx="736">
                  <c:v>102.527891</c:v>
                </c:pt>
                <c:pt idx="737">
                  <c:v>102.300004</c:v>
                </c:pt>
                <c:pt idx="738">
                  <c:v>102.746274</c:v>
                </c:pt>
                <c:pt idx="739">
                  <c:v>101.502421</c:v>
                </c:pt>
                <c:pt idx="740">
                  <c:v>102.309501</c:v>
                </c:pt>
                <c:pt idx="741">
                  <c:v>104.825699</c:v>
                </c:pt>
                <c:pt idx="742">
                  <c:v>105.927125</c:v>
                </c:pt>
                <c:pt idx="743">
                  <c:v>105.822678</c:v>
                </c:pt>
                <c:pt idx="744">
                  <c:v>105.68974799999999</c:v>
                </c:pt>
                <c:pt idx="745">
                  <c:v>106.335414</c:v>
                </c:pt>
                <c:pt idx="746">
                  <c:v>106.17399899999999</c:v>
                </c:pt>
                <c:pt idx="747">
                  <c:v>106.06005500000001</c:v>
                </c:pt>
                <c:pt idx="748">
                  <c:v>105.452371</c:v>
                </c:pt>
                <c:pt idx="749">
                  <c:v>106.857646</c:v>
                </c:pt>
                <c:pt idx="750">
                  <c:v>106.48733799999999</c:v>
                </c:pt>
                <c:pt idx="751">
                  <c:v>105.47136500000001</c:v>
                </c:pt>
                <c:pt idx="752">
                  <c:v>105.42388699999999</c:v>
                </c:pt>
                <c:pt idx="753">
                  <c:v>103.92366199999999</c:v>
                </c:pt>
                <c:pt idx="754">
                  <c:v>103.847707</c:v>
                </c:pt>
                <c:pt idx="755">
                  <c:v>103.629317</c:v>
                </c:pt>
                <c:pt idx="756">
                  <c:v>104.911151</c:v>
                </c:pt>
                <c:pt idx="757">
                  <c:v>105.015598</c:v>
                </c:pt>
                <c:pt idx="758">
                  <c:v>104.778221</c:v>
                </c:pt>
                <c:pt idx="759">
                  <c:v>104.54084400000001</c:v>
                </c:pt>
                <c:pt idx="760">
                  <c:v>104.14205200000001</c:v>
                </c:pt>
                <c:pt idx="761">
                  <c:v>103.904675</c:v>
                </c:pt>
                <c:pt idx="762">
                  <c:v>103.38244299999999</c:v>
                </c:pt>
                <c:pt idx="763">
                  <c:v>102.565865</c:v>
                </c:pt>
                <c:pt idx="764">
                  <c:v>103.06910999999999</c:v>
                </c:pt>
                <c:pt idx="765">
                  <c:v>100.41048499999999</c:v>
                </c:pt>
                <c:pt idx="766">
                  <c:v>100.533918</c:v>
                </c:pt>
                <c:pt idx="767">
                  <c:v>100.125629</c:v>
                </c:pt>
                <c:pt idx="768">
                  <c:v>99.698353999999995</c:v>
                </c:pt>
                <c:pt idx="769">
                  <c:v>100.306038</c:v>
                </c:pt>
                <c:pt idx="770">
                  <c:v>101.901212</c:v>
                </c:pt>
                <c:pt idx="771">
                  <c:v>103.126079</c:v>
                </c:pt>
                <c:pt idx="772">
                  <c:v>102.879204</c:v>
                </c:pt>
                <c:pt idx="773">
                  <c:v>101.07988400000001</c:v>
                </c:pt>
                <c:pt idx="774">
                  <c:v>101.467203</c:v>
                </c:pt>
                <c:pt idx="775">
                  <c:v>102.411874</c:v>
                </c:pt>
                <c:pt idx="776">
                  <c:v>102.137919</c:v>
                </c:pt>
                <c:pt idx="777">
                  <c:v>102.581908</c:v>
                </c:pt>
                <c:pt idx="778">
                  <c:v>102.912549</c:v>
                </c:pt>
                <c:pt idx="779">
                  <c:v>102.865313</c:v>
                </c:pt>
                <c:pt idx="780">
                  <c:v>103.19594600000001</c:v>
                </c:pt>
                <c:pt idx="781">
                  <c:v>103.073142</c:v>
                </c:pt>
                <c:pt idx="782">
                  <c:v>103.120378</c:v>
                </c:pt>
                <c:pt idx="783">
                  <c:v>102.666933</c:v>
                </c:pt>
                <c:pt idx="784">
                  <c:v>102.440213</c:v>
                </c:pt>
                <c:pt idx="785">
                  <c:v>102.137919</c:v>
                </c:pt>
                <c:pt idx="786">
                  <c:v>103.08259</c:v>
                </c:pt>
                <c:pt idx="787">
                  <c:v>102.648042</c:v>
                </c:pt>
                <c:pt idx="788">
                  <c:v>102.05289399999999</c:v>
                </c:pt>
                <c:pt idx="789">
                  <c:v>102.893652</c:v>
                </c:pt>
                <c:pt idx="790">
                  <c:v>102.02455500000001</c:v>
                </c:pt>
                <c:pt idx="791">
                  <c:v>101.75060000000001</c:v>
                </c:pt>
                <c:pt idx="792">
                  <c:v>100.418616</c:v>
                </c:pt>
                <c:pt idx="793">
                  <c:v>101.136562</c:v>
                </c:pt>
                <c:pt idx="794">
                  <c:v>101.089332</c:v>
                </c:pt>
                <c:pt idx="795">
                  <c:v>100.664226</c:v>
                </c:pt>
                <c:pt idx="796">
                  <c:v>99.351132000000007</c:v>
                </c:pt>
                <c:pt idx="797">
                  <c:v>99.313344999999998</c:v>
                </c:pt>
                <c:pt idx="798">
                  <c:v>99.804578000000006</c:v>
                </c:pt>
                <c:pt idx="799">
                  <c:v>100.60754799999999</c:v>
                </c:pt>
                <c:pt idx="800">
                  <c:v>100.465846</c:v>
                </c:pt>
                <c:pt idx="801">
                  <c:v>99.710111999999995</c:v>
                </c:pt>
                <c:pt idx="802">
                  <c:v>100.144661</c:v>
                </c:pt>
                <c:pt idx="803">
                  <c:v>100.67367400000001</c:v>
                </c:pt>
                <c:pt idx="804">
                  <c:v>99.606198000000006</c:v>
                </c:pt>
                <c:pt idx="805">
                  <c:v>99.209429999999998</c:v>
                </c:pt>
                <c:pt idx="806">
                  <c:v>99.011049999999997</c:v>
                </c:pt>
                <c:pt idx="807">
                  <c:v>98.330884999999995</c:v>
                </c:pt>
                <c:pt idx="808">
                  <c:v>97.187832999999998</c:v>
                </c:pt>
                <c:pt idx="809">
                  <c:v>95.468530999999999</c:v>
                </c:pt>
                <c:pt idx="810">
                  <c:v>97.074477000000002</c:v>
                </c:pt>
                <c:pt idx="811">
                  <c:v>97.121706000000003</c:v>
                </c:pt>
                <c:pt idx="812">
                  <c:v>95.563004000000006</c:v>
                </c:pt>
                <c:pt idx="813">
                  <c:v>93.616974999999996</c:v>
                </c:pt>
                <c:pt idx="814">
                  <c:v>92.889581000000007</c:v>
                </c:pt>
                <c:pt idx="815">
                  <c:v>93.928718000000003</c:v>
                </c:pt>
                <c:pt idx="816">
                  <c:v>94.863940999999997</c:v>
                </c:pt>
                <c:pt idx="817">
                  <c:v>93.994844999999998</c:v>
                </c:pt>
                <c:pt idx="818">
                  <c:v>95.081219000000004</c:v>
                </c:pt>
                <c:pt idx="819">
                  <c:v>95.336276999999995</c:v>
                </c:pt>
                <c:pt idx="820">
                  <c:v>94.486070999999995</c:v>
                </c:pt>
                <c:pt idx="821">
                  <c:v>94.363265999999996</c:v>
                </c:pt>
                <c:pt idx="822">
                  <c:v>95.336276999999995</c:v>
                </c:pt>
                <c:pt idx="823">
                  <c:v>94.703349000000003</c:v>
                </c:pt>
                <c:pt idx="824">
                  <c:v>95.496870000000001</c:v>
                </c:pt>
                <c:pt idx="825">
                  <c:v>96.243161000000001</c:v>
                </c:pt>
                <c:pt idx="826">
                  <c:v>96.413202999999996</c:v>
                </c:pt>
                <c:pt idx="827">
                  <c:v>97.178392000000002</c:v>
                </c:pt>
                <c:pt idx="828">
                  <c:v>96.658818999999994</c:v>
                </c:pt>
                <c:pt idx="829">
                  <c:v>95.222920999999999</c:v>
                </c:pt>
                <c:pt idx="830">
                  <c:v>95.156795000000002</c:v>
                </c:pt>
                <c:pt idx="831">
                  <c:v>94.457731999999993</c:v>
                </c:pt>
                <c:pt idx="832">
                  <c:v>94.136546999999993</c:v>
                </c:pt>
                <c:pt idx="833">
                  <c:v>94.807263000000006</c:v>
                </c:pt>
                <c:pt idx="834">
                  <c:v>94.174334999999999</c:v>
                </c:pt>
                <c:pt idx="835">
                  <c:v>94.202674000000002</c:v>
                </c:pt>
                <c:pt idx="836">
                  <c:v>93.881482000000005</c:v>
                </c:pt>
                <c:pt idx="837">
                  <c:v>93.352468000000002</c:v>
                </c:pt>
                <c:pt idx="838">
                  <c:v>92.790392999999995</c:v>
                </c:pt>
                <c:pt idx="839">
                  <c:v>91.465080999999998</c:v>
                </c:pt>
                <c:pt idx="840">
                  <c:v>91.530876000000006</c:v>
                </c:pt>
                <c:pt idx="841">
                  <c:v>91.718868000000001</c:v>
                </c:pt>
                <c:pt idx="842">
                  <c:v>91.728262000000001</c:v>
                </c:pt>
                <c:pt idx="843">
                  <c:v>91.408687</c:v>
                </c:pt>
                <c:pt idx="844">
                  <c:v>93.147565999999998</c:v>
                </c:pt>
                <c:pt idx="845">
                  <c:v>93.072368999999995</c:v>
                </c:pt>
                <c:pt idx="846">
                  <c:v>92.912582</c:v>
                </c:pt>
                <c:pt idx="847">
                  <c:v>92.329826999999995</c:v>
                </c:pt>
                <c:pt idx="848">
                  <c:v>92.282826999999997</c:v>
                </c:pt>
                <c:pt idx="849">
                  <c:v>91.850458000000003</c:v>
                </c:pt>
                <c:pt idx="850">
                  <c:v>91.502679000000001</c:v>
                </c:pt>
                <c:pt idx="851">
                  <c:v>91.953851</c:v>
                </c:pt>
                <c:pt idx="852">
                  <c:v>93.551738</c:v>
                </c:pt>
                <c:pt idx="853">
                  <c:v>93.861918000000003</c:v>
                </c:pt>
                <c:pt idx="854">
                  <c:v>93.993509000000003</c:v>
                </c:pt>
                <c:pt idx="855">
                  <c:v>93.937115000000006</c:v>
                </c:pt>
                <c:pt idx="856">
                  <c:v>94.284886</c:v>
                </c:pt>
                <c:pt idx="857">
                  <c:v>93.993509000000003</c:v>
                </c:pt>
                <c:pt idx="858">
                  <c:v>94.153295999999997</c:v>
                </c:pt>
                <c:pt idx="859">
                  <c:v>94.717256000000006</c:v>
                </c:pt>
                <c:pt idx="860">
                  <c:v>95.412813</c:v>
                </c:pt>
                <c:pt idx="861">
                  <c:v>96.916708</c:v>
                </c:pt>
                <c:pt idx="862">
                  <c:v>97.490067999999994</c:v>
                </c:pt>
                <c:pt idx="863">
                  <c:v>96.803912999999994</c:v>
                </c:pt>
                <c:pt idx="864">
                  <c:v>96.916708</c:v>
                </c:pt>
                <c:pt idx="865">
                  <c:v>97.048298000000003</c:v>
                </c:pt>
                <c:pt idx="866">
                  <c:v>97.302076999999997</c:v>
                </c:pt>
                <c:pt idx="867">
                  <c:v>97.499470000000002</c:v>
                </c:pt>
                <c:pt idx="868">
                  <c:v>98.044627000000006</c:v>
                </c:pt>
                <c:pt idx="869">
                  <c:v>98.223217000000005</c:v>
                </c:pt>
                <c:pt idx="870">
                  <c:v>97.414872000000003</c:v>
                </c:pt>
                <c:pt idx="871">
                  <c:v>96.794518999999994</c:v>
                </c:pt>
                <c:pt idx="872">
                  <c:v>95.835780999999997</c:v>
                </c:pt>
                <c:pt idx="873">
                  <c:v>95.779387</c:v>
                </c:pt>
                <c:pt idx="874">
                  <c:v>96.033165999999994</c:v>
                </c:pt>
                <c:pt idx="875">
                  <c:v>95.882779999999997</c:v>
                </c:pt>
                <c:pt idx="876">
                  <c:v>94.00291</c:v>
                </c:pt>
                <c:pt idx="877">
                  <c:v>93.147565999999998</c:v>
                </c:pt>
                <c:pt idx="878">
                  <c:v>92.827990999999997</c:v>
                </c:pt>
                <c:pt idx="879">
                  <c:v>93.391951000000006</c:v>
                </c:pt>
                <c:pt idx="880">
                  <c:v>92.743392999999998</c:v>
                </c:pt>
                <c:pt idx="881">
                  <c:v>91.925653999999994</c:v>
                </c:pt>
                <c:pt idx="882">
                  <c:v>91.305294000000004</c:v>
                </c:pt>
                <c:pt idx="883">
                  <c:v>93.288556999999997</c:v>
                </c:pt>
                <c:pt idx="884">
                  <c:v>92.893786000000006</c:v>
                </c:pt>
                <c:pt idx="885">
                  <c:v>92.81859</c:v>
                </c:pt>
                <c:pt idx="886">
                  <c:v>93.203967000000006</c:v>
                </c:pt>
                <c:pt idx="887">
                  <c:v>92.113639000000006</c:v>
                </c:pt>
                <c:pt idx="888">
                  <c:v>91.822260999999997</c:v>
                </c:pt>
                <c:pt idx="889">
                  <c:v>90.261965000000004</c:v>
                </c:pt>
                <c:pt idx="890">
                  <c:v>90.468751999999995</c:v>
                </c:pt>
                <c:pt idx="891">
                  <c:v>92.856188000000003</c:v>
                </c:pt>
                <c:pt idx="892">
                  <c:v>94.369484</c:v>
                </c:pt>
                <c:pt idx="893">
                  <c:v>94.153295999999997</c:v>
                </c:pt>
                <c:pt idx="894">
                  <c:v>92.715197000000003</c:v>
                </c:pt>
                <c:pt idx="895">
                  <c:v>92.677598000000003</c:v>
                </c:pt>
                <c:pt idx="896">
                  <c:v>91.803458000000006</c:v>
                </c:pt>
                <c:pt idx="897">
                  <c:v>92.405016000000003</c:v>
                </c:pt>
                <c:pt idx="898">
                  <c:v>92.602401999999998</c:v>
                </c:pt>
                <c:pt idx="899">
                  <c:v>92.762196000000003</c:v>
                </c:pt>
                <c:pt idx="900">
                  <c:v>91.878654999999995</c:v>
                </c:pt>
                <c:pt idx="901">
                  <c:v>91.098506999999998</c:v>
                </c:pt>
                <c:pt idx="902">
                  <c:v>91.996145999999996</c:v>
                </c:pt>
                <c:pt idx="903">
                  <c:v>92.772361000000004</c:v>
                </c:pt>
                <c:pt idx="904">
                  <c:v>92.229946999999996</c:v>
                </c:pt>
                <c:pt idx="905">
                  <c:v>94.287396000000001</c:v>
                </c:pt>
                <c:pt idx="906">
                  <c:v>94.278041999999999</c:v>
                </c:pt>
                <c:pt idx="907">
                  <c:v>95.316120999999995</c:v>
                </c:pt>
                <c:pt idx="908">
                  <c:v>94.296750000000003</c:v>
                </c:pt>
                <c:pt idx="909">
                  <c:v>93.679511000000005</c:v>
                </c:pt>
                <c:pt idx="910">
                  <c:v>93.539229000000006</c:v>
                </c:pt>
                <c:pt idx="911">
                  <c:v>94.465086999999997</c:v>
                </c:pt>
                <c:pt idx="912">
                  <c:v>94.567960999999997</c:v>
                </c:pt>
                <c:pt idx="913">
                  <c:v>95.185192000000001</c:v>
                </c:pt>
                <c:pt idx="914">
                  <c:v>93.988130999999996</c:v>
                </c:pt>
                <c:pt idx="915">
                  <c:v>94.773700000000005</c:v>
                </c:pt>
                <c:pt idx="916">
                  <c:v>95.175837999999999</c:v>
                </c:pt>
                <c:pt idx="917">
                  <c:v>93.829148000000004</c:v>
                </c:pt>
                <c:pt idx="918">
                  <c:v>93.155799000000002</c:v>
                </c:pt>
                <c:pt idx="919">
                  <c:v>91.416315999999995</c:v>
                </c:pt>
                <c:pt idx="920">
                  <c:v>91.257333000000003</c:v>
                </c:pt>
                <c:pt idx="921">
                  <c:v>91.15446</c:v>
                </c:pt>
                <c:pt idx="922">
                  <c:v>90.630747</c:v>
                </c:pt>
                <c:pt idx="923">
                  <c:v>91.117051000000004</c:v>
                </c:pt>
                <c:pt idx="924">
                  <c:v>89.929343000000003</c:v>
                </c:pt>
                <c:pt idx="925">
                  <c:v>87.516512000000006</c:v>
                </c:pt>
                <c:pt idx="926">
                  <c:v>88.189860999999993</c:v>
                </c:pt>
                <c:pt idx="927">
                  <c:v>88.666809999999998</c:v>
                </c:pt>
                <c:pt idx="928">
                  <c:v>88.489125999999999</c:v>
                </c:pt>
                <c:pt idx="929">
                  <c:v>90.144435999999999</c:v>
                </c:pt>
                <c:pt idx="930">
                  <c:v>88.807092999999995</c:v>
                </c:pt>
                <c:pt idx="931">
                  <c:v>89.630071000000001</c:v>
                </c:pt>
                <c:pt idx="932">
                  <c:v>88.994138000000007</c:v>
                </c:pt>
                <c:pt idx="933">
                  <c:v>88.433008999999998</c:v>
                </c:pt>
                <c:pt idx="934">
                  <c:v>87.581975999999997</c:v>
                </c:pt>
                <c:pt idx="935">
                  <c:v>88.423661999999993</c:v>
                </c:pt>
                <c:pt idx="936">
                  <c:v>89.237285999999997</c:v>
                </c:pt>
                <c:pt idx="937">
                  <c:v>88.694864999999993</c:v>
                </c:pt>
                <c:pt idx="938">
                  <c:v>90.116381000000004</c:v>
                </c:pt>
                <c:pt idx="939">
                  <c:v>90.387591999999998</c:v>
                </c:pt>
                <c:pt idx="940">
                  <c:v>90.163145</c:v>
                </c:pt>
                <c:pt idx="941">
                  <c:v>89.817115999999999</c:v>
                </c:pt>
                <c:pt idx="942">
                  <c:v>89.274694999999994</c:v>
                </c:pt>
                <c:pt idx="943">
                  <c:v>89.882580000000004</c:v>
                </c:pt>
                <c:pt idx="944">
                  <c:v>90.303420000000003</c:v>
                </c:pt>
                <c:pt idx="945">
                  <c:v>90.163145</c:v>
                </c:pt>
                <c:pt idx="946">
                  <c:v>90.322128000000006</c:v>
                </c:pt>
                <c:pt idx="947">
                  <c:v>89.508497000000006</c:v>
                </c:pt>
                <c:pt idx="948">
                  <c:v>89.414976999999993</c:v>
                </c:pt>
                <c:pt idx="949">
                  <c:v>88.994138000000007</c:v>
                </c:pt>
                <c:pt idx="950">
                  <c:v>87.825130999999999</c:v>
                </c:pt>
                <c:pt idx="951">
                  <c:v>86.441023999999999</c:v>
                </c:pt>
                <c:pt idx="952">
                  <c:v>86.712235000000007</c:v>
                </c:pt>
                <c:pt idx="953">
                  <c:v>85.973421999999999</c:v>
                </c:pt>
                <c:pt idx="954">
                  <c:v>86.964737</c:v>
                </c:pt>
                <c:pt idx="955">
                  <c:v>85.795730000000006</c:v>
                </c:pt>
                <c:pt idx="956">
                  <c:v>85.898604000000006</c:v>
                </c:pt>
                <c:pt idx="957">
                  <c:v>86.319450000000003</c:v>
                </c:pt>
                <c:pt idx="958">
                  <c:v>86.506488000000004</c:v>
                </c:pt>
                <c:pt idx="959">
                  <c:v>85.169145</c:v>
                </c:pt>
                <c:pt idx="960">
                  <c:v>84.299402999999998</c:v>
                </c:pt>
                <c:pt idx="961">
                  <c:v>83.803746000000004</c:v>
                </c:pt>
                <c:pt idx="962">
                  <c:v>83.083634000000004</c:v>
                </c:pt>
                <c:pt idx="963">
                  <c:v>82.522512000000006</c:v>
                </c:pt>
                <c:pt idx="964">
                  <c:v>82.410291999999998</c:v>
                </c:pt>
                <c:pt idx="965">
                  <c:v>82.948036999999999</c:v>
                </c:pt>
                <c:pt idx="966">
                  <c:v>82.455129999999997</c:v>
                </c:pt>
                <c:pt idx="967">
                  <c:v>82.538827999999995</c:v>
                </c:pt>
                <c:pt idx="968">
                  <c:v>81.897115999999997</c:v>
                </c:pt>
                <c:pt idx="969">
                  <c:v>81.999418000000006</c:v>
                </c:pt>
                <c:pt idx="970">
                  <c:v>80.781101000000007</c:v>
                </c:pt>
                <c:pt idx="971">
                  <c:v>80.771799000000001</c:v>
                </c:pt>
                <c:pt idx="972">
                  <c:v>81.757619000000005</c:v>
                </c:pt>
                <c:pt idx="973">
                  <c:v>80.753201000000004</c:v>
                </c:pt>
                <c:pt idx="974">
                  <c:v>81.301907</c:v>
                </c:pt>
                <c:pt idx="975">
                  <c:v>82.371425000000002</c:v>
                </c:pt>
                <c:pt idx="976">
                  <c:v>82.297022999999996</c:v>
                </c:pt>
                <c:pt idx="977">
                  <c:v>82.204021999999995</c:v>
                </c:pt>
                <c:pt idx="978">
                  <c:v>82.278424999999999</c:v>
                </c:pt>
                <c:pt idx="979">
                  <c:v>82.352828000000002</c:v>
                </c:pt>
                <c:pt idx="980">
                  <c:v>82.129620000000003</c:v>
                </c:pt>
                <c:pt idx="981">
                  <c:v>82.073820999999995</c:v>
                </c:pt>
                <c:pt idx="982">
                  <c:v>81.748317</c:v>
                </c:pt>
                <c:pt idx="983">
                  <c:v>81.729713000000004</c:v>
                </c:pt>
                <c:pt idx="984">
                  <c:v>81.534411000000006</c:v>
                </c:pt>
                <c:pt idx="985">
                  <c:v>79.200078000000005</c:v>
                </c:pt>
                <c:pt idx="986">
                  <c:v>79.190776</c:v>
                </c:pt>
                <c:pt idx="987">
                  <c:v>78.158458999999993</c:v>
                </c:pt>
                <c:pt idx="988">
                  <c:v>78.232861999999997</c:v>
                </c:pt>
                <c:pt idx="989">
                  <c:v>78.381659999999997</c:v>
                </c:pt>
                <c:pt idx="990">
                  <c:v>78.177055999999993</c:v>
                </c:pt>
                <c:pt idx="991">
                  <c:v>78.669962999999996</c:v>
                </c:pt>
                <c:pt idx="992">
                  <c:v>77.953854000000007</c:v>
                </c:pt>
                <c:pt idx="993">
                  <c:v>77.823652999999993</c:v>
                </c:pt>
                <c:pt idx="994">
                  <c:v>77.879451000000003</c:v>
                </c:pt>
                <c:pt idx="995">
                  <c:v>78.065459000000004</c:v>
                </c:pt>
                <c:pt idx="996">
                  <c:v>77.061041000000003</c:v>
                </c:pt>
                <c:pt idx="997">
                  <c:v>77.191242000000003</c:v>
                </c:pt>
                <c:pt idx="998">
                  <c:v>76.912234999999995</c:v>
                </c:pt>
                <c:pt idx="999">
                  <c:v>76.540234999999996</c:v>
                </c:pt>
                <c:pt idx="1000">
                  <c:v>76.038026000000002</c:v>
                </c:pt>
                <c:pt idx="1001">
                  <c:v>75.963622999999998</c:v>
                </c:pt>
                <c:pt idx="1002">
                  <c:v>75.842723000000007</c:v>
                </c:pt>
                <c:pt idx="1003">
                  <c:v>75.647413999999998</c:v>
                </c:pt>
                <c:pt idx="1004">
                  <c:v>74.977808999999993</c:v>
                </c:pt>
                <c:pt idx="1005">
                  <c:v>74.726701000000006</c:v>
                </c:pt>
                <c:pt idx="1006">
                  <c:v>74.763902999999999</c:v>
                </c:pt>
                <c:pt idx="1007">
                  <c:v>73.889685999999998</c:v>
                </c:pt>
                <c:pt idx="1008">
                  <c:v>72.717872999999997</c:v>
                </c:pt>
                <c:pt idx="1009">
                  <c:v>71.927353999999994</c:v>
                </c:pt>
                <c:pt idx="1010">
                  <c:v>72.801570999999996</c:v>
                </c:pt>
                <c:pt idx="1011">
                  <c:v>72.559764999999999</c:v>
                </c:pt>
                <c:pt idx="1012">
                  <c:v>73.061974000000006</c:v>
                </c:pt>
                <c:pt idx="1013">
                  <c:v>73.340980999999999</c:v>
                </c:pt>
                <c:pt idx="1014">
                  <c:v>73.592082000000005</c:v>
                </c:pt>
                <c:pt idx="1015">
                  <c:v>73.034074000000004</c:v>
                </c:pt>
                <c:pt idx="1016">
                  <c:v>73.322377000000003</c:v>
                </c:pt>
                <c:pt idx="1017">
                  <c:v>73.220082000000005</c:v>
                </c:pt>
                <c:pt idx="1018">
                  <c:v>72.280764000000005</c:v>
                </c:pt>
                <c:pt idx="1019">
                  <c:v>72.978275999999994</c:v>
                </c:pt>
                <c:pt idx="1020">
                  <c:v>73.108476999999993</c:v>
                </c:pt>
                <c:pt idx="1021">
                  <c:v>72.745772000000002</c:v>
                </c:pt>
                <c:pt idx="1022">
                  <c:v>72.057563000000002</c:v>
                </c:pt>
                <c:pt idx="1023">
                  <c:v>72.197058999999996</c:v>
                </c:pt>
                <c:pt idx="1024">
                  <c:v>71.704153000000005</c:v>
                </c:pt>
                <c:pt idx="1025">
                  <c:v>71.513499999999993</c:v>
                </c:pt>
                <c:pt idx="1026">
                  <c:v>71.125394</c:v>
                </c:pt>
                <c:pt idx="1027">
                  <c:v>70.450822000000002</c:v>
                </c:pt>
                <c:pt idx="1028">
                  <c:v>70.848170999999994</c:v>
                </c:pt>
                <c:pt idx="1029">
                  <c:v>71.125394</c:v>
                </c:pt>
                <c:pt idx="1030">
                  <c:v>71.716796000000002</c:v>
                </c:pt>
                <c:pt idx="1031">
                  <c:v>71.291725999999997</c:v>
                </c:pt>
                <c:pt idx="1032">
                  <c:v>71.855407</c:v>
                </c:pt>
                <c:pt idx="1033">
                  <c:v>71.827686</c:v>
                </c:pt>
                <c:pt idx="1034">
                  <c:v>70.986782000000005</c:v>
                </c:pt>
                <c:pt idx="1035">
                  <c:v>70.395380000000003</c:v>
                </c:pt>
                <c:pt idx="1036">
                  <c:v>70.034994999999995</c:v>
                </c:pt>
                <c:pt idx="1037">
                  <c:v>69.850178</c:v>
                </c:pt>
                <c:pt idx="1038">
                  <c:v>69.720809000000003</c:v>
                </c:pt>
                <c:pt idx="1039">
                  <c:v>68.963075000000003</c:v>
                </c:pt>
                <c:pt idx="1040">
                  <c:v>69.194091</c:v>
                </c:pt>
                <c:pt idx="1041">
                  <c:v>68.963075000000003</c:v>
                </c:pt>
                <c:pt idx="1042">
                  <c:v>69.517520000000005</c:v>
                </c:pt>
                <c:pt idx="1043">
                  <c:v>69.378908999999993</c:v>
                </c:pt>
                <c:pt idx="1044">
                  <c:v>69.794736</c:v>
                </c:pt>
                <c:pt idx="1045">
                  <c:v>72.511493000000002</c:v>
                </c:pt>
                <c:pt idx="1046">
                  <c:v>70.774243999999996</c:v>
                </c:pt>
                <c:pt idx="1047">
                  <c:v>69.924104999999997</c:v>
                </c:pt>
                <c:pt idx="1048">
                  <c:v>70.487786</c:v>
                </c:pt>
                <c:pt idx="1049">
                  <c:v>69.933346999999998</c:v>
                </c:pt>
                <c:pt idx="1050">
                  <c:v>69.619161000000005</c:v>
                </c:pt>
                <c:pt idx="1051">
                  <c:v>69.572962000000004</c:v>
                </c:pt>
                <c:pt idx="1052">
                  <c:v>69.545241000000004</c:v>
                </c:pt>
                <c:pt idx="1053">
                  <c:v>69.674610000000001</c:v>
                </c:pt>
                <c:pt idx="1054">
                  <c:v>70.136643000000007</c:v>
                </c:pt>
                <c:pt idx="1055">
                  <c:v>69.905625999999998</c:v>
                </c:pt>
                <c:pt idx="1056">
                  <c:v>71.051467000000002</c:v>
                </c:pt>
                <c:pt idx="1057">
                  <c:v>71.227041999999997</c:v>
                </c:pt>
                <c:pt idx="1058">
                  <c:v>71.393373999999994</c:v>
                </c:pt>
                <c:pt idx="1059">
                  <c:v>70.700323999999995</c:v>
                </c:pt>
                <c:pt idx="1060">
                  <c:v>70.801972000000006</c:v>
                </c:pt>
                <c:pt idx="1061">
                  <c:v>71.180835999999999</c:v>
                </c:pt>
                <c:pt idx="1062">
                  <c:v>70.598675999999998</c:v>
                </c:pt>
                <c:pt idx="1063">
                  <c:v>71.365652999999995</c:v>
                </c:pt>
                <c:pt idx="1064">
                  <c:v>73.426316999999997</c:v>
                </c:pt>
                <c:pt idx="1065">
                  <c:v>73.417074999999997</c:v>
                </c:pt>
                <c:pt idx="1066">
                  <c:v>73.186058000000003</c:v>
                </c:pt>
                <c:pt idx="1067">
                  <c:v>72.788708999999997</c:v>
                </c:pt>
                <c:pt idx="1068">
                  <c:v>73.186058000000003</c:v>
                </c:pt>
                <c:pt idx="1069">
                  <c:v>72.955040999999994</c:v>
                </c:pt>
                <c:pt idx="1070">
                  <c:v>72.594656000000001</c:v>
                </c:pt>
                <c:pt idx="1071">
                  <c:v>72.760987999999998</c:v>
                </c:pt>
                <c:pt idx="1072">
                  <c:v>72.391360000000006</c:v>
                </c:pt>
                <c:pt idx="1073">
                  <c:v>73.001248000000004</c:v>
                </c:pt>
                <c:pt idx="1074">
                  <c:v>73.102895000000004</c:v>
                </c:pt>
                <c:pt idx="1075">
                  <c:v>73.296948</c:v>
                </c:pt>
                <c:pt idx="1076">
                  <c:v>73.204543000000001</c:v>
                </c:pt>
                <c:pt idx="1077">
                  <c:v>73.176822000000001</c:v>
                </c:pt>
                <c:pt idx="1078">
                  <c:v>73.454037999999997</c:v>
                </c:pt>
                <c:pt idx="1079">
                  <c:v>73.380117999999996</c:v>
                </c:pt>
                <c:pt idx="1080">
                  <c:v>73.149101999999999</c:v>
                </c:pt>
                <c:pt idx="1081">
                  <c:v>72.650104999999996</c:v>
                </c:pt>
                <c:pt idx="1082">
                  <c:v>72.086423999999994</c:v>
                </c:pt>
                <c:pt idx="1083">
                  <c:v>72.308198000000004</c:v>
                </c:pt>
                <c:pt idx="1084">
                  <c:v>71.763002</c:v>
                </c:pt>
                <c:pt idx="1085">
                  <c:v>71.966290999999998</c:v>
                </c:pt>
                <c:pt idx="1086">
                  <c:v>71.337924999999998</c:v>
                </c:pt>
                <c:pt idx="1087">
                  <c:v>70.681838999999997</c:v>
                </c:pt>
                <c:pt idx="1088">
                  <c:v>70.349180000000004</c:v>
                </c:pt>
                <c:pt idx="1089">
                  <c:v>69.798000000000002</c:v>
                </c:pt>
                <c:pt idx="1090">
                  <c:v>69.641825999999995</c:v>
                </c:pt>
                <c:pt idx="1091">
                  <c:v>69.375421000000003</c:v>
                </c:pt>
                <c:pt idx="1092">
                  <c:v>69.494848000000005</c:v>
                </c:pt>
                <c:pt idx="1093">
                  <c:v>69.641825999999995</c:v>
                </c:pt>
                <c:pt idx="1094">
                  <c:v>69.752065000000002</c:v>
                </c:pt>
                <c:pt idx="1095">
                  <c:v>69.145762000000005</c:v>
                </c:pt>
                <c:pt idx="1096">
                  <c:v>69.807181</c:v>
                </c:pt>
                <c:pt idx="1097">
                  <c:v>69.963355000000007</c:v>
                </c:pt>
                <c:pt idx="1098">
                  <c:v>70.349180000000004</c:v>
                </c:pt>
                <c:pt idx="1099">
                  <c:v>70.321622000000005</c:v>
                </c:pt>
                <c:pt idx="1100">
                  <c:v>69.715318999999994</c:v>
                </c:pt>
                <c:pt idx="1101">
                  <c:v>69.972536000000005</c:v>
                </c:pt>
                <c:pt idx="1102">
                  <c:v>69.871485000000007</c:v>
                </c:pt>
                <c:pt idx="1103">
                  <c:v>70.009281999999999</c:v>
                </c:pt>
                <c:pt idx="1104">
                  <c:v>69.715318999999994</c:v>
                </c:pt>
                <c:pt idx="1105">
                  <c:v>69.357050999999998</c:v>
                </c:pt>
                <c:pt idx="1106">
                  <c:v>69.402985999999999</c:v>
                </c:pt>
                <c:pt idx="1107">
                  <c:v>69.329492999999999</c:v>
                </c:pt>
                <c:pt idx="1108">
                  <c:v>68.686443999999995</c:v>
                </c:pt>
                <c:pt idx="1109">
                  <c:v>68.300618</c:v>
                </c:pt>
                <c:pt idx="1110">
                  <c:v>68.364922000000007</c:v>
                </c:pt>
                <c:pt idx="1111">
                  <c:v>69.063087999999993</c:v>
                </c:pt>
                <c:pt idx="1112">
                  <c:v>69.549964000000003</c:v>
                </c:pt>
                <c:pt idx="1113">
                  <c:v>70.009281999999999</c:v>
                </c:pt>
                <c:pt idx="1114">
                  <c:v>69.761253999999994</c:v>
                </c:pt>
                <c:pt idx="1115">
                  <c:v>68.429226999999997</c:v>
                </c:pt>
                <c:pt idx="1116">
                  <c:v>67.721879999999999</c:v>
                </c:pt>
                <c:pt idx="1117">
                  <c:v>67.216627000000003</c:v>
                </c:pt>
                <c:pt idx="1118">
                  <c:v>68.006654999999995</c:v>
                </c:pt>
                <c:pt idx="1119">
                  <c:v>68.704819999999998</c:v>
                </c:pt>
                <c:pt idx="1120">
                  <c:v>69.770435000000006</c:v>
                </c:pt>
                <c:pt idx="1121">
                  <c:v>69.283558999999997</c:v>
                </c:pt>
                <c:pt idx="1122">
                  <c:v>69.090646000000007</c:v>
                </c:pt>
                <c:pt idx="1123">
                  <c:v>68.429226999999997</c:v>
                </c:pt>
                <c:pt idx="1124">
                  <c:v>68.364922000000007</c:v>
                </c:pt>
                <c:pt idx="1125">
                  <c:v>68.300618</c:v>
                </c:pt>
                <c:pt idx="1126">
                  <c:v>68.906920999999997</c:v>
                </c:pt>
                <c:pt idx="1127">
                  <c:v>68.723190000000002</c:v>
                </c:pt>
                <c:pt idx="1128">
                  <c:v>68.860986999999994</c:v>
                </c:pt>
                <c:pt idx="1129">
                  <c:v>69.026342</c:v>
                </c:pt>
                <c:pt idx="1130">
                  <c:v>69.210065999999998</c:v>
                </c:pt>
                <c:pt idx="1131">
                  <c:v>69.531593999999998</c:v>
                </c:pt>
                <c:pt idx="1132">
                  <c:v>69.237630999999993</c:v>
                </c:pt>
                <c:pt idx="1133">
                  <c:v>68.668074000000004</c:v>
                </c:pt>
                <c:pt idx="1134">
                  <c:v>67.189069000000003</c:v>
                </c:pt>
                <c:pt idx="1135">
                  <c:v>67.501408999999995</c:v>
                </c:pt>
                <c:pt idx="1136">
                  <c:v>66.849170999999998</c:v>
                </c:pt>
                <c:pt idx="1137">
                  <c:v>67.097206999999997</c:v>
                </c:pt>
                <c:pt idx="1138">
                  <c:v>67.969908000000004</c:v>
                </c:pt>
                <c:pt idx="1139">
                  <c:v>67.731067999999993</c:v>
                </c:pt>
                <c:pt idx="1140">
                  <c:v>68.594581000000005</c:v>
                </c:pt>
                <c:pt idx="1141">
                  <c:v>68.668074000000004</c:v>
                </c:pt>
                <c:pt idx="1142">
                  <c:v>67.455473999999995</c:v>
                </c:pt>
                <c:pt idx="1143">
                  <c:v>67.602452</c:v>
                </c:pt>
                <c:pt idx="1144">
                  <c:v>67.189069000000003</c:v>
                </c:pt>
                <c:pt idx="1145">
                  <c:v>67.051271999999997</c:v>
                </c:pt>
                <c:pt idx="1146">
                  <c:v>66.913475000000005</c:v>
                </c:pt>
                <c:pt idx="1147">
                  <c:v>66.628699999999995</c:v>
                </c:pt>
                <c:pt idx="1148">
                  <c:v>67.299307999999996</c:v>
                </c:pt>
                <c:pt idx="1149">
                  <c:v>66.968598</c:v>
                </c:pt>
                <c:pt idx="1150">
                  <c:v>66.812431000000004</c:v>
                </c:pt>
                <c:pt idx="1151">
                  <c:v>66.270430000000005</c:v>
                </c:pt>
                <c:pt idx="1152">
                  <c:v>65.896127000000007</c:v>
                </c:pt>
                <c:pt idx="1153">
                  <c:v>65.914383000000001</c:v>
                </c:pt>
                <c:pt idx="1154">
                  <c:v>66.763418999999999</c:v>
                </c:pt>
                <c:pt idx="1155">
                  <c:v>67.046436</c:v>
                </c:pt>
                <c:pt idx="1156">
                  <c:v>67.822434999999999</c:v>
                </c:pt>
                <c:pt idx="1157">
                  <c:v>67.941114999999996</c:v>
                </c:pt>
                <c:pt idx="1158">
                  <c:v>68.215000000000003</c:v>
                </c:pt>
                <c:pt idx="1159">
                  <c:v>67.931989999999999</c:v>
                </c:pt>
                <c:pt idx="1160">
                  <c:v>68.269773999999998</c:v>
                </c:pt>
                <c:pt idx="1161">
                  <c:v>68.826668999999995</c:v>
                </c:pt>
                <c:pt idx="1162">
                  <c:v>67.731142000000006</c:v>
                </c:pt>
                <c:pt idx="1163">
                  <c:v>68.278906000000006</c:v>
                </c:pt>
                <c:pt idx="1164">
                  <c:v>69.347046000000006</c:v>
                </c:pt>
                <c:pt idx="1165">
                  <c:v>69.374432999999996</c:v>
                </c:pt>
                <c:pt idx="1166">
                  <c:v>69.821779000000006</c:v>
                </c:pt>
                <c:pt idx="1167">
                  <c:v>70.077402000000006</c:v>
                </c:pt>
                <c:pt idx="1168">
                  <c:v>69.949590999999998</c:v>
                </c:pt>
                <c:pt idx="1169">
                  <c:v>69.401820000000001</c:v>
                </c:pt>
                <c:pt idx="1170">
                  <c:v>70.050015000000002</c:v>
                </c:pt>
                <c:pt idx="1171">
                  <c:v>70.040882999999994</c:v>
                </c:pt>
                <c:pt idx="1172">
                  <c:v>70.013496000000004</c:v>
                </c:pt>
                <c:pt idx="1173">
                  <c:v>70.889919000000006</c:v>
                </c:pt>
                <c:pt idx="1174">
                  <c:v>70.752977000000001</c:v>
                </c:pt>
                <c:pt idx="1175">
                  <c:v>70.743844999999993</c:v>
                </c:pt>
                <c:pt idx="1176">
                  <c:v>71.620267999999996</c:v>
                </c:pt>
                <c:pt idx="1177">
                  <c:v>71.182060000000007</c:v>
                </c:pt>
                <c:pt idx="1178">
                  <c:v>70.588646999999995</c:v>
                </c:pt>
                <c:pt idx="1179">
                  <c:v>70.196082000000004</c:v>
                </c:pt>
                <c:pt idx="1180">
                  <c:v>69.438338999999999</c:v>
                </c:pt>
                <c:pt idx="1181">
                  <c:v>69.064036000000002</c:v>
                </c:pt>
                <c:pt idx="1182">
                  <c:v>69.776128999999997</c:v>
                </c:pt>
                <c:pt idx="1183">
                  <c:v>69.566149999999993</c:v>
                </c:pt>
                <c:pt idx="1184">
                  <c:v>69.630054999999999</c:v>
                </c:pt>
                <c:pt idx="1185">
                  <c:v>69.922196</c:v>
                </c:pt>
                <c:pt idx="1186">
                  <c:v>68.488878</c:v>
                </c:pt>
                <c:pt idx="1187">
                  <c:v>68.278906000000006</c:v>
                </c:pt>
                <c:pt idx="1188">
                  <c:v>69.639187000000007</c:v>
                </c:pt>
                <c:pt idx="1189">
                  <c:v>69.429214000000002</c:v>
                </c:pt>
                <c:pt idx="1190">
                  <c:v>69.392696000000001</c:v>
                </c:pt>
                <c:pt idx="1191">
                  <c:v>70.013496000000004</c:v>
                </c:pt>
                <c:pt idx="1192">
                  <c:v>70.889919000000006</c:v>
                </c:pt>
                <c:pt idx="1193">
                  <c:v>70.990342999999996</c:v>
                </c:pt>
                <c:pt idx="1194">
                  <c:v>71.328126999999995</c:v>
                </c:pt>
                <c:pt idx="1195">
                  <c:v>71.127285999999998</c:v>
                </c:pt>
                <c:pt idx="1196">
                  <c:v>70.889919000000006</c:v>
                </c:pt>
                <c:pt idx="1197">
                  <c:v>70.387799000000001</c:v>
                </c:pt>
                <c:pt idx="1198">
                  <c:v>70.789495000000002</c:v>
                </c:pt>
                <c:pt idx="1199">
                  <c:v>70.990342999999996</c:v>
                </c:pt>
                <c:pt idx="1200">
                  <c:v>70.908175</c:v>
                </c:pt>
                <c:pt idx="1201">
                  <c:v>69.748741999999993</c:v>
                </c:pt>
                <c:pt idx="1202">
                  <c:v>70.186949999999996</c:v>
                </c:pt>
                <c:pt idx="1203">
                  <c:v>70.141306999999998</c:v>
                </c:pt>
                <c:pt idx="1204">
                  <c:v>70.378666999999993</c:v>
                </c:pt>
                <c:pt idx="1205">
                  <c:v>71.072505000000007</c:v>
                </c:pt>
                <c:pt idx="1206">
                  <c:v>71.309871999999999</c:v>
                </c:pt>
                <c:pt idx="1207">
                  <c:v>71.291608999999994</c:v>
                </c:pt>
                <c:pt idx="1208">
                  <c:v>70.844268999999997</c:v>
                </c:pt>
                <c:pt idx="1209">
                  <c:v>71.026861999999994</c:v>
                </c:pt>
                <c:pt idx="1210">
                  <c:v>70.031751999999997</c:v>
                </c:pt>
                <c:pt idx="1211">
                  <c:v>70.132176000000001</c:v>
                </c:pt>
                <c:pt idx="1212">
                  <c:v>69.931327999999993</c:v>
                </c:pt>
                <c:pt idx="1213">
                  <c:v>68.881444000000002</c:v>
                </c:pt>
                <c:pt idx="1214">
                  <c:v>68.461494000000002</c:v>
                </c:pt>
                <c:pt idx="1215">
                  <c:v>68.978767000000005</c:v>
                </c:pt>
                <c:pt idx="1216">
                  <c:v>69.577709999999996</c:v>
                </c:pt>
                <c:pt idx="1217">
                  <c:v>69.314536000000004</c:v>
                </c:pt>
                <c:pt idx="1218">
                  <c:v>69.169340000000005</c:v>
                </c:pt>
                <c:pt idx="1219">
                  <c:v>70.076836</c:v>
                </c:pt>
                <c:pt idx="1220">
                  <c:v>69.986087999999995</c:v>
                </c:pt>
                <c:pt idx="1221">
                  <c:v>70.131282999999996</c:v>
                </c:pt>
                <c:pt idx="1222">
                  <c:v>69.378060000000005</c:v>
                </c:pt>
                <c:pt idx="1223">
                  <c:v>69.722913000000005</c:v>
                </c:pt>
                <c:pt idx="1224">
                  <c:v>69.977011000000005</c:v>
                </c:pt>
                <c:pt idx="1225">
                  <c:v>70.240184999999997</c:v>
                </c:pt>
                <c:pt idx="1226">
                  <c:v>70.430758999999995</c:v>
                </c:pt>
                <c:pt idx="1227">
                  <c:v>70.113135999999997</c:v>
                </c:pt>
                <c:pt idx="1228">
                  <c:v>69.604934</c:v>
                </c:pt>
                <c:pt idx="1229">
                  <c:v>69.750136999999995</c:v>
                </c:pt>
                <c:pt idx="1230">
                  <c:v>69.350836000000001</c:v>
                </c:pt>
                <c:pt idx="1231">
                  <c:v>69.741060000000004</c:v>
                </c:pt>
                <c:pt idx="1232">
                  <c:v>69.704758999999996</c:v>
                </c:pt>
                <c:pt idx="1233">
                  <c:v>70.340010000000007</c:v>
                </c:pt>
                <c:pt idx="1234">
                  <c:v>73.080645000000004</c:v>
                </c:pt>
                <c:pt idx="1235">
                  <c:v>72.518001999999996</c:v>
                </c:pt>
                <c:pt idx="1236">
                  <c:v>72.037023000000005</c:v>
                </c:pt>
                <c:pt idx="1237">
                  <c:v>72.145925000000005</c:v>
                </c:pt>
                <c:pt idx="1238">
                  <c:v>71.156757999999996</c:v>
                </c:pt>
                <c:pt idx="1239">
                  <c:v>71.683099999999996</c:v>
                </c:pt>
                <c:pt idx="1240">
                  <c:v>71.773848999999998</c:v>
                </c:pt>
                <c:pt idx="1241">
                  <c:v>72.027952999999997</c:v>
                </c:pt>
                <c:pt idx="1242">
                  <c:v>71.919050999999996</c:v>
                </c:pt>
                <c:pt idx="1243">
                  <c:v>71.047855999999996</c:v>
                </c:pt>
                <c:pt idx="1244">
                  <c:v>70.412604999999999</c:v>
                </c:pt>
                <c:pt idx="1245">
                  <c:v>70.920806999999996</c:v>
                </c:pt>
                <c:pt idx="1246">
                  <c:v>70.703010000000006</c:v>
                </c:pt>
                <c:pt idx="1247">
                  <c:v>69.405291000000005</c:v>
                </c:pt>
                <c:pt idx="1248">
                  <c:v>68.289068</c:v>
                </c:pt>
                <c:pt idx="1249">
                  <c:v>67.980521999999993</c:v>
                </c:pt>
                <c:pt idx="1250">
                  <c:v>67.780872000000002</c:v>
                </c:pt>
                <c:pt idx="1251">
                  <c:v>67.826243000000005</c:v>
                </c:pt>
                <c:pt idx="1252">
                  <c:v>67.354348000000002</c:v>
                </c:pt>
                <c:pt idx="1253">
                  <c:v>66.564824000000002</c:v>
                </c:pt>
                <c:pt idx="1254">
                  <c:v>66.274426000000005</c:v>
                </c:pt>
                <c:pt idx="1255">
                  <c:v>65.965879999999999</c:v>
                </c:pt>
                <c:pt idx="1256">
                  <c:v>66.410550999999998</c:v>
                </c:pt>
                <c:pt idx="1257">
                  <c:v>67.563068000000001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A9-4512-84F7-6B679B845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0132816"/>
        <c:axId val="590130848"/>
      </c:lineChart>
      <c:dateAx>
        <c:axId val="59013281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130848"/>
        <c:crosses val="autoZero"/>
        <c:auto val="1"/>
        <c:lblOffset val="100"/>
        <c:baseTimeUnit val="days"/>
      </c:dateAx>
      <c:valAx>
        <c:axId val="59013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13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Bristol-Myers Squibb Co. (BMY)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BMY!$A$2:$A$1259</c:f>
              <c:numCache>
                <c:formatCode>m/d/yyyy</c:formatCode>
                <c:ptCount val="1258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40931</c:v>
                </c:pt>
                <c:pt idx="14">
                  <c:v>40932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40960</c:v>
                </c:pt>
                <c:pt idx="34">
                  <c:v>40961</c:v>
                </c:pt>
                <c:pt idx="35">
                  <c:v>40962</c:v>
                </c:pt>
                <c:pt idx="36">
                  <c:v>40963</c:v>
                </c:pt>
                <c:pt idx="37">
                  <c:v>40966</c:v>
                </c:pt>
                <c:pt idx="38">
                  <c:v>40967</c:v>
                </c:pt>
                <c:pt idx="39">
                  <c:v>40968</c:v>
                </c:pt>
                <c:pt idx="40">
                  <c:v>40969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41008</c:v>
                </c:pt>
                <c:pt idx="67">
                  <c:v>41009</c:v>
                </c:pt>
                <c:pt idx="68">
                  <c:v>41010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41030</c:v>
                </c:pt>
                <c:pt idx="83">
                  <c:v>41031</c:v>
                </c:pt>
                <c:pt idx="84">
                  <c:v>41032</c:v>
                </c:pt>
                <c:pt idx="85">
                  <c:v>41033</c:v>
                </c:pt>
                <c:pt idx="86">
                  <c:v>41036</c:v>
                </c:pt>
                <c:pt idx="87">
                  <c:v>41037</c:v>
                </c:pt>
                <c:pt idx="88">
                  <c:v>41038</c:v>
                </c:pt>
                <c:pt idx="89">
                  <c:v>41039</c:v>
                </c:pt>
                <c:pt idx="90">
                  <c:v>41040</c:v>
                </c:pt>
                <c:pt idx="91">
                  <c:v>41043</c:v>
                </c:pt>
                <c:pt idx="92">
                  <c:v>41044</c:v>
                </c:pt>
                <c:pt idx="93">
                  <c:v>41045</c:v>
                </c:pt>
                <c:pt idx="94">
                  <c:v>41046</c:v>
                </c:pt>
                <c:pt idx="95">
                  <c:v>41047</c:v>
                </c:pt>
                <c:pt idx="96">
                  <c:v>41050</c:v>
                </c:pt>
                <c:pt idx="97">
                  <c:v>41051</c:v>
                </c:pt>
                <c:pt idx="98">
                  <c:v>41052</c:v>
                </c:pt>
                <c:pt idx="99">
                  <c:v>41053</c:v>
                </c:pt>
                <c:pt idx="100">
                  <c:v>41054</c:v>
                </c:pt>
                <c:pt idx="101">
                  <c:v>41058</c:v>
                </c:pt>
                <c:pt idx="102">
                  <c:v>41059</c:v>
                </c:pt>
                <c:pt idx="103">
                  <c:v>41060</c:v>
                </c:pt>
                <c:pt idx="104">
                  <c:v>41061</c:v>
                </c:pt>
                <c:pt idx="105">
                  <c:v>41064</c:v>
                </c:pt>
                <c:pt idx="106">
                  <c:v>41065</c:v>
                </c:pt>
                <c:pt idx="107">
                  <c:v>41066</c:v>
                </c:pt>
                <c:pt idx="108">
                  <c:v>41067</c:v>
                </c:pt>
                <c:pt idx="109">
                  <c:v>41068</c:v>
                </c:pt>
                <c:pt idx="110">
                  <c:v>41071</c:v>
                </c:pt>
                <c:pt idx="111">
                  <c:v>41072</c:v>
                </c:pt>
                <c:pt idx="112">
                  <c:v>41073</c:v>
                </c:pt>
                <c:pt idx="113">
                  <c:v>41074</c:v>
                </c:pt>
                <c:pt idx="114">
                  <c:v>41075</c:v>
                </c:pt>
                <c:pt idx="115">
                  <c:v>41078</c:v>
                </c:pt>
                <c:pt idx="116">
                  <c:v>41079</c:v>
                </c:pt>
                <c:pt idx="117">
                  <c:v>41080</c:v>
                </c:pt>
                <c:pt idx="118">
                  <c:v>41081</c:v>
                </c:pt>
                <c:pt idx="119">
                  <c:v>41082</c:v>
                </c:pt>
                <c:pt idx="120">
                  <c:v>41085</c:v>
                </c:pt>
                <c:pt idx="121">
                  <c:v>41086</c:v>
                </c:pt>
                <c:pt idx="122">
                  <c:v>41087</c:v>
                </c:pt>
                <c:pt idx="123">
                  <c:v>41088</c:v>
                </c:pt>
                <c:pt idx="124">
                  <c:v>41089</c:v>
                </c:pt>
                <c:pt idx="125">
                  <c:v>41092</c:v>
                </c:pt>
                <c:pt idx="126">
                  <c:v>41093</c:v>
                </c:pt>
                <c:pt idx="127">
                  <c:v>41095</c:v>
                </c:pt>
                <c:pt idx="128">
                  <c:v>41096</c:v>
                </c:pt>
                <c:pt idx="129">
                  <c:v>41099</c:v>
                </c:pt>
                <c:pt idx="130">
                  <c:v>41100</c:v>
                </c:pt>
                <c:pt idx="131">
                  <c:v>41101</c:v>
                </c:pt>
                <c:pt idx="132">
                  <c:v>41102</c:v>
                </c:pt>
                <c:pt idx="133">
                  <c:v>41103</c:v>
                </c:pt>
                <c:pt idx="134">
                  <c:v>41106</c:v>
                </c:pt>
                <c:pt idx="135">
                  <c:v>41107</c:v>
                </c:pt>
                <c:pt idx="136">
                  <c:v>41108</c:v>
                </c:pt>
                <c:pt idx="137">
                  <c:v>41109</c:v>
                </c:pt>
                <c:pt idx="138">
                  <c:v>41110</c:v>
                </c:pt>
                <c:pt idx="139">
                  <c:v>41113</c:v>
                </c:pt>
                <c:pt idx="140">
                  <c:v>41114</c:v>
                </c:pt>
                <c:pt idx="141">
                  <c:v>41115</c:v>
                </c:pt>
                <c:pt idx="142">
                  <c:v>41116</c:v>
                </c:pt>
                <c:pt idx="143">
                  <c:v>41117</c:v>
                </c:pt>
                <c:pt idx="144">
                  <c:v>41120</c:v>
                </c:pt>
                <c:pt idx="145">
                  <c:v>41121</c:v>
                </c:pt>
                <c:pt idx="146">
                  <c:v>41122</c:v>
                </c:pt>
                <c:pt idx="147">
                  <c:v>41123</c:v>
                </c:pt>
                <c:pt idx="148">
                  <c:v>41124</c:v>
                </c:pt>
                <c:pt idx="149">
                  <c:v>41127</c:v>
                </c:pt>
                <c:pt idx="150">
                  <c:v>41128</c:v>
                </c:pt>
                <c:pt idx="151">
                  <c:v>41129</c:v>
                </c:pt>
                <c:pt idx="152">
                  <c:v>41130</c:v>
                </c:pt>
                <c:pt idx="153">
                  <c:v>41131</c:v>
                </c:pt>
                <c:pt idx="154">
                  <c:v>41134</c:v>
                </c:pt>
                <c:pt idx="155">
                  <c:v>41135</c:v>
                </c:pt>
                <c:pt idx="156">
                  <c:v>41136</c:v>
                </c:pt>
                <c:pt idx="157">
                  <c:v>41137</c:v>
                </c:pt>
                <c:pt idx="158">
                  <c:v>41138</c:v>
                </c:pt>
                <c:pt idx="159">
                  <c:v>41141</c:v>
                </c:pt>
                <c:pt idx="160">
                  <c:v>41142</c:v>
                </c:pt>
                <c:pt idx="161">
                  <c:v>41143</c:v>
                </c:pt>
                <c:pt idx="162">
                  <c:v>41144</c:v>
                </c:pt>
                <c:pt idx="163">
                  <c:v>41145</c:v>
                </c:pt>
                <c:pt idx="164">
                  <c:v>41148</c:v>
                </c:pt>
                <c:pt idx="165">
                  <c:v>41149</c:v>
                </c:pt>
                <c:pt idx="166">
                  <c:v>41150</c:v>
                </c:pt>
                <c:pt idx="167">
                  <c:v>41151</c:v>
                </c:pt>
                <c:pt idx="168">
                  <c:v>41152</c:v>
                </c:pt>
                <c:pt idx="169">
                  <c:v>41156</c:v>
                </c:pt>
                <c:pt idx="170">
                  <c:v>41157</c:v>
                </c:pt>
                <c:pt idx="171">
                  <c:v>41158</c:v>
                </c:pt>
                <c:pt idx="172">
                  <c:v>41159</c:v>
                </c:pt>
                <c:pt idx="173">
                  <c:v>41162</c:v>
                </c:pt>
                <c:pt idx="174">
                  <c:v>41163</c:v>
                </c:pt>
                <c:pt idx="175">
                  <c:v>41164</c:v>
                </c:pt>
                <c:pt idx="176">
                  <c:v>41165</c:v>
                </c:pt>
                <c:pt idx="177">
                  <c:v>41166</c:v>
                </c:pt>
                <c:pt idx="178">
                  <c:v>41169</c:v>
                </c:pt>
                <c:pt idx="179">
                  <c:v>41170</c:v>
                </c:pt>
                <c:pt idx="180">
                  <c:v>41171</c:v>
                </c:pt>
                <c:pt idx="181">
                  <c:v>41172</c:v>
                </c:pt>
                <c:pt idx="182">
                  <c:v>41173</c:v>
                </c:pt>
                <c:pt idx="183">
                  <c:v>41176</c:v>
                </c:pt>
                <c:pt idx="184">
                  <c:v>41177</c:v>
                </c:pt>
                <c:pt idx="185">
                  <c:v>41178</c:v>
                </c:pt>
                <c:pt idx="186">
                  <c:v>41179</c:v>
                </c:pt>
                <c:pt idx="187">
                  <c:v>41180</c:v>
                </c:pt>
                <c:pt idx="188">
                  <c:v>41183</c:v>
                </c:pt>
                <c:pt idx="189">
                  <c:v>41184</c:v>
                </c:pt>
                <c:pt idx="190">
                  <c:v>41185</c:v>
                </c:pt>
                <c:pt idx="191">
                  <c:v>41186</c:v>
                </c:pt>
                <c:pt idx="192">
                  <c:v>41187</c:v>
                </c:pt>
                <c:pt idx="193">
                  <c:v>41190</c:v>
                </c:pt>
                <c:pt idx="194">
                  <c:v>41191</c:v>
                </c:pt>
                <c:pt idx="195">
                  <c:v>41192</c:v>
                </c:pt>
                <c:pt idx="196">
                  <c:v>41193</c:v>
                </c:pt>
                <c:pt idx="197">
                  <c:v>41194</c:v>
                </c:pt>
                <c:pt idx="198">
                  <c:v>41197</c:v>
                </c:pt>
                <c:pt idx="199">
                  <c:v>41198</c:v>
                </c:pt>
                <c:pt idx="200">
                  <c:v>41199</c:v>
                </c:pt>
                <c:pt idx="201">
                  <c:v>41200</c:v>
                </c:pt>
                <c:pt idx="202">
                  <c:v>41201</c:v>
                </c:pt>
                <c:pt idx="203">
                  <c:v>41204</c:v>
                </c:pt>
                <c:pt idx="204">
                  <c:v>41205</c:v>
                </c:pt>
                <c:pt idx="205">
                  <c:v>41206</c:v>
                </c:pt>
                <c:pt idx="206">
                  <c:v>41207</c:v>
                </c:pt>
                <c:pt idx="207">
                  <c:v>41208</c:v>
                </c:pt>
                <c:pt idx="208">
                  <c:v>41213</c:v>
                </c:pt>
                <c:pt idx="209">
                  <c:v>41214</c:v>
                </c:pt>
                <c:pt idx="210">
                  <c:v>41215</c:v>
                </c:pt>
                <c:pt idx="211">
                  <c:v>41218</c:v>
                </c:pt>
                <c:pt idx="212">
                  <c:v>41219</c:v>
                </c:pt>
                <c:pt idx="213">
                  <c:v>41220</c:v>
                </c:pt>
                <c:pt idx="214">
                  <c:v>41221</c:v>
                </c:pt>
                <c:pt idx="215">
                  <c:v>41222</c:v>
                </c:pt>
                <c:pt idx="216">
                  <c:v>41225</c:v>
                </c:pt>
                <c:pt idx="217">
                  <c:v>41226</c:v>
                </c:pt>
                <c:pt idx="218">
                  <c:v>41227</c:v>
                </c:pt>
                <c:pt idx="219">
                  <c:v>41228</c:v>
                </c:pt>
                <c:pt idx="220">
                  <c:v>41229</c:v>
                </c:pt>
                <c:pt idx="221">
                  <c:v>41232</c:v>
                </c:pt>
                <c:pt idx="222">
                  <c:v>41233</c:v>
                </c:pt>
                <c:pt idx="223">
                  <c:v>41234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41262</c:v>
                </c:pt>
                <c:pt idx="243">
                  <c:v>41263</c:v>
                </c:pt>
                <c:pt idx="244">
                  <c:v>41264</c:v>
                </c:pt>
                <c:pt idx="245">
                  <c:v>41267</c:v>
                </c:pt>
                <c:pt idx="246">
                  <c:v>41269</c:v>
                </c:pt>
                <c:pt idx="247">
                  <c:v>41270</c:v>
                </c:pt>
                <c:pt idx="248">
                  <c:v>41271</c:v>
                </c:pt>
                <c:pt idx="249">
                  <c:v>41274</c:v>
                </c:pt>
                <c:pt idx="250">
                  <c:v>41276</c:v>
                </c:pt>
                <c:pt idx="251">
                  <c:v>41277</c:v>
                </c:pt>
                <c:pt idx="252">
                  <c:v>41278</c:v>
                </c:pt>
                <c:pt idx="253">
                  <c:v>41281</c:v>
                </c:pt>
                <c:pt idx="254">
                  <c:v>41282</c:v>
                </c:pt>
                <c:pt idx="255">
                  <c:v>41283</c:v>
                </c:pt>
                <c:pt idx="256">
                  <c:v>41284</c:v>
                </c:pt>
                <c:pt idx="257">
                  <c:v>41285</c:v>
                </c:pt>
                <c:pt idx="258">
                  <c:v>41288</c:v>
                </c:pt>
                <c:pt idx="259">
                  <c:v>41289</c:v>
                </c:pt>
                <c:pt idx="260">
                  <c:v>41290</c:v>
                </c:pt>
                <c:pt idx="261">
                  <c:v>41291</c:v>
                </c:pt>
                <c:pt idx="262">
                  <c:v>41292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41316</c:v>
                </c:pt>
                <c:pt idx="278">
                  <c:v>41317</c:v>
                </c:pt>
                <c:pt idx="279">
                  <c:v>41318</c:v>
                </c:pt>
                <c:pt idx="280">
                  <c:v>41319</c:v>
                </c:pt>
                <c:pt idx="281">
                  <c:v>41320</c:v>
                </c:pt>
                <c:pt idx="282">
                  <c:v>41324</c:v>
                </c:pt>
                <c:pt idx="283">
                  <c:v>41325</c:v>
                </c:pt>
                <c:pt idx="284">
                  <c:v>41326</c:v>
                </c:pt>
                <c:pt idx="285">
                  <c:v>41327</c:v>
                </c:pt>
                <c:pt idx="286">
                  <c:v>41330</c:v>
                </c:pt>
                <c:pt idx="287">
                  <c:v>41331</c:v>
                </c:pt>
                <c:pt idx="288">
                  <c:v>41332</c:v>
                </c:pt>
                <c:pt idx="289">
                  <c:v>41333</c:v>
                </c:pt>
                <c:pt idx="290">
                  <c:v>41334</c:v>
                </c:pt>
                <c:pt idx="291">
                  <c:v>41337</c:v>
                </c:pt>
                <c:pt idx="292">
                  <c:v>41338</c:v>
                </c:pt>
                <c:pt idx="293">
                  <c:v>41339</c:v>
                </c:pt>
                <c:pt idx="294">
                  <c:v>41340</c:v>
                </c:pt>
                <c:pt idx="295">
                  <c:v>41341</c:v>
                </c:pt>
                <c:pt idx="296">
                  <c:v>41344</c:v>
                </c:pt>
                <c:pt idx="297">
                  <c:v>41345</c:v>
                </c:pt>
                <c:pt idx="298">
                  <c:v>41346</c:v>
                </c:pt>
                <c:pt idx="299">
                  <c:v>41347</c:v>
                </c:pt>
                <c:pt idx="300">
                  <c:v>41348</c:v>
                </c:pt>
                <c:pt idx="301">
                  <c:v>41351</c:v>
                </c:pt>
                <c:pt idx="302">
                  <c:v>41352</c:v>
                </c:pt>
                <c:pt idx="303">
                  <c:v>41353</c:v>
                </c:pt>
                <c:pt idx="304">
                  <c:v>41354</c:v>
                </c:pt>
                <c:pt idx="305">
                  <c:v>41355</c:v>
                </c:pt>
                <c:pt idx="306">
                  <c:v>41358</c:v>
                </c:pt>
                <c:pt idx="307">
                  <c:v>41359</c:v>
                </c:pt>
                <c:pt idx="308">
                  <c:v>41360</c:v>
                </c:pt>
                <c:pt idx="309">
                  <c:v>41361</c:v>
                </c:pt>
                <c:pt idx="310">
                  <c:v>41365</c:v>
                </c:pt>
                <c:pt idx="311">
                  <c:v>41366</c:v>
                </c:pt>
                <c:pt idx="312">
                  <c:v>41367</c:v>
                </c:pt>
                <c:pt idx="313">
                  <c:v>41368</c:v>
                </c:pt>
                <c:pt idx="314">
                  <c:v>41369</c:v>
                </c:pt>
                <c:pt idx="315">
                  <c:v>41372</c:v>
                </c:pt>
                <c:pt idx="316">
                  <c:v>41373</c:v>
                </c:pt>
                <c:pt idx="317">
                  <c:v>41374</c:v>
                </c:pt>
                <c:pt idx="318">
                  <c:v>41375</c:v>
                </c:pt>
                <c:pt idx="319">
                  <c:v>41376</c:v>
                </c:pt>
                <c:pt idx="320">
                  <c:v>41379</c:v>
                </c:pt>
                <c:pt idx="321">
                  <c:v>41380</c:v>
                </c:pt>
                <c:pt idx="322">
                  <c:v>41381</c:v>
                </c:pt>
                <c:pt idx="323">
                  <c:v>41382</c:v>
                </c:pt>
                <c:pt idx="324">
                  <c:v>41383</c:v>
                </c:pt>
                <c:pt idx="325">
                  <c:v>41386</c:v>
                </c:pt>
                <c:pt idx="326">
                  <c:v>41387</c:v>
                </c:pt>
                <c:pt idx="327">
                  <c:v>41388</c:v>
                </c:pt>
                <c:pt idx="328">
                  <c:v>41389</c:v>
                </c:pt>
                <c:pt idx="329">
                  <c:v>41390</c:v>
                </c:pt>
                <c:pt idx="330">
                  <c:v>41393</c:v>
                </c:pt>
                <c:pt idx="331">
                  <c:v>41394</c:v>
                </c:pt>
                <c:pt idx="332">
                  <c:v>41395</c:v>
                </c:pt>
                <c:pt idx="333">
                  <c:v>41396</c:v>
                </c:pt>
                <c:pt idx="334">
                  <c:v>41397</c:v>
                </c:pt>
                <c:pt idx="335">
                  <c:v>41400</c:v>
                </c:pt>
                <c:pt idx="336">
                  <c:v>41401</c:v>
                </c:pt>
                <c:pt idx="337">
                  <c:v>41402</c:v>
                </c:pt>
                <c:pt idx="338">
                  <c:v>41403</c:v>
                </c:pt>
                <c:pt idx="339">
                  <c:v>41404</c:v>
                </c:pt>
                <c:pt idx="340">
                  <c:v>41407</c:v>
                </c:pt>
                <c:pt idx="341">
                  <c:v>41408</c:v>
                </c:pt>
                <c:pt idx="342">
                  <c:v>41409</c:v>
                </c:pt>
                <c:pt idx="343">
                  <c:v>41410</c:v>
                </c:pt>
                <c:pt idx="344">
                  <c:v>41411</c:v>
                </c:pt>
                <c:pt idx="345">
                  <c:v>41414</c:v>
                </c:pt>
                <c:pt idx="346">
                  <c:v>41415</c:v>
                </c:pt>
                <c:pt idx="347">
                  <c:v>41416</c:v>
                </c:pt>
                <c:pt idx="348">
                  <c:v>41417</c:v>
                </c:pt>
                <c:pt idx="349">
                  <c:v>41418</c:v>
                </c:pt>
                <c:pt idx="350">
                  <c:v>41422</c:v>
                </c:pt>
                <c:pt idx="351">
                  <c:v>41423</c:v>
                </c:pt>
                <c:pt idx="352">
                  <c:v>41424</c:v>
                </c:pt>
                <c:pt idx="353">
                  <c:v>41425</c:v>
                </c:pt>
                <c:pt idx="354">
                  <c:v>41428</c:v>
                </c:pt>
                <c:pt idx="355">
                  <c:v>41429</c:v>
                </c:pt>
                <c:pt idx="356">
                  <c:v>41430</c:v>
                </c:pt>
                <c:pt idx="357">
                  <c:v>41431</c:v>
                </c:pt>
                <c:pt idx="358">
                  <c:v>41432</c:v>
                </c:pt>
                <c:pt idx="359">
                  <c:v>41435</c:v>
                </c:pt>
                <c:pt idx="360">
                  <c:v>41436</c:v>
                </c:pt>
                <c:pt idx="361">
                  <c:v>41437</c:v>
                </c:pt>
                <c:pt idx="362">
                  <c:v>41438</c:v>
                </c:pt>
                <c:pt idx="363">
                  <c:v>41439</c:v>
                </c:pt>
                <c:pt idx="364">
                  <c:v>41442</c:v>
                </c:pt>
                <c:pt idx="365">
                  <c:v>41443</c:v>
                </c:pt>
                <c:pt idx="366">
                  <c:v>41444</c:v>
                </c:pt>
                <c:pt idx="367">
                  <c:v>41445</c:v>
                </c:pt>
                <c:pt idx="368">
                  <c:v>41446</c:v>
                </c:pt>
                <c:pt idx="369">
                  <c:v>41449</c:v>
                </c:pt>
                <c:pt idx="370">
                  <c:v>41450</c:v>
                </c:pt>
                <c:pt idx="371">
                  <c:v>41451</c:v>
                </c:pt>
                <c:pt idx="372">
                  <c:v>41452</c:v>
                </c:pt>
                <c:pt idx="373">
                  <c:v>41453</c:v>
                </c:pt>
                <c:pt idx="374">
                  <c:v>41456</c:v>
                </c:pt>
                <c:pt idx="375">
                  <c:v>41457</c:v>
                </c:pt>
                <c:pt idx="376">
                  <c:v>41458</c:v>
                </c:pt>
                <c:pt idx="377">
                  <c:v>41460</c:v>
                </c:pt>
                <c:pt idx="378">
                  <c:v>41463</c:v>
                </c:pt>
                <c:pt idx="379">
                  <c:v>41464</c:v>
                </c:pt>
                <c:pt idx="380">
                  <c:v>41465</c:v>
                </c:pt>
                <c:pt idx="381">
                  <c:v>41466</c:v>
                </c:pt>
                <c:pt idx="382">
                  <c:v>41467</c:v>
                </c:pt>
                <c:pt idx="383">
                  <c:v>41470</c:v>
                </c:pt>
                <c:pt idx="384">
                  <c:v>41471</c:v>
                </c:pt>
                <c:pt idx="385">
                  <c:v>41472</c:v>
                </c:pt>
                <c:pt idx="386">
                  <c:v>41473</c:v>
                </c:pt>
                <c:pt idx="387">
                  <c:v>41474</c:v>
                </c:pt>
                <c:pt idx="388">
                  <c:v>41477</c:v>
                </c:pt>
                <c:pt idx="389">
                  <c:v>41478</c:v>
                </c:pt>
                <c:pt idx="390">
                  <c:v>41479</c:v>
                </c:pt>
                <c:pt idx="391">
                  <c:v>41480</c:v>
                </c:pt>
                <c:pt idx="392">
                  <c:v>41481</c:v>
                </c:pt>
                <c:pt idx="393">
                  <c:v>41484</c:v>
                </c:pt>
                <c:pt idx="394">
                  <c:v>41485</c:v>
                </c:pt>
                <c:pt idx="395">
                  <c:v>41486</c:v>
                </c:pt>
                <c:pt idx="396">
                  <c:v>41487</c:v>
                </c:pt>
                <c:pt idx="397">
                  <c:v>41488</c:v>
                </c:pt>
                <c:pt idx="398">
                  <c:v>41491</c:v>
                </c:pt>
                <c:pt idx="399">
                  <c:v>41492</c:v>
                </c:pt>
                <c:pt idx="400">
                  <c:v>41493</c:v>
                </c:pt>
                <c:pt idx="401">
                  <c:v>41494</c:v>
                </c:pt>
                <c:pt idx="402">
                  <c:v>41495</c:v>
                </c:pt>
                <c:pt idx="403">
                  <c:v>41498</c:v>
                </c:pt>
                <c:pt idx="404">
                  <c:v>41499</c:v>
                </c:pt>
                <c:pt idx="405">
                  <c:v>41500</c:v>
                </c:pt>
                <c:pt idx="406">
                  <c:v>41501</c:v>
                </c:pt>
                <c:pt idx="407">
                  <c:v>41502</c:v>
                </c:pt>
                <c:pt idx="408">
                  <c:v>41505</c:v>
                </c:pt>
                <c:pt idx="409">
                  <c:v>41506</c:v>
                </c:pt>
                <c:pt idx="410">
                  <c:v>41507</c:v>
                </c:pt>
                <c:pt idx="411">
                  <c:v>41508</c:v>
                </c:pt>
                <c:pt idx="412">
                  <c:v>41509</c:v>
                </c:pt>
                <c:pt idx="413">
                  <c:v>41512</c:v>
                </c:pt>
                <c:pt idx="414">
                  <c:v>41513</c:v>
                </c:pt>
                <c:pt idx="415">
                  <c:v>41514</c:v>
                </c:pt>
                <c:pt idx="416">
                  <c:v>41515</c:v>
                </c:pt>
                <c:pt idx="417">
                  <c:v>41516</c:v>
                </c:pt>
                <c:pt idx="418">
                  <c:v>41520</c:v>
                </c:pt>
                <c:pt idx="419">
                  <c:v>41521</c:v>
                </c:pt>
                <c:pt idx="420">
                  <c:v>41522</c:v>
                </c:pt>
                <c:pt idx="421">
                  <c:v>41523</c:v>
                </c:pt>
                <c:pt idx="422">
                  <c:v>41526</c:v>
                </c:pt>
                <c:pt idx="423">
                  <c:v>41527</c:v>
                </c:pt>
                <c:pt idx="424">
                  <c:v>41528</c:v>
                </c:pt>
                <c:pt idx="425">
                  <c:v>41529</c:v>
                </c:pt>
                <c:pt idx="426">
                  <c:v>41530</c:v>
                </c:pt>
                <c:pt idx="427">
                  <c:v>41533</c:v>
                </c:pt>
                <c:pt idx="428">
                  <c:v>41534</c:v>
                </c:pt>
                <c:pt idx="429">
                  <c:v>41535</c:v>
                </c:pt>
                <c:pt idx="430">
                  <c:v>41536</c:v>
                </c:pt>
                <c:pt idx="431">
                  <c:v>41537</c:v>
                </c:pt>
                <c:pt idx="432">
                  <c:v>41540</c:v>
                </c:pt>
                <c:pt idx="433">
                  <c:v>41541</c:v>
                </c:pt>
                <c:pt idx="434">
                  <c:v>41542</c:v>
                </c:pt>
                <c:pt idx="435">
                  <c:v>41543</c:v>
                </c:pt>
                <c:pt idx="436">
                  <c:v>41544</c:v>
                </c:pt>
                <c:pt idx="437">
                  <c:v>41547</c:v>
                </c:pt>
                <c:pt idx="438">
                  <c:v>41548</c:v>
                </c:pt>
                <c:pt idx="439">
                  <c:v>41549</c:v>
                </c:pt>
                <c:pt idx="440">
                  <c:v>41550</c:v>
                </c:pt>
                <c:pt idx="441">
                  <c:v>41551</c:v>
                </c:pt>
                <c:pt idx="442">
                  <c:v>41554</c:v>
                </c:pt>
                <c:pt idx="443">
                  <c:v>41555</c:v>
                </c:pt>
                <c:pt idx="444">
                  <c:v>41556</c:v>
                </c:pt>
                <c:pt idx="445">
                  <c:v>41557</c:v>
                </c:pt>
                <c:pt idx="446">
                  <c:v>41558</c:v>
                </c:pt>
                <c:pt idx="447">
                  <c:v>41561</c:v>
                </c:pt>
                <c:pt idx="448">
                  <c:v>41562</c:v>
                </c:pt>
                <c:pt idx="449">
                  <c:v>41563</c:v>
                </c:pt>
                <c:pt idx="450">
                  <c:v>41564</c:v>
                </c:pt>
                <c:pt idx="451">
                  <c:v>41565</c:v>
                </c:pt>
                <c:pt idx="452">
                  <c:v>41568</c:v>
                </c:pt>
                <c:pt idx="453">
                  <c:v>41569</c:v>
                </c:pt>
                <c:pt idx="454">
                  <c:v>41570</c:v>
                </c:pt>
                <c:pt idx="455">
                  <c:v>41571</c:v>
                </c:pt>
                <c:pt idx="456">
                  <c:v>41572</c:v>
                </c:pt>
                <c:pt idx="457">
                  <c:v>41575</c:v>
                </c:pt>
                <c:pt idx="458">
                  <c:v>41576</c:v>
                </c:pt>
                <c:pt idx="459">
                  <c:v>41577</c:v>
                </c:pt>
                <c:pt idx="460">
                  <c:v>41578</c:v>
                </c:pt>
                <c:pt idx="461">
                  <c:v>41579</c:v>
                </c:pt>
                <c:pt idx="462">
                  <c:v>41582</c:v>
                </c:pt>
                <c:pt idx="463">
                  <c:v>41583</c:v>
                </c:pt>
                <c:pt idx="464">
                  <c:v>41584</c:v>
                </c:pt>
                <c:pt idx="465">
                  <c:v>41585</c:v>
                </c:pt>
                <c:pt idx="466">
                  <c:v>41586</c:v>
                </c:pt>
                <c:pt idx="467">
                  <c:v>41589</c:v>
                </c:pt>
                <c:pt idx="468">
                  <c:v>41590</c:v>
                </c:pt>
                <c:pt idx="469">
                  <c:v>41591</c:v>
                </c:pt>
                <c:pt idx="470">
                  <c:v>41592</c:v>
                </c:pt>
                <c:pt idx="471">
                  <c:v>41593</c:v>
                </c:pt>
                <c:pt idx="472">
                  <c:v>41596</c:v>
                </c:pt>
                <c:pt idx="473">
                  <c:v>41597</c:v>
                </c:pt>
                <c:pt idx="474">
                  <c:v>41598</c:v>
                </c:pt>
                <c:pt idx="475">
                  <c:v>41599</c:v>
                </c:pt>
                <c:pt idx="476">
                  <c:v>41600</c:v>
                </c:pt>
                <c:pt idx="477">
                  <c:v>41603</c:v>
                </c:pt>
                <c:pt idx="478">
                  <c:v>41604</c:v>
                </c:pt>
                <c:pt idx="479">
                  <c:v>41605</c:v>
                </c:pt>
                <c:pt idx="480">
                  <c:v>41607</c:v>
                </c:pt>
                <c:pt idx="481">
                  <c:v>41610</c:v>
                </c:pt>
                <c:pt idx="482">
                  <c:v>41611</c:v>
                </c:pt>
                <c:pt idx="483">
                  <c:v>41612</c:v>
                </c:pt>
                <c:pt idx="484">
                  <c:v>41613</c:v>
                </c:pt>
                <c:pt idx="485">
                  <c:v>41614</c:v>
                </c:pt>
                <c:pt idx="486">
                  <c:v>41617</c:v>
                </c:pt>
                <c:pt idx="487">
                  <c:v>41618</c:v>
                </c:pt>
                <c:pt idx="488">
                  <c:v>41619</c:v>
                </c:pt>
                <c:pt idx="489">
                  <c:v>41620</c:v>
                </c:pt>
                <c:pt idx="490">
                  <c:v>41621</c:v>
                </c:pt>
                <c:pt idx="491">
                  <c:v>41624</c:v>
                </c:pt>
                <c:pt idx="492">
                  <c:v>41625</c:v>
                </c:pt>
                <c:pt idx="493">
                  <c:v>41626</c:v>
                </c:pt>
                <c:pt idx="494">
                  <c:v>41627</c:v>
                </c:pt>
                <c:pt idx="495">
                  <c:v>41628</c:v>
                </c:pt>
                <c:pt idx="496">
                  <c:v>41631</c:v>
                </c:pt>
                <c:pt idx="497">
                  <c:v>41632</c:v>
                </c:pt>
                <c:pt idx="498">
                  <c:v>41634</c:v>
                </c:pt>
                <c:pt idx="499">
                  <c:v>41635</c:v>
                </c:pt>
                <c:pt idx="500">
                  <c:v>41638</c:v>
                </c:pt>
                <c:pt idx="501">
                  <c:v>41639</c:v>
                </c:pt>
                <c:pt idx="502">
                  <c:v>41641</c:v>
                </c:pt>
                <c:pt idx="503">
                  <c:v>41642</c:v>
                </c:pt>
                <c:pt idx="504">
                  <c:v>41645</c:v>
                </c:pt>
                <c:pt idx="505">
                  <c:v>41646</c:v>
                </c:pt>
                <c:pt idx="506">
                  <c:v>41647</c:v>
                </c:pt>
                <c:pt idx="507">
                  <c:v>41648</c:v>
                </c:pt>
                <c:pt idx="508">
                  <c:v>41649</c:v>
                </c:pt>
                <c:pt idx="509">
                  <c:v>41652</c:v>
                </c:pt>
                <c:pt idx="510">
                  <c:v>41653</c:v>
                </c:pt>
                <c:pt idx="511">
                  <c:v>41654</c:v>
                </c:pt>
                <c:pt idx="512">
                  <c:v>41655</c:v>
                </c:pt>
                <c:pt idx="513">
                  <c:v>41656</c:v>
                </c:pt>
                <c:pt idx="514">
                  <c:v>41660</c:v>
                </c:pt>
                <c:pt idx="515">
                  <c:v>41661</c:v>
                </c:pt>
                <c:pt idx="516">
                  <c:v>41662</c:v>
                </c:pt>
                <c:pt idx="517">
                  <c:v>41663</c:v>
                </c:pt>
                <c:pt idx="518">
                  <c:v>41666</c:v>
                </c:pt>
                <c:pt idx="519">
                  <c:v>41667</c:v>
                </c:pt>
                <c:pt idx="520">
                  <c:v>41668</c:v>
                </c:pt>
                <c:pt idx="521">
                  <c:v>41669</c:v>
                </c:pt>
                <c:pt idx="522">
                  <c:v>41670</c:v>
                </c:pt>
                <c:pt idx="523">
                  <c:v>41673</c:v>
                </c:pt>
                <c:pt idx="524">
                  <c:v>41674</c:v>
                </c:pt>
                <c:pt idx="525">
                  <c:v>41675</c:v>
                </c:pt>
                <c:pt idx="526">
                  <c:v>41676</c:v>
                </c:pt>
                <c:pt idx="527">
                  <c:v>41677</c:v>
                </c:pt>
                <c:pt idx="528">
                  <c:v>41680</c:v>
                </c:pt>
                <c:pt idx="529">
                  <c:v>41681</c:v>
                </c:pt>
                <c:pt idx="530">
                  <c:v>41682</c:v>
                </c:pt>
                <c:pt idx="531">
                  <c:v>41683</c:v>
                </c:pt>
                <c:pt idx="532">
                  <c:v>41684</c:v>
                </c:pt>
                <c:pt idx="533">
                  <c:v>41688</c:v>
                </c:pt>
                <c:pt idx="534">
                  <c:v>41689</c:v>
                </c:pt>
                <c:pt idx="535">
                  <c:v>41690</c:v>
                </c:pt>
                <c:pt idx="536">
                  <c:v>41691</c:v>
                </c:pt>
                <c:pt idx="537">
                  <c:v>41694</c:v>
                </c:pt>
                <c:pt idx="538">
                  <c:v>41695</c:v>
                </c:pt>
                <c:pt idx="539">
                  <c:v>41696</c:v>
                </c:pt>
                <c:pt idx="540">
                  <c:v>41697</c:v>
                </c:pt>
                <c:pt idx="541">
                  <c:v>41698</c:v>
                </c:pt>
                <c:pt idx="542">
                  <c:v>41701</c:v>
                </c:pt>
                <c:pt idx="543">
                  <c:v>41702</c:v>
                </c:pt>
                <c:pt idx="544">
                  <c:v>41703</c:v>
                </c:pt>
                <c:pt idx="545">
                  <c:v>41704</c:v>
                </c:pt>
                <c:pt idx="546">
                  <c:v>41705</c:v>
                </c:pt>
                <c:pt idx="547">
                  <c:v>41708</c:v>
                </c:pt>
                <c:pt idx="548">
                  <c:v>41709</c:v>
                </c:pt>
                <c:pt idx="549">
                  <c:v>41710</c:v>
                </c:pt>
                <c:pt idx="550">
                  <c:v>41711</c:v>
                </c:pt>
                <c:pt idx="551">
                  <c:v>41712</c:v>
                </c:pt>
                <c:pt idx="552">
                  <c:v>41715</c:v>
                </c:pt>
                <c:pt idx="553">
                  <c:v>41716</c:v>
                </c:pt>
                <c:pt idx="554">
                  <c:v>41717</c:v>
                </c:pt>
                <c:pt idx="555">
                  <c:v>41718</c:v>
                </c:pt>
                <c:pt idx="556">
                  <c:v>41719</c:v>
                </c:pt>
                <c:pt idx="557">
                  <c:v>41722</c:v>
                </c:pt>
                <c:pt idx="558">
                  <c:v>41723</c:v>
                </c:pt>
                <c:pt idx="559">
                  <c:v>41724</c:v>
                </c:pt>
                <c:pt idx="560">
                  <c:v>41725</c:v>
                </c:pt>
                <c:pt idx="561">
                  <c:v>41726</c:v>
                </c:pt>
                <c:pt idx="562">
                  <c:v>41729</c:v>
                </c:pt>
                <c:pt idx="563">
                  <c:v>41730</c:v>
                </c:pt>
                <c:pt idx="564">
                  <c:v>41731</c:v>
                </c:pt>
                <c:pt idx="565">
                  <c:v>41732</c:v>
                </c:pt>
                <c:pt idx="566">
                  <c:v>41733</c:v>
                </c:pt>
                <c:pt idx="567">
                  <c:v>41736</c:v>
                </c:pt>
                <c:pt idx="568">
                  <c:v>41737</c:v>
                </c:pt>
                <c:pt idx="569">
                  <c:v>41738</c:v>
                </c:pt>
                <c:pt idx="570">
                  <c:v>41739</c:v>
                </c:pt>
                <c:pt idx="571">
                  <c:v>41740</c:v>
                </c:pt>
                <c:pt idx="572">
                  <c:v>41743</c:v>
                </c:pt>
                <c:pt idx="573">
                  <c:v>41744</c:v>
                </c:pt>
                <c:pt idx="574">
                  <c:v>41745</c:v>
                </c:pt>
                <c:pt idx="575">
                  <c:v>41746</c:v>
                </c:pt>
                <c:pt idx="576">
                  <c:v>41750</c:v>
                </c:pt>
                <c:pt idx="577">
                  <c:v>41751</c:v>
                </c:pt>
                <c:pt idx="578">
                  <c:v>41752</c:v>
                </c:pt>
                <c:pt idx="579">
                  <c:v>41753</c:v>
                </c:pt>
                <c:pt idx="580">
                  <c:v>41754</c:v>
                </c:pt>
                <c:pt idx="581">
                  <c:v>41757</c:v>
                </c:pt>
                <c:pt idx="582">
                  <c:v>41758</c:v>
                </c:pt>
                <c:pt idx="583">
                  <c:v>41759</c:v>
                </c:pt>
                <c:pt idx="584">
                  <c:v>41760</c:v>
                </c:pt>
                <c:pt idx="585">
                  <c:v>41761</c:v>
                </c:pt>
                <c:pt idx="586">
                  <c:v>41764</c:v>
                </c:pt>
                <c:pt idx="587">
                  <c:v>41765</c:v>
                </c:pt>
                <c:pt idx="588">
                  <c:v>41766</c:v>
                </c:pt>
                <c:pt idx="589">
                  <c:v>41767</c:v>
                </c:pt>
                <c:pt idx="590">
                  <c:v>41768</c:v>
                </c:pt>
                <c:pt idx="591">
                  <c:v>41771</c:v>
                </c:pt>
                <c:pt idx="592">
                  <c:v>41772</c:v>
                </c:pt>
                <c:pt idx="593">
                  <c:v>41773</c:v>
                </c:pt>
                <c:pt idx="594">
                  <c:v>41774</c:v>
                </c:pt>
                <c:pt idx="595">
                  <c:v>41775</c:v>
                </c:pt>
                <c:pt idx="596">
                  <c:v>41778</c:v>
                </c:pt>
                <c:pt idx="597">
                  <c:v>41779</c:v>
                </c:pt>
                <c:pt idx="598">
                  <c:v>41780</c:v>
                </c:pt>
                <c:pt idx="599">
                  <c:v>41781</c:v>
                </c:pt>
                <c:pt idx="600">
                  <c:v>41782</c:v>
                </c:pt>
                <c:pt idx="601">
                  <c:v>41786</c:v>
                </c:pt>
                <c:pt idx="602">
                  <c:v>41787</c:v>
                </c:pt>
                <c:pt idx="603">
                  <c:v>41788</c:v>
                </c:pt>
                <c:pt idx="604">
                  <c:v>41789</c:v>
                </c:pt>
                <c:pt idx="605">
                  <c:v>41792</c:v>
                </c:pt>
                <c:pt idx="606">
                  <c:v>41793</c:v>
                </c:pt>
                <c:pt idx="607">
                  <c:v>41794</c:v>
                </c:pt>
                <c:pt idx="608">
                  <c:v>41795</c:v>
                </c:pt>
                <c:pt idx="609">
                  <c:v>41796</c:v>
                </c:pt>
                <c:pt idx="610">
                  <c:v>41799</c:v>
                </c:pt>
                <c:pt idx="611">
                  <c:v>41800</c:v>
                </c:pt>
                <c:pt idx="612">
                  <c:v>41801</c:v>
                </c:pt>
                <c:pt idx="613">
                  <c:v>41802</c:v>
                </c:pt>
                <c:pt idx="614">
                  <c:v>41803</c:v>
                </c:pt>
                <c:pt idx="615">
                  <c:v>41806</c:v>
                </c:pt>
                <c:pt idx="616">
                  <c:v>41807</c:v>
                </c:pt>
                <c:pt idx="617">
                  <c:v>41808</c:v>
                </c:pt>
                <c:pt idx="618">
                  <c:v>41809</c:v>
                </c:pt>
                <c:pt idx="619">
                  <c:v>41810</c:v>
                </c:pt>
                <c:pt idx="620">
                  <c:v>41813</c:v>
                </c:pt>
                <c:pt idx="621">
                  <c:v>41814</c:v>
                </c:pt>
                <c:pt idx="622">
                  <c:v>41815</c:v>
                </c:pt>
                <c:pt idx="623">
                  <c:v>41816</c:v>
                </c:pt>
                <c:pt idx="624">
                  <c:v>41817</c:v>
                </c:pt>
                <c:pt idx="625">
                  <c:v>41820</c:v>
                </c:pt>
                <c:pt idx="626">
                  <c:v>41821</c:v>
                </c:pt>
                <c:pt idx="627">
                  <c:v>41822</c:v>
                </c:pt>
                <c:pt idx="628">
                  <c:v>41823</c:v>
                </c:pt>
                <c:pt idx="629">
                  <c:v>41827</c:v>
                </c:pt>
                <c:pt idx="630">
                  <c:v>41828</c:v>
                </c:pt>
                <c:pt idx="631">
                  <c:v>41829</c:v>
                </c:pt>
                <c:pt idx="632">
                  <c:v>41830</c:v>
                </c:pt>
                <c:pt idx="633">
                  <c:v>41831</c:v>
                </c:pt>
                <c:pt idx="634">
                  <c:v>41834</c:v>
                </c:pt>
                <c:pt idx="635">
                  <c:v>41835</c:v>
                </c:pt>
                <c:pt idx="636">
                  <c:v>41836</c:v>
                </c:pt>
                <c:pt idx="637">
                  <c:v>41837</c:v>
                </c:pt>
                <c:pt idx="638">
                  <c:v>41838</c:v>
                </c:pt>
                <c:pt idx="639">
                  <c:v>41841</c:v>
                </c:pt>
                <c:pt idx="640">
                  <c:v>41842</c:v>
                </c:pt>
                <c:pt idx="641">
                  <c:v>41843</c:v>
                </c:pt>
                <c:pt idx="642">
                  <c:v>41844</c:v>
                </c:pt>
                <c:pt idx="643">
                  <c:v>41845</c:v>
                </c:pt>
                <c:pt idx="644">
                  <c:v>41848</c:v>
                </c:pt>
                <c:pt idx="645">
                  <c:v>41849</c:v>
                </c:pt>
                <c:pt idx="646">
                  <c:v>41850</c:v>
                </c:pt>
                <c:pt idx="647">
                  <c:v>41851</c:v>
                </c:pt>
                <c:pt idx="648">
                  <c:v>41852</c:v>
                </c:pt>
                <c:pt idx="649">
                  <c:v>41855</c:v>
                </c:pt>
                <c:pt idx="650">
                  <c:v>41856</c:v>
                </c:pt>
                <c:pt idx="651">
                  <c:v>41857</c:v>
                </c:pt>
                <c:pt idx="652">
                  <c:v>41858</c:v>
                </c:pt>
                <c:pt idx="653">
                  <c:v>41859</c:v>
                </c:pt>
                <c:pt idx="654">
                  <c:v>41862</c:v>
                </c:pt>
                <c:pt idx="655">
                  <c:v>41863</c:v>
                </c:pt>
                <c:pt idx="656">
                  <c:v>41864</c:v>
                </c:pt>
                <c:pt idx="657">
                  <c:v>41865</c:v>
                </c:pt>
                <c:pt idx="658">
                  <c:v>41866</c:v>
                </c:pt>
                <c:pt idx="659">
                  <c:v>41869</c:v>
                </c:pt>
                <c:pt idx="660">
                  <c:v>41870</c:v>
                </c:pt>
                <c:pt idx="661">
                  <c:v>41871</c:v>
                </c:pt>
                <c:pt idx="662">
                  <c:v>41872</c:v>
                </c:pt>
                <c:pt idx="663">
                  <c:v>41873</c:v>
                </c:pt>
                <c:pt idx="664">
                  <c:v>41876</c:v>
                </c:pt>
                <c:pt idx="665">
                  <c:v>41877</c:v>
                </c:pt>
                <c:pt idx="666">
                  <c:v>41878</c:v>
                </c:pt>
                <c:pt idx="667">
                  <c:v>41879</c:v>
                </c:pt>
                <c:pt idx="668">
                  <c:v>41880</c:v>
                </c:pt>
                <c:pt idx="669">
                  <c:v>41884</c:v>
                </c:pt>
                <c:pt idx="670">
                  <c:v>41885</c:v>
                </c:pt>
                <c:pt idx="671">
                  <c:v>41886</c:v>
                </c:pt>
                <c:pt idx="672">
                  <c:v>41887</c:v>
                </c:pt>
                <c:pt idx="673">
                  <c:v>41890</c:v>
                </c:pt>
                <c:pt idx="674">
                  <c:v>41891</c:v>
                </c:pt>
                <c:pt idx="675">
                  <c:v>41892</c:v>
                </c:pt>
                <c:pt idx="676">
                  <c:v>41893</c:v>
                </c:pt>
                <c:pt idx="677">
                  <c:v>41894</c:v>
                </c:pt>
                <c:pt idx="678">
                  <c:v>41897</c:v>
                </c:pt>
                <c:pt idx="679">
                  <c:v>41898</c:v>
                </c:pt>
                <c:pt idx="680">
                  <c:v>41899</c:v>
                </c:pt>
                <c:pt idx="681">
                  <c:v>41900</c:v>
                </c:pt>
                <c:pt idx="682">
                  <c:v>41901</c:v>
                </c:pt>
                <c:pt idx="683">
                  <c:v>41904</c:v>
                </c:pt>
                <c:pt idx="684">
                  <c:v>41905</c:v>
                </c:pt>
                <c:pt idx="685">
                  <c:v>41906</c:v>
                </c:pt>
                <c:pt idx="686">
                  <c:v>41907</c:v>
                </c:pt>
                <c:pt idx="687">
                  <c:v>41908</c:v>
                </c:pt>
                <c:pt idx="688">
                  <c:v>41911</c:v>
                </c:pt>
                <c:pt idx="689">
                  <c:v>41912</c:v>
                </c:pt>
                <c:pt idx="690">
                  <c:v>41913</c:v>
                </c:pt>
                <c:pt idx="691">
                  <c:v>41914</c:v>
                </c:pt>
                <c:pt idx="692">
                  <c:v>41915</c:v>
                </c:pt>
                <c:pt idx="693">
                  <c:v>41918</c:v>
                </c:pt>
                <c:pt idx="694">
                  <c:v>41919</c:v>
                </c:pt>
                <c:pt idx="695">
                  <c:v>41920</c:v>
                </c:pt>
                <c:pt idx="696">
                  <c:v>41921</c:v>
                </c:pt>
                <c:pt idx="697">
                  <c:v>41922</c:v>
                </c:pt>
                <c:pt idx="698">
                  <c:v>41925</c:v>
                </c:pt>
                <c:pt idx="699">
                  <c:v>41926</c:v>
                </c:pt>
                <c:pt idx="700">
                  <c:v>41927</c:v>
                </c:pt>
                <c:pt idx="701">
                  <c:v>41928</c:v>
                </c:pt>
                <c:pt idx="702">
                  <c:v>41929</c:v>
                </c:pt>
                <c:pt idx="703">
                  <c:v>41932</c:v>
                </c:pt>
                <c:pt idx="704">
                  <c:v>41933</c:v>
                </c:pt>
                <c:pt idx="705">
                  <c:v>41934</c:v>
                </c:pt>
                <c:pt idx="706">
                  <c:v>41935</c:v>
                </c:pt>
                <c:pt idx="707">
                  <c:v>41936</c:v>
                </c:pt>
                <c:pt idx="708">
                  <c:v>41939</c:v>
                </c:pt>
                <c:pt idx="709">
                  <c:v>41940</c:v>
                </c:pt>
                <c:pt idx="710">
                  <c:v>41941</c:v>
                </c:pt>
                <c:pt idx="711">
                  <c:v>41942</c:v>
                </c:pt>
                <c:pt idx="712">
                  <c:v>41943</c:v>
                </c:pt>
                <c:pt idx="713">
                  <c:v>41946</c:v>
                </c:pt>
                <c:pt idx="714">
                  <c:v>41947</c:v>
                </c:pt>
                <c:pt idx="715">
                  <c:v>41948</c:v>
                </c:pt>
                <c:pt idx="716">
                  <c:v>41949</c:v>
                </c:pt>
                <c:pt idx="717">
                  <c:v>41950</c:v>
                </c:pt>
                <c:pt idx="718">
                  <c:v>41953</c:v>
                </c:pt>
                <c:pt idx="719">
                  <c:v>41954</c:v>
                </c:pt>
                <c:pt idx="720">
                  <c:v>41955</c:v>
                </c:pt>
                <c:pt idx="721">
                  <c:v>41956</c:v>
                </c:pt>
                <c:pt idx="722">
                  <c:v>41957</c:v>
                </c:pt>
                <c:pt idx="723">
                  <c:v>41960</c:v>
                </c:pt>
                <c:pt idx="724">
                  <c:v>41961</c:v>
                </c:pt>
                <c:pt idx="725">
                  <c:v>41962</c:v>
                </c:pt>
                <c:pt idx="726">
                  <c:v>41963</c:v>
                </c:pt>
                <c:pt idx="727">
                  <c:v>41964</c:v>
                </c:pt>
                <c:pt idx="728">
                  <c:v>41967</c:v>
                </c:pt>
                <c:pt idx="729">
                  <c:v>41968</c:v>
                </c:pt>
                <c:pt idx="730">
                  <c:v>41969</c:v>
                </c:pt>
                <c:pt idx="731">
                  <c:v>41971</c:v>
                </c:pt>
                <c:pt idx="732">
                  <c:v>41974</c:v>
                </c:pt>
                <c:pt idx="733">
                  <c:v>41975</c:v>
                </c:pt>
                <c:pt idx="734">
                  <c:v>41976</c:v>
                </c:pt>
                <c:pt idx="735">
                  <c:v>41977</c:v>
                </c:pt>
                <c:pt idx="736">
                  <c:v>41978</c:v>
                </c:pt>
                <c:pt idx="737">
                  <c:v>41981</c:v>
                </c:pt>
                <c:pt idx="738">
                  <c:v>41982</c:v>
                </c:pt>
                <c:pt idx="739">
                  <c:v>41983</c:v>
                </c:pt>
                <c:pt idx="740">
                  <c:v>41984</c:v>
                </c:pt>
                <c:pt idx="741">
                  <c:v>41985</c:v>
                </c:pt>
                <c:pt idx="742">
                  <c:v>41988</c:v>
                </c:pt>
                <c:pt idx="743">
                  <c:v>41989</c:v>
                </c:pt>
                <c:pt idx="744">
                  <c:v>41990</c:v>
                </c:pt>
                <c:pt idx="745">
                  <c:v>41991</c:v>
                </c:pt>
                <c:pt idx="746">
                  <c:v>41992</c:v>
                </c:pt>
                <c:pt idx="747">
                  <c:v>41995</c:v>
                </c:pt>
                <c:pt idx="748">
                  <c:v>41996</c:v>
                </c:pt>
                <c:pt idx="749">
                  <c:v>41997</c:v>
                </c:pt>
                <c:pt idx="750">
                  <c:v>41999</c:v>
                </c:pt>
                <c:pt idx="751">
                  <c:v>42002</c:v>
                </c:pt>
                <c:pt idx="752">
                  <c:v>42003</c:v>
                </c:pt>
                <c:pt idx="753">
                  <c:v>42004</c:v>
                </c:pt>
                <c:pt idx="754">
                  <c:v>42006</c:v>
                </c:pt>
                <c:pt idx="755">
                  <c:v>42009</c:v>
                </c:pt>
                <c:pt idx="756">
                  <c:v>42010</c:v>
                </c:pt>
                <c:pt idx="757">
                  <c:v>42011</c:v>
                </c:pt>
                <c:pt idx="758">
                  <c:v>42012</c:v>
                </c:pt>
                <c:pt idx="759">
                  <c:v>42013</c:v>
                </c:pt>
                <c:pt idx="760">
                  <c:v>42016</c:v>
                </c:pt>
                <c:pt idx="761">
                  <c:v>42017</c:v>
                </c:pt>
                <c:pt idx="762">
                  <c:v>42018</c:v>
                </c:pt>
                <c:pt idx="763">
                  <c:v>42019</c:v>
                </c:pt>
                <c:pt idx="764">
                  <c:v>42020</c:v>
                </c:pt>
                <c:pt idx="765">
                  <c:v>42024</c:v>
                </c:pt>
                <c:pt idx="766">
                  <c:v>42025</c:v>
                </c:pt>
                <c:pt idx="767">
                  <c:v>42026</c:v>
                </c:pt>
                <c:pt idx="768">
                  <c:v>42027</c:v>
                </c:pt>
                <c:pt idx="769">
                  <c:v>42030</c:v>
                </c:pt>
                <c:pt idx="770">
                  <c:v>42031</c:v>
                </c:pt>
                <c:pt idx="771">
                  <c:v>42032</c:v>
                </c:pt>
                <c:pt idx="772">
                  <c:v>42033</c:v>
                </c:pt>
                <c:pt idx="773">
                  <c:v>42034</c:v>
                </c:pt>
                <c:pt idx="774">
                  <c:v>42037</c:v>
                </c:pt>
                <c:pt idx="775">
                  <c:v>42038</c:v>
                </c:pt>
                <c:pt idx="776">
                  <c:v>42039</c:v>
                </c:pt>
                <c:pt idx="777">
                  <c:v>42040</c:v>
                </c:pt>
                <c:pt idx="778">
                  <c:v>42041</c:v>
                </c:pt>
                <c:pt idx="779">
                  <c:v>42044</c:v>
                </c:pt>
                <c:pt idx="780">
                  <c:v>42045</c:v>
                </c:pt>
                <c:pt idx="781">
                  <c:v>42046</c:v>
                </c:pt>
                <c:pt idx="782">
                  <c:v>42047</c:v>
                </c:pt>
                <c:pt idx="783">
                  <c:v>42048</c:v>
                </c:pt>
                <c:pt idx="784">
                  <c:v>42052</c:v>
                </c:pt>
                <c:pt idx="785">
                  <c:v>42053</c:v>
                </c:pt>
                <c:pt idx="786">
                  <c:v>42054</c:v>
                </c:pt>
                <c:pt idx="787">
                  <c:v>42055</c:v>
                </c:pt>
                <c:pt idx="788">
                  <c:v>42058</c:v>
                </c:pt>
                <c:pt idx="789">
                  <c:v>42059</c:v>
                </c:pt>
                <c:pt idx="790">
                  <c:v>42060</c:v>
                </c:pt>
                <c:pt idx="791">
                  <c:v>42061</c:v>
                </c:pt>
                <c:pt idx="792">
                  <c:v>42062</c:v>
                </c:pt>
                <c:pt idx="793">
                  <c:v>42065</c:v>
                </c:pt>
                <c:pt idx="794">
                  <c:v>42066</c:v>
                </c:pt>
                <c:pt idx="795">
                  <c:v>42067</c:v>
                </c:pt>
                <c:pt idx="796">
                  <c:v>42068</c:v>
                </c:pt>
                <c:pt idx="797">
                  <c:v>42069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42079</c:v>
                </c:pt>
                <c:pt idx="804">
                  <c:v>42080</c:v>
                </c:pt>
                <c:pt idx="805">
                  <c:v>42081</c:v>
                </c:pt>
                <c:pt idx="806">
                  <c:v>42082</c:v>
                </c:pt>
                <c:pt idx="807">
                  <c:v>42083</c:v>
                </c:pt>
                <c:pt idx="808">
                  <c:v>42086</c:v>
                </c:pt>
                <c:pt idx="809">
                  <c:v>42087</c:v>
                </c:pt>
                <c:pt idx="810">
                  <c:v>42088</c:v>
                </c:pt>
                <c:pt idx="811">
                  <c:v>42089</c:v>
                </c:pt>
                <c:pt idx="812">
                  <c:v>42090</c:v>
                </c:pt>
                <c:pt idx="813">
                  <c:v>42093</c:v>
                </c:pt>
                <c:pt idx="814">
                  <c:v>42094</c:v>
                </c:pt>
                <c:pt idx="815">
                  <c:v>42095</c:v>
                </c:pt>
                <c:pt idx="816">
                  <c:v>42096</c:v>
                </c:pt>
                <c:pt idx="817">
                  <c:v>42100</c:v>
                </c:pt>
                <c:pt idx="818">
                  <c:v>42101</c:v>
                </c:pt>
                <c:pt idx="819">
                  <c:v>42102</c:v>
                </c:pt>
                <c:pt idx="820">
                  <c:v>42103</c:v>
                </c:pt>
                <c:pt idx="821">
                  <c:v>42104</c:v>
                </c:pt>
                <c:pt idx="822">
                  <c:v>42107</c:v>
                </c:pt>
                <c:pt idx="823">
                  <c:v>42108</c:v>
                </c:pt>
                <c:pt idx="824">
                  <c:v>42109</c:v>
                </c:pt>
                <c:pt idx="825">
                  <c:v>42110</c:v>
                </c:pt>
                <c:pt idx="826">
                  <c:v>42111</c:v>
                </c:pt>
                <c:pt idx="827">
                  <c:v>42114</c:v>
                </c:pt>
                <c:pt idx="828">
                  <c:v>42115</c:v>
                </c:pt>
                <c:pt idx="829">
                  <c:v>42116</c:v>
                </c:pt>
                <c:pt idx="830">
                  <c:v>42117</c:v>
                </c:pt>
                <c:pt idx="831">
                  <c:v>42118</c:v>
                </c:pt>
                <c:pt idx="832">
                  <c:v>42121</c:v>
                </c:pt>
                <c:pt idx="833">
                  <c:v>42122</c:v>
                </c:pt>
                <c:pt idx="834">
                  <c:v>42123</c:v>
                </c:pt>
                <c:pt idx="835">
                  <c:v>42124</c:v>
                </c:pt>
                <c:pt idx="836">
                  <c:v>42125</c:v>
                </c:pt>
                <c:pt idx="837">
                  <c:v>42128</c:v>
                </c:pt>
                <c:pt idx="838">
                  <c:v>42129</c:v>
                </c:pt>
                <c:pt idx="839">
                  <c:v>42130</c:v>
                </c:pt>
                <c:pt idx="840">
                  <c:v>42131</c:v>
                </c:pt>
                <c:pt idx="841">
                  <c:v>42132</c:v>
                </c:pt>
                <c:pt idx="842">
                  <c:v>42135</c:v>
                </c:pt>
                <c:pt idx="843">
                  <c:v>42136</c:v>
                </c:pt>
                <c:pt idx="844">
                  <c:v>42137</c:v>
                </c:pt>
                <c:pt idx="845">
                  <c:v>42138</c:v>
                </c:pt>
                <c:pt idx="846">
                  <c:v>42139</c:v>
                </c:pt>
                <c:pt idx="847">
                  <c:v>42142</c:v>
                </c:pt>
                <c:pt idx="848">
                  <c:v>42143</c:v>
                </c:pt>
                <c:pt idx="849">
                  <c:v>42144</c:v>
                </c:pt>
                <c:pt idx="850">
                  <c:v>42145</c:v>
                </c:pt>
                <c:pt idx="851">
                  <c:v>42146</c:v>
                </c:pt>
                <c:pt idx="852">
                  <c:v>42150</c:v>
                </c:pt>
                <c:pt idx="853">
                  <c:v>42151</c:v>
                </c:pt>
                <c:pt idx="854">
                  <c:v>42152</c:v>
                </c:pt>
                <c:pt idx="855">
                  <c:v>42153</c:v>
                </c:pt>
                <c:pt idx="856">
                  <c:v>42156</c:v>
                </c:pt>
                <c:pt idx="857">
                  <c:v>42157</c:v>
                </c:pt>
                <c:pt idx="858">
                  <c:v>42158</c:v>
                </c:pt>
                <c:pt idx="859">
                  <c:v>42159</c:v>
                </c:pt>
                <c:pt idx="860">
                  <c:v>42160</c:v>
                </c:pt>
                <c:pt idx="861">
                  <c:v>42163</c:v>
                </c:pt>
                <c:pt idx="862">
                  <c:v>42164</c:v>
                </c:pt>
                <c:pt idx="863">
                  <c:v>42165</c:v>
                </c:pt>
                <c:pt idx="864">
                  <c:v>42166</c:v>
                </c:pt>
                <c:pt idx="865">
                  <c:v>42167</c:v>
                </c:pt>
                <c:pt idx="866">
                  <c:v>42170</c:v>
                </c:pt>
                <c:pt idx="867">
                  <c:v>42171</c:v>
                </c:pt>
                <c:pt idx="868">
                  <c:v>42172</c:v>
                </c:pt>
                <c:pt idx="869">
                  <c:v>42173</c:v>
                </c:pt>
                <c:pt idx="870">
                  <c:v>42174</c:v>
                </c:pt>
                <c:pt idx="871">
                  <c:v>42177</c:v>
                </c:pt>
                <c:pt idx="872">
                  <c:v>42178</c:v>
                </c:pt>
                <c:pt idx="873">
                  <c:v>42179</c:v>
                </c:pt>
                <c:pt idx="874">
                  <c:v>42180</c:v>
                </c:pt>
                <c:pt idx="875">
                  <c:v>42181</c:v>
                </c:pt>
                <c:pt idx="876">
                  <c:v>42184</c:v>
                </c:pt>
                <c:pt idx="877">
                  <c:v>42185</c:v>
                </c:pt>
                <c:pt idx="878">
                  <c:v>42186</c:v>
                </c:pt>
                <c:pt idx="879">
                  <c:v>42187</c:v>
                </c:pt>
                <c:pt idx="880">
                  <c:v>42191</c:v>
                </c:pt>
                <c:pt idx="881">
                  <c:v>42192</c:v>
                </c:pt>
                <c:pt idx="882">
                  <c:v>42193</c:v>
                </c:pt>
                <c:pt idx="883">
                  <c:v>42194</c:v>
                </c:pt>
                <c:pt idx="884">
                  <c:v>42195</c:v>
                </c:pt>
                <c:pt idx="885">
                  <c:v>42198</c:v>
                </c:pt>
                <c:pt idx="886">
                  <c:v>42199</c:v>
                </c:pt>
                <c:pt idx="887">
                  <c:v>42200</c:v>
                </c:pt>
                <c:pt idx="888">
                  <c:v>42201</c:v>
                </c:pt>
                <c:pt idx="889">
                  <c:v>42202</c:v>
                </c:pt>
                <c:pt idx="890">
                  <c:v>42205</c:v>
                </c:pt>
                <c:pt idx="891">
                  <c:v>42206</c:v>
                </c:pt>
                <c:pt idx="892">
                  <c:v>42207</c:v>
                </c:pt>
                <c:pt idx="893">
                  <c:v>42208</c:v>
                </c:pt>
                <c:pt idx="894">
                  <c:v>42209</c:v>
                </c:pt>
                <c:pt idx="895">
                  <c:v>42212</c:v>
                </c:pt>
                <c:pt idx="896">
                  <c:v>42213</c:v>
                </c:pt>
                <c:pt idx="897">
                  <c:v>42214</c:v>
                </c:pt>
                <c:pt idx="898">
                  <c:v>42215</c:v>
                </c:pt>
                <c:pt idx="899">
                  <c:v>42216</c:v>
                </c:pt>
                <c:pt idx="900">
                  <c:v>42219</c:v>
                </c:pt>
                <c:pt idx="901">
                  <c:v>42220</c:v>
                </c:pt>
                <c:pt idx="902">
                  <c:v>42221</c:v>
                </c:pt>
                <c:pt idx="903">
                  <c:v>42222</c:v>
                </c:pt>
                <c:pt idx="904">
                  <c:v>42223</c:v>
                </c:pt>
                <c:pt idx="905">
                  <c:v>42226</c:v>
                </c:pt>
                <c:pt idx="906">
                  <c:v>42227</c:v>
                </c:pt>
                <c:pt idx="907">
                  <c:v>42228</c:v>
                </c:pt>
                <c:pt idx="908">
                  <c:v>42229</c:v>
                </c:pt>
                <c:pt idx="909">
                  <c:v>42230</c:v>
                </c:pt>
                <c:pt idx="910">
                  <c:v>42233</c:v>
                </c:pt>
                <c:pt idx="911">
                  <c:v>42234</c:v>
                </c:pt>
                <c:pt idx="912">
                  <c:v>42235</c:v>
                </c:pt>
                <c:pt idx="913">
                  <c:v>42236</c:v>
                </c:pt>
                <c:pt idx="914">
                  <c:v>42237</c:v>
                </c:pt>
                <c:pt idx="915">
                  <c:v>42240</c:v>
                </c:pt>
                <c:pt idx="916">
                  <c:v>42241</c:v>
                </c:pt>
                <c:pt idx="917">
                  <c:v>42242</c:v>
                </c:pt>
                <c:pt idx="918">
                  <c:v>42243</c:v>
                </c:pt>
                <c:pt idx="919">
                  <c:v>42244</c:v>
                </c:pt>
                <c:pt idx="920">
                  <c:v>42247</c:v>
                </c:pt>
                <c:pt idx="921">
                  <c:v>42248</c:v>
                </c:pt>
                <c:pt idx="922">
                  <c:v>42249</c:v>
                </c:pt>
                <c:pt idx="923">
                  <c:v>42250</c:v>
                </c:pt>
                <c:pt idx="924">
                  <c:v>42251</c:v>
                </c:pt>
                <c:pt idx="925">
                  <c:v>42255</c:v>
                </c:pt>
                <c:pt idx="926">
                  <c:v>42256</c:v>
                </c:pt>
                <c:pt idx="927">
                  <c:v>42257</c:v>
                </c:pt>
                <c:pt idx="928">
                  <c:v>42258</c:v>
                </c:pt>
                <c:pt idx="929">
                  <c:v>42261</c:v>
                </c:pt>
                <c:pt idx="930">
                  <c:v>42262</c:v>
                </c:pt>
                <c:pt idx="931">
                  <c:v>42263</c:v>
                </c:pt>
                <c:pt idx="932">
                  <c:v>42264</c:v>
                </c:pt>
                <c:pt idx="933">
                  <c:v>42265</c:v>
                </c:pt>
                <c:pt idx="934">
                  <c:v>42268</c:v>
                </c:pt>
                <c:pt idx="935">
                  <c:v>42269</c:v>
                </c:pt>
                <c:pt idx="936">
                  <c:v>42270</c:v>
                </c:pt>
                <c:pt idx="937">
                  <c:v>42271</c:v>
                </c:pt>
                <c:pt idx="938">
                  <c:v>42272</c:v>
                </c:pt>
                <c:pt idx="939">
                  <c:v>42275</c:v>
                </c:pt>
                <c:pt idx="940">
                  <c:v>42276</c:v>
                </c:pt>
                <c:pt idx="941">
                  <c:v>42277</c:v>
                </c:pt>
                <c:pt idx="942">
                  <c:v>42278</c:v>
                </c:pt>
                <c:pt idx="943">
                  <c:v>42279</c:v>
                </c:pt>
                <c:pt idx="944">
                  <c:v>42282</c:v>
                </c:pt>
                <c:pt idx="945">
                  <c:v>42283</c:v>
                </c:pt>
                <c:pt idx="946">
                  <c:v>42284</c:v>
                </c:pt>
                <c:pt idx="947">
                  <c:v>42285</c:v>
                </c:pt>
                <c:pt idx="948">
                  <c:v>42286</c:v>
                </c:pt>
                <c:pt idx="949">
                  <c:v>42289</c:v>
                </c:pt>
                <c:pt idx="950">
                  <c:v>42290</c:v>
                </c:pt>
                <c:pt idx="951">
                  <c:v>42291</c:v>
                </c:pt>
                <c:pt idx="952">
                  <c:v>42292</c:v>
                </c:pt>
                <c:pt idx="953">
                  <c:v>42293</c:v>
                </c:pt>
                <c:pt idx="954">
                  <c:v>42296</c:v>
                </c:pt>
                <c:pt idx="955">
                  <c:v>42297</c:v>
                </c:pt>
                <c:pt idx="956">
                  <c:v>42298</c:v>
                </c:pt>
                <c:pt idx="957">
                  <c:v>42299</c:v>
                </c:pt>
                <c:pt idx="958">
                  <c:v>42300</c:v>
                </c:pt>
                <c:pt idx="959">
                  <c:v>42303</c:v>
                </c:pt>
                <c:pt idx="960">
                  <c:v>42304</c:v>
                </c:pt>
                <c:pt idx="961">
                  <c:v>42305</c:v>
                </c:pt>
                <c:pt idx="962">
                  <c:v>42306</c:v>
                </c:pt>
                <c:pt idx="963">
                  <c:v>42307</c:v>
                </c:pt>
                <c:pt idx="964">
                  <c:v>42310</c:v>
                </c:pt>
                <c:pt idx="965">
                  <c:v>42311</c:v>
                </c:pt>
                <c:pt idx="966">
                  <c:v>42312</c:v>
                </c:pt>
                <c:pt idx="967">
                  <c:v>42313</c:v>
                </c:pt>
                <c:pt idx="968">
                  <c:v>42314</c:v>
                </c:pt>
                <c:pt idx="969">
                  <c:v>42317</c:v>
                </c:pt>
                <c:pt idx="970">
                  <c:v>42318</c:v>
                </c:pt>
                <c:pt idx="971">
                  <c:v>42319</c:v>
                </c:pt>
                <c:pt idx="972">
                  <c:v>42320</c:v>
                </c:pt>
                <c:pt idx="973">
                  <c:v>42321</c:v>
                </c:pt>
                <c:pt idx="974">
                  <c:v>42324</c:v>
                </c:pt>
                <c:pt idx="975">
                  <c:v>42325</c:v>
                </c:pt>
                <c:pt idx="976">
                  <c:v>42326</c:v>
                </c:pt>
                <c:pt idx="977">
                  <c:v>42327</c:v>
                </c:pt>
                <c:pt idx="978">
                  <c:v>42328</c:v>
                </c:pt>
                <c:pt idx="979">
                  <c:v>42331</c:v>
                </c:pt>
                <c:pt idx="980">
                  <c:v>42332</c:v>
                </c:pt>
                <c:pt idx="981">
                  <c:v>42333</c:v>
                </c:pt>
                <c:pt idx="982">
                  <c:v>42335</c:v>
                </c:pt>
                <c:pt idx="983">
                  <c:v>42338</c:v>
                </c:pt>
                <c:pt idx="984">
                  <c:v>42339</c:v>
                </c:pt>
                <c:pt idx="985">
                  <c:v>42340</c:v>
                </c:pt>
                <c:pt idx="986">
                  <c:v>42341</c:v>
                </c:pt>
                <c:pt idx="987">
                  <c:v>42342</c:v>
                </c:pt>
                <c:pt idx="988">
                  <c:v>42345</c:v>
                </c:pt>
                <c:pt idx="989">
                  <c:v>42346</c:v>
                </c:pt>
                <c:pt idx="990">
                  <c:v>42347</c:v>
                </c:pt>
                <c:pt idx="991">
                  <c:v>42348</c:v>
                </c:pt>
                <c:pt idx="992">
                  <c:v>42349</c:v>
                </c:pt>
                <c:pt idx="993">
                  <c:v>42352</c:v>
                </c:pt>
                <c:pt idx="994">
                  <c:v>42353</c:v>
                </c:pt>
                <c:pt idx="995">
                  <c:v>42354</c:v>
                </c:pt>
                <c:pt idx="996">
                  <c:v>42355</c:v>
                </c:pt>
                <c:pt idx="997">
                  <c:v>42356</c:v>
                </c:pt>
                <c:pt idx="998">
                  <c:v>42359</c:v>
                </c:pt>
                <c:pt idx="999">
                  <c:v>42360</c:v>
                </c:pt>
                <c:pt idx="1000">
                  <c:v>42361</c:v>
                </c:pt>
                <c:pt idx="1001">
                  <c:v>42362</c:v>
                </c:pt>
                <c:pt idx="1002">
                  <c:v>42366</c:v>
                </c:pt>
                <c:pt idx="1003">
                  <c:v>42367</c:v>
                </c:pt>
                <c:pt idx="1004">
                  <c:v>42368</c:v>
                </c:pt>
                <c:pt idx="1005">
                  <c:v>42369</c:v>
                </c:pt>
                <c:pt idx="1006">
                  <c:v>42373</c:v>
                </c:pt>
                <c:pt idx="1007">
                  <c:v>42374</c:v>
                </c:pt>
                <c:pt idx="1008">
                  <c:v>42375</c:v>
                </c:pt>
                <c:pt idx="1009">
                  <c:v>42376</c:v>
                </c:pt>
                <c:pt idx="1010">
                  <c:v>42377</c:v>
                </c:pt>
                <c:pt idx="1011">
                  <c:v>42380</c:v>
                </c:pt>
                <c:pt idx="1012">
                  <c:v>42381</c:v>
                </c:pt>
                <c:pt idx="1013">
                  <c:v>42382</c:v>
                </c:pt>
                <c:pt idx="1014">
                  <c:v>42383</c:v>
                </c:pt>
                <c:pt idx="1015">
                  <c:v>42384</c:v>
                </c:pt>
                <c:pt idx="1016">
                  <c:v>42388</c:v>
                </c:pt>
                <c:pt idx="1017">
                  <c:v>42389</c:v>
                </c:pt>
                <c:pt idx="1018">
                  <c:v>42390</c:v>
                </c:pt>
                <c:pt idx="1019">
                  <c:v>42391</c:v>
                </c:pt>
                <c:pt idx="1020">
                  <c:v>42394</c:v>
                </c:pt>
                <c:pt idx="1021">
                  <c:v>42395</c:v>
                </c:pt>
                <c:pt idx="1022">
                  <c:v>42396</c:v>
                </c:pt>
                <c:pt idx="1023">
                  <c:v>42397</c:v>
                </c:pt>
                <c:pt idx="1024">
                  <c:v>42398</c:v>
                </c:pt>
                <c:pt idx="1025">
                  <c:v>42401</c:v>
                </c:pt>
                <c:pt idx="1026">
                  <c:v>42402</c:v>
                </c:pt>
                <c:pt idx="1027">
                  <c:v>42403</c:v>
                </c:pt>
                <c:pt idx="1028">
                  <c:v>42404</c:v>
                </c:pt>
                <c:pt idx="1029">
                  <c:v>42405</c:v>
                </c:pt>
                <c:pt idx="1030">
                  <c:v>42408</c:v>
                </c:pt>
                <c:pt idx="1031">
                  <c:v>42409</c:v>
                </c:pt>
                <c:pt idx="1032">
                  <c:v>42410</c:v>
                </c:pt>
                <c:pt idx="1033">
                  <c:v>42411</c:v>
                </c:pt>
                <c:pt idx="1034">
                  <c:v>42412</c:v>
                </c:pt>
                <c:pt idx="1035">
                  <c:v>42416</c:v>
                </c:pt>
                <c:pt idx="1036">
                  <c:v>42417</c:v>
                </c:pt>
                <c:pt idx="1037">
                  <c:v>42418</c:v>
                </c:pt>
                <c:pt idx="1038">
                  <c:v>42419</c:v>
                </c:pt>
                <c:pt idx="1039">
                  <c:v>42422</c:v>
                </c:pt>
                <c:pt idx="1040">
                  <c:v>42423</c:v>
                </c:pt>
                <c:pt idx="1041">
                  <c:v>42424</c:v>
                </c:pt>
                <c:pt idx="1042">
                  <c:v>42425</c:v>
                </c:pt>
                <c:pt idx="1043">
                  <c:v>42426</c:v>
                </c:pt>
                <c:pt idx="1044">
                  <c:v>42429</c:v>
                </c:pt>
                <c:pt idx="1045">
                  <c:v>42430</c:v>
                </c:pt>
                <c:pt idx="1046">
                  <c:v>42431</c:v>
                </c:pt>
                <c:pt idx="1047">
                  <c:v>42432</c:v>
                </c:pt>
                <c:pt idx="1048">
                  <c:v>42433</c:v>
                </c:pt>
                <c:pt idx="1049">
                  <c:v>42436</c:v>
                </c:pt>
                <c:pt idx="1050">
                  <c:v>42437</c:v>
                </c:pt>
                <c:pt idx="1051">
                  <c:v>42438</c:v>
                </c:pt>
                <c:pt idx="1052">
                  <c:v>42439</c:v>
                </c:pt>
                <c:pt idx="1053">
                  <c:v>42440</c:v>
                </c:pt>
                <c:pt idx="1054">
                  <c:v>42443</c:v>
                </c:pt>
                <c:pt idx="1055">
                  <c:v>42444</c:v>
                </c:pt>
                <c:pt idx="1056">
                  <c:v>42445</c:v>
                </c:pt>
                <c:pt idx="1057">
                  <c:v>42446</c:v>
                </c:pt>
                <c:pt idx="1058">
                  <c:v>42447</c:v>
                </c:pt>
                <c:pt idx="1059">
                  <c:v>42450</c:v>
                </c:pt>
                <c:pt idx="1060">
                  <c:v>42451</c:v>
                </c:pt>
                <c:pt idx="1061">
                  <c:v>42452</c:v>
                </c:pt>
                <c:pt idx="1062">
                  <c:v>42453</c:v>
                </c:pt>
                <c:pt idx="1063">
                  <c:v>42457</c:v>
                </c:pt>
                <c:pt idx="1064">
                  <c:v>42458</c:v>
                </c:pt>
                <c:pt idx="1065">
                  <c:v>42459</c:v>
                </c:pt>
                <c:pt idx="1066">
                  <c:v>42460</c:v>
                </c:pt>
                <c:pt idx="1067">
                  <c:v>42461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42471</c:v>
                </c:pt>
                <c:pt idx="1074">
                  <c:v>42472</c:v>
                </c:pt>
                <c:pt idx="1075">
                  <c:v>42473</c:v>
                </c:pt>
                <c:pt idx="1076">
                  <c:v>42474</c:v>
                </c:pt>
                <c:pt idx="1077">
                  <c:v>42475</c:v>
                </c:pt>
                <c:pt idx="1078">
                  <c:v>42478</c:v>
                </c:pt>
                <c:pt idx="1079">
                  <c:v>42479</c:v>
                </c:pt>
                <c:pt idx="1080">
                  <c:v>42480</c:v>
                </c:pt>
                <c:pt idx="1081">
                  <c:v>42481</c:v>
                </c:pt>
                <c:pt idx="1082">
                  <c:v>42482</c:v>
                </c:pt>
                <c:pt idx="1083">
                  <c:v>42485</c:v>
                </c:pt>
                <c:pt idx="1084">
                  <c:v>42486</c:v>
                </c:pt>
                <c:pt idx="1085">
                  <c:v>42487</c:v>
                </c:pt>
                <c:pt idx="1086">
                  <c:v>42488</c:v>
                </c:pt>
                <c:pt idx="1087">
                  <c:v>42489</c:v>
                </c:pt>
                <c:pt idx="1088">
                  <c:v>42492</c:v>
                </c:pt>
                <c:pt idx="1089">
                  <c:v>42493</c:v>
                </c:pt>
                <c:pt idx="1090">
                  <c:v>42494</c:v>
                </c:pt>
                <c:pt idx="1091">
                  <c:v>42495</c:v>
                </c:pt>
                <c:pt idx="1092">
                  <c:v>42496</c:v>
                </c:pt>
                <c:pt idx="1093">
                  <c:v>42499</c:v>
                </c:pt>
                <c:pt idx="1094">
                  <c:v>42500</c:v>
                </c:pt>
                <c:pt idx="1095">
                  <c:v>42501</c:v>
                </c:pt>
                <c:pt idx="1096">
                  <c:v>42502</c:v>
                </c:pt>
                <c:pt idx="1097">
                  <c:v>42503</c:v>
                </c:pt>
                <c:pt idx="1098">
                  <c:v>42506</c:v>
                </c:pt>
                <c:pt idx="1099">
                  <c:v>42507</c:v>
                </c:pt>
                <c:pt idx="1100">
                  <c:v>42508</c:v>
                </c:pt>
                <c:pt idx="1101">
                  <c:v>42509</c:v>
                </c:pt>
                <c:pt idx="1102">
                  <c:v>42510</c:v>
                </c:pt>
                <c:pt idx="1103">
                  <c:v>42513</c:v>
                </c:pt>
                <c:pt idx="1104">
                  <c:v>42514</c:v>
                </c:pt>
                <c:pt idx="1105">
                  <c:v>42515</c:v>
                </c:pt>
                <c:pt idx="1106">
                  <c:v>42516</c:v>
                </c:pt>
                <c:pt idx="1107">
                  <c:v>42517</c:v>
                </c:pt>
                <c:pt idx="1108">
                  <c:v>42521</c:v>
                </c:pt>
                <c:pt idx="1109">
                  <c:v>42522</c:v>
                </c:pt>
                <c:pt idx="1110">
                  <c:v>42523</c:v>
                </c:pt>
                <c:pt idx="1111">
                  <c:v>42524</c:v>
                </c:pt>
                <c:pt idx="1112">
                  <c:v>42527</c:v>
                </c:pt>
                <c:pt idx="1113">
                  <c:v>42528</c:v>
                </c:pt>
                <c:pt idx="1114">
                  <c:v>42529</c:v>
                </c:pt>
                <c:pt idx="1115">
                  <c:v>42530</c:v>
                </c:pt>
                <c:pt idx="1116">
                  <c:v>42531</c:v>
                </c:pt>
                <c:pt idx="1117">
                  <c:v>42534</c:v>
                </c:pt>
                <c:pt idx="1118">
                  <c:v>42535</c:v>
                </c:pt>
                <c:pt idx="1119">
                  <c:v>42536</c:v>
                </c:pt>
                <c:pt idx="1120">
                  <c:v>42537</c:v>
                </c:pt>
                <c:pt idx="1121">
                  <c:v>42538</c:v>
                </c:pt>
                <c:pt idx="1122">
                  <c:v>42541</c:v>
                </c:pt>
                <c:pt idx="1123">
                  <c:v>42542</c:v>
                </c:pt>
                <c:pt idx="1124">
                  <c:v>42543</c:v>
                </c:pt>
                <c:pt idx="1125">
                  <c:v>42544</c:v>
                </c:pt>
                <c:pt idx="1126">
                  <c:v>42545</c:v>
                </c:pt>
                <c:pt idx="1127">
                  <c:v>42548</c:v>
                </c:pt>
                <c:pt idx="1128">
                  <c:v>42549</c:v>
                </c:pt>
                <c:pt idx="1129">
                  <c:v>42550</c:v>
                </c:pt>
                <c:pt idx="1130">
                  <c:v>42551</c:v>
                </c:pt>
                <c:pt idx="1131">
                  <c:v>42552</c:v>
                </c:pt>
                <c:pt idx="1132">
                  <c:v>42556</c:v>
                </c:pt>
                <c:pt idx="1133">
                  <c:v>42557</c:v>
                </c:pt>
                <c:pt idx="1134">
                  <c:v>42558</c:v>
                </c:pt>
                <c:pt idx="1135">
                  <c:v>42559</c:v>
                </c:pt>
                <c:pt idx="1136">
                  <c:v>42562</c:v>
                </c:pt>
                <c:pt idx="1137">
                  <c:v>42563</c:v>
                </c:pt>
                <c:pt idx="1138">
                  <c:v>42564</c:v>
                </c:pt>
                <c:pt idx="1139">
                  <c:v>42565</c:v>
                </c:pt>
                <c:pt idx="1140">
                  <c:v>42566</c:v>
                </c:pt>
                <c:pt idx="1141">
                  <c:v>42569</c:v>
                </c:pt>
                <c:pt idx="1142">
                  <c:v>42570</c:v>
                </c:pt>
                <c:pt idx="1143">
                  <c:v>42571</c:v>
                </c:pt>
                <c:pt idx="1144">
                  <c:v>42572</c:v>
                </c:pt>
                <c:pt idx="1145">
                  <c:v>42573</c:v>
                </c:pt>
                <c:pt idx="1146">
                  <c:v>42576</c:v>
                </c:pt>
                <c:pt idx="1147">
                  <c:v>42577</c:v>
                </c:pt>
                <c:pt idx="1148">
                  <c:v>42578</c:v>
                </c:pt>
                <c:pt idx="1149">
                  <c:v>42579</c:v>
                </c:pt>
                <c:pt idx="1150">
                  <c:v>42580</c:v>
                </c:pt>
                <c:pt idx="1151">
                  <c:v>42583</c:v>
                </c:pt>
                <c:pt idx="1152">
                  <c:v>42584</c:v>
                </c:pt>
                <c:pt idx="1153">
                  <c:v>42585</c:v>
                </c:pt>
                <c:pt idx="1154">
                  <c:v>42586</c:v>
                </c:pt>
                <c:pt idx="1155">
                  <c:v>42587</c:v>
                </c:pt>
                <c:pt idx="1156">
                  <c:v>42590</c:v>
                </c:pt>
                <c:pt idx="1157">
                  <c:v>42591</c:v>
                </c:pt>
                <c:pt idx="1158">
                  <c:v>42592</c:v>
                </c:pt>
                <c:pt idx="1159">
                  <c:v>42593</c:v>
                </c:pt>
                <c:pt idx="1160">
                  <c:v>42594</c:v>
                </c:pt>
                <c:pt idx="1161">
                  <c:v>42597</c:v>
                </c:pt>
                <c:pt idx="1162">
                  <c:v>42598</c:v>
                </c:pt>
                <c:pt idx="1163">
                  <c:v>42599</c:v>
                </c:pt>
                <c:pt idx="1164">
                  <c:v>42600</c:v>
                </c:pt>
                <c:pt idx="1165">
                  <c:v>42601</c:v>
                </c:pt>
                <c:pt idx="1166">
                  <c:v>42604</c:v>
                </c:pt>
                <c:pt idx="1167">
                  <c:v>42605</c:v>
                </c:pt>
                <c:pt idx="1168">
                  <c:v>42606</c:v>
                </c:pt>
                <c:pt idx="1169">
                  <c:v>42607</c:v>
                </c:pt>
                <c:pt idx="1170">
                  <c:v>42608</c:v>
                </c:pt>
                <c:pt idx="1171">
                  <c:v>42611</c:v>
                </c:pt>
                <c:pt idx="1172">
                  <c:v>42612</c:v>
                </c:pt>
                <c:pt idx="1173">
                  <c:v>42613</c:v>
                </c:pt>
                <c:pt idx="1174">
                  <c:v>42614</c:v>
                </c:pt>
                <c:pt idx="1175">
                  <c:v>42615</c:v>
                </c:pt>
                <c:pt idx="1176">
                  <c:v>42619</c:v>
                </c:pt>
                <c:pt idx="1177">
                  <c:v>42620</c:v>
                </c:pt>
                <c:pt idx="1178">
                  <c:v>42621</c:v>
                </c:pt>
                <c:pt idx="1179">
                  <c:v>42622</c:v>
                </c:pt>
                <c:pt idx="1180">
                  <c:v>42625</c:v>
                </c:pt>
                <c:pt idx="1181">
                  <c:v>42626</c:v>
                </c:pt>
                <c:pt idx="1182">
                  <c:v>42627</c:v>
                </c:pt>
                <c:pt idx="1183">
                  <c:v>42628</c:v>
                </c:pt>
                <c:pt idx="1184">
                  <c:v>42629</c:v>
                </c:pt>
                <c:pt idx="1185">
                  <c:v>42632</c:v>
                </c:pt>
                <c:pt idx="1186">
                  <c:v>42633</c:v>
                </c:pt>
                <c:pt idx="1187">
                  <c:v>42634</c:v>
                </c:pt>
                <c:pt idx="1188">
                  <c:v>42635</c:v>
                </c:pt>
                <c:pt idx="1189">
                  <c:v>42636</c:v>
                </c:pt>
                <c:pt idx="1190">
                  <c:v>42639</c:v>
                </c:pt>
                <c:pt idx="1191">
                  <c:v>42640</c:v>
                </c:pt>
                <c:pt idx="1192">
                  <c:v>42641</c:v>
                </c:pt>
                <c:pt idx="1193">
                  <c:v>42642</c:v>
                </c:pt>
                <c:pt idx="1194">
                  <c:v>42643</c:v>
                </c:pt>
                <c:pt idx="1195">
                  <c:v>42646</c:v>
                </c:pt>
                <c:pt idx="1196">
                  <c:v>42647</c:v>
                </c:pt>
                <c:pt idx="1197">
                  <c:v>42648</c:v>
                </c:pt>
                <c:pt idx="1198">
                  <c:v>42649</c:v>
                </c:pt>
                <c:pt idx="1199">
                  <c:v>42650</c:v>
                </c:pt>
                <c:pt idx="1200">
                  <c:v>42653</c:v>
                </c:pt>
                <c:pt idx="1201">
                  <c:v>42654</c:v>
                </c:pt>
                <c:pt idx="1202">
                  <c:v>42655</c:v>
                </c:pt>
                <c:pt idx="1203">
                  <c:v>42656</c:v>
                </c:pt>
                <c:pt idx="1204">
                  <c:v>42657</c:v>
                </c:pt>
                <c:pt idx="1205">
                  <c:v>42660</c:v>
                </c:pt>
                <c:pt idx="1206">
                  <c:v>42661</c:v>
                </c:pt>
                <c:pt idx="1207">
                  <c:v>42662</c:v>
                </c:pt>
                <c:pt idx="1208">
                  <c:v>42663</c:v>
                </c:pt>
                <c:pt idx="1209">
                  <c:v>42664</c:v>
                </c:pt>
                <c:pt idx="1210">
                  <c:v>42667</c:v>
                </c:pt>
                <c:pt idx="1211">
                  <c:v>42668</c:v>
                </c:pt>
                <c:pt idx="1212">
                  <c:v>42669</c:v>
                </c:pt>
                <c:pt idx="1213">
                  <c:v>42670</c:v>
                </c:pt>
                <c:pt idx="1214">
                  <c:v>42671</c:v>
                </c:pt>
                <c:pt idx="1215">
                  <c:v>42674</c:v>
                </c:pt>
                <c:pt idx="1216">
                  <c:v>42675</c:v>
                </c:pt>
                <c:pt idx="1217">
                  <c:v>42676</c:v>
                </c:pt>
                <c:pt idx="1218">
                  <c:v>42677</c:v>
                </c:pt>
                <c:pt idx="1219">
                  <c:v>42678</c:v>
                </c:pt>
                <c:pt idx="1220">
                  <c:v>42681</c:v>
                </c:pt>
                <c:pt idx="1221">
                  <c:v>42682</c:v>
                </c:pt>
                <c:pt idx="1222">
                  <c:v>42683</c:v>
                </c:pt>
                <c:pt idx="1223">
                  <c:v>42684</c:v>
                </c:pt>
                <c:pt idx="1224">
                  <c:v>42685</c:v>
                </c:pt>
                <c:pt idx="1225">
                  <c:v>42688</c:v>
                </c:pt>
                <c:pt idx="1226">
                  <c:v>42689</c:v>
                </c:pt>
                <c:pt idx="1227">
                  <c:v>42690</c:v>
                </c:pt>
                <c:pt idx="1228">
                  <c:v>42691</c:v>
                </c:pt>
                <c:pt idx="1229">
                  <c:v>42692</c:v>
                </c:pt>
                <c:pt idx="1230">
                  <c:v>42695</c:v>
                </c:pt>
                <c:pt idx="1231">
                  <c:v>42696</c:v>
                </c:pt>
                <c:pt idx="1232">
                  <c:v>42697</c:v>
                </c:pt>
                <c:pt idx="1233">
                  <c:v>42699</c:v>
                </c:pt>
                <c:pt idx="1234">
                  <c:v>42702</c:v>
                </c:pt>
                <c:pt idx="1235">
                  <c:v>42703</c:v>
                </c:pt>
                <c:pt idx="1236">
                  <c:v>42704</c:v>
                </c:pt>
                <c:pt idx="1237">
                  <c:v>42705</c:v>
                </c:pt>
                <c:pt idx="1238">
                  <c:v>42706</c:v>
                </c:pt>
                <c:pt idx="1239">
                  <c:v>42709</c:v>
                </c:pt>
                <c:pt idx="1240">
                  <c:v>42710</c:v>
                </c:pt>
                <c:pt idx="1241">
                  <c:v>42711</c:v>
                </c:pt>
                <c:pt idx="1242">
                  <c:v>42712</c:v>
                </c:pt>
                <c:pt idx="1243">
                  <c:v>42713</c:v>
                </c:pt>
                <c:pt idx="1244">
                  <c:v>42716</c:v>
                </c:pt>
                <c:pt idx="1245">
                  <c:v>42717</c:v>
                </c:pt>
                <c:pt idx="1246">
                  <c:v>42718</c:v>
                </c:pt>
                <c:pt idx="1247">
                  <c:v>42719</c:v>
                </c:pt>
                <c:pt idx="1248">
                  <c:v>42720</c:v>
                </c:pt>
                <c:pt idx="1249">
                  <c:v>42723</c:v>
                </c:pt>
                <c:pt idx="1250">
                  <c:v>42724</c:v>
                </c:pt>
                <c:pt idx="1251">
                  <c:v>42725</c:v>
                </c:pt>
                <c:pt idx="1252">
                  <c:v>42726</c:v>
                </c:pt>
                <c:pt idx="1253">
                  <c:v>42727</c:v>
                </c:pt>
                <c:pt idx="1254">
                  <c:v>42731</c:v>
                </c:pt>
                <c:pt idx="1255">
                  <c:v>42732</c:v>
                </c:pt>
                <c:pt idx="1256">
                  <c:v>42733</c:v>
                </c:pt>
                <c:pt idx="1257">
                  <c:v>42734</c:v>
                </c:pt>
              </c:numCache>
            </c:numRef>
          </c:cat>
          <c:val>
            <c:numRef>
              <c:f>BMY!$B$2:$B$1259</c:f>
              <c:numCache>
                <c:formatCode>General</c:formatCode>
                <c:ptCount val="1258"/>
                <c:pt idx="0">
                  <c:v>29.949065999999998</c:v>
                </c:pt>
                <c:pt idx="1">
                  <c:v>29.664003000000001</c:v>
                </c:pt>
                <c:pt idx="2">
                  <c:v>29.508513000000001</c:v>
                </c:pt>
                <c:pt idx="3">
                  <c:v>29.560344000000001</c:v>
                </c:pt>
                <c:pt idx="4">
                  <c:v>29.292555</c:v>
                </c:pt>
                <c:pt idx="5">
                  <c:v>29.905875000000002</c:v>
                </c:pt>
                <c:pt idx="6">
                  <c:v>29.456682000000001</c:v>
                </c:pt>
                <c:pt idx="7">
                  <c:v>29.473959000000001</c:v>
                </c:pt>
                <c:pt idx="8">
                  <c:v>29.197533</c:v>
                </c:pt>
                <c:pt idx="9">
                  <c:v>29.128428</c:v>
                </c:pt>
                <c:pt idx="10">
                  <c:v>29.137065</c:v>
                </c:pt>
                <c:pt idx="11">
                  <c:v>28.255956000000001</c:v>
                </c:pt>
                <c:pt idx="12">
                  <c:v>28.204128000000001</c:v>
                </c:pt>
                <c:pt idx="13">
                  <c:v>28.048638</c:v>
                </c:pt>
                <c:pt idx="14">
                  <c:v>27.858592999999999</c:v>
                </c:pt>
                <c:pt idx="15">
                  <c:v>28.247319000000001</c:v>
                </c:pt>
                <c:pt idx="16">
                  <c:v>28.057274</c:v>
                </c:pt>
                <c:pt idx="17">
                  <c:v>27.893148</c:v>
                </c:pt>
                <c:pt idx="18">
                  <c:v>27.858592999999999</c:v>
                </c:pt>
                <c:pt idx="19">
                  <c:v>27.849957</c:v>
                </c:pt>
                <c:pt idx="20">
                  <c:v>28.014084</c:v>
                </c:pt>
                <c:pt idx="21">
                  <c:v>27.910425</c:v>
                </c:pt>
                <c:pt idx="22">
                  <c:v>27.867229999999999</c:v>
                </c:pt>
                <c:pt idx="23">
                  <c:v>27.754933999999999</c:v>
                </c:pt>
                <c:pt idx="24">
                  <c:v>27.772212</c:v>
                </c:pt>
                <c:pt idx="25">
                  <c:v>27.711743999999999</c:v>
                </c:pt>
                <c:pt idx="26">
                  <c:v>27.633997000000001</c:v>
                </c:pt>
                <c:pt idx="27">
                  <c:v>27.556252000000001</c:v>
                </c:pt>
                <c:pt idx="28">
                  <c:v>27.633997000000001</c:v>
                </c:pt>
                <c:pt idx="29">
                  <c:v>27.513061</c:v>
                </c:pt>
                <c:pt idx="30">
                  <c:v>27.530338</c:v>
                </c:pt>
                <c:pt idx="31">
                  <c:v>27.677188999999998</c:v>
                </c:pt>
                <c:pt idx="32">
                  <c:v>28.610126999999999</c:v>
                </c:pt>
                <c:pt idx="33">
                  <c:v>27.919060999999999</c:v>
                </c:pt>
                <c:pt idx="34">
                  <c:v>27.841315999999999</c:v>
                </c:pt>
                <c:pt idx="35">
                  <c:v>27.944974999999999</c:v>
                </c:pt>
                <c:pt idx="36">
                  <c:v>28.160933</c:v>
                </c:pt>
                <c:pt idx="37">
                  <c:v>28.204128000000001</c:v>
                </c:pt>
                <c:pt idx="38">
                  <c:v>28.031361</c:v>
                </c:pt>
                <c:pt idx="39">
                  <c:v>27.789484999999999</c:v>
                </c:pt>
                <c:pt idx="40">
                  <c:v>28.195488000000001</c:v>
                </c:pt>
                <c:pt idx="41">
                  <c:v>28.152297000000001</c:v>
                </c:pt>
                <c:pt idx="42">
                  <c:v>28.437360000000002</c:v>
                </c:pt>
                <c:pt idx="43">
                  <c:v>27.927702</c:v>
                </c:pt>
                <c:pt idx="44">
                  <c:v>28.057274</c:v>
                </c:pt>
                <c:pt idx="45">
                  <c:v>28.316424000000001</c:v>
                </c:pt>
                <c:pt idx="46">
                  <c:v>28.428723000000002</c:v>
                </c:pt>
                <c:pt idx="47">
                  <c:v>28.549658999999998</c:v>
                </c:pt>
                <c:pt idx="48">
                  <c:v>28.869275999999999</c:v>
                </c:pt>
                <c:pt idx="49">
                  <c:v>28.981574999999999</c:v>
                </c:pt>
                <c:pt idx="50">
                  <c:v>28.705148999999999</c:v>
                </c:pt>
                <c:pt idx="51">
                  <c:v>28.661957999999998</c:v>
                </c:pt>
                <c:pt idx="52">
                  <c:v>28.636043999999998</c:v>
                </c:pt>
                <c:pt idx="53">
                  <c:v>28.575576000000002</c:v>
                </c:pt>
                <c:pt idx="54">
                  <c:v>28.610126999999999</c:v>
                </c:pt>
                <c:pt idx="55">
                  <c:v>28.420086000000001</c:v>
                </c:pt>
                <c:pt idx="56">
                  <c:v>28.471914000000002</c:v>
                </c:pt>
                <c:pt idx="57">
                  <c:v>29.016128999999999</c:v>
                </c:pt>
                <c:pt idx="58">
                  <c:v>29.085234</c:v>
                </c:pt>
                <c:pt idx="59">
                  <c:v>29.085234</c:v>
                </c:pt>
                <c:pt idx="60">
                  <c:v>28.990214999999999</c:v>
                </c:pt>
                <c:pt idx="61">
                  <c:v>29.154342</c:v>
                </c:pt>
                <c:pt idx="62">
                  <c:v>29.275278</c:v>
                </c:pt>
                <c:pt idx="63">
                  <c:v>29.554504999999999</c:v>
                </c:pt>
                <c:pt idx="64">
                  <c:v>29.406167</c:v>
                </c:pt>
                <c:pt idx="65">
                  <c:v>29.388715000000001</c:v>
                </c:pt>
                <c:pt idx="66">
                  <c:v>28.830259999999999</c:v>
                </c:pt>
                <c:pt idx="67">
                  <c:v>28.332885999999998</c:v>
                </c:pt>
                <c:pt idx="68">
                  <c:v>28.437595999999999</c:v>
                </c:pt>
                <c:pt idx="69">
                  <c:v>28.402691000000001</c:v>
                </c:pt>
                <c:pt idx="70">
                  <c:v>28.393967</c:v>
                </c:pt>
                <c:pt idx="71">
                  <c:v>28.734275</c:v>
                </c:pt>
                <c:pt idx="72">
                  <c:v>29.135663999999998</c:v>
                </c:pt>
                <c:pt idx="73">
                  <c:v>29.292729999999999</c:v>
                </c:pt>
                <c:pt idx="74">
                  <c:v>29.606862</c:v>
                </c:pt>
                <c:pt idx="75">
                  <c:v>29.868637</c:v>
                </c:pt>
                <c:pt idx="76">
                  <c:v>29.615586</c:v>
                </c:pt>
                <c:pt idx="77">
                  <c:v>29.641766000000001</c:v>
                </c:pt>
                <c:pt idx="78">
                  <c:v>29.920994</c:v>
                </c:pt>
                <c:pt idx="79">
                  <c:v>29.45852</c:v>
                </c:pt>
                <c:pt idx="80">
                  <c:v>29.074584000000002</c:v>
                </c:pt>
                <c:pt idx="81">
                  <c:v>29.118212</c:v>
                </c:pt>
                <c:pt idx="82">
                  <c:v>29.249101</c:v>
                </c:pt>
                <c:pt idx="83">
                  <c:v>29.222925</c:v>
                </c:pt>
                <c:pt idx="84">
                  <c:v>29.231649000000001</c:v>
                </c:pt>
                <c:pt idx="85">
                  <c:v>29.118212</c:v>
                </c:pt>
                <c:pt idx="86">
                  <c:v>29.196745</c:v>
                </c:pt>
                <c:pt idx="87">
                  <c:v>28.978598000000002</c:v>
                </c:pt>
                <c:pt idx="88">
                  <c:v>28.629566000000001</c:v>
                </c:pt>
                <c:pt idx="89">
                  <c:v>28.961145999999999</c:v>
                </c:pt>
                <c:pt idx="90">
                  <c:v>28.891341000000001</c:v>
                </c:pt>
                <c:pt idx="91">
                  <c:v>28.716823000000002</c:v>
                </c:pt>
                <c:pt idx="92">
                  <c:v>28.777903999999999</c:v>
                </c:pt>
                <c:pt idx="93">
                  <c:v>28.812808</c:v>
                </c:pt>
                <c:pt idx="94">
                  <c:v>28.577209</c:v>
                </c:pt>
                <c:pt idx="95">
                  <c:v>28.551033</c:v>
                </c:pt>
                <c:pt idx="96">
                  <c:v>28.542304999999999</c:v>
                </c:pt>
                <c:pt idx="97">
                  <c:v>28.647017999999999</c:v>
                </c:pt>
                <c:pt idx="98">
                  <c:v>28.376515000000001</c:v>
                </c:pt>
                <c:pt idx="99">
                  <c:v>28.786632000000001</c:v>
                </c:pt>
                <c:pt idx="100">
                  <c:v>28.873888999999998</c:v>
                </c:pt>
                <c:pt idx="101">
                  <c:v>29.092036</c:v>
                </c:pt>
                <c:pt idx="102">
                  <c:v>29.214196999999999</c:v>
                </c:pt>
                <c:pt idx="103">
                  <c:v>29.092036</c:v>
                </c:pt>
                <c:pt idx="104">
                  <c:v>29.083310999999998</c:v>
                </c:pt>
                <c:pt idx="105">
                  <c:v>29.371262999999999</c:v>
                </c:pt>
                <c:pt idx="106">
                  <c:v>29.580684999999999</c:v>
                </c:pt>
                <c:pt idx="107">
                  <c:v>29.702846999999998</c:v>
                </c:pt>
                <c:pt idx="108">
                  <c:v>29.886088999999998</c:v>
                </c:pt>
                <c:pt idx="109">
                  <c:v>29.990798999999999</c:v>
                </c:pt>
                <c:pt idx="110">
                  <c:v>29.825008</c:v>
                </c:pt>
                <c:pt idx="111">
                  <c:v>29.886088999999998</c:v>
                </c:pt>
                <c:pt idx="112">
                  <c:v>29.851185000000001</c:v>
                </c:pt>
                <c:pt idx="113">
                  <c:v>30.147864999999999</c:v>
                </c:pt>
                <c:pt idx="114">
                  <c:v>29.868637</c:v>
                </c:pt>
                <c:pt idx="115">
                  <c:v>30.174043999999999</c:v>
                </c:pt>
                <c:pt idx="116">
                  <c:v>30.392191</c:v>
                </c:pt>
                <c:pt idx="117">
                  <c:v>30.313658</c:v>
                </c:pt>
                <c:pt idx="118">
                  <c:v>30.357286999999999</c:v>
                </c:pt>
                <c:pt idx="119">
                  <c:v>30.854661</c:v>
                </c:pt>
                <c:pt idx="120">
                  <c:v>29.781379999999999</c:v>
                </c:pt>
                <c:pt idx="121">
                  <c:v>30.121687999999999</c:v>
                </c:pt>
                <c:pt idx="122">
                  <c:v>30.619062</c:v>
                </c:pt>
                <c:pt idx="123">
                  <c:v>30.610337999999999</c:v>
                </c:pt>
                <c:pt idx="124">
                  <c:v>31.369486999999999</c:v>
                </c:pt>
                <c:pt idx="125">
                  <c:v>31.456744</c:v>
                </c:pt>
                <c:pt idx="126">
                  <c:v>30.752030000000001</c:v>
                </c:pt>
                <c:pt idx="127">
                  <c:v>30.628706000000001</c:v>
                </c:pt>
                <c:pt idx="128">
                  <c:v>30.487763000000001</c:v>
                </c:pt>
                <c:pt idx="129">
                  <c:v>30.848928999999998</c:v>
                </c:pt>
                <c:pt idx="130">
                  <c:v>30.584662000000002</c:v>
                </c:pt>
                <c:pt idx="131">
                  <c:v>30.470144000000001</c:v>
                </c:pt>
                <c:pt idx="132">
                  <c:v>30.752030000000001</c:v>
                </c:pt>
                <c:pt idx="133">
                  <c:v>31.157240999999999</c:v>
                </c:pt>
                <c:pt idx="134">
                  <c:v>31.210096</c:v>
                </c:pt>
                <c:pt idx="135">
                  <c:v>31.694586999999999</c:v>
                </c:pt>
                <c:pt idx="136">
                  <c:v>31.791485999999999</c:v>
                </c:pt>
                <c:pt idx="137">
                  <c:v>31.844341</c:v>
                </c:pt>
                <c:pt idx="138">
                  <c:v>31.201284999999999</c:v>
                </c:pt>
                <c:pt idx="139">
                  <c:v>30.804884999999999</c:v>
                </c:pt>
                <c:pt idx="140">
                  <c:v>30.593468999999999</c:v>
                </c:pt>
                <c:pt idx="141">
                  <c:v>30.787267</c:v>
                </c:pt>
                <c:pt idx="142">
                  <c:v>31.536026</c:v>
                </c:pt>
                <c:pt idx="143">
                  <c:v>31.756250000000001</c:v>
                </c:pt>
                <c:pt idx="144">
                  <c:v>31.386275999999999</c:v>
                </c:pt>
                <c:pt idx="145">
                  <c:v>31.359846000000001</c:v>
                </c:pt>
                <c:pt idx="146">
                  <c:v>31.359846000000001</c:v>
                </c:pt>
                <c:pt idx="147">
                  <c:v>28.673119</c:v>
                </c:pt>
                <c:pt idx="148">
                  <c:v>28.752399</c:v>
                </c:pt>
                <c:pt idx="149">
                  <c:v>28.708355000000001</c:v>
                </c:pt>
                <c:pt idx="150">
                  <c:v>28.664311000000001</c:v>
                </c:pt>
                <c:pt idx="151">
                  <c:v>28.276714999999999</c:v>
                </c:pt>
                <c:pt idx="152">
                  <c:v>27.986021999999998</c:v>
                </c:pt>
                <c:pt idx="153">
                  <c:v>27.950785</c:v>
                </c:pt>
                <c:pt idx="154">
                  <c:v>27.809842</c:v>
                </c:pt>
                <c:pt idx="155">
                  <c:v>27.950785</c:v>
                </c:pt>
                <c:pt idx="156">
                  <c:v>28.082919</c:v>
                </c:pt>
                <c:pt idx="157">
                  <c:v>28.118155999999999</c:v>
                </c:pt>
                <c:pt idx="158">
                  <c:v>27.809842</c:v>
                </c:pt>
                <c:pt idx="159">
                  <c:v>27.92436</c:v>
                </c:pt>
                <c:pt idx="160">
                  <c:v>27.853888000000001</c:v>
                </c:pt>
                <c:pt idx="161">
                  <c:v>28.021256999999999</c:v>
                </c:pt>
                <c:pt idx="162">
                  <c:v>28.320762999999999</c:v>
                </c:pt>
                <c:pt idx="163">
                  <c:v>28.690736999999999</c:v>
                </c:pt>
                <c:pt idx="164">
                  <c:v>28.972622999999999</c:v>
                </c:pt>
                <c:pt idx="165">
                  <c:v>29.034285000000001</c:v>
                </c:pt>
                <c:pt idx="166">
                  <c:v>28.981434</c:v>
                </c:pt>
                <c:pt idx="167">
                  <c:v>28.955005</c:v>
                </c:pt>
                <c:pt idx="168">
                  <c:v>29.078329</c:v>
                </c:pt>
                <c:pt idx="169">
                  <c:v>29.192847</c:v>
                </c:pt>
                <c:pt idx="170">
                  <c:v>29.139994999999999</c:v>
                </c:pt>
                <c:pt idx="171">
                  <c:v>29.509969000000002</c:v>
                </c:pt>
                <c:pt idx="172">
                  <c:v>29.33379</c:v>
                </c:pt>
                <c:pt idx="173">
                  <c:v>29.192847</c:v>
                </c:pt>
                <c:pt idx="174">
                  <c:v>29.562823999999999</c:v>
                </c:pt>
                <c:pt idx="175">
                  <c:v>29.598057000000001</c:v>
                </c:pt>
                <c:pt idx="176">
                  <c:v>29.694956000000001</c:v>
                </c:pt>
                <c:pt idx="177">
                  <c:v>29.280937999999999</c:v>
                </c:pt>
                <c:pt idx="178">
                  <c:v>29.131184000000001</c:v>
                </c:pt>
                <c:pt idx="179">
                  <c:v>28.981434</c:v>
                </c:pt>
                <c:pt idx="180">
                  <c:v>28.981434</c:v>
                </c:pt>
                <c:pt idx="181">
                  <c:v>29.139994999999999</c:v>
                </c:pt>
                <c:pt idx="182">
                  <c:v>29.606867999999999</c:v>
                </c:pt>
                <c:pt idx="183">
                  <c:v>29.835899000000001</c:v>
                </c:pt>
                <c:pt idx="184">
                  <c:v>29.923991000000001</c:v>
                </c:pt>
                <c:pt idx="185">
                  <c:v>29.650912000000002</c:v>
                </c:pt>
                <c:pt idx="186">
                  <c:v>29.818280999999999</c:v>
                </c:pt>
                <c:pt idx="187">
                  <c:v>29.730193</c:v>
                </c:pt>
                <c:pt idx="188">
                  <c:v>29.871136</c:v>
                </c:pt>
                <c:pt idx="189">
                  <c:v>29.906372000000001</c:v>
                </c:pt>
                <c:pt idx="190">
                  <c:v>29.861882000000001</c:v>
                </c:pt>
                <c:pt idx="191">
                  <c:v>29.977554000000001</c:v>
                </c:pt>
                <c:pt idx="192">
                  <c:v>29.933064000000002</c:v>
                </c:pt>
                <c:pt idx="193">
                  <c:v>29.861882000000001</c:v>
                </c:pt>
                <c:pt idx="194">
                  <c:v>29.568244</c:v>
                </c:pt>
                <c:pt idx="195">
                  <c:v>29.594937000000002</c:v>
                </c:pt>
                <c:pt idx="196">
                  <c:v>29.319099999999999</c:v>
                </c:pt>
                <c:pt idx="197">
                  <c:v>29.443671999999999</c:v>
                </c:pt>
                <c:pt idx="198">
                  <c:v>30.191109000000001</c:v>
                </c:pt>
                <c:pt idx="199">
                  <c:v>30.369071000000002</c:v>
                </c:pt>
                <c:pt idx="200">
                  <c:v>30.591522000000001</c:v>
                </c:pt>
                <c:pt idx="201">
                  <c:v>30.511438999999999</c:v>
                </c:pt>
                <c:pt idx="202">
                  <c:v>30.084333000000001</c:v>
                </c:pt>
                <c:pt idx="203">
                  <c:v>30.288988</c:v>
                </c:pt>
                <c:pt idx="204">
                  <c:v>29.577144000000001</c:v>
                </c:pt>
                <c:pt idx="205">
                  <c:v>29.408079000000001</c:v>
                </c:pt>
                <c:pt idx="206">
                  <c:v>30.013147</c:v>
                </c:pt>
                <c:pt idx="207">
                  <c:v>29.915268000000001</c:v>
                </c:pt>
                <c:pt idx="208">
                  <c:v>29.586041000000002</c:v>
                </c:pt>
                <c:pt idx="209">
                  <c:v>29.790696000000001</c:v>
                </c:pt>
                <c:pt idx="210">
                  <c:v>29.523755000000001</c:v>
                </c:pt>
                <c:pt idx="211">
                  <c:v>29.443671999999999</c:v>
                </c:pt>
                <c:pt idx="212">
                  <c:v>29.603836999999999</c:v>
                </c:pt>
                <c:pt idx="213">
                  <c:v>29.025462000000001</c:v>
                </c:pt>
                <c:pt idx="214">
                  <c:v>28.580559000000001</c:v>
                </c:pt>
                <c:pt idx="215">
                  <c:v>28.678438</c:v>
                </c:pt>
                <c:pt idx="216">
                  <c:v>28.420396</c:v>
                </c:pt>
                <c:pt idx="217">
                  <c:v>28.358108999999999</c:v>
                </c:pt>
                <c:pt idx="218">
                  <c:v>28.011084</c:v>
                </c:pt>
                <c:pt idx="219">
                  <c:v>27.414914</c:v>
                </c:pt>
                <c:pt idx="220">
                  <c:v>28.215738999999999</c:v>
                </c:pt>
                <c:pt idx="221">
                  <c:v>28.500477</c:v>
                </c:pt>
                <c:pt idx="222">
                  <c:v>28.607256</c:v>
                </c:pt>
                <c:pt idx="223">
                  <c:v>28.838604</c:v>
                </c:pt>
                <c:pt idx="224">
                  <c:v>29.025462000000001</c:v>
                </c:pt>
                <c:pt idx="225">
                  <c:v>29.123341</c:v>
                </c:pt>
                <c:pt idx="226">
                  <c:v>29.016566000000001</c:v>
                </c:pt>
                <c:pt idx="227">
                  <c:v>29.123341</c:v>
                </c:pt>
                <c:pt idx="228">
                  <c:v>29.203423999999998</c:v>
                </c:pt>
                <c:pt idx="229">
                  <c:v>29.034362000000002</c:v>
                </c:pt>
                <c:pt idx="230">
                  <c:v>29.069952000000001</c:v>
                </c:pt>
                <c:pt idx="231">
                  <c:v>29.096647999999998</c:v>
                </c:pt>
                <c:pt idx="232">
                  <c:v>29.176731</c:v>
                </c:pt>
                <c:pt idx="233">
                  <c:v>29.114445</c:v>
                </c:pt>
                <c:pt idx="234">
                  <c:v>28.972076000000001</c:v>
                </c:pt>
                <c:pt idx="235">
                  <c:v>29.194527000000001</c:v>
                </c:pt>
                <c:pt idx="236">
                  <c:v>29.425875000000001</c:v>
                </c:pt>
                <c:pt idx="237">
                  <c:v>29.550447999999999</c:v>
                </c:pt>
                <c:pt idx="238">
                  <c:v>29.176731</c:v>
                </c:pt>
                <c:pt idx="239">
                  <c:v>29.123341</c:v>
                </c:pt>
                <c:pt idx="240">
                  <c:v>29.185627</c:v>
                </c:pt>
                <c:pt idx="241">
                  <c:v>29.381385999999999</c:v>
                </c:pt>
                <c:pt idx="242">
                  <c:v>28.980972000000001</c:v>
                </c:pt>
                <c:pt idx="243">
                  <c:v>28.980972000000001</c:v>
                </c:pt>
                <c:pt idx="244">
                  <c:v>28.972076000000001</c:v>
                </c:pt>
                <c:pt idx="245">
                  <c:v>28.883092999999999</c:v>
                </c:pt>
                <c:pt idx="246">
                  <c:v>28.785214</c:v>
                </c:pt>
                <c:pt idx="247">
                  <c:v>28.598355999999999</c:v>
                </c:pt>
                <c:pt idx="248">
                  <c:v>28.384803000000002</c:v>
                </c:pt>
                <c:pt idx="249">
                  <c:v>28.998768999999999</c:v>
                </c:pt>
                <c:pt idx="250">
                  <c:v>29.421517999999999</c:v>
                </c:pt>
                <c:pt idx="251">
                  <c:v>29.898237000000002</c:v>
                </c:pt>
                <c:pt idx="252">
                  <c:v>29.997174999999999</c:v>
                </c:pt>
                <c:pt idx="253">
                  <c:v>30.042151</c:v>
                </c:pt>
                <c:pt idx="254">
                  <c:v>30.123103</c:v>
                </c:pt>
                <c:pt idx="255">
                  <c:v>30.294</c:v>
                </c:pt>
                <c:pt idx="256">
                  <c:v>30.662780999999999</c:v>
                </c:pt>
                <c:pt idx="257">
                  <c:v>30.698761000000001</c:v>
                </c:pt>
                <c:pt idx="258">
                  <c:v>30.779713000000001</c:v>
                </c:pt>
                <c:pt idx="259">
                  <c:v>30.851668</c:v>
                </c:pt>
                <c:pt idx="260">
                  <c:v>30.878654000000001</c:v>
                </c:pt>
                <c:pt idx="261">
                  <c:v>30.824684999999999</c:v>
                </c:pt>
                <c:pt idx="262">
                  <c:v>30.995581999999999</c:v>
                </c:pt>
                <c:pt idx="263">
                  <c:v>31.346373</c:v>
                </c:pt>
                <c:pt idx="264">
                  <c:v>31.391349000000002</c:v>
                </c:pt>
                <c:pt idx="265">
                  <c:v>32.209862999999999</c:v>
                </c:pt>
                <c:pt idx="266">
                  <c:v>33.001390000000001</c:v>
                </c:pt>
                <c:pt idx="267">
                  <c:v>32.749541000000001</c:v>
                </c:pt>
                <c:pt idx="268">
                  <c:v>32.866472000000002</c:v>
                </c:pt>
                <c:pt idx="269">
                  <c:v>32.938428000000002</c:v>
                </c:pt>
                <c:pt idx="270">
                  <c:v>32.506684999999997</c:v>
                </c:pt>
                <c:pt idx="271">
                  <c:v>33.199274000000003</c:v>
                </c:pt>
                <c:pt idx="272">
                  <c:v>32.848483000000002</c:v>
                </c:pt>
                <c:pt idx="273">
                  <c:v>32.839486000000001</c:v>
                </c:pt>
                <c:pt idx="274">
                  <c:v>32.875466000000003</c:v>
                </c:pt>
                <c:pt idx="275">
                  <c:v>32.8215</c:v>
                </c:pt>
                <c:pt idx="276">
                  <c:v>33.307209</c:v>
                </c:pt>
                <c:pt idx="277">
                  <c:v>33.217263000000003</c:v>
                </c:pt>
                <c:pt idx="278">
                  <c:v>32.848483000000002</c:v>
                </c:pt>
                <c:pt idx="279">
                  <c:v>32.488695</c:v>
                </c:pt>
                <c:pt idx="280">
                  <c:v>32.902451999999997</c:v>
                </c:pt>
                <c:pt idx="281">
                  <c:v>32.902451999999997</c:v>
                </c:pt>
                <c:pt idx="282">
                  <c:v>33.226256999999997</c:v>
                </c:pt>
                <c:pt idx="283">
                  <c:v>33.001390000000001</c:v>
                </c:pt>
                <c:pt idx="284">
                  <c:v>33.001390000000001</c:v>
                </c:pt>
                <c:pt idx="285">
                  <c:v>33.190280999999999</c:v>
                </c:pt>
                <c:pt idx="286">
                  <c:v>32.686579000000002</c:v>
                </c:pt>
                <c:pt idx="287">
                  <c:v>32.731551000000003</c:v>
                </c:pt>
                <c:pt idx="288">
                  <c:v>33.370170999999999</c:v>
                </c:pt>
                <c:pt idx="289">
                  <c:v>33.253242999999998</c:v>
                </c:pt>
                <c:pt idx="290">
                  <c:v>33.415146999999997</c:v>
                </c:pt>
                <c:pt idx="291">
                  <c:v>33.226256999999997</c:v>
                </c:pt>
                <c:pt idx="292">
                  <c:v>33.792921</c:v>
                </c:pt>
                <c:pt idx="293">
                  <c:v>33.963818000000003</c:v>
                </c:pt>
                <c:pt idx="294">
                  <c:v>33.756940999999998</c:v>
                </c:pt>
                <c:pt idx="295">
                  <c:v>33.640013000000003</c:v>
                </c:pt>
                <c:pt idx="296">
                  <c:v>33.747948000000001</c:v>
                </c:pt>
                <c:pt idx="297">
                  <c:v>34.377575</c:v>
                </c:pt>
                <c:pt idx="298">
                  <c:v>34.620431000000004</c:v>
                </c:pt>
                <c:pt idx="299">
                  <c:v>34.611434000000003</c:v>
                </c:pt>
                <c:pt idx="300">
                  <c:v>35.043177</c:v>
                </c:pt>
                <c:pt idx="301">
                  <c:v>34.971221999999997</c:v>
                </c:pt>
                <c:pt idx="302">
                  <c:v>35.384974999999997</c:v>
                </c:pt>
                <c:pt idx="303">
                  <c:v>35.861691</c:v>
                </c:pt>
                <c:pt idx="304">
                  <c:v>35.717776999999998</c:v>
                </c:pt>
                <c:pt idx="305">
                  <c:v>36.329413000000002</c:v>
                </c:pt>
                <c:pt idx="306">
                  <c:v>36.212482000000001</c:v>
                </c:pt>
                <c:pt idx="307">
                  <c:v>36.590259000000003</c:v>
                </c:pt>
                <c:pt idx="308">
                  <c:v>36.680204000000003</c:v>
                </c:pt>
                <c:pt idx="309">
                  <c:v>37.048985000000002</c:v>
                </c:pt>
                <c:pt idx="310">
                  <c:v>37.004013</c:v>
                </c:pt>
                <c:pt idx="311">
                  <c:v>37.489725</c:v>
                </c:pt>
                <c:pt idx="312">
                  <c:v>37.253883000000002</c:v>
                </c:pt>
                <c:pt idx="313">
                  <c:v>36.990828</c:v>
                </c:pt>
                <c:pt idx="314">
                  <c:v>36.836626000000003</c:v>
                </c:pt>
                <c:pt idx="315">
                  <c:v>36.945475000000002</c:v>
                </c:pt>
                <c:pt idx="316">
                  <c:v>37.036185000000003</c:v>
                </c:pt>
                <c:pt idx="317">
                  <c:v>37.362732000000001</c:v>
                </c:pt>
                <c:pt idx="318">
                  <c:v>37.462510999999999</c:v>
                </c:pt>
                <c:pt idx="319">
                  <c:v>37.571359999999999</c:v>
                </c:pt>
                <c:pt idx="320">
                  <c:v>36.963616999999999</c:v>
                </c:pt>
                <c:pt idx="321">
                  <c:v>37.244813999999998</c:v>
                </c:pt>
                <c:pt idx="322">
                  <c:v>37.018042999999999</c:v>
                </c:pt>
                <c:pt idx="323">
                  <c:v>36.782198999999999</c:v>
                </c:pt>
                <c:pt idx="324">
                  <c:v>37.326450999999999</c:v>
                </c:pt>
                <c:pt idx="325">
                  <c:v>38.033974000000001</c:v>
                </c:pt>
                <c:pt idx="326">
                  <c:v>38.369593999999999</c:v>
                </c:pt>
                <c:pt idx="327">
                  <c:v>37.598574999999997</c:v>
                </c:pt>
                <c:pt idx="328">
                  <c:v>36.482863999999999</c:v>
                </c:pt>
                <c:pt idx="329">
                  <c:v>36.537286999999999</c:v>
                </c:pt>
                <c:pt idx="330">
                  <c:v>36.201667</c:v>
                </c:pt>
                <c:pt idx="331">
                  <c:v>36.029322999999998</c:v>
                </c:pt>
                <c:pt idx="332">
                  <c:v>36.029322999999998</c:v>
                </c:pt>
                <c:pt idx="333">
                  <c:v>36.292374000000002</c:v>
                </c:pt>
                <c:pt idx="334">
                  <c:v>36.464722000000002</c:v>
                </c:pt>
                <c:pt idx="335">
                  <c:v>36.301447000000003</c:v>
                </c:pt>
                <c:pt idx="336">
                  <c:v>36.301447000000003</c:v>
                </c:pt>
                <c:pt idx="337">
                  <c:v>35.993039000000003</c:v>
                </c:pt>
                <c:pt idx="338">
                  <c:v>36.219808999999998</c:v>
                </c:pt>
                <c:pt idx="339">
                  <c:v>36.727777000000003</c:v>
                </c:pt>
                <c:pt idx="340">
                  <c:v>37.135961000000002</c:v>
                </c:pt>
                <c:pt idx="341">
                  <c:v>38.287956000000001</c:v>
                </c:pt>
                <c:pt idx="342">
                  <c:v>40.220042999999997</c:v>
                </c:pt>
                <c:pt idx="343">
                  <c:v>38.795923999999999</c:v>
                </c:pt>
                <c:pt idx="344">
                  <c:v>39.276676999999999</c:v>
                </c:pt>
                <c:pt idx="345">
                  <c:v>39.693933999999999</c:v>
                </c:pt>
                <c:pt idx="346">
                  <c:v>39.966061000000003</c:v>
                </c:pt>
                <c:pt idx="347">
                  <c:v>42.088634999999996</c:v>
                </c:pt>
                <c:pt idx="348">
                  <c:v>42.632883</c:v>
                </c:pt>
                <c:pt idx="349">
                  <c:v>42.995716999999999</c:v>
                </c:pt>
                <c:pt idx="350">
                  <c:v>43.249699</c:v>
                </c:pt>
                <c:pt idx="351">
                  <c:v>42.369827999999998</c:v>
                </c:pt>
                <c:pt idx="352">
                  <c:v>42.651024999999997</c:v>
                </c:pt>
                <c:pt idx="353">
                  <c:v>41.734870000000001</c:v>
                </c:pt>
                <c:pt idx="354">
                  <c:v>43.168061999999999</c:v>
                </c:pt>
                <c:pt idx="355">
                  <c:v>42.478681000000002</c:v>
                </c:pt>
                <c:pt idx="356">
                  <c:v>41.880003000000002</c:v>
                </c:pt>
                <c:pt idx="357">
                  <c:v>42.632883</c:v>
                </c:pt>
                <c:pt idx="358">
                  <c:v>43.086424000000001</c:v>
                </c:pt>
                <c:pt idx="359">
                  <c:v>42.914079999999998</c:v>
                </c:pt>
                <c:pt idx="360">
                  <c:v>42.895938000000001</c:v>
                </c:pt>
                <c:pt idx="361">
                  <c:v>42.242837000000002</c:v>
                </c:pt>
                <c:pt idx="362">
                  <c:v>42.787084999999998</c:v>
                </c:pt>
                <c:pt idx="363">
                  <c:v>42.451466000000003</c:v>
                </c:pt>
                <c:pt idx="364">
                  <c:v>42.124915999999999</c:v>
                </c:pt>
                <c:pt idx="365">
                  <c:v>42.496819000000002</c:v>
                </c:pt>
                <c:pt idx="366">
                  <c:v>41.771154000000003</c:v>
                </c:pt>
                <c:pt idx="367">
                  <c:v>40.437745</c:v>
                </c:pt>
                <c:pt idx="368">
                  <c:v>41.480888</c:v>
                </c:pt>
                <c:pt idx="369">
                  <c:v>41.245047999999997</c:v>
                </c:pt>
                <c:pt idx="370">
                  <c:v>40.981993000000003</c:v>
                </c:pt>
                <c:pt idx="371">
                  <c:v>42.15213</c:v>
                </c:pt>
                <c:pt idx="372">
                  <c:v>41.997923999999998</c:v>
                </c:pt>
                <c:pt idx="373">
                  <c:v>40.537520999999998</c:v>
                </c:pt>
                <c:pt idx="374">
                  <c:v>40.655442999999998</c:v>
                </c:pt>
                <c:pt idx="375">
                  <c:v>40.216616999999999</c:v>
                </c:pt>
                <c:pt idx="376">
                  <c:v>39.604087</c:v>
                </c:pt>
                <c:pt idx="377">
                  <c:v>40.390318000000001</c:v>
                </c:pt>
                <c:pt idx="378">
                  <c:v>40.198332000000001</c:v>
                </c:pt>
                <c:pt idx="379">
                  <c:v>40.719437999999997</c:v>
                </c:pt>
                <c:pt idx="380">
                  <c:v>41.011989</c:v>
                </c:pt>
                <c:pt idx="381">
                  <c:v>42.081626999999997</c:v>
                </c:pt>
                <c:pt idx="382">
                  <c:v>41.880499999999998</c:v>
                </c:pt>
                <c:pt idx="383">
                  <c:v>41.286254999999997</c:v>
                </c:pt>
                <c:pt idx="384">
                  <c:v>41.130839000000002</c:v>
                </c:pt>
                <c:pt idx="385">
                  <c:v>40.692008999999999</c:v>
                </c:pt>
                <c:pt idx="386">
                  <c:v>40.180047000000002</c:v>
                </c:pt>
                <c:pt idx="387">
                  <c:v>40.399458000000003</c:v>
                </c:pt>
                <c:pt idx="388">
                  <c:v>41.139978999999997</c:v>
                </c:pt>
                <c:pt idx="389">
                  <c:v>41.313679999999998</c:v>
                </c:pt>
                <c:pt idx="390">
                  <c:v>40.765149000000001</c:v>
                </c:pt>
                <c:pt idx="391">
                  <c:v>40.161762000000003</c:v>
                </c:pt>
                <c:pt idx="392">
                  <c:v>40.426887999999998</c:v>
                </c:pt>
                <c:pt idx="393">
                  <c:v>40.006343000000001</c:v>
                </c:pt>
                <c:pt idx="394">
                  <c:v>39.613230999999999</c:v>
                </c:pt>
                <c:pt idx="395">
                  <c:v>39.530951000000002</c:v>
                </c:pt>
                <c:pt idx="396">
                  <c:v>40.216616999999999</c:v>
                </c:pt>
                <c:pt idx="397">
                  <c:v>40.079481999999999</c:v>
                </c:pt>
                <c:pt idx="398">
                  <c:v>39.878352</c:v>
                </c:pt>
                <c:pt idx="399">
                  <c:v>40.353748000000003</c:v>
                </c:pt>
                <c:pt idx="400">
                  <c:v>39.988061000000002</c:v>
                </c:pt>
                <c:pt idx="401">
                  <c:v>40.225757999999999</c:v>
                </c:pt>
                <c:pt idx="402">
                  <c:v>39.942348000000003</c:v>
                </c:pt>
                <c:pt idx="403">
                  <c:v>39.412101</c:v>
                </c:pt>
                <c:pt idx="404">
                  <c:v>39.613230999999999</c:v>
                </c:pt>
                <c:pt idx="405">
                  <c:v>39.247540999999998</c:v>
                </c:pt>
                <c:pt idx="406">
                  <c:v>38.379029000000003</c:v>
                </c:pt>
                <c:pt idx="407">
                  <c:v>38.104762999999998</c:v>
                </c:pt>
                <c:pt idx="408">
                  <c:v>38.351604000000002</c:v>
                </c:pt>
                <c:pt idx="409">
                  <c:v>38.004198000000002</c:v>
                </c:pt>
                <c:pt idx="410">
                  <c:v>37.775643000000002</c:v>
                </c:pt>
                <c:pt idx="411">
                  <c:v>38.086478999999997</c:v>
                </c:pt>
                <c:pt idx="412">
                  <c:v>38.616728999999999</c:v>
                </c:pt>
                <c:pt idx="413">
                  <c:v>38.781286000000001</c:v>
                </c:pt>
                <c:pt idx="414">
                  <c:v>38.095618999999999</c:v>
                </c:pt>
                <c:pt idx="415">
                  <c:v>38.42474</c:v>
                </c:pt>
                <c:pt idx="416">
                  <c:v>38.205328000000002</c:v>
                </c:pt>
                <c:pt idx="417">
                  <c:v>38.113903999999998</c:v>
                </c:pt>
                <c:pt idx="418">
                  <c:v>38.141333000000003</c:v>
                </c:pt>
                <c:pt idx="419">
                  <c:v>38.388173000000002</c:v>
                </c:pt>
                <c:pt idx="420">
                  <c:v>38.141333000000003</c:v>
                </c:pt>
                <c:pt idx="421">
                  <c:v>38.296748999999998</c:v>
                </c:pt>
                <c:pt idx="422">
                  <c:v>38.671579999999999</c:v>
                </c:pt>
                <c:pt idx="423">
                  <c:v>38.872709999999998</c:v>
                </c:pt>
                <c:pt idx="424">
                  <c:v>39.549232000000003</c:v>
                </c:pt>
                <c:pt idx="425">
                  <c:v>39.933207000000003</c:v>
                </c:pt>
                <c:pt idx="426">
                  <c:v>39.823501</c:v>
                </c:pt>
                <c:pt idx="427">
                  <c:v>41.267969999999998</c:v>
                </c:pt>
                <c:pt idx="428">
                  <c:v>41.505668999999997</c:v>
                </c:pt>
                <c:pt idx="429">
                  <c:v>42.529597000000003</c:v>
                </c:pt>
                <c:pt idx="430">
                  <c:v>43.452959</c:v>
                </c:pt>
                <c:pt idx="431">
                  <c:v>42.767293000000002</c:v>
                </c:pt>
                <c:pt idx="432">
                  <c:v>42.557022000000003</c:v>
                </c:pt>
                <c:pt idx="433">
                  <c:v>42.803863</c:v>
                </c:pt>
                <c:pt idx="434">
                  <c:v>42.611877</c:v>
                </c:pt>
                <c:pt idx="435">
                  <c:v>42.904428000000003</c:v>
                </c:pt>
                <c:pt idx="436">
                  <c:v>42.237045999999999</c:v>
                </c:pt>
                <c:pt idx="437">
                  <c:v>42.310181999999998</c:v>
                </c:pt>
                <c:pt idx="438">
                  <c:v>43.187837999999999</c:v>
                </c:pt>
                <c:pt idx="439">
                  <c:v>43.224679000000002</c:v>
                </c:pt>
                <c:pt idx="440">
                  <c:v>42.883893</c:v>
                </c:pt>
                <c:pt idx="441">
                  <c:v>43.768096</c:v>
                </c:pt>
                <c:pt idx="442">
                  <c:v>43.307572999999998</c:v>
                </c:pt>
                <c:pt idx="443">
                  <c:v>42.920732000000001</c:v>
                </c:pt>
                <c:pt idx="444">
                  <c:v>42.745735000000003</c:v>
                </c:pt>
                <c:pt idx="445">
                  <c:v>44.062829999999998</c:v>
                </c:pt>
                <c:pt idx="446">
                  <c:v>43.915463000000003</c:v>
                </c:pt>
                <c:pt idx="447">
                  <c:v>43.906250999999997</c:v>
                </c:pt>
                <c:pt idx="448">
                  <c:v>43.648358999999999</c:v>
                </c:pt>
                <c:pt idx="449">
                  <c:v>44.947032999999998</c:v>
                </c:pt>
                <c:pt idx="450">
                  <c:v>45.748342000000001</c:v>
                </c:pt>
                <c:pt idx="451">
                  <c:v>45.794396999999996</c:v>
                </c:pt>
                <c:pt idx="452">
                  <c:v>45.379925999999998</c:v>
                </c:pt>
                <c:pt idx="453">
                  <c:v>45.803606000000002</c:v>
                </c:pt>
                <c:pt idx="454">
                  <c:v>45.094400999999998</c:v>
                </c:pt>
                <c:pt idx="455">
                  <c:v>45.472028999999999</c:v>
                </c:pt>
                <c:pt idx="456">
                  <c:v>44.919403000000003</c:v>
                </c:pt>
                <c:pt idx="457">
                  <c:v>47.912801999999999</c:v>
                </c:pt>
                <c:pt idx="458">
                  <c:v>49.110160999999998</c:v>
                </c:pt>
                <c:pt idx="459">
                  <c:v>48.935163000000003</c:v>
                </c:pt>
                <c:pt idx="460">
                  <c:v>48.373325000000001</c:v>
                </c:pt>
                <c:pt idx="461">
                  <c:v>48.336481999999997</c:v>
                </c:pt>
                <c:pt idx="462">
                  <c:v>48.852269</c:v>
                </c:pt>
                <c:pt idx="463">
                  <c:v>48.373325000000001</c:v>
                </c:pt>
                <c:pt idx="464">
                  <c:v>47.931223000000003</c:v>
                </c:pt>
                <c:pt idx="465">
                  <c:v>47.249648000000001</c:v>
                </c:pt>
                <c:pt idx="466">
                  <c:v>48.216745000000003</c:v>
                </c:pt>
                <c:pt idx="467">
                  <c:v>48.428589000000002</c:v>
                </c:pt>
                <c:pt idx="468">
                  <c:v>48.391745999999998</c:v>
                </c:pt>
                <c:pt idx="469">
                  <c:v>47.765434999999997</c:v>
                </c:pt>
                <c:pt idx="470">
                  <c:v>48.575955999999998</c:v>
                </c:pt>
                <c:pt idx="471">
                  <c:v>48.281218000000003</c:v>
                </c:pt>
                <c:pt idx="472">
                  <c:v>47.765434999999997</c:v>
                </c:pt>
                <c:pt idx="473">
                  <c:v>47.875959000000002</c:v>
                </c:pt>
                <c:pt idx="474">
                  <c:v>47.700961999999997</c:v>
                </c:pt>
                <c:pt idx="475">
                  <c:v>48.216745000000003</c:v>
                </c:pt>
                <c:pt idx="476">
                  <c:v>49.193055000000001</c:v>
                </c:pt>
                <c:pt idx="477">
                  <c:v>48.677267999999998</c:v>
                </c:pt>
                <c:pt idx="478">
                  <c:v>47.783856</c:v>
                </c:pt>
                <c:pt idx="479">
                  <c:v>47.590434000000002</c:v>
                </c:pt>
                <c:pt idx="480">
                  <c:v>47.323332999999998</c:v>
                </c:pt>
                <c:pt idx="481">
                  <c:v>47.415436</c:v>
                </c:pt>
                <c:pt idx="482">
                  <c:v>46.936492000000001</c:v>
                </c:pt>
                <c:pt idx="483">
                  <c:v>47.047020000000003</c:v>
                </c:pt>
                <c:pt idx="484">
                  <c:v>46.789124999999999</c:v>
                </c:pt>
                <c:pt idx="485">
                  <c:v>46.678600000000003</c:v>
                </c:pt>
                <c:pt idx="486">
                  <c:v>47.166753999999997</c:v>
                </c:pt>
                <c:pt idx="487">
                  <c:v>47.185175000000001</c:v>
                </c:pt>
                <c:pt idx="488">
                  <c:v>46.650970000000001</c:v>
                </c:pt>
                <c:pt idx="489">
                  <c:v>46.558863000000002</c:v>
                </c:pt>
                <c:pt idx="490">
                  <c:v>46.724651999999999</c:v>
                </c:pt>
                <c:pt idx="491">
                  <c:v>46.862810000000003</c:v>
                </c:pt>
                <c:pt idx="492">
                  <c:v>47.065438</c:v>
                </c:pt>
                <c:pt idx="493">
                  <c:v>48.437798000000001</c:v>
                </c:pt>
                <c:pt idx="494">
                  <c:v>49.589105000000004</c:v>
                </c:pt>
                <c:pt idx="495">
                  <c:v>49.156211999999996</c:v>
                </c:pt>
                <c:pt idx="496">
                  <c:v>49.119373000000003</c:v>
                </c:pt>
                <c:pt idx="497">
                  <c:v>48.999636000000002</c:v>
                </c:pt>
                <c:pt idx="498">
                  <c:v>49.368051999999999</c:v>
                </c:pt>
                <c:pt idx="499">
                  <c:v>48.953584999999997</c:v>
                </c:pt>
                <c:pt idx="500">
                  <c:v>49.202264</c:v>
                </c:pt>
                <c:pt idx="501">
                  <c:v>49.285722999999997</c:v>
                </c:pt>
                <c:pt idx="502">
                  <c:v>48.469701999999998</c:v>
                </c:pt>
                <c:pt idx="503">
                  <c:v>49.007531</c:v>
                </c:pt>
                <c:pt idx="504">
                  <c:v>48.812800000000003</c:v>
                </c:pt>
                <c:pt idx="505">
                  <c:v>48.738619</c:v>
                </c:pt>
                <c:pt idx="506">
                  <c:v>49.536088999999997</c:v>
                </c:pt>
                <c:pt idx="507">
                  <c:v>51.029034000000003</c:v>
                </c:pt>
                <c:pt idx="508">
                  <c:v>52.095424999999999</c:v>
                </c:pt>
                <c:pt idx="509">
                  <c:v>51.390678999999999</c:v>
                </c:pt>
                <c:pt idx="510">
                  <c:v>51.631777999999997</c:v>
                </c:pt>
                <c:pt idx="511">
                  <c:v>50.537568999999998</c:v>
                </c:pt>
                <c:pt idx="512">
                  <c:v>50.815756999999998</c:v>
                </c:pt>
                <c:pt idx="513">
                  <c:v>50.407749000000003</c:v>
                </c:pt>
                <c:pt idx="514">
                  <c:v>50.621026000000001</c:v>
                </c:pt>
                <c:pt idx="515">
                  <c:v>50.825032</c:v>
                </c:pt>
                <c:pt idx="516">
                  <c:v>50.027557999999999</c:v>
                </c:pt>
                <c:pt idx="517">
                  <c:v>47.236398000000001</c:v>
                </c:pt>
                <c:pt idx="518">
                  <c:v>46.105100999999998</c:v>
                </c:pt>
                <c:pt idx="519">
                  <c:v>47.356948000000003</c:v>
                </c:pt>
                <c:pt idx="520">
                  <c:v>46.568748999999997</c:v>
                </c:pt>
                <c:pt idx="521">
                  <c:v>46.819119000000001</c:v>
                </c:pt>
                <c:pt idx="522">
                  <c:v>46.336925000000001</c:v>
                </c:pt>
                <c:pt idx="523">
                  <c:v>45.103620999999997</c:v>
                </c:pt>
                <c:pt idx="524">
                  <c:v>45.381808999999997</c:v>
                </c:pt>
                <c:pt idx="525">
                  <c:v>45.010893000000003</c:v>
                </c:pt>
                <c:pt idx="526">
                  <c:v>45.418900999999998</c:v>
                </c:pt>
                <c:pt idx="527">
                  <c:v>46.670752</c:v>
                </c:pt>
                <c:pt idx="528">
                  <c:v>48.330607000000001</c:v>
                </c:pt>
                <c:pt idx="529">
                  <c:v>48.794254000000002</c:v>
                </c:pt>
                <c:pt idx="530">
                  <c:v>49.007531</c:v>
                </c:pt>
                <c:pt idx="531">
                  <c:v>49.601002999999999</c:v>
                </c:pt>
                <c:pt idx="532">
                  <c:v>50.417020000000001</c:v>
                </c:pt>
                <c:pt idx="533">
                  <c:v>50.658118999999999</c:v>
                </c:pt>
                <c:pt idx="534">
                  <c:v>49.573182000000003</c:v>
                </c:pt>
                <c:pt idx="535">
                  <c:v>49.934826000000001</c:v>
                </c:pt>
                <c:pt idx="536">
                  <c:v>50.203743000000003</c:v>
                </c:pt>
                <c:pt idx="537">
                  <c:v>50.361384999999999</c:v>
                </c:pt>
                <c:pt idx="538">
                  <c:v>49.777188000000002</c:v>
                </c:pt>
                <c:pt idx="539">
                  <c:v>49.675184999999999</c:v>
                </c:pt>
                <c:pt idx="540">
                  <c:v>50.027557999999999</c:v>
                </c:pt>
                <c:pt idx="541">
                  <c:v>49.860644999999998</c:v>
                </c:pt>
                <c:pt idx="542">
                  <c:v>49.601002999999999</c:v>
                </c:pt>
                <c:pt idx="543">
                  <c:v>52.317974</c:v>
                </c:pt>
                <c:pt idx="544">
                  <c:v>52.494162000000003</c:v>
                </c:pt>
                <c:pt idx="545">
                  <c:v>51.520502999999998</c:v>
                </c:pt>
                <c:pt idx="546">
                  <c:v>51.770873000000002</c:v>
                </c:pt>
                <c:pt idx="547">
                  <c:v>52.058332</c:v>
                </c:pt>
                <c:pt idx="548">
                  <c:v>51.770873000000002</c:v>
                </c:pt>
                <c:pt idx="549">
                  <c:v>51.223768999999997</c:v>
                </c:pt>
                <c:pt idx="550">
                  <c:v>50.240834999999997</c:v>
                </c:pt>
                <c:pt idx="551">
                  <c:v>50.073922000000003</c:v>
                </c:pt>
                <c:pt idx="552">
                  <c:v>50.741574999999997</c:v>
                </c:pt>
                <c:pt idx="553">
                  <c:v>50.750847</c:v>
                </c:pt>
                <c:pt idx="554">
                  <c:v>50.760122000000003</c:v>
                </c:pt>
                <c:pt idx="555">
                  <c:v>49.869916000000003</c:v>
                </c:pt>
                <c:pt idx="556">
                  <c:v>48.274971000000001</c:v>
                </c:pt>
                <c:pt idx="557">
                  <c:v>47.329129999999999</c:v>
                </c:pt>
                <c:pt idx="558">
                  <c:v>47.329129999999999</c:v>
                </c:pt>
                <c:pt idx="559">
                  <c:v>48.831347000000001</c:v>
                </c:pt>
                <c:pt idx="560">
                  <c:v>48.525340999999997</c:v>
                </c:pt>
                <c:pt idx="561">
                  <c:v>48.052419</c:v>
                </c:pt>
                <c:pt idx="562">
                  <c:v>48.172967999999997</c:v>
                </c:pt>
                <c:pt idx="563">
                  <c:v>48.098782999999997</c:v>
                </c:pt>
                <c:pt idx="564">
                  <c:v>48.173487000000002</c:v>
                </c:pt>
                <c:pt idx="565">
                  <c:v>47.501167000000002</c:v>
                </c:pt>
                <c:pt idx="566">
                  <c:v>46.586067</c:v>
                </c:pt>
                <c:pt idx="567">
                  <c:v>46.950239000000003</c:v>
                </c:pt>
                <c:pt idx="568">
                  <c:v>45.811034999999997</c:v>
                </c:pt>
                <c:pt idx="569">
                  <c:v>47.221035000000001</c:v>
                </c:pt>
                <c:pt idx="570">
                  <c:v>46.025803000000003</c:v>
                </c:pt>
                <c:pt idx="571">
                  <c:v>45.596266999999997</c:v>
                </c:pt>
                <c:pt idx="572">
                  <c:v>44.783880000000003</c:v>
                </c:pt>
                <c:pt idx="573">
                  <c:v>44.979971999999997</c:v>
                </c:pt>
                <c:pt idx="574">
                  <c:v>45.857723</c:v>
                </c:pt>
                <c:pt idx="575">
                  <c:v>46.184542999999998</c:v>
                </c:pt>
                <c:pt idx="576">
                  <c:v>47.165007000000003</c:v>
                </c:pt>
                <c:pt idx="577">
                  <c:v>47.613222999999998</c:v>
                </c:pt>
                <c:pt idx="578">
                  <c:v>47.575870999999999</c:v>
                </c:pt>
                <c:pt idx="579">
                  <c:v>47.351762999999998</c:v>
                </c:pt>
                <c:pt idx="580">
                  <c:v>47.155670999999998</c:v>
                </c:pt>
                <c:pt idx="581">
                  <c:v>47.024943</c:v>
                </c:pt>
                <c:pt idx="582">
                  <c:v>46.053815</c:v>
                </c:pt>
                <c:pt idx="583">
                  <c:v>46.772823000000002</c:v>
                </c:pt>
                <c:pt idx="584">
                  <c:v>46.240571000000003</c:v>
                </c:pt>
                <c:pt idx="585">
                  <c:v>46.502026999999998</c:v>
                </c:pt>
                <c:pt idx="586">
                  <c:v>46.716794999999998</c:v>
                </c:pt>
                <c:pt idx="587">
                  <c:v>47.557195</c:v>
                </c:pt>
                <c:pt idx="588">
                  <c:v>47.407791000000003</c:v>
                </c:pt>
                <c:pt idx="589">
                  <c:v>47.379778999999999</c:v>
                </c:pt>
                <c:pt idx="590">
                  <c:v>47.790638999999999</c:v>
                </c:pt>
                <c:pt idx="591">
                  <c:v>48.565671000000002</c:v>
                </c:pt>
                <c:pt idx="592">
                  <c:v>48.733750999999998</c:v>
                </c:pt>
                <c:pt idx="593">
                  <c:v>48.668387000000003</c:v>
                </c:pt>
                <c:pt idx="594">
                  <c:v>45.689642999999997</c:v>
                </c:pt>
                <c:pt idx="595">
                  <c:v>45.549576000000002</c:v>
                </c:pt>
                <c:pt idx="596">
                  <c:v>46.072490999999999</c:v>
                </c:pt>
                <c:pt idx="597">
                  <c:v>45.530900000000003</c:v>
                </c:pt>
                <c:pt idx="598">
                  <c:v>45.484211999999999</c:v>
                </c:pt>
                <c:pt idx="599">
                  <c:v>45.568252000000001</c:v>
                </c:pt>
                <c:pt idx="600">
                  <c:v>45.558914999999999</c:v>
                </c:pt>
                <c:pt idx="601">
                  <c:v>45.652292000000003</c:v>
                </c:pt>
                <c:pt idx="602">
                  <c:v>45.409511999999999</c:v>
                </c:pt>
                <c:pt idx="603">
                  <c:v>46.240571000000003</c:v>
                </c:pt>
                <c:pt idx="604">
                  <c:v>46.446002999999997</c:v>
                </c:pt>
                <c:pt idx="605">
                  <c:v>45.839047000000001</c:v>
                </c:pt>
                <c:pt idx="606">
                  <c:v>45.736331999999997</c:v>
                </c:pt>
                <c:pt idx="607">
                  <c:v>44.373019999999997</c:v>
                </c:pt>
                <c:pt idx="608">
                  <c:v>44.083548</c:v>
                </c:pt>
                <c:pt idx="609">
                  <c:v>44.120899999999999</c:v>
                </c:pt>
                <c:pt idx="610">
                  <c:v>43.504607999999998</c:v>
                </c:pt>
                <c:pt idx="611">
                  <c:v>43.803415999999999</c:v>
                </c:pt>
                <c:pt idx="612">
                  <c:v>43.850104000000002</c:v>
                </c:pt>
                <c:pt idx="613">
                  <c:v>43.775404000000002</c:v>
                </c:pt>
                <c:pt idx="614">
                  <c:v>43.971496000000002</c:v>
                </c:pt>
                <c:pt idx="615">
                  <c:v>44.139575999999998</c:v>
                </c:pt>
                <c:pt idx="616">
                  <c:v>44.316991999999999</c:v>
                </c:pt>
                <c:pt idx="617">
                  <c:v>44.87726</c:v>
                </c:pt>
                <c:pt idx="618">
                  <c:v>44.671827999999998</c:v>
                </c:pt>
                <c:pt idx="619">
                  <c:v>44.625140000000002</c:v>
                </c:pt>
                <c:pt idx="620">
                  <c:v>44.821232000000002</c:v>
                </c:pt>
                <c:pt idx="621">
                  <c:v>45.101363999999997</c:v>
                </c:pt>
                <c:pt idx="622">
                  <c:v>46.436663000000003</c:v>
                </c:pt>
                <c:pt idx="623">
                  <c:v>46.268583</c:v>
                </c:pt>
                <c:pt idx="624">
                  <c:v>45.801696</c:v>
                </c:pt>
                <c:pt idx="625">
                  <c:v>45.297455999999997</c:v>
                </c:pt>
                <c:pt idx="626">
                  <c:v>45.269233</c:v>
                </c:pt>
                <c:pt idx="627">
                  <c:v>45.382126999999997</c:v>
                </c:pt>
                <c:pt idx="628">
                  <c:v>45.570275000000002</c:v>
                </c:pt>
                <c:pt idx="629">
                  <c:v>45.165748999999998</c:v>
                </c:pt>
                <c:pt idx="630">
                  <c:v>45.024638000000003</c:v>
                </c:pt>
                <c:pt idx="631">
                  <c:v>45.081080999999998</c:v>
                </c:pt>
                <c:pt idx="632">
                  <c:v>45.636127999999999</c:v>
                </c:pt>
                <c:pt idx="633">
                  <c:v>45.739612000000001</c:v>
                </c:pt>
                <c:pt idx="634">
                  <c:v>46.172362999999997</c:v>
                </c:pt>
                <c:pt idx="635">
                  <c:v>45.824280000000002</c:v>
                </c:pt>
                <c:pt idx="636">
                  <c:v>45.908948000000002</c:v>
                </c:pt>
                <c:pt idx="637">
                  <c:v>45.551459999999999</c:v>
                </c:pt>
                <c:pt idx="638">
                  <c:v>46.209989999999998</c:v>
                </c:pt>
                <c:pt idx="639">
                  <c:v>46.021838000000002</c:v>
                </c:pt>
                <c:pt idx="640">
                  <c:v>46.209989999999998</c:v>
                </c:pt>
                <c:pt idx="641">
                  <c:v>46.398142999999997</c:v>
                </c:pt>
                <c:pt idx="642">
                  <c:v>46.529848000000001</c:v>
                </c:pt>
                <c:pt idx="643">
                  <c:v>46.463994999999997</c:v>
                </c:pt>
                <c:pt idx="644">
                  <c:v>46.849705999999998</c:v>
                </c:pt>
                <c:pt idx="645">
                  <c:v>47.988021000000003</c:v>
                </c:pt>
                <c:pt idx="646">
                  <c:v>48.091504999999998</c:v>
                </c:pt>
                <c:pt idx="647">
                  <c:v>47.621125999999997</c:v>
                </c:pt>
                <c:pt idx="648">
                  <c:v>46.859115000000003</c:v>
                </c:pt>
                <c:pt idx="649">
                  <c:v>47.019041999999999</c:v>
                </c:pt>
                <c:pt idx="650">
                  <c:v>46.435774000000002</c:v>
                </c:pt>
                <c:pt idx="651">
                  <c:v>46.548664000000002</c:v>
                </c:pt>
                <c:pt idx="652">
                  <c:v>45.767837</c:v>
                </c:pt>
                <c:pt idx="653">
                  <c:v>46.275843000000002</c:v>
                </c:pt>
                <c:pt idx="654">
                  <c:v>46.181769000000003</c:v>
                </c:pt>
                <c:pt idx="655">
                  <c:v>46.078285000000001</c:v>
                </c:pt>
                <c:pt idx="656">
                  <c:v>46.257027999999998</c:v>
                </c:pt>
                <c:pt idx="657">
                  <c:v>46.868521000000001</c:v>
                </c:pt>
                <c:pt idx="658">
                  <c:v>46.736815999999997</c:v>
                </c:pt>
                <c:pt idx="659">
                  <c:v>47.028452000000001</c:v>
                </c:pt>
                <c:pt idx="660">
                  <c:v>47.320084000000001</c:v>
                </c:pt>
                <c:pt idx="661">
                  <c:v>47.075488999999997</c:v>
                </c:pt>
                <c:pt idx="662">
                  <c:v>47.028452000000001</c:v>
                </c:pt>
                <c:pt idx="663">
                  <c:v>47.207194000000001</c:v>
                </c:pt>
                <c:pt idx="664">
                  <c:v>47.724609999999998</c:v>
                </c:pt>
                <c:pt idx="665">
                  <c:v>47.762241000000003</c:v>
                </c:pt>
                <c:pt idx="666">
                  <c:v>47.273046999999998</c:v>
                </c:pt>
                <c:pt idx="667">
                  <c:v>47.545867000000001</c:v>
                </c:pt>
                <c:pt idx="668">
                  <c:v>47.649351000000003</c:v>
                </c:pt>
                <c:pt idx="669">
                  <c:v>47.583499000000003</c:v>
                </c:pt>
                <c:pt idx="670">
                  <c:v>47.536458000000003</c:v>
                </c:pt>
                <c:pt idx="671">
                  <c:v>47.555273</c:v>
                </c:pt>
                <c:pt idx="672">
                  <c:v>48.091504999999998</c:v>
                </c:pt>
                <c:pt idx="673">
                  <c:v>48.157356999999998</c:v>
                </c:pt>
                <c:pt idx="674">
                  <c:v>47.489421</c:v>
                </c:pt>
                <c:pt idx="675">
                  <c:v>48.053877</c:v>
                </c:pt>
                <c:pt idx="676">
                  <c:v>47.677573000000002</c:v>
                </c:pt>
                <c:pt idx="677">
                  <c:v>47.282452999999997</c:v>
                </c:pt>
                <c:pt idx="678">
                  <c:v>46.990820999999997</c:v>
                </c:pt>
                <c:pt idx="679">
                  <c:v>48.119729999999997</c:v>
                </c:pt>
                <c:pt idx="680">
                  <c:v>47.865724999999998</c:v>
                </c:pt>
                <c:pt idx="681">
                  <c:v>48.091504999999998</c:v>
                </c:pt>
                <c:pt idx="682">
                  <c:v>48.458399</c:v>
                </c:pt>
                <c:pt idx="683">
                  <c:v>48.608919999999998</c:v>
                </c:pt>
                <c:pt idx="684">
                  <c:v>48.251435000000001</c:v>
                </c:pt>
                <c:pt idx="685">
                  <c:v>48.881740999999998</c:v>
                </c:pt>
                <c:pt idx="686">
                  <c:v>48.561883000000002</c:v>
                </c:pt>
                <c:pt idx="687">
                  <c:v>48.072688999999997</c:v>
                </c:pt>
                <c:pt idx="688">
                  <c:v>48.646552</c:v>
                </c:pt>
                <c:pt idx="689">
                  <c:v>48.147951999999997</c:v>
                </c:pt>
                <c:pt idx="690">
                  <c:v>47.873198000000002</c:v>
                </c:pt>
                <c:pt idx="691">
                  <c:v>47.570022999999999</c:v>
                </c:pt>
                <c:pt idx="692">
                  <c:v>48.176372000000001</c:v>
                </c:pt>
                <c:pt idx="693">
                  <c:v>48.422704000000003</c:v>
                </c:pt>
                <c:pt idx="694">
                  <c:v>47.153159000000002</c:v>
                </c:pt>
                <c:pt idx="695">
                  <c:v>47.570022999999999</c:v>
                </c:pt>
                <c:pt idx="696">
                  <c:v>46.897354999999997</c:v>
                </c:pt>
                <c:pt idx="697">
                  <c:v>47.636341999999999</c:v>
                </c:pt>
                <c:pt idx="698">
                  <c:v>46.508912000000002</c:v>
                </c:pt>
                <c:pt idx="699">
                  <c:v>46.347848999999997</c:v>
                </c:pt>
                <c:pt idx="700">
                  <c:v>46.385747000000002</c:v>
                </c:pt>
                <c:pt idx="701">
                  <c:v>46.632078</c:v>
                </c:pt>
                <c:pt idx="702">
                  <c:v>47.768980999999997</c:v>
                </c:pt>
                <c:pt idx="703">
                  <c:v>47.901623000000001</c:v>
                </c:pt>
                <c:pt idx="704">
                  <c:v>49.218538000000002</c:v>
                </c:pt>
                <c:pt idx="705">
                  <c:v>49.114320999999997</c:v>
                </c:pt>
                <c:pt idx="706">
                  <c:v>49.739618999999998</c:v>
                </c:pt>
                <c:pt idx="707">
                  <c:v>50.810206000000001</c:v>
                </c:pt>
                <c:pt idx="708">
                  <c:v>50.715462000000002</c:v>
                </c:pt>
                <c:pt idx="709">
                  <c:v>51.350236000000002</c:v>
                </c:pt>
                <c:pt idx="710">
                  <c:v>51.312337999999997</c:v>
                </c:pt>
                <c:pt idx="711">
                  <c:v>55.878909</c:v>
                </c:pt>
                <c:pt idx="712">
                  <c:v>55.130445000000002</c:v>
                </c:pt>
                <c:pt idx="713">
                  <c:v>54.760950999999999</c:v>
                </c:pt>
                <c:pt idx="714">
                  <c:v>54.798848999999997</c:v>
                </c:pt>
                <c:pt idx="715">
                  <c:v>54.779899999999998</c:v>
                </c:pt>
                <c:pt idx="716">
                  <c:v>55.386248999999999</c:v>
                </c:pt>
                <c:pt idx="717">
                  <c:v>55.253610999999999</c:v>
                </c:pt>
                <c:pt idx="718">
                  <c:v>55.717849000000001</c:v>
                </c:pt>
                <c:pt idx="719">
                  <c:v>55.632581000000002</c:v>
                </c:pt>
                <c:pt idx="720">
                  <c:v>55.528364000000003</c:v>
                </c:pt>
                <c:pt idx="721">
                  <c:v>54.760950999999999</c:v>
                </c:pt>
                <c:pt idx="722">
                  <c:v>54.903066000000003</c:v>
                </c:pt>
                <c:pt idx="723">
                  <c:v>55.357827999999998</c:v>
                </c:pt>
                <c:pt idx="724">
                  <c:v>55.613632000000003</c:v>
                </c:pt>
                <c:pt idx="725">
                  <c:v>55.717849000000001</c:v>
                </c:pt>
                <c:pt idx="726">
                  <c:v>55.528364000000003</c:v>
                </c:pt>
                <c:pt idx="727">
                  <c:v>55.708371999999997</c:v>
                </c:pt>
                <c:pt idx="728">
                  <c:v>55.774692000000002</c:v>
                </c:pt>
                <c:pt idx="729">
                  <c:v>55.443095999999997</c:v>
                </c:pt>
                <c:pt idx="730">
                  <c:v>55.765219000000002</c:v>
                </c:pt>
                <c:pt idx="731">
                  <c:v>55.945228</c:v>
                </c:pt>
                <c:pt idx="732">
                  <c:v>55.945228</c:v>
                </c:pt>
                <c:pt idx="733">
                  <c:v>56.125239999999998</c:v>
                </c:pt>
                <c:pt idx="734">
                  <c:v>55.926279000000001</c:v>
                </c:pt>
                <c:pt idx="735">
                  <c:v>55.793641000000001</c:v>
                </c:pt>
                <c:pt idx="736">
                  <c:v>57.461103999999999</c:v>
                </c:pt>
                <c:pt idx="737">
                  <c:v>57.480049000000001</c:v>
                </c:pt>
                <c:pt idx="738">
                  <c:v>56.816856999999999</c:v>
                </c:pt>
                <c:pt idx="739">
                  <c:v>56.163133999999999</c:v>
                </c:pt>
                <c:pt idx="740">
                  <c:v>56.542104000000002</c:v>
                </c:pt>
                <c:pt idx="741">
                  <c:v>55.661002000000003</c:v>
                </c:pt>
                <c:pt idx="742">
                  <c:v>55.471516999999999</c:v>
                </c:pt>
                <c:pt idx="743">
                  <c:v>54.656734</c:v>
                </c:pt>
                <c:pt idx="744">
                  <c:v>56.077866</c:v>
                </c:pt>
                <c:pt idx="745">
                  <c:v>57.593741999999999</c:v>
                </c:pt>
                <c:pt idx="746">
                  <c:v>58.076926</c:v>
                </c:pt>
                <c:pt idx="747">
                  <c:v>57.849547000000001</c:v>
                </c:pt>
                <c:pt idx="748">
                  <c:v>56.049444999999999</c:v>
                </c:pt>
                <c:pt idx="749">
                  <c:v>56.039971999999999</c:v>
                </c:pt>
                <c:pt idx="750">
                  <c:v>56.447364</c:v>
                </c:pt>
                <c:pt idx="751">
                  <c:v>56.66527</c:v>
                </c:pt>
                <c:pt idx="752">
                  <c:v>56.617601000000001</c:v>
                </c:pt>
                <c:pt idx="753">
                  <c:v>56.274405999999999</c:v>
                </c:pt>
                <c:pt idx="754">
                  <c:v>56.731999000000002</c:v>
                </c:pt>
                <c:pt idx="755">
                  <c:v>55.845416</c:v>
                </c:pt>
                <c:pt idx="756">
                  <c:v>55.750081999999999</c:v>
                </c:pt>
                <c:pt idx="757">
                  <c:v>56.474606000000001</c:v>
                </c:pt>
                <c:pt idx="758">
                  <c:v>57.885517</c:v>
                </c:pt>
                <c:pt idx="759">
                  <c:v>57.504187999999999</c:v>
                </c:pt>
                <c:pt idx="760">
                  <c:v>59.277361999999997</c:v>
                </c:pt>
                <c:pt idx="761">
                  <c:v>60.173479999999998</c:v>
                </c:pt>
                <c:pt idx="762">
                  <c:v>60.011417999999999</c:v>
                </c:pt>
                <c:pt idx="763">
                  <c:v>58.753036999999999</c:v>
                </c:pt>
                <c:pt idx="764">
                  <c:v>59.401294</c:v>
                </c:pt>
                <c:pt idx="765">
                  <c:v>59.534757999999997</c:v>
                </c:pt>
                <c:pt idx="766">
                  <c:v>59.058098999999999</c:v>
                </c:pt>
                <c:pt idx="767">
                  <c:v>59.191563000000002</c:v>
                </c:pt>
                <c:pt idx="768">
                  <c:v>59.172496000000002</c:v>
                </c:pt>
                <c:pt idx="769">
                  <c:v>59.544289999999997</c:v>
                </c:pt>
                <c:pt idx="770">
                  <c:v>59.096232000000001</c:v>
                </c:pt>
                <c:pt idx="771">
                  <c:v>58.467041999999999</c:v>
                </c:pt>
                <c:pt idx="772">
                  <c:v>58.285908999999997</c:v>
                </c:pt>
                <c:pt idx="773">
                  <c:v>57.456522999999997</c:v>
                </c:pt>
                <c:pt idx="774">
                  <c:v>57.418388999999998</c:v>
                </c:pt>
                <c:pt idx="775">
                  <c:v>57.065662000000003</c:v>
                </c:pt>
                <c:pt idx="776">
                  <c:v>56.474606000000001</c:v>
                </c:pt>
                <c:pt idx="777">
                  <c:v>57.418388999999998</c:v>
                </c:pt>
                <c:pt idx="778">
                  <c:v>56.884529999999998</c:v>
                </c:pt>
                <c:pt idx="779">
                  <c:v>56.102808000000003</c:v>
                </c:pt>
                <c:pt idx="780">
                  <c:v>57.037064000000001</c:v>
                </c:pt>
                <c:pt idx="781">
                  <c:v>56.541338000000003</c:v>
                </c:pt>
                <c:pt idx="782">
                  <c:v>56.703400000000002</c:v>
                </c:pt>
                <c:pt idx="783">
                  <c:v>57.237259999999999</c:v>
                </c:pt>
                <c:pt idx="784">
                  <c:v>57.294457000000001</c:v>
                </c:pt>
                <c:pt idx="785">
                  <c:v>57.208658</c:v>
                </c:pt>
                <c:pt idx="786">
                  <c:v>56.770131999999997</c:v>
                </c:pt>
                <c:pt idx="787">
                  <c:v>57.694853000000002</c:v>
                </c:pt>
                <c:pt idx="788">
                  <c:v>58.428908999999997</c:v>
                </c:pt>
                <c:pt idx="789">
                  <c:v>58.581439000000003</c:v>
                </c:pt>
                <c:pt idx="790">
                  <c:v>58.362177000000003</c:v>
                </c:pt>
                <c:pt idx="791">
                  <c:v>58.590971000000003</c:v>
                </c:pt>
                <c:pt idx="792">
                  <c:v>58.076177999999999</c:v>
                </c:pt>
                <c:pt idx="793">
                  <c:v>59.391759</c:v>
                </c:pt>
                <c:pt idx="794">
                  <c:v>59.029496999999999</c:v>
                </c:pt>
                <c:pt idx="795">
                  <c:v>62.604441999999999</c:v>
                </c:pt>
                <c:pt idx="796">
                  <c:v>62.966707999999997</c:v>
                </c:pt>
                <c:pt idx="797">
                  <c:v>62.080120999999998</c:v>
                </c:pt>
                <c:pt idx="798">
                  <c:v>63.262233999999999</c:v>
                </c:pt>
                <c:pt idx="799">
                  <c:v>62.470978000000002</c:v>
                </c:pt>
                <c:pt idx="800">
                  <c:v>62.537709999999997</c:v>
                </c:pt>
                <c:pt idx="801">
                  <c:v>63.538697999999997</c:v>
                </c:pt>
                <c:pt idx="802">
                  <c:v>63.748429000000002</c:v>
                </c:pt>
                <c:pt idx="803">
                  <c:v>64.854275000000001</c:v>
                </c:pt>
                <c:pt idx="804">
                  <c:v>64.463418000000004</c:v>
                </c:pt>
                <c:pt idx="805">
                  <c:v>65.273737999999994</c:v>
                </c:pt>
                <c:pt idx="806">
                  <c:v>65.130737999999994</c:v>
                </c:pt>
                <c:pt idx="807">
                  <c:v>64.596881999999994</c:v>
                </c:pt>
                <c:pt idx="808">
                  <c:v>64.425285000000002</c:v>
                </c:pt>
                <c:pt idx="809">
                  <c:v>62.623513000000003</c:v>
                </c:pt>
                <c:pt idx="810">
                  <c:v>61.679721999999998</c:v>
                </c:pt>
                <c:pt idx="811">
                  <c:v>61.965719999999997</c:v>
                </c:pt>
                <c:pt idx="812">
                  <c:v>62.213585000000002</c:v>
                </c:pt>
                <c:pt idx="813">
                  <c:v>62.690244999999997</c:v>
                </c:pt>
                <c:pt idx="814">
                  <c:v>61.489061</c:v>
                </c:pt>
                <c:pt idx="815">
                  <c:v>60.942534999999999</c:v>
                </c:pt>
                <c:pt idx="816">
                  <c:v>60.626123</c:v>
                </c:pt>
                <c:pt idx="817">
                  <c:v>60.405594999999998</c:v>
                </c:pt>
                <c:pt idx="818">
                  <c:v>60.405594999999998</c:v>
                </c:pt>
                <c:pt idx="819">
                  <c:v>60.904181999999999</c:v>
                </c:pt>
                <c:pt idx="820">
                  <c:v>60.846651000000001</c:v>
                </c:pt>
                <c:pt idx="821">
                  <c:v>61.978057999999997</c:v>
                </c:pt>
                <c:pt idx="822">
                  <c:v>61.316473999999999</c:v>
                </c:pt>
                <c:pt idx="823">
                  <c:v>61.393177999999999</c:v>
                </c:pt>
                <c:pt idx="824">
                  <c:v>60.817888000000004</c:v>
                </c:pt>
                <c:pt idx="825">
                  <c:v>61.057592</c:v>
                </c:pt>
                <c:pt idx="826">
                  <c:v>62.658817999999997</c:v>
                </c:pt>
                <c:pt idx="827">
                  <c:v>63.147818000000001</c:v>
                </c:pt>
                <c:pt idx="828">
                  <c:v>64.058693000000005</c:v>
                </c:pt>
                <c:pt idx="829">
                  <c:v>63.857342000000003</c:v>
                </c:pt>
                <c:pt idx="830">
                  <c:v>63.282052</c:v>
                </c:pt>
                <c:pt idx="831">
                  <c:v>63.090291000000001</c:v>
                </c:pt>
                <c:pt idx="832">
                  <c:v>62.476647999999997</c:v>
                </c:pt>
                <c:pt idx="833">
                  <c:v>61.882176999999999</c:v>
                </c:pt>
                <c:pt idx="834">
                  <c:v>61.642473000000003</c:v>
                </c:pt>
                <c:pt idx="835">
                  <c:v>61.105533000000001</c:v>
                </c:pt>
                <c:pt idx="836">
                  <c:v>61.997238000000003</c:v>
                </c:pt>
                <c:pt idx="837">
                  <c:v>62.630054999999999</c:v>
                </c:pt>
                <c:pt idx="838">
                  <c:v>62.351996999999997</c:v>
                </c:pt>
                <c:pt idx="839">
                  <c:v>62.006821000000002</c:v>
                </c:pt>
                <c:pt idx="840">
                  <c:v>62.371177000000003</c:v>
                </c:pt>
                <c:pt idx="841">
                  <c:v>64.173754000000002</c:v>
                </c:pt>
                <c:pt idx="842">
                  <c:v>65.305160999999998</c:v>
                </c:pt>
                <c:pt idx="843">
                  <c:v>64.720281</c:v>
                </c:pt>
                <c:pt idx="844">
                  <c:v>64.624399999999994</c:v>
                </c:pt>
                <c:pt idx="845">
                  <c:v>64.672336999999999</c:v>
                </c:pt>
                <c:pt idx="846">
                  <c:v>64.854515000000006</c:v>
                </c:pt>
                <c:pt idx="847">
                  <c:v>65.199690000000004</c:v>
                </c:pt>
                <c:pt idx="848">
                  <c:v>65.458568</c:v>
                </c:pt>
                <c:pt idx="849">
                  <c:v>66.235215999999994</c:v>
                </c:pt>
                <c:pt idx="850">
                  <c:v>66.053038000000001</c:v>
                </c:pt>
                <c:pt idx="851">
                  <c:v>65.487339000000006</c:v>
                </c:pt>
                <c:pt idx="852">
                  <c:v>64.720281</c:v>
                </c:pt>
                <c:pt idx="853">
                  <c:v>65.583219</c:v>
                </c:pt>
                <c:pt idx="854">
                  <c:v>66.302333000000004</c:v>
                </c:pt>
                <c:pt idx="855">
                  <c:v>61.939703999999999</c:v>
                </c:pt>
                <c:pt idx="856">
                  <c:v>63.742288000000002</c:v>
                </c:pt>
                <c:pt idx="857">
                  <c:v>63.090291000000001</c:v>
                </c:pt>
                <c:pt idx="858">
                  <c:v>62.994404000000003</c:v>
                </c:pt>
                <c:pt idx="859">
                  <c:v>63.061520999999999</c:v>
                </c:pt>
                <c:pt idx="860">
                  <c:v>63.473813</c:v>
                </c:pt>
                <c:pt idx="861">
                  <c:v>62.630054999999999</c:v>
                </c:pt>
                <c:pt idx="862">
                  <c:v>62.399940000000001</c:v>
                </c:pt>
                <c:pt idx="863">
                  <c:v>62.831406000000001</c:v>
                </c:pt>
                <c:pt idx="864">
                  <c:v>63.138227999999998</c:v>
                </c:pt>
                <c:pt idx="865">
                  <c:v>62.591701</c:v>
                </c:pt>
                <c:pt idx="866">
                  <c:v>62.725935</c:v>
                </c:pt>
                <c:pt idx="867">
                  <c:v>63.253289000000002</c:v>
                </c:pt>
                <c:pt idx="868">
                  <c:v>63.569701000000002</c:v>
                </c:pt>
                <c:pt idx="869">
                  <c:v>63.876522999999999</c:v>
                </c:pt>
                <c:pt idx="870">
                  <c:v>64.049109999999999</c:v>
                </c:pt>
                <c:pt idx="871">
                  <c:v>64.298398000000006</c:v>
                </c:pt>
                <c:pt idx="872">
                  <c:v>64.557282999999998</c:v>
                </c:pt>
                <c:pt idx="873">
                  <c:v>64.058693000000005</c:v>
                </c:pt>
                <c:pt idx="874">
                  <c:v>64.087457000000001</c:v>
                </c:pt>
                <c:pt idx="875">
                  <c:v>64.758634000000001</c:v>
                </c:pt>
                <c:pt idx="876">
                  <c:v>63.253289000000002</c:v>
                </c:pt>
                <c:pt idx="877">
                  <c:v>63.799815000000002</c:v>
                </c:pt>
                <c:pt idx="878">
                  <c:v>65.246087000000003</c:v>
                </c:pt>
                <c:pt idx="879">
                  <c:v>65.062897000000007</c:v>
                </c:pt>
                <c:pt idx="880">
                  <c:v>65.082177999999999</c:v>
                </c:pt>
                <c:pt idx="881">
                  <c:v>65.786033000000003</c:v>
                </c:pt>
                <c:pt idx="882">
                  <c:v>65.313579000000004</c:v>
                </c:pt>
                <c:pt idx="883">
                  <c:v>65.458207000000002</c:v>
                </c:pt>
                <c:pt idx="884">
                  <c:v>66.788774000000004</c:v>
                </c:pt>
                <c:pt idx="885">
                  <c:v>67.164811</c:v>
                </c:pt>
                <c:pt idx="886">
                  <c:v>67.550477000000001</c:v>
                </c:pt>
                <c:pt idx="887">
                  <c:v>66.798417999999998</c:v>
                </c:pt>
                <c:pt idx="888">
                  <c:v>66.894834000000003</c:v>
                </c:pt>
                <c:pt idx="889">
                  <c:v>66.808060999999995</c:v>
                </c:pt>
                <c:pt idx="890">
                  <c:v>67.463704000000007</c:v>
                </c:pt>
                <c:pt idx="891">
                  <c:v>66.403107000000006</c:v>
                </c:pt>
                <c:pt idx="892">
                  <c:v>66.885198000000003</c:v>
                </c:pt>
                <c:pt idx="893">
                  <c:v>65.795669000000004</c:v>
                </c:pt>
                <c:pt idx="894">
                  <c:v>63.616627000000001</c:v>
                </c:pt>
                <c:pt idx="895">
                  <c:v>61.996803</c:v>
                </c:pt>
                <c:pt idx="896">
                  <c:v>62.343908999999996</c:v>
                </c:pt>
                <c:pt idx="897">
                  <c:v>62.565666</c:v>
                </c:pt>
                <c:pt idx="898">
                  <c:v>62.151068000000002</c:v>
                </c:pt>
                <c:pt idx="899">
                  <c:v>63.288801999999997</c:v>
                </c:pt>
                <c:pt idx="900">
                  <c:v>62.999544</c:v>
                </c:pt>
                <c:pt idx="901">
                  <c:v>62.517454000000001</c:v>
                </c:pt>
                <c:pt idx="902">
                  <c:v>62.729574999999997</c:v>
                </c:pt>
                <c:pt idx="903">
                  <c:v>61.264023999999999</c:v>
                </c:pt>
                <c:pt idx="904">
                  <c:v>61.138680000000001</c:v>
                </c:pt>
                <c:pt idx="905">
                  <c:v>61.601486000000001</c:v>
                </c:pt>
                <c:pt idx="906">
                  <c:v>60.415543999999997</c:v>
                </c:pt>
                <c:pt idx="907">
                  <c:v>60.155214999999998</c:v>
                </c:pt>
                <c:pt idx="908">
                  <c:v>60.184139000000002</c:v>
                </c:pt>
                <c:pt idx="909">
                  <c:v>60.820501999999998</c:v>
                </c:pt>
                <c:pt idx="910">
                  <c:v>61.196531999999998</c:v>
                </c:pt>
                <c:pt idx="911">
                  <c:v>61.977516000000001</c:v>
                </c:pt>
                <c:pt idx="912">
                  <c:v>61.823250999999999</c:v>
                </c:pt>
                <c:pt idx="913">
                  <c:v>60.463752999999997</c:v>
                </c:pt>
                <c:pt idx="914">
                  <c:v>58.882497000000001</c:v>
                </c:pt>
                <c:pt idx="915">
                  <c:v>56.549182999999999</c:v>
                </c:pt>
                <c:pt idx="916">
                  <c:v>55.806762999999997</c:v>
                </c:pt>
                <c:pt idx="917">
                  <c:v>57.879748999999997</c:v>
                </c:pt>
                <c:pt idx="918">
                  <c:v>58.641452000000001</c:v>
                </c:pt>
                <c:pt idx="919">
                  <c:v>58.438974999999999</c:v>
                </c:pt>
                <c:pt idx="920">
                  <c:v>57.33981</c:v>
                </c:pt>
                <c:pt idx="921">
                  <c:v>56.115301000000002</c:v>
                </c:pt>
                <c:pt idx="922">
                  <c:v>57.474795</c:v>
                </c:pt>
                <c:pt idx="923">
                  <c:v>56.645598999999997</c:v>
                </c:pt>
                <c:pt idx="924">
                  <c:v>55.247537000000001</c:v>
                </c:pt>
                <c:pt idx="925">
                  <c:v>56.877003999999999</c:v>
                </c:pt>
                <c:pt idx="926">
                  <c:v>55.951388000000001</c:v>
                </c:pt>
                <c:pt idx="927">
                  <c:v>56.645598999999997</c:v>
                </c:pt>
                <c:pt idx="928">
                  <c:v>57.098765</c:v>
                </c:pt>
                <c:pt idx="929">
                  <c:v>57.050553000000001</c:v>
                </c:pt>
                <c:pt idx="930">
                  <c:v>57.937601000000001</c:v>
                </c:pt>
                <c:pt idx="931">
                  <c:v>59.403156000000003</c:v>
                </c:pt>
                <c:pt idx="932">
                  <c:v>59.962378000000001</c:v>
                </c:pt>
                <c:pt idx="933">
                  <c:v>62.035364000000001</c:v>
                </c:pt>
                <c:pt idx="934">
                  <c:v>60.473396000000001</c:v>
                </c:pt>
                <c:pt idx="935">
                  <c:v>59.865962000000003</c:v>
                </c:pt>
                <c:pt idx="936">
                  <c:v>59.528500000000001</c:v>
                </c:pt>
                <c:pt idx="937">
                  <c:v>59.586348999999998</c:v>
                </c:pt>
                <c:pt idx="938">
                  <c:v>58.082230000000003</c:v>
                </c:pt>
                <c:pt idx="939">
                  <c:v>55.401805000000003</c:v>
                </c:pt>
                <c:pt idx="940">
                  <c:v>56.838436000000002</c:v>
                </c:pt>
                <c:pt idx="941">
                  <c:v>57.440001000000002</c:v>
                </c:pt>
                <c:pt idx="942">
                  <c:v>58.264729000000003</c:v>
                </c:pt>
                <c:pt idx="943">
                  <c:v>60.379919000000001</c:v>
                </c:pt>
                <c:pt idx="944">
                  <c:v>60.127650000000003</c:v>
                </c:pt>
                <c:pt idx="945">
                  <c:v>58.099784999999997</c:v>
                </c:pt>
                <c:pt idx="946">
                  <c:v>58.749864000000002</c:v>
                </c:pt>
                <c:pt idx="947">
                  <c:v>58.711053</c:v>
                </c:pt>
                <c:pt idx="948">
                  <c:v>59.613404000000003</c:v>
                </c:pt>
                <c:pt idx="949">
                  <c:v>60.845647999999997</c:v>
                </c:pt>
                <c:pt idx="950">
                  <c:v>60.486649</c:v>
                </c:pt>
                <c:pt idx="951">
                  <c:v>60.234380999999999</c:v>
                </c:pt>
                <c:pt idx="952">
                  <c:v>61.728594000000001</c:v>
                </c:pt>
                <c:pt idx="953">
                  <c:v>62.572727999999998</c:v>
                </c:pt>
                <c:pt idx="954">
                  <c:v>63.145190999999997</c:v>
                </c:pt>
                <c:pt idx="955">
                  <c:v>61.990566999999999</c:v>
                </c:pt>
                <c:pt idx="956">
                  <c:v>60.651592999999998</c:v>
                </c:pt>
                <c:pt idx="957">
                  <c:v>61.301676</c:v>
                </c:pt>
                <c:pt idx="958">
                  <c:v>63.222814999999997</c:v>
                </c:pt>
                <c:pt idx="959">
                  <c:v>62.630949000000001</c:v>
                </c:pt>
                <c:pt idx="960">
                  <c:v>64.814057000000005</c:v>
                </c:pt>
                <c:pt idx="961">
                  <c:v>65.580563999999995</c:v>
                </c:pt>
                <c:pt idx="962">
                  <c:v>65.308890000000005</c:v>
                </c:pt>
                <c:pt idx="963">
                  <c:v>63.989322000000001</c:v>
                </c:pt>
                <c:pt idx="964">
                  <c:v>63.795271</c:v>
                </c:pt>
                <c:pt idx="965">
                  <c:v>64.115461999999994</c:v>
                </c:pt>
                <c:pt idx="966">
                  <c:v>63.669137999999997</c:v>
                </c:pt>
                <c:pt idx="967">
                  <c:v>63.601219999999998</c:v>
                </c:pt>
                <c:pt idx="968">
                  <c:v>63.504187000000002</c:v>
                </c:pt>
                <c:pt idx="969">
                  <c:v>63.057862999999998</c:v>
                </c:pt>
                <c:pt idx="970">
                  <c:v>63.116084000000001</c:v>
                </c:pt>
                <c:pt idx="971">
                  <c:v>62.330159999999999</c:v>
                </c:pt>
                <c:pt idx="972">
                  <c:v>61.825623</c:v>
                </c:pt>
                <c:pt idx="973">
                  <c:v>62.242840000000001</c:v>
                </c:pt>
                <c:pt idx="974">
                  <c:v>63.086970000000001</c:v>
                </c:pt>
                <c:pt idx="975">
                  <c:v>63.775869</c:v>
                </c:pt>
                <c:pt idx="976">
                  <c:v>65.599974000000003</c:v>
                </c:pt>
                <c:pt idx="977">
                  <c:v>64.949894999999998</c:v>
                </c:pt>
                <c:pt idx="978">
                  <c:v>65.803730000000002</c:v>
                </c:pt>
                <c:pt idx="979">
                  <c:v>65.968673999999993</c:v>
                </c:pt>
                <c:pt idx="980">
                  <c:v>65.803730000000002</c:v>
                </c:pt>
                <c:pt idx="981">
                  <c:v>66.056002000000007</c:v>
                </c:pt>
                <c:pt idx="982">
                  <c:v>65.832836999999998</c:v>
                </c:pt>
                <c:pt idx="983">
                  <c:v>65.017813000000004</c:v>
                </c:pt>
                <c:pt idx="984">
                  <c:v>66.230650999999995</c:v>
                </c:pt>
                <c:pt idx="985">
                  <c:v>65.764917999999994</c:v>
                </c:pt>
                <c:pt idx="986">
                  <c:v>64.474457000000001</c:v>
                </c:pt>
                <c:pt idx="987">
                  <c:v>67.055379000000002</c:v>
                </c:pt>
                <c:pt idx="988">
                  <c:v>66.793402</c:v>
                </c:pt>
                <c:pt idx="989">
                  <c:v>67.336759000000001</c:v>
                </c:pt>
                <c:pt idx="990">
                  <c:v>66.521727999999996</c:v>
                </c:pt>
                <c:pt idx="991">
                  <c:v>66.890434999999997</c:v>
                </c:pt>
                <c:pt idx="992">
                  <c:v>65.609679</c:v>
                </c:pt>
                <c:pt idx="993">
                  <c:v>66.599350999999999</c:v>
                </c:pt>
                <c:pt idx="994">
                  <c:v>68.132379999999998</c:v>
                </c:pt>
                <c:pt idx="995">
                  <c:v>68.607810000000001</c:v>
                </c:pt>
                <c:pt idx="996">
                  <c:v>67.220324000000005</c:v>
                </c:pt>
                <c:pt idx="997">
                  <c:v>65.629080999999999</c:v>
                </c:pt>
                <c:pt idx="998">
                  <c:v>66.017189999999999</c:v>
                </c:pt>
                <c:pt idx="999">
                  <c:v>66.279160000000005</c:v>
                </c:pt>
                <c:pt idx="1000">
                  <c:v>66.938944000000006</c:v>
                </c:pt>
                <c:pt idx="1001">
                  <c:v>66.919542000000007</c:v>
                </c:pt>
                <c:pt idx="1002">
                  <c:v>67.113592999999995</c:v>
                </c:pt>
                <c:pt idx="1003">
                  <c:v>67.666646999999998</c:v>
                </c:pt>
                <c:pt idx="1004">
                  <c:v>67.822738999999999</c:v>
                </c:pt>
                <c:pt idx="1005">
                  <c:v>67.110566000000006</c:v>
                </c:pt>
                <c:pt idx="1006">
                  <c:v>65.393531999999993</c:v>
                </c:pt>
                <c:pt idx="1007">
                  <c:v>66.681304999999995</c:v>
                </c:pt>
                <c:pt idx="1008">
                  <c:v>65.510604999999998</c:v>
                </c:pt>
                <c:pt idx="1009">
                  <c:v>63.696015000000003</c:v>
                </c:pt>
                <c:pt idx="1010">
                  <c:v>62.076542000000003</c:v>
                </c:pt>
                <c:pt idx="1011">
                  <c:v>61.442408999999998</c:v>
                </c:pt>
                <c:pt idx="1012">
                  <c:v>61.891177999999996</c:v>
                </c:pt>
                <c:pt idx="1013">
                  <c:v>59.783912000000001</c:v>
                </c:pt>
                <c:pt idx="1014">
                  <c:v>61.959468999999999</c:v>
                </c:pt>
                <c:pt idx="1015">
                  <c:v>61.247290999999997</c:v>
                </c:pt>
                <c:pt idx="1016">
                  <c:v>61.666794000000003</c:v>
                </c:pt>
                <c:pt idx="1017">
                  <c:v>61.998493000000003</c:v>
                </c:pt>
                <c:pt idx="1018">
                  <c:v>61.588749</c:v>
                </c:pt>
                <c:pt idx="1019">
                  <c:v>62.827744000000003</c:v>
                </c:pt>
                <c:pt idx="1020">
                  <c:v>61.383873000000001</c:v>
                </c:pt>
                <c:pt idx="1021">
                  <c:v>61.159489000000001</c:v>
                </c:pt>
                <c:pt idx="1022">
                  <c:v>60.203415</c:v>
                </c:pt>
                <c:pt idx="1023">
                  <c:v>59.666843</c:v>
                </c:pt>
                <c:pt idx="1024">
                  <c:v>60.642429</c:v>
                </c:pt>
                <c:pt idx="1025">
                  <c:v>59.335144</c:v>
                </c:pt>
                <c:pt idx="1026">
                  <c:v>57.432749999999999</c:v>
                </c:pt>
                <c:pt idx="1027">
                  <c:v>58.652233000000003</c:v>
                </c:pt>
                <c:pt idx="1028">
                  <c:v>58.242488000000002</c:v>
                </c:pt>
                <c:pt idx="1029">
                  <c:v>58.174197999999997</c:v>
                </c:pt>
                <c:pt idx="1030">
                  <c:v>59.237586999999998</c:v>
                </c:pt>
                <c:pt idx="1031">
                  <c:v>59.530262</c:v>
                </c:pt>
                <c:pt idx="1032">
                  <c:v>59.588797999999997</c:v>
                </c:pt>
                <c:pt idx="1033">
                  <c:v>58.066882999999997</c:v>
                </c:pt>
                <c:pt idx="1034">
                  <c:v>58.730280999999998</c:v>
                </c:pt>
                <c:pt idx="1035">
                  <c:v>60.661940999999999</c:v>
                </c:pt>
                <c:pt idx="1036">
                  <c:v>62.359459000000001</c:v>
                </c:pt>
                <c:pt idx="1037">
                  <c:v>61.774109000000003</c:v>
                </c:pt>
                <c:pt idx="1038">
                  <c:v>62.24239</c:v>
                </c:pt>
                <c:pt idx="1039">
                  <c:v>62.144832999999998</c:v>
                </c:pt>
                <c:pt idx="1040">
                  <c:v>60.554625999999999</c:v>
                </c:pt>
                <c:pt idx="1041">
                  <c:v>60.710720000000002</c:v>
                </c:pt>
                <c:pt idx="1042">
                  <c:v>61.491188000000001</c:v>
                </c:pt>
                <c:pt idx="1043">
                  <c:v>60.730232000000001</c:v>
                </c:pt>
                <c:pt idx="1044">
                  <c:v>60.418044999999999</c:v>
                </c:pt>
                <c:pt idx="1045">
                  <c:v>62.652138000000001</c:v>
                </c:pt>
                <c:pt idx="1046">
                  <c:v>63.315536999999999</c:v>
                </c:pt>
                <c:pt idx="1047">
                  <c:v>63.413094000000001</c:v>
                </c:pt>
                <c:pt idx="1048">
                  <c:v>63.130172999999999</c:v>
                </c:pt>
                <c:pt idx="1049">
                  <c:v>64.866714999999999</c:v>
                </c:pt>
                <c:pt idx="1050">
                  <c:v>64.642334000000005</c:v>
                </c:pt>
                <c:pt idx="1051">
                  <c:v>63.939911000000002</c:v>
                </c:pt>
                <c:pt idx="1052">
                  <c:v>63.354560999999997</c:v>
                </c:pt>
                <c:pt idx="1053">
                  <c:v>63.374068999999999</c:v>
                </c:pt>
                <c:pt idx="1054">
                  <c:v>62.554580999999999</c:v>
                </c:pt>
                <c:pt idx="1055">
                  <c:v>62.125320000000002</c:v>
                </c:pt>
                <c:pt idx="1056">
                  <c:v>61.110709999999997</c:v>
                </c:pt>
                <c:pt idx="1057">
                  <c:v>59.969276000000001</c:v>
                </c:pt>
                <c:pt idx="1058">
                  <c:v>61.296073999999997</c:v>
                </c:pt>
                <c:pt idx="1059">
                  <c:v>61.169246000000001</c:v>
                </c:pt>
                <c:pt idx="1060">
                  <c:v>61.266804</c:v>
                </c:pt>
                <c:pt idx="1061">
                  <c:v>60.818035000000002</c:v>
                </c:pt>
                <c:pt idx="1062">
                  <c:v>60.993640999999997</c:v>
                </c:pt>
                <c:pt idx="1063">
                  <c:v>61.237537000000003</c:v>
                </c:pt>
                <c:pt idx="1064">
                  <c:v>62.622871000000004</c:v>
                </c:pt>
                <c:pt idx="1065">
                  <c:v>62.259751000000001</c:v>
                </c:pt>
                <c:pt idx="1066">
                  <c:v>62.691566999999999</c:v>
                </c:pt>
                <c:pt idx="1067">
                  <c:v>63.702407999999998</c:v>
                </c:pt>
                <c:pt idx="1068">
                  <c:v>64.742684999999994</c:v>
                </c:pt>
                <c:pt idx="1069">
                  <c:v>64.536592999999996</c:v>
                </c:pt>
                <c:pt idx="1070">
                  <c:v>65.302080000000004</c:v>
                </c:pt>
                <c:pt idx="1071">
                  <c:v>65.046914999999998</c:v>
                </c:pt>
                <c:pt idx="1072">
                  <c:v>64.840823</c:v>
                </c:pt>
                <c:pt idx="1073">
                  <c:v>64.752500999999995</c:v>
                </c:pt>
                <c:pt idx="1074">
                  <c:v>65.596494000000007</c:v>
                </c:pt>
                <c:pt idx="1075">
                  <c:v>66.312916999999999</c:v>
                </c:pt>
                <c:pt idx="1076">
                  <c:v>66.607337999999999</c:v>
                </c:pt>
                <c:pt idx="1077">
                  <c:v>66.783990000000003</c:v>
                </c:pt>
                <c:pt idx="1078">
                  <c:v>67.578918000000002</c:v>
                </c:pt>
                <c:pt idx="1079">
                  <c:v>67.627990999999994</c:v>
                </c:pt>
                <c:pt idx="1080">
                  <c:v>67.942036999999999</c:v>
                </c:pt>
                <c:pt idx="1081">
                  <c:v>68.854736000000003</c:v>
                </c:pt>
                <c:pt idx="1082">
                  <c:v>69.365058000000005</c:v>
                </c:pt>
                <c:pt idx="1083">
                  <c:v>69.315985999999995</c:v>
                </c:pt>
                <c:pt idx="1084">
                  <c:v>69.541709999999995</c:v>
                </c:pt>
                <c:pt idx="1085">
                  <c:v>68.923433000000003</c:v>
                </c:pt>
                <c:pt idx="1086">
                  <c:v>70.915666000000002</c:v>
                </c:pt>
                <c:pt idx="1087">
                  <c:v>70.837152000000003</c:v>
                </c:pt>
                <c:pt idx="1088">
                  <c:v>70.621244000000004</c:v>
                </c:pt>
                <c:pt idx="1089">
                  <c:v>69.806683000000007</c:v>
                </c:pt>
                <c:pt idx="1090">
                  <c:v>69.463195999999996</c:v>
                </c:pt>
                <c:pt idx="1091">
                  <c:v>69.826316000000006</c:v>
                </c:pt>
                <c:pt idx="1092">
                  <c:v>69.895013000000006</c:v>
                </c:pt>
                <c:pt idx="1093">
                  <c:v>70.012776000000002</c:v>
                </c:pt>
                <c:pt idx="1094">
                  <c:v>70.199242999999996</c:v>
                </c:pt>
                <c:pt idx="1095">
                  <c:v>69.492637000000002</c:v>
                </c:pt>
                <c:pt idx="1096">
                  <c:v>69.953894000000005</c:v>
                </c:pt>
                <c:pt idx="1097">
                  <c:v>69.855756</c:v>
                </c:pt>
                <c:pt idx="1098">
                  <c:v>71.475060999999997</c:v>
                </c:pt>
                <c:pt idx="1099">
                  <c:v>69.885197000000005</c:v>
                </c:pt>
                <c:pt idx="1100">
                  <c:v>69.767426999999998</c:v>
                </c:pt>
                <c:pt idx="1101">
                  <c:v>69.021570999999994</c:v>
                </c:pt>
                <c:pt idx="1102">
                  <c:v>69.453379999999996</c:v>
                </c:pt>
                <c:pt idx="1103">
                  <c:v>69.090269000000006</c:v>
                </c:pt>
                <c:pt idx="1104">
                  <c:v>69.904829000000007</c:v>
                </c:pt>
                <c:pt idx="1105">
                  <c:v>69.374874000000005</c:v>
                </c:pt>
                <c:pt idx="1106">
                  <c:v>69.414130999999998</c:v>
                </c:pt>
                <c:pt idx="1107">
                  <c:v>69.983334999999997</c:v>
                </c:pt>
                <c:pt idx="1108">
                  <c:v>70.366078999999999</c:v>
                </c:pt>
                <c:pt idx="1109">
                  <c:v>70.532921999999999</c:v>
                </c:pt>
                <c:pt idx="1110">
                  <c:v>71.641896000000003</c:v>
                </c:pt>
                <c:pt idx="1111">
                  <c:v>71.533941999999996</c:v>
                </c:pt>
                <c:pt idx="1112">
                  <c:v>72.907898000000003</c:v>
                </c:pt>
                <c:pt idx="1113">
                  <c:v>72.534970000000001</c:v>
                </c:pt>
                <c:pt idx="1114">
                  <c:v>72.044272000000007</c:v>
                </c:pt>
                <c:pt idx="1115">
                  <c:v>71.376923000000005</c:v>
                </c:pt>
                <c:pt idx="1116">
                  <c:v>71.298409000000007</c:v>
                </c:pt>
                <c:pt idx="1117">
                  <c:v>70.876408999999995</c:v>
                </c:pt>
                <c:pt idx="1118">
                  <c:v>71.740033999999994</c:v>
                </c:pt>
                <c:pt idx="1119">
                  <c:v>71.219896000000006</c:v>
                </c:pt>
                <c:pt idx="1120">
                  <c:v>70.395527000000001</c:v>
                </c:pt>
                <c:pt idx="1121">
                  <c:v>69.355242000000004</c:v>
                </c:pt>
                <c:pt idx="1122">
                  <c:v>69.639848000000001</c:v>
                </c:pt>
                <c:pt idx="1123">
                  <c:v>69.924453999999997</c:v>
                </c:pt>
                <c:pt idx="1124">
                  <c:v>70.964731</c:v>
                </c:pt>
                <c:pt idx="1125">
                  <c:v>71.288593000000006</c:v>
                </c:pt>
                <c:pt idx="1126">
                  <c:v>69.296361000000005</c:v>
                </c:pt>
                <c:pt idx="1127">
                  <c:v>69.011754999999994</c:v>
                </c:pt>
                <c:pt idx="1128">
                  <c:v>70.670316999999997</c:v>
                </c:pt>
                <c:pt idx="1129">
                  <c:v>72.021960000000007</c:v>
                </c:pt>
                <c:pt idx="1130">
                  <c:v>72.564594</c:v>
                </c:pt>
                <c:pt idx="1131">
                  <c:v>72.791507999999993</c:v>
                </c:pt>
                <c:pt idx="1132">
                  <c:v>72.791507999999993</c:v>
                </c:pt>
                <c:pt idx="1133">
                  <c:v>72.870437999999993</c:v>
                </c:pt>
                <c:pt idx="1134">
                  <c:v>73.087491999999997</c:v>
                </c:pt>
                <c:pt idx="1135">
                  <c:v>74.271411000000001</c:v>
                </c:pt>
                <c:pt idx="1136">
                  <c:v>74.379937999999996</c:v>
                </c:pt>
                <c:pt idx="1137">
                  <c:v>75.179084000000003</c:v>
                </c:pt>
                <c:pt idx="1138">
                  <c:v>75.553996999999995</c:v>
                </c:pt>
                <c:pt idx="1139">
                  <c:v>75.741446999999994</c:v>
                </c:pt>
                <c:pt idx="1140">
                  <c:v>74.981765999999993</c:v>
                </c:pt>
                <c:pt idx="1141">
                  <c:v>74.942301</c:v>
                </c:pt>
                <c:pt idx="1142">
                  <c:v>74.458867999999995</c:v>
                </c:pt>
                <c:pt idx="1143">
                  <c:v>74.705518999999995</c:v>
                </c:pt>
                <c:pt idx="1144">
                  <c:v>74.488465000000005</c:v>
                </c:pt>
                <c:pt idx="1145">
                  <c:v>74.666054000000003</c:v>
                </c:pt>
                <c:pt idx="1146">
                  <c:v>74.547658999999996</c:v>
                </c:pt>
                <c:pt idx="1147">
                  <c:v>74.054357999999993</c:v>
                </c:pt>
                <c:pt idx="1148">
                  <c:v>75.44547</c:v>
                </c:pt>
                <c:pt idx="1149">
                  <c:v>73.659723</c:v>
                </c:pt>
                <c:pt idx="1150">
                  <c:v>73.807706999999994</c:v>
                </c:pt>
                <c:pt idx="1151">
                  <c:v>75.169223000000002</c:v>
                </c:pt>
                <c:pt idx="1152">
                  <c:v>74.044497000000007</c:v>
                </c:pt>
                <c:pt idx="1153">
                  <c:v>73.797847000000004</c:v>
                </c:pt>
                <c:pt idx="1154">
                  <c:v>74.310875999999993</c:v>
                </c:pt>
                <c:pt idx="1155">
                  <c:v>62.432184999999997</c:v>
                </c:pt>
                <c:pt idx="1156">
                  <c:v>59.492111000000001</c:v>
                </c:pt>
                <c:pt idx="1157">
                  <c:v>60.784560999999997</c:v>
                </c:pt>
                <c:pt idx="1158">
                  <c:v>59.768362000000003</c:v>
                </c:pt>
                <c:pt idx="1159">
                  <c:v>60.153137000000001</c:v>
                </c:pt>
                <c:pt idx="1160">
                  <c:v>59.817692000000001</c:v>
                </c:pt>
                <c:pt idx="1161">
                  <c:v>59.225727999999997</c:v>
                </c:pt>
                <c:pt idx="1162">
                  <c:v>58.614035999999999</c:v>
                </c:pt>
                <c:pt idx="1163">
                  <c:v>57.518906999999999</c:v>
                </c:pt>
                <c:pt idx="1164">
                  <c:v>57.893816999999999</c:v>
                </c:pt>
                <c:pt idx="1165">
                  <c:v>58.495645000000003</c:v>
                </c:pt>
                <c:pt idx="1166">
                  <c:v>58.466043999999997</c:v>
                </c:pt>
                <c:pt idx="1167">
                  <c:v>59.058008000000001</c:v>
                </c:pt>
                <c:pt idx="1168">
                  <c:v>57.805022000000001</c:v>
                </c:pt>
                <c:pt idx="1169">
                  <c:v>57.972743000000001</c:v>
                </c:pt>
                <c:pt idx="1170">
                  <c:v>57.982610999999999</c:v>
                </c:pt>
                <c:pt idx="1171">
                  <c:v>57.972743000000001</c:v>
                </c:pt>
                <c:pt idx="1172">
                  <c:v>56.473111000000003</c:v>
                </c:pt>
                <c:pt idx="1173">
                  <c:v>56.621099000000001</c:v>
                </c:pt>
                <c:pt idx="1174">
                  <c:v>55.999538000000001</c:v>
                </c:pt>
                <c:pt idx="1175">
                  <c:v>55.595032000000003</c:v>
                </c:pt>
                <c:pt idx="1176">
                  <c:v>56.196860000000001</c:v>
                </c:pt>
                <c:pt idx="1177">
                  <c:v>55.812085000000003</c:v>
                </c:pt>
                <c:pt idx="1178">
                  <c:v>56.048872000000003</c:v>
                </c:pt>
                <c:pt idx="1179">
                  <c:v>54.914278000000003</c:v>
                </c:pt>
                <c:pt idx="1180">
                  <c:v>55.565435000000001</c:v>
                </c:pt>
                <c:pt idx="1181">
                  <c:v>54.855080000000001</c:v>
                </c:pt>
                <c:pt idx="1182">
                  <c:v>54.490037999999998</c:v>
                </c:pt>
                <c:pt idx="1183">
                  <c:v>55.220126</c:v>
                </c:pt>
                <c:pt idx="1184">
                  <c:v>54.855080000000001</c:v>
                </c:pt>
                <c:pt idx="1185">
                  <c:v>54.34205</c:v>
                </c:pt>
                <c:pt idx="1186">
                  <c:v>54.815618999999998</c:v>
                </c:pt>
                <c:pt idx="1187">
                  <c:v>55.180661000000001</c:v>
                </c:pt>
                <c:pt idx="1188">
                  <c:v>55.664093999999999</c:v>
                </c:pt>
                <c:pt idx="1189">
                  <c:v>55.723291000000003</c:v>
                </c:pt>
                <c:pt idx="1190">
                  <c:v>54.736688999999998</c:v>
                </c:pt>
                <c:pt idx="1191">
                  <c:v>54.993208000000003</c:v>
                </c:pt>
                <c:pt idx="1192">
                  <c:v>54.351914999999998</c:v>
                </c:pt>
                <c:pt idx="1193">
                  <c:v>53.148259000000003</c:v>
                </c:pt>
                <c:pt idx="1194">
                  <c:v>53.197588000000003</c:v>
                </c:pt>
                <c:pt idx="1195">
                  <c:v>53.927675000000001</c:v>
                </c:pt>
                <c:pt idx="1196">
                  <c:v>54.470306000000001</c:v>
                </c:pt>
                <c:pt idx="1197">
                  <c:v>54.430570000000003</c:v>
                </c:pt>
                <c:pt idx="1198">
                  <c:v>54.688862999999998</c:v>
                </c:pt>
                <c:pt idx="1199">
                  <c:v>55.066370999999997</c:v>
                </c:pt>
                <c:pt idx="1200">
                  <c:v>49.483240000000002</c:v>
                </c:pt>
                <c:pt idx="1201">
                  <c:v>49.224944000000001</c:v>
                </c:pt>
                <c:pt idx="1202">
                  <c:v>49.681925</c:v>
                </c:pt>
                <c:pt idx="1203">
                  <c:v>49.910420000000002</c:v>
                </c:pt>
                <c:pt idx="1204">
                  <c:v>49.443502000000002</c:v>
                </c:pt>
                <c:pt idx="1205">
                  <c:v>49.016323</c:v>
                </c:pt>
                <c:pt idx="1206">
                  <c:v>49.721663999999997</c:v>
                </c:pt>
                <c:pt idx="1207">
                  <c:v>49.542844000000002</c:v>
                </c:pt>
                <c:pt idx="1208">
                  <c:v>50.029631999999999</c:v>
                </c:pt>
                <c:pt idx="1209">
                  <c:v>49.691862</c:v>
                </c:pt>
                <c:pt idx="1210">
                  <c:v>48.907043999999999</c:v>
                </c:pt>
                <c:pt idx="1211">
                  <c:v>49.224944000000001</c:v>
                </c:pt>
                <c:pt idx="1212">
                  <c:v>48.966650999999999</c:v>
                </c:pt>
                <c:pt idx="1213">
                  <c:v>51.619134000000003</c:v>
                </c:pt>
                <c:pt idx="1214">
                  <c:v>50.665433</c:v>
                </c:pt>
                <c:pt idx="1215">
                  <c:v>50.576022999999999</c:v>
                </c:pt>
                <c:pt idx="1216">
                  <c:v>50.466743999999998</c:v>
                </c:pt>
                <c:pt idx="1217">
                  <c:v>50.238253</c:v>
                </c:pt>
                <c:pt idx="1218">
                  <c:v>49.880614000000001</c:v>
                </c:pt>
                <c:pt idx="1219">
                  <c:v>50.675364999999999</c:v>
                </c:pt>
                <c:pt idx="1220">
                  <c:v>52.274804000000003</c:v>
                </c:pt>
                <c:pt idx="1221">
                  <c:v>52.811261999999999</c:v>
                </c:pt>
                <c:pt idx="1222">
                  <c:v>55.930663000000003</c:v>
                </c:pt>
                <c:pt idx="1223">
                  <c:v>56.288302000000002</c:v>
                </c:pt>
                <c:pt idx="1224">
                  <c:v>56.000202999999999</c:v>
                </c:pt>
                <c:pt idx="1225">
                  <c:v>56.188958999999997</c:v>
                </c:pt>
                <c:pt idx="1226">
                  <c:v>56.318103999999998</c:v>
                </c:pt>
                <c:pt idx="1227">
                  <c:v>55.831321000000003</c:v>
                </c:pt>
                <c:pt idx="1228">
                  <c:v>56.308171000000002</c:v>
                </c:pt>
                <c:pt idx="1229">
                  <c:v>56.387644000000002</c:v>
                </c:pt>
                <c:pt idx="1230">
                  <c:v>56.357841999999998</c:v>
                </c:pt>
                <c:pt idx="1231">
                  <c:v>56.179023000000001</c:v>
                </c:pt>
                <c:pt idx="1232">
                  <c:v>56.377712000000002</c:v>
                </c:pt>
                <c:pt idx="1233">
                  <c:v>56.606202000000003</c:v>
                </c:pt>
                <c:pt idx="1234">
                  <c:v>56.139284000000004</c:v>
                </c:pt>
                <c:pt idx="1235">
                  <c:v>55.990271</c:v>
                </c:pt>
                <c:pt idx="1236">
                  <c:v>56.069744</c:v>
                </c:pt>
                <c:pt idx="1237">
                  <c:v>55.433942999999999</c:v>
                </c:pt>
                <c:pt idx="1238">
                  <c:v>55.592892999999997</c:v>
                </c:pt>
                <c:pt idx="1239">
                  <c:v>55.185583000000001</c:v>
                </c:pt>
                <c:pt idx="1240">
                  <c:v>55.662433999999998</c:v>
                </c:pt>
                <c:pt idx="1241">
                  <c:v>54.877619000000003</c:v>
                </c:pt>
                <c:pt idx="1242">
                  <c:v>54.867683</c:v>
                </c:pt>
                <c:pt idx="1243">
                  <c:v>56.66581</c:v>
                </c:pt>
                <c:pt idx="1244">
                  <c:v>56.179023000000001</c:v>
                </c:pt>
                <c:pt idx="1245">
                  <c:v>56.794955000000002</c:v>
                </c:pt>
                <c:pt idx="1246">
                  <c:v>58.116230999999999</c:v>
                </c:pt>
                <c:pt idx="1247">
                  <c:v>58.265248999999997</c:v>
                </c:pt>
                <c:pt idx="1248">
                  <c:v>58.235442999999997</c:v>
                </c:pt>
                <c:pt idx="1249">
                  <c:v>59.030194000000002</c:v>
                </c:pt>
                <c:pt idx="1250">
                  <c:v>58.732163</c:v>
                </c:pt>
                <c:pt idx="1251">
                  <c:v>58.304983999999997</c:v>
                </c:pt>
                <c:pt idx="1252">
                  <c:v>58.374524000000001</c:v>
                </c:pt>
                <c:pt idx="1253">
                  <c:v>59.21895</c:v>
                </c:pt>
                <c:pt idx="1254">
                  <c:v>58.940787999999998</c:v>
                </c:pt>
                <c:pt idx="1255">
                  <c:v>58.22551</c:v>
                </c:pt>
                <c:pt idx="1256">
                  <c:v>58.513609000000002</c:v>
                </c:pt>
                <c:pt idx="1257">
                  <c:v>58.056623999999999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02-46A0-BA86-B45511253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1228752"/>
        <c:axId val="611229408"/>
      </c:lineChart>
      <c:dateAx>
        <c:axId val="6112287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229408"/>
        <c:crosses val="autoZero"/>
        <c:auto val="1"/>
        <c:lblOffset val="100"/>
        <c:baseTimeUnit val="days"/>
      </c:dateAx>
      <c:valAx>
        <c:axId val="61122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22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Adj.</a:t>
            </a:r>
            <a:r>
              <a:rPr lang="en-US" baseline="0"/>
              <a:t> Closed Price and Daily Change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'BMYDistribution Fit'!$B$1</c:f>
              <c:strCache>
                <c:ptCount val="1"/>
                <c:pt idx="0">
                  <c:v>BMY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'BMYDistribution Fit'!$A$2:$A$1259</c:f>
              <c:numCache>
                <c:formatCode>m/d/yyyy</c:formatCode>
                <c:ptCount val="1258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40931</c:v>
                </c:pt>
                <c:pt idx="14">
                  <c:v>40932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40960</c:v>
                </c:pt>
                <c:pt idx="34">
                  <c:v>40961</c:v>
                </c:pt>
                <c:pt idx="35">
                  <c:v>40962</c:v>
                </c:pt>
                <c:pt idx="36">
                  <c:v>40963</c:v>
                </c:pt>
                <c:pt idx="37">
                  <c:v>40966</c:v>
                </c:pt>
                <c:pt idx="38">
                  <c:v>40967</c:v>
                </c:pt>
                <c:pt idx="39">
                  <c:v>40968</c:v>
                </c:pt>
                <c:pt idx="40">
                  <c:v>40969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41008</c:v>
                </c:pt>
                <c:pt idx="67">
                  <c:v>41009</c:v>
                </c:pt>
                <c:pt idx="68">
                  <c:v>41010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41030</c:v>
                </c:pt>
                <c:pt idx="83">
                  <c:v>41031</c:v>
                </c:pt>
                <c:pt idx="84">
                  <c:v>41032</c:v>
                </c:pt>
                <c:pt idx="85">
                  <c:v>41033</c:v>
                </c:pt>
                <c:pt idx="86">
                  <c:v>41036</c:v>
                </c:pt>
                <c:pt idx="87">
                  <c:v>41037</c:v>
                </c:pt>
                <c:pt idx="88">
                  <c:v>41038</c:v>
                </c:pt>
                <c:pt idx="89">
                  <c:v>41039</c:v>
                </c:pt>
                <c:pt idx="90">
                  <c:v>41040</c:v>
                </c:pt>
                <c:pt idx="91">
                  <c:v>41043</c:v>
                </c:pt>
                <c:pt idx="92">
                  <c:v>41044</c:v>
                </c:pt>
                <c:pt idx="93">
                  <c:v>41045</c:v>
                </c:pt>
                <c:pt idx="94">
                  <c:v>41046</c:v>
                </c:pt>
                <c:pt idx="95">
                  <c:v>41047</c:v>
                </c:pt>
                <c:pt idx="96">
                  <c:v>41050</c:v>
                </c:pt>
                <c:pt idx="97">
                  <c:v>41051</c:v>
                </c:pt>
                <c:pt idx="98">
                  <c:v>41052</c:v>
                </c:pt>
                <c:pt idx="99">
                  <c:v>41053</c:v>
                </c:pt>
                <c:pt idx="100">
                  <c:v>41054</c:v>
                </c:pt>
                <c:pt idx="101">
                  <c:v>41058</c:v>
                </c:pt>
                <c:pt idx="102">
                  <c:v>41059</c:v>
                </c:pt>
                <c:pt idx="103">
                  <c:v>41060</c:v>
                </c:pt>
                <c:pt idx="104">
                  <c:v>41061</c:v>
                </c:pt>
                <c:pt idx="105">
                  <c:v>41064</c:v>
                </c:pt>
                <c:pt idx="106">
                  <c:v>41065</c:v>
                </c:pt>
                <c:pt idx="107">
                  <c:v>41066</c:v>
                </c:pt>
                <c:pt idx="108">
                  <c:v>41067</c:v>
                </c:pt>
                <c:pt idx="109">
                  <c:v>41068</c:v>
                </c:pt>
                <c:pt idx="110">
                  <c:v>41071</c:v>
                </c:pt>
                <c:pt idx="111">
                  <c:v>41072</c:v>
                </c:pt>
                <c:pt idx="112">
                  <c:v>41073</c:v>
                </c:pt>
                <c:pt idx="113">
                  <c:v>41074</c:v>
                </c:pt>
                <c:pt idx="114">
                  <c:v>41075</c:v>
                </c:pt>
                <c:pt idx="115">
                  <c:v>41078</c:v>
                </c:pt>
                <c:pt idx="116">
                  <c:v>41079</c:v>
                </c:pt>
                <c:pt idx="117">
                  <c:v>41080</c:v>
                </c:pt>
                <c:pt idx="118">
                  <c:v>41081</c:v>
                </c:pt>
                <c:pt idx="119">
                  <c:v>41082</c:v>
                </c:pt>
                <c:pt idx="120">
                  <c:v>41085</c:v>
                </c:pt>
                <c:pt idx="121">
                  <c:v>41086</c:v>
                </c:pt>
                <c:pt idx="122">
                  <c:v>41087</c:v>
                </c:pt>
                <c:pt idx="123">
                  <c:v>41088</c:v>
                </c:pt>
                <c:pt idx="124">
                  <c:v>41089</c:v>
                </c:pt>
                <c:pt idx="125">
                  <c:v>41092</c:v>
                </c:pt>
                <c:pt idx="126">
                  <c:v>41093</c:v>
                </c:pt>
                <c:pt idx="127">
                  <c:v>41095</c:v>
                </c:pt>
                <c:pt idx="128">
                  <c:v>41096</c:v>
                </c:pt>
                <c:pt idx="129">
                  <c:v>41099</c:v>
                </c:pt>
                <c:pt idx="130">
                  <c:v>41100</c:v>
                </c:pt>
                <c:pt idx="131">
                  <c:v>41101</c:v>
                </c:pt>
                <c:pt idx="132">
                  <c:v>41102</c:v>
                </c:pt>
                <c:pt idx="133">
                  <c:v>41103</c:v>
                </c:pt>
                <c:pt idx="134">
                  <c:v>41106</c:v>
                </c:pt>
                <c:pt idx="135">
                  <c:v>41107</c:v>
                </c:pt>
                <c:pt idx="136">
                  <c:v>41108</c:v>
                </c:pt>
                <c:pt idx="137">
                  <c:v>41109</c:v>
                </c:pt>
                <c:pt idx="138">
                  <c:v>41110</c:v>
                </c:pt>
                <c:pt idx="139">
                  <c:v>41113</c:v>
                </c:pt>
                <c:pt idx="140">
                  <c:v>41114</c:v>
                </c:pt>
                <c:pt idx="141">
                  <c:v>41115</c:v>
                </c:pt>
                <c:pt idx="142">
                  <c:v>41116</c:v>
                </c:pt>
                <c:pt idx="143">
                  <c:v>41117</c:v>
                </c:pt>
                <c:pt idx="144">
                  <c:v>41120</c:v>
                </c:pt>
                <c:pt idx="145">
                  <c:v>41121</c:v>
                </c:pt>
                <c:pt idx="146">
                  <c:v>41122</c:v>
                </c:pt>
                <c:pt idx="147">
                  <c:v>41123</c:v>
                </c:pt>
                <c:pt idx="148">
                  <c:v>41124</c:v>
                </c:pt>
                <c:pt idx="149">
                  <c:v>41127</c:v>
                </c:pt>
                <c:pt idx="150">
                  <c:v>41128</c:v>
                </c:pt>
                <c:pt idx="151">
                  <c:v>41129</c:v>
                </c:pt>
                <c:pt idx="152">
                  <c:v>41130</c:v>
                </c:pt>
                <c:pt idx="153">
                  <c:v>41131</c:v>
                </c:pt>
                <c:pt idx="154">
                  <c:v>41134</c:v>
                </c:pt>
                <c:pt idx="155">
                  <c:v>41135</c:v>
                </c:pt>
                <c:pt idx="156">
                  <c:v>41136</c:v>
                </c:pt>
                <c:pt idx="157">
                  <c:v>41137</c:v>
                </c:pt>
                <c:pt idx="158">
                  <c:v>41138</c:v>
                </c:pt>
                <c:pt idx="159">
                  <c:v>41141</c:v>
                </c:pt>
                <c:pt idx="160">
                  <c:v>41142</c:v>
                </c:pt>
                <c:pt idx="161">
                  <c:v>41143</c:v>
                </c:pt>
                <c:pt idx="162">
                  <c:v>41144</c:v>
                </c:pt>
                <c:pt idx="163">
                  <c:v>41145</c:v>
                </c:pt>
                <c:pt idx="164">
                  <c:v>41148</c:v>
                </c:pt>
                <c:pt idx="165">
                  <c:v>41149</c:v>
                </c:pt>
                <c:pt idx="166">
                  <c:v>41150</c:v>
                </c:pt>
                <c:pt idx="167">
                  <c:v>41151</c:v>
                </c:pt>
                <c:pt idx="168">
                  <c:v>41152</c:v>
                </c:pt>
                <c:pt idx="169">
                  <c:v>41156</c:v>
                </c:pt>
                <c:pt idx="170">
                  <c:v>41157</c:v>
                </c:pt>
                <c:pt idx="171">
                  <c:v>41158</c:v>
                </c:pt>
                <c:pt idx="172">
                  <c:v>41159</c:v>
                </c:pt>
                <c:pt idx="173">
                  <c:v>41162</c:v>
                </c:pt>
                <c:pt idx="174">
                  <c:v>41163</c:v>
                </c:pt>
                <c:pt idx="175">
                  <c:v>41164</c:v>
                </c:pt>
                <c:pt idx="176">
                  <c:v>41165</c:v>
                </c:pt>
                <c:pt idx="177">
                  <c:v>41166</c:v>
                </c:pt>
                <c:pt idx="178">
                  <c:v>41169</c:v>
                </c:pt>
                <c:pt idx="179">
                  <c:v>41170</c:v>
                </c:pt>
                <c:pt idx="180">
                  <c:v>41171</c:v>
                </c:pt>
                <c:pt idx="181">
                  <c:v>41172</c:v>
                </c:pt>
                <c:pt idx="182">
                  <c:v>41173</c:v>
                </c:pt>
                <c:pt idx="183">
                  <c:v>41176</c:v>
                </c:pt>
                <c:pt idx="184">
                  <c:v>41177</c:v>
                </c:pt>
                <c:pt idx="185">
                  <c:v>41178</c:v>
                </c:pt>
                <c:pt idx="186">
                  <c:v>41179</c:v>
                </c:pt>
                <c:pt idx="187">
                  <c:v>41180</c:v>
                </c:pt>
                <c:pt idx="188">
                  <c:v>41183</c:v>
                </c:pt>
                <c:pt idx="189">
                  <c:v>41184</c:v>
                </c:pt>
                <c:pt idx="190">
                  <c:v>41185</c:v>
                </c:pt>
                <c:pt idx="191">
                  <c:v>41186</c:v>
                </c:pt>
                <c:pt idx="192">
                  <c:v>41187</c:v>
                </c:pt>
                <c:pt idx="193">
                  <c:v>41190</c:v>
                </c:pt>
                <c:pt idx="194">
                  <c:v>41191</c:v>
                </c:pt>
                <c:pt idx="195">
                  <c:v>41192</c:v>
                </c:pt>
                <c:pt idx="196">
                  <c:v>41193</c:v>
                </c:pt>
                <c:pt idx="197">
                  <c:v>41194</c:v>
                </c:pt>
                <c:pt idx="198">
                  <c:v>41197</c:v>
                </c:pt>
                <c:pt idx="199">
                  <c:v>41198</c:v>
                </c:pt>
                <c:pt idx="200">
                  <c:v>41199</c:v>
                </c:pt>
                <c:pt idx="201">
                  <c:v>41200</c:v>
                </c:pt>
                <c:pt idx="202">
                  <c:v>41201</c:v>
                </c:pt>
                <c:pt idx="203">
                  <c:v>41204</c:v>
                </c:pt>
                <c:pt idx="204">
                  <c:v>41205</c:v>
                </c:pt>
                <c:pt idx="205">
                  <c:v>41206</c:v>
                </c:pt>
                <c:pt idx="206">
                  <c:v>41207</c:v>
                </c:pt>
                <c:pt idx="207">
                  <c:v>41208</c:v>
                </c:pt>
                <c:pt idx="208">
                  <c:v>41213</c:v>
                </c:pt>
                <c:pt idx="209">
                  <c:v>41214</c:v>
                </c:pt>
                <c:pt idx="210">
                  <c:v>41215</c:v>
                </c:pt>
                <c:pt idx="211">
                  <c:v>41218</c:v>
                </c:pt>
                <c:pt idx="212">
                  <c:v>41219</c:v>
                </c:pt>
                <c:pt idx="213">
                  <c:v>41220</c:v>
                </c:pt>
                <c:pt idx="214">
                  <c:v>41221</c:v>
                </c:pt>
                <c:pt idx="215">
                  <c:v>41222</c:v>
                </c:pt>
                <c:pt idx="216">
                  <c:v>41225</c:v>
                </c:pt>
                <c:pt idx="217">
                  <c:v>41226</c:v>
                </c:pt>
                <c:pt idx="218">
                  <c:v>41227</c:v>
                </c:pt>
                <c:pt idx="219">
                  <c:v>41228</c:v>
                </c:pt>
                <c:pt idx="220">
                  <c:v>41229</c:v>
                </c:pt>
                <c:pt idx="221">
                  <c:v>41232</c:v>
                </c:pt>
                <c:pt idx="222">
                  <c:v>41233</c:v>
                </c:pt>
                <c:pt idx="223">
                  <c:v>41234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41262</c:v>
                </c:pt>
                <c:pt idx="243">
                  <c:v>41263</c:v>
                </c:pt>
                <c:pt idx="244">
                  <c:v>41264</c:v>
                </c:pt>
                <c:pt idx="245">
                  <c:v>41267</c:v>
                </c:pt>
                <c:pt idx="246">
                  <c:v>41269</c:v>
                </c:pt>
                <c:pt idx="247">
                  <c:v>41270</c:v>
                </c:pt>
                <c:pt idx="248">
                  <c:v>41271</c:v>
                </c:pt>
                <c:pt idx="249">
                  <c:v>41274</c:v>
                </c:pt>
                <c:pt idx="250">
                  <c:v>41276</c:v>
                </c:pt>
                <c:pt idx="251">
                  <c:v>41277</c:v>
                </c:pt>
                <c:pt idx="252">
                  <c:v>41278</c:v>
                </c:pt>
                <c:pt idx="253">
                  <c:v>41281</c:v>
                </c:pt>
                <c:pt idx="254">
                  <c:v>41282</c:v>
                </c:pt>
                <c:pt idx="255">
                  <c:v>41283</c:v>
                </c:pt>
                <c:pt idx="256">
                  <c:v>41284</c:v>
                </c:pt>
                <c:pt idx="257">
                  <c:v>41285</c:v>
                </c:pt>
                <c:pt idx="258">
                  <c:v>41288</c:v>
                </c:pt>
                <c:pt idx="259">
                  <c:v>41289</c:v>
                </c:pt>
                <c:pt idx="260">
                  <c:v>41290</c:v>
                </c:pt>
                <c:pt idx="261">
                  <c:v>41291</c:v>
                </c:pt>
                <c:pt idx="262">
                  <c:v>41292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41316</c:v>
                </c:pt>
                <c:pt idx="278">
                  <c:v>41317</c:v>
                </c:pt>
                <c:pt idx="279">
                  <c:v>41318</c:v>
                </c:pt>
                <c:pt idx="280">
                  <c:v>41319</c:v>
                </c:pt>
                <c:pt idx="281">
                  <c:v>41320</c:v>
                </c:pt>
                <c:pt idx="282">
                  <c:v>41324</c:v>
                </c:pt>
                <c:pt idx="283">
                  <c:v>41325</c:v>
                </c:pt>
                <c:pt idx="284">
                  <c:v>41326</c:v>
                </c:pt>
                <c:pt idx="285">
                  <c:v>41327</c:v>
                </c:pt>
                <c:pt idx="286">
                  <c:v>41330</c:v>
                </c:pt>
                <c:pt idx="287">
                  <c:v>41331</c:v>
                </c:pt>
                <c:pt idx="288">
                  <c:v>41332</c:v>
                </c:pt>
                <c:pt idx="289">
                  <c:v>41333</c:v>
                </c:pt>
                <c:pt idx="290">
                  <c:v>41334</c:v>
                </c:pt>
                <c:pt idx="291">
                  <c:v>41337</c:v>
                </c:pt>
                <c:pt idx="292">
                  <c:v>41338</c:v>
                </c:pt>
                <c:pt idx="293">
                  <c:v>41339</c:v>
                </c:pt>
                <c:pt idx="294">
                  <c:v>41340</c:v>
                </c:pt>
                <c:pt idx="295">
                  <c:v>41341</c:v>
                </c:pt>
                <c:pt idx="296">
                  <c:v>41344</c:v>
                </c:pt>
                <c:pt idx="297">
                  <c:v>41345</c:v>
                </c:pt>
                <c:pt idx="298">
                  <c:v>41346</c:v>
                </c:pt>
                <c:pt idx="299">
                  <c:v>41347</c:v>
                </c:pt>
                <c:pt idx="300">
                  <c:v>41348</c:v>
                </c:pt>
                <c:pt idx="301">
                  <c:v>41351</c:v>
                </c:pt>
                <c:pt idx="302">
                  <c:v>41352</c:v>
                </c:pt>
                <c:pt idx="303">
                  <c:v>41353</c:v>
                </c:pt>
                <c:pt idx="304">
                  <c:v>41354</c:v>
                </c:pt>
                <c:pt idx="305">
                  <c:v>41355</c:v>
                </c:pt>
                <c:pt idx="306">
                  <c:v>41358</c:v>
                </c:pt>
                <c:pt idx="307">
                  <c:v>41359</c:v>
                </c:pt>
                <c:pt idx="308">
                  <c:v>41360</c:v>
                </c:pt>
                <c:pt idx="309">
                  <c:v>41361</c:v>
                </c:pt>
                <c:pt idx="310">
                  <c:v>41365</c:v>
                </c:pt>
                <c:pt idx="311">
                  <c:v>41366</c:v>
                </c:pt>
                <c:pt idx="312">
                  <c:v>41367</c:v>
                </c:pt>
                <c:pt idx="313">
                  <c:v>41368</c:v>
                </c:pt>
                <c:pt idx="314">
                  <c:v>41369</c:v>
                </c:pt>
                <c:pt idx="315">
                  <c:v>41372</c:v>
                </c:pt>
                <c:pt idx="316">
                  <c:v>41373</c:v>
                </c:pt>
                <c:pt idx="317">
                  <c:v>41374</c:v>
                </c:pt>
                <c:pt idx="318">
                  <c:v>41375</c:v>
                </c:pt>
                <c:pt idx="319">
                  <c:v>41376</c:v>
                </c:pt>
                <c:pt idx="320">
                  <c:v>41379</c:v>
                </c:pt>
                <c:pt idx="321">
                  <c:v>41380</c:v>
                </c:pt>
                <c:pt idx="322">
                  <c:v>41381</c:v>
                </c:pt>
                <c:pt idx="323">
                  <c:v>41382</c:v>
                </c:pt>
                <c:pt idx="324">
                  <c:v>41383</c:v>
                </c:pt>
                <c:pt idx="325">
                  <c:v>41386</c:v>
                </c:pt>
                <c:pt idx="326">
                  <c:v>41387</c:v>
                </c:pt>
                <c:pt idx="327">
                  <c:v>41388</c:v>
                </c:pt>
                <c:pt idx="328">
                  <c:v>41389</c:v>
                </c:pt>
                <c:pt idx="329">
                  <c:v>41390</c:v>
                </c:pt>
                <c:pt idx="330">
                  <c:v>41393</c:v>
                </c:pt>
                <c:pt idx="331">
                  <c:v>41394</c:v>
                </c:pt>
                <c:pt idx="332">
                  <c:v>41395</c:v>
                </c:pt>
                <c:pt idx="333">
                  <c:v>41396</c:v>
                </c:pt>
                <c:pt idx="334">
                  <c:v>41397</c:v>
                </c:pt>
                <c:pt idx="335">
                  <c:v>41400</c:v>
                </c:pt>
                <c:pt idx="336">
                  <c:v>41401</c:v>
                </c:pt>
                <c:pt idx="337">
                  <c:v>41402</c:v>
                </c:pt>
                <c:pt idx="338">
                  <c:v>41403</c:v>
                </c:pt>
                <c:pt idx="339">
                  <c:v>41404</c:v>
                </c:pt>
                <c:pt idx="340">
                  <c:v>41407</c:v>
                </c:pt>
                <c:pt idx="341">
                  <c:v>41408</c:v>
                </c:pt>
                <c:pt idx="342">
                  <c:v>41409</c:v>
                </c:pt>
                <c:pt idx="343">
                  <c:v>41410</c:v>
                </c:pt>
                <c:pt idx="344">
                  <c:v>41411</c:v>
                </c:pt>
                <c:pt idx="345">
                  <c:v>41414</c:v>
                </c:pt>
                <c:pt idx="346">
                  <c:v>41415</c:v>
                </c:pt>
                <c:pt idx="347">
                  <c:v>41416</c:v>
                </c:pt>
                <c:pt idx="348">
                  <c:v>41417</c:v>
                </c:pt>
                <c:pt idx="349">
                  <c:v>41418</c:v>
                </c:pt>
                <c:pt idx="350">
                  <c:v>41422</c:v>
                </c:pt>
                <c:pt idx="351">
                  <c:v>41423</c:v>
                </c:pt>
                <c:pt idx="352">
                  <c:v>41424</c:v>
                </c:pt>
                <c:pt idx="353">
                  <c:v>41425</c:v>
                </c:pt>
                <c:pt idx="354">
                  <c:v>41428</c:v>
                </c:pt>
                <c:pt idx="355">
                  <c:v>41429</c:v>
                </c:pt>
                <c:pt idx="356">
                  <c:v>41430</c:v>
                </c:pt>
                <c:pt idx="357">
                  <c:v>41431</c:v>
                </c:pt>
                <c:pt idx="358">
                  <c:v>41432</c:v>
                </c:pt>
                <c:pt idx="359">
                  <c:v>41435</c:v>
                </c:pt>
                <c:pt idx="360">
                  <c:v>41436</c:v>
                </c:pt>
                <c:pt idx="361">
                  <c:v>41437</c:v>
                </c:pt>
                <c:pt idx="362">
                  <c:v>41438</c:v>
                </c:pt>
                <c:pt idx="363">
                  <c:v>41439</c:v>
                </c:pt>
                <c:pt idx="364">
                  <c:v>41442</c:v>
                </c:pt>
                <c:pt idx="365">
                  <c:v>41443</c:v>
                </c:pt>
                <c:pt idx="366">
                  <c:v>41444</c:v>
                </c:pt>
                <c:pt idx="367">
                  <c:v>41445</c:v>
                </c:pt>
                <c:pt idx="368">
                  <c:v>41446</c:v>
                </c:pt>
                <c:pt idx="369">
                  <c:v>41449</c:v>
                </c:pt>
                <c:pt idx="370">
                  <c:v>41450</c:v>
                </c:pt>
                <c:pt idx="371">
                  <c:v>41451</c:v>
                </c:pt>
                <c:pt idx="372">
                  <c:v>41452</c:v>
                </c:pt>
                <c:pt idx="373">
                  <c:v>41453</c:v>
                </c:pt>
                <c:pt idx="374">
                  <c:v>41456</c:v>
                </c:pt>
                <c:pt idx="375">
                  <c:v>41457</c:v>
                </c:pt>
                <c:pt idx="376">
                  <c:v>41458</c:v>
                </c:pt>
                <c:pt idx="377">
                  <c:v>41460</c:v>
                </c:pt>
                <c:pt idx="378">
                  <c:v>41463</c:v>
                </c:pt>
                <c:pt idx="379">
                  <c:v>41464</c:v>
                </c:pt>
                <c:pt idx="380">
                  <c:v>41465</c:v>
                </c:pt>
                <c:pt idx="381">
                  <c:v>41466</c:v>
                </c:pt>
                <c:pt idx="382">
                  <c:v>41467</c:v>
                </c:pt>
                <c:pt idx="383">
                  <c:v>41470</c:v>
                </c:pt>
                <c:pt idx="384">
                  <c:v>41471</c:v>
                </c:pt>
                <c:pt idx="385">
                  <c:v>41472</c:v>
                </c:pt>
                <c:pt idx="386">
                  <c:v>41473</c:v>
                </c:pt>
                <c:pt idx="387">
                  <c:v>41474</c:v>
                </c:pt>
                <c:pt idx="388">
                  <c:v>41477</c:v>
                </c:pt>
                <c:pt idx="389">
                  <c:v>41478</c:v>
                </c:pt>
                <c:pt idx="390">
                  <c:v>41479</c:v>
                </c:pt>
                <c:pt idx="391">
                  <c:v>41480</c:v>
                </c:pt>
                <c:pt idx="392">
                  <c:v>41481</c:v>
                </c:pt>
                <c:pt idx="393">
                  <c:v>41484</c:v>
                </c:pt>
                <c:pt idx="394">
                  <c:v>41485</c:v>
                </c:pt>
                <c:pt idx="395">
                  <c:v>41486</c:v>
                </c:pt>
                <c:pt idx="396">
                  <c:v>41487</c:v>
                </c:pt>
                <c:pt idx="397">
                  <c:v>41488</c:v>
                </c:pt>
                <c:pt idx="398">
                  <c:v>41491</c:v>
                </c:pt>
                <c:pt idx="399">
                  <c:v>41492</c:v>
                </c:pt>
                <c:pt idx="400">
                  <c:v>41493</c:v>
                </c:pt>
                <c:pt idx="401">
                  <c:v>41494</c:v>
                </c:pt>
                <c:pt idx="402">
                  <c:v>41495</c:v>
                </c:pt>
                <c:pt idx="403">
                  <c:v>41498</c:v>
                </c:pt>
                <c:pt idx="404">
                  <c:v>41499</c:v>
                </c:pt>
                <c:pt idx="405">
                  <c:v>41500</c:v>
                </c:pt>
                <c:pt idx="406">
                  <c:v>41501</c:v>
                </c:pt>
                <c:pt idx="407">
                  <c:v>41502</c:v>
                </c:pt>
                <c:pt idx="408">
                  <c:v>41505</c:v>
                </c:pt>
                <c:pt idx="409">
                  <c:v>41506</c:v>
                </c:pt>
                <c:pt idx="410">
                  <c:v>41507</c:v>
                </c:pt>
                <c:pt idx="411">
                  <c:v>41508</c:v>
                </c:pt>
                <c:pt idx="412">
                  <c:v>41509</c:v>
                </c:pt>
                <c:pt idx="413">
                  <c:v>41512</c:v>
                </c:pt>
                <c:pt idx="414">
                  <c:v>41513</c:v>
                </c:pt>
                <c:pt idx="415">
                  <c:v>41514</c:v>
                </c:pt>
                <c:pt idx="416">
                  <c:v>41515</c:v>
                </c:pt>
                <c:pt idx="417">
                  <c:v>41516</c:v>
                </c:pt>
                <c:pt idx="418">
                  <c:v>41520</c:v>
                </c:pt>
                <c:pt idx="419">
                  <c:v>41521</c:v>
                </c:pt>
                <c:pt idx="420">
                  <c:v>41522</c:v>
                </c:pt>
                <c:pt idx="421">
                  <c:v>41523</c:v>
                </c:pt>
                <c:pt idx="422">
                  <c:v>41526</c:v>
                </c:pt>
                <c:pt idx="423">
                  <c:v>41527</c:v>
                </c:pt>
                <c:pt idx="424">
                  <c:v>41528</c:v>
                </c:pt>
                <c:pt idx="425">
                  <c:v>41529</c:v>
                </c:pt>
                <c:pt idx="426">
                  <c:v>41530</c:v>
                </c:pt>
                <c:pt idx="427">
                  <c:v>41533</c:v>
                </c:pt>
                <c:pt idx="428">
                  <c:v>41534</c:v>
                </c:pt>
                <c:pt idx="429">
                  <c:v>41535</c:v>
                </c:pt>
                <c:pt idx="430">
                  <c:v>41536</c:v>
                </c:pt>
                <c:pt idx="431">
                  <c:v>41537</c:v>
                </c:pt>
                <c:pt idx="432">
                  <c:v>41540</c:v>
                </c:pt>
                <c:pt idx="433">
                  <c:v>41541</c:v>
                </c:pt>
                <c:pt idx="434">
                  <c:v>41542</c:v>
                </c:pt>
                <c:pt idx="435">
                  <c:v>41543</c:v>
                </c:pt>
                <c:pt idx="436">
                  <c:v>41544</c:v>
                </c:pt>
                <c:pt idx="437">
                  <c:v>41547</c:v>
                </c:pt>
                <c:pt idx="438">
                  <c:v>41548</c:v>
                </c:pt>
                <c:pt idx="439">
                  <c:v>41549</c:v>
                </c:pt>
                <c:pt idx="440">
                  <c:v>41550</c:v>
                </c:pt>
                <c:pt idx="441">
                  <c:v>41551</c:v>
                </c:pt>
                <c:pt idx="442">
                  <c:v>41554</c:v>
                </c:pt>
                <c:pt idx="443">
                  <c:v>41555</c:v>
                </c:pt>
                <c:pt idx="444">
                  <c:v>41556</c:v>
                </c:pt>
                <c:pt idx="445">
                  <c:v>41557</c:v>
                </c:pt>
                <c:pt idx="446">
                  <c:v>41558</c:v>
                </c:pt>
                <c:pt idx="447">
                  <c:v>41561</c:v>
                </c:pt>
                <c:pt idx="448">
                  <c:v>41562</c:v>
                </c:pt>
                <c:pt idx="449">
                  <c:v>41563</c:v>
                </c:pt>
                <c:pt idx="450">
                  <c:v>41564</c:v>
                </c:pt>
                <c:pt idx="451">
                  <c:v>41565</c:v>
                </c:pt>
                <c:pt idx="452">
                  <c:v>41568</c:v>
                </c:pt>
                <c:pt idx="453">
                  <c:v>41569</c:v>
                </c:pt>
                <c:pt idx="454">
                  <c:v>41570</c:v>
                </c:pt>
                <c:pt idx="455">
                  <c:v>41571</c:v>
                </c:pt>
                <c:pt idx="456">
                  <c:v>41572</c:v>
                </c:pt>
                <c:pt idx="457">
                  <c:v>41575</c:v>
                </c:pt>
                <c:pt idx="458">
                  <c:v>41576</c:v>
                </c:pt>
                <c:pt idx="459">
                  <c:v>41577</c:v>
                </c:pt>
                <c:pt idx="460">
                  <c:v>41578</c:v>
                </c:pt>
                <c:pt idx="461">
                  <c:v>41579</c:v>
                </c:pt>
                <c:pt idx="462">
                  <c:v>41582</c:v>
                </c:pt>
                <c:pt idx="463">
                  <c:v>41583</c:v>
                </c:pt>
                <c:pt idx="464">
                  <c:v>41584</c:v>
                </c:pt>
                <c:pt idx="465">
                  <c:v>41585</c:v>
                </c:pt>
                <c:pt idx="466">
                  <c:v>41586</c:v>
                </c:pt>
                <c:pt idx="467">
                  <c:v>41589</c:v>
                </c:pt>
                <c:pt idx="468">
                  <c:v>41590</c:v>
                </c:pt>
                <c:pt idx="469">
                  <c:v>41591</c:v>
                </c:pt>
                <c:pt idx="470">
                  <c:v>41592</c:v>
                </c:pt>
                <c:pt idx="471">
                  <c:v>41593</c:v>
                </c:pt>
                <c:pt idx="472">
                  <c:v>41596</c:v>
                </c:pt>
                <c:pt idx="473">
                  <c:v>41597</c:v>
                </c:pt>
                <c:pt idx="474">
                  <c:v>41598</c:v>
                </c:pt>
                <c:pt idx="475">
                  <c:v>41599</c:v>
                </c:pt>
                <c:pt idx="476">
                  <c:v>41600</c:v>
                </c:pt>
                <c:pt idx="477">
                  <c:v>41603</c:v>
                </c:pt>
                <c:pt idx="478">
                  <c:v>41604</c:v>
                </c:pt>
                <c:pt idx="479">
                  <c:v>41605</c:v>
                </c:pt>
                <c:pt idx="480">
                  <c:v>41607</c:v>
                </c:pt>
                <c:pt idx="481">
                  <c:v>41610</c:v>
                </c:pt>
                <c:pt idx="482">
                  <c:v>41611</c:v>
                </c:pt>
                <c:pt idx="483">
                  <c:v>41612</c:v>
                </c:pt>
                <c:pt idx="484">
                  <c:v>41613</c:v>
                </c:pt>
                <c:pt idx="485">
                  <c:v>41614</c:v>
                </c:pt>
                <c:pt idx="486">
                  <c:v>41617</c:v>
                </c:pt>
                <c:pt idx="487">
                  <c:v>41618</c:v>
                </c:pt>
                <c:pt idx="488">
                  <c:v>41619</c:v>
                </c:pt>
                <c:pt idx="489">
                  <c:v>41620</c:v>
                </c:pt>
                <c:pt idx="490">
                  <c:v>41621</c:v>
                </c:pt>
                <c:pt idx="491">
                  <c:v>41624</c:v>
                </c:pt>
                <c:pt idx="492">
                  <c:v>41625</c:v>
                </c:pt>
                <c:pt idx="493">
                  <c:v>41626</c:v>
                </c:pt>
                <c:pt idx="494">
                  <c:v>41627</c:v>
                </c:pt>
                <c:pt idx="495">
                  <c:v>41628</c:v>
                </c:pt>
                <c:pt idx="496">
                  <c:v>41631</c:v>
                </c:pt>
                <c:pt idx="497">
                  <c:v>41632</c:v>
                </c:pt>
                <c:pt idx="498">
                  <c:v>41634</c:v>
                </c:pt>
                <c:pt idx="499">
                  <c:v>41635</c:v>
                </c:pt>
                <c:pt idx="500">
                  <c:v>41638</c:v>
                </c:pt>
                <c:pt idx="501">
                  <c:v>41639</c:v>
                </c:pt>
                <c:pt idx="502">
                  <c:v>41641</c:v>
                </c:pt>
                <c:pt idx="503">
                  <c:v>41642</c:v>
                </c:pt>
                <c:pt idx="504">
                  <c:v>41645</c:v>
                </c:pt>
                <c:pt idx="505">
                  <c:v>41646</c:v>
                </c:pt>
                <c:pt idx="506">
                  <c:v>41647</c:v>
                </c:pt>
                <c:pt idx="507">
                  <c:v>41648</c:v>
                </c:pt>
                <c:pt idx="508">
                  <c:v>41649</c:v>
                </c:pt>
                <c:pt idx="509">
                  <c:v>41652</c:v>
                </c:pt>
                <c:pt idx="510">
                  <c:v>41653</c:v>
                </c:pt>
                <c:pt idx="511">
                  <c:v>41654</c:v>
                </c:pt>
                <c:pt idx="512">
                  <c:v>41655</c:v>
                </c:pt>
                <c:pt idx="513">
                  <c:v>41656</c:v>
                </c:pt>
                <c:pt idx="514">
                  <c:v>41660</c:v>
                </c:pt>
                <c:pt idx="515">
                  <c:v>41661</c:v>
                </c:pt>
                <c:pt idx="516">
                  <c:v>41662</c:v>
                </c:pt>
                <c:pt idx="517">
                  <c:v>41663</c:v>
                </c:pt>
                <c:pt idx="518">
                  <c:v>41666</c:v>
                </c:pt>
                <c:pt idx="519">
                  <c:v>41667</c:v>
                </c:pt>
                <c:pt idx="520">
                  <c:v>41668</c:v>
                </c:pt>
                <c:pt idx="521">
                  <c:v>41669</c:v>
                </c:pt>
                <c:pt idx="522">
                  <c:v>41670</c:v>
                </c:pt>
                <c:pt idx="523">
                  <c:v>41673</c:v>
                </c:pt>
                <c:pt idx="524">
                  <c:v>41674</c:v>
                </c:pt>
                <c:pt idx="525">
                  <c:v>41675</c:v>
                </c:pt>
                <c:pt idx="526">
                  <c:v>41676</c:v>
                </c:pt>
                <c:pt idx="527">
                  <c:v>41677</c:v>
                </c:pt>
                <c:pt idx="528">
                  <c:v>41680</c:v>
                </c:pt>
                <c:pt idx="529">
                  <c:v>41681</c:v>
                </c:pt>
                <c:pt idx="530">
                  <c:v>41682</c:v>
                </c:pt>
                <c:pt idx="531">
                  <c:v>41683</c:v>
                </c:pt>
                <c:pt idx="532">
                  <c:v>41684</c:v>
                </c:pt>
                <c:pt idx="533">
                  <c:v>41688</c:v>
                </c:pt>
                <c:pt idx="534">
                  <c:v>41689</c:v>
                </c:pt>
                <c:pt idx="535">
                  <c:v>41690</c:v>
                </c:pt>
                <c:pt idx="536">
                  <c:v>41691</c:v>
                </c:pt>
                <c:pt idx="537">
                  <c:v>41694</c:v>
                </c:pt>
                <c:pt idx="538">
                  <c:v>41695</c:v>
                </c:pt>
                <c:pt idx="539">
                  <c:v>41696</c:v>
                </c:pt>
                <c:pt idx="540">
                  <c:v>41697</c:v>
                </c:pt>
                <c:pt idx="541">
                  <c:v>41698</c:v>
                </c:pt>
                <c:pt idx="542">
                  <c:v>41701</c:v>
                </c:pt>
                <c:pt idx="543">
                  <c:v>41702</c:v>
                </c:pt>
                <c:pt idx="544">
                  <c:v>41703</c:v>
                </c:pt>
                <c:pt idx="545">
                  <c:v>41704</c:v>
                </c:pt>
                <c:pt idx="546">
                  <c:v>41705</c:v>
                </c:pt>
                <c:pt idx="547">
                  <c:v>41708</c:v>
                </c:pt>
                <c:pt idx="548">
                  <c:v>41709</c:v>
                </c:pt>
                <c:pt idx="549">
                  <c:v>41710</c:v>
                </c:pt>
                <c:pt idx="550">
                  <c:v>41711</c:v>
                </c:pt>
                <c:pt idx="551">
                  <c:v>41712</c:v>
                </c:pt>
                <c:pt idx="552">
                  <c:v>41715</c:v>
                </c:pt>
                <c:pt idx="553">
                  <c:v>41716</c:v>
                </c:pt>
                <c:pt idx="554">
                  <c:v>41717</c:v>
                </c:pt>
                <c:pt idx="555">
                  <c:v>41718</c:v>
                </c:pt>
                <c:pt idx="556">
                  <c:v>41719</c:v>
                </c:pt>
                <c:pt idx="557">
                  <c:v>41722</c:v>
                </c:pt>
                <c:pt idx="558">
                  <c:v>41723</c:v>
                </c:pt>
                <c:pt idx="559">
                  <c:v>41724</c:v>
                </c:pt>
                <c:pt idx="560">
                  <c:v>41725</c:v>
                </c:pt>
                <c:pt idx="561">
                  <c:v>41726</c:v>
                </c:pt>
                <c:pt idx="562">
                  <c:v>41729</c:v>
                </c:pt>
                <c:pt idx="563">
                  <c:v>41730</c:v>
                </c:pt>
                <c:pt idx="564">
                  <c:v>41731</c:v>
                </c:pt>
                <c:pt idx="565">
                  <c:v>41732</c:v>
                </c:pt>
                <c:pt idx="566">
                  <c:v>41733</c:v>
                </c:pt>
                <c:pt idx="567">
                  <c:v>41736</c:v>
                </c:pt>
                <c:pt idx="568">
                  <c:v>41737</c:v>
                </c:pt>
                <c:pt idx="569">
                  <c:v>41738</c:v>
                </c:pt>
                <c:pt idx="570">
                  <c:v>41739</c:v>
                </c:pt>
                <c:pt idx="571">
                  <c:v>41740</c:v>
                </c:pt>
                <c:pt idx="572">
                  <c:v>41743</c:v>
                </c:pt>
                <c:pt idx="573">
                  <c:v>41744</c:v>
                </c:pt>
                <c:pt idx="574">
                  <c:v>41745</c:v>
                </c:pt>
                <c:pt idx="575">
                  <c:v>41746</c:v>
                </c:pt>
                <c:pt idx="576">
                  <c:v>41750</c:v>
                </c:pt>
                <c:pt idx="577">
                  <c:v>41751</c:v>
                </c:pt>
                <c:pt idx="578">
                  <c:v>41752</c:v>
                </c:pt>
                <c:pt idx="579">
                  <c:v>41753</c:v>
                </c:pt>
                <c:pt idx="580">
                  <c:v>41754</c:v>
                </c:pt>
                <c:pt idx="581">
                  <c:v>41757</c:v>
                </c:pt>
                <c:pt idx="582">
                  <c:v>41758</c:v>
                </c:pt>
                <c:pt idx="583">
                  <c:v>41759</c:v>
                </c:pt>
                <c:pt idx="584">
                  <c:v>41760</c:v>
                </c:pt>
                <c:pt idx="585">
                  <c:v>41761</c:v>
                </c:pt>
                <c:pt idx="586">
                  <c:v>41764</c:v>
                </c:pt>
                <c:pt idx="587">
                  <c:v>41765</c:v>
                </c:pt>
                <c:pt idx="588">
                  <c:v>41766</c:v>
                </c:pt>
                <c:pt idx="589">
                  <c:v>41767</c:v>
                </c:pt>
                <c:pt idx="590">
                  <c:v>41768</c:v>
                </c:pt>
                <c:pt idx="591">
                  <c:v>41771</c:v>
                </c:pt>
                <c:pt idx="592">
                  <c:v>41772</c:v>
                </c:pt>
                <c:pt idx="593">
                  <c:v>41773</c:v>
                </c:pt>
                <c:pt idx="594">
                  <c:v>41774</c:v>
                </c:pt>
                <c:pt idx="595">
                  <c:v>41775</c:v>
                </c:pt>
                <c:pt idx="596">
                  <c:v>41778</c:v>
                </c:pt>
                <c:pt idx="597">
                  <c:v>41779</c:v>
                </c:pt>
                <c:pt idx="598">
                  <c:v>41780</c:v>
                </c:pt>
                <c:pt idx="599">
                  <c:v>41781</c:v>
                </c:pt>
                <c:pt idx="600">
                  <c:v>41782</c:v>
                </c:pt>
                <c:pt idx="601">
                  <c:v>41786</c:v>
                </c:pt>
                <c:pt idx="602">
                  <c:v>41787</c:v>
                </c:pt>
                <c:pt idx="603">
                  <c:v>41788</c:v>
                </c:pt>
                <c:pt idx="604">
                  <c:v>41789</c:v>
                </c:pt>
                <c:pt idx="605">
                  <c:v>41792</c:v>
                </c:pt>
                <c:pt idx="606">
                  <c:v>41793</c:v>
                </c:pt>
                <c:pt idx="607">
                  <c:v>41794</c:v>
                </c:pt>
                <c:pt idx="608">
                  <c:v>41795</c:v>
                </c:pt>
                <c:pt idx="609">
                  <c:v>41796</c:v>
                </c:pt>
                <c:pt idx="610">
                  <c:v>41799</c:v>
                </c:pt>
                <c:pt idx="611">
                  <c:v>41800</c:v>
                </c:pt>
                <c:pt idx="612">
                  <c:v>41801</c:v>
                </c:pt>
                <c:pt idx="613">
                  <c:v>41802</c:v>
                </c:pt>
                <c:pt idx="614">
                  <c:v>41803</c:v>
                </c:pt>
                <c:pt idx="615">
                  <c:v>41806</c:v>
                </c:pt>
                <c:pt idx="616">
                  <c:v>41807</c:v>
                </c:pt>
                <c:pt idx="617">
                  <c:v>41808</c:v>
                </c:pt>
                <c:pt idx="618">
                  <c:v>41809</c:v>
                </c:pt>
                <c:pt idx="619">
                  <c:v>41810</c:v>
                </c:pt>
                <c:pt idx="620">
                  <c:v>41813</c:v>
                </c:pt>
                <c:pt idx="621">
                  <c:v>41814</c:v>
                </c:pt>
                <c:pt idx="622">
                  <c:v>41815</c:v>
                </c:pt>
                <c:pt idx="623">
                  <c:v>41816</c:v>
                </c:pt>
                <c:pt idx="624">
                  <c:v>41817</c:v>
                </c:pt>
                <c:pt idx="625">
                  <c:v>41820</c:v>
                </c:pt>
                <c:pt idx="626">
                  <c:v>41821</c:v>
                </c:pt>
                <c:pt idx="627">
                  <c:v>41822</c:v>
                </c:pt>
                <c:pt idx="628">
                  <c:v>41823</c:v>
                </c:pt>
                <c:pt idx="629">
                  <c:v>41827</c:v>
                </c:pt>
                <c:pt idx="630">
                  <c:v>41828</c:v>
                </c:pt>
                <c:pt idx="631">
                  <c:v>41829</c:v>
                </c:pt>
                <c:pt idx="632">
                  <c:v>41830</c:v>
                </c:pt>
                <c:pt idx="633">
                  <c:v>41831</c:v>
                </c:pt>
                <c:pt idx="634">
                  <c:v>41834</c:v>
                </c:pt>
                <c:pt idx="635">
                  <c:v>41835</c:v>
                </c:pt>
                <c:pt idx="636">
                  <c:v>41836</c:v>
                </c:pt>
                <c:pt idx="637">
                  <c:v>41837</c:v>
                </c:pt>
                <c:pt idx="638">
                  <c:v>41838</c:v>
                </c:pt>
                <c:pt idx="639">
                  <c:v>41841</c:v>
                </c:pt>
                <c:pt idx="640">
                  <c:v>41842</c:v>
                </c:pt>
                <c:pt idx="641">
                  <c:v>41843</c:v>
                </c:pt>
                <c:pt idx="642">
                  <c:v>41844</c:v>
                </c:pt>
                <c:pt idx="643">
                  <c:v>41845</c:v>
                </c:pt>
                <c:pt idx="644">
                  <c:v>41848</c:v>
                </c:pt>
                <c:pt idx="645">
                  <c:v>41849</c:v>
                </c:pt>
                <c:pt idx="646">
                  <c:v>41850</c:v>
                </c:pt>
                <c:pt idx="647">
                  <c:v>41851</c:v>
                </c:pt>
                <c:pt idx="648">
                  <c:v>41852</c:v>
                </c:pt>
                <c:pt idx="649">
                  <c:v>41855</c:v>
                </c:pt>
                <c:pt idx="650">
                  <c:v>41856</c:v>
                </c:pt>
                <c:pt idx="651">
                  <c:v>41857</c:v>
                </c:pt>
                <c:pt idx="652">
                  <c:v>41858</c:v>
                </c:pt>
                <c:pt idx="653">
                  <c:v>41859</c:v>
                </c:pt>
                <c:pt idx="654">
                  <c:v>41862</c:v>
                </c:pt>
                <c:pt idx="655">
                  <c:v>41863</c:v>
                </c:pt>
                <c:pt idx="656">
                  <c:v>41864</c:v>
                </c:pt>
                <c:pt idx="657">
                  <c:v>41865</c:v>
                </c:pt>
                <c:pt idx="658">
                  <c:v>41866</c:v>
                </c:pt>
                <c:pt idx="659">
                  <c:v>41869</c:v>
                </c:pt>
                <c:pt idx="660">
                  <c:v>41870</c:v>
                </c:pt>
                <c:pt idx="661">
                  <c:v>41871</c:v>
                </c:pt>
                <c:pt idx="662">
                  <c:v>41872</c:v>
                </c:pt>
                <c:pt idx="663">
                  <c:v>41873</c:v>
                </c:pt>
                <c:pt idx="664">
                  <c:v>41876</c:v>
                </c:pt>
                <c:pt idx="665">
                  <c:v>41877</c:v>
                </c:pt>
                <c:pt idx="666">
                  <c:v>41878</c:v>
                </c:pt>
                <c:pt idx="667">
                  <c:v>41879</c:v>
                </c:pt>
                <c:pt idx="668">
                  <c:v>41880</c:v>
                </c:pt>
                <c:pt idx="669">
                  <c:v>41884</c:v>
                </c:pt>
                <c:pt idx="670">
                  <c:v>41885</c:v>
                </c:pt>
                <c:pt idx="671">
                  <c:v>41886</c:v>
                </c:pt>
                <c:pt idx="672">
                  <c:v>41887</c:v>
                </c:pt>
                <c:pt idx="673">
                  <c:v>41890</c:v>
                </c:pt>
                <c:pt idx="674">
                  <c:v>41891</c:v>
                </c:pt>
                <c:pt idx="675">
                  <c:v>41892</c:v>
                </c:pt>
                <c:pt idx="676">
                  <c:v>41893</c:v>
                </c:pt>
                <c:pt idx="677">
                  <c:v>41894</c:v>
                </c:pt>
                <c:pt idx="678">
                  <c:v>41897</c:v>
                </c:pt>
                <c:pt idx="679">
                  <c:v>41898</c:v>
                </c:pt>
                <c:pt idx="680">
                  <c:v>41899</c:v>
                </c:pt>
                <c:pt idx="681">
                  <c:v>41900</c:v>
                </c:pt>
                <c:pt idx="682">
                  <c:v>41901</c:v>
                </c:pt>
                <c:pt idx="683">
                  <c:v>41904</c:v>
                </c:pt>
                <c:pt idx="684">
                  <c:v>41905</c:v>
                </c:pt>
                <c:pt idx="685">
                  <c:v>41906</c:v>
                </c:pt>
                <c:pt idx="686">
                  <c:v>41907</c:v>
                </c:pt>
                <c:pt idx="687">
                  <c:v>41908</c:v>
                </c:pt>
                <c:pt idx="688">
                  <c:v>41911</c:v>
                </c:pt>
                <c:pt idx="689">
                  <c:v>41912</c:v>
                </c:pt>
                <c:pt idx="690">
                  <c:v>41913</c:v>
                </c:pt>
                <c:pt idx="691">
                  <c:v>41914</c:v>
                </c:pt>
                <c:pt idx="692">
                  <c:v>41915</c:v>
                </c:pt>
                <c:pt idx="693">
                  <c:v>41918</c:v>
                </c:pt>
                <c:pt idx="694">
                  <c:v>41919</c:v>
                </c:pt>
                <c:pt idx="695">
                  <c:v>41920</c:v>
                </c:pt>
                <c:pt idx="696">
                  <c:v>41921</c:v>
                </c:pt>
                <c:pt idx="697">
                  <c:v>41922</c:v>
                </c:pt>
                <c:pt idx="698">
                  <c:v>41925</c:v>
                </c:pt>
                <c:pt idx="699">
                  <c:v>41926</c:v>
                </c:pt>
                <c:pt idx="700">
                  <c:v>41927</c:v>
                </c:pt>
                <c:pt idx="701">
                  <c:v>41928</c:v>
                </c:pt>
                <c:pt idx="702">
                  <c:v>41929</c:v>
                </c:pt>
                <c:pt idx="703">
                  <c:v>41932</c:v>
                </c:pt>
                <c:pt idx="704">
                  <c:v>41933</c:v>
                </c:pt>
                <c:pt idx="705">
                  <c:v>41934</c:v>
                </c:pt>
                <c:pt idx="706">
                  <c:v>41935</c:v>
                </c:pt>
                <c:pt idx="707">
                  <c:v>41936</c:v>
                </c:pt>
                <c:pt idx="708">
                  <c:v>41939</c:v>
                </c:pt>
                <c:pt idx="709">
                  <c:v>41940</c:v>
                </c:pt>
                <c:pt idx="710">
                  <c:v>41941</c:v>
                </c:pt>
                <c:pt idx="711">
                  <c:v>41942</c:v>
                </c:pt>
                <c:pt idx="712">
                  <c:v>41943</c:v>
                </c:pt>
                <c:pt idx="713">
                  <c:v>41946</c:v>
                </c:pt>
                <c:pt idx="714">
                  <c:v>41947</c:v>
                </c:pt>
                <c:pt idx="715">
                  <c:v>41948</c:v>
                </c:pt>
                <c:pt idx="716">
                  <c:v>41949</c:v>
                </c:pt>
                <c:pt idx="717">
                  <c:v>41950</c:v>
                </c:pt>
                <c:pt idx="718">
                  <c:v>41953</c:v>
                </c:pt>
                <c:pt idx="719">
                  <c:v>41954</c:v>
                </c:pt>
                <c:pt idx="720">
                  <c:v>41955</c:v>
                </c:pt>
                <c:pt idx="721">
                  <c:v>41956</c:v>
                </c:pt>
                <c:pt idx="722">
                  <c:v>41957</c:v>
                </c:pt>
                <c:pt idx="723">
                  <c:v>41960</c:v>
                </c:pt>
                <c:pt idx="724">
                  <c:v>41961</c:v>
                </c:pt>
                <c:pt idx="725">
                  <c:v>41962</c:v>
                </c:pt>
                <c:pt idx="726">
                  <c:v>41963</c:v>
                </c:pt>
                <c:pt idx="727">
                  <c:v>41964</c:v>
                </c:pt>
                <c:pt idx="728">
                  <c:v>41967</c:v>
                </c:pt>
                <c:pt idx="729">
                  <c:v>41968</c:v>
                </c:pt>
                <c:pt idx="730">
                  <c:v>41969</c:v>
                </c:pt>
                <c:pt idx="731">
                  <c:v>41971</c:v>
                </c:pt>
                <c:pt idx="732">
                  <c:v>41974</c:v>
                </c:pt>
                <c:pt idx="733">
                  <c:v>41975</c:v>
                </c:pt>
                <c:pt idx="734">
                  <c:v>41976</c:v>
                </c:pt>
                <c:pt idx="735">
                  <c:v>41977</c:v>
                </c:pt>
                <c:pt idx="736">
                  <c:v>41978</c:v>
                </c:pt>
                <c:pt idx="737">
                  <c:v>41981</c:v>
                </c:pt>
                <c:pt idx="738">
                  <c:v>41982</c:v>
                </c:pt>
                <c:pt idx="739">
                  <c:v>41983</c:v>
                </c:pt>
                <c:pt idx="740">
                  <c:v>41984</c:v>
                </c:pt>
                <c:pt idx="741">
                  <c:v>41985</c:v>
                </c:pt>
                <c:pt idx="742">
                  <c:v>41988</c:v>
                </c:pt>
                <c:pt idx="743">
                  <c:v>41989</c:v>
                </c:pt>
                <c:pt idx="744">
                  <c:v>41990</c:v>
                </c:pt>
                <c:pt idx="745">
                  <c:v>41991</c:v>
                </c:pt>
                <c:pt idx="746">
                  <c:v>41992</c:v>
                </c:pt>
                <c:pt idx="747">
                  <c:v>41995</c:v>
                </c:pt>
                <c:pt idx="748">
                  <c:v>41996</c:v>
                </c:pt>
                <c:pt idx="749">
                  <c:v>41997</c:v>
                </c:pt>
                <c:pt idx="750">
                  <c:v>41999</c:v>
                </c:pt>
                <c:pt idx="751">
                  <c:v>42002</c:v>
                </c:pt>
                <c:pt idx="752">
                  <c:v>42003</c:v>
                </c:pt>
                <c:pt idx="753">
                  <c:v>42004</c:v>
                </c:pt>
                <c:pt idx="754">
                  <c:v>42006</c:v>
                </c:pt>
                <c:pt idx="755">
                  <c:v>42009</c:v>
                </c:pt>
                <c:pt idx="756">
                  <c:v>42010</c:v>
                </c:pt>
                <c:pt idx="757">
                  <c:v>42011</c:v>
                </c:pt>
                <c:pt idx="758">
                  <c:v>42012</c:v>
                </c:pt>
                <c:pt idx="759">
                  <c:v>42013</c:v>
                </c:pt>
                <c:pt idx="760">
                  <c:v>42016</c:v>
                </c:pt>
                <c:pt idx="761">
                  <c:v>42017</c:v>
                </c:pt>
                <c:pt idx="762">
                  <c:v>42018</c:v>
                </c:pt>
                <c:pt idx="763">
                  <c:v>42019</c:v>
                </c:pt>
                <c:pt idx="764">
                  <c:v>42020</c:v>
                </c:pt>
                <c:pt idx="765">
                  <c:v>42024</c:v>
                </c:pt>
                <c:pt idx="766">
                  <c:v>42025</c:v>
                </c:pt>
                <c:pt idx="767">
                  <c:v>42026</c:v>
                </c:pt>
                <c:pt idx="768">
                  <c:v>42027</c:v>
                </c:pt>
                <c:pt idx="769">
                  <c:v>42030</c:v>
                </c:pt>
                <c:pt idx="770">
                  <c:v>42031</c:v>
                </c:pt>
                <c:pt idx="771">
                  <c:v>42032</c:v>
                </c:pt>
                <c:pt idx="772">
                  <c:v>42033</c:v>
                </c:pt>
                <c:pt idx="773">
                  <c:v>42034</c:v>
                </c:pt>
                <c:pt idx="774">
                  <c:v>42037</c:v>
                </c:pt>
                <c:pt idx="775">
                  <c:v>42038</c:v>
                </c:pt>
                <c:pt idx="776">
                  <c:v>42039</c:v>
                </c:pt>
                <c:pt idx="777">
                  <c:v>42040</c:v>
                </c:pt>
                <c:pt idx="778">
                  <c:v>42041</c:v>
                </c:pt>
                <c:pt idx="779">
                  <c:v>42044</c:v>
                </c:pt>
                <c:pt idx="780">
                  <c:v>42045</c:v>
                </c:pt>
                <c:pt idx="781">
                  <c:v>42046</c:v>
                </c:pt>
                <c:pt idx="782">
                  <c:v>42047</c:v>
                </c:pt>
                <c:pt idx="783">
                  <c:v>42048</c:v>
                </c:pt>
                <c:pt idx="784">
                  <c:v>42052</c:v>
                </c:pt>
                <c:pt idx="785">
                  <c:v>42053</c:v>
                </c:pt>
                <c:pt idx="786">
                  <c:v>42054</c:v>
                </c:pt>
                <c:pt idx="787">
                  <c:v>42055</c:v>
                </c:pt>
                <c:pt idx="788">
                  <c:v>42058</c:v>
                </c:pt>
                <c:pt idx="789">
                  <c:v>42059</c:v>
                </c:pt>
                <c:pt idx="790">
                  <c:v>42060</c:v>
                </c:pt>
                <c:pt idx="791">
                  <c:v>42061</c:v>
                </c:pt>
                <c:pt idx="792">
                  <c:v>42062</c:v>
                </c:pt>
                <c:pt idx="793">
                  <c:v>42065</c:v>
                </c:pt>
                <c:pt idx="794">
                  <c:v>42066</c:v>
                </c:pt>
                <c:pt idx="795">
                  <c:v>42067</c:v>
                </c:pt>
                <c:pt idx="796">
                  <c:v>42068</c:v>
                </c:pt>
                <c:pt idx="797">
                  <c:v>42069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42079</c:v>
                </c:pt>
                <c:pt idx="804">
                  <c:v>42080</c:v>
                </c:pt>
                <c:pt idx="805">
                  <c:v>42081</c:v>
                </c:pt>
                <c:pt idx="806">
                  <c:v>42082</c:v>
                </c:pt>
                <c:pt idx="807">
                  <c:v>42083</c:v>
                </c:pt>
                <c:pt idx="808">
                  <c:v>42086</c:v>
                </c:pt>
                <c:pt idx="809">
                  <c:v>42087</c:v>
                </c:pt>
                <c:pt idx="810">
                  <c:v>42088</c:v>
                </c:pt>
                <c:pt idx="811">
                  <c:v>42089</c:v>
                </c:pt>
                <c:pt idx="812">
                  <c:v>42090</c:v>
                </c:pt>
                <c:pt idx="813">
                  <c:v>42093</c:v>
                </c:pt>
                <c:pt idx="814">
                  <c:v>42094</c:v>
                </c:pt>
                <c:pt idx="815">
                  <c:v>42095</c:v>
                </c:pt>
                <c:pt idx="816">
                  <c:v>42096</c:v>
                </c:pt>
                <c:pt idx="817">
                  <c:v>42100</c:v>
                </c:pt>
                <c:pt idx="818">
                  <c:v>42101</c:v>
                </c:pt>
                <c:pt idx="819">
                  <c:v>42102</c:v>
                </c:pt>
                <c:pt idx="820">
                  <c:v>42103</c:v>
                </c:pt>
                <c:pt idx="821">
                  <c:v>42104</c:v>
                </c:pt>
                <c:pt idx="822">
                  <c:v>42107</c:v>
                </c:pt>
                <c:pt idx="823">
                  <c:v>42108</c:v>
                </c:pt>
                <c:pt idx="824">
                  <c:v>42109</c:v>
                </c:pt>
                <c:pt idx="825">
                  <c:v>42110</c:v>
                </c:pt>
                <c:pt idx="826">
                  <c:v>42111</c:v>
                </c:pt>
                <c:pt idx="827">
                  <c:v>42114</c:v>
                </c:pt>
                <c:pt idx="828">
                  <c:v>42115</c:v>
                </c:pt>
                <c:pt idx="829">
                  <c:v>42116</c:v>
                </c:pt>
                <c:pt idx="830">
                  <c:v>42117</c:v>
                </c:pt>
                <c:pt idx="831">
                  <c:v>42118</c:v>
                </c:pt>
                <c:pt idx="832">
                  <c:v>42121</c:v>
                </c:pt>
                <c:pt idx="833">
                  <c:v>42122</c:v>
                </c:pt>
                <c:pt idx="834">
                  <c:v>42123</c:v>
                </c:pt>
                <c:pt idx="835">
                  <c:v>42124</c:v>
                </c:pt>
                <c:pt idx="836">
                  <c:v>42125</c:v>
                </c:pt>
                <c:pt idx="837">
                  <c:v>42128</c:v>
                </c:pt>
                <c:pt idx="838">
                  <c:v>42129</c:v>
                </c:pt>
                <c:pt idx="839">
                  <c:v>42130</c:v>
                </c:pt>
                <c:pt idx="840">
                  <c:v>42131</c:v>
                </c:pt>
                <c:pt idx="841">
                  <c:v>42132</c:v>
                </c:pt>
                <c:pt idx="842">
                  <c:v>42135</c:v>
                </c:pt>
                <c:pt idx="843">
                  <c:v>42136</c:v>
                </c:pt>
                <c:pt idx="844">
                  <c:v>42137</c:v>
                </c:pt>
                <c:pt idx="845">
                  <c:v>42138</c:v>
                </c:pt>
                <c:pt idx="846">
                  <c:v>42139</c:v>
                </c:pt>
                <c:pt idx="847">
                  <c:v>42142</c:v>
                </c:pt>
                <c:pt idx="848">
                  <c:v>42143</c:v>
                </c:pt>
                <c:pt idx="849">
                  <c:v>42144</c:v>
                </c:pt>
                <c:pt idx="850">
                  <c:v>42145</c:v>
                </c:pt>
                <c:pt idx="851">
                  <c:v>42146</c:v>
                </c:pt>
                <c:pt idx="852">
                  <c:v>42150</c:v>
                </c:pt>
                <c:pt idx="853">
                  <c:v>42151</c:v>
                </c:pt>
                <c:pt idx="854">
                  <c:v>42152</c:v>
                </c:pt>
                <c:pt idx="855">
                  <c:v>42153</c:v>
                </c:pt>
                <c:pt idx="856">
                  <c:v>42156</c:v>
                </c:pt>
                <c:pt idx="857">
                  <c:v>42157</c:v>
                </c:pt>
                <c:pt idx="858">
                  <c:v>42158</c:v>
                </c:pt>
                <c:pt idx="859">
                  <c:v>42159</c:v>
                </c:pt>
                <c:pt idx="860">
                  <c:v>42160</c:v>
                </c:pt>
                <c:pt idx="861">
                  <c:v>42163</c:v>
                </c:pt>
                <c:pt idx="862">
                  <c:v>42164</c:v>
                </c:pt>
                <c:pt idx="863">
                  <c:v>42165</c:v>
                </c:pt>
                <c:pt idx="864">
                  <c:v>42166</c:v>
                </c:pt>
                <c:pt idx="865">
                  <c:v>42167</c:v>
                </c:pt>
                <c:pt idx="866">
                  <c:v>42170</c:v>
                </c:pt>
                <c:pt idx="867">
                  <c:v>42171</c:v>
                </c:pt>
                <c:pt idx="868">
                  <c:v>42172</c:v>
                </c:pt>
                <c:pt idx="869">
                  <c:v>42173</c:v>
                </c:pt>
                <c:pt idx="870">
                  <c:v>42174</c:v>
                </c:pt>
                <c:pt idx="871">
                  <c:v>42177</c:v>
                </c:pt>
                <c:pt idx="872">
                  <c:v>42178</c:v>
                </c:pt>
                <c:pt idx="873">
                  <c:v>42179</c:v>
                </c:pt>
                <c:pt idx="874">
                  <c:v>42180</c:v>
                </c:pt>
                <c:pt idx="875">
                  <c:v>42181</c:v>
                </c:pt>
                <c:pt idx="876">
                  <c:v>42184</c:v>
                </c:pt>
                <c:pt idx="877">
                  <c:v>42185</c:v>
                </c:pt>
                <c:pt idx="878">
                  <c:v>42186</c:v>
                </c:pt>
                <c:pt idx="879">
                  <c:v>42187</c:v>
                </c:pt>
                <c:pt idx="880">
                  <c:v>42191</c:v>
                </c:pt>
                <c:pt idx="881">
                  <c:v>42192</c:v>
                </c:pt>
                <c:pt idx="882">
                  <c:v>42193</c:v>
                </c:pt>
                <c:pt idx="883">
                  <c:v>42194</c:v>
                </c:pt>
                <c:pt idx="884">
                  <c:v>42195</c:v>
                </c:pt>
                <c:pt idx="885">
                  <c:v>42198</c:v>
                </c:pt>
                <c:pt idx="886">
                  <c:v>42199</c:v>
                </c:pt>
                <c:pt idx="887">
                  <c:v>42200</c:v>
                </c:pt>
                <c:pt idx="888">
                  <c:v>42201</c:v>
                </c:pt>
                <c:pt idx="889">
                  <c:v>42202</c:v>
                </c:pt>
                <c:pt idx="890">
                  <c:v>42205</c:v>
                </c:pt>
                <c:pt idx="891">
                  <c:v>42206</c:v>
                </c:pt>
                <c:pt idx="892">
                  <c:v>42207</c:v>
                </c:pt>
                <c:pt idx="893">
                  <c:v>42208</c:v>
                </c:pt>
                <c:pt idx="894">
                  <c:v>42209</c:v>
                </c:pt>
                <c:pt idx="895">
                  <c:v>42212</c:v>
                </c:pt>
                <c:pt idx="896">
                  <c:v>42213</c:v>
                </c:pt>
                <c:pt idx="897">
                  <c:v>42214</c:v>
                </c:pt>
                <c:pt idx="898">
                  <c:v>42215</c:v>
                </c:pt>
                <c:pt idx="899">
                  <c:v>42216</c:v>
                </c:pt>
                <c:pt idx="900">
                  <c:v>42219</c:v>
                </c:pt>
                <c:pt idx="901">
                  <c:v>42220</c:v>
                </c:pt>
                <c:pt idx="902">
                  <c:v>42221</c:v>
                </c:pt>
                <c:pt idx="903">
                  <c:v>42222</c:v>
                </c:pt>
                <c:pt idx="904">
                  <c:v>42223</c:v>
                </c:pt>
                <c:pt idx="905">
                  <c:v>42226</c:v>
                </c:pt>
                <c:pt idx="906">
                  <c:v>42227</c:v>
                </c:pt>
                <c:pt idx="907">
                  <c:v>42228</c:v>
                </c:pt>
                <c:pt idx="908">
                  <c:v>42229</c:v>
                </c:pt>
                <c:pt idx="909">
                  <c:v>42230</c:v>
                </c:pt>
                <c:pt idx="910">
                  <c:v>42233</c:v>
                </c:pt>
                <c:pt idx="911">
                  <c:v>42234</c:v>
                </c:pt>
                <c:pt idx="912">
                  <c:v>42235</c:v>
                </c:pt>
                <c:pt idx="913">
                  <c:v>42236</c:v>
                </c:pt>
                <c:pt idx="914">
                  <c:v>42237</c:v>
                </c:pt>
                <c:pt idx="915">
                  <c:v>42240</c:v>
                </c:pt>
                <c:pt idx="916">
                  <c:v>42241</c:v>
                </c:pt>
                <c:pt idx="917">
                  <c:v>42242</c:v>
                </c:pt>
                <c:pt idx="918">
                  <c:v>42243</c:v>
                </c:pt>
                <c:pt idx="919">
                  <c:v>42244</c:v>
                </c:pt>
                <c:pt idx="920">
                  <c:v>42247</c:v>
                </c:pt>
                <c:pt idx="921">
                  <c:v>42248</c:v>
                </c:pt>
                <c:pt idx="922">
                  <c:v>42249</c:v>
                </c:pt>
                <c:pt idx="923">
                  <c:v>42250</c:v>
                </c:pt>
                <c:pt idx="924">
                  <c:v>42251</c:v>
                </c:pt>
                <c:pt idx="925">
                  <c:v>42255</c:v>
                </c:pt>
                <c:pt idx="926">
                  <c:v>42256</c:v>
                </c:pt>
                <c:pt idx="927">
                  <c:v>42257</c:v>
                </c:pt>
                <c:pt idx="928">
                  <c:v>42258</c:v>
                </c:pt>
                <c:pt idx="929">
                  <c:v>42261</c:v>
                </c:pt>
                <c:pt idx="930">
                  <c:v>42262</c:v>
                </c:pt>
                <c:pt idx="931">
                  <c:v>42263</c:v>
                </c:pt>
                <c:pt idx="932">
                  <c:v>42264</c:v>
                </c:pt>
                <c:pt idx="933">
                  <c:v>42265</c:v>
                </c:pt>
                <c:pt idx="934">
                  <c:v>42268</c:v>
                </c:pt>
                <c:pt idx="935">
                  <c:v>42269</c:v>
                </c:pt>
                <c:pt idx="936">
                  <c:v>42270</c:v>
                </c:pt>
                <c:pt idx="937">
                  <c:v>42271</c:v>
                </c:pt>
                <c:pt idx="938">
                  <c:v>42272</c:v>
                </c:pt>
                <c:pt idx="939">
                  <c:v>42275</c:v>
                </c:pt>
                <c:pt idx="940">
                  <c:v>42276</c:v>
                </c:pt>
                <c:pt idx="941">
                  <c:v>42277</c:v>
                </c:pt>
                <c:pt idx="942">
                  <c:v>42278</c:v>
                </c:pt>
                <c:pt idx="943">
                  <c:v>42279</c:v>
                </c:pt>
                <c:pt idx="944">
                  <c:v>42282</c:v>
                </c:pt>
                <c:pt idx="945">
                  <c:v>42283</c:v>
                </c:pt>
                <c:pt idx="946">
                  <c:v>42284</c:v>
                </c:pt>
                <c:pt idx="947">
                  <c:v>42285</c:v>
                </c:pt>
                <c:pt idx="948">
                  <c:v>42286</c:v>
                </c:pt>
                <c:pt idx="949">
                  <c:v>42289</c:v>
                </c:pt>
                <c:pt idx="950">
                  <c:v>42290</c:v>
                </c:pt>
                <c:pt idx="951">
                  <c:v>42291</c:v>
                </c:pt>
                <c:pt idx="952">
                  <c:v>42292</c:v>
                </c:pt>
                <c:pt idx="953">
                  <c:v>42293</c:v>
                </c:pt>
                <c:pt idx="954">
                  <c:v>42296</c:v>
                </c:pt>
                <c:pt idx="955">
                  <c:v>42297</c:v>
                </c:pt>
                <c:pt idx="956">
                  <c:v>42298</c:v>
                </c:pt>
                <c:pt idx="957">
                  <c:v>42299</c:v>
                </c:pt>
                <c:pt idx="958">
                  <c:v>42300</c:v>
                </c:pt>
                <c:pt idx="959">
                  <c:v>42303</c:v>
                </c:pt>
                <c:pt idx="960">
                  <c:v>42304</c:v>
                </c:pt>
                <c:pt idx="961">
                  <c:v>42305</c:v>
                </c:pt>
                <c:pt idx="962">
                  <c:v>42306</c:v>
                </c:pt>
                <c:pt idx="963">
                  <c:v>42307</c:v>
                </c:pt>
                <c:pt idx="964">
                  <c:v>42310</c:v>
                </c:pt>
                <c:pt idx="965">
                  <c:v>42311</c:v>
                </c:pt>
                <c:pt idx="966">
                  <c:v>42312</c:v>
                </c:pt>
                <c:pt idx="967">
                  <c:v>42313</c:v>
                </c:pt>
                <c:pt idx="968">
                  <c:v>42314</c:v>
                </c:pt>
                <c:pt idx="969">
                  <c:v>42317</c:v>
                </c:pt>
                <c:pt idx="970">
                  <c:v>42318</c:v>
                </c:pt>
                <c:pt idx="971">
                  <c:v>42319</c:v>
                </c:pt>
                <c:pt idx="972">
                  <c:v>42320</c:v>
                </c:pt>
                <c:pt idx="973">
                  <c:v>42321</c:v>
                </c:pt>
                <c:pt idx="974">
                  <c:v>42324</c:v>
                </c:pt>
                <c:pt idx="975">
                  <c:v>42325</c:v>
                </c:pt>
                <c:pt idx="976">
                  <c:v>42326</c:v>
                </c:pt>
                <c:pt idx="977">
                  <c:v>42327</c:v>
                </c:pt>
                <c:pt idx="978">
                  <c:v>42328</c:v>
                </c:pt>
                <c:pt idx="979">
                  <c:v>42331</c:v>
                </c:pt>
                <c:pt idx="980">
                  <c:v>42332</c:v>
                </c:pt>
                <c:pt idx="981">
                  <c:v>42333</c:v>
                </c:pt>
                <c:pt idx="982">
                  <c:v>42335</c:v>
                </c:pt>
                <c:pt idx="983">
                  <c:v>42338</c:v>
                </c:pt>
                <c:pt idx="984">
                  <c:v>42339</c:v>
                </c:pt>
                <c:pt idx="985">
                  <c:v>42340</c:v>
                </c:pt>
                <c:pt idx="986">
                  <c:v>42341</c:v>
                </c:pt>
                <c:pt idx="987">
                  <c:v>42342</c:v>
                </c:pt>
                <c:pt idx="988">
                  <c:v>42345</c:v>
                </c:pt>
                <c:pt idx="989">
                  <c:v>42346</c:v>
                </c:pt>
                <c:pt idx="990">
                  <c:v>42347</c:v>
                </c:pt>
                <c:pt idx="991">
                  <c:v>42348</c:v>
                </c:pt>
                <c:pt idx="992">
                  <c:v>42349</c:v>
                </c:pt>
                <c:pt idx="993">
                  <c:v>42352</c:v>
                </c:pt>
                <c:pt idx="994">
                  <c:v>42353</c:v>
                </c:pt>
                <c:pt idx="995">
                  <c:v>42354</c:v>
                </c:pt>
                <c:pt idx="996">
                  <c:v>42355</c:v>
                </c:pt>
                <c:pt idx="997">
                  <c:v>42356</c:v>
                </c:pt>
                <c:pt idx="998">
                  <c:v>42359</c:v>
                </c:pt>
                <c:pt idx="999">
                  <c:v>42360</c:v>
                </c:pt>
                <c:pt idx="1000">
                  <c:v>42361</c:v>
                </c:pt>
                <c:pt idx="1001">
                  <c:v>42362</c:v>
                </c:pt>
                <c:pt idx="1002">
                  <c:v>42366</c:v>
                </c:pt>
                <c:pt idx="1003">
                  <c:v>42367</c:v>
                </c:pt>
                <c:pt idx="1004">
                  <c:v>42368</c:v>
                </c:pt>
                <c:pt idx="1005">
                  <c:v>42369</c:v>
                </c:pt>
                <c:pt idx="1006">
                  <c:v>42373</c:v>
                </c:pt>
                <c:pt idx="1007">
                  <c:v>42374</c:v>
                </c:pt>
                <c:pt idx="1008">
                  <c:v>42375</c:v>
                </c:pt>
                <c:pt idx="1009">
                  <c:v>42376</c:v>
                </c:pt>
                <c:pt idx="1010">
                  <c:v>42377</c:v>
                </c:pt>
                <c:pt idx="1011">
                  <c:v>42380</c:v>
                </c:pt>
                <c:pt idx="1012">
                  <c:v>42381</c:v>
                </c:pt>
                <c:pt idx="1013">
                  <c:v>42382</c:v>
                </c:pt>
                <c:pt idx="1014">
                  <c:v>42383</c:v>
                </c:pt>
                <c:pt idx="1015">
                  <c:v>42384</c:v>
                </c:pt>
                <c:pt idx="1016">
                  <c:v>42388</c:v>
                </c:pt>
                <c:pt idx="1017">
                  <c:v>42389</c:v>
                </c:pt>
                <c:pt idx="1018">
                  <c:v>42390</c:v>
                </c:pt>
                <c:pt idx="1019">
                  <c:v>42391</c:v>
                </c:pt>
                <c:pt idx="1020">
                  <c:v>42394</c:v>
                </c:pt>
                <c:pt idx="1021">
                  <c:v>42395</c:v>
                </c:pt>
                <c:pt idx="1022">
                  <c:v>42396</c:v>
                </c:pt>
                <c:pt idx="1023">
                  <c:v>42397</c:v>
                </c:pt>
                <c:pt idx="1024">
                  <c:v>42398</c:v>
                </c:pt>
                <c:pt idx="1025">
                  <c:v>42401</c:v>
                </c:pt>
                <c:pt idx="1026">
                  <c:v>42402</c:v>
                </c:pt>
                <c:pt idx="1027">
                  <c:v>42403</c:v>
                </c:pt>
                <c:pt idx="1028">
                  <c:v>42404</c:v>
                </c:pt>
                <c:pt idx="1029">
                  <c:v>42405</c:v>
                </c:pt>
                <c:pt idx="1030">
                  <c:v>42408</c:v>
                </c:pt>
                <c:pt idx="1031">
                  <c:v>42409</c:v>
                </c:pt>
                <c:pt idx="1032">
                  <c:v>42410</c:v>
                </c:pt>
                <c:pt idx="1033">
                  <c:v>42411</c:v>
                </c:pt>
                <c:pt idx="1034">
                  <c:v>42412</c:v>
                </c:pt>
                <c:pt idx="1035">
                  <c:v>42416</c:v>
                </c:pt>
                <c:pt idx="1036">
                  <c:v>42417</c:v>
                </c:pt>
                <c:pt idx="1037">
                  <c:v>42418</c:v>
                </c:pt>
                <c:pt idx="1038">
                  <c:v>42419</c:v>
                </c:pt>
                <c:pt idx="1039">
                  <c:v>42422</c:v>
                </c:pt>
                <c:pt idx="1040">
                  <c:v>42423</c:v>
                </c:pt>
                <c:pt idx="1041">
                  <c:v>42424</c:v>
                </c:pt>
                <c:pt idx="1042">
                  <c:v>42425</c:v>
                </c:pt>
                <c:pt idx="1043">
                  <c:v>42426</c:v>
                </c:pt>
                <c:pt idx="1044">
                  <c:v>42429</c:v>
                </c:pt>
                <c:pt idx="1045">
                  <c:v>42430</c:v>
                </c:pt>
                <c:pt idx="1046">
                  <c:v>42431</c:v>
                </c:pt>
                <c:pt idx="1047">
                  <c:v>42432</c:v>
                </c:pt>
                <c:pt idx="1048">
                  <c:v>42433</c:v>
                </c:pt>
                <c:pt idx="1049">
                  <c:v>42436</c:v>
                </c:pt>
                <c:pt idx="1050">
                  <c:v>42437</c:v>
                </c:pt>
                <c:pt idx="1051">
                  <c:v>42438</c:v>
                </c:pt>
                <c:pt idx="1052">
                  <c:v>42439</c:v>
                </c:pt>
                <c:pt idx="1053">
                  <c:v>42440</c:v>
                </c:pt>
                <c:pt idx="1054">
                  <c:v>42443</c:v>
                </c:pt>
                <c:pt idx="1055">
                  <c:v>42444</c:v>
                </c:pt>
                <c:pt idx="1056">
                  <c:v>42445</c:v>
                </c:pt>
                <c:pt idx="1057">
                  <c:v>42446</c:v>
                </c:pt>
                <c:pt idx="1058">
                  <c:v>42447</c:v>
                </c:pt>
                <c:pt idx="1059">
                  <c:v>42450</c:v>
                </c:pt>
                <c:pt idx="1060">
                  <c:v>42451</c:v>
                </c:pt>
                <c:pt idx="1061">
                  <c:v>42452</c:v>
                </c:pt>
                <c:pt idx="1062">
                  <c:v>42453</c:v>
                </c:pt>
                <c:pt idx="1063">
                  <c:v>42457</c:v>
                </c:pt>
                <c:pt idx="1064">
                  <c:v>42458</c:v>
                </c:pt>
                <c:pt idx="1065">
                  <c:v>42459</c:v>
                </c:pt>
                <c:pt idx="1066">
                  <c:v>42460</c:v>
                </c:pt>
                <c:pt idx="1067">
                  <c:v>42461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42471</c:v>
                </c:pt>
                <c:pt idx="1074">
                  <c:v>42472</c:v>
                </c:pt>
                <c:pt idx="1075">
                  <c:v>42473</c:v>
                </c:pt>
                <c:pt idx="1076">
                  <c:v>42474</c:v>
                </c:pt>
                <c:pt idx="1077">
                  <c:v>42475</c:v>
                </c:pt>
                <c:pt idx="1078">
                  <c:v>42478</c:v>
                </c:pt>
                <c:pt idx="1079">
                  <c:v>42479</c:v>
                </c:pt>
                <c:pt idx="1080">
                  <c:v>42480</c:v>
                </c:pt>
                <c:pt idx="1081">
                  <c:v>42481</c:v>
                </c:pt>
                <c:pt idx="1082">
                  <c:v>42482</c:v>
                </c:pt>
                <c:pt idx="1083">
                  <c:v>42485</c:v>
                </c:pt>
                <c:pt idx="1084">
                  <c:v>42486</c:v>
                </c:pt>
                <c:pt idx="1085">
                  <c:v>42487</c:v>
                </c:pt>
                <c:pt idx="1086">
                  <c:v>42488</c:v>
                </c:pt>
                <c:pt idx="1087">
                  <c:v>42489</c:v>
                </c:pt>
                <c:pt idx="1088">
                  <c:v>42492</c:v>
                </c:pt>
                <c:pt idx="1089">
                  <c:v>42493</c:v>
                </c:pt>
                <c:pt idx="1090">
                  <c:v>42494</c:v>
                </c:pt>
                <c:pt idx="1091">
                  <c:v>42495</c:v>
                </c:pt>
                <c:pt idx="1092">
                  <c:v>42496</c:v>
                </c:pt>
                <c:pt idx="1093">
                  <c:v>42499</c:v>
                </c:pt>
                <c:pt idx="1094">
                  <c:v>42500</c:v>
                </c:pt>
                <c:pt idx="1095">
                  <c:v>42501</c:v>
                </c:pt>
                <c:pt idx="1096">
                  <c:v>42502</c:v>
                </c:pt>
                <c:pt idx="1097">
                  <c:v>42503</c:v>
                </c:pt>
                <c:pt idx="1098">
                  <c:v>42506</c:v>
                </c:pt>
                <c:pt idx="1099">
                  <c:v>42507</c:v>
                </c:pt>
                <c:pt idx="1100">
                  <c:v>42508</c:v>
                </c:pt>
                <c:pt idx="1101">
                  <c:v>42509</c:v>
                </c:pt>
                <c:pt idx="1102">
                  <c:v>42510</c:v>
                </c:pt>
                <c:pt idx="1103">
                  <c:v>42513</c:v>
                </c:pt>
                <c:pt idx="1104">
                  <c:v>42514</c:v>
                </c:pt>
                <c:pt idx="1105">
                  <c:v>42515</c:v>
                </c:pt>
                <c:pt idx="1106">
                  <c:v>42516</c:v>
                </c:pt>
                <c:pt idx="1107">
                  <c:v>42517</c:v>
                </c:pt>
                <c:pt idx="1108">
                  <c:v>42521</c:v>
                </c:pt>
                <c:pt idx="1109">
                  <c:v>42522</c:v>
                </c:pt>
                <c:pt idx="1110">
                  <c:v>42523</c:v>
                </c:pt>
                <c:pt idx="1111">
                  <c:v>42524</c:v>
                </c:pt>
                <c:pt idx="1112">
                  <c:v>42527</c:v>
                </c:pt>
                <c:pt idx="1113">
                  <c:v>42528</c:v>
                </c:pt>
                <c:pt idx="1114">
                  <c:v>42529</c:v>
                </c:pt>
                <c:pt idx="1115">
                  <c:v>42530</c:v>
                </c:pt>
                <c:pt idx="1116">
                  <c:v>42531</c:v>
                </c:pt>
                <c:pt idx="1117">
                  <c:v>42534</c:v>
                </c:pt>
                <c:pt idx="1118">
                  <c:v>42535</c:v>
                </c:pt>
                <c:pt idx="1119">
                  <c:v>42536</c:v>
                </c:pt>
                <c:pt idx="1120">
                  <c:v>42537</c:v>
                </c:pt>
                <c:pt idx="1121">
                  <c:v>42538</c:v>
                </c:pt>
                <c:pt idx="1122">
                  <c:v>42541</c:v>
                </c:pt>
                <c:pt idx="1123">
                  <c:v>42542</c:v>
                </c:pt>
                <c:pt idx="1124">
                  <c:v>42543</c:v>
                </c:pt>
                <c:pt idx="1125">
                  <c:v>42544</c:v>
                </c:pt>
                <c:pt idx="1126">
                  <c:v>42545</c:v>
                </c:pt>
                <c:pt idx="1127">
                  <c:v>42548</c:v>
                </c:pt>
                <c:pt idx="1128">
                  <c:v>42549</c:v>
                </c:pt>
                <c:pt idx="1129">
                  <c:v>42550</c:v>
                </c:pt>
                <c:pt idx="1130">
                  <c:v>42551</c:v>
                </c:pt>
                <c:pt idx="1131">
                  <c:v>42552</c:v>
                </c:pt>
                <c:pt idx="1132">
                  <c:v>42556</c:v>
                </c:pt>
                <c:pt idx="1133">
                  <c:v>42557</c:v>
                </c:pt>
                <c:pt idx="1134">
                  <c:v>42558</c:v>
                </c:pt>
                <c:pt idx="1135">
                  <c:v>42559</c:v>
                </c:pt>
                <c:pt idx="1136">
                  <c:v>42562</c:v>
                </c:pt>
                <c:pt idx="1137">
                  <c:v>42563</c:v>
                </c:pt>
                <c:pt idx="1138">
                  <c:v>42564</c:v>
                </c:pt>
                <c:pt idx="1139">
                  <c:v>42565</c:v>
                </c:pt>
                <c:pt idx="1140">
                  <c:v>42566</c:v>
                </c:pt>
                <c:pt idx="1141">
                  <c:v>42569</c:v>
                </c:pt>
                <c:pt idx="1142">
                  <c:v>42570</c:v>
                </c:pt>
                <c:pt idx="1143">
                  <c:v>42571</c:v>
                </c:pt>
                <c:pt idx="1144">
                  <c:v>42572</c:v>
                </c:pt>
                <c:pt idx="1145">
                  <c:v>42573</c:v>
                </c:pt>
                <c:pt idx="1146">
                  <c:v>42576</c:v>
                </c:pt>
                <c:pt idx="1147">
                  <c:v>42577</c:v>
                </c:pt>
                <c:pt idx="1148">
                  <c:v>42578</c:v>
                </c:pt>
                <c:pt idx="1149">
                  <c:v>42579</c:v>
                </c:pt>
                <c:pt idx="1150">
                  <c:v>42580</c:v>
                </c:pt>
                <c:pt idx="1151">
                  <c:v>42583</c:v>
                </c:pt>
                <c:pt idx="1152">
                  <c:v>42584</c:v>
                </c:pt>
                <c:pt idx="1153">
                  <c:v>42585</c:v>
                </c:pt>
                <c:pt idx="1154">
                  <c:v>42586</c:v>
                </c:pt>
                <c:pt idx="1155">
                  <c:v>42587</c:v>
                </c:pt>
                <c:pt idx="1156">
                  <c:v>42590</c:v>
                </c:pt>
                <c:pt idx="1157">
                  <c:v>42591</c:v>
                </c:pt>
                <c:pt idx="1158">
                  <c:v>42592</c:v>
                </c:pt>
                <c:pt idx="1159">
                  <c:v>42593</c:v>
                </c:pt>
                <c:pt idx="1160">
                  <c:v>42594</c:v>
                </c:pt>
                <c:pt idx="1161">
                  <c:v>42597</c:v>
                </c:pt>
                <c:pt idx="1162">
                  <c:v>42598</c:v>
                </c:pt>
                <c:pt idx="1163">
                  <c:v>42599</c:v>
                </c:pt>
                <c:pt idx="1164">
                  <c:v>42600</c:v>
                </c:pt>
                <c:pt idx="1165">
                  <c:v>42601</c:v>
                </c:pt>
                <c:pt idx="1166">
                  <c:v>42604</c:v>
                </c:pt>
                <c:pt idx="1167">
                  <c:v>42605</c:v>
                </c:pt>
                <c:pt idx="1168">
                  <c:v>42606</c:v>
                </c:pt>
                <c:pt idx="1169">
                  <c:v>42607</c:v>
                </c:pt>
                <c:pt idx="1170">
                  <c:v>42608</c:v>
                </c:pt>
                <c:pt idx="1171">
                  <c:v>42611</c:v>
                </c:pt>
                <c:pt idx="1172">
                  <c:v>42612</c:v>
                </c:pt>
                <c:pt idx="1173">
                  <c:v>42613</c:v>
                </c:pt>
                <c:pt idx="1174">
                  <c:v>42614</c:v>
                </c:pt>
                <c:pt idx="1175">
                  <c:v>42615</c:v>
                </c:pt>
                <c:pt idx="1176">
                  <c:v>42619</c:v>
                </c:pt>
                <c:pt idx="1177">
                  <c:v>42620</c:v>
                </c:pt>
                <c:pt idx="1178">
                  <c:v>42621</c:v>
                </c:pt>
                <c:pt idx="1179">
                  <c:v>42622</c:v>
                </c:pt>
                <c:pt idx="1180">
                  <c:v>42625</c:v>
                </c:pt>
                <c:pt idx="1181">
                  <c:v>42626</c:v>
                </c:pt>
                <c:pt idx="1182">
                  <c:v>42627</c:v>
                </c:pt>
                <c:pt idx="1183">
                  <c:v>42628</c:v>
                </c:pt>
                <c:pt idx="1184">
                  <c:v>42629</c:v>
                </c:pt>
                <c:pt idx="1185">
                  <c:v>42632</c:v>
                </c:pt>
                <c:pt idx="1186">
                  <c:v>42633</c:v>
                </c:pt>
                <c:pt idx="1187">
                  <c:v>42634</c:v>
                </c:pt>
                <c:pt idx="1188">
                  <c:v>42635</c:v>
                </c:pt>
                <c:pt idx="1189">
                  <c:v>42636</c:v>
                </c:pt>
                <c:pt idx="1190">
                  <c:v>42639</c:v>
                </c:pt>
                <c:pt idx="1191">
                  <c:v>42640</c:v>
                </c:pt>
                <c:pt idx="1192">
                  <c:v>42641</c:v>
                </c:pt>
                <c:pt idx="1193">
                  <c:v>42642</c:v>
                </c:pt>
                <c:pt idx="1194">
                  <c:v>42643</c:v>
                </c:pt>
                <c:pt idx="1195">
                  <c:v>42646</c:v>
                </c:pt>
                <c:pt idx="1196">
                  <c:v>42647</c:v>
                </c:pt>
                <c:pt idx="1197">
                  <c:v>42648</c:v>
                </c:pt>
                <c:pt idx="1198">
                  <c:v>42649</c:v>
                </c:pt>
                <c:pt idx="1199">
                  <c:v>42650</c:v>
                </c:pt>
                <c:pt idx="1200">
                  <c:v>42653</c:v>
                </c:pt>
                <c:pt idx="1201">
                  <c:v>42654</c:v>
                </c:pt>
                <c:pt idx="1202">
                  <c:v>42655</c:v>
                </c:pt>
                <c:pt idx="1203">
                  <c:v>42656</c:v>
                </c:pt>
                <c:pt idx="1204">
                  <c:v>42657</c:v>
                </c:pt>
                <c:pt idx="1205">
                  <c:v>42660</c:v>
                </c:pt>
                <c:pt idx="1206">
                  <c:v>42661</c:v>
                </c:pt>
                <c:pt idx="1207">
                  <c:v>42662</c:v>
                </c:pt>
                <c:pt idx="1208">
                  <c:v>42663</c:v>
                </c:pt>
                <c:pt idx="1209">
                  <c:v>42664</c:v>
                </c:pt>
                <c:pt idx="1210">
                  <c:v>42667</c:v>
                </c:pt>
                <c:pt idx="1211">
                  <c:v>42668</c:v>
                </c:pt>
                <c:pt idx="1212">
                  <c:v>42669</c:v>
                </c:pt>
                <c:pt idx="1213">
                  <c:v>42670</c:v>
                </c:pt>
                <c:pt idx="1214">
                  <c:v>42671</c:v>
                </c:pt>
                <c:pt idx="1215">
                  <c:v>42674</c:v>
                </c:pt>
                <c:pt idx="1216">
                  <c:v>42675</c:v>
                </c:pt>
                <c:pt idx="1217">
                  <c:v>42676</c:v>
                </c:pt>
                <c:pt idx="1218">
                  <c:v>42677</c:v>
                </c:pt>
                <c:pt idx="1219">
                  <c:v>42678</c:v>
                </c:pt>
                <c:pt idx="1220">
                  <c:v>42681</c:v>
                </c:pt>
                <c:pt idx="1221">
                  <c:v>42682</c:v>
                </c:pt>
                <c:pt idx="1222">
                  <c:v>42683</c:v>
                </c:pt>
                <c:pt idx="1223">
                  <c:v>42684</c:v>
                </c:pt>
                <c:pt idx="1224">
                  <c:v>42685</c:v>
                </c:pt>
                <c:pt idx="1225">
                  <c:v>42688</c:v>
                </c:pt>
                <c:pt idx="1226">
                  <c:v>42689</c:v>
                </c:pt>
                <c:pt idx="1227">
                  <c:v>42690</c:v>
                </c:pt>
                <c:pt idx="1228">
                  <c:v>42691</c:v>
                </c:pt>
                <c:pt idx="1229">
                  <c:v>42692</c:v>
                </c:pt>
                <c:pt idx="1230">
                  <c:v>42695</c:v>
                </c:pt>
                <c:pt idx="1231">
                  <c:v>42696</c:v>
                </c:pt>
                <c:pt idx="1232">
                  <c:v>42697</c:v>
                </c:pt>
                <c:pt idx="1233">
                  <c:v>42699</c:v>
                </c:pt>
                <c:pt idx="1234">
                  <c:v>42702</c:v>
                </c:pt>
                <c:pt idx="1235">
                  <c:v>42703</c:v>
                </c:pt>
                <c:pt idx="1236">
                  <c:v>42704</c:v>
                </c:pt>
                <c:pt idx="1237">
                  <c:v>42705</c:v>
                </c:pt>
                <c:pt idx="1238">
                  <c:v>42706</c:v>
                </c:pt>
                <c:pt idx="1239">
                  <c:v>42709</c:v>
                </c:pt>
                <c:pt idx="1240">
                  <c:v>42710</c:v>
                </c:pt>
                <c:pt idx="1241">
                  <c:v>42711</c:v>
                </c:pt>
                <c:pt idx="1242">
                  <c:v>42712</c:v>
                </c:pt>
                <c:pt idx="1243">
                  <c:v>42713</c:v>
                </c:pt>
                <c:pt idx="1244">
                  <c:v>42716</c:v>
                </c:pt>
                <c:pt idx="1245">
                  <c:v>42717</c:v>
                </c:pt>
                <c:pt idx="1246">
                  <c:v>42718</c:v>
                </c:pt>
                <c:pt idx="1247">
                  <c:v>42719</c:v>
                </c:pt>
                <c:pt idx="1248">
                  <c:v>42720</c:v>
                </c:pt>
                <c:pt idx="1249">
                  <c:v>42723</c:v>
                </c:pt>
                <c:pt idx="1250">
                  <c:v>42724</c:v>
                </c:pt>
                <c:pt idx="1251">
                  <c:v>42725</c:v>
                </c:pt>
                <c:pt idx="1252">
                  <c:v>42726</c:v>
                </c:pt>
                <c:pt idx="1253">
                  <c:v>42727</c:v>
                </c:pt>
                <c:pt idx="1254">
                  <c:v>42731</c:v>
                </c:pt>
                <c:pt idx="1255">
                  <c:v>42732</c:v>
                </c:pt>
                <c:pt idx="1256">
                  <c:v>42733</c:v>
                </c:pt>
                <c:pt idx="1257">
                  <c:v>42734</c:v>
                </c:pt>
              </c:numCache>
            </c:numRef>
          </c:cat>
          <c:val>
            <c:numRef>
              <c:f>'BMYDistribution Fit'!$B$2:$B$1259</c:f>
              <c:numCache>
                <c:formatCode>General</c:formatCode>
                <c:ptCount val="1258"/>
                <c:pt idx="0">
                  <c:v>29.949065999999998</c:v>
                </c:pt>
                <c:pt idx="1">
                  <c:v>29.664003000000001</c:v>
                </c:pt>
                <c:pt idx="2">
                  <c:v>29.508513000000001</c:v>
                </c:pt>
                <c:pt idx="3">
                  <c:v>29.560344000000001</c:v>
                </c:pt>
                <c:pt idx="4">
                  <c:v>29.292555</c:v>
                </c:pt>
                <c:pt idx="5">
                  <c:v>29.905875000000002</c:v>
                </c:pt>
                <c:pt idx="6">
                  <c:v>29.456682000000001</c:v>
                </c:pt>
                <c:pt idx="7">
                  <c:v>29.473959000000001</c:v>
                </c:pt>
                <c:pt idx="8">
                  <c:v>29.197533</c:v>
                </c:pt>
                <c:pt idx="9">
                  <c:v>29.128428</c:v>
                </c:pt>
                <c:pt idx="10">
                  <c:v>29.137065</c:v>
                </c:pt>
                <c:pt idx="11">
                  <c:v>28.255956000000001</c:v>
                </c:pt>
                <c:pt idx="12">
                  <c:v>28.204128000000001</c:v>
                </c:pt>
                <c:pt idx="13">
                  <c:v>28.048638</c:v>
                </c:pt>
                <c:pt idx="14">
                  <c:v>27.858592999999999</c:v>
                </c:pt>
                <c:pt idx="15">
                  <c:v>28.247319000000001</c:v>
                </c:pt>
                <c:pt idx="16">
                  <c:v>28.057274</c:v>
                </c:pt>
                <c:pt idx="17">
                  <c:v>27.893148</c:v>
                </c:pt>
                <c:pt idx="18">
                  <c:v>27.858592999999999</c:v>
                </c:pt>
                <c:pt idx="19">
                  <c:v>27.849957</c:v>
                </c:pt>
                <c:pt idx="20">
                  <c:v>28.014084</c:v>
                </c:pt>
                <c:pt idx="21">
                  <c:v>27.910425</c:v>
                </c:pt>
                <c:pt idx="22">
                  <c:v>27.867229999999999</c:v>
                </c:pt>
                <c:pt idx="23">
                  <c:v>27.754933999999999</c:v>
                </c:pt>
                <c:pt idx="24">
                  <c:v>27.772212</c:v>
                </c:pt>
                <c:pt idx="25">
                  <c:v>27.711743999999999</c:v>
                </c:pt>
                <c:pt idx="26">
                  <c:v>27.633997000000001</c:v>
                </c:pt>
                <c:pt idx="27">
                  <c:v>27.556252000000001</c:v>
                </c:pt>
                <c:pt idx="28">
                  <c:v>27.633997000000001</c:v>
                </c:pt>
                <c:pt idx="29">
                  <c:v>27.513061</c:v>
                </c:pt>
                <c:pt idx="30">
                  <c:v>27.530338</c:v>
                </c:pt>
                <c:pt idx="31">
                  <c:v>27.677188999999998</c:v>
                </c:pt>
                <c:pt idx="32">
                  <c:v>28.610126999999999</c:v>
                </c:pt>
                <c:pt idx="33">
                  <c:v>27.919060999999999</c:v>
                </c:pt>
                <c:pt idx="34">
                  <c:v>27.841315999999999</c:v>
                </c:pt>
                <c:pt idx="35">
                  <c:v>27.944974999999999</c:v>
                </c:pt>
                <c:pt idx="36">
                  <c:v>28.160933</c:v>
                </c:pt>
                <c:pt idx="37">
                  <c:v>28.204128000000001</c:v>
                </c:pt>
                <c:pt idx="38">
                  <c:v>28.031361</c:v>
                </c:pt>
                <c:pt idx="39">
                  <c:v>27.789484999999999</c:v>
                </c:pt>
                <c:pt idx="40">
                  <c:v>28.195488000000001</c:v>
                </c:pt>
                <c:pt idx="41">
                  <c:v>28.152297000000001</c:v>
                </c:pt>
                <c:pt idx="42">
                  <c:v>28.437360000000002</c:v>
                </c:pt>
                <c:pt idx="43">
                  <c:v>27.927702</c:v>
                </c:pt>
                <c:pt idx="44">
                  <c:v>28.057274</c:v>
                </c:pt>
                <c:pt idx="45">
                  <c:v>28.316424000000001</c:v>
                </c:pt>
                <c:pt idx="46">
                  <c:v>28.428723000000002</c:v>
                </c:pt>
                <c:pt idx="47">
                  <c:v>28.549658999999998</c:v>
                </c:pt>
                <c:pt idx="48">
                  <c:v>28.869275999999999</c:v>
                </c:pt>
                <c:pt idx="49">
                  <c:v>28.981574999999999</c:v>
                </c:pt>
                <c:pt idx="50">
                  <c:v>28.705148999999999</c:v>
                </c:pt>
                <c:pt idx="51">
                  <c:v>28.661957999999998</c:v>
                </c:pt>
                <c:pt idx="52">
                  <c:v>28.636043999999998</c:v>
                </c:pt>
                <c:pt idx="53">
                  <c:v>28.575576000000002</c:v>
                </c:pt>
                <c:pt idx="54">
                  <c:v>28.610126999999999</c:v>
                </c:pt>
                <c:pt idx="55">
                  <c:v>28.420086000000001</c:v>
                </c:pt>
                <c:pt idx="56">
                  <c:v>28.471914000000002</c:v>
                </c:pt>
                <c:pt idx="57">
                  <c:v>29.016128999999999</c:v>
                </c:pt>
                <c:pt idx="58">
                  <c:v>29.085234</c:v>
                </c:pt>
                <c:pt idx="59">
                  <c:v>29.085234</c:v>
                </c:pt>
                <c:pt idx="60">
                  <c:v>28.990214999999999</c:v>
                </c:pt>
                <c:pt idx="61">
                  <c:v>29.154342</c:v>
                </c:pt>
                <c:pt idx="62">
                  <c:v>29.275278</c:v>
                </c:pt>
                <c:pt idx="63">
                  <c:v>29.554504999999999</c:v>
                </c:pt>
                <c:pt idx="64">
                  <c:v>29.406167</c:v>
                </c:pt>
                <c:pt idx="65">
                  <c:v>29.388715000000001</c:v>
                </c:pt>
                <c:pt idx="66">
                  <c:v>28.830259999999999</c:v>
                </c:pt>
                <c:pt idx="67">
                  <c:v>28.332885999999998</c:v>
                </c:pt>
                <c:pt idx="68">
                  <c:v>28.437595999999999</c:v>
                </c:pt>
                <c:pt idx="69">
                  <c:v>28.402691000000001</c:v>
                </c:pt>
                <c:pt idx="70">
                  <c:v>28.393967</c:v>
                </c:pt>
                <c:pt idx="71">
                  <c:v>28.734275</c:v>
                </c:pt>
                <c:pt idx="72">
                  <c:v>29.135663999999998</c:v>
                </c:pt>
                <c:pt idx="73">
                  <c:v>29.292729999999999</c:v>
                </c:pt>
                <c:pt idx="74">
                  <c:v>29.606862</c:v>
                </c:pt>
                <c:pt idx="75">
                  <c:v>29.868637</c:v>
                </c:pt>
                <c:pt idx="76">
                  <c:v>29.615586</c:v>
                </c:pt>
                <c:pt idx="77">
                  <c:v>29.641766000000001</c:v>
                </c:pt>
                <c:pt idx="78">
                  <c:v>29.920994</c:v>
                </c:pt>
                <c:pt idx="79">
                  <c:v>29.45852</c:v>
                </c:pt>
                <c:pt idx="80">
                  <c:v>29.074584000000002</c:v>
                </c:pt>
                <c:pt idx="81">
                  <c:v>29.118212</c:v>
                </c:pt>
                <c:pt idx="82">
                  <c:v>29.249101</c:v>
                </c:pt>
                <c:pt idx="83">
                  <c:v>29.222925</c:v>
                </c:pt>
                <c:pt idx="84">
                  <c:v>29.231649000000001</c:v>
                </c:pt>
                <c:pt idx="85">
                  <c:v>29.118212</c:v>
                </c:pt>
                <c:pt idx="86">
                  <c:v>29.196745</c:v>
                </c:pt>
                <c:pt idx="87">
                  <c:v>28.978598000000002</c:v>
                </c:pt>
                <c:pt idx="88">
                  <c:v>28.629566000000001</c:v>
                </c:pt>
                <c:pt idx="89">
                  <c:v>28.961145999999999</c:v>
                </c:pt>
                <c:pt idx="90">
                  <c:v>28.891341000000001</c:v>
                </c:pt>
                <c:pt idx="91">
                  <c:v>28.716823000000002</c:v>
                </c:pt>
                <c:pt idx="92">
                  <c:v>28.777903999999999</c:v>
                </c:pt>
                <c:pt idx="93">
                  <c:v>28.812808</c:v>
                </c:pt>
                <c:pt idx="94">
                  <c:v>28.577209</c:v>
                </c:pt>
                <c:pt idx="95">
                  <c:v>28.551033</c:v>
                </c:pt>
                <c:pt idx="96">
                  <c:v>28.542304999999999</c:v>
                </c:pt>
                <c:pt idx="97">
                  <c:v>28.647017999999999</c:v>
                </c:pt>
                <c:pt idx="98">
                  <c:v>28.376515000000001</c:v>
                </c:pt>
                <c:pt idx="99">
                  <c:v>28.786632000000001</c:v>
                </c:pt>
                <c:pt idx="100">
                  <c:v>28.873888999999998</c:v>
                </c:pt>
                <c:pt idx="101">
                  <c:v>29.092036</c:v>
                </c:pt>
                <c:pt idx="102">
                  <c:v>29.214196999999999</c:v>
                </c:pt>
                <c:pt idx="103">
                  <c:v>29.092036</c:v>
                </c:pt>
                <c:pt idx="104">
                  <c:v>29.083310999999998</c:v>
                </c:pt>
                <c:pt idx="105">
                  <c:v>29.371262999999999</c:v>
                </c:pt>
                <c:pt idx="106">
                  <c:v>29.580684999999999</c:v>
                </c:pt>
                <c:pt idx="107">
                  <c:v>29.702846999999998</c:v>
                </c:pt>
                <c:pt idx="108">
                  <c:v>29.886088999999998</c:v>
                </c:pt>
                <c:pt idx="109">
                  <c:v>29.990798999999999</c:v>
                </c:pt>
                <c:pt idx="110">
                  <c:v>29.825008</c:v>
                </c:pt>
                <c:pt idx="111">
                  <c:v>29.886088999999998</c:v>
                </c:pt>
                <c:pt idx="112">
                  <c:v>29.851185000000001</c:v>
                </c:pt>
                <c:pt idx="113">
                  <c:v>30.147864999999999</c:v>
                </c:pt>
                <c:pt idx="114">
                  <c:v>29.868637</c:v>
                </c:pt>
                <c:pt idx="115">
                  <c:v>30.174043999999999</c:v>
                </c:pt>
                <c:pt idx="116">
                  <c:v>30.392191</c:v>
                </c:pt>
                <c:pt idx="117">
                  <c:v>30.313658</c:v>
                </c:pt>
                <c:pt idx="118">
                  <c:v>30.357286999999999</c:v>
                </c:pt>
                <c:pt idx="119">
                  <c:v>30.854661</c:v>
                </c:pt>
                <c:pt idx="120">
                  <c:v>29.781379999999999</c:v>
                </c:pt>
                <c:pt idx="121">
                  <c:v>30.121687999999999</c:v>
                </c:pt>
                <c:pt idx="122">
                  <c:v>30.619062</c:v>
                </c:pt>
                <c:pt idx="123">
                  <c:v>30.610337999999999</c:v>
                </c:pt>
                <c:pt idx="124">
                  <c:v>31.369486999999999</c:v>
                </c:pt>
                <c:pt idx="125">
                  <c:v>31.456744</c:v>
                </c:pt>
                <c:pt idx="126">
                  <c:v>30.752030000000001</c:v>
                </c:pt>
                <c:pt idx="127">
                  <c:v>30.628706000000001</c:v>
                </c:pt>
                <c:pt idx="128">
                  <c:v>30.487763000000001</c:v>
                </c:pt>
                <c:pt idx="129">
                  <c:v>30.848928999999998</c:v>
                </c:pt>
                <c:pt idx="130">
                  <c:v>30.584662000000002</c:v>
                </c:pt>
                <c:pt idx="131">
                  <c:v>30.470144000000001</c:v>
                </c:pt>
                <c:pt idx="132">
                  <c:v>30.752030000000001</c:v>
                </c:pt>
                <c:pt idx="133">
                  <c:v>31.157240999999999</c:v>
                </c:pt>
                <c:pt idx="134">
                  <c:v>31.210096</c:v>
                </c:pt>
                <c:pt idx="135">
                  <c:v>31.694586999999999</c:v>
                </c:pt>
                <c:pt idx="136">
                  <c:v>31.791485999999999</c:v>
                </c:pt>
                <c:pt idx="137">
                  <c:v>31.844341</c:v>
                </c:pt>
                <c:pt idx="138">
                  <c:v>31.201284999999999</c:v>
                </c:pt>
                <c:pt idx="139">
                  <c:v>30.804884999999999</c:v>
                </c:pt>
                <c:pt idx="140">
                  <c:v>30.593468999999999</c:v>
                </c:pt>
                <c:pt idx="141">
                  <c:v>30.787267</c:v>
                </c:pt>
                <c:pt idx="142">
                  <c:v>31.536026</c:v>
                </c:pt>
                <c:pt idx="143">
                  <c:v>31.756250000000001</c:v>
                </c:pt>
                <c:pt idx="144">
                  <c:v>31.386275999999999</c:v>
                </c:pt>
                <c:pt idx="145">
                  <c:v>31.359846000000001</c:v>
                </c:pt>
                <c:pt idx="146">
                  <c:v>31.359846000000001</c:v>
                </c:pt>
                <c:pt idx="147">
                  <c:v>28.673119</c:v>
                </c:pt>
                <c:pt idx="148">
                  <c:v>28.752399</c:v>
                </c:pt>
                <c:pt idx="149">
                  <c:v>28.708355000000001</c:v>
                </c:pt>
                <c:pt idx="150">
                  <c:v>28.664311000000001</c:v>
                </c:pt>
                <c:pt idx="151">
                  <c:v>28.276714999999999</c:v>
                </c:pt>
                <c:pt idx="152">
                  <c:v>27.986021999999998</c:v>
                </c:pt>
                <c:pt idx="153">
                  <c:v>27.950785</c:v>
                </c:pt>
                <c:pt idx="154">
                  <c:v>27.809842</c:v>
                </c:pt>
                <c:pt idx="155">
                  <c:v>27.950785</c:v>
                </c:pt>
                <c:pt idx="156">
                  <c:v>28.082919</c:v>
                </c:pt>
                <c:pt idx="157">
                  <c:v>28.118155999999999</c:v>
                </c:pt>
                <c:pt idx="158">
                  <c:v>27.809842</c:v>
                </c:pt>
                <c:pt idx="159">
                  <c:v>27.92436</c:v>
                </c:pt>
                <c:pt idx="160">
                  <c:v>27.853888000000001</c:v>
                </c:pt>
                <c:pt idx="161">
                  <c:v>28.021256999999999</c:v>
                </c:pt>
                <c:pt idx="162">
                  <c:v>28.320762999999999</c:v>
                </c:pt>
                <c:pt idx="163">
                  <c:v>28.690736999999999</c:v>
                </c:pt>
                <c:pt idx="164">
                  <c:v>28.972622999999999</c:v>
                </c:pt>
                <c:pt idx="165">
                  <c:v>29.034285000000001</c:v>
                </c:pt>
                <c:pt idx="166">
                  <c:v>28.981434</c:v>
                </c:pt>
                <c:pt idx="167">
                  <c:v>28.955005</c:v>
                </c:pt>
                <c:pt idx="168">
                  <c:v>29.078329</c:v>
                </c:pt>
                <c:pt idx="169">
                  <c:v>29.192847</c:v>
                </c:pt>
                <c:pt idx="170">
                  <c:v>29.139994999999999</c:v>
                </c:pt>
                <c:pt idx="171">
                  <c:v>29.509969000000002</c:v>
                </c:pt>
                <c:pt idx="172">
                  <c:v>29.33379</c:v>
                </c:pt>
                <c:pt idx="173">
                  <c:v>29.192847</c:v>
                </c:pt>
                <c:pt idx="174">
                  <c:v>29.562823999999999</c:v>
                </c:pt>
                <c:pt idx="175">
                  <c:v>29.598057000000001</c:v>
                </c:pt>
                <c:pt idx="176">
                  <c:v>29.694956000000001</c:v>
                </c:pt>
                <c:pt idx="177">
                  <c:v>29.280937999999999</c:v>
                </c:pt>
                <c:pt idx="178">
                  <c:v>29.131184000000001</c:v>
                </c:pt>
                <c:pt idx="179">
                  <c:v>28.981434</c:v>
                </c:pt>
                <c:pt idx="180">
                  <c:v>28.981434</c:v>
                </c:pt>
                <c:pt idx="181">
                  <c:v>29.139994999999999</c:v>
                </c:pt>
                <c:pt idx="182">
                  <c:v>29.606867999999999</c:v>
                </c:pt>
                <c:pt idx="183">
                  <c:v>29.835899000000001</c:v>
                </c:pt>
                <c:pt idx="184">
                  <c:v>29.923991000000001</c:v>
                </c:pt>
                <c:pt idx="185">
                  <c:v>29.650912000000002</c:v>
                </c:pt>
                <c:pt idx="186">
                  <c:v>29.818280999999999</c:v>
                </c:pt>
                <c:pt idx="187">
                  <c:v>29.730193</c:v>
                </c:pt>
                <c:pt idx="188">
                  <c:v>29.871136</c:v>
                </c:pt>
                <c:pt idx="189">
                  <c:v>29.906372000000001</c:v>
                </c:pt>
                <c:pt idx="190">
                  <c:v>29.861882000000001</c:v>
                </c:pt>
                <c:pt idx="191">
                  <c:v>29.977554000000001</c:v>
                </c:pt>
                <c:pt idx="192">
                  <c:v>29.933064000000002</c:v>
                </c:pt>
                <c:pt idx="193">
                  <c:v>29.861882000000001</c:v>
                </c:pt>
                <c:pt idx="194">
                  <c:v>29.568244</c:v>
                </c:pt>
                <c:pt idx="195">
                  <c:v>29.594937000000002</c:v>
                </c:pt>
                <c:pt idx="196">
                  <c:v>29.319099999999999</c:v>
                </c:pt>
                <c:pt idx="197">
                  <c:v>29.443671999999999</c:v>
                </c:pt>
                <c:pt idx="198">
                  <c:v>30.191109000000001</c:v>
                </c:pt>
                <c:pt idx="199">
                  <c:v>30.369071000000002</c:v>
                </c:pt>
                <c:pt idx="200">
                  <c:v>30.591522000000001</c:v>
                </c:pt>
                <c:pt idx="201">
                  <c:v>30.511438999999999</c:v>
                </c:pt>
                <c:pt idx="202">
                  <c:v>30.084333000000001</c:v>
                </c:pt>
                <c:pt idx="203">
                  <c:v>30.288988</c:v>
                </c:pt>
                <c:pt idx="204">
                  <c:v>29.577144000000001</c:v>
                </c:pt>
                <c:pt idx="205">
                  <c:v>29.408079000000001</c:v>
                </c:pt>
                <c:pt idx="206">
                  <c:v>30.013147</c:v>
                </c:pt>
                <c:pt idx="207">
                  <c:v>29.915268000000001</c:v>
                </c:pt>
                <c:pt idx="208">
                  <c:v>29.586041000000002</c:v>
                </c:pt>
                <c:pt idx="209">
                  <c:v>29.790696000000001</c:v>
                </c:pt>
                <c:pt idx="210">
                  <c:v>29.523755000000001</c:v>
                </c:pt>
                <c:pt idx="211">
                  <c:v>29.443671999999999</c:v>
                </c:pt>
                <c:pt idx="212">
                  <c:v>29.603836999999999</c:v>
                </c:pt>
                <c:pt idx="213">
                  <c:v>29.025462000000001</c:v>
                </c:pt>
                <c:pt idx="214">
                  <c:v>28.580559000000001</c:v>
                </c:pt>
                <c:pt idx="215">
                  <c:v>28.678438</c:v>
                </c:pt>
                <c:pt idx="216">
                  <c:v>28.420396</c:v>
                </c:pt>
                <c:pt idx="217">
                  <c:v>28.358108999999999</c:v>
                </c:pt>
                <c:pt idx="218">
                  <c:v>28.011084</c:v>
                </c:pt>
                <c:pt idx="219">
                  <c:v>27.414914</c:v>
                </c:pt>
                <c:pt idx="220">
                  <c:v>28.215738999999999</c:v>
                </c:pt>
                <c:pt idx="221">
                  <c:v>28.500477</c:v>
                </c:pt>
                <c:pt idx="222">
                  <c:v>28.607256</c:v>
                </c:pt>
                <c:pt idx="223">
                  <c:v>28.838604</c:v>
                </c:pt>
                <c:pt idx="224">
                  <c:v>29.025462000000001</c:v>
                </c:pt>
                <c:pt idx="225">
                  <c:v>29.123341</c:v>
                </c:pt>
                <c:pt idx="226">
                  <c:v>29.016566000000001</c:v>
                </c:pt>
                <c:pt idx="227">
                  <c:v>29.123341</c:v>
                </c:pt>
                <c:pt idx="228">
                  <c:v>29.203423999999998</c:v>
                </c:pt>
                <c:pt idx="229">
                  <c:v>29.034362000000002</c:v>
                </c:pt>
                <c:pt idx="230">
                  <c:v>29.069952000000001</c:v>
                </c:pt>
                <c:pt idx="231">
                  <c:v>29.096647999999998</c:v>
                </c:pt>
                <c:pt idx="232">
                  <c:v>29.176731</c:v>
                </c:pt>
                <c:pt idx="233">
                  <c:v>29.114445</c:v>
                </c:pt>
                <c:pt idx="234">
                  <c:v>28.972076000000001</c:v>
                </c:pt>
                <c:pt idx="235">
                  <c:v>29.194527000000001</c:v>
                </c:pt>
                <c:pt idx="236">
                  <c:v>29.425875000000001</c:v>
                </c:pt>
                <c:pt idx="237">
                  <c:v>29.550447999999999</c:v>
                </c:pt>
                <c:pt idx="238">
                  <c:v>29.176731</c:v>
                </c:pt>
                <c:pt idx="239">
                  <c:v>29.123341</c:v>
                </c:pt>
                <c:pt idx="240">
                  <c:v>29.185627</c:v>
                </c:pt>
                <c:pt idx="241">
                  <c:v>29.381385999999999</c:v>
                </c:pt>
                <c:pt idx="242">
                  <c:v>28.980972000000001</c:v>
                </c:pt>
                <c:pt idx="243">
                  <c:v>28.980972000000001</c:v>
                </c:pt>
                <c:pt idx="244">
                  <c:v>28.972076000000001</c:v>
                </c:pt>
                <c:pt idx="245">
                  <c:v>28.883092999999999</c:v>
                </c:pt>
                <c:pt idx="246">
                  <c:v>28.785214</c:v>
                </c:pt>
                <c:pt idx="247">
                  <c:v>28.598355999999999</c:v>
                </c:pt>
                <c:pt idx="248">
                  <c:v>28.384803000000002</c:v>
                </c:pt>
                <c:pt idx="249">
                  <c:v>28.998768999999999</c:v>
                </c:pt>
                <c:pt idx="250">
                  <c:v>29.421517999999999</c:v>
                </c:pt>
                <c:pt idx="251">
                  <c:v>29.898237000000002</c:v>
                </c:pt>
                <c:pt idx="252">
                  <c:v>29.997174999999999</c:v>
                </c:pt>
                <c:pt idx="253">
                  <c:v>30.042151</c:v>
                </c:pt>
                <c:pt idx="254">
                  <c:v>30.123103</c:v>
                </c:pt>
                <c:pt idx="255">
                  <c:v>30.294</c:v>
                </c:pt>
                <c:pt idx="256">
                  <c:v>30.662780999999999</c:v>
                </c:pt>
                <c:pt idx="257">
                  <c:v>30.698761000000001</c:v>
                </c:pt>
                <c:pt idx="258">
                  <c:v>30.779713000000001</c:v>
                </c:pt>
                <c:pt idx="259">
                  <c:v>30.851668</c:v>
                </c:pt>
                <c:pt idx="260">
                  <c:v>30.878654000000001</c:v>
                </c:pt>
                <c:pt idx="261">
                  <c:v>30.824684999999999</c:v>
                </c:pt>
                <c:pt idx="262">
                  <c:v>30.995581999999999</c:v>
                </c:pt>
                <c:pt idx="263">
                  <c:v>31.346373</c:v>
                </c:pt>
                <c:pt idx="264">
                  <c:v>31.391349000000002</c:v>
                </c:pt>
                <c:pt idx="265">
                  <c:v>32.209862999999999</c:v>
                </c:pt>
                <c:pt idx="266">
                  <c:v>33.001390000000001</c:v>
                </c:pt>
                <c:pt idx="267">
                  <c:v>32.749541000000001</c:v>
                </c:pt>
                <c:pt idx="268">
                  <c:v>32.866472000000002</c:v>
                </c:pt>
                <c:pt idx="269">
                  <c:v>32.938428000000002</c:v>
                </c:pt>
                <c:pt idx="270">
                  <c:v>32.506684999999997</c:v>
                </c:pt>
                <c:pt idx="271">
                  <c:v>33.199274000000003</c:v>
                </c:pt>
                <c:pt idx="272">
                  <c:v>32.848483000000002</c:v>
                </c:pt>
                <c:pt idx="273">
                  <c:v>32.839486000000001</c:v>
                </c:pt>
                <c:pt idx="274">
                  <c:v>32.875466000000003</c:v>
                </c:pt>
                <c:pt idx="275">
                  <c:v>32.8215</c:v>
                </c:pt>
                <c:pt idx="276">
                  <c:v>33.307209</c:v>
                </c:pt>
                <c:pt idx="277">
                  <c:v>33.217263000000003</c:v>
                </c:pt>
                <c:pt idx="278">
                  <c:v>32.848483000000002</c:v>
                </c:pt>
                <c:pt idx="279">
                  <c:v>32.488695</c:v>
                </c:pt>
                <c:pt idx="280">
                  <c:v>32.902451999999997</c:v>
                </c:pt>
                <c:pt idx="281">
                  <c:v>32.902451999999997</c:v>
                </c:pt>
                <c:pt idx="282">
                  <c:v>33.226256999999997</c:v>
                </c:pt>
                <c:pt idx="283">
                  <c:v>33.001390000000001</c:v>
                </c:pt>
                <c:pt idx="284">
                  <c:v>33.001390000000001</c:v>
                </c:pt>
                <c:pt idx="285">
                  <c:v>33.190280999999999</c:v>
                </c:pt>
                <c:pt idx="286">
                  <c:v>32.686579000000002</c:v>
                </c:pt>
                <c:pt idx="287">
                  <c:v>32.731551000000003</c:v>
                </c:pt>
                <c:pt idx="288">
                  <c:v>33.370170999999999</c:v>
                </c:pt>
                <c:pt idx="289">
                  <c:v>33.253242999999998</c:v>
                </c:pt>
                <c:pt idx="290">
                  <c:v>33.415146999999997</c:v>
                </c:pt>
                <c:pt idx="291">
                  <c:v>33.226256999999997</c:v>
                </c:pt>
                <c:pt idx="292">
                  <c:v>33.792921</c:v>
                </c:pt>
                <c:pt idx="293">
                  <c:v>33.963818000000003</c:v>
                </c:pt>
                <c:pt idx="294">
                  <c:v>33.756940999999998</c:v>
                </c:pt>
                <c:pt idx="295">
                  <c:v>33.640013000000003</c:v>
                </c:pt>
                <c:pt idx="296">
                  <c:v>33.747948000000001</c:v>
                </c:pt>
                <c:pt idx="297">
                  <c:v>34.377575</c:v>
                </c:pt>
                <c:pt idx="298">
                  <c:v>34.620431000000004</c:v>
                </c:pt>
                <c:pt idx="299">
                  <c:v>34.611434000000003</c:v>
                </c:pt>
                <c:pt idx="300">
                  <c:v>35.043177</c:v>
                </c:pt>
                <c:pt idx="301">
                  <c:v>34.971221999999997</c:v>
                </c:pt>
                <c:pt idx="302">
                  <c:v>35.384974999999997</c:v>
                </c:pt>
                <c:pt idx="303">
                  <c:v>35.861691</c:v>
                </c:pt>
                <c:pt idx="304">
                  <c:v>35.717776999999998</c:v>
                </c:pt>
                <c:pt idx="305">
                  <c:v>36.329413000000002</c:v>
                </c:pt>
                <c:pt idx="306">
                  <c:v>36.212482000000001</c:v>
                </c:pt>
                <c:pt idx="307">
                  <c:v>36.590259000000003</c:v>
                </c:pt>
                <c:pt idx="308">
                  <c:v>36.680204000000003</c:v>
                </c:pt>
                <c:pt idx="309">
                  <c:v>37.048985000000002</c:v>
                </c:pt>
                <c:pt idx="310">
                  <c:v>37.004013</c:v>
                </c:pt>
                <c:pt idx="311">
                  <c:v>37.489725</c:v>
                </c:pt>
                <c:pt idx="312">
                  <c:v>37.253883000000002</c:v>
                </c:pt>
                <c:pt idx="313">
                  <c:v>36.990828</c:v>
                </c:pt>
                <c:pt idx="314">
                  <c:v>36.836626000000003</c:v>
                </c:pt>
                <c:pt idx="315">
                  <c:v>36.945475000000002</c:v>
                </c:pt>
                <c:pt idx="316">
                  <c:v>37.036185000000003</c:v>
                </c:pt>
                <c:pt idx="317">
                  <c:v>37.362732000000001</c:v>
                </c:pt>
                <c:pt idx="318">
                  <c:v>37.462510999999999</c:v>
                </c:pt>
                <c:pt idx="319">
                  <c:v>37.571359999999999</c:v>
                </c:pt>
                <c:pt idx="320">
                  <c:v>36.963616999999999</c:v>
                </c:pt>
                <c:pt idx="321">
                  <c:v>37.244813999999998</c:v>
                </c:pt>
                <c:pt idx="322">
                  <c:v>37.018042999999999</c:v>
                </c:pt>
                <c:pt idx="323">
                  <c:v>36.782198999999999</c:v>
                </c:pt>
                <c:pt idx="324">
                  <c:v>37.326450999999999</c:v>
                </c:pt>
                <c:pt idx="325">
                  <c:v>38.033974000000001</c:v>
                </c:pt>
                <c:pt idx="326">
                  <c:v>38.369593999999999</c:v>
                </c:pt>
                <c:pt idx="327">
                  <c:v>37.598574999999997</c:v>
                </c:pt>
                <c:pt idx="328">
                  <c:v>36.482863999999999</c:v>
                </c:pt>
                <c:pt idx="329">
                  <c:v>36.537286999999999</c:v>
                </c:pt>
                <c:pt idx="330">
                  <c:v>36.201667</c:v>
                </c:pt>
                <c:pt idx="331">
                  <c:v>36.029322999999998</c:v>
                </c:pt>
                <c:pt idx="332">
                  <c:v>36.029322999999998</c:v>
                </c:pt>
                <c:pt idx="333">
                  <c:v>36.292374000000002</c:v>
                </c:pt>
                <c:pt idx="334">
                  <c:v>36.464722000000002</c:v>
                </c:pt>
                <c:pt idx="335">
                  <c:v>36.301447000000003</c:v>
                </c:pt>
                <c:pt idx="336">
                  <c:v>36.301447000000003</c:v>
                </c:pt>
                <c:pt idx="337">
                  <c:v>35.993039000000003</c:v>
                </c:pt>
                <c:pt idx="338">
                  <c:v>36.219808999999998</c:v>
                </c:pt>
                <c:pt idx="339">
                  <c:v>36.727777000000003</c:v>
                </c:pt>
                <c:pt idx="340">
                  <c:v>37.135961000000002</c:v>
                </c:pt>
                <c:pt idx="341">
                  <c:v>38.287956000000001</c:v>
                </c:pt>
                <c:pt idx="342">
                  <c:v>40.220042999999997</c:v>
                </c:pt>
                <c:pt idx="343">
                  <c:v>38.795923999999999</c:v>
                </c:pt>
                <c:pt idx="344">
                  <c:v>39.276676999999999</c:v>
                </c:pt>
                <c:pt idx="345">
                  <c:v>39.693933999999999</c:v>
                </c:pt>
                <c:pt idx="346">
                  <c:v>39.966061000000003</c:v>
                </c:pt>
                <c:pt idx="347">
                  <c:v>42.088634999999996</c:v>
                </c:pt>
                <c:pt idx="348">
                  <c:v>42.632883</c:v>
                </c:pt>
                <c:pt idx="349">
                  <c:v>42.995716999999999</c:v>
                </c:pt>
                <c:pt idx="350">
                  <c:v>43.249699</c:v>
                </c:pt>
                <c:pt idx="351">
                  <c:v>42.369827999999998</c:v>
                </c:pt>
                <c:pt idx="352">
                  <c:v>42.651024999999997</c:v>
                </c:pt>
                <c:pt idx="353">
                  <c:v>41.734870000000001</c:v>
                </c:pt>
                <c:pt idx="354">
                  <c:v>43.168061999999999</c:v>
                </c:pt>
                <c:pt idx="355">
                  <c:v>42.478681000000002</c:v>
                </c:pt>
                <c:pt idx="356">
                  <c:v>41.880003000000002</c:v>
                </c:pt>
                <c:pt idx="357">
                  <c:v>42.632883</c:v>
                </c:pt>
                <c:pt idx="358">
                  <c:v>43.086424000000001</c:v>
                </c:pt>
                <c:pt idx="359">
                  <c:v>42.914079999999998</c:v>
                </c:pt>
                <c:pt idx="360">
                  <c:v>42.895938000000001</c:v>
                </c:pt>
                <c:pt idx="361">
                  <c:v>42.242837000000002</c:v>
                </c:pt>
                <c:pt idx="362">
                  <c:v>42.787084999999998</c:v>
                </c:pt>
                <c:pt idx="363">
                  <c:v>42.451466000000003</c:v>
                </c:pt>
                <c:pt idx="364">
                  <c:v>42.124915999999999</c:v>
                </c:pt>
                <c:pt idx="365">
                  <c:v>42.496819000000002</c:v>
                </c:pt>
                <c:pt idx="366">
                  <c:v>41.771154000000003</c:v>
                </c:pt>
                <c:pt idx="367">
                  <c:v>40.437745</c:v>
                </c:pt>
                <c:pt idx="368">
                  <c:v>41.480888</c:v>
                </c:pt>
                <c:pt idx="369">
                  <c:v>41.245047999999997</c:v>
                </c:pt>
                <c:pt idx="370">
                  <c:v>40.981993000000003</c:v>
                </c:pt>
                <c:pt idx="371">
                  <c:v>42.15213</c:v>
                </c:pt>
                <c:pt idx="372">
                  <c:v>41.997923999999998</c:v>
                </c:pt>
                <c:pt idx="373">
                  <c:v>40.537520999999998</c:v>
                </c:pt>
                <c:pt idx="374">
                  <c:v>40.655442999999998</c:v>
                </c:pt>
                <c:pt idx="375">
                  <c:v>40.216616999999999</c:v>
                </c:pt>
                <c:pt idx="376">
                  <c:v>39.604087</c:v>
                </c:pt>
                <c:pt idx="377">
                  <c:v>40.390318000000001</c:v>
                </c:pt>
                <c:pt idx="378">
                  <c:v>40.198332000000001</c:v>
                </c:pt>
                <c:pt idx="379">
                  <c:v>40.719437999999997</c:v>
                </c:pt>
                <c:pt idx="380">
                  <c:v>41.011989</c:v>
                </c:pt>
                <c:pt idx="381">
                  <c:v>42.081626999999997</c:v>
                </c:pt>
                <c:pt idx="382">
                  <c:v>41.880499999999998</c:v>
                </c:pt>
                <c:pt idx="383">
                  <c:v>41.286254999999997</c:v>
                </c:pt>
                <c:pt idx="384">
                  <c:v>41.130839000000002</c:v>
                </c:pt>
                <c:pt idx="385">
                  <c:v>40.692008999999999</c:v>
                </c:pt>
                <c:pt idx="386">
                  <c:v>40.180047000000002</c:v>
                </c:pt>
                <c:pt idx="387">
                  <c:v>40.399458000000003</c:v>
                </c:pt>
                <c:pt idx="388">
                  <c:v>41.139978999999997</c:v>
                </c:pt>
                <c:pt idx="389">
                  <c:v>41.313679999999998</c:v>
                </c:pt>
                <c:pt idx="390">
                  <c:v>40.765149000000001</c:v>
                </c:pt>
                <c:pt idx="391">
                  <c:v>40.161762000000003</c:v>
                </c:pt>
                <c:pt idx="392">
                  <c:v>40.426887999999998</c:v>
                </c:pt>
                <c:pt idx="393">
                  <c:v>40.006343000000001</c:v>
                </c:pt>
                <c:pt idx="394">
                  <c:v>39.613230999999999</c:v>
                </c:pt>
                <c:pt idx="395">
                  <c:v>39.530951000000002</c:v>
                </c:pt>
                <c:pt idx="396">
                  <c:v>40.216616999999999</c:v>
                </c:pt>
                <c:pt idx="397">
                  <c:v>40.079481999999999</c:v>
                </c:pt>
                <c:pt idx="398">
                  <c:v>39.878352</c:v>
                </c:pt>
                <c:pt idx="399">
                  <c:v>40.353748000000003</c:v>
                </c:pt>
                <c:pt idx="400">
                  <c:v>39.988061000000002</c:v>
                </c:pt>
                <c:pt idx="401">
                  <c:v>40.225757999999999</c:v>
                </c:pt>
                <c:pt idx="402">
                  <c:v>39.942348000000003</c:v>
                </c:pt>
                <c:pt idx="403">
                  <c:v>39.412101</c:v>
                </c:pt>
                <c:pt idx="404">
                  <c:v>39.613230999999999</c:v>
                </c:pt>
                <c:pt idx="405">
                  <c:v>39.247540999999998</c:v>
                </c:pt>
                <c:pt idx="406">
                  <c:v>38.379029000000003</c:v>
                </c:pt>
                <c:pt idx="407">
                  <c:v>38.104762999999998</c:v>
                </c:pt>
                <c:pt idx="408">
                  <c:v>38.351604000000002</c:v>
                </c:pt>
                <c:pt idx="409">
                  <c:v>38.004198000000002</c:v>
                </c:pt>
                <c:pt idx="410">
                  <c:v>37.775643000000002</c:v>
                </c:pt>
                <c:pt idx="411">
                  <c:v>38.086478999999997</c:v>
                </c:pt>
                <c:pt idx="412">
                  <c:v>38.616728999999999</c:v>
                </c:pt>
                <c:pt idx="413">
                  <c:v>38.781286000000001</c:v>
                </c:pt>
                <c:pt idx="414">
                  <c:v>38.095618999999999</c:v>
                </c:pt>
                <c:pt idx="415">
                  <c:v>38.42474</c:v>
                </c:pt>
                <c:pt idx="416">
                  <c:v>38.205328000000002</c:v>
                </c:pt>
                <c:pt idx="417">
                  <c:v>38.113903999999998</c:v>
                </c:pt>
                <c:pt idx="418">
                  <c:v>38.141333000000003</c:v>
                </c:pt>
                <c:pt idx="419">
                  <c:v>38.388173000000002</c:v>
                </c:pt>
                <c:pt idx="420">
                  <c:v>38.141333000000003</c:v>
                </c:pt>
                <c:pt idx="421">
                  <c:v>38.296748999999998</c:v>
                </c:pt>
                <c:pt idx="422">
                  <c:v>38.671579999999999</c:v>
                </c:pt>
                <c:pt idx="423">
                  <c:v>38.872709999999998</c:v>
                </c:pt>
                <c:pt idx="424">
                  <c:v>39.549232000000003</c:v>
                </c:pt>
                <c:pt idx="425">
                  <c:v>39.933207000000003</c:v>
                </c:pt>
                <c:pt idx="426">
                  <c:v>39.823501</c:v>
                </c:pt>
                <c:pt idx="427">
                  <c:v>41.267969999999998</c:v>
                </c:pt>
                <c:pt idx="428">
                  <c:v>41.505668999999997</c:v>
                </c:pt>
                <c:pt idx="429">
                  <c:v>42.529597000000003</c:v>
                </c:pt>
                <c:pt idx="430">
                  <c:v>43.452959</c:v>
                </c:pt>
                <c:pt idx="431">
                  <c:v>42.767293000000002</c:v>
                </c:pt>
                <c:pt idx="432">
                  <c:v>42.557022000000003</c:v>
                </c:pt>
                <c:pt idx="433">
                  <c:v>42.803863</c:v>
                </c:pt>
                <c:pt idx="434">
                  <c:v>42.611877</c:v>
                </c:pt>
                <c:pt idx="435">
                  <c:v>42.904428000000003</c:v>
                </c:pt>
                <c:pt idx="436">
                  <c:v>42.237045999999999</c:v>
                </c:pt>
                <c:pt idx="437">
                  <c:v>42.310181999999998</c:v>
                </c:pt>
                <c:pt idx="438">
                  <c:v>43.187837999999999</c:v>
                </c:pt>
                <c:pt idx="439">
                  <c:v>43.224679000000002</c:v>
                </c:pt>
                <c:pt idx="440">
                  <c:v>42.883893</c:v>
                </c:pt>
                <c:pt idx="441">
                  <c:v>43.768096</c:v>
                </c:pt>
                <c:pt idx="442">
                  <c:v>43.307572999999998</c:v>
                </c:pt>
                <c:pt idx="443">
                  <c:v>42.920732000000001</c:v>
                </c:pt>
                <c:pt idx="444">
                  <c:v>42.745735000000003</c:v>
                </c:pt>
                <c:pt idx="445">
                  <c:v>44.062829999999998</c:v>
                </c:pt>
                <c:pt idx="446">
                  <c:v>43.915463000000003</c:v>
                </c:pt>
                <c:pt idx="447">
                  <c:v>43.906250999999997</c:v>
                </c:pt>
                <c:pt idx="448">
                  <c:v>43.648358999999999</c:v>
                </c:pt>
                <c:pt idx="449">
                  <c:v>44.947032999999998</c:v>
                </c:pt>
                <c:pt idx="450">
                  <c:v>45.748342000000001</c:v>
                </c:pt>
                <c:pt idx="451">
                  <c:v>45.794396999999996</c:v>
                </c:pt>
                <c:pt idx="452">
                  <c:v>45.379925999999998</c:v>
                </c:pt>
                <c:pt idx="453">
                  <c:v>45.803606000000002</c:v>
                </c:pt>
                <c:pt idx="454">
                  <c:v>45.094400999999998</c:v>
                </c:pt>
                <c:pt idx="455">
                  <c:v>45.472028999999999</c:v>
                </c:pt>
                <c:pt idx="456">
                  <c:v>44.919403000000003</c:v>
                </c:pt>
                <c:pt idx="457">
                  <c:v>47.912801999999999</c:v>
                </c:pt>
                <c:pt idx="458">
                  <c:v>49.110160999999998</c:v>
                </c:pt>
                <c:pt idx="459">
                  <c:v>48.935163000000003</c:v>
                </c:pt>
                <c:pt idx="460">
                  <c:v>48.373325000000001</c:v>
                </c:pt>
                <c:pt idx="461">
                  <c:v>48.336481999999997</c:v>
                </c:pt>
                <c:pt idx="462">
                  <c:v>48.852269</c:v>
                </c:pt>
                <c:pt idx="463">
                  <c:v>48.373325000000001</c:v>
                </c:pt>
                <c:pt idx="464">
                  <c:v>47.931223000000003</c:v>
                </c:pt>
                <c:pt idx="465">
                  <c:v>47.249648000000001</c:v>
                </c:pt>
                <c:pt idx="466">
                  <c:v>48.216745000000003</c:v>
                </c:pt>
                <c:pt idx="467">
                  <c:v>48.428589000000002</c:v>
                </c:pt>
                <c:pt idx="468">
                  <c:v>48.391745999999998</c:v>
                </c:pt>
                <c:pt idx="469">
                  <c:v>47.765434999999997</c:v>
                </c:pt>
                <c:pt idx="470">
                  <c:v>48.575955999999998</c:v>
                </c:pt>
                <c:pt idx="471">
                  <c:v>48.281218000000003</c:v>
                </c:pt>
                <c:pt idx="472">
                  <c:v>47.765434999999997</c:v>
                </c:pt>
                <c:pt idx="473">
                  <c:v>47.875959000000002</c:v>
                </c:pt>
                <c:pt idx="474">
                  <c:v>47.700961999999997</c:v>
                </c:pt>
                <c:pt idx="475">
                  <c:v>48.216745000000003</c:v>
                </c:pt>
                <c:pt idx="476">
                  <c:v>49.193055000000001</c:v>
                </c:pt>
                <c:pt idx="477">
                  <c:v>48.677267999999998</c:v>
                </c:pt>
                <c:pt idx="478">
                  <c:v>47.783856</c:v>
                </c:pt>
                <c:pt idx="479">
                  <c:v>47.590434000000002</c:v>
                </c:pt>
                <c:pt idx="480">
                  <c:v>47.323332999999998</c:v>
                </c:pt>
                <c:pt idx="481">
                  <c:v>47.415436</c:v>
                </c:pt>
                <c:pt idx="482">
                  <c:v>46.936492000000001</c:v>
                </c:pt>
                <c:pt idx="483">
                  <c:v>47.047020000000003</c:v>
                </c:pt>
                <c:pt idx="484">
                  <c:v>46.789124999999999</c:v>
                </c:pt>
                <c:pt idx="485">
                  <c:v>46.678600000000003</c:v>
                </c:pt>
                <c:pt idx="486">
                  <c:v>47.166753999999997</c:v>
                </c:pt>
                <c:pt idx="487">
                  <c:v>47.185175000000001</c:v>
                </c:pt>
                <c:pt idx="488">
                  <c:v>46.650970000000001</c:v>
                </c:pt>
                <c:pt idx="489">
                  <c:v>46.558863000000002</c:v>
                </c:pt>
                <c:pt idx="490">
                  <c:v>46.724651999999999</c:v>
                </c:pt>
                <c:pt idx="491">
                  <c:v>46.862810000000003</c:v>
                </c:pt>
                <c:pt idx="492">
                  <c:v>47.065438</c:v>
                </c:pt>
                <c:pt idx="493">
                  <c:v>48.437798000000001</c:v>
                </c:pt>
                <c:pt idx="494">
                  <c:v>49.589105000000004</c:v>
                </c:pt>
                <c:pt idx="495">
                  <c:v>49.156211999999996</c:v>
                </c:pt>
                <c:pt idx="496">
                  <c:v>49.119373000000003</c:v>
                </c:pt>
                <c:pt idx="497">
                  <c:v>48.999636000000002</c:v>
                </c:pt>
                <c:pt idx="498">
                  <c:v>49.368051999999999</c:v>
                </c:pt>
                <c:pt idx="499">
                  <c:v>48.953584999999997</c:v>
                </c:pt>
                <c:pt idx="500">
                  <c:v>49.202264</c:v>
                </c:pt>
                <c:pt idx="501">
                  <c:v>49.285722999999997</c:v>
                </c:pt>
                <c:pt idx="502">
                  <c:v>48.469701999999998</c:v>
                </c:pt>
                <c:pt idx="503">
                  <c:v>49.007531</c:v>
                </c:pt>
                <c:pt idx="504">
                  <c:v>48.812800000000003</c:v>
                </c:pt>
                <c:pt idx="505">
                  <c:v>48.738619</c:v>
                </c:pt>
                <c:pt idx="506">
                  <c:v>49.536088999999997</c:v>
                </c:pt>
                <c:pt idx="507">
                  <c:v>51.029034000000003</c:v>
                </c:pt>
                <c:pt idx="508">
                  <c:v>52.095424999999999</c:v>
                </c:pt>
                <c:pt idx="509">
                  <c:v>51.390678999999999</c:v>
                </c:pt>
                <c:pt idx="510">
                  <c:v>51.631777999999997</c:v>
                </c:pt>
                <c:pt idx="511">
                  <c:v>50.537568999999998</c:v>
                </c:pt>
                <c:pt idx="512">
                  <c:v>50.815756999999998</c:v>
                </c:pt>
                <c:pt idx="513">
                  <c:v>50.407749000000003</c:v>
                </c:pt>
                <c:pt idx="514">
                  <c:v>50.621026000000001</c:v>
                </c:pt>
                <c:pt idx="515">
                  <c:v>50.825032</c:v>
                </c:pt>
                <c:pt idx="516">
                  <c:v>50.027557999999999</c:v>
                </c:pt>
                <c:pt idx="517">
                  <c:v>47.236398000000001</c:v>
                </c:pt>
                <c:pt idx="518">
                  <c:v>46.105100999999998</c:v>
                </c:pt>
                <c:pt idx="519">
                  <c:v>47.356948000000003</c:v>
                </c:pt>
                <c:pt idx="520">
                  <c:v>46.568748999999997</c:v>
                </c:pt>
                <c:pt idx="521">
                  <c:v>46.819119000000001</c:v>
                </c:pt>
                <c:pt idx="522">
                  <c:v>46.336925000000001</c:v>
                </c:pt>
                <c:pt idx="523">
                  <c:v>45.103620999999997</c:v>
                </c:pt>
                <c:pt idx="524">
                  <c:v>45.381808999999997</c:v>
                </c:pt>
                <c:pt idx="525">
                  <c:v>45.010893000000003</c:v>
                </c:pt>
                <c:pt idx="526">
                  <c:v>45.418900999999998</c:v>
                </c:pt>
                <c:pt idx="527">
                  <c:v>46.670752</c:v>
                </c:pt>
                <c:pt idx="528">
                  <c:v>48.330607000000001</c:v>
                </c:pt>
                <c:pt idx="529">
                  <c:v>48.794254000000002</c:v>
                </c:pt>
                <c:pt idx="530">
                  <c:v>49.007531</c:v>
                </c:pt>
                <c:pt idx="531">
                  <c:v>49.601002999999999</c:v>
                </c:pt>
                <c:pt idx="532">
                  <c:v>50.417020000000001</c:v>
                </c:pt>
                <c:pt idx="533">
                  <c:v>50.658118999999999</c:v>
                </c:pt>
                <c:pt idx="534">
                  <c:v>49.573182000000003</c:v>
                </c:pt>
                <c:pt idx="535">
                  <c:v>49.934826000000001</c:v>
                </c:pt>
                <c:pt idx="536">
                  <c:v>50.203743000000003</c:v>
                </c:pt>
                <c:pt idx="537">
                  <c:v>50.361384999999999</c:v>
                </c:pt>
                <c:pt idx="538">
                  <c:v>49.777188000000002</c:v>
                </c:pt>
                <c:pt idx="539">
                  <c:v>49.675184999999999</c:v>
                </c:pt>
                <c:pt idx="540">
                  <c:v>50.027557999999999</c:v>
                </c:pt>
                <c:pt idx="541">
                  <c:v>49.860644999999998</c:v>
                </c:pt>
                <c:pt idx="542">
                  <c:v>49.601002999999999</c:v>
                </c:pt>
                <c:pt idx="543">
                  <c:v>52.317974</c:v>
                </c:pt>
                <c:pt idx="544">
                  <c:v>52.494162000000003</c:v>
                </c:pt>
                <c:pt idx="545">
                  <c:v>51.520502999999998</c:v>
                </c:pt>
                <c:pt idx="546">
                  <c:v>51.770873000000002</c:v>
                </c:pt>
                <c:pt idx="547">
                  <c:v>52.058332</c:v>
                </c:pt>
                <c:pt idx="548">
                  <c:v>51.770873000000002</c:v>
                </c:pt>
                <c:pt idx="549">
                  <c:v>51.223768999999997</c:v>
                </c:pt>
                <c:pt idx="550">
                  <c:v>50.240834999999997</c:v>
                </c:pt>
                <c:pt idx="551">
                  <c:v>50.073922000000003</c:v>
                </c:pt>
                <c:pt idx="552">
                  <c:v>50.741574999999997</c:v>
                </c:pt>
                <c:pt idx="553">
                  <c:v>50.750847</c:v>
                </c:pt>
                <c:pt idx="554">
                  <c:v>50.760122000000003</c:v>
                </c:pt>
                <c:pt idx="555">
                  <c:v>49.869916000000003</c:v>
                </c:pt>
                <c:pt idx="556">
                  <c:v>48.274971000000001</c:v>
                </c:pt>
                <c:pt idx="557">
                  <c:v>47.329129999999999</c:v>
                </c:pt>
                <c:pt idx="558">
                  <c:v>47.329129999999999</c:v>
                </c:pt>
                <c:pt idx="559">
                  <c:v>48.831347000000001</c:v>
                </c:pt>
                <c:pt idx="560">
                  <c:v>48.525340999999997</c:v>
                </c:pt>
                <c:pt idx="561">
                  <c:v>48.052419</c:v>
                </c:pt>
                <c:pt idx="562">
                  <c:v>48.172967999999997</c:v>
                </c:pt>
                <c:pt idx="563">
                  <c:v>48.098782999999997</c:v>
                </c:pt>
                <c:pt idx="564">
                  <c:v>48.173487000000002</c:v>
                </c:pt>
                <c:pt idx="565">
                  <c:v>47.501167000000002</c:v>
                </c:pt>
                <c:pt idx="566">
                  <c:v>46.586067</c:v>
                </c:pt>
                <c:pt idx="567">
                  <c:v>46.950239000000003</c:v>
                </c:pt>
                <c:pt idx="568">
                  <c:v>45.811034999999997</c:v>
                </c:pt>
                <c:pt idx="569">
                  <c:v>47.221035000000001</c:v>
                </c:pt>
                <c:pt idx="570">
                  <c:v>46.025803000000003</c:v>
                </c:pt>
                <c:pt idx="571">
                  <c:v>45.596266999999997</c:v>
                </c:pt>
                <c:pt idx="572">
                  <c:v>44.783880000000003</c:v>
                </c:pt>
                <c:pt idx="573">
                  <c:v>44.979971999999997</c:v>
                </c:pt>
                <c:pt idx="574">
                  <c:v>45.857723</c:v>
                </c:pt>
                <c:pt idx="575">
                  <c:v>46.184542999999998</c:v>
                </c:pt>
                <c:pt idx="576">
                  <c:v>47.165007000000003</c:v>
                </c:pt>
                <c:pt idx="577">
                  <c:v>47.613222999999998</c:v>
                </c:pt>
                <c:pt idx="578">
                  <c:v>47.575870999999999</c:v>
                </c:pt>
                <c:pt idx="579">
                  <c:v>47.351762999999998</c:v>
                </c:pt>
                <c:pt idx="580">
                  <c:v>47.155670999999998</c:v>
                </c:pt>
                <c:pt idx="581">
                  <c:v>47.024943</c:v>
                </c:pt>
                <c:pt idx="582">
                  <c:v>46.053815</c:v>
                </c:pt>
                <c:pt idx="583">
                  <c:v>46.772823000000002</c:v>
                </c:pt>
                <c:pt idx="584">
                  <c:v>46.240571000000003</c:v>
                </c:pt>
                <c:pt idx="585">
                  <c:v>46.502026999999998</c:v>
                </c:pt>
                <c:pt idx="586">
                  <c:v>46.716794999999998</c:v>
                </c:pt>
                <c:pt idx="587">
                  <c:v>47.557195</c:v>
                </c:pt>
                <c:pt idx="588">
                  <c:v>47.407791000000003</c:v>
                </c:pt>
                <c:pt idx="589">
                  <c:v>47.379778999999999</c:v>
                </c:pt>
                <c:pt idx="590">
                  <c:v>47.790638999999999</c:v>
                </c:pt>
                <c:pt idx="591">
                  <c:v>48.565671000000002</c:v>
                </c:pt>
                <c:pt idx="592">
                  <c:v>48.733750999999998</c:v>
                </c:pt>
                <c:pt idx="593">
                  <c:v>48.668387000000003</c:v>
                </c:pt>
                <c:pt idx="594">
                  <c:v>45.689642999999997</c:v>
                </c:pt>
                <c:pt idx="595">
                  <c:v>45.549576000000002</c:v>
                </c:pt>
                <c:pt idx="596">
                  <c:v>46.072490999999999</c:v>
                </c:pt>
                <c:pt idx="597">
                  <c:v>45.530900000000003</c:v>
                </c:pt>
                <c:pt idx="598">
                  <c:v>45.484211999999999</c:v>
                </c:pt>
                <c:pt idx="599">
                  <c:v>45.568252000000001</c:v>
                </c:pt>
                <c:pt idx="600">
                  <c:v>45.558914999999999</c:v>
                </c:pt>
                <c:pt idx="601">
                  <c:v>45.652292000000003</c:v>
                </c:pt>
                <c:pt idx="602">
                  <c:v>45.409511999999999</c:v>
                </c:pt>
                <c:pt idx="603">
                  <c:v>46.240571000000003</c:v>
                </c:pt>
                <c:pt idx="604">
                  <c:v>46.446002999999997</c:v>
                </c:pt>
                <c:pt idx="605">
                  <c:v>45.839047000000001</c:v>
                </c:pt>
                <c:pt idx="606">
                  <c:v>45.736331999999997</c:v>
                </c:pt>
                <c:pt idx="607">
                  <c:v>44.373019999999997</c:v>
                </c:pt>
                <c:pt idx="608">
                  <c:v>44.083548</c:v>
                </c:pt>
                <c:pt idx="609">
                  <c:v>44.120899999999999</c:v>
                </c:pt>
                <c:pt idx="610">
                  <c:v>43.504607999999998</c:v>
                </c:pt>
                <c:pt idx="611">
                  <c:v>43.803415999999999</c:v>
                </c:pt>
                <c:pt idx="612">
                  <c:v>43.850104000000002</c:v>
                </c:pt>
                <c:pt idx="613">
                  <c:v>43.775404000000002</c:v>
                </c:pt>
                <c:pt idx="614">
                  <c:v>43.971496000000002</c:v>
                </c:pt>
                <c:pt idx="615">
                  <c:v>44.139575999999998</c:v>
                </c:pt>
                <c:pt idx="616">
                  <c:v>44.316991999999999</c:v>
                </c:pt>
                <c:pt idx="617">
                  <c:v>44.87726</c:v>
                </c:pt>
                <c:pt idx="618">
                  <c:v>44.671827999999998</c:v>
                </c:pt>
                <c:pt idx="619">
                  <c:v>44.625140000000002</c:v>
                </c:pt>
                <c:pt idx="620">
                  <c:v>44.821232000000002</c:v>
                </c:pt>
                <c:pt idx="621">
                  <c:v>45.101363999999997</c:v>
                </c:pt>
                <c:pt idx="622">
                  <c:v>46.436663000000003</c:v>
                </c:pt>
                <c:pt idx="623">
                  <c:v>46.268583</c:v>
                </c:pt>
                <c:pt idx="624">
                  <c:v>45.801696</c:v>
                </c:pt>
                <c:pt idx="625">
                  <c:v>45.297455999999997</c:v>
                </c:pt>
                <c:pt idx="626">
                  <c:v>45.269233</c:v>
                </c:pt>
                <c:pt idx="627">
                  <c:v>45.382126999999997</c:v>
                </c:pt>
                <c:pt idx="628">
                  <c:v>45.570275000000002</c:v>
                </c:pt>
                <c:pt idx="629">
                  <c:v>45.165748999999998</c:v>
                </c:pt>
                <c:pt idx="630">
                  <c:v>45.024638000000003</c:v>
                </c:pt>
                <c:pt idx="631">
                  <c:v>45.081080999999998</c:v>
                </c:pt>
                <c:pt idx="632">
                  <c:v>45.636127999999999</c:v>
                </c:pt>
                <c:pt idx="633">
                  <c:v>45.739612000000001</c:v>
                </c:pt>
                <c:pt idx="634">
                  <c:v>46.172362999999997</c:v>
                </c:pt>
                <c:pt idx="635">
                  <c:v>45.824280000000002</c:v>
                </c:pt>
                <c:pt idx="636">
                  <c:v>45.908948000000002</c:v>
                </c:pt>
                <c:pt idx="637">
                  <c:v>45.551459999999999</c:v>
                </c:pt>
                <c:pt idx="638">
                  <c:v>46.209989999999998</c:v>
                </c:pt>
                <c:pt idx="639">
                  <c:v>46.021838000000002</c:v>
                </c:pt>
                <c:pt idx="640">
                  <c:v>46.209989999999998</c:v>
                </c:pt>
                <c:pt idx="641">
                  <c:v>46.398142999999997</c:v>
                </c:pt>
                <c:pt idx="642">
                  <c:v>46.529848000000001</c:v>
                </c:pt>
                <c:pt idx="643">
                  <c:v>46.463994999999997</c:v>
                </c:pt>
                <c:pt idx="644">
                  <c:v>46.849705999999998</c:v>
                </c:pt>
                <c:pt idx="645">
                  <c:v>47.988021000000003</c:v>
                </c:pt>
                <c:pt idx="646">
                  <c:v>48.091504999999998</c:v>
                </c:pt>
                <c:pt idx="647">
                  <c:v>47.621125999999997</c:v>
                </c:pt>
                <c:pt idx="648">
                  <c:v>46.859115000000003</c:v>
                </c:pt>
                <c:pt idx="649">
                  <c:v>47.019041999999999</c:v>
                </c:pt>
                <c:pt idx="650">
                  <c:v>46.435774000000002</c:v>
                </c:pt>
                <c:pt idx="651">
                  <c:v>46.548664000000002</c:v>
                </c:pt>
                <c:pt idx="652">
                  <c:v>45.767837</c:v>
                </c:pt>
                <c:pt idx="653">
                  <c:v>46.275843000000002</c:v>
                </c:pt>
                <c:pt idx="654">
                  <c:v>46.181769000000003</c:v>
                </c:pt>
                <c:pt idx="655">
                  <c:v>46.078285000000001</c:v>
                </c:pt>
                <c:pt idx="656">
                  <c:v>46.257027999999998</c:v>
                </c:pt>
                <c:pt idx="657">
                  <c:v>46.868521000000001</c:v>
                </c:pt>
                <c:pt idx="658">
                  <c:v>46.736815999999997</c:v>
                </c:pt>
                <c:pt idx="659">
                  <c:v>47.028452000000001</c:v>
                </c:pt>
                <c:pt idx="660">
                  <c:v>47.320084000000001</c:v>
                </c:pt>
                <c:pt idx="661">
                  <c:v>47.075488999999997</c:v>
                </c:pt>
                <c:pt idx="662">
                  <c:v>47.028452000000001</c:v>
                </c:pt>
                <c:pt idx="663">
                  <c:v>47.207194000000001</c:v>
                </c:pt>
                <c:pt idx="664">
                  <c:v>47.724609999999998</c:v>
                </c:pt>
                <c:pt idx="665">
                  <c:v>47.762241000000003</c:v>
                </c:pt>
                <c:pt idx="666">
                  <c:v>47.273046999999998</c:v>
                </c:pt>
                <c:pt idx="667">
                  <c:v>47.545867000000001</c:v>
                </c:pt>
                <c:pt idx="668">
                  <c:v>47.649351000000003</c:v>
                </c:pt>
                <c:pt idx="669">
                  <c:v>47.583499000000003</c:v>
                </c:pt>
                <c:pt idx="670">
                  <c:v>47.536458000000003</c:v>
                </c:pt>
                <c:pt idx="671">
                  <c:v>47.555273</c:v>
                </c:pt>
                <c:pt idx="672">
                  <c:v>48.091504999999998</c:v>
                </c:pt>
                <c:pt idx="673">
                  <c:v>48.157356999999998</c:v>
                </c:pt>
                <c:pt idx="674">
                  <c:v>47.489421</c:v>
                </c:pt>
                <c:pt idx="675">
                  <c:v>48.053877</c:v>
                </c:pt>
                <c:pt idx="676">
                  <c:v>47.677573000000002</c:v>
                </c:pt>
                <c:pt idx="677">
                  <c:v>47.282452999999997</c:v>
                </c:pt>
                <c:pt idx="678">
                  <c:v>46.990820999999997</c:v>
                </c:pt>
                <c:pt idx="679">
                  <c:v>48.119729999999997</c:v>
                </c:pt>
                <c:pt idx="680">
                  <c:v>47.865724999999998</c:v>
                </c:pt>
                <c:pt idx="681">
                  <c:v>48.091504999999998</c:v>
                </c:pt>
                <c:pt idx="682">
                  <c:v>48.458399</c:v>
                </c:pt>
                <c:pt idx="683">
                  <c:v>48.608919999999998</c:v>
                </c:pt>
                <c:pt idx="684">
                  <c:v>48.251435000000001</c:v>
                </c:pt>
                <c:pt idx="685">
                  <c:v>48.881740999999998</c:v>
                </c:pt>
                <c:pt idx="686">
                  <c:v>48.561883000000002</c:v>
                </c:pt>
                <c:pt idx="687">
                  <c:v>48.072688999999997</c:v>
                </c:pt>
                <c:pt idx="688">
                  <c:v>48.646552</c:v>
                </c:pt>
                <c:pt idx="689">
                  <c:v>48.147951999999997</c:v>
                </c:pt>
                <c:pt idx="690">
                  <c:v>47.873198000000002</c:v>
                </c:pt>
                <c:pt idx="691">
                  <c:v>47.570022999999999</c:v>
                </c:pt>
                <c:pt idx="692">
                  <c:v>48.176372000000001</c:v>
                </c:pt>
                <c:pt idx="693">
                  <c:v>48.422704000000003</c:v>
                </c:pt>
                <c:pt idx="694">
                  <c:v>47.153159000000002</c:v>
                </c:pt>
                <c:pt idx="695">
                  <c:v>47.570022999999999</c:v>
                </c:pt>
                <c:pt idx="696">
                  <c:v>46.897354999999997</c:v>
                </c:pt>
                <c:pt idx="697">
                  <c:v>47.636341999999999</c:v>
                </c:pt>
                <c:pt idx="698">
                  <c:v>46.508912000000002</c:v>
                </c:pt>
                <c:pt idx="699">
                  <c:v>46.347848999999997</c:v>
                </c:pt>
                <c:pt idx="700">
                  <c:v>46.385747000000002</c:v>
                </c:pt>
                <c:pt idx="701">
                  <c:v>46.632078</c:v>
                </c:pt>
                <c:pt idx="702">
                  <c:v>47.768980999999997</c:v>
                </c:pt>
                <c:pt idx="703">
                  <c:v>47.901623000000001</c:v>
                </c:pt>
                <c:pt idx="704">
                  <c:v>49.218538000000002</c:v>
                </c:pt>
                <c:pt idx="705">
                  <c:v>49.114320999999997</c:v>
                </c:pt>
                <c:pt idx="706">
                  <c:v>49.739618999999998</c:v>
                </c:pt>
                <c:pt idx="707">
                  <c:v>50.810206000000001</c:v>
                </c:pt>
                <c:pt idx="708">
                  <c:v>50.715462000000002</c:v>
                </c:pt>
                <c:pt idx="709">
                  <c:v>51.350236000000002</c:v>
                </c:pt>
                <c:pt idx="710">
                  <c:v>51.312337999999997</c:v>
                </c:pt>
                <c:pt idx="711">
                  <c:v>55.878909</c:v>
                </c:pt>
                <c:pt idx="712">
                  <c:v>55.130445000000002</c:v>
                </c:pt>
                <c:pt idx="713">
                  <c:v>54.760950999999999</c:v>
                </c:pt>
                <c:pt idx="714">
                  <c:v>54.798848999999997</c:v>
                </c:pt>
                <c:pt idx="715">
                  <c:v>54.779899999999998</c:v>
                </c:pt>
                <c:pt idx="716">
                  <c:v>55.386248999999999</c:v>
                </c:pt>
                <c:pt idx="717">
                  <c:v>55.253610999999999</c:v>
                </c:pt>
                <c:pt idx="718">
                  <c:v>55.717849000000001</c:v>
                </c:pt>
                <c:pt idx="719">
                  <c:v>55.632581000000002</c:v>
                </c:pt>
                <c:pt idx="720">
                  <c:v>55.528364000000003</c:v>
                </c:pt>
                <c:pt idx="721">
                  <c:v>54.760950999999999</c:v>
                </c:pt>
                <c:pt idx="722">
                  <c:v>54.903066000000003</c:v>
                </c:pt>
                <c:pt idx="723">
                  <c:v>55.357827999999998</c:v>
                </c:pt>
                <c:pt idx="724">
                  <c:v>55.613632000000003</c:v>
                </c:pt>
                <c:pt idx="725">
                  <c:v>55.717849000000001</c:v>
                </c:pt>
                <c:pt idx="726">
                  <c:v>55.528364000000003</c:v>
                </c:pt>
                <c:pt idx="727">
                  <c:v>55.708371999999997</c:v>
                </c:pt>
                <c:pt idx="728">
                  <c:v>55.774692000000002</c:v>
                </c:pt>
                <c:pt idx="729">
                  <c:v>55.443095999999997</c:v>
                </c:pt>
                <c:pt idx="730">
                  <c:v>55.765219000000002</c:v>
                </c:pt>
                <c:pt idx="731">
                  <c:v>55.945228</c:v>
                </c:pt>
                <c:pt idx="732">
                  <c:v>55.945228</c:v>
                </c:pt>
                <c:pt idx="733">
                  <c:v>56.125239999999998</c:v>
                </c:pt>
                <c:pt idx="734">
                  <c:v>55.926279000000001</c:v>
                </c:pt>
                <c:pt idx="735">
                  <c:v>55.793641000000001</c:v>
                </c:pt>
                <c:pt idx="736">
                  <c:v>57.461103999999999</c:v>
                </c:pt>
                <c:pt idx="737">
                  <c:v>57.480049000000001</c:v>
                </c:pt>
                <c:pt idx="738">
                  <c:v>56.816856999999999</c:v>
                </c:pt>
                <c:pt idx="739">
                  <c:v>56.163133999999999</c:v>
                </c:pt>
                <c:pt idx="740">
                  <c:v>56.542104000000002</c:v>
                </c:pt>
                <c:pt idx="741">
                  <c:v>55.661002000000003</c:v>
                </c:pt>
                <c:pt idx="742">
                  <c:v>55.471516999999999</c:v>
                </c:pt>
                <c:pt idx="743">
                  <c:v>54.656734</c:v>
                </c:pt>
                <c:pt idx="744">
                  <c:v>56.077866</c:v>
                </c:pt>
                <c:pt idx="745">
                  <c:v>57.593741999999999</c:v>
                </c:pt>
                <c:pt idx="746">
                  <c:v>58.076926</c:v>
                </c:pt>
                <c:pt idx="747">
                  <c:v>57.849547000000001</c:v>
                </c:pt>
                <c:pt idx="748">
                  <c:v>56.049444999999999</c:v>
                </c:pt>
                <c:pt idx="749">
                  <c:v>56.039971999999999</c:v>
                </c:pt>
                <c:pt idx="750">
                  <c:v>56.447364</c:v>
                </c:pt>
                <c:pt idx="751">
                  <c:v>56.66527</c:v>
                </c:pt>
                <c:pt idx="752">
                  <c:v>56.617601000000001</c:v>
                </c:pt>
                <c:pt idx="753">
                  <c:v>56.274405999999999</c:v>
                </c:pt>
                <c:pt idx="754">
                  <c:v>56.731999000000002</c:v>
                </c:pt>
                <c:pt idx="755">
                  <c:v>55.845416</c:v>
                </c:pt>
                <c:pt idx="756">
                  <c:v>55.750081999999999</c:v>
                </c:pt>
                <c:pt idx="757">
                  <c:v>56.474606000000001</c:v>
                </c:pt>
                <c:pt idx="758">
                  <c:v>57.885517</c:v>
                </c:pt>
                <c:pt idx="759">
                  <c:v>57.504187999999999</c:v>
                </c:pt>
                <c:pt idx="760">
                  <c:v>59.277361999999997</c:v>
                </c:pt>
                <c:pt idx="761">
                  <c:v>60.173479999999998</c:v>
                </c:pt>
                <c:pt idx="762">
                  <c:v>60.011417999999999</c:v>
                </c:pt>
                <c:pt idx="763">
                  <c:v>58.753036999999999</c:v>
                </c:pt>
                <c:pt idx="764">
                  <c:v>59.401294</c:v>
                </c:pt>
                <c:pt idx="765">
                  <c:v>59.534757999999997</c:v>
                </c:pt>
                <c:pt idx="766">
                  <c:v>59.058098999999999</c:v>
                </c:pt>
                <c:pt idx="767">
                  <c:v>59.191563000000002</c:v>
                </c:pt>
                <c:pt idx="768">
                  <c:v>59.172496000000002</c:v>
                </c:pt>
                <c:pt idx="769">
                  <c:v>59.544289999999997</c:v>
                </c:pt>
                <c:pt idx="770">
                  <c:v>59.096232000000001</c:v>
                </c:pt>
                <c:pt idx="771">
                  <c:v>58.467041999999999</c:v>
                </c:pt>
                <c:pt idx="772">
                  <c:v>58.285908999999997</c:v>
                </c:pt>
                <c:pt idx="773">
                  <c:v>57.456522999999997</c:v>
                </c:pt>
                <c:pt idx="774">
                  <c:v>57.418388999999998</c:v>
                </c:pt>
                <c:pt idx="775">
                  <c:v>57.065662000000003</c:v>
                </c:pt>
                <c:pt idx="776">
                  <c:v>56.474606000000001</c:v>
                </c:pt>
                <c:pt idx="777">
                  <c:v>57.418388999999998</c:v>
                </c:pt>
                <c:pt idx="778">
                  <c:v>56.884529999999998</c:v>
                </c:pt>
                <c:pt idx="779">
                  <c:v>56.102808000000003</c:v>
                </c:pt>
                <c:pt idx="780">
                  <c:v>57.037064000000001</c:v>
                </c:pt>
                <c:pt idx="781">
                  <c:v>56.541338000000003</c:v>
                </c:pt>
                <c:pt idx="782">
                  <c:v>56.703400000000002</c:v>
                </c:pt>
                <c:pt idx="783">
                  <c:v>57.237259999999999</c:v>
                </c:pt>
                <c:pt idx="784">
                  <c:v>57.294457000000001</c:v>
                </c:pt>
                <c:pt idx="785">
                  <c:v>57.208658</c:v>
                </c:pt>
                <c:pt idx="786">
                  <c:v>56.770131999999997</c:v>
                </c:pt>
                <c:pt idx="787">
                  <c:v>57.694853000000002</c:v>
                </c:pt>
                <c:pt idx="788">
                  <c:v>58.428908999999997</c:v>
                </c:pt>
                <c:pt idx="789">
                  <c:v>58.581439000000003</c:v>
                </c:pt>
                <c:pt idx="790">
                  <c:v>58.362177000000003</c:v>
                </c:pt>
                <c:pt idx="791">
                  <c:v>58.590971000000003</c:v>
                </c:pt>
                <c:pt idx="792">
                  <c:v>58.076177999999999</c:v>
                </c:pt>
                <c:pt idx="793">
                  <c:v>59.391759</c:v>
                </c:pt>
                <c:pt idx="794">
                  <c:v>59.029496999999999</c:v>
                </c:pt>
                <c:pt idx="795">
                  <c:v>62.604441999999999</c:v>
                </c:pt>
                <c:pt idx="796">
                  <c:v>62.966707999999997</c:v>
                </c:pt>
                <c:pt idx="797">
                  <c:v>62.080120999999998</c:v>
                </c:pt>
                <c:pt idx="798">
                  <c:v>63.262233999999999</c:v>
                </c:pt>
                <c:pt idx="799">
                  <c:v>62.470978000000002</c:v>
                </c:pt>
                <c:pt idx="800">
                  <c:v>62.537709999999997</c:v>
                </c:pt>
                <c:pt idx="801">
                  <c:v>63.538697999999997</c:v>
                </c:pt>
                <c:pt idx="802">
                  <c:v>63.748429000000002</c:v>
                </c:pt>
                <c:pt idx="803">
                  <c:v>64.854275000000001</c:v>
                </c:pt>
                <c:pt idx="804">
                  <c:v>64.463418000000004</c:v>
                </c:pt>
                <c:pt idx="805">
                  <c:v>65.273737999999994</c:v>
                </c:pt>
                <c:pt idx="806">
                  <c:v>65.130737999999994</c:v>
                </c:pt>
                <c:pt idx="807">
                  <c:v>64.596881999999994</c:v>
                </c:pt>
                <c:pt idx="808">
                  <c:v>64.425285000000002</c:v>
                </c:pt>
                <c:pt idx="809">
                  <c:v>62.623513000000003</c:v>
                </c:pt>
                <c:pt idx="810">
                  <c:v>61.679721999999998</c:v>
                </c:pt>
                <c:pt idx="811">
                  <c:v>61.965719999999997</c:v>
                </c:pt>
                <c:pt idx="812">
                  <c:v>62.213585000000002</c:v>
                </c:pt>
                <c:pt idx="813">
                  <c:v>62.690244999999997</c:v>
                </c:pt>
                <c:pt idx="814">
                  <c:v>61.489061</c:v>
                </c:pt>
                <c:pt idx="815">
                  <c:v>60.942534999999999</c:v>
                </c:pt>
                <c:pt idx="816">
                  <c:v>60.626123</c:v>
                </c:pt>
                <c:pt idx="817">
                  <c:v>60.405594999999998</c:v>
                </c:pt>
                <c:pt idx="818">
                  <c:v>60.405594999999998</c:v>
                </c:pt>
                <c:pt idx="819">
                  <c:v>60.904181999999999</c:v>
                </c:pt>
                <c:pt idx="820">
                  <c:v>60.846651000000001</c:v>
                </c:pt>
                <c:pt idx="821">
                  <c:v>61.978057999999997</c:v>
                </c:pt>
                <c:pt idx="822">
                  <c:v>61.316473999999999</c:v>
                </c:pt>
                <c:pt idx="823">
                  <c:v>61.393177999999999</c:v>
                </c:pt>
                <c:pt idx="824">
                  <c:v>60.817888000000004</c:v>
                </c:pt>
                <c:pt idx="825">
                  <c:v>61.057592</c:v>
                </c:pt>
                <c:pt idx="826">
                  <c:v>62.658817999999997</c:v>
                </c:pt>
                <c:pt idx="827">
                  <c:v>63.147818000000001</c:v>
                </c:pt>
                <c:pt idx="828">
                  <c:v>64.058693000000005</c:v>
                </c:pt>
                <c:pt idx="829">
                  <c:v>63.857342000000003</c:v>
                </c:pt>
                <c:pt idx="830">
                  <c:v>63.282052</c:v>
                </c:pt>
                <c:pt idx="831">
                  <c:v>63.090291000000001</c:v>
                </c:pt>
                <c:pt idx="832">
                  <c:v>62.476647999999997</c:v>
                </c:pt>
                <c:pt idx="833">
                  <c:v>61.882176999999999</c:v>
                </c:pt>
                <c:pt idx="834">
                  <c:v>61.642473000000003</c:v>
                </c:pt>
                <c:pt idx="835">
                  <c:v>61.105533000000001</c:v>
                </c:pt>
                <c:pt idx="836">
                  <c:v>61.997238000000003</c:v>
                </c:pt>
                <c:pt idx="837">
                  <c:v>62.630054999999999</c:v>
                </c:pt>
                <c:pt idx="838">
                  <c:v>62.351996999999997</c:v>
                </c:pt>
                <c:pt idx="839">
                  <c:v>62.006821000000002</c:v>
                </c:pt>
                <c:pt idx="840">
                  <c:v>62.371177000000003</c:v>
                </c:pt>
                <c:pt idx="841">
                  <c:v>64.173754000000002</c:v>
                </c:pt>
                <c:pt idx="842">
                  <c:v>65.305160999999998</c:v>
                </c:pt>
                <c:pt idx="843">
                  <c:v>64.720281</c:v>
                </c:pt>
                <c:pt idx="844">
                  <c:v>64.624399999999994</c:v>
                </c:pt>
                <c:pt idx="845">
                  <c:v>64.672336999999999</c:v>
                </c:pt>
                <c:pt idx="846">
                  <c:v>64.854515000000006</c:v>
                </c:pt>
                <c:pt idx="847">
                  <c:v>65.199690000000004</c:v>
                </c:pt>
                <c:pt idx="848">
                  <c:v>65.458568</c:v>
                </c:pt>
                <c:pt idx="849">
                  <c:v>66.235215999999994</c:v>
                </c:pt>
                <c:pt idx="850">
                  <c:v>66.053038000000001</c:v>
                </c:pt>
                <c:pt idx="851">
                  <c:v>65.487339000000006</c:v>
                </c:pt>
                <c:pt idx="852">
                  <c:v>64.720281</c:v>
                </c:pt>
                <c:pt idx="853">
                  <c:v>65.583219</c:v>
                </c:pt>
                <c:pt idx="854">
                  <c:v>66.302333000000004</c:v>
                </c:pt>
                <c:pt idx="855">
                  <c:v>61.939703999999999</c:v>
                </c:pt>
                <c:pt idx="856">
                  <c:v>63.742288000000002</c:v>
                </c:pt>
                <c:pt idx="857">
                  <c:v>63.090291000000001</c:v>
                </c:pt>
                <c:pt idx="858">
                  <c:v>62.994404000000003</c:v>
                </c:pt>
                <c:pt idx="859">
                  <c:v>63.061520999999999</c:v>
                </c:pt>
                <c:pt idx="860">
                  <c:v>63.473813</c:v>
                </c:pt>
                <c:pt idx="861">
                  <c:v>62.630054999999999</c:v>
                </c:pt>
                <c:pt idx="862">
                  <c:v>62.399940000000001</c:v>
                </c:pt>
                <c:pt idx="863">
                  <c:v>62.831406000000001</c:v>
                </c:pt>
                <c:pt idx="864">
                  <c:v>63.138227999999998</c:v>
                </c:pt>
                <c:pt idx="865">
                  <c:v>62.591701</c:v>
                </c:pt>
                <c:pt idx="866">
                  <c:v>62.725935</c:v>
                </c:pt>
                <c:pt idx="867">
                  <c:v>63.253289000000002</c:v>
                </c:pt>
                <c:pt idx="868">
                  <c:v>63.569701000000002</c:v>
                </c:pt>
                <c:pt idx="869">
                  <c:v>63.876522999999999</c:v>
                </c:pt>
                <c:pt idx="870">
                  <c:v>64.049109999999999</c:v>
                </c:pt>
                <c:pt idx="871">
                  <c:v>64.298398000000006</c:v>
                </c:pt>
                <c:pt idx="872">
                  <c:v>64.557282999999998</c:v>
                </c:pt>
                <c:pt idx="873">
                  <c:v>64.058693000000005</c:v>
                </c:pt>
                <c:pt idx="874">
                  <c:v>64.087457000000001</c:v>
                </c:pt>
                <c:pt idx="875">
                  <c:v>64.758634000000001</c:v>
                </c:pt>
                <c:pt idx="876">
                  <c:v>63.253289000000002</c:v>
                </c:pt>
                <c:pt idx="877">
                  <c:v>63.799815000000002</c:v>
                </c:pt>
                <c:pt idx="878">
                  <c:v>65.246087000000003</c:v>
                </c:pt>
                <c:pt idx="879">
                  <c:v>65.062897000000007</c:v>
                </c:pt>
                <c:pt idx="880">
                  <c:v>65.082177999999999</c:v>
                </c:pt>
                <c:pt idx="881">
                  <c:v>65.786033000000003</c:v>
                </c:pt>
                <c:pt idx="882">
                  <c:v>65.313579000000004</c:v>
                </c:pt>
                <c:pt idx="883">
                  <c:v>65.458207000000002</c:v>
                </c:pt>
                <c:pt idx="884">
                  <c:v>66.788774000000004</c:v>
                </c:pt>
                <c:pt idx="885">
                  <c:v>67.164811</c:v>
                </c:pt>
                <c:pt idx="886">
                  <c:v>67.550477000000001</c:v>
                </c:pt>
                <c:pt idx="887">
                  <c:v>66.798417999999998</c:v>
                </c:pt>
                <c:pt idx="888">
                  <c:v>66.894834000000003</c:v>
                </c:pt>
                <c:pt idx="889">
                  <c:v>66.808060999999995</c:v>
                </c:pt>
                <c:pt idx="890">
                  <c:v>67.463704000000007</c:v>
                </c:pt>
                <c:pt idx="891">
                  <c:v>66.403107000000006</c:v>
                </c:pt>
                <c:pt idx="892">
                  <c:v>66.885198000000003</c:v>
                </c:pt>
                <c:pt idx="893">
                  <c:v>65.795669000000004</c:v>
                </c:pt>
                <c:pt idx="894">
                  <c:v>63.616627000000001</c:v>
                </c:pt>
                <c:pt idx="895">
                  <c:v>61.996803</c:v>
                </c:pt>
                <c:pt idx="896">
                  <c:v>62.343908999999996</c:v>
                </c:pt>
                <c:pt idx="897">
                  <c:v>62.565666</c:v>
                </c:pt>
                <c:pt idx="898">
                  <c:v>62.151068000000002</c:v>
                </c:pt>
                <c:pt idx="899">
                  <c:v>63.288801999999997</c:v>
                </c:pt>
                <c:pt idx="900">
                  <c:v>62.999544</c:v>
                </c:pt>
                <c:pt idx="901">
                  <c:v>62.517454000000001</c:v>
                </c:pt>
                <c:pt idx="902">
                  <c:v>62.729574999999997</c:v>
                </c:pt>
                <c:pt idx="903">
                  <c:v>61.264023999999999</c:v>
                </c:pt>
                <c:pt idx="904">
                  <c:v>61.138680000000001</c:v>
                </c:pt>
                <c:pt idx="905">
                  <c:v>61.601486000000001</c:v>
                </c:pt>
                <c:pt idx="906">
                  <c:v>60.415543999999997</c:v>
                </c:pt>
                <c:pt idx="907">
                  <c:v>60.155214999999998</c:v>
                </c:pt>
                <c:pt idx="908">
                  <c:v>60.184139000000002</c:v>
                </c:pt>
                <c:pt idx="909">
                  <c:v>60.820501999999998</c:v>
                </c:pt>
                <c:pt idx="910">
                  <c:v>61.196531999999998</c:v>
                </c:pt>
                <c:pt idx="911">
                  <c:v>61.977516000000001</c:v>
                </c:pt>
                <c:pt idx="912">
                  <c:v>61.823250999999999</c:v>
                </c:pt>
                <c:pt idx="913">
                  <c:v>60.463752999999997</c:v>
                </c:pt>
                <c:pt idx="914">
                  <c:v>58.882497000000001</c:v>
                </c:pt>
                <c:pt idx="915">
                  <c:v>56.549182999999999</c:v>
                </c:pt>
                <c:pt idx="916">
                  <c:v>55.806762999999997</c:v>
                </c:pt>
                <c:pt idx="917">
                  <c:v>57.879748999999997</c:v>
                </c:pt>
                <c:pt idx="918">
                  <c:v>58.641452000000001</c:v>
                </c:pt>
                <c:pt idx="919">
                  <c:v>58.438974999999999</c:v>
                </c:pt>
                <c:pt idx="920">
                  <c:v>57.33981</c:v>
                </c:pt>
                <c:pt idx="921">
                  <c:v>56.115301000000002</c:v>
                </c:pt>
                <c:pt idx="922">
                  <c:v>57.474795</c:v>
                </c:pt>
                <c:pt idx="923">
                  <c:v>56.645598999999997</c:v>
                </c:pt>
                <c:pt idx="924">
                  <c:v>55.247537000000001</c:v>
                </c:pt>
                <c:pt idx="925">
                  <c:v>56.877003999999999</c:v>
                </c:pt>
                <c:pt idx="926">
                  <c:v>55.951388000000001</c:v>
                </c:pt>
                <c:pt idx="927">
                  <c:v>56.645598999999997</c:v>
                </c:pt>
                <c:pt idx="928">
                  <c:v>57.098765</c:v>
                </c:pt>
                <c:pt idx="929">
                  <c:v>57.050553000000001</c:v>
                </c:pt>
                <c:pt idx="930">
                  <c:v>57.937601000000001</c:v>
                </c:pt>
                <c:pt idx="931">
                  <c:v>59.403156000000003</c:v>
                </c:pt>
                <c:pt idx="932">
                  <c:v>59.962378000000001</c:v>
                </c:pt>
                <c:pt idx="933">
                  <c:v>62.035364000000001</c:v>
                </c:pt>
                <c:pt idx="934">
                  <c:v>60.473396000000001</c:v>
                </c:pt>
                <c:pt idx="935">
                  <c:v>59.865962000000003</c:v>
                </c:pt>
                <c:pt idx="936">
                  <c:v>59.528500000000001</c:v>
                </c:pt>
                <c:pt idx="937">
                  <c:v>59.586348999999998</c:v>
                </c:pt>
                <c:pt idx="938">
                  <c:v>58.082230000000003</c:v>
                </c:pt>
                <c:pt idx="939">
                  <c:v>55.401805000000003</c:v>
                </c:pt>
                <c:pt idx="940">
                  <c:v>56.838436000000002</c:v>
                </c:pt>
                <c:pt idx="941">
                  <c:v>57.440001000000002</c:v>
                </c:pt>
                <c:pt idx="942">
                  <c:v>58.264729000000003</c:v>
                </c:pt>
                <c:pt idx="943">
                  <c:v>60.379919000000001</c:v>
                </c:pt>
                <c:pt idx="944">
                  <c:v>60.127650000000003</c:v>
                </c:pt>
                <c:pt idx="945">
                  <c:v>58.099784999999997</c:v>
                </c:pt>
                <c:pt idx="946">
                  <c:v>58.749864000000002</c:v>
                </c:pt>
                <c:pt idx="947">
                  <c:v>58.711053</c:v>
                </c:pt>
                <c:pt idx="948">
                  <c:v>59.613404000000003</c:v>
                </c:pt>
                <c:pt idx="949">
                  <c:v>60.845647999999997</c:v>
                </c:pt>
                <c:pt idx="950">
                  <c:v>60.486649</c:v>
                </c:pt>
                <c:pt idx="951">
                  <c:v>60.234380999999999</c:v>
                </c:pt>
                <c:pt idx="952">
                  <c:v>61.728594000000001</c:v>
                </c:pt>
                <c:pt idx="953">
                  <c:v>62.572727999999998</c:v>
                </c:pt>
                <c:pt idx="954">
                  <c:v>63.145190999999997</c:v>
                </c:pt>
                <c:pt idx="955">
                  <c:v>61.990566999999999</c:v>
                </c:pt>
                <c:pt idx="956">
                  <c:v>60.651592999999998</c:v>
                </c:pt>
                <c:pt idx="957">
                  <c:v>61.301676</c:v>
                </c:pt>
                <c:pt idx="958">
                  <c:v>63.222814999999997</c:v>
                </c:pt>
                <c:pt idx="959">
                  <c:v>62.630949000000001</c:v>
                </c:pt>
                <c:pt idx="960">
                  <c:v>64.814057000000005</c:v>
                </c:pt>
                <c:pt idx="961">
                  <c:v>65.580563999999995</c:v>
                </c:pt>
                <c:pt idx="962">
                  <c:v>65.308890000000005</c:v>
                </c:pt>
                <c:pt idx="963">
                  <c:v>63.989322000000001</c:v>
                </c:pt>
                <c:pt idx="964">
                  <c:v>63.795271</c:v>
                </c:pt>
                <c:pt idx="965">
                  <c:v>64.115461999999994</c:v>
                </c:pt>
                <c:pt idx="966">
                  <c:v>63.669137999999997</c:v>
                </c:pt>
                <c:pt idx="967">
                  <c:v>63.601219999999998</c:v>
                </c:pt>
                <c:pt idx="968">
                  <c:v>63.504187000000002</c:v>
                </c:pt>
                <c:pt idx="969">
                  <c:v>63.057862999999998</c:v>
                </c:pt>
                <c:pt idx="970">
                  <c:v>63.116084000000001</c:v>
                </c:pt>
                <c:pt idx="971">
                  <c:v>62.330159999999999</c:v>
                </c:pt>
                <c:pt idx="972">
                  <c:v>61.825623</c:v>
                </c:pt>
                <c:pt idx="973">
                  <c:v>62.242840000000001</c:v>
                </c:pt>
                <c:pt idx="974">
                  <c:v>63.086970000000001</c:v>
                </c:pt>
                <c:pt idx="975">
                  <c:v>63.775869</c:v>
                </c:pt>
                <c:pt idx="976">
                  <c:v>65.599974000000003</c:v>
                </c:pt>
                <c:pt idx="977">
                  <c:v>64.949894999999998</c:v>
                </c:pt>
                <c:pt idx="978">
                  <c:v>65.803730000000002</c:v>
                </c:pt>
                <c:pt idx="979">
                  <c:v>65.968673999999993</c:v>
                </c:pt>
                <c:pt idx="980">
                  <c:v>65.803730000000002</c:v>
                </c:pt>
                <c:pt idx="981">
                  <c:v>66.056002000000007</c:v>
                </c:pt>
                <c:pt idx="982">
                  <c:v>65.832836999999998</c:v>
                </c:pt>
                <c:pt idx="983">
                  <c:v>65.017813000000004</c:v>
                </c:pt>
                <c:pt idx="984">
                  <c:v>66.230650999999995</c:v>
                </c:pt>
                <c:pt idx="985">
                  <c:v>65.764917999999994</c:v>
                </c:pt>
                <c:pt idx="986">
                  <c:v>64.474457000000001</c:v>
                </c:pt>
                <c:pt idx="987">
                  <c:v>67.055379000000002</c:v>
                </c:pt>
                <c:pt idx="988">
                  <c:v>66.793402</c:v>
                </c:pt>
                <c:pt idx="989">
                  <c:v>67.336759000000001</c:v>
                </c:pt>
                <c:pt idx="990">
                  <c:v>66.521727999999996</c:v>
                </c:pt>
                <c:pt idx="991">
                  <c:v>66.890434999999997</c:v>
                </c:pt>
                <c:pt idx="992">
                  <c:v>65.609679</c:v>
                </c:pt>
                <c:pt idx="993">
                  <c:v>66.599350999999999</c:v>
                </c:pt>
                <c:pt idx="994">
                  <c:v>68.132379999999998</c:v>
                </c:pt>
                <c:pt idx="995">
                  <c:v>68.607810000000001</c:v>
                </c:pt>
                <c:pt idx="996">
                  <c:v>67.220324000000005</c:v>
                </c:pt>
                <c:pt idx="997">
                  <c:v>65.629080999999999</c:v>
                </c:pt>
                <c:pt idx="998">
                  <c:v>66.017189999999999</c:v>
                </c:pt>
                <c:pt idx="999">
                  <c:v>66.279160000000005</c:v>
                </c:pt>
                <c:pt idx="1000">
                  <c:v>66.938944000000006</c:v>
                </c:pt>
                <c:pt idx="1001">
                  <c:v>66.919542000000007</c:v>
                </c:pt>
                <c:pt idx="1002">
                  <c:v>67.113592999999995</c:v>
                </c:pt>
                <c:pt idx="1003">
                  <c:v>67.666646999999998</c:v>
                </c:pt>
                <c:pt idx="1004">
                  <c:v>67.822738999999999</c:v>
                </c:pt>
                <c:pt idx="1005">
                  <c:v>67.110566000000006</c:v>
                </c:pt>
                <c:pt idx="1006">
                  <c:v>65.393531999999993</c:v>
                </c:pt>
                <c:pt idx="1007">
                  <c:v>66.681304999999995</c:v>
                </c:pt>
                <c:pt idx="1008">
                  <c:v>65.510604999999998</c:v>
                </c:pt>
                <c:pt idx="1009">
                  <c:v>63.696015000000003</c:v>
                </c:pt>
                <c:pt idx="1010">
                  <c:v>62.076542000000003</c:v>
                </c:pt>
                <c:pt idx="1011">
                  <c:v>61.442408999999998</c:v>
                </c:pt>
                <c:pt idx="1012">
                  <c:v>61.891177999999996</c:v>
                </c:pt>
                <c:pt idx="1013">
                  <c:v>59.783912000000001</c:v>
                </c:pt>
                <c:pt idx="1014">
                  <c:v>61.959468999999999</c:v>
                </c:pt>
                <c:pt idx="1015">
                  <c:v>61.247290999999997</c:v>
                </c:pt>
                <c:pt idx="1016">
                  <c:v>61.666794000000003</c:v>
                </c:pt>
                <c:pt idx="1017">
                  <c:v>61.998493000000003</c:v>
                </c:pt>
                <c:pt idx="1018">
                  <c:v>61.588749</c:v>
                </c:pt>
                <c:pt idx="1019">
                  <c:v>62.827744000000003</c:v>
                </c:pt>
                <c:pt idx="1020">
                  <c:v>61.383873000000001</c:v>
                </c:pt>
                <c:pt idx="1021">
                  <c:v>61.159489000000001</c:v>
                </c:pt>
                <c:pt idx="1022">
                  <c:v>60.203415</c:v>
                </c:pt>
                <c:pt idx="1023">
                  <c:v>59.666843</c:v>
                </c:pt>
                <c:pt idx="1024">
                  <c:v>60.642429</c:v>
                </c:pt>
                <c:pt idx="1025">
                  <c:v>59.335144</c:v>
                </c:pt>
                <c:pt idx="1026">
                  <c:v>57.432749999999999</c:v>
                </c:pt>
                <c:pt idx="1027">
                  <c:v>58.652233000000003</c:v>
                </c:pt>
                <c:pt idx="1028">
                  <c:v>58.242488000000002</c:v>
                </c:pt>
                <c:pt idx="1029">
                  <c:v>58.174197999999997</c:v>
                </c:pt>
                <c:pt idx="1030">
                  <c:v>59.237586999999998</c:v>
                </c:pt>
                <c:pt idx="1031">
                  <c:v>59.530262</c:v>
                </c:pt>
                <c:pt idx="1032">
                  <c:v>59.588797999999997</c:v>
                </c:pt>
                <c:pt idx="1033">
                  <c:v>58.066882999999997</c:v>
                </c:pt>
                <c:pt idx="1034">
                  <c:v>58.730280999999998</c:v>
                </c:pt>
                <c:pt idx="1035">
                  <c:v>60.661940999999999</c:v>
                </c:pt>
                <c:pt idx="1036">
                  <c:v>62.359459000000001</c:v>
                </c:pt>
                <c:pt idx="1037">
                  <c:v>61.774109000000003</c:v>
                </c:pt>
                <c:pt idx="1038">
                  <c:v>62.24239</c:v>
                </c:pt>
                <c:pt idx="1039">
                  <c:v>62.144832999999998</c:v>
                </c:pt>
                <c:pt idx="1040">
                  <c:v>60.554625999999999</c:v>
                </c:pt>
                <c:pt idx="1041">
                  <c:v>60.710720000000002</c:v>
                </c:pt>
                <c:pt idx="1042">
                  <c:v>61.491188000000001</c:v>
                </c:pt>
                <c:pt idx="1043">
                  <c:v>60.730232000000001</c:v>
                </c:pt>
                <c:pt idx="1044">
                  <c:v>60.418044999999999</c:v>
                </c:pt>
                <c:pt idx="1045">
                  <c:v>62.652138000000001</c:v>
                </c:pt>
                <c:pt idx="1046">
                  <c:v>63.315536999999999</c:v>
                </c:pt>
                <c:pt idx="1047">
                  <c:v>63.413094000000001</c:v>
                </c:pt>
                <c:pt idx="1048">
                  <c:v>63.130172999999999</c:v>
                </c:pt>
                <c:pt idx="1049">
                  <c:v>64.866714999999999</c:v>
                </c:pt>
                <c:pt idx="1050">
                  <c:v>64.642334000000005</c:v>
                </c:pt>
                <c:pt idx="1051">
                  <c:v>63.939911000000002</c:v>
                </c:pt>
                <c:pt idx="1052">
                  <c:v>63.354560999999997</c:v>
                </c:pt>
                <c:pt idx="1053">
                  <c:v>63.374068999999999</c:v>
                </c:pt>
                <c:pt idx="1054">
                  <c:v>62.554580999999999</c:v>
                </c:pt>
                <c:pt idx="1055">
                  <c:v>62.125320000000002</c:v>
                </c:pt>
                <c:pt idx="1056">
                  <c:v>61.110709999999997</c:v>
                </c:pt>
                <c:pt idx="1057">
                  <c:v>59.969276000000001</c:v>
                </c:pt>
                <c:pt idx="1058">
                  <c:v>61.296073999999997</c:v>
                </c:pt>
                <c:pt idx="1059">
                  <c:v>61.169246000000001</c:v>
                </c:pt>
                <c:pt idx="1060">
                  <c:v>61.266804</c:v>
                </c:pt>
                <c:pt idx="1061">
                  <c:v>60.818035000000002</c:v>
                </c:pt>
                <c:pt idx="1062">
                  <c:v>60.993640999999997</c:v>
                </c:pt>
                <c:pt idx="1063">
                  <c:v>61.237537000000003</c:v>
                </c:pt>
                <c:pt idx="1064">
                  <c:v>62.622871000000004</c:v>
                </c:pt>
                <c:pt idx="1065">
                  <c:v>62.259751000000001</c:v>
                </c:pt>
                <c:pt idx="1066">
                  <c:v>62.691566999999999</c:v>
                </c:pt>
                <c:pt idx="1067">
                  <c:v>63.702407999999998</c:v>
                </c:pt>
                <c:pt idx="1068">
                  <c:v>64.742684999999994</c:v>
                </c:pt>
                <c:pt idx="1069">
                  <c:v>64.536592999999996</c:v>
                </c:pt>
                <c:pt idx="1070">
                  <c:v>65.302080000000004</c:v>
                </c:pt>
                <c:pt idx="1071">
                  <c:v>65.046914999999998</c:v>
                </c:pt>
                <c:pt idx="1072">
                  <c:v>64.840823</c:v>
                </c:pt>
                <c:pt idx="1073">
                  <c:v>64.752500999999995</c:v>
                </c:pt>
                <c:pt idx="1074">
                  <c:v>65.596494000000007</c:v>
                </c:pt>
                <c:pt idx="1075">
                  <c:v>66.312916999999999</c:v>
                </c:pt>
                <c:pt idx="1076">
                  <c:v>66.607337999999999</c:v>
                </c:pt>
                <c:pt idx="1077">
                  <c:v>66.783990000000003</c:v>
                </c:pt>
                <c:pt idx="1078">
                  <c:v>67.578918000000002</c:v>
                </c:pt>
                <c:pt idx="1079">
                  <c:v>67.627990999999994</c:v>
                </c:pt>
                <c:pt idx="1080">
                  <c:v>67.942036999999999</c:v>
                </c:pt>
                <c:pt idx="1081">
                  <c:v>68.854736000000003</c:v>
                </c:pt>
                <c:pt idx="1082">
                  <c:v>69.365058000000005</c:v>
                </c:pt>
                <c:pt idx="1083">
                  <c:v>69.315985999999995</c:v>
                </c:pt>
                <c:pt idx="1084">
                  <c:v>69.541709999999995</c:v>
                </c:pt>
                <c:pt idx="1085">
                  <c:v>68.923433000000003</c:v>
                </c:pt>
                <c:pt idx="1086">
                  <c:v>70.915666000000002</c:v>
                </c:pt>
                <c:pt idx="1087">
                  <c:v>70.837152000000003</c:v>
                </c:pt>
                <c:pt idx="1088">
                  <c:v>70.621244000000004</c:v>
                </c:pt>
                <c:pt idx="1089">
                  <c:v>69.806683000000007</c:v>
                </c:pt>
                <c:pt idx="1090">
                  <c:v>69.463195999999996</c:v>
                </c:pt>
                <c:pt idx="1091">
                  <c:v>69.826316000000006</c:v>
                </c:pt>
                <c:pt idx="1092">
                  <c:v>69.895013000000006</c:v>
                </c:pt>
                <c:pt idx="1093">
                  <c:v>70.012776000000002</c:v>
                </c:pt>
                <c:pt idx="1094">
                  <c:v>70.199242999999996</c:v>
                </c:pt>
                <c:pt idx="1095">
                  <c:v>69.492637000000002</c:v>
                </c:pt>
                <c:pt idx="1096">
                  <c:v>69.953894000000005</c:v>
                </c:pt>
                <c:pt idx="1097">
                  <c:v>69.855756</c:v>
                </c:pt>
                <c:pt idx="1098">
                  <c:v>71.475060999999997</c:v>
                </c:pt>
                <c:pt idx="1099">
                  <c:v>69.885197000000005</c:v>
                </c:pt>
                <c:pt idx="1100">
                  <c:v>69.767426999999998</c:v>
                </c:pt>
                <c:pt idx="1101">
                  <c:v>69.021570999999994</c:v>
                </c:pt>
                <c:pt idx="1102">
                  <c:v>69.453379999999996</c:v>
                </c:pt>
                <c:pt idx="1103">
                  <c:v>69.090269000000006</c:v>
                </c:pt>
                <c:pt idx="1104">
                  <c:v>69.904829000000007</c:v>
                </c:pt>
                <c:pt idx="1105">
                  <c:v>69.374874000000005</c:v>
                </c:pt>
                <c:pt idx="1106">
                  <c:v>69.414130999999998</c:v>
                </c:pt>
                <c:pt idx="1107">
                  <c:v>69.983334999999997</c:v>
                </c:pt>
                <c:pt idx="1108">
                  <c:v>70.366078999999999</c:v>
                </c:pt>
                <c:pt idx="1109">
                  <c:v>70.532921999999999</c:v>
                </c:pt>
                <c:pt idx="1110">
                  <c:v>71.641896000000003</c:v>
                </c:pt>
                <c:pt idx="1111">
                  <c:v>71.533941999999996</c:v>
                </c:pt>
                <c:pt idx="1112">
                  <c:v>72.907898000000003</c:v>
                </c:pt>
                <c:pt idx="1113">
                  <c:v>72.534970000000001</c:v>
                </c:pt>
                <c:pt idx="1114">
                  <c:v>72.044272000000007</c:v>
                </c:pt>
                <c:pt idx="1115">
                  <c:v>71.376923000000005</c:v>
                </c:pt>
                <c:pt idx="1116">
                  <c:v>71.298409000000007</c:v>
                </c:pt>
                <c:pt idx="1117">
                  <c:v>70.876408999999995</c:v>
                </c:pt>
                <c:pt idx="1118">
                  <c:v>71.740033999999994</c:v>
                </c:pt>
                <c:pt idx="1119">
                  <c:v>71.219896000000006</c:v>
                </c:pt>
                <c:pt idx="1120">
                  <c:v>70.395527000000001</c:v>
                </c:pt>
                <c:pt idx="1121">
                  <c:v>69.355242000000004</c:v>
                </c:pt>
                <c:pt idx="1122">
                  <c:v>69.639848000000001</c:v>
                </c:pt>
                <c:pt idx="1123">
                  <c:v>69.924453999999997</c:v>
                </c:pt>
                <c:pt idx="1124">
                  <c:v>70.964731</c:v>
                </c:pt>
                <c:pt idx="1125">
                  <c:v>71.288593000000006</c:v>
                </c:pt>
                <c:pt idx="1126">
                  <c:v>69.296361000000005</c:v>
                </c:pt>
                <c:pt idx="1127">
                  <c:v>69.011754999999994</c:v>
                </c:pt>
                <c:pt idx="1128">
                  <c:v>70.670316999999997</c:v>
                </c:pt>
                <c:pt idx="1129">
                  <c:v>72.021960000000007</c:v>
                </c:pt>
                <c:pt idx="1130">
                  <c:v>72.564594</c:v>
                </c:pt>
                <c:pt idx="1131">
                  <c:v>72.791507999999993</c:v>
                </c:pt>
                <c:pt idx="1132">
                  <c:v>72.791507999999993</c:v>
                </c:pt>
                <c:pt idx="1133">
                  <c:v>72.870437999999993</c:v>
                </c:pt>
                <c:pt idx="1134">
                  <c:v>73.087491999999997</c:v>
                </c:pt>
                <c:pt idx="1135">
                  <c:v>74.271411000000001</c:v>
                </c:pt>
                <c:pt idx="1136">
                  <c:v>74.379937999999996</c:v>
                </c:pt>
                <c:pt idx="1137">
                  <c:v>75.179084000000003</c:v>
                </c:pt>
                <c:pt idx="1138">
                  <c:v>75.553996999999995</c:v>
                </c:pt>
                <c:pt idx="1139">
                  <c:v>75.741446999999994</c:v>
                </c:pt>
                <c:pt idx="1140">
                  <c:v>74.981765999999993</c:v>
                </c:pt>
                <c:pt idx="1141">
                  <c:v>74.942301</c:v>
                </c:pt>
                <c:pt idx="1142">
                  <c:v>74.458867999999995</c:v>
                </c:pt>
                <c:pt idx="1143">
                  <c:v>74.705518999999995</c:v>
                </c:pt>
                <c:pt idx="1144">
                  <c:v>74.488465000000005</c:v>
                </c:pt>
                <c:pt idx="1145">
                  <c:v>74.666054000000003</c:v>
                </c:pt>
                <c:pt idx="1146">
                  <c:v>74.547658999999996</c:v>
                </c:pt>
                <c:pt idx="1147">
                  <c:v>74.054357999999993</c:v>
                </c:pt>
                <c:pt idx="1148">
                  <c:v>75.44547</c:v>
                </c:pt>
                <c:pt idx="1149">
                  <c:v>73.659723</c:v>
                </c:pt>
                <c:pt idx="1150">
                  <c:v>73.807706999999994</c:v>
                </c:pt>
                <c:pt idx="1151">
                  <c:v>75.169223000000002</c:v>
                </c:pt>
                <c:pt idx="1152">
                  <c:v>74.044497000000007</c:v>
                </c:pt>
                <c:pt idx="1153">
                  <c:v>73.797847000000004</c:v>
                </c:pt>
                <c:pt idx="1154">
                  <c:v>74.310875999999993</c:v>
                </c:pt>
                <c:pt idx="1155">
                  <c:v>62.432184999999997</c:v>
                </c:pt>
                <c:pt idx="1156">
                  <c:v>59.492111000000001</c:v>
                </c:pt>
                <c:pt idx="1157">
                  <c:v>60.784560999999997</c:v>
                </c:pt>
                <c:pt idx="1158">
                  <c:v>59.768362000000003</c:v>
                </c:pt>
                <c:pt idx="1159">
                  <c:v>60.153137000000001</c:v>
                </c:pt>
                <c:pt idx="1160">
                  <c:v>59.817692000000001</c:v>
                </c:pt>
                <c:pt idx="1161">
                  <c:v>59.225727999999997</c:v>
                </c:pt>
                <c:pt idx="1162">
                  <c:v>58.614035999999999</c:v>
                </c:pt>
                <c:pt idx="1163">
                  <c:v>57.518906999999999</c:v>
                </c:pt>
                <c:pt idx="1164">
                  <c:v>57.893816999999999</c:v>
                </c:pt>
                <c:pt idx="1165">
                  <c:v>58.495645000000003</c:v>
                </c:pt>
                <c:pt idx="1166">
                  <c:v>58.466043999999997</c:v>
                </c:pt>
                <c:pt idx="1167">
                  <c:v>59.058008000000001</c:v>
                </c:pt>
                <c:pt idx="1168">
                  <c:v>57.805022000000001</c:v>
                </c:pt>
                <c:pt idx="1169">
                  <c:v>57.972743000000001</c:v>
                </c:pt>
                <c:pt idx="1170">
                  <c:v>57.982610999999999</c:v>
                </c:pt>
                <c:pt idx="1171">
                  <c:v>57.972743000000001</c:v>
                </c:pt>
                <c:pt idx="1172">
                  <c:v>56.473111000000003</c:v>
                </c:pt>
                <c:pt idx="1173">
                  <c:v>56.621099000000001</c:v>
                </c:pt>
                <c:pt idx="1174">
                  <c:v>55.999538000000001</c:v>
                </c:pt>
                <c:pt idx="1175">
                  <c:v>55.595032000000003</c:v>
                </c:pt>
                <c:pt idx="1176">
                  <c:v>56.196860000000001</c:v>
                </c:pt>
                <c:pt idx="1177">
                  <c:v>55.812085000000003</c:v>
                </c:pt>
                <c:pt idx="1178">
                  <c:v>56.048872000000003</c:v>
                </c:pt>
                <c:pt idx="1179">
                  <c:v>54.914278000000003</c:v>
                </c:pt>
                <c:pt idx="1180">
                  <c:v>55.565435000000001</c:v>
                </c:pt>
                <c:pt idx="1181">
                  <c:v>54.855080000000001</c:v>
                </c:pt>
                <c:pt idx="1182">
                  <c:v>54.490037999999998</c:v>
                </c:pt>
                <c:pt idx="1183">
                  <c:v>55.220126</c:v>
                </c:pt>
                <c:pt idx="1184">
                  <c:v>54.855080000000001</c:v>
                </c:pt>
                <c:pt idx="1185">
                  <c:v>54.34205</c:v>
                </c:pt>
                <c:pt idx="1186">
                  <c:v>54.815618999999998</c:v>
                </c:pt>
                <c:pt idx="1187">
                  <c:v>55.180661000000001</c:v>
                </c:pt>
                <c:pt idx="1188">
                  <c:v>55.664093999999999</c:v>
                </c:pt>
                <c:pt idx="1189">
                  <c:v>55.723291000000003</c:v>
                </c:pt>
                <c:pt idx="1190">
                  <c:v>54.736688999999998</c:v>
                </c:pt>
                <c:pt idx="1191">
                  <c:v>54.993208000000003</c:v>
                </c:pt>
                <c:pt idx="1192">
                  <c:v>54.351914999999998</c:v>
                </c:pt>
                <c:pt idx="1193">
                  <c:v>53.148259000000003</c:v>
                </c:pt>
                <c:pt idx="1194">
                  <c:v>53.197588000000003</c:v>
                </c:pt>
                <c:pt idx="1195">
                  <c:v>53.927675000000001</c:v>
                </c:pt>
                <c:pt idx="1196">
                  <c:v>54.470306000000001</c:v>
                </c:pt>
                <c:pt idx="1197">
                  <c:v>54.430570000000003</c:v>
                </c:pt>
                <c:pt idx="1198">
                  <c:v>54.688862999999998</c:v>
                </c:pt>
                <c:pt idx="1199">
                  <c:v>55.066370999999997</c:v>
                </c:pt>
                <c:pt idx="1200">
                  <c:v>49.483240000000002</c:v>
                </c:pt>
                <c:pt idx="1201">
                  <c:v>49.224944000000001</c:v>
                </c:pt>
                <c:pt idx="1202">
                  <c:v>49.681925</c:v>
                </c:pt>
                <c:pt idx="1203">
                  <c:v>49.910420000000002</c:v>
                </c:pt>
                <c:pt idx="1204">
                  <c:v>49.443502000000002</c:v>
                </c:pt>
                <c:pt idx="1205">
                  <c:v>49.016323</c:v>
                </c:pt>
                <c:pt idx="1206">
                  <c:v>49.721663999999997</c:v>
                </c:pt>
                <c:pt idx="1207">
                  <c:v>49.542844000000002</c:v>
                </c:pt>
                <c:pt idx="1208">
                  <c:v>50.029631999999999</c:v>
                </c:pt>
                <c:pt idx="1209">
                  <c:v>49.691862</c:v>
                </c:pt>
                <c:pt idx="1210">
                  <c:v>48.907043999999999</c:v>
                </c:pt>
                <c:pt idx="1211">
                  <c:v>49.224944000000001</c:v>
                </c:pt>
                <c:pt idx="1212">
                  <c:v>48.966650999999999</c:v>
                </c:pt>
                <c:pt idx="1213">
                  <c:v>51.619134000000003</c:v>
                </c:pt>
                <c:pt idx="1214">
                  <c:v>50.665433</c:v>
                </c:pt>
                <c:pt idx="1215">
                  <c:v>50.576022999999999</c:v>
                </c:pt>
                <c:pt idx="1216">
                  <c:v>50.466743999999998</c:v>
                </c:pt>
                <c:pt idx="1217">
                  <c:v>50.238253</c:v>
                </c:pt>
                <c:pt idx="1218">
                  <c:v>49.880614000000001</c:v>
                </c:pt>
                <c:pt idx="1219">
                  <c:v>50.675364999999999</c:v>
                </c:pt>
                <c:pt idx="1220">
                  <c:v>52.274804000000003</c:v>
                </c:pt>
                <c:pt idx="1221">
                  <c:v>52.811261999999999</c:v>
                </c:pt>
                <c:pt idx="1222">
                  <c:v>55.930663000000003</c:v>
                </c:pt>
                <c:pt idx="1223">
                  <c:v>56.288302000000002</c:v>
                </c:pt>
                <c:pt idx="1224">
                  <c:v>56.000202999999999</c:v>
                </c:pt>
                <c:pt idx="1225">
                  <c:v>56.188958999999997</c:v>
                </c:pt>
                <c:pt idx="1226">
                  <c:v>56.318103999999998</c:v>
                </c:pt>
                <c:pt idx="1227">
                  <c:v>55.831321000000003</c:v>
                </c:pt>
                <c:pt idx="1228">
                  <c:v>56.308171000000002</c:v>
                </c:pt>
                <c:pt idx="1229">
                  <c:v>56.387644000000002</c:v>
                </c:pt>
                <c:pt idx="1230">
                  <c:v>56.357841999999998</c:v>
                </c:pt>
                <c:pt idx="1231">
                  <c:v>56.179023000000001</c:v>
                </c:pt>
                <c:pt idx="1232">
                  <c:v>56.377712000000002</c:v>
                </c:pt>
                <c:pt idx="1233">
                  <c:v>56.606202000000003</c:v>
                </c:pt>
                <c:pt idx="1234">
                  <c:v>56.139284000000004</c:v>
                </c:pt>
                <c:pt idx="1235">
                  <c:v>55.990271</c:v>
                </c:pt>
                <c:pt idx="1236">
                  <c:v>56.069744</c:v>
                </c:pt>
                <c:pt idx="1237">
                  <c:v>55.433942999999999</c:v>
                </c:pt>
                <c:pt idx="1238">
                  <c:v>55.592892999999997</c:v>
                </c:pt>
                <c:pt idx="1239">
                  <c:v>55.185583000000001</c:v>
                </c:pt>
                <c:pt idx="1240">
                  <c:v>55.662433999999998</c:v>
                </c:pt>
                <c:pt idx="1241">
                  <c:v>54.877619000000003</c:v>
                </c:pt>
                <c:pt idx="1242">
                  <c:v>54.867683</c:v>
                </c:pt>
                <c:pt idx="1243">
                  <c:v>56.66581</c:v>
                </c:pt>
                <c:pt idx="1244">
                  <c:v>56.179023000000001</c:v>
                </c:pt>
                <c:pt idx="1245">
                  <c:v>56.794955000000002</c:v>
                </c:pt>
                <c:pt idx="1246">
                  <c:v>58.116230999999999</c:v>
                </c:pt>
                <c:pt idx="1247">
                  <c:v>58.265248999999997</c:v>
                </c:pt>
                <c:pt idx="1248">
                  <c:v>58.235442999999997</c:v>
                </c:pt>
                <c:pt idx="1249">
                  <c:v>59.030194000000002</c:v>
                </c:pt>
                <c:pt idx="1250">
                  <c:v>58.732163</c:v>
                </c:pt>
                <c:pt idx="1251">
                  <c:v>58.304983999999997</c:v>
                </c:pt>
                <c:pt idx="1252">
                  <c:v>58.374524000000001</c:v>
                </c:pt>
                <c:pt idx="1253">
                  <c:v>59.21895</c:v>
                </c:pt>
                <c:pt idx="1254">
                  <c:v>58.940787999999998</c:v>
                </c:pt>
                <c:pt idx="1255">
                  <c:v>58.22551</c:v>
                </c:pt>
                <c:pt idx="1256">
                  <c:v>58.513609000000002</c:v>
                </c:pt>
                <c:pt idx="1257">
                  <c:v>58.056623999999999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21-4D0A-B1F6-5FD63850A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475176"/>
        <c:axId val="526475504"/>
      </c:lineChart>
      <c:lineChart>
        <c:grouping val="standard"/>
        <c:varyColors val="0"/>
        <c:ser>
          <c:idx val="1"/>
          <c:order val="1"/>
          <c:tx>
            <c:strRef>
              <c:f>'BMYDistribution Fit'!$C$1</c:f>
              <c:strCache>
                <c:ptCount val="1"/>
                <c:pt idx="0">
                  <c:v>Daily Change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'BMYDistribution Fit'!$A$2:$A$1259</c:f>
              <c:numCache>
                <c:formatCode>m/d/yyyy</c:formatCode>
                <c:ptCount val="1258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40931</c:v>
                </c:pt>
                <c:pt idx="14">
                  <c:v>40932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40960</c:v>
                </c:pt>
                <c:pt idx="34">
                  <c:v>40961</c:v>
                </c:pt>
                <c:pt idx="35">
                  <c:v>40962</c:v>
                </c:pt>
                <c:pt idx="36">
                  <c:v>40963</c:v>
                </c:pt>
                <c:pt idx="37">
                  <c:v>40966</c:v>
                </c:pt>
                <c:pt idx="38">
                  <c:v>40967</c:v>
                </c:pt>
                <c:pt idx="39">
                  <c:v>40968</c:v>
                </c:pt>
                <c:pt idx="40">
                  <c:v>40969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41008</c:v>
                </c:pt>
                <c:pt idx="67">
                  <c:v>41009</c:v>
                </c:pt>
                <c:pt idx="68">
                  <c:v>41010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41030</c:v>
                </c:pt>
                <c:pt idx="83">
                  <c:v>41031</c:v>
                </c:pt>
                <c:pt idx="84">
                  <c:v>41032</c:v>
                </c:pt>
                <c:pt idx="85">
                  <c:v>41033</c:v>
                </c:pt>
                <c:pt idx="86">
                  <c:v>41036</c:v>
                </c:pt>
                <c:pt idx="87">
                  <c:v>41037</c:v>
                </c:pt>
                <c:pt idx="88">
                  <c:v>41038</c:v>
                </c:pt>
                <c:pt idx="89">
                  <c:v>41039</c:v>
                </c:pt>
                <c:pt idx="90">
                  <c:v>41040</c:v>
                </c:pt>
                <c:pt idx="91">
                  <c:v>41043</c:v>
                </c:pt>
                <c:pt idx="92">
                  <c:v>41044</c:v>
                </c:pt>
                <c:pt idx="93">
                  <c:v>41045</c:v>
                </c:pt>
                <c:pt idx="94">
                  <c:v>41046</c:v>
                </c:pt>
                <c:pt idx="95">
                  <c:v>41047</c:v>
                </c:pt>
                <c:pt idx="96">
                  <c:v>41050</c:v>
                </c:pt>
                <c:pt idx="97">
                  <c:v>41051</c:v>
                </c:pt>
                <c:pt idx="98">
                  <c:v>41052</c:v>
                </c:pt>
                <c:pt idx="99">
                  <c:v>41053</c:v>
                </c:pt>
                <c:pt idx="100">
                  <c:v>41054</c:v>
                </c:pt>
                <c:pt idx="101">
                  <c:v>41058</c:v>
                </c:pt>
                <c:pt idx="102">
                  <c:v>41059</c:v>
                </c:pt>
                <c:pt idx="103">
                  <c:v>41060</c:v>
                </c:pt>
                <c:pt idx="104">
                  <c:v>41061</c:v>
                </c:pt>
                <c:pt idx="105">
                  <c:v>41064</c:v>
                </c:pt>
                <c:pt idx="106">
                  <c:v>41065</c:v>
                </c:pt>
                <c:pt idx="107">
                  <c:v>41066</c:v>
                </c:pt>
                <c:pt idx="108">
                  <c:v>41067</c:v>
                </c:pt>
                <c:pt idx="109">
                  <c:v>41068</c:v>
                </c:pt>
                <c:pt idx="110">
                  <c:v>41071</c:v>
                </c:pt>
                <c:pt idx="111">
                  <c:v>41072</c:v>
                </c:pt>
                <c:pt idx="112">
                  <c:v>41073</c:v>
                </c:pt>
                <c:pt idx="113">
                  <c:v>41074</c:v>
                </c:pt>
                <c:pt idx="114">
                  <c:v>41075</c:v>
                </c:pt>
                <c:pt idx="115">
                  <c:v>41078</c:v>
                </c:pt>
                <c:pt idx="116">
                  <c:v>41079</c:v>
                </c:pt>
                <c:pt idx="117">
                  <c:v>41080</c:v>
                </c:pt>
                <c:pt idx="118">
                  <c:v>41081</c:v>
                </c:pt>
                <c:pt idx="119">
                  <c:v>41082</c:v>
                </c:pt>
                <c:pt idx="120">
                  <c:v>41085</c:v>
                </c:pt>
                <c:pt idx="121">
                  <c:v>41086</c:v>
                </c:pt>
                <c:pt idx="122">
                  <c:v>41087</c:v>
                </c:pt>
                <c:pt idx="123">
                  <c:v>41088</c:v>
                </c:pt>
                <c:pt idx="124">
                  <c:v>41089</c:v>
                </c:pt>
                <c:pt idx="125">
                  <c:v>41092</c:v>
                </c:pt>
                <c:pt idx="126">
                  <c:v>41093</c:v>
                </c:pt>
                <c:pt idx="127">
                  <c:v>41095</c:v>
                </c:pt>
                <c:pt idx="128">
                  <c:v>41096</c:v>
                </c:pt>
                <c:pt idx="129">
                  <c:v>41099</c:v>
                </c:pt>
                <c:pt idx="130">
                  <c:v>41100</c:v>
                </c:pt>
                <c:pt idx="131">
                  <c:v>41101</c:v>
                </c:pt>
                <c:pt idx="132">
                  <c:v>41102</c:v>
                </c:pt>
                <c:pt idx="133">
                  <c:v>41103</c:v>
                </c:pt>
                <c:pt idx="134">
                  <c:v>41106</c:v>
                </c:pt>
                <c:pt idx="135">
                  <c:v>41107</c:v>
                </c:pt>
                <c:pt idx="136">
                  <c:v>41108</c:v>
                </c:pt>
                <c:pt idx="137">
                  <c:v>41109</c:v>
                </c:pt>
                <c:pt idx="138">
                  <c:v>41110</c:v>
                </c:pt>
                <c:pt idx="139">
                  <c:v>41113</c:v>
                </c:pt>
                <c:pt idx="140">
                  <c:v>41114</c:v>
                </c:pt>
                <c:pt idx="141">
                  <c:v>41115</c:v>
                </c:pt>
                <c:pt idx="142">
                  <c:v>41116</c:v>
                </c:pt>
                <c:pt idx="143">
                  <c:v>41117</c:v>
                </c:pt>
                <c:pt idx="144">
                  <c:v>41120</c:v>
                </c:pt>
                <c:pt idx="145">
                  <c:v>41121</c:v>
                </c:pt>
                <c:pt idx="146">
                  <c:v>41122</c:v>
                </c:pt>
                <c:pt idx="147">
                  <c:v>41123</c:v>
                </c:pt>
                <c:pt idx="148">
                  <c:v>41124</c:v>
                </c:pt>
                <c:pt idx="149">
                  <c:v>41127</c:v>
                </c:pt>
                <c:pt idx="150">
                  <c:v>41128</c:v>
                </c:pt>
                <c:pt idx="151">
                  <c:v>41129</c:v>
                </c:pt>
                <c:pt idx="152">
                  <c:v>41130</c:v>
                </c:pt>
                <c:pt idx="153">
                  <c:v>41131</c:v>
                </c:pt>
                <c:pt idx="154">
                  <c:v>41134</c:v>
                </c:pt>
                <c:pt idx="155">
                  <c:v>41135</c:v>
                </c:pt>
                <c:pt idx="156">
                  <c:v>41136</c:v>
                </c:pt>
                <c:pt idx="157">
                  <c:v>41137</c:v>
                </c:pt>
                <c:pt idx="158">
                  <c:v>41138</c:v>
                </c:pt>
                <c:pt idx="159">
                  <c:v>41141</c:v>
                </c:pt>
                <c:pt idx="160">
                  <c:v>41142</c:v>
                </c:pt>
                <c:pt idx="161">
                  <c:v>41143</c:v>
                </c:pt>
                <c:pt idx="162">
                  <c:v>41144</c:v>
                </c:pt>
                <c:pt idx="163">
                  <c:v>41145</c:v>
                </c:pt>
                <c:pt idx="164">
                  <c:v>41148</c:v>
                </c:pt>
                <c:pt idx="165">
                  <c:v>41149</c:v>
                </c:pt>
                <c:pt idx="166">
                  <c:v>41150</c:v>
                </c:pt>
                <c:pt idx="167">
                  <c:v>41151</c:v>
                </c:pt>
                <c:pt idx="168">
                  <c:v>41152</c:v>
                </c:pt>
                <c:pt idx="169">
                  <c:v>41156</c:v>
                </c:pt>
                <c:pt idx="170">
                  <c:v>41157</c:v>
                </c:pt>
                <c:pt idx="171">
                  <c:v>41158</c:v>
                </c:pt>
                <c:pt idx="172">
                  <c:v>41159</c:v>
                </c:pt>
                <c:pt idx="173">
                  <c:v>41162</c:v>
                </c:pt>
                <c:pt idx="174">
                  <c:v>41163</c:v>
                </c:pt>
                <c:pt idx="175">
                  <c:v>41164</c:v>
                </c:pt>
                <c:pt idx="176">
                  <c:v>41165</c:v>
                </c:pt>
                <c:pt idx="177">
                  <c:v>41166</c:v>
                </c:pt>
                <c:pt idx="178">
                  <c:v>41169</c:v>
                </c:pt>
                <c:pt idx="179">
                  <c:v>41170</c:v>
                </c:pt>
                <c:pt idx="180">
                  <c:v>41171</c:v>
                </c:pt>
                <c:pt idx="181">
                  <c:v>41172</c:v>
                </c:pt>
                <c:pt idx="182">
                  <c:v>41173</c:v>
                </c:pt>
                <c:pt idx="183">
                  <c:v>41176</c:v>
                </c:pt>
                <c:pt idx="184">
                  <c:v>41177</c:v>
                </c:pt>
                <c:pt idx="185">
                  <c:v>41178</c:v>
                </c:pt>
                <c:pt idx="186">
                  <c:v>41179</c:v>
                </c:pt>
                <c:pt idx="187">
                  <c:v>41180</c:v>
                </c:pt>
                <c:pt idx="188">
                  <c:v>41183</c:v>
                </c:pt>
                <c:pt idx="189">
                  <c:v>41184</c:v>
                </c:pt>
                <c:pt idx="190">
                  <c:v>41185</c:v>
                </c:pt>
                <c:pt idx="191">
                  <c:v>41186</c:v>
                </c:pt>
                <c:pt idx="192">
                  <c:v>41187</c:v>
                </c:pt>
                <c:pt idx="193">
                  <c:v>41190</c:v>
                </c:pt>
                <c:pt idx="194">
                  <c:v>41191</c:v>
                </c:pt>
                <c:pt idx="195">
                  <c:v>41192</c:v>
                </c:pt>
                <c:pt idx="196">
                  <c:v>41193</c:v>
                </c:pt>
                <c:pt idx="197">
                  <c:v>41194</c:v>
                </c:pt>
                <c:pt idx="198">
                  <c:v>41197</c:v>
                </c:pt>
                <c:pt idx="199">
                  <c:v>41198</c:v>
                </c:pt>
                <c:pt idx="200">
                  <c:v>41199</c:v>
                </c:pt>
                <c:pt idx="201">
                  <c:v>41200</c:v>
                </c:pt>
                <c:pt idx="202">
                  <c:v>41201</c:v>
                </c:pt>
                <c:pt idx="203">
                  <c:v>41204</c:v>
                </c:pt>
                <c:pt idx="204">
                  <c:v>41205</c:v>
                </c:pt>
                <c:pt idx="205">
                  <c:v>41206</c:v>
                </c:pt>
                <c:pt idx="206">
                  <c:v>41207</c:v>
                </c:pt>
                <c:pt idx="207">
                  <c:v>41208</c:v>
                </c:pt>
                <c:pt idx="208">
                  <c:v>41213</c:v>
                </c:pt>
                <c:pt idx="209">
                  <c:v>41214</c:v>
                </c:pt>
                <c:pt idx="210">
                  <c:v>41215</c:v>
                </c:pt>
                <c:pt idx="211">
                  <c:v>41218</c:v>
                </c:pt>
                <c:pt idx="212">
                  <c:v>41219</c:v>
                </c:pt>
                <c:pt idx="213">
                  <c:v>41220</c:v>
                </c:pt>
                <c:pt idx="214">
                  <c:v>41221</c:v>
                </c:pt>
                <c:pt idx="215">
                  <c:v>41222</c:v>
                </c:pt>
                <c:pt idx="216">
                  <c:v>41225</c:v>
                </c:pt>
                <c:pt idx="217">
                  <c:v>41226</c:v>
                </c:pt>
                <c:pt idx="218">
                  <c:v>41227</c:v>
                </c:pt>
                <c:pt idx="219">
                  <c:v>41228</c:v>
                </c:pt>
                <c:pt idx="220">
                  <c:v>41229</c:v>
                </c:pt>
                <c:pt idx="221">
                  <c:v>41232</c:v>
                </c:pt>
                <c:pt idx="222">
                  <c:v>41233</c:v>
                </c:pt>
                <c:pt idx="223">
                  <c:v>41234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41262</c:v>
                </c:pt>
                <c:pt idx="243">
                  <c:v>41263</c:v>
                </c:pt>
                <c:pt idx="244">
                  <c:v>41264</c:v>
                </c:pt>
                <c:pt idx="245">
                  <c:v>41267</c:v>
                </c:pt>
                <c:pt idx="246">
                  <c:v>41269</c:v>
                </c:pt>
                <c:pt idx="247">
                  <c:v>41270</c:v>
                </c:pt>
                <c:pt idx="248">
                  <c:v>41271</c:v>
                </c:pt>
                <c:pt idx="249">
                  <c:v>41274</c:v>
                </c:pt>
                <c:pt idx="250">
                  <c:v>41276</c:v>
                </c:pt>
                <c:pt idx="251">
                  <c:v>41277</c:v>
                </c:pt>
                <c:pt idx="252">
                  <c:v>41278</c:v>
                </c:pt>
                <c:pt idx="253">
                  <c:v>41281</c:v>
                </c:pt>
                <c:pt idx="254">
                  <c:v>41282</c:v>
                </c:pt>
                <c:pt idx="255">
                  <c:v>41283</c:v>
                </c:pt>
                <c:pt idx="256">
                  <c:v>41284</c:v>
                </c:pt>
                <c:pt idx="257">
                  <c:v>41285</c:v>
                </c:pt>
                <c:pt idx="258">
                  <c:v>41288</c:v>
                </c:pt>
                <c:pt idx="259">
                  <c:v>41289</c:v>
                </c:pt>
                <c:pt idx="260">
                  <c:v>41290</c:v>
                </c:pt>
                <c:pt idx="261">
                  <c:v>41291</c:v>
                </c:pt>
                <c:pt idx="262">
                  <c:v>41292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41316</c:v>
                </c:pt>
                <c:pt idx="278">
                  <c:v>41317</c:v>
                </c:pt>
                <c:pt idx="279">
                  <c:v>41318</c:v>
                </c:pt>
                <c:pt idx="280">
                  <c:v>41319</c:v>
                </c:pt>
                <c:pt idx="281">
                  <c:v>41320</c:v>
                </c:pt>
                <c:pt idx="282">
                  <c:v>41324</c:v>
                </c:pt>
                <c:pt idx="283">
                  <c:v>41325</c:v>
                </c:pt>
                <c:pt idx="284">
                  <c:v>41326</c:v>
                </c:pt>
                <c:pt idx="285">
                  <c:v>41327</c:v>
                </c:pt>
                <c:pt idx="286">
                  <c:v>41330</c:v>
                </c:pt>
                <c:pt idx="287">
                  <c:v>41331</c:v>
                </c:pt>
                <c:pt idx="288">
                  <c:v>41332</c:v>
                </c:pt>
                <c:pt idx="289">
                  <c:v>41333</c:v>
                </c:pt>
                <c:pt idx="290">
                  <c:v>41334</c:v>
                </c:pt>
                <c:pt idx="291">
                  <c:v>41337</c:v>
                </c:pt>
                <c:pt idx="292">
                  <c:v>41338</c:v>
                </c:pt>
                <c:pt idx="293">
                  <c:v>41339</c:v>
                </c:pt>
                <c:pt idx="294">
                  <c:v>41340</c:v>
                </c:pt>
                <c:pt idx="295">
                  <c:v>41341</c:v>
                </c:pt>
                <c:pt idx="296">
                  <c:v>41344</c:v>
                </c:pt>
                <c:pt idx="297">
                  <c:v>41345</c:v>
                </c:pt>
                <c:pt idx="298">
                  <c:v>41346</c:v>
                </c:pt>
                <c:pt idx="299">
                  <c:v>41347</c:v>
                </c:pt>
                <c:pt idx="300">
                  <c:v>41348</c:v>
                </c:pt>
                <c:pt idx="301">
                  <c:v>41351</c:v>
                </c:pt>
                <c:pt idx="302">
                  <c:v>41352</c:v>
                </c:pt>
                <c:pt idx="303">
                  <c:v>41353</c:v>
                </c:pt>
                <c:pt idx="304">
                  <c:v>41354</c:v>
                </c:pt>
                <c:pt idx="305">
                  <c:v>41355</c:v>
                </c:pt>
                <c:pt idx="306">
                  <c:v>41358</c:v>
                </c:pt>
                <c:pt idx="307">
                  <c:v>41359</c:v>
                </c:pt>
                <c:pt idx="308">
                  <c:v>41360</c:v>
                </c:pt>
                <c:pt idx="309">
                  <c:v>41361</c:v>
                </c:pt>
                <c:pt idx="310">
                  <c:v>41365</c:v>
                </c:pt>
                <c:pt idx="311">
                  <c:v>41366</c:v>
                </c:pt>
                <c:pt idx="312">
                  <c:v>41367</c:v>
                </c:pt>
                <c:pt idx="313">
                  <c:v>41368</c:v>
                </c:pt>
                <c:pt idx="314">
                  <c:v>41369</c:v>
                </c:pt>
                <c:pt idx="315">
                  <c:v>41372</c:v>
                </c:pt>
                <c:pt idx="316">
                  <c:v>41373</c:v>
                </c:pt>
                <c:pt idx="317">
                  <c:v>41374</c:v>
                </c:pt>
                <c:pt idx="318">
                  <c:v>41375</c:v>
                </c:pt>
                <c:pt idx="319">
                  <c:v>41376</c:v>
                </c:pt>
                <c:pt idx="320">
                  <c:v>41379</c:v>
                </c:pt>
                <c:pt idx="321">
                  <c:v>41380</c:v>
                </c:pt>
                <c:pt idx="322">
                  <c:v>41381</c:v>
                </c:pt>
                <c:pt idx="323">
                  <c:v>41382</c:v>
                </c:pt>
                <c:pt idx="324">
                  <c:v>41383</c:v>
                </c:pt>
                <c:pt idx="325">
                  <c:v>41386</c:v>
                </c:pt>
                <c:pt idx="326">
                  <c:v>41387</c:v>
                </c:pt>
                <c:pt idx="327">
                  <c:v>41388</c:v>
                </c:pt>
                <c:pt idx="328">
                  <c:v>41389</c:v>
                </c:pt>
                <c:pt idx="329">
                  <c:v>41390</c:v>
                </c:pt>
                <c:pt idx="330">
                  <c:v>41393</c:v>
                </c:pt>
                <c:pt idx="331">
                  <c:v>41394</c:v>
                </c:pt>
                <c:pt idx="332">
                  <c:v>41395</c:v>
                </c:pt>
                <c:pt idx="333">
                  <c:v>41396</c:v>
                </c:pt>
                <c:pt idx="334">
                  <c:v>41397</c:v>
                </c:pt>
                <c:pt idx="335">
                  <c:v>41400</c:v>
                </c:pt>
                <c:pt idx="336">
                  <c:v>41401</c:v>
                </c:pt>
                <c:pt idx="337">
                  <c:v>41402</c:v>
                </c:pt>
                <c:pt idx="338">
                  <c:v>41403</c:v>
                </c:pt>
                <c:pt idx="339">
                  <c:v>41404</c:v>
                </c:pt>
                <c:pt idx="340">
                  <c:v>41407</c:v>
                </c:pt>
                <c:pt idx="341">
                  <c:v>41408</c:v>
                </c:pt>
                <c:pt idx="342">
                  <c:v>41409</c:v>
                </c:pt>
                <c:pt idx="343">
                  <c:v>41410</c:v>
                </c:pt>
                <c:pt idx="344">
                  <c:v>41411</c:v>
                </c:pt>
                <c:pt idx="345">
                  <c:v>41414</c:v>
                </c:pt>
                <c:pt idx="346">
                  <c:v>41415</c:v>
                </c:pt>
                <c:pt idx="347">
                  <c:v>41416</c:v>
                </c:pt>
                <c:pt idx="348">
                  <c:v>41417</c:v>
                </c:pt>
                <c:pt idx="349">
                  <c:v>41418</c:v>
                </c:pt>
                <c:pt idx="350">
                  <c:v>41422</c:v>
                </c:pt>
                <c:pt idx="351">
                  <c:v>41423</c:v>
                </c:pt>
                <c:pt idx="352">
                  <c:v>41424</c:v>
                </c:pt>
                <c:pt idx="353">
                  <c:v>41425</c:v>
                </c:pt>
                <c:pt idx="354">
                  <c:v>41428</c:v>
                </c:pt>
                <c:pt idx="355">
                  <c:v>41429</c:v>
                </c:pt>
                <c:pt idx="356">
                  <c:v>41430</c:v>
                </c:pt>
                <c:pt idx="357">
                  <c:v>41431</c:v>
                </c:pt>
                <c:pt idx="358">
                  <c:v>41432</c:v>
                </c:pt>
                <c:pt idx="359">
                  <c:v>41435</c:v>
                </c:pt>
                <c:pt idx="360">
                  <c:v>41436</c:v>
                </c:pt>
                <c:pt idx="361">
                  <c:v>41437</c:v>
                </c:pt>
                <c:pt idx="362">
                  <c:v>41438</c:v>
                </c:pt>
                <c:pt idx="363">
                  <c:v>41439</c:v>
                </c:pt>
                <c:pt idx="364">
                  <c:v>41442</c:v>
                </c:pt>
                <c:pt idx="365">
                  <c:v>41443</c:v>
                </c:pt>
                <c:pt idx="366">
                  <c:v>41444</c:v>
                </c:pt>
                <c:pt idx="367">
                  <c:v>41445</c:v>
                </c:pt>
                <c:pt idx="368">
                  <c:v>41446</c:v>
                </c:pt>
                <c:pt idx="369">
                  <c:v>41449</c:v>
                </c:pt>
                <c:pt idx="370">
                  <c:v>41450</c:v>
                </c:pt>
                <c:pt idx="371">
                  <c:v>41451</c:v>
                </c:pt>
                <c:pt idx="372">
                  <c:v>41452</c:v>
                </c:pt>
                <c:pt idx="373">
                  <c:v>41453</c:v>
                </c:pt>
                <c:pt idx="374">
                  <c:v>41456</c:v>
                </c:pt>
                <c:pt idx="375">
                  <c:v>41457</c:v>
                </c:pt>
                <c:pt idx="376">
                  <c:v>41458</c:v>
                </c:pt>
                <c:pt idx="377">
                  <c:v>41460</c:v>
                </c:pt>
                <c:pt idx="378">
                  <c:v>41463</c:v>
                </c:pt>
                <c:pt idx="379">
                  <c:v>41464</c:v>
                </c:pt>
                <c:pt idx="380">
                  <c:v>41465</c:v>
                </c:pt>
                <c:pt idx="381">
                  <c:v>41466</c:v>
                </c:pt>
                <c:pt idx="382">
                  <c:v>41467</c:v>
                </c:pt>
                <c:pt idx="383">
                  <c:v>41470</c:v>
                </c:pt>
                <c:pt idx="384">
                  <c:v>41471</c:v>
                </c:pt>
                <c:pt idx="385">
                  <c:v>41472</c:v>
                </c:pt>
                <c:pt idx="386">
                  <c:v>41473</c:v>
                </c:pt>
                <c:pt idx="387">
                  <c:v>41474</c:v>
                </c:pt>
                <c:pt idx="388">
                  <c:v>41477</c:v>
                </c:pt>
                <c:pt idx="389">
                  <c:v>41478</c:v>
                </c:pt>
                <c:pt idx="390">
                  <c:v>41479</c:v>
                </c:pt>
                <c:pt idx="391">
                  <c:v>41480</c:v>
                </c:pt>
                <c:pt idx="392">
                  <c:v>41481</c:v>
                </c:pt>
                <c:pt idx="393">
                  <c:v>41484</c:v>
                </c:pt>
                <c:pt idx="394">
                  <c:v>41485</c:v>
                </c:pt>
                <c:pt idx="395">
                  <c:v>41486</c:v>
                </c:pt>
                <c:pt idx="396">
                  <c:v>41487</c:v>
                </c:pt>
                <c:pt idx="397">
                  <c:v>41488</c:v>
                </c:pt>
                <c:pt idx="398">
                  <c:v>41491</c:v>
                </c:pt>
                <c:pt idx="399">
                  <c:v>41492</c:v>
                </c:pt>
                <c:pt idx="400">
                  <c:v>41493</c:v>
                </c:pt>
                <c:pt idx="401">
                  <c:v>41494</c:v>
                </c:pt>
                <c:pt idx="402">
                  <c:v>41495</c:v>
                </c:pt>
                <c:pt idx="403">
                  <c:v>41498</c:v>
                </c:pt>
                <c:pt idx="404">
                  <c:v>41499</c:v>
                </c:pt>
                <c:pt idx="405">
                  <c:v>41500</c:v>
                </c:pt>
                <c:pt idx="406">
                  <c:v>41501</c:v>
                </c:pt>
                <c:pt idx="407">
                  <c:v>41502</c:v>
                </c:pt>
                <c:pt idx="408">
                  <c:v>41505</c:v>
                </c:pt>
                <c:pt idx="409">
                  <c:v>41506</c:v>
                </c:pt>
                <c:pt idx="410">
                  <c:v>41507</c:v>
                </c:pt>
                <c:pt idx="411">
                  <c:v>41508</c:v>
                </c:pt>
                <c:pt idx="412">
                  <c:v>41509</c:v>
                </c:pt>
                <c:pt idx="413">
                  <c:v>41512</c:v>
                </c:pt>
                <c:pt idx="414">
                  <c:v>41513</c:v>
                </c:pt>
                <c:pt idx="415">
                  <c:v>41514</c:v>
                </c:pt>
                <c:pt idx="416">
                  <c:v>41515</c:v>
                </c:pt>
                <c:pt idx="417">
                  <c:v>41516</c:v>
                </c:pt>
                <c:pt idx="418">
                  <c:v>41520</c:v>
                </c:pt>
                <c:pt idx="419">
                  <c:v>41521</c:v>
                </c:pt>
                <c:pt idx="420">
                  <c:v>41522</c:v>
                </c:pt>
                <c:pt idx="421">
                  <c:v>41523</c:v>
                </c:pt>
                <c:pt idx="422">
                  <c:v>41526</c:v>
                </c:pt>
                <c:pt idx="423">
                  <c:v>41527</c:v>
                </c:pt>
                <c:pt idx="424">
                  <c:v>41528</c:v>
                </c:pt>
                <c:pt idx="425">
                  <c:v>41529</c:v>
                </c:pt>
                <c:pt idx="426">
                  <c:v>41530</c:v>
                </c:pt>
                <c:pt idx="427">
                  <c:v>41533</c:v>
                </c:pt>
                <c:pt idx="428">
                  <c:v>41534</c:v>
                </c:pt>
                <c:pt idx="429">
                  <c:v>41535</c:v>
                </c:pt>
                <c:pt idx="430">
                  <c:v>41536</c:v>
                </c:pt>
                <c:pt idx="431">
                  <c:v>41537</c:v>
                </c:pt>
                <c:pt idx="432">
                  <c:v>41540</c:v>
                </c:pt>
                <c:pt idx="433">
                  <c:v>41541</c:v>
                </c:pt>
                <c:pt idx="434">
                  <c:v>41542</c:v>
                </c:pt>
                <c:pt idx="435">
                  <c:v>41543</c:v>
                </c:pt>
                <c:pt idx="436">
                  <c:v>41544</c:v>
                </c:pt>
                <c:pt idx="437">
                  <c:v>41547</c:v>
                </c:pt>
                <c:pt idx="438">
                  <c:v>41548</c:v>
                </c:pt>
                <c:pt idx="439">
                  <c:v>41549</c:v>
                </c:pt>
                <c:pt idx="440">
                  <c:v>41550</c:v>
                </c:pt>
                <c:pt idx="441">
                  <c:v>41551</c:v>
                </c:pt>
                <c:pt idx="442">
                  <c:v>41554</c:v>
                </c:pt>
                <c:pt idx="443">
                  <c:v>41555</c:v>
                </c:pt>
                <c:pt idx="444">
                  <c:v>41556</c:v>
                </c:pt>
                <c:pt idx="445">
                  <c:v>41557</c:v>
                </c:pt>
                <c:pt idx="446">
                  <c:v>41558</c:v>
                </c:pt>
                <c:pt idx="447">
                  <c:v>41561</c:v>
                </c:pt>
                <c:pt idx="448">
                  <c:v>41562</c:v>
                </c:pt>
                <c:pt idx="449">
                  <c:v>41563</c:v>
                </c:pt>
                <c:pt idx="450">
                  <c:v>41564</c:v>
                </c:pt>
                <c:pt idx="451">
                  <c:v>41565</c:v>
                </c:pt>
                <c:pt idx="452">
                  <c:v>41568</c:v>
                </c:pt>
                <c:pt idx="453">
                  <c:v>41569</c:v>
                </c:pt>
                <c:pt idx="454">
                  <c:v>41570</c:v>
                </c:pt>
                <c:pt idx="455">
                  <c:v>41571</c:v>
                </c:pt>
                <c:pt idx="456">
                  <c:v>41572</c:v>
                </c:pt>
                <c:pt idx="457">
                  <c:v>41575</c:v>
                </c:pt>
                <c:pt idx="458">
                  <c:v>41576</c:v>
                </c:pt>
                <c:pt idx="459">
                  <c:v>41577</c:v>
                </c:pt>
                <c:pt idx="460">
                  <c:v>41578</c:v>
                </c:pt>
                <c:pt idx="461">
                  <c:v>41579</c:v>
                </c:pt>
                <c:pt idx="462">
                  <c:v>41582</c:v>
                </c:pt>
                <c:pt idx="463">
                  <c:v>41583</c:v>
                </c:pt>
                <c:pt idx="464">
                  <c:v>41584</c:v>
                </c:pt>
                <c:pt idx="465">
                  <c:v>41585</c:v>
                </c:pt>
                <c:pt idx="466">
                  <c:v>41586</c:v>
                </c:pt>
                <c:pt idx="467">
                  <c:v>41589</c:v>
                </c:pt>
                <c:pt idx="468">
                  <c:v>41590</c:v>
                </c:pt>
                <c:pt idx="469">
                  <c:v>41591</c:v>
                </c:pt>
                <c:pt idx="470">
                  <c:v>41592</c:v>
                </c:pt>
                <c:pt idx="471">
                  <c:v>41593</c:v>
                </c:pt>
                <c:pt idx="472">
                  <c:v>41596</c:v>
                </c:pt>
                <c:pt idx="473">
                  <c:v>41597</c:v>
                </c:pt>
                <c:pt idx="474">
                  <c:v>41598</c:v>
                </c:pt>
                <c:pt idx="475">
                  <c:v>41599</c:v>
                </c:pt>
                <c:pt idx="476">
                  <c:v>41600</c:v>
                </c:pt>
                <c:pt idx="477">
                  <c:v>41603</c:v>
                </c:pt>
                <c:pt idx="478">
                  <c:v>41604</c:v>
                </c:pt>
                <c:pt idx="479">
                  <c:v>41605</c:v>
                </c:pt>
                <c:pt idx="480">
                  <c:v>41607</c:v>
                </c:pt>
                <c:pt idx="481">
                  <c:v>41610</c:v>
                </c:pt>
                <c:pt idx="482">
                  <c:v>41611</c:v>
                </c:pt>
                <c:pt idx="483">
                  <c:v>41612</c:v>
                </c:pt>
                <c:pt idx="484">
                  <c:v>41613</c:v>
                </c:pt>
                <c:pt idx="485">
                  <c:v>41614</c:v>
                </c:pt>
                <c:pt idx="486">
                  <c:v>41617</c:v>
                </c:pt>
                <c:pt idx="487">
                  <c:v>41618</c:v>
                </c:pt>
                <c:pt idx="488">
                  <c:v>41619</c:v>
                </c:pt>
                <c:pt idx="489">
                  <c:v>41620</c:v>
                </c:pt>
                <c:pt idx="490">
                  <c:v>41621</c:v>
                </c:pt>
                <c:pt idx="491">
                  <c:v>41624</c:v>
                </c:pt>
                <c:pt idx="492">
                  <c:v>41625</c:v>
                </c:pt>
                <c:pt idx="493">
                  <c:v>41626</c:v>
                </c:pt>
                <c:pt idx="494">
                  <c:v>41627</c:v>
                </c:pt>
                <c:pt idx="495">
                  <c:v>41628</c:v>
                </c:pt>
                <c:pt idx="496">
                  <c:v>41631</c:v>
                </c:pt>
                <c:pt idx="497">
                  <c:v>41632</c:v>
                </c:pt>
                <c:pt idx="498">
                  <c:v>41634</c:v>
                </c:pt>
                <c:pt idx="499">
                  <c:v>41635</c:v>
                </c:pt>
                <c:pt idx="500">
                  <c:v>41638</c:v>
                </c:pt>
                <c:pt idx="501">
                  <c:v>41639</c:v>
                </c:pt>
                <c:pt idx="502">
                  <c:v>41641</c:v>
                </c:pt>
                <c:pt idx="503">
                  <c:v>41642</c:v>
                </c:pt>
                <c:pt idx="504">
                  <c:v>41645</c:v>
                </c:pt>
                <c:pt idx="505">
                  <c:v>41646</c:v>
                </c:pt>
                <c:pt idx="506">
                  <c:v>41647</c:v>
                </c:pt>
                <c:pt idx="507">
                  <c:v>41648</c:v>
                </c:pt>
                <c:pt idx="508">
                  <c:v>41649</c:v>
                </c:pt>
                <c:pt idx="509">
                  <c:v>41652</c:v>
                </c:pt>
                <c:pt idx="510">
                  <c:v>41653</c:v>
                </c:pt>
                <c:pt idx="511">
                  <c:v>41654</c:v>
                </c:pt>
                <c:pt idx="512">
                  <c:v>41655</c:v>
                </c:pt>
                <c:pt idx="513">
                  <c:v>41656</c:v>
                </c:pt>
                <c:pt idx="514">
                  <c:v>41660</c:v>
                </c:pt>
                <c:pt idx="515">
                  <c:v>41661</c:v>
                </c:pt>
                <c:pt idx="516">
                  <c:v>41662</c:v>
                </c:pt>
                <c:pt idx="517">
                  <c:v>41663</c:v>
                </c:pt>
                <c:pt idx="518">
                  <c:v>41666</c:v>
                </c:pt>
                <c:pt idx="519">
                  <c:v>41667</c:v>
                </c:pt>
                <c:pt idx="520">
                  <c:v>41668</c:v>
                </c:pt>
                <c:pt idx="521">
                  <c:v>41669</c:v>
                </c:pt>
                <c:pt idx="522">
                  <c:v>41670</c:v>
                </c:pt>
                <c:pt idx="523">
                  <c:v>41673</c:v>
                </c:pt>
                <c:pt idx="524">
                  <c:v>41674</c:v>
                </c:pt>
                <c:pt idx="525">
                  <c:v>41675</c:v>
                </c:pt>
                <c:pt idx="526">
                  <c:v>41676</c:v>
                </c:pt>
                <c:pt idx="527">
                  <c:v>41677</c:v>
                </c:pt>
                <c:pt idx="528">
                  <c:v>41680</c:v>
                </c:pt>
                <c:pt idx="529">
                  <c:v>41681</c:v>
                </c:pt>
                <c:pt idx="530">
                  <c:v>41682</c:v>
                </c:pt>
                <c:pt idx="531">
                  <c:v>41683</c:v>
                </c:pt>
                <c:pt idx="532">
                  <c:v>41684</c:v>
                </c:pt>
                <c:pt idx="533">
                  <c:v>41688</c:v>
                </c:pt>
                <c:pt idx="534">
                  <c:v>41689</c:v>
                </c:pt>
                <c:pt idx="535">
                  <c:v>41690</c:v>
                </c:pt>
                <c:pt idx="536">
                  <c:v>41691</c:v>
                </c:pt>
                <c:pt idx="537">
                  <c:v>41694</c:v>
                </c:pt>
                <c:pt idx="538">
                  <c:v>41695</c:v>
                </c:pt>
                <c:pt idx="539">
                  <c:v>41696</c:v>
                </c:pt>
                <c:pt idx="540">
                  <c:v>41697</c:v>
                </c:pt>
                <c:pt idx="541">
                  <c:v>41698</c:v>
                </c:pt>
                <c:pt idx="542">
                  <c:v>41701</c:v>
                </c:pt>
                <c:pt idx="543">
                  <c:v>41702</c:v>
                </c:pt>
                <c:pt idx="544">
                  <c:v>41703</c:v>
                </c:pt>
                <c:pt idx="545">
                  <c:v>41704</c:v>
                </c:pt>
                <c:pt idx="546">
                  <c:v>41705</c:v>
                </c:pt>
                <c:pt idx="547">
                  <c:v>41708</c:v>
                </c:pt>
                <c:pt idx="548">
                  <c:v>41709</c:v>
                </c:pt>
                <c:pt idx="549">
                  <c:v>41710</c:v>
                </c:pt>
                <c:pt idx="550">
                  <c:v>41711</c:v>
                </c:pt>
                <c:pt idx="551">
                  <c:v>41712</c:v>
                </c:pt>
                <c:pt idx="552">
                  <c:v>41715</c:v>
                </c:pt>
                <c:pt idx="553">
                  <c:v>41716</c:v>
                </c:pt>
                <c:pt idx="554">
                  <c:v>41717</c:v>
                </c:pt>
                <c:pt idx="555">
                  <c:v>41718</c:v>
                </c:pt>
                <c:pt idx="556">
                  <c:v>41719</c:v>
                </c:pt>
                <c:pt idx="557">
                  <c:v>41722</c:v>
                </c:pt>
                <c:pt idx="558">
                  <c:v>41723</c:v>
                </c:pt>
                <c:pt idx="559">
                  <c:v>41724</c:v>
                </c:pt>
                <c:pt idx="560">
                  <c:v>41725</c:v>
                </c:pt>
                <c:pt idx="561">
                  <c:v>41726</c:v>
                </c:pt>
                <c:pt idx="562">
                  <c:v>41729</c:v>
                </c:pt>
                <c:pt idx="563">
                  <c:v>41730</c:v>
                </c:pt>
                <c:pt idx="564">
                  <c:v>41731</c:v>
                </c:pt>
                <c:pt idx="565">
                  <c:v>41732</c:v>
                </c:pt>
                <c:pt idx="566">
                  <c:v>41733</c:v>
                </c:pt>
                <c:pt idx="567">
                  <c:v>41736</c:v>
                </c:pt>
                <c:pt idx="568">
                  <c:v>41737</c:v>
                </c:pt>
                <c:pt idx="569">
                  <c:v>41738</c:v>
                </c:pt>
                <c:pt idx="570">
                  <c:v>41739</c:v>
                </c:pt>
                <c:pt idx="571">
                  <c:v>41740</c:v>
                </c:pt>
                <c:pt idx="572">
                  <c:v>41743</c:v>
                </c:pt>
                <c:pt idx="573">
                  <c:v>41744</c:v>
                </c:pt>
                <c:pt idx="574">
                  <c:v>41745</c:v>
                </c:pt>
                <c:pt idx="575">
                  <c:v>41746</c:v>
                </c:pt>
                <c:pt idx="576">
                  <c:v>41750</c:v>
                </c:pt>
                <c:pt idx="577">
                  <c:v>41751</c:v>
                </c:pt>
                <c:pt idx="578">
                  <c:v>41752</c:v>
                </c:pt>
                <c:pt idx="579">
                  <c:v>41753</c:v>
                </c:pt>
                <c:pt idx="580">
                  <c:v>41754</c:v>
                </c:pt>
                <c:pt idx="581">
                  <c:v>41757</c:v>
                </c:pt>
                <c:pt idx="582">
                  <c:v>41758</c:v>
                </c:pt>
                <c:pt idx="583">
                  <c:v>41759</c:v>
                </c:pt>
                <c:pt idx="584">
                  <c:v>41760</c:v>
                </c:pt>
                <c:pt idx="585">
                  <c:v>41761</c:v>
                </c:pt>
                <c:pt idx="586">
                  <c:v>41764</c:v>
                </c:pt>
                <c:pt idx="587">
                  <c:v>41765</c:v>
                </c:pt>
                <c:pt idx="588">
                  <c:v>41766</c:v>
                </c:pt>
                <c:pt idx="589">
                  <c:v>41767</c:v>
                </c:pt>
                <c:pt idx="590">
                  <c:v>41768</c:v>
                </c:pt>
                <c:pt idx="591">
                  <c:v>41771</c:v>
                </c:pt>
                <c:pt idx="592">
                  <c:v>41772</c:v>
                </c:pt>
                <c:pt idx="593">
                  <c:v>41773</c:v>
                </c:pt>
                <c:pt idx="594">
                  <c:v>41774</c:v>
                </c:pt>
                <c:pt idx="595">
                  <c:v>41775</c:v>
                </c:pt>
                <c:pt idx="596">
                  <c:v>41778</c:v>
                </c:pt>
                <c:pt idx="597">
                  <c:v>41779</c:v>
                </c:pt>
                <c:pt idx="598">
                  <c:v>41780</c:v>
                </c:pt>
                <c:pt idx="599">
                  <c:v>41781</c:v>
                </c:pt>
                <c:pt idx="600">
                  <c:v>41782</c:v>
                </c:pt>
                <c:pt idx="601">
                  <c:v>41786</c:v>
                </c:pt>
                <c:pt idx="602">
                  <c:v>41787</c:v>
                </c:pt>
                <c:pt idx="603">
                  <c:v>41788</c:v>
                </c:pt>
                <c:pt idx="604">
                  <c:v>41789</c:v>
                </c:pt>
                <c:pt idx="605">
                  <c:v>41792</c:v>
                </c:pt>
                <c:pt idx="606">
                  <c:v>41793</c:v>
                </c:pt>
                <c:pt idx="607">
                  <c:v>41794</c:v>
                </c:pt>
                <c:pt idx="608">
                  <c:v>41795</c:v>
                </c:pt>
                <c:pt idx="609">
                  <c:v>41796</c:v>
                </c:pt>
                <c:pt idx="610">
                  <c:v>41799</c:v>
                </c:pt>
                <c:pt idx="611">
                  <c:v>41800</c:v>
                </c:pt>
                <c:pt idx="612">
                  <c:v>41801</c:v>
                </c:pt>
                <c:pt idx="613">
                  <c:v>41802</c:v>
                </c:pt>
                <c:pt idx="614">
                  <c:v>41803</c:v>
                </c:pt>
                <c:pt idx="615">
                  <c:v>41806</c:v>
                </c:pt>
                <c:pt idx="616">
                  <c:v>41807</c:v>
                </c:pt>
                <c:pt idx="617">
                  <c:v>41808</c:v>
                </c:pt>
                <c:pt idx="618">
                  <c:v>41809</c:v>
                </c:pt>
                <c:pt idx="619">
                  <c:v>41810</c:v>
                </c:pt>
                <c:pt idx="620">
                  <c:v>41813</c:v>
                </c:pt>
                <c:pt idx="621">
                  <c:v>41814</c:v>
                </c:pt>
                <c:pt idx="622">
                  <c:v>41815</c:v>
                </c:pt>
                <c:pt idx="623">
                  <c:v>41816</c:v>
                </c:pt>
                <c:pt idx="624">
                  <c:v>41817</c:v>
                </c:pt>
                <c:pt idx="625">
                  <c:v>41820</c:v>
                </c:pt>
                <c:pt idx="626">
                  <c:v>41821</c:v>
                </c:pt>
                <c:pt idx="627">
                  <c:v>41822</c:v>
                </c:pt>
                <c:pt idx="628">
                  <c:v>41823</c:v>
                </c:pt>
                <c:pt idx="629">
                  <c:v>41827</c:v>
                </c:pt>
                <c:pt idx="630">
                  <c:v>41828</c:v>
                </c:pt>
                <c:pt idx="631">
                  <c:v>41829</c:v>
                </c:pt>
                <c:pt idx="632">
                  <c:v>41830</c:v>
                </c:pt>
                <c:pt idx="633">
                  <c:v>41831</c:v>
                </c:pt>
                <c:pt idx="634">
                  <c:v>41834</c:v>
                </c:pt>
                <c:pt idx="635">
                  <c:v>41835</c:v>
                </c:pt>
                <c:pt idx="636">
                  <c:v>41836</c:v>
                </c:pt>
                <c:pt idx="637">
                  <c:v>41837</c:v>
                </c:pt>
                <c:pt idx="638">
                  <c:v>41838</c:v>
                </c:pt>
                <c:pt idx="639">
                  <c:v>41841</c:v>
                </c:pt>
                <c:pt idx="640">
                  <c:v>41842</c:v>
                </c:pt>
                <c:pt idx="641">
                  <c:v>41843</c:v>
                </c:pt>
                <c:pt idx="642">
                  <c:v>41844</c:v>
                </c:pt>
                <c:pt idx="643">
                  <c:v>41845</c:v>
                </c:pt>
                <c:pt idx="644">
                  <c:v>41848</c:v>
                </c:pt>
                <c:pt idx="645">
                  <c:v>41849</c:v>
                </c:pt>
                <c:pt idx="646">
                  <c:v>41850</c:v>
                </c:pt>
                <c:pt idx="647">
                  <c:v>41851</c:v>
                </c:pt>
                <c:pt idx="648">
                  <c:v>41852</c:v>
                </c:pt>
                <c:pt idx="649">
                  <c:v>41855</c:v>
                </c:pt>
                <c:pt idx="650">
                  <c:v>41856</c:v>
                </c:pt>
                <c:pt idx="651">
                  <c:v>41857</c:v>
                </c:pt>
                <c:pt idx="652">
                  <c:v>41858</c:v>
                </c:pt>
                <c:pt idx="653">
                  <c:v>41859</c:v>
                </c:pt>
                <c:pt idx="654">
                  <c:v>41862</c:v>
                </c:pt>
                <c:pt idx="655">
                  <c:v>41863</c:v>
                </c:pt>
                <c:pt idx="656">
                  <c:v>41864</c:v>
                </c:pt>
                <c:pt idx="657">
                  <c:v>41865</c:v>
                </c:pt>
                <c:pt idx="658">
                  <c:v>41866</c:v>
                </c:pt>
                <c:pt idx="659">
                  <c:v>41869</c:v>
                </c:pt>
                <c:pt idx="660">
                  <c:v>41870</c:v>
                </c:pt>
                <c:pt idx="661">
                  <c:v>41871</c:v>
                </c:pt>
                <c:pt idx="662">
                  <c:v>41872</c:v>
                </c:pt>
                <c:pt idx="663">
                  <c:v>41873</c:v>
                </c:pt>
                <c:pt idx="664">
                  <c:v>41876</c:v>
                </c:pt>
                <c:pt idx="665">
                  <c:v>41877</c:v>
                </c:pt>
                <c:pt idx="666">
                  <c:v>41878</c:v>
                </c:pt>
                <c:pt idx="667">
                  <c:v>41879</c:v>
                </c:pt>
                <c:pt idx="668">
                  <c:v>41880</c:v>
                </c:pt>
                <c:pt idx="669">
                  <c:v>41884</c:v>
                </c:pt>
                <c:pt idx="670">
                  <c:v>41885</c:v>
                </c:pt>
                <c:pt idx="671">
                  <c:v>41886</c:v>
                </c:pt>
                <c:pt idx="672">
                  <c:v>41887</c:v>
                </c:pt>
                <c:pt idx="673">
                  <c:v>41890</c:v>
                </c:pt>
                <c:pt idx="674">
                  <c:v>41891</c:v>
                </c:pt>
                <c:pt idx="675">
                  <c:v>41892</c:v>
                </c:pt>
                <c:pt idx="676">
                  <c:v>41893</c:v>
                </c:pt>
                <c:pt idx="677">
                  <c:v>41894</c:v>
                </c:pt>
                <c:pt idx="678">
                  <c:v>41897</c:v>
                </c:pt>
                <c:pt idx="679">
                  <c:v>41898</c:v>
                </c:pt>
                <c:pt idx="680">
                  <c:v>41899</c:v>
                </c:pt>
                <c:pt idx="681">
                  <c:v>41900</c:v>
                </c:pt>
                <c:pt idx="682">
                  <c:v>41901</c:v>
                </c:pt>
                <c:pt idx="683">
                  <c:v>41904</c:v>
                </c:pt>
                <c:pt idx="684">
                  <c:v>41905</c:v>
                </c:pt>
                <c:pt idx="685">
                  <c:v>41906</c:v>
                </c:pt>
                <c:pt idx="686">
                  <c:v>41907</c:v>
                </c:pt>
                <c:pt idx="687">
                  <c:v>41908</c:v>
                </c:pt>
                <c:pt idx="688">
                  <c:v>41911</c:v>
                </c:pt>
                <c:pt idx="689">
                  <c:v>41912</c:v>
                </c:pt>
                <c:pt idx="690">
                  <c:v>41913</c:v>
                </c:pt>
                <c:pt idx="691">
                  <c:v>41914</c:v>
                </c:pt>
                <c:pt idx="692">
                  <c:v>41915</c:v>
                </c:pt>
                <c:pt idx="693">
                  <c:v>41918</c:v>
                </c:pt>
                <c:pt idx="694">
                  <c:v>41919</c:v>
                </c:pt>
                <c:pt idx="695">
                  <c:v>41920</c:v>
                </c:pt>
                <c:pt idx="696">
                  <c:v>41921</c:v>
                </c:pt>
                <c:pt idx="697">
                  <c:v>41922</c:v>
                </c:pt>
                <c:pt idx="698">
                  <c:v>41925</c:v>
                </c:pt>
                <c:pt idx="699">
                  <c:v>41926</c:v>
                </c:pt>
                <c:pt idx="700">
                  <c:v>41927</c:v>
                </c:pt>
                <c:pt idx="701">
                  <c:v>41928</c:v>
                </c:pt>
                <c:pt idx="702">
                  <c:v>41929</c:v>
                </c:pt>
                <c:pt idx="703">
                  <c:v>41932</c:v>
                </c:pt>
                <c:pt idx="704">
                  <c:v>41933</c:v>
                </c:pt>
                <c:pt idx="705">
                  <c:v>41934</c:v>
                </c:pt>
                <c:pt idx="706">
                  <c:v>41935</c:v>
                </c:pt>
                <c:pt idx="707">
                  <c:v>41936</c:v>
                </c:pt>
                <c:pt idx="708">
                  <c:v>41939</c:v>
                </c:pt>
                <c:pt idx="709">
                  <c:v>41940</c:v>
                </c:pt>
                <c:pt idx="710">
                  <c:v>41941</c:v>
                </c:pt>
                <c:pt idx="711">
                  <c:v>41942</c:v>
                </c:pt>
                <c:pt idx="712">
                  <c:v>41943</c:v>
                </c:pt>
                <c:pt idx="713">
                  <c:v>41946</c:v>
                </c:pt>
                <c:pt idx="714">
                  <c:v>41947</c:v>
                </c:pt>
                <c:pt idx="715">
                  <c:v>41948</c:v>
                </c:pt>
                <c:pt idx="716">
                  <c:v>41949</c:v>
                </c:pt>
                <c:pt idx="717">
                  <c:v>41950</c:v>
                </c:pt>
                <c:pt idx="718">
                  <c:v>41953</c:v>
                </c:pt>
                <c:pt idx="719">
                  <c:v>41954</c:v>
                </c:pt>
                <c:pt idx="720">
                  <c:v>41955</c:v>
                </c:pt>
                <c:pt idx="721">
                  <c:v>41956</c:v>
                </c:pt>
                <c:pt idx="722">
                  <c:v>41957</c:v>
                </c:pt>
                <c:pt idx="723">
                  <c:v>41960</c:v>
                </c:pt>
                <c:pt idx="724">
                  <c:v>41961</c:v>
                </c:pt>
                <c:pt idx="725">
                  <c:v>41962</c:v>
                </c:pt>
                <c:pt idx="726">
                  <c:v>41963</c:v>
                </c:pt>
                <c:pt idx="727">
                  <c:v>41964</c:v>
                </c:pt>
                <c:pt idx="728">
                  <c:v>41967</c:v>
                </c:pt>
                <c:pt idx="729">
                  <c:v>41968</c:v>
                </c:pt>
                <c:pt idx="730">
                  <c:v>41969</c:v>
                </c:pt>
                <c:pt idx="731">
                  <c:v>41971</c:v>
                </c:pt>
                <c:pt idx="732">
                  <c:v>41974</c:v>
                </c:pt>
                <c:pt idx="733">
                  <c:v>41975</c:v>
                </c:pt>
                <c:pt idx="734">
                  <c:v>41976</c:v>
                </c:pt>
                <c:pt idx="735">
                  <c:v>41977</c:v>
                </c:pt>
                <c:pt idx="736">
                  <c:v>41978</c:v>
                </c:pt>
                <c:pt idx="737">
                  <c:v>41981</c:v>
                </c:pt>
                <c:pt idx="738">
                  <c:v>41982</c:v>
                </c:pt>
                <c:pt idx="739">
                  <c:v>41983</c:v>
                </c:pt>
                <c:pt idx="740">
                  <c:v>41984</c:v>
                </c:pt>
                <c:pt idx="741">
                  <c:v>41985</c:v>
                </c:pt>
                <c:pt idx="742">
                  <c:v>41988</c:v>
                </c:pt>
                <c:pt idx="743">
                  <c:v>41989</c:v>
                </c:pt>
                <c:pt idx="744">
                  <c:v>41990</c:v>
                </c:pt>
                <c:pt idx="745">
                  <c:v>41991</c:v>
                </c:pt>
                <c:pt idx="746">
                  <c:v>41992</c:v>
                </c:pt>
                <c:pt idx="747">
                  <c:v>41995</c:v>
                </c:pt>
                <c:pt idx="748">
                  <c:v>41996</c:v>
                </c:pt>
                <c:pt idx="749">
                  <c:v>41997</c:v>
                </c:pt>
                <c:pt idx="750">
                  <c:v>41999</c:v>
                </c:pt>
                <c:pt idx="751">
                  <c:v>42002</c:v>
                </c:pt>
                <c:pt idx="752">
                  <c:v>42003</c:v>
                </c:pt>
                <c:pt idx="753">
                  <c:v>42004</c:v>
                </c:pt>
                <c:pt idx="754">
                  <c:v>42006</c:v>
                </c:pt>
                <c:pt idx="755">
                  <c:v>42009</c:v>
                </c:pt>
                <c:pt idx="756">
                  <c:v>42010</c:v>
                </c:pt>
                <c:pt idx="757">
                  <c:v>42011</c:v>
                </c:pt>
                <c:pt idx="758">
                  <c:v>42012</c:v>
                </c:pt>
                <c:pt idx="759">
                  <c:v>42013</c:v>
                </c:pt>
                <c:pt idx="760">
                  <c:v>42016</c:v>
                </c:pt>
                <c:pt idx="761">
                  <c:v>42017</c:v>
                </c:pt>
                <c:pt idx="762">
                  <c:v>42018</c:v>
                </c:pt>
                <c:pt idx="763">
                  <c:v>42019</c:v>
                </c:pt>
                <c:pt idx="764">
                  <c:v>42020</c:v>
                </c:pt>
                <c:pt idx="765">
                  <c:v>42024</c:v>
                </c:pt>
                <c:pt idx="766">
                  <c:v>42025</c:v>
                </c:pt>
                <c:pt idx="767">
                  <c:v>42026</c:v>
                </c:pt>
                <c:pt idx="768">
                  <c:v>42027</c:v>
                </c:pt>
                <c:pt idx="769">
                  <c:v>42030</c:v>
                </c:pt>
                <c:pt idx="770">
                  <c:v>42031</c:v>
                </c:pt>
                <c:pt idx="771">
                  <c:v>42032</c:v>
                </c:pt>
                <c:pt idx="772">
                  <c:v>42033</c:v>
                </c:pt>
                <c:pt idx="773">
                  <c:v>42034</c:v>
                </c:pt>
                <c:pt idx="774">
                  <c:v>42037</c:v>
                </c:pt>
                <c:pt idx="775">
                  <c:v>42038</c:v>
                </c:pt>
                <c:pt idx="776">
                  <c:v>42039</c:v>
                </c:pt>
                <c:pt idx="777">
                  <c:v>42040</c:v>
                </c:pt>
                <c:pt idx="778">
                  <c:v>42041</c:v>
                </c:pt>
                <c:pt idx="779">
                  <c:v>42044</c:v>
                </c:pt>
                <c:pt idx="780">
                  <c:v>42045</c:v>
                </c:pt>
                <c:pt idx="781">
                  <c:v>42046</c:v>
                </c:pt>
                <c:pt idx="782">
                  <c:v>42047</c:v>
                </c:pt>
                <c:pt idx="783">
                  <c:v>42048</c:v>
                </c:pt>
                <c:pt idx="784">
                  <c:v>42052</c:v>
                </c:pt>
                <c:pt idx="785">
                  <c:v>42053</c:v>
                </c:pt>
                <c:pt idx="786">
                  <c:v>42054</c:v>
                </c:pt>
                <c:pt idx="787">
                  <c:v>42055</c:v>
                </c:pt>
                <c:pt idx="788">
                  <c:v>42058</c:v>
                </c:pt>
                <c:pt idx="789">
                  <c:v>42059</c:v>
                </c:pt>
                <c:pt idx="790">
                  <c:v>42060</c:v>
                </c:pt>
                <c:pt idx="791">
                  <c:v>42061</c:v>
                </c:pt>
                <c:pt idx="792">
                  <c:v>42062</c:v>
                </c:pt>
                <c:pt idx="793">
                  <c:v>42065</c:v>
                </c:pt>
                <c:pt idx="794">
                  <c:v>42066</c:v>
                </c:pt>
                <c:pt idx="795">
                  <c:v>42067</c:v>
                </c:pt>
                <c:pt idx="796">
                  <c:v>42068</c:v>
                </c:pt>
                <c:pt idx="797">
                  <c:v>42069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42079</c:v>
                </c:pt>
                <c:pt idx="804">
                  <c:v>42080</c:v>
                </c:pt>
                <c:pt idx="805">
                  <c:v>42081</c:v>
                </c:pt>
                <c:pt idx="806">
                  <c:v>42082</c:v>
                </c:pt>
                <c:pt idx="807">
                  <c:v>42083</c:v>
                </c:pt>
                <c:pt idx="808">
                  <c:v>42086</c:v>
                </c:pt>
                <c:pt idx="809">
                  <c:v>42087</c:v>
                </c:pt>
                <c:pt idx="810">
                  <c:v>42088</c:v>
                </c:pt>
                <c:pt idx="811">
                  <c:v>42089</c:v>
                </c:pt>
                <c:pt idx="812">
                  <c:v>42090</c:v>
                </c:pt>
                <c:pt idx="813">
                  <c:v>42093</c:v>
                </c:pt>
                <c:pt idx="814">
                  <c:v>42094</c:v>
                </c:pt>
                <c:pt idx="815">
                  <c:v>42095</c:v>
                </c:pt>
                <c:pt idx="816">
                  <c:v>42096</c:v>
                </c:pt>
                <c:pt idx="817">
                  <c:v>42100</c:v>
                </c:pt>
                <c:pt idx="818">
                  <c:v>42101</c:v>
                </c:pt>
                <c:pt idx="819">
                  <c:v>42102</c:v>
                </c:pt>
                <c:pt idx="820">
                  <c:v>42103</c:v>
                </c:pt>
                <c:pt idx="821">
                  <c:v>42104</c:v>
                </c:pt>
                <c:pt idx="822">
                  <c:v>42107</c:v>
                </c:pt>
                <c:pt idx="823">
                  <c:v>42108</c:v>
                </c:pt>
                <c:pt idx="824">
                  <c:v>42109</c:v>
                </c:pt>
                <c:pt idx="825">
                  <c:v>42110</c:v>
                </c:pt>
                <c:pt idx="826">
                  <c:v>42111</c:v>
                </c:pt>
                <c:pt idx="827">
                  <c:v>42114</c:v>
                </c:pt>
                <c:pt idx="828">
                  <c:v>42115</c:v>
                </c:pt>
                <c:pt idx="829">
                  <c:v>42116</c:v>
                </c:pt>
                <c:pt idx="830">
                  <c:v>42117</c:v>
                </c:pt>
                <c:pt idx="831">
                  <c:v>42118</c:v>
                </c:pt>
                <c:pt idx="832">
                  <c:v>42121</c:v>
                </c:pt>
                <c:pt idx="833">
                  <c:v>42122</c:v>
                </c:pt>
                <c:pt idx="834">
                  <c:v>42123</c:v>
                </c:pt>
                <c:pt idx="835">
                  <c:v>42124</c:v>
                </c:pt>
                <c:pt idx="836">
                  <c:v>42125</c:v>
                </c:pt>
                <c:pt idx="837">
                  <c:v>42128</c:v>
                </c:pt>
                <c:pt idx="838">
                  <c:v>42129</c:v>
                </c:pt>
                <c:pt idx="839">
                  <c:v>42130</c:v>
                </c:pt>
                <c:pt idx="840">
                  <c:v>42131</c:v>
                </c:pt>
                <c:pt idx="841">
                  <c:v>42132</c:v>
                </c:pt>
                <c:pt idx="842">
                  <c:v>42135</c:v>
                </c:pt>
                <c:pt idx="843">
                  <c:v>42136</c:v>
                </c:pt>
                <c:pt idx="844">
                  <c:v>42137</c:v>
                </c:pt>
                <c:pt idx="845">
                  <c:v>42138</c:v>
                </c:pt>
                <c:pt idx="846">
                  <c:v>42139</c:v>
                </c:pt>
                <c:pt idx="847">
                  <c:v>42142</c:v>
                </c:pt>
                <c:pt idx="848">
                  <c:v>42143</c:v>
                </c:pt>
                <c:pt idx="849">
                  <c:v>42144</c:v>
                </c:pt>
                <c:pt idx="850">
                  <c:v>42145</c:v>
                </c:pt>
                <c:pt idx="851">
                  <c:v>42146</c:v>
                </c:pt>
                <c:pt idx="852">
                  <c:v>42150</c:v>
                </c:pt>
                <c:pt idx="853">
                  <c:v>42151</c:v>
                </c:pt>
                <c:pt idx="854">
                  <c:v>42152</c:v>
                </c:pt>
                <c:pt idx="855">
                  <c:v>42153</c:v>
                </c:pt>
                <c:pt idx="856">
                  <c:v>42156</c:v>
                </c:pt>
                <c:pt idx="857">
                  <c:v>42157</c:v>
                </c:pt>
                <c:pt idx="858">
                  <c:v>42158</c:v>
                </c:pt>
                <c:pt idx="859">
                  <c:v>42159</c:v>
                </c:pt>
                <c:pt idx="860">
                  <c:v>42160</c:v>
                </c:pt>
                <c:pt idx="861">
                  <c:v>42163</c:v>
                </c:pt>
                <c:pt idx="862">
                  <c:v>42164</c:v>
                </c:pt>
                <c:pt idx="863">
                  <c:v>42165</c:v>
                </c:pt>
                <c:pt idx="864">
                  <c:v>42166</c:v>
                </c:pt>
                <c:pt idx="865">
                  <c:v>42167</c:v>
                </c:pt>
                <c:pt idx="866">
                  <c:v>42170</c:v>
                </c:pt>
                <c:pt idx="867">
                  <c:v>42171</c:v>
                </c:pt>
                <c:pt idx="868">
                  <c:v>42172</c:v>
                </c:pt>
                <c:pt idx="869">
                  <c:v>42173</c:v>
                </c:pt>
                <c:pt idx="870">
                  <c:v>42174</c:v>
                </c:pt>
                <c:pt idx="871">
                  <c:v>42177</c:v>
                </c:pt>
                <c:pt idx="872">
                  <c:v>42178</c:v>
                </c:pt>
                <c:pt idx="873">
                  <c:v>42179</c:v>
                </c:pt>
                <c:pt idx="874">
                  <c:v>42180</c:v>
                </c:pt>
                <c:pt idx="875">
                  <c:v>42181</c:v>
                </c:pt>
                <c:pt idx="876">
                  <c:v>42184</c:v>
                </c:pt>
                <c:pt idx="877">
                  <c:v>42185</c:v>
                </c:pt>
                <c:pt idx="878">
                  <c:v>42186</c:v>
                </c:pt>
                <c:pt idx="879">
                  <c:v>42187</c:v>
                </c:pt>
                <c:pt idx="880">
                  <c:v>42191</c:v>
                </c:pt>
                <c:pt idx="881">
                  <c:v>42192</c:v>
                </c:pt>
                <c:pt idx="882">
                  <c:v>42193</c:v>
                </c:pt>
                <c:pt idx="883">
                  <c:v>42194</c:v>
                </c:pt>
                <c:pt idx="884">
                  <c:v>42195</c:v>
                </c:pt>
                <c:pt idx="885">
                  <c:v>42198</c:v>
                </c:pt>
                <c:pt idx="886">
                  <c:v>42199</c:v>
                </c:pt>
                <c:pt idx="887">
                  <c:v>42200</c:v>
                </c:pt>
                <c:pt idx="888">
                  <c:v>42201</c:v>
                </c:pt>
                <c:pt idx="889">
                  <c:v>42202</c:v>
                </c:pt>
                <c:pt idx="890">
                  <c:v>42205</c:v>
                </c:pt>
                <c:pt idx="891">
                  <c:v>42206</c:v>
                </c:pt>
                <c:pt idx="892">
                  <c:v>42207</c:v>
                </c:pt>
                <c:pt idx="893">
                  <c:v>42208</c:v>
                </c:pt>
                <c:pt idx="894">
                  <c:v>42209</c:v>
                </c:pt>
                <c:pt idx="895">
                  <c:v>42212</c:v>
                </c:pt>
                <c:pt idx="896">
                  <c:v>42213</c:v>
                </c:pt>
                <c:pt idx="897">
                  <c:v>42214</c:v>
                </c:pt>
                <c:pt idx="898">
                  <c:v>42215</c:v>
                </c:pt>
                <c:pt idx="899">
                  <c:v>42216</c:v>
                </c:pt>
                <c:pt idx="900">
                  <c:v>42219</c:v>
                </c:pt>
                <c:pt idx="901">
                  <c:v>42220</c:v>
                </c:pt>
                <c:pt idx="902">
                  <c:v>42221</c:v>
                </c:pt>
                <c:pt idx="903">
                  <c:v>42222</c:v>
                </c:pt>
                <c:pt idx="904">
                  <c:v>42223</c:v>
                </c:pt>
                <c:pt idx="905">
                  <c:v>42226</c:v>
                </c:pt>
                <c:pt idx="906">
                  <c:v>42227</c:v>
                </c:pt>
                <c:pt idx="907">
                  <c:v>42228</c:v>
                </c:pt>
                <c:pt idx="908">
                  <c:v>42229</c:v>
                </c:pt>
                <c:pt idx="909">
                  <c:v>42230</c:v>
                </c:pt>
                <c:pt idx="910">
                  <c:v>42233</c:v>
                </c:pt>
                <c:pt idx="911">
                  <c:v>42234</c:v>
                </c:pt>
                <c:pt idx="912">
                  <c:v>42235</c:v>
                </c:pt>
                <c:pt idx="913">
                  <c:v>42236</c:v>
                </c:pt>
                <c:pt idx="914">
                  <c:v>42237</c:v>
                </c:pt>
                <c:pt idx="915">
                  <c:v>42240</c:v>
                </c:pt>
                <c:pt idx="916">
                  <c:v>42241</c:v>
                </c:pt>
                <c:pt idx="917">
                  <c:v>42242</c:v>
                </c:pt>
                <c:pt idx="918">
                  <c:v>42243</c:v>
                </c:pt>
                <c:pt idx="919">
                  <c:v>42244</c:v>
                </c:pt>
                <c:pt idx="920">
                  <c:v>42247</c:v>
                </c:pt>
                <c:pt idx="921">
                  <c:v>42248</c:v>
                </c:pt>
                <c:pt idx="922">
                  <c:v>42249</c:v>
                </c:pt>
                <c:pt idx="923">
                  <c:v>42250</c:v>
                </c:pt>
                <c:pt idx="924">
                  <c:v>42251</c:v>
                </c:pt>
                <c:pt idx="925">
                  <c:v>42255</c:v>
                </c:pt>
                <c:pt idx="926">
                  <c:v>42256</c:v>
                </c:pt>
                <c:pt idx="927">
                  <c:v>42257</c:v>
                </c:pt>
                <c:pt idx="928">
                  <c:v>42258</c:v>
                </c:pt>
                <c:pt idx="929">
                  <c:v>42261</c:v>
                </c:pt>
                <c:pt idx="930">
                  <c:v>42262</c:v>
                </c:pt>
                <c:pt idx="931">
                  <c:v>42263</c:v>
                </c:pt>
                <c:pt idx="932">
                  <c:v>42264</c:v>
                </c:pt>
                <c:pt idx="933">
                  <c:v>42265</c:v>
                </c:pt>
                <c:pt idx="934">
                  <c:v>42268</c:v>
                </c:pt>
                <c:pt idx="935">
                  <c:v>42269</c:v>
                </c:pt>
                <c:pt idx="936">
                  <c:v>42270</c:v>
                </c:pt>
                <c:pt idx="937">
                  <c:v>42271</c:v>
                </c:pt>
                <c:pt idx="938">
                  <c:v>42272</c:v>
                </c:pt>
                <c:pt idx="939">
                  <c:v>42275</c:v>
                </c:pt>
                <c:pt idx="940">
                  <c:v>42276</c:v>
                </c:pt>
                <c:pt idx="941">
                  <c:v>42277</c:v>
                </c:pt>
                <c:pt idx="942">
                  <c:v>42278</c:v>
                </c:pt>
                <c:pt idx="943">
                  <c:v>42279</c:v>
                </c:pt>
                <c:pt idx="944">
                  <c:v>42282</c:v>
                </c:pt>
                <c:pt idx="945">
                  <c:v>42283</c:v>
                </c:pt>
                <c:pt idx="946">
                  <c:v>42284</c:v>
                </c:pt>
                <c:pt idx="947">
                  <c:v>42285</c:v>
                </c:pt>
                <c:pt idx="948">
                  <c:v>42286</c:v>
                </c:pt>
                <c:pt idx="949">
                  <c:v>42289</c:v>
                </c:pt>
                <c:pt idx="950">
                  <c:v>42290</c:v>
                </c:pt>
                <c:pt idx="951">
                  <c:v>42291</c:v>
                </c:pt>
                <c:pt idx="952">
                  <c:v>42292</c:v>
                </c:pt>
                <c:pt idx="953">
                  <c:v>42293</c:v>
                </c:pt>
                <c:pt idx="954">
                  <c:v>42296</c:v>
                </c:pt>
                <c:pt idx="955">
                  <c:v>42297</c:v>
                </c:pt>
                <c:pt idx="956">
                  <c:v>42298</c:v>
                </c:pt>
                <c:pt idx="957">
                  <c:v>42299</c:v>
                </c:pt>
                <c:pt idx="958">
                  <c:v>42300</c:v>
                </c:pt>
                <c:pt idx="959">
                  <c:v>42303</c:v>
                </c:pt>
                <c:pt idx="960">
                  <c:v>42304</c:v>
                </c:pt>
                <c:pt idx="961">
                  <c:v>42305</c:v>
                </c:pt>
                <c:pt idx="962">
                  <c:v>42306</c:v>
                </c:pt>
                <c:pt idx="963">
                  <c:v>42307</c:v>
                </c:pt>
                <c:pt idx="964">
                  <c:v>42310</c:v>
                </c:pt>
                <c:pt idx="965">
                  <c:v>42311</c:v>
                </c:pt>
                <c:pt idx="966">
                  <c:v>42312</c:v>
                </c:pt>
                <c:pt idx="967">
                  <c:v>42313</c:v>
                </c:pt>
                <c:pt idx="968">
                  <c:v>42314</c:v>
                </c:pt>
                <c:pt idx="969">
                  <c:v>42317</c:v>
                </c:pt>
                <c:pt idx="970">
                  <c:v>42318</c:v>
                </c:pt>
                <c:pt idx="971">
                  <c:v>42319</c:v>
                </c:pt>
                <c:pt idx="972">
                  <c:v>42320</c:v>
                </c:pt>
                <c:pt idx="973">
                  <c:v>42321</c:v>
                </c:pt>
                <c:pt idx="974">
                  <c:v>42324</c:v>
                </c:pt>
                <c:pt idx="975">
                  <c:v>42325</c:v>
                </c:pt>
                <c:pt idx="976">
                  <c:v>42326</c:v>
                </c:pt>
                <c:pt idx="977">
                  <c:v>42327</c:v>
                </c:pt>
                <c:pt idx="978">
                  <c:v>42328</c:v>
                </c:pt>
                <c:pt idx="979">
                  <c:v>42331</c:v>
                </c:pt>
                <c:pt idx="980">
                  <c:v>42332</c:v>
                </c:pt>
                <c:pt idx="981">
                  <c:v>42333</c:v>
                </c:pt>
                <c:pt idx="982">
                  <c:v>42335</c:v>
                </c:pt>
                <c:pt idx="983">
                  <c:v>42338</c:v>
                </c:pt>
                <c:pt idx="984">
                  <c:v>42339</c:v>
                </c:pt>
                <c:pt idx="985">
                  <c:v>42340</c:v>
                </c:pt>
                <c:pt idx="986">
                  <c:v>42341</c:v>
                </c:pt>
                <c:pt idx="987">
                  <c:v>42342</c:v>
                </c:pt>
                <c:pt idx="988">
                  <c:v>42345</c:v>
                </c:pt>
                <c:pt idx="989">
                  <c:v>42346</c:v>
                </c:pt>
                <c:pt idx="990">
                  <c:v>42347</c:v>
                </c:pt>
                <c:pt idx="991">
                  <c:v>42348</c:v>
                </c:pt>
                <c:pt idx="992">
                  <c:v>42349</c:v>
                </c:pt>
                <c:pt idx="993">
                  <c:v>42352</c:v>
                </c:pt>
                <c:pt idx="994">
                  <c:v>42353</c:v>
                </c:pt>
                <c:pt idx="995">
                  <c:v>42354</c:v>
                </c:pt>
                <c:pt idx="996">
                  <c:v>42355</c:v>
                </c:pt>
                <c:pt idx="997">
                  <c:v>42356</c:v>
                </c:pt>
                <c:pt idx="998">
                  <c:v>42359</c:v>
                </c:pt>
                <c:pt idx="999">
                  <c:v>42360</c:v>
                </c:pt>
                <c:pt idx="1000">
                  <c:v>42361</c:v>
                </c:pt>
                <c:pt idx="1001">
                  <c:v>42362</c:v>
                </c:pt>
                <c:pt idx="1002">
                  <c:v>42366</c:v>
                </c:pt>
                <c:pt idx="1003">
                  <c:v>42367</c:v>
                </c:pt>
                <c:pt idx="1004">
                  <c:v>42368</c:v>
                </c:pt>
                <c:pt idx="1005">
                  <c:v>42369</c:v>
                </c:pt>
                <c:pt idx="1006">
                  <c:v>42373</c:v>
                </c:pt>
                <c:pt idx="1007">
                  <c:v>42374</c:v>
                </c:pt>
                <c:pt idx="1008">
                  <c:v>42375</c:v>
                </c:pt>
                <c:pt idx="1009">
                  <c:v>42376</c:v>
                </c:pt>
                <c:pt idx="1010">
                  <c:v>42377</c:v>
                </c:pt>
                <c:pt idx="1011">
                  <c:v>42380</c:v>
                </c:pt>
                <c:pt idx="1012">
                  <c:v>42381</c:v>
                </c:pt>
                <c:pt idx="1013">
                  <c:v>42382</c:v>
                </c:pt>
                <c:pt idx="1014">
                  <c:v>42383</c:v>
                </c:pt>
                <c:pt idx="1015">
                  <c:v>42384</c:v>
                </c:pt>
                <c:pt idx="1016">
                  <c:v>42388</c:v>
                </c:pt>
                <c:pt idx="1017">
                  <c:v>42389</c:v>
                </c:pt>
                <c:pt idx="1018">
                  <c:v>42390</c:v>
                </c:pt>
                <c:pt idx="1019">
                  <c:v>42391</c:v>
                </c:pt>
                <c:pt idx="1020">
                  <c:v>42394</c:v>
                </c:pt>
                <c:pt idx="1021">
                  <c:v>42395</c:v>
                </c:pt>
                <c:pt idx="1022">
                  <c:v>42396</c:v>
                </c:pt>
                <c:pt idx="1023">
                  <c:v>42397</c:v>
                </c:pt>
                <c:pt idx="1024">
                  <c:v>42398</c:v>
                </c:pt>
                <c:pt idx="1025">
                  <c:v>42401</c:v>
                </c:pt>
                <c:pt idx="1026">
                  <c:v>42402</c:v>
                </c:pt>
                <c:pt idx="1027">
                  <c:v>42403</c:v>
                </c:pt>
                <c:pt idx="1028">
                  <c:v>42404</c:v>
                </c:pt>
                <c:pt idx="1029">
                  <c:v>42405</c:v>
                </c:pt>
                <c:pt idx="1030">
                  <c:v>42408</c:v>
                </c:pt>
                <c:pt idx="1031">
                  <c:v>42409</c:v>
                </c:pt>
                <c:pt idx="1032">
                  <c:v>42410</c:v>
                </c:pt>
                <c:pt idx="1033">
                  <c:v>42411</c:v>
                </c:pt>
                <c:pt idx="1034">
                  <c:v>42412</c:v>
                </c:pt>
                <c:pt idx="1035">
                  <c:v>42416</c:v>
                </c:pt>
                <c:pt idx="1036">
                  <c:v>42417</c:v>
                </c:pt>
                <c:pt idx="1037">
                  <c:v>42418</c:v>
                </c:pt>
                <c:pt idx="1038">
                  <c:v>42419</c:v>
                </c:pt>
                <c:pt idx="1039">
                  <c:v>42422</c:v>
                </c:pt>
                <c:pt idx="1040">
                  <c:v>42423</c:v>
                </c:pt>
                <c:pt idx="1041">
                  <c:v>42424</c:v>
                </c:pt>
                <c:pt idx="1042">
                  <c:v>42425</c:v>
                </c:pt>
                <c:pt idx="1043">
                  <c:v>42426</c:v>
                </c:pt>
                <c:pt idx="1044">
                  <c:v>42429</c:v>
                </c:pt>
                <c:pt idx="1045">
                  <c:v>42430</c:v>
                </c:pt>
                <c:pt idx="1046">
                  <c:v>42431</c:v>
                </c:pt>
                <c:pt idx="1047">
                  <c:v>42432</c:v>
                </c:pt>
                <c:pt idx="1048">
                  <c:v>42433</c:v>
                </c:pt>
                <c:pt idx="1049">
                  <c:v>42436</c:v>
                </c:pt>
                <c:pt idx="1050">
                  <c:v>42437</c:v>
                </c:pt>
                <c:pt idx="1051">
                  <c:v>42438</c:v>
                </c:pt>
                <c:pt idx="1052">
                  <c:v>42439</c:v>
                </c:pt>
                <c:pt idx="1053">
                  <c:v>42440</c:v>
                </c:pt>
                <c:pt idx="1054">
                  <c:v>42443</c:v>
                </c:pt>
                <c:pt idx="1055">
                  <c:v>42444</c:v>
                </c:pt>
                <c:pt idx="1056">
                  <c:v>42445</c:v>
                </c:pt>
                <c:pt idx="1057">
                  <c:v>42446</c:v>
                </c:pt>
                <c:pt idx="1058">
                  <c:v>42447</c:v>
                </c:pt>
                <c:pt idx="1059">
                  <c:v>42450</c:v>
                </c:pt>
                <c:pt idx="1060">
                  <c:v>42451</c:v>
                </c:pt>
                <c:pt idx="1061">
                  <c:v>42452</c:v>
                </c:pt>
                <c:pt idx="1062">
                  <c:v>42453</c:v>
                </c:pt>
                <c:pt idx="1063">
                  <c:v>42457</c:v>
                </c:pt>
                <c:pt idx="1064">
                  <c:v>42458</c:v>
                </c:pt>
                <c:pt idx="1065">
                  <c:v>42459</c:v>
                </c:pt>
                <c:pt idx="1066">
                  <c:v>42460</c:v>
                </c:pt>
                <c:pt idx="1067">
                  <c:v>42461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42471</c:v>
                </c:pt>
                <c:pt idx="1074">
                  <c:v>42472</c:v>
                </c:pt>
                <c:pt idx="1075">
                  <c:v>42473</c:v>
                </c:pt>
                <c:pt idx="1076">
                  <c:v>42474</c:v>
                </c:pt>
                <c:pt idx="1077">
                  <c:v>42475</c:v>
                </c:pt>
                <c:pt idx="1078">
                  <c:v>42478</c:v>
                </c:pt>
                <c:pt idx="1079">
                  <c:v>42479</c:v>
                </c:pt>
                <c:pt idx="1080">
                  <c:v>42480</c:v>
                </c:pt>
                <c:pt idx="1081">
                  <c:v>42481</c:v>
                </c:pt>
                <c:pt idx="1082">
                  <c:v>42482</c:v>
                </c:pt>
                <c:pt idx="1083">
                  <c:v>42485</c:v>
                </c:pt>
                <c:pt idx="1084">
                  <c:v>42486</c:v>
                </c:pt>
                <c:pt idx="1085">
                  <c:v>42487</c:v>
                </c:pt>
                <c:pt idx="1086">
                  <c:v>42488</c:v>
                </c:pt>
                <c:pt idx="1087">
                  <c:v>42489</c:v>
                </c:pt>
                <c:pt idx="1088">
                  <c:v>42492</c:v>
                </c:pt>
                <c:pt idx="1089">
                  <c:v>42493</c:v>
                </c:pt>
                <c:pt idx="1090">
                  <c:v>42494</c:v>
                </c:pt>
                <c:pt idx="1091">
                  <c:v>42495</c:v>
                </c:pt>
                <c:pt idx="1092">
                  <c:v>42496</c:v>
                </c:pt>
                <c:pt idx="1093">
                  <c:v>42499</c:v>
                </c:pt>
                <c:pt idx="1094">
                  <c:v>42500</c:v>
                </c:pt>
                <c:pt idx="1095">
                  <c:v>42501</c:v>
                </c:pt>
                <c:pt idx="1096">
                  <c:v>42502</c:v>
                </c:pt>
                <c:pt idx="1097">
                  <c:v>42503</c:v>
                </c:pt>
                <c:pt idx="1098">
                  <c:v>42506</c:v>
                </c:pt>
                <c:pt idx="1099">
                  <c:v>42507</c:v>
                </c:pt>
                <c:pt idx="1100">
                  <c:v>42508</c:v>
                </c:pt>
                <c:pt idx="1101">
                  <c:v>42509</c:v>
                </c:pt>
                <c:pt idx="1102">
                  <c:v>42510</c:v>
                </c:pt>
                <c:pt idx="1103">
                  <c:v>42513</c:v>
                </c:pt>
                <c:pt idx="1104">
                  <c:v>42514</c:v>
                </c:pt>
                <c:pt idx="1105">
                  <c:v>42515</c:v>
                </c:pt>
                <c:pt idx="1106">
                  <c:v>42516</c:v>
                </c:pt>
                <c:pt idx="1107">
                  <c:v>42517</c:v>
                </c:pt>
                <c:pt idx="1108">
                  <c:v>42521</c:v>
                </c:pt>
                <c:pt idx="1109">
                  <c:v>42522</c:v>
                </c:pt>
                <c:pt idx="1110">
                  <c:v>42523</c:v>
                </c:pt>
                <c:pt idx="1111">
                  <c:v>42524</c:v>
                </c:pt>
                <c:pt idx="1112">
                  <c:v>42527</c:v>
                </c:pt>
                <c:pt idx="1113">
                  <c:v>42528</c:v>
                </c:pt>
                <c:pt idx="1114">
                  <c:v>42529</c:v>
                </c:pt>
                <c:pt idx="1115">
                  <c:v>42530</c:v>
                </c:pt>
                <c:pt idx="1116">
                  <c:v>42531</c:v>
                </c:pt>
                <c:pt idx="1117">
                  <c:v>42534</c:v>
                </c:pt>
                <c:pt idx="1118">
                  <c:v>42535</c:v>
                </c:pt>
                <c:pt idx="1119">
                  <c:v>42536</c:v>
                </c:pt>
                <c:pt idx="1120">
                  <c:v>42537</c:v>
                </c:pt>
                <c:pt idx="1121">
                  <c:v>42538</c:v>
                </c:pt>
                <c:pt idx="1122">
                  <c:v>42541</c:v>
                </c:pt>
                <c:pt idx="1123">
                  <c:v>42542</c:v>
                </c:pt>
                <c:pt idx="1124">
                  <c:v>42543</c:v>
                </c:pt>
                <c:pt idx="1125">
                  <c:v>42544</c:v>
                </c:pt>
                <c:pt idx="1126">
                  <c:v>42545</c:v>
                </c:pt>
                <c:pt idx="1127">
                  <c:v>42548</c:v>
                </c:pt>
                <c:pt idx="1128">
                  <c:v>42549</c:v>
                </c:pt>
                <c:pt idx="1129">
                  <c:v>42550</c:v>
                </c:pt>
                <c:pt idx="1130">
                  <c:v>42551</c:v>
                </c:pt>
                <c:pt idx="1131">
                  <c:v>42552</c:v>
                </c:pt>
                <c:pt idx="1132">
                  <c:v>42556</c:v>
                </c:pt>
                <c:pt idx="1133">
                  <c:v>42557</c:v>
                </c:pt>
                <c:pt idx="1134">
                  <c:v>42558</c:v>
                </c:pt>
                <c:pt idx="1135">
                  <c:v>42559</c:v>
                </c:pt>
                <c:pt idx="1136">
                  <c:v>42562</c:v>
                </c:pt>
                <c:pt idx="1137">
                  <c:v>42563</c:v>
                </c:pt>
                <c:pt idx="1138">
                  <c:v>42564</c:v>
                </c:pt>
                <c:pt idx="1139">
                  <c:v>42565</c:v>
                </c:pt>
                <c:pt idx="1140">
                  <c:v>42566</c:v>
                </c:pt>
                <c:pt idx="1141">
                  <c:v>42569</c:v>
                </c:pt>
                <c:pt idx="1142">
                  <c:v>42570</c:v>
                </c:pt>
                <c:pt idx="1143">
                  <c:v>42571</c:v>
                </c:pt>
                <c:pt idx="1144">
                  <c:v>42572</c:v>
                </c:pt>
                <c:pt idx="1145">
                  <c:v>42573</c:v>
                </c:pt>
                <c:pt idx="1146">
                  <c:v>42576</c:v>
                </c:pt>
                <c:pt idx="1147">
                  <c:v>42577</c:v>
                </c:pt>
                <c:pt idx="1148">
                  <c:v>42578</c:v>
                </c:pt>
                <c:pt idx="1149">
                  <c:v>42579</c:v>
                </c:pt>
                <c:pt idx="1150">
                  <c:v>42580</c:v>
                </c:pt>
                <c:pt idx="1151">
                  <c:v>42583</c:v>
                </c:pt>
                <c:pt idx="1152">
                  <c:v>42584</c:v>
                </c:pt>
                <c:pt idx="1153">
                  <c:v>42585</c:v>
                </c:pt>
                <c:pt idx="1154">
                  <c:v>42586</c:v>
                </c:pt>
                <c:pt idx="1155">
                  <c:v>42587</c:v>
                </c:pt>
                <c:pt idx="1156">
                  <c:v>42590</c:v>
                </c:pt>
                <c:pt idx="1157">
                  <c:v>42591</c:v>
                </c:pt>
                <c:pt idx="1158">
                  <c:v>42592</c:v>
                </c:pt>
                <c:pt idx="1159">
                  <c:v>42593</c:v>
                </c:pt>
                <c:pt idx="1160">
                  <c:v>42594</c:v>
                </c:pt>
                <c:pt idx="1161">
                  <c:v>42597</c:v>
                </c:pt>
                <c:pt idx="1162">
                  <c:v>42598</c:v>
                </c:pt>
                <c:pt idx="1163">
                  <c:v>42599</c:v>
                </c:pt>
                <c:pt idx="1164">
                  <c:v>42600</c:v>
                </c:pt>
                <c:pt idx="1165">
                  <c:v>42601</c:v>
                </c:pt>
                <c:pt idx="1166">
                  <c:v>42604</c:v>
                </c:pt>
                <c:pt idx="1167">
                  <c:v>42605</c:v>
                </c:pt>
                <c:pt idx="1168">
                  <c:v>42606</c:v>
                </c:pt>
                <c:pt idx="1169">
                  <c:v>42607</c:v>
                </c:pt>
                <c:pt idx="1170">
                  <c:v>42608</c:v>
                </c:pt>
                <c:pt idx="1171">
                  <c:v>42611</c:v>
                </c:pt>
                <c:pt idx="1172">
                  <c:v>42612</c:v>
                </c:pt>
                <c:pt idx="1173">
                  <c:v>42613</c:v>
                </c:pt>
                <c:pt idx="1174">
                  <c:v>42614</c:v>
                </c:pt>
                <c:pt idx="1175">
                  <c:v>42615</c:v>
                </c:pt>
                <c:pt idx="1176">
                  <c:v>42619</c:v>
                </c:pt>
                <c:pt idx="1177">
                  <c:v>42620</c:v>
                </c:pt>
                <c:pt idx="1178">
                  <c:v>42621</c:v>
                </c:pt>
                <c:pt idx="1179">
                  <c:v>42622</c:v>
                </c:pt>
                <c:pt idx="1180">
                  <c:v>42625</c:v>
                </c:pt>
                <c:pt idx="1181">
                  <c:v>42626</c:v>
                </c:pt>
                <c:pt idx="1182">
                  <c:v>42627</c:v>
                </c:pt>
                <c:pt idx="1183">
                  <c:v>42628</c:v>
                </c:pt>
                <c:pt idx="1184">
                  <c:v>42629</c:v>
                </c:pt>
                <c:pt idx="1185">
                  <c:v>42632</c:v>
                </c:pt>
                <c:pt idx="1186">
                  <c:v>42633</c:v>
                </c:pt>
                <c:pt idx="1187">
                  <c:v>42634</c:v>
                </c:pt>
                <c:pt idx="1188">
                  <c:v>42635</c:v>
                </c:pt>
                <c:pt idx="1189">
                  <c:v>42636</c:v>
                </c:pt>
                <c:pt idx="1190">
                  <c:v>42639</c:v>
                </c:pt>
                <c:pt idx="1191">
                  <c:v>42640</c:v>
                </c:pt>
                <c:pt idx="1192">
                  <c:v>42641</c:v>
                </c:pt>
                <c:pt idx="1193">
                  <c:v>42642</c:v>
                </c:pt>
                <c:pt idx="1194">
                  <c:v>42643</c:v>
                </c:pt>
                <c:pt idx="1195">
                  <c:v>42646</c:v>
                </c:pt>
                <c:pt idx="1196">
                  <c:v>42647</c:v>
                </c:pt>
                <c:pt idx="1197">
                  <c:v>42648</c:v>
                </c:pt>
                <c:pt idx="1198">
                  <c:v>42649</c:v>
                </c:pt>
                <c:pt idx="1199">
                  <c:v>42650</c:v>
                </c:pt>
                <c:pt idx="1200">
                  <c:v>42653</c:v>
                </c:pt>
                <c:pt idx="1201">
                  <c:v>42654</c:v>
                </c:pt>
                <c:pt idx="1202">
                  <c:v>42655</c:v>
                </c:pt>
                <c:pt idx="1203">
                  <c:v>42656</c:v>
                </c:pt>
                <c:pt idx="1204">
                  <c:v>42657</c:v>
                </c:pt>
                <c:pt idx="1205">
                  <c:v>42660</c:v>
                </c:pt>
                <c:pt idx="1206">
                  <c:v>42661</c:v>
                </c:pt>
                <c:pt idx="1207">
                  <c:v>42662</c:v>
                </c:pt>
                <c:pt idx="1208">
                  <c:v>42663</c:v>
                </c:pt>
                <c:pt idx="1209">
                  <c:v>42664</c:v>
                </c:pt>
                <c:pt idx="1210">
                  <c:v>42667</c:v>
                </c:pt>
                <c:pt idx="1211">
                  <c:v>42668</c:v>
                </c:pt>
                <c:pt idx="1212">
                  <c:v>42669</c:v>
                </c:pt>
                <c:pt idx="1213">
                  <c:v>42670</c:v>
                </c:pt>
                <c:pt idx="1214">
                  <c:v>42671</c:v>
                </c:pt>
                <c:pt idx="1215">
                  <c:v>42674</c:v>
                </c:pt>
                <c:pt idx="1216">
                  <c:v>42675</c:v>
                </c:pt>
                <c:pt idx="1217">
                  <c:v>42676</c:v>
                </c:pt>
                <c:pt idx="1218">
                  <c:v>42677</c:v>
                </c:pt>
                <c:pt idx="1219">
                  <c:v>42678</c:v>
                </c:pt>
                <c:pt idx="1220">
                  <c:v>42681</c:v>
                </c:pt>
                <c:pt idx="1221">
                  <c:v>42682</c:v>
                </c:pt>
                <c:pt idx="1222">
                  <c:v>42683</c:v>
                </c:pt>
                <c:pt idx="1223">
                  <c:v>42684</c:v>
                </c:pt>
                <c:pt idx="1224">
                  <c:v>42685</c:v>
                </c:pt>
                <c:pt idx="1225">
                  <c:v>42688</c:v>
                </c:pt>
                <c:pt idx="1226">
                  <c:v>42689</c:v>
                </c:pt>
                <c:pt idx="1227">
                  <c:v>42690</c:v>
                </c:pt>
                <c:pt idx="1228">
                  <c:v>42691</c:v>
                </c:pt>
                <c:pt idx="1229">
                  <c:v>42692</c:v>
                </c:pt>
                <c:pt idx="1230">
                  <c:v>42695</c:v>
                </c:pt>
                <c:pt idx="1231">
                  <c:v>42696</c:v>
                </c:pt>
                <c:pt idx="1232">
                  <c:v>42697</c:v>
                </c:pt>
                <c:pt idx="1233">
                  <c:v>42699</c:v>
                </c:pt>
                <c:pt idx="1234">
                  <c:v>42702</c:v>
                </c:pt>
                <c:pt idx="1235">
                  <c:v>42703</c:v>
                </c:pt>
                <c:pt idx="1236">
                  <c:v>42704</c:v>
                </c:pt>
                <c:pt idx="1237">
                  <c:v>42705</c:v>
                </c:pt>
                <c:pt idx="1238">
                  <c:v>42706</c:v>
                </c:pt>
                <c:pt idx="1239">
                  <c:v>42709</c:v>
                </c:pt>
                <c:pt idx="1240">
                  <c:v>42710</c:v>
                </c:pt>
                <c:pt idx="1241">
                  <c:v>42711</c:v>
                </c:pt>
                <c:pt idx="1242">
                  <c:v>42712</c:v>
                </c:pt>
                <c:pt idx="1243">
                  <c:v>42713</c:v>
                </c:pt>
                <c:pt idx="1244">
                  <c:v>42716</c:v>
                </c:pt>
                <c:pt idx="1245">
                  <c:v>42717</c:v>
                </c:pt>
                <c:pt idx="1246">
                  <c:v>42718</c:v>
                </c:pt>
                <c:pt idx="1247">
                  <c:v>42719</c:v>
                </c:pt>
                <c:pt idx="1248">
                  <c:v>42720</c:v>
                </c:pt>
                <c:pt idx="1249">
                  <c:v>42723</c:v>
                </c:pt>
                <c:pt idx="1250">
                  <c:v>42724</c:v>
                </c:pt>
                <c:pt idx="1251">
                  <c:v>42725</c:v>
                </c:pt>
                <c:pt idx="1252">
                  <c:v>42726</c:v>
                </c:pt>
                <c:pt idx="1253">
                  <c:v>42727</c:v>
                </c:pt>
                <c:pt idx="1254">
                  <c:v>42731</c:v>
                </c:pt>
                <c:pt idx="1255">
                  <c:v>42732</c:v>
                </c:pt>
                <c:pt idx="1256">
                  <c:v>42733</c:v>
                </c:pt>
                <c:pt idx="1257">
                  <c:v>42734</c:v>
                </c:pt>
              </c:numCache>
            </c:numRef>
          </c:cat>
          <c:val>
            <c:numRef>
              <c:f>'BMYDistribution Fit'!$C$2:$C$1259</c:f>
              <c:numCache>
                <c:formatCode>General</c:formatCode>
                <c:ptCount val="1258"/>
                <c:pt idx="1">
                  <c:v>-9.5638482502126993E-3</c:v>
                </c:pt>
                <c:pt idx="2">
                  <c:v>-5.2554925292884642E-3</c:v>
                </c:pt>
                <c:pt idx="3">
                  <c:v>1.7549353732177119E-3</c:v>
                </c:pt>
                <c:pt idx="4">
                  <c:v>-9.1003451879203678E-3</c:v>
                </c:pt>
                <c:pt idx="5">
                  <c:v>2.0721561217523957E-2</c:v>
                </c:pt>
                <c:pt idx="6">
                  <c:v>-1.5134171989346341E-2</c:v>
                </c:pt>
                <c:pt idx="7">
                  <c:v>5.8635033326714611E-4</c:v>
                </c:pt>
                <c:pt idx="8">
                  <c:v>-9.4229083298816747E-3</c:v>
                </c:pt>
                <c:pt idx="9">
                  <c:v>-2.3696148730685289E-3</c:v>
                </c:pt>
                <c:pt idx="10">
                  <c:v>2.9647050487546436E-4</c:v>
                </c:pt>
                <c:pt idx="11">
                  <c:v>-3.0706807806560314E-2</c:v>
                </c:pt>
                <c:pt idx="12">
                  <c:v>-1.8359170190956359E-3</c:v>
                </c:pt>
                <c:pt idx="13">
                  <c:v>-5.5282755697638681E-3</c:v>
                </c:pt>
                <c:pt idx="14">
                  <c:v>-6.7986100762827111E-3</c:v>
                </c:pt>
                <c:pt idx="15">
                  <c:v>1.3857085870238773E-2</c:v>
                </c:pt>
                <c:pt idx="16">
                  <c:v>-6.7506294454928121E-3</c:v>
                </c:pt>
                <c:pt idx="17">
                  <c:v>-5.8668537215834007E-3</c:v>
                </c:pt>
                <c:pt idx="18">
                  <c:v>-1.2396027031625928E-3</c:v>
                </c:pt>
                <c:pt idx="19">
                  <c:v>-3.1004217733821796E-4</c:v>
                </c:pt>
                <c:pt idx="20">
                  <c:v>5.8759613266454762E-3</c:v>
                </c:pt>
                <c:pt idx="21">
                  <c:v>-3.7071087637968164E-3</c:v>
                </c:pt>
                <c:pt idx="22">
                  <c:v>-1.5488284200879973E-3</c:v>
                </c:pt>
                <c:pt idx="23">
                  <c:v>-4.037820339846029E-3</c:v>
                </c:pt>
                <c:pt idx="24">
                  <c:v>6.2232626029930737E-4</c:v>
                </c:pt>
                <c:pt idx="25">
                  <c:v>-2.1796579876110327E-3</c:v>
                </c:pt>
                <c:pt idx="26">
                  <c:v>-2.8095043895111122E-3</c:v>
                </c:pt>
                <c:pt idx="27">
                  <c:v>-2.8173473696313004E-3</c:v>
                </c:pt>
                <c:pt idx="28">
                  <c:v>2.8173473696312106E-3</c:v>
                </c:pt>
                <c:pt idx="29">
                  <c:v>-4.3859526963778575E-3</c:v>
                </c:pt>
                <c:pt idx="30">
                  <c:v>6.2775921840806667E-4</c:v>
                </c:pt>
                <c:pt idx="31">
                  <c:v>5.3199755297724735E-3</c:v>
                </c:pt>
                <c:pt idx="32">
                  <c:v>3.3152173935148521E-2</c:v>
                </c:pt>
                <c:pt idx="33">
                  <c:v>-2.445110053605427E-2</c:v>
                </c:pt>
                <c:pt idx="34">
                  <c:v>-2.788541059487515E-3</c:v>
                </c:pt>
                <c:pt idx="35">
                  <c:v>3.7162936428753453E-3</c:v>
                </c:pt>
                <c:pt idx="36">
                  <c:v>7.6982647364181979E-3</c:v>
                </c:pt>
                <c:pt idx="37">
                  <c:v>1.5326873665902593E-3</c:v>
                </c:pt>
                <c:pt idx="38">
                  <c:v>-6.1444310923984904E-3</c:v>
                </c:pt>
                <c:pt idx="39">
                  <c:v>-8.6662073807422697E-3</c:v>
                </c:pt>
                <c:pt idx="40">
                  <c:v>1.4504253405994594E-2</c:v>
                </c:pt>
                <c:pt idx="41">
                  <c:v>-1.5330153069450911E-3</c:v>
                </c:pt>
                <c:pt idx="42">
                  <c:v>1.0074823786370495E-2</c:v>
                </c:pt>
                <c:pt idx="43">
                  <c:v>-1.8084674171365295E-2</c:v>
                </c:pt>
                <c:pt idx="44">
                  <c:v>4.6288215377855938E-3</c:v>
                </c:pt>
                <c:pt idx="45">
                  <c:v>9.1940686776529404E-3</c:v>
                </c:pt>
                <c:pt idx="46">
                  <c:v>3.9580176470563697E-3</c:v>
                </c:pt>
                <c:pt idx="47">
                  <c:v>4.2449847594636294E-3</c:v>
                </c:pt>
                <c:pt idx="48">
                  <c:v>1.1132923352092757E-2</c:v>
                </c:pt>
                <c:pt idx="49">
                  <c:v>3.8823678170198297E-3</c:v>
                </c:pt>
                <c:pt idx="50">
                  <c:v>-9.5837689023836152E-3</c:v>
                </c:pt>
                <c:pt idx="51">
                  <c:v>-1.5057760594690611E-3</c:v>
                </c:pt>
                <c:pt idx="52">
                  <c:v>-9.0453421977485307E-4</c:v>
                </c:pt>
                <c:pt idx="53">
                  <c:v>-2.1138371021759265E-3</c:v>
                </c:pt>
                <c:pt idx="54">
                  <c:v>1.2083791014765133E-3</c:v>
                </c:pt>
                <c:pt idx="55">
                  <c:v>-6.6645973571290013E-3</c:v>
                </c:pt>
                <c:pt idx="56">
                  <c:v>1.8219789895726265E-3</c:v>
                </c:pt>
                <c:pt idx="57">
                  <c:v>1.8933720101762492E-2</c:v>
                </c:pt>
                <c:pt idx="58">
                  <c:v>2.3787749208666791E-3</c:v>
                </c:pt>
                <c:pt idx="59">
                  <c:v>0</c:v>
                </c:pt>
                <c:pt idx="60">
                  <c:v>-3.2722634580507975E-3</c:v>
                </c:pt>
                <c:pt idx="61">
                  <c:v>5.6454961352951959E-3</c:v>
                </c:pt>
                <c:pt idx="62">
                  <c:v>4.1395502039996051E-3</c:v>
                </c:pt>
                <c:pt idx="63">
                  <c:v>9.4927801051318296E-3</c:v>
                </c:pt>
                <c:pt idx="64">
                  <c:v>-5.0317714485096756E-3</c:v>
                </c:pt>
                <c:pt idx="65">
                  <c:v>-5.9365713201185331E-4</c:v>
                </c:pt>
                <c:pt idx="66">
                  <c:v>-1.9185227127160087E-2</c:v>
                </c:pt>
                <c:pt idx="67">
                  <c:v>-1.7402350530996487E-2</c:v>
                </c:pt>
                <c:pt idx="68">
                  <c:v>3.6888930673698943E-3</c:v>
                </c:pt>
                <c:pt idx="69">
                  <c:v>-1.2281783301911228E-3</c:v>
                </c:pt>
                <c:pt idx="70">
                  <c:v>-3.0720117611885556E-4</c:v>
                </c:pt>
                <c:pt idx="71">
                  <c:v>1.1913968062999948E-2</c:v>
                </c:pt>
                <c:pt idx="72">
                  <c:v>1.387232970721387E-2</c:v>
                </c:pt>
                <c:pt idx="73">
                  <c:v>5.3763715750053303E-3</c:v>
                </c:pt>
                <c:pt idx="74">
                  <c:v>1.0666796418676431E-2</c:v>
                </c:pt>
                <c:pt idx="75">
                  <c:v>8.8028413316959073E-3</c:v>
                </c:pt>
                <c:pt idx="76">
                  <c:v>-8.5082233158008114E-3</c:v>
                </c:pt>
                <c:pt idx="77">
                  <c:v>8.8360349626660827E-4</c:v>
                </c:pt>
                <c:pt idx="78">
                  <c:v>9.3759941801801767E-3</c:v>
                </c:pt>
                <c:pt idx="79">
                  <c:v>-1.5577202317360156E-2</c:v>
                </c:pt>
                <c:pt idx="80">
                  <c:v>-1.3118781684435425E-2</c:v>
                </c:pt>
                <c:pt idx="81">
                  <c:v>1.4994298666807157E-3</c:v>
                </c:pt>
                <c:pt idx="82">
                  <c:v>4.4850178183398438E-3</c:v>
                </c:pt>
                <c:pt idx="83">
                  <c:v>-8.953341807792193E-4</c:v>
                </c:pt>
                <c:pt idx="84">
                  <c:v>2.9848819237913548E-4</c:v>
                </c:pt>
                <c:pt idx="85">
                  <c:v>-3.8881718299396233E-3</c:v>
                </c:pt>
                <c:pt idx="86">
                  <c:v>2.6934101135045641E-3</c:v>
                </c:pt>
                <c:pt idx="87">
                  <c:v>-7.4996729275465792E-3</c:v>
                </c:pt>
                <c:pt idx="88">
                  <c:v>-1.2117597459496822E-2</c:v>
                </c:pt>
                <c:pt idx="89">
                  <c:v>1.1515178486855359E-2</c:v>
                </c:pt>
                <c:pt idx="90">
                  <c:v>-2.4132077114056259E-3</c:v>
                </c:pt>
                <c:pt idx="91">
                  <c:v>-6.0588125623245353E-3</c:v>
                </c:pt>
                <c:pt idx="92">
                  <c:v>2.124752170039618E-3</c:v>
                </c:pt>
                <c:pt idx="93">
                  <c:v>1.2121400504185034E-3</c:v>
                </c:pt>
                <c:pt idx="94">
                  <c:v>-8.2104984747002861E-3</c:v>
                </c:pt>
                <c:pt idx="95">
                  <c:v>-9.1639444573974617E-4</c:v>
                </c:pt>
                <c:pt idx="96">
                  <c:v>-3.0574495637270986E-4</c:v>
                </c:pt>
                <c:pt idx="97">
                  <c:v>3.6619813463324236E-3</c:v>
                </c:pt>
                <c:pt idx="98">
                  <c:v>-9.4874875272780539E-3</c:v>
                </c:pt>
                <c:pt idx="99">
                  <c:v>1.4349246269794209E-2</c:v>
                </c:pt>
                <c:pt idx="100">
                  <c:v>3.0265791947140445E-3</c:v>
                </c:pt>
                <c:pt idx="101">
                  <c:v>7.5267678338703748E-3</c:v>
                </c:pt>
                <c:pt idx="102">
                  <c:v>4.190330002991691E-3</c:v>
                </c:pt>
                <c:pt idx="103">
                  <c:v>-4.190330002991593E-3</c:v>
                </c:pt>
                <c:pt idx="104">
                  <c:v>-2.9995523930156459E-4</c:v>
                </c:pt>
                <c:pt idx="105">
                  <c:v>9.8522428444523455E-3</c:v>
                </c:pt>
                <c:pt idx="106">
                  <c:v>7.1048672031247774E-3</c:v>
                </c:pt>
                <c:pt idx="107">
                  <c:v>4.1212852469720467E-3</c:v>
                </c:pt>
                <c:pt idx="108">
                  <c:v>6.1502214973974114E-3</c:v>
                </c:pt>
                <c:pt idx="109">
                  <c:v>3.497513322322377E-3</c:v>
                </c:pt>
                <c:pt idx="110">
                  <c:v>-5.5433984047981296E-3</c:v>
                </c:pt>
                <c:pt idx="111">
                  <c:v>2.0458850824756798E-3</c:v>
                </c:pt>
                <c:pt idx="112">
                  <c:v>-1.1685837546600449E-3</c:v>
                </c:pt>
                <c:pt idx="113">
                  <c:v>9.889570519106116E-3</c:v>
                </c:pt>
                <c:pt idx="114">
                  <c:v>-9.305107943286834E-3</c:v>
                </c:pt>
                <c:pt idx="115">
                  <c:v>1.017308450694533E-2</c:v>
                </c:pt>
                <c:pt idx="116">
                  <c:v>7.2036157882684991E-3</c:v>
                </c:pt>
                <c:pt idx="117">
                  <c:v>-2.5873303842647772E-3</c:v>
                </c:pt>
                <c:pt idx="118">
                  <c:v>1.4382175033021043E-3</c:v>
                </c:pt>
                <c:pt idx="119">
                  <c:v>1.6251237305406164E-2</c:v>
                </c:pt>
                <c:pt idx="120">
                  <c:v>-3.540445883099301E-2</c:v>
                </c:pt>
                <c:pt idx="121">
                  <c:v>1.1362077850458155E-2</c:v>
                </c:pt>
                <c:pt idx="122">
                  <c:v>1.6377312329441278E-2</c:v>
                </c:pt>
                <c:pt idx="123">
                  <c:v>-2.8496114804441258E-4</c:v>
                </c:pt>
                <c:pt idx="124">
                  <c:v>2.4497873825726376E-2</c:v>
                </c:pt>
                <c:pt idx="125">
                  <c:v>2.777726905328791E-3</c:v>
                </c:pt>
                <c:pt idx="126">
                  <c:v>-2.2657387436790435E-2</c:v>
                </c:pt>
                <c:pt idx="127">
                  <c:v>-4.0183345453141082E-3</c:v>
                </c:pt>
                <c:pt idx="128">
                  <c:v>-4.6122837973023014E-3</c:v>
                </c:pt>
                <c:pt idx="129">
                  <c:v>1.1776643388143933E-2</c:v>
                </c:pt>
                <c:pt idx="130">
                  <c:v>-8.6033919146496947E-3</c:v>
                </c:pt>
                <c:pt idx="131">
                  <c:v>-3.7513225181789503E-3</c:v>
                </c:pt>
                <c:pt idx="132">
                  <c:v>9.2086893873010011E-3</c:v>
                </c:pt>
                <c:pt idx="133">
                  <c:v>1.3090665744821003E-2</c:v>
                </c:pt>
                <c:pt idx="134">
                  <c:v>1.694958136623817E-3</c:v>
                </c:pt>
                <c:pt idx="135">
                  <c:v>1.5404276989633077E-2</c:v>
                </c:pt>
                <c:pt idx="136">
                  <c:v>3.0526088846433708E-3</c:v>
                </c:pt>
                <c:pt idx="137">
                  <c:v>1.6611715332749777E-3</c:v>
                </c:pt>
                <c:pt idx="138">
                  <c:v>-2.0400409757951727E-2</c:v>
                </c:pt>
                <c:pt idx="139">
                  <c:v>-1.27859985653923E-2</c:v>
                </c:pt>
                <c:pt idx="140">
                  <c:v>-6.886726493295095E-3</c:v>
                </c:pt>
                <c:pt idx="141">
                  <c:v>6.3146406054533115E-3</c:v>
                </c:pt>
                <c:pt idx="142">
                  <c:v>2.4029379453093462E-2</c:v>
                </c:pt>
                <c:pt idx="143">
                  <c:v>6.9589814952888546E-3</c:v>
                </c:pt>
                <c:pt idx="144">
                  <c:v>-1.1718829052352218E-2</c:v>
                </c:pt>
                <c:pt idx="145">
                  <c:v>-8.4244255168897662E-4</c:v>
                </c:pt>
                <c:pt idx="146">
                  <c:v>0</c:v>
                </c:pt>
                <c:pt idx="147">
                  <c:v>-8.9568221102133805E-2</c:v>
                </c:pt>
                <c:pt idx="148">
                  <c:v>2.761143586676893E-3</c:v>
                </c:pt>
                <c:pt idx="149">
                  <c:v>-1.5330118579976158E-3</c:v>
                </c:pt>
                <c:pt idx="150">
                  <c:v>-1.5353655921184113E-3</c:v>
                </c:pt>
                <c:pt idx="151">
                  <c:v>-1.3614155339263212E-2</c:v>
                </c:pt>
                <c:pt idx="152">
                  <c:v>-1.0333503210475723E-2</c:v>
                </c:pt>
                <c:pt idx="153">
                  <c:v>-1.2598861662236488E-3</c:v>
                </c:pt>
                <c:pt idx="154">
                  <c:v>-5.0552982541590633E-3</c:v>
                </c:pt>
                <c:pt idx="155">
                  <c:v>5.0552982541591223E-3</c:v>
                </c:pt>
                <c:pt idx="156">
                  <c:v>4.7162416719971944E-3</c:v>
                </c:pt>
                <c:pt idx="157">
                  <c:v>1.253961943513636E-3</c:v>
                </c:pt>
                <c:pt idx="158">
                  <c:v>-1.1025501869670003E-2</c:v>
                </c:pt>
                <c:pt idx="159">
                  <c:v>4.1094393406800132E-3</c:v>
                </c:pt>
                <c:pt idx="160">
                  <c:v>-2.5268645045011086E-3</c:v>
                </c:pt>
                <c:pt idx="161">
                  <c:v>5.9908390600010063E-3</c:v>
                </c:pt>
                <c:pt idx="162">
                  <c:v>1.0631809836633789E-2</c:v>
                </c:pt>
                <c:pt idx="163">
                  <c:v>1.297910750351765E-2</c:v>
                </c:pt>
                <c:pt idx="164">
                  <c:v>9.7770315660221339E-3</c:v>
                </c:pt>
                <c:pt idx="165">
                  <c:v>2.1260234462384146E-3</c:v>
                </c:pt>
                <c:pt idx="166">
                  <c:v>-1.8219549987821555E-3</c:v>
                </c:pt>
                <c:pt idx="167">
                  <c:v>-9.1234471049327472E-4</c:v>
                </c:pt>
                <c:pt idx="168">
                  <c:v>4.2501154815040186E-3</c:v>
                </c:pt>
                <c:pt idx="169">
                  <c:v>3.9305246708106001E-3</c:v>
                </c:pt>
                <c:pt idx="170">
                  <c:v>-1.8120843302059212E-3</c:v>
                </c:pt>
                <c:pt idx="171">
                  <c:v>1.2616509281342968E-2</c:v>
                </c:pt>
                <c:pt idx="172">
                  <c:v>-5.9880445922053235E-3</c:v>
                </c:pt>
                <c:pt idx="173">
                  <c:v>-4.8163803589317111E-3</c:v>
                </c:pt>
                <c:pt idx="174">
                  <c:v>1.2593912511159619E-2</c:v>
                </c:pt>
                <c:pt idx="175">
                  <c:v>1.1910912606394528E-3</c:v>
                </c:pt>
                <c:pt idx="176">
                  <c:v>3.2684824521950883E-3</c:v>
                </c:pt>
                <c:pt idx="177">
                  <c:v>-1.4040475636684525E-2</c:v>
                </c:pt>
                <c:pt idx="178">
                  <c:v>-5.1275085710012318E-3</c:v>
                </c:pt>
                <c:pt idx="179">
                  <c:v>-5.1537974581299783E-3</c:v>
                </c:pt>
                <c:pt idx="180">
                  <c:v>0</c:v>
                </c:pt>
                <c:pt idx="181">
                  <c:v>5.4562111116153956E-3</c:v>
                </c:pt>
                <c:pt idx="182">
                  <c:v>1.5894732261339743E-2</c:v>
                </c:pt>
                <c:pt idx="183">
                  <c:v>7.7059714719777865E-3</c:v>
                </c:pt>
                <c:pt idx="184">
                  <c:v>2.9482003332709614E-3</c:v>
                </c:pt>
                <c:pt idx="185">
                  <c:v>-9.167649424204052E-3</c:v>
                </c:pt>
                <c:pt idx="186">
                  <c:v>5.6287779757743413E-3</c:v>
                </c:pt>
                <c:pt idx="187">
                  <c:v>-2.9585330516526819E-3</c:v>
                </c:pt>
                <c:pt idx="188">
                  <c:v>4.7295342264416333E-3</c:v>
                </c:pt>
                <c:pt idx="189">
                  <c:v>1.1789050852026247E-3</c:v>
                </c:pt>
                <c:pt idx="190">
                  <c:v>-1.488750473360697E-3</c:v>
                </c:pt>
                <c:pt idx="191">
                  <c:v>3.8660840344576907E-3</c:v>
                </c:pt>
                <c:pt idx="192">
                  <c:v>-1.4852127941065536E-3</c:v>
                </c:pt>
                <c:pt idx="193">
                  <c:v>-2.3808712403512677E-3</c:v>
                </c:pt>
                <c:pt idx="194">
                  <c:v>-9.8818699966574056E-3</c:v>
                </c:pt>
                <c:pt idx="195">
                  <c:v>9.0235181273332435E-4</c:v>
                </c:pt>
                <c:pt idx="196">
                  <c:v>-9.3641186259392287E-3</c:v>
                </c:pt>
                <c:pt idx="197">
                  <c:v>4.2398335671013756E-3</c:v>
                </c:pt>
                <c:pt idx="198">
                  <c:v>2.506846271833435E-2</c:v>
                </c:pt>
                <c:pt idx="199">
                  <c:v>5.8772121304040414E-3</c:v>
                </c:pt>
                <c:pt idx="200">
                  <c:v>7.2982225545586447E-3</c:v>
                </c:pt>
                <c:pt idx="201">
                  <c:v>-2.6212492665892337E-3</c:v>
                </c:pt>
                <c:pt idx="202">
                  <c:v>-1.4097124570653412E-2</c:v>
                </c:pt>
                <c:pt idx="203">
                  <c:v>6.7796762048729928E-3</c:v>
                </c:pt>
                <c:pt idx="204">
                  <c:v>-2.3782313217451567E-2</c:v>
                </c:pt>
                <c:pt idx="205">
                  <c:v>-5.732468383577688E-3</c:v>
                </c:pt>
                <c:pt idx="206">
                  <c:v>2.0366086485785858E-2</c:v>
                </c:pt>
                <c:pt idx="207">
                  <c:v>-3.2665334810772005E-3</c:v>
                </c:pt>
                <c:pt idx="208">
                  <c:v>-1.1066323258568544E-2</c:v>
                </c:pt>
                <c:pt idx="209">
                  <c:v>6.893467737420644E-3</c:v>
                </c:pt>
                <c:pt idx="210">
                  <c:v>-9.0009364572658096E-3</c:v>
                </c:pt>
                <c:pt idx="211">
                  <c:v>-2.716179196193237E-3</c:v>
                </c:pt>
                <c:pt idx="212">
                  <c:v>5.424966963738535E-3</c:v>
                </c:pt>
                <c:pt idx="213">
                  <c:v>-1.9730536537423141E-2</c:v>
                </c:pt>
                <c:pt idx="214">
                  <c:v>-1.5446713327233262E-2</c:v>
                </c:pt>
                <c:pt idx="215">
                  <c:v>3.4188197651037538E-3</c:v>
                </c:pt>
                <c:pt idx="216">
                  <c:v>-9.0384947865268187E-3</c:v>
                </c:pt>
                <c:pt idx="217">
                  <c:v>-2.1940354007695222E-3</c:v>
                </c:pt>
                <c:pt idx="218">
                  <c:v>-1.2312732033218254E-2</c:v>
                </c:pt>
                <c:pt idx="219">
                  <c:v>-2.1513117105014686E-2</c:v>
                </c:pt>
                <c:pt idx="220">
                  <c:v>2.8792770937808198E-2</c:v>
                </c:pt>
                <c:pt idx="221">
                  <c:v>1.0040881156563786E-2</c:v>
                </c:pt>
                <c:pt idx="222">
                  <c:v>3.7395679648631035E-3</c:v>
                </c:pt>
                <c:pt idx="223">
                  <c:v>8.0545143106097172E-3</c:v>
                </c:pt>
                <c:pt idx="224">
                  <c:v>6.4585385178138948E-3</c:v>
                </c:pt>
                <c:pt idx="225">
                  <c:v>3.3665041201757168E-3</c:v>
                </c:pt>
                <c:pt idx="226">
                  <c:v>-3.6730406205771424E-3</c:v>
                </c:pt>
                <c:pt idx="227">
                  <c:v>3.673040620577067E-3</c:v>
                </c:pt>
                <c:pt idx="228">
                  <c:v>2.7460137836465754E-3</c:v>
                </c:pt>
                <c:pt idx="229">
                  <c:v>-5.8059375714496781E-3</c:v>
                </c:pt>
                <c:pt idx="230">
                  <c:v>1.2250382803205187E-3</c:v>
                </c:pt>
                <c:pt idx="231">
                  <c:v>9.17915156616795E-4</c:v>
                </c:pt>
                <c:pt idx="232">
                  <c:v>2.7485294928584971E-3</c:v>
                </c:pt>
                <c:pt idx="233">
                  <c:v>-2.1370652637119785E-3</c:v>
                </c:pt>
                <c:pt idx="234">
                  <c:v>-4.9019732163333492E-3</c:v>
                </c:pt>
                <c:pt idx="235">
                  <c:v>7.6487906478461213E-3</c:v>
                </c:pt>
                <c:pt idx="236">
                  <c:v>7.8931291228309663E-3</c:v>
                </c:pt>
                <c:pt idx="237">
                  <c:v>4.2245151589474462E-3</c:v>
                </c:pt>
                <c:pt idx="238">
                  <c:v>-1.2727396449579096E-2</c:v>
                </c:pt>
                <c:pt idx="239">
                  <c:v>-1.8315591419925672E-3</c:v>
                </c:pt>
                <c:pt idx="240">
                  <c:v>2.1364131737263295E-3</c:v>
                </c:pt>
                <c:pt idx="241">
                  <c:v>6.684982518133307E-3</c:v>
                </c:pt>
                <c:pt idx="242">
                  <c:v>-1.3721867879231766E-2</c:v>
                </c:pt>
                <c:pt idx="243">
                  <c:v>0</c:v>
                </c:pt>
                <c:pt idx="244">
                  <c:v>-3.0700715068083384E-4</c:v>
                </c:pt>
                <c:pt idx="245">
                  <c:v>-3.0760629241026027E-3</c:v>
                </c:pt>
                <c:pt idx="246">
                  <c:v>-3.3945541001670345E-3</c:v>
                </c:pt>
                <c:pt idx="247">
                  <c:v>-6.5126188716498222E-3</c:v>
                </c:pt>
                <c:pt idx="248">
                  <c:v>-7.49533734289742E-3</c:v>
                </c:pt>
                <c:pt idx="249">
                  <c:v>2.1399484496414711E-2</c:v>
                </c:pt>
                <c:pt idx="250">
                  <c:v>1.4472930585210368E-2</c:v>
                </c:pt>
                <c:pt idx="251">
                  <c:v>1.6073204052671344E-2</c:v>
                </c:pt>
                <c:pt idx="252">
                  <c:v>3.3036951139897987E-3</c:v>
                </c:pt>
                <c:pt idx="253">
                  <c:v>1.498218298219497E-3</c:v>
                </c:pt>
                <c:pt idx="254">
                  <c:v>2.6909900139592147E-3</c:v>
                </c:pt>
                <c:pt idx="255">
                  <c:v>5.6572542311251429E-3</c:v>
                </c:pt>
                <c:pt idx="256">
                  <c:v>1.2099900726408375E-2</c:v>
                </c:pt>
                <c:pt idx="257">
                  <c:v>1.1727216413021807E-3</c:v>
                </c:pt>
                <c:pt idx="258">
                  <c:v>2.6335086582007002E-3</c:v>
                </c:pt>
                <c:pt idx="259">
                  <c:v>2.3350128303391104E-3</c:v>
                </c:pt>
                <c:pt idx="260">
                  <c:v>8.7431916260158956E-4</c:v>
                </c:pt>
                <c:pt idx="261">
                  <c:v>-1.7493061035941742E-3</c:v>
                </c:pt>
                <c:pt idx="262">
                  <c:v>5.5288481796338567E-3</c:v>
                </c:pt>
                <c:pt idx="263">
                  <c:v>1.1253888406258369E-2</c:v>
                </c:pt>
                <c:pt idx="264">
                  <c:v>1.4337787943543405E-3</c:v>
                </c:pt>
                <c:pt idx="265">
                  <c:v>2.5740364596251102E-2</c:v>
                </c:pt>
                <c:pt idx="266">
                  <c:v>2.4276971794938915E-2</c:v>
                </c:pt>
                <c:pt idx="267">
                  <c:v>-7.6607350756575272E-3</c:v>
                </c:pt>
                <c:pt idx="268">
                  <c:v>3.5641032861765216E-3</c:v>
                </c:pt>
                <c:pt idx="269">
                  <c:v>2.1869504756933606E-3</c:v>
                </c:pt>
                <c:pt idx="270">
                  <c:v>-1.3194239986118562E-2</c:v>
                </c:pt>
                <c:pt idx="271">
                  <c:v>2.1082247721845061E-2</c:v>
                </c:pt>
                <c:pt idx="272">
                  <c:v>-1.0622443953419769E-2</c:v>
                </c:pt>
                <c:pt idx="273">
                  <c:v>-2.7393144264392487E-4</c:v>
                </c:pt>
                <c:pt idx="274">
                  <c:v>1.095032485005548E-3</c:v>
                </c:pt>
                <c:pt idx="275">
                  <c:v>-1.6428768457299868E-3</c:v>
                </c:pt>
                <c:pt idx="276">
                  <c:v>1.4690071586388046E-2</c:v>
                </c:pt>
                <c:pt idx="277">
                  <c:v>-2.7041493786005579E-3</c:v>
                </c:pt>
                <c:pt idx="278">
                  <c:v>-1.1164146404419109E-2</c:v>
                </c:pt>
                <c:pt idx="279">
                  <c:v>-1.1013381590707846E-2</c:v>
                </c:pt>
                <c:pt idx="280">
                  <c:v>1.2655001200228274E-2</c:v>
                </c:pt>
                <c:pt idx="281">
                  <c:v>0</c:v>
                </c:pt>
                <c:pt idx="282">
                  <c:v>9.7932529712039234E-3</c:v>
                </c:pt>
                <c:pt idx="283">
                  <c:v>-6.7907550492431901E-3</c:v>
                </c:pt>
                <c:pt idx="284">
                  <c:v>0</c:v>
                </c:pt>
                <c:pt idx="285">
                  <c:v>5.7074103100590049E-3</c:v>
                </c:pt>
                <c:pt idx="286">
                  <c:v>-1.5292526581615676E-2</c:v>
                </c:pt>
                <c:pt idx="287">
                  <c:v>1.3749095880454922E-3</c:v>
                </c:pt>
                <c:pt idx="288">
                  <c:v>1.9322942005336578E-2</c:v>
                </c:pt>
                <c:pt idx="289">
                  <c:v>-3.5101209330191873E-3</c:v>
                </c:pt>
                <c:pt idx="290">
                  <c:v>4.8570039949288766E-3</c:v>
                </c:pt>
                <c:pt idx="291">
                  <c:v>-5.6688633344918766E-3</c:v>
                </c:pt>
                <c:pt idx="292">
                  <c:v>1.6910905843205842E-2</c:v>
                </c:pt>
                <c:pt idx="293">
                  <c:v>5.0444388237784682E-3</c:v>
                </c:pt>
                <c:pt idx="294">
                  <c:v>-6.1097260749239076E-3</c:v>
                </c:pt>
                <c:pt idx="295">
                  <c:v>-3.469833883450223E-3</c:v>
                </c:pt>
                <c:pt idx="296">
                  <c:v>3.203393920762538E-3</c:v>
                </c:pt>
                <c:pt idx="297">
                  <c:v>1.8484846801954662E-2</c:v>
                </c:pt>
                <c:pt idx="298">
                  <c:v>7.0395368496552046E-3</c:v>
                </c:pt>
                <c:pt idx="299">
                  <c:v>-2.5990922101109203E-4</c:v>
                </c:pt>
                <c:pt idx="300">
                  <c:v>1.2396839865589791E-2</c:v>
                </c:pt>
                <c:pt idx="301">
                  <c:v>-2.0554350636655932E-3</c:v>
                </c:pt>
                <c:pt idx="302">
                  <c:v>1.1761800310771758E-2</c:v>
                </c:pt>
                <c:pt idx="303">
                  <c:v>1.3382327656888545E-2</c:v>
                </c:pt>
                <c:pt idx="304">
                  <c:v>-4.0211026412006468E-3</c:v>
                </c:pt>
                <c:pt idx="305">
                  <c:v>1.6979168627813887E-2</c:v>
                </c:pt>
                <c:pt idx="306">
                  <c:v>-3.2238226275255249E-3</c:v>
                </c:pt>
                <c:pt idx="307">
                  <c:v>1.0378191413379832E-2</c:v>
                </c:pt>
                <c:pt idx="308">
                  <c:v>2.455151543962177E-3</c:v>
                </c:pt>
                <c:pt idx="309">
                  <c:v>1.0003746968471727E-2</c:v>
                </c:pt>
                <c:pt idx="310">
                  <c:v>-1.2145897328468326E-3</c:v>
                </c:pt>
                <c:pt idx="311">
                  <c:v>1.3040529209124845E-2</c:v>
                </c:pt>
                <c:pt idx="312">
                  <c:v>-6.3107144279790587E-3</c:v>
                </c:pt>
                <c:pt idx="313">
                  <c:v>-7.0861909814687587E-3</c:v>
                </c:pt>
                <c:pt idx="314">
                  <c:v>-4.1773680625782064E-3</c:v>
                </c:pt>
                <c:pt idx="315">
                  <c:v>2.950555148000068E-3</c:v>
                </c:pt>
                <c:pt idx="316">
                  <c:v>2.4522306057083491E-3</c:v>
                </c:pt>
                <c:pt idx="317">
                  <c:v>8.7783293121824202E-3</c:v>
                </c:pt>
                <c:pt idx="318">
                  <c:v>2.6669892443273325E-3</c:v>
                </c:pt>
                <c:pt idx="319">
                  <c:v>2.9013317560299934E-3</c:v>
                </c:pt>
                <c:pt idx="320">
                  <c:v>-1.6307953486360143E-2</c:v>
                </c:pt>
                <c:pt idx="321">
                  <c:v>7.5786091174805297E-3</c:v>
                </c:pt>
                <c:pt idx="322">
                  <c:v>-6.1072712259379221E-3</c:v>
                </c:pt>
                <c:pt idx="323">
                  <c:v>-6.3914371137412758E-3</c:v>
                </c:pt>
                <c:pt idx="324">
                  <c:v>1.4688212101308541E-2</c:v>
                </c:pt>
                <c:pt idx="325">
                  <c:v>1.8777595512486953E-2</c:v>
                </c:pt>
                <c:pt idx="326">
                  <c:v>8.7855100886984287E-3</c:v>
                </c:pt>
                <c:pt idx="327">
                  <c:v>-2.0299172278168093E-2</c:v>
                </c:pt>
                <c:pt idx="328">
                  <c:v>-3.0123479845087623E-2</c:v>
                </c:pt>
                <c:pt idx="329">
                  <c:v>1.4906298968684103E-3</c:v>
                </c:pt>
                <c:pt idx="330">
                  <c:v>-9.228133298050202E-3</c:v>
                </c:pt>
                <c:pt idx="331">
                  <c:v>-4.772032809064671E-3</c:v>
                </c:pt>
                <c:pt idx="332">
                  <c:v>0</c:v>
                </c:pt>
                <c:pt idx="333">
                  <c:v>7.2745018695654917E-3</c:v>
                </c:pt>
                <c:pt idx="334">
                  <c:v>4.7376361026081693E-3</c:v>
                </c:pt>
                <c:pt idx="335">
                  <c:v>-4.4876699230557053E-3</c:v>
                </c:pt>
                <c:pt idx="336">
                  <c:v>0</c:v>
                </c:pt>
                <c:pt idx="337">
                  <c:v>-8.5320440869504442E-3</c:v>
                </c:pt>
                <c:pt idx="338">
                  <c:v>6.2806204633819125E-3</c:v>
                </c:pt>
                <c:pt idx="339">
                  <c:v>1.3927156154830048E-2</c:v>
                </c:pt>
                <c:pt idx="340">
                  <c:v>1.1052464071106743E-2</c:v>
                </c:pt>
                <c:pt idx="341">
                  <c:v>3.0549582642586053E-2</c:v>
                </c:pt>
                <c:pt idx="342">
                  <c:v>4.9230071483541228E-2</c:v>
                </c:pt>
                <c:pt idx="343">
                  <c:v>-3.6050263899239446E-2</c:v>
                </c:pt>
                <c:pt idx="344">
                  <c:v>1.2315692583462871E-2</c:v>
                </c:pt>
                <c:pt idx="345">
                  <c:v>1.0567497900879259E-2</c:v>
                </c:pt>
                <c:pt idx="346">
                  <c:v>6.8322389064073823E-3</c:v>
                </c:pt>
                <c:pt idx="347">
                  <c:v>5.1747132795254981E-2</c:v>
                </c:pt>
                <c:pt idx="348">
                  <c:v>1.2848105170561919E-2</c:v>
                </c:pt>
                <c:pt idx="349">
                  <c:v>8.4746491604244818E-3</c:v>
                </c:pt>
                <c:pt idx="350">
                  <c:v>5.889767734571374E-3</c:v>
                </c:pt>
                <c:pt idx="351">
                  <c:v>-2.055376866191461E-2</c:v>
                </c:pt>
                <c:pt idx="352">
                  <c:v>6.6148013200428837E-3</c:v>
                </c:pt>
                <c:pt idx="353">
                  <c:v>-2.1714316067955788E-2</c:v>
                </c:pt>
                <c:pt idx="354">
                  <c:v>3.3763925867116518E-2</c:v>
                </c:pt>
                <c:pt idx="355">
                  <c:v>-1.6098589727600279E-2</c:v>
                </c:pt>
                <c:pt idx="356">
                  <c:v>-1.4193868910215665E-2</c:v>
                </c:pt>
                <c:pt idx="357">
                  <c:v>1.7817399285530944E-2</c:v>
                </c:pt>
                <c:pt idx="358">
                  <c:v>1.0582102170262233E-2</c:v>
                </c:pt>
                <c:pt idx="359">
                  <c:v>-4.0079818767095538E-3</c:v>
                </c:pt>
                <c:pt idx="360">
                  <c:v>-4.2284107830640913E-4</c:v>
                </c:pt>
                <c:pt idx="361">
                  <c:v>-1.5342335167973776E-2</c:v>
                </c:pt>
                <c:pt idx="362">
                  <c:v>1.2801503746530515E-2</c:v>
                </c:pt>
                <c:pt idx="363">
                  <c:v>-7.874857807098767E-3</c:v>
                </c:pt>
                <c:pt idx="364">
                  <c:v>-7.722052302550987E-3</c:v>
                </c:pt>
                <c:pt idx="365">
                  <c:v>8.7898314651110015E-3</c:v>
                </c:pt>
                <c:pt idx="366">
                  <c:v>-1.7223220459074536E-2</c:v>
                </c:pt>
                <c:pt idx="367">
                  <c:v>-3.2442374635914928E-2</c:v>
                </c:pt>
                <c:pt idx="368">
                  <c:v>2.5469160064228547E-2</c:v>
                </c:pt>
                <c:pt idx="369">
                  <c:v>-5.7017339501605167E-3</c:v>
                </c:pt>
                <c:pt idx="370">
                  <c:v>-6.3982819815147328E-3</c:v>
                </c:pt>
                <c:pt idx="371">
                  <c:v>2.8152441870973207E-2</c:v>
                </c:pt>
                <c:pt idx="372">
                  <c:v>-3.6650284885961977E-3</c:v>
                </c:pt>
                <c:pt idx="373">
                  <c:v>-3.5392198818152511E-2</c:v>
                </c:pt>
                <c:pt idx="374">
                  <c:v>2.9047364969664231E-3</c:v>
                </c:pt>
                <c:pt idx="375">
                  <c:v>-1.085245774415973E-2</c:v>
                </c:pt>
                <c:pt idx="376">
                  <c:v>-1.534794841930304E-2</c:v>
                </c:pt>
                <c:pt idx="377">
                  <c:v>1.9657782774618698E-2</c:v>
                </c:pt>
                <c:pt idx="378">
                  <c:v>-4.7646005534543708E-3</c:v>
                </c:pt>
                <c:pt idx="379">
                  <c:v>1.2880068348492609E-2</c:v>
                </c:pt>
                <c:pt idx="380">
                  <c:v>7.1588680183122836E-3</c:v>
                </c:pt>
                <c:pt idx="381">
                  <c:v>2.574679353704545E-2</c:v>
                </c:pt>
                <c:pt idx="382">
                  <c:v>-4.7909073266344197E-3</c:v>
                </c:pt>
                <c:pt idx="383">
                  <c:v>-1.4290688946870186E-2</c:v>
                </c:pt>
                <c:pt idx="384">
                  <c:v>-3.7714550871711075E-3</c:v>
                </c:pt>
                <c:pt idx="385">
                  <c:v>-1.0726446664824972E-2</c:v>
                </c:pt>
                <c:pt idx="386">
                  <c:v>-1.2661204982881027E-2</c:v>
                </c:pt>
                <c:pt idx="387">
                  <c:v>5.4458399132356183E-3</c:v>
                </c:pt>
                <c:pt idx="388">
                  <c:v>1.8164004737038886E-2</c:v>
                </c:pt>
                <c:pt idx="389">
                  <c:v>4.2133062150915392E-3</c:v>
                </c:pt>
                <c:pt idx="390">
                  <c:v>-1.3366154783179748E-2</c:v>
                </c:pt>
                <c:pt idx="391">
                  <c:v>-1.491217628146985E-2</c:v>
                </c:pt>
                <c:pt idx="392">
                  <c:v>6.5797592219933344E-3</c:v>
                </c:pt>
                <c:pt idx="393">
                  <c:v>-1.0457091602751293E-2</c:v>
                </c:pt>
                <c:pt idx="394">
                  <c:v>-9.8748379245740467E-3</c:v>
                </c:pt>
                <c:pt idx="395">
                  <c:v>-2.0792439207500263E-3</c:v>
                </c:pt>
                <c:pt idx="396">
                  <c:v>1.7196333728035699E-2</c:v>
                </c:pt>
                <c:pt idx="397">
                  <c:v>-3.4157358835665281E-3</c:v>
                </c:pt>
                <c:pt idx="398">
                  <c:v>-5.0309122735321503E-3</c:v>
                </c:pt>
                <c:pt idx="399">
                  <c:v>1.1850657371021771E-2</c:v>
                </c:pt>
                <c:pt idx="400">
                  <c:v>-9.10334307747661E-3</c:v>
                </c:pt>
                <c:pt idx="401">
                  <c:v>5.9266021419787556E-3</c:v>
                </c:pt>
                <c:pt idx="402">
                  <c:v>-7.0704222614017629E-3</c:v>
                </c:pt>
                <c:pt idx="403">
                  <c:v>-1.3364213313773039E-2</c:v>
                </c:pt>
                <c:pt idx="404">
                  <c:v>5.0902774894638391E-3</c:v>
                </c:pt>
                <c:pt idx="405">
                  <c:v>-9.2743860333606033E-3</c:v>
                </c:pt>
                <c:pt idx="406">
                  <c:v>-2.2377601960029345E-2</c:v>
                </c:pt>
                <c:pt idx="407">
                  <c:v>-7.1719031817605756E-3</c:v>
                </c:pt>
                <c:pt idx="408">
                  <c:v>6.4570647894372215E-3</c:v>
                </c:pt>
                <c:pt idx="409">
                  <c:v>-9.0997249231344786E-3</c:v>
                </c:pt>
                <c:pt idx="410">
                  <c:v>-6.0320974550537145E-3</c:v>
                </c:pt>
                <c:pt idx="411">
                  <c:v>8.1948074036369643E-3</c:v>
                </c:pt>
                <c:pt idx="412">
                  <c:v>1.3826239107797641E-2</c:v>
                </c:pt>
                <c:pt idx="413">
                  <c:v>4.2522343228829059E-3</c:v>
                </c:pt>
                <c:pt idx="414">
                  <c:v>-1.7838522043575007E-2</c:v>
                </c:pt>
                <c:pt idx="415">
                  <c:v>8.6022343291433552E-3</c:v>
                </c:pt>
                <c:pt idx="416">
                  <c:v>-5.7265406472746284E-3</c:v>
                </c:pt>
                <c:pt idx="417">
                  <c:v>-2.3958323828846399E-3</c:v>
                </c:pt>
                <c:pt idx="418">
                  <c:v>7.1939980156282449E-4</c:v>
                </c:pt>
                <c:pt idx="419">
                  <c:v>6.4508676168134752E-3</c:v>
                </c:pt>
                <c:pt idx="420">
                  <c:v>-6.4508676168135715E-3</c:v>
                </c:pt>
                <c:pt idx="421">
                  <c:v>4.0664603322850693E-3</c:v>
                </c:pt>
                <c:pt idx="422">
                  <c:v>9.7399532538459694E-3</c:v>
                </c:pt>
                <c:pt idx="423">
                  <c:v>5.1874986807207112E-3</c:v>
                </c:pt>
                <c:pt idx="424">
                  <c:v>1.7253813555557978E-2</c:v>
                </c:pt>
                <c:pt idx="425">
                  <c:v>9.6619578347513675E-3</c:v>
                </c:pt>
                <c:pt idx="426">
                  <c:v>-2.7510179880750655E-3</c:v>
                </c:pt>
                <c:pt idx="427">
                  <c:v>3.5629438868204799E-2</c:v>
                </c:pt>
                <c:pt idx="428">
                  <c:v>5.7433660346767551E-3</c:v>
                </c:pt>
                <c:pt idx="429">
                  <c:v>2.4370213239379386E-2</c:v>
                </c:pt>
                <c:pt idx="430">
                  <c:v>2.147871710202711E-2</c:v>
                </c:pt>
                <c:pt idx="431">
                  <c:v>-1.5905322449767268E-2</c:v>
                </c:pt>
                <c:pt idx="432">
                  <c:v>-4.9287574279338383E-3</c:v>
                </c:pt>
                <c:pt idx="433">
                  <c:v>5.7834847434412402E-3</c:v>
                </c:pt>
                <c:pt idx="434">
                  <c:v>-4.4953382902350016E-3</c:v>
                </c:pt>
                <c:pt idx="435">
                  <c:v>6.8420201567594378E-3</c:v>
                </c:pt>
                <c:pt idx="436">
                  <c:v>-1.5677334150293779E-2</c:v>
                </c:pt>
                <c:pt idx="437">
                  <c:v>1.7300630658655114E-3</c:v>
                </c:pt>
                <c:pt idx="438">
                  <c:v>2.0531161529628514E-2</c:v>
                </c:pt>
                <c:pt idx="439">
                  <c:v>8.5267744792416145E-4</c:v>
                </c:pt>
                <c:pt idx="440">
                  <c:v>-7.9153043960150313E-3</c:v>
                </c:pt>
                <c:pt idx="441">
                  <c:v>2.040884925460125E-2</c:v>
                </c:pt>
                <c:pt idx="442">
                  <c:v>-1.0577634352601215E-2</c:v>
                </c:pt>
                <c:pt idx="443">
                  <c:v>-8.9725431867282435E-3</c:v>
                </c:pt>
                <c:pt idx="444">
                  <c:v>-4.0855482791522487E-3</c:v>
                </c:pt>
                <c:pt idx="445">
                  <c:v>3.0347145582212933E-2</c:v>
                </c:pt>
                <c:pt idx="446">
                  <c:v>-3.350079498027003E-3</c:v>
                </c:pt>
                <c:pt idx="447">
                  <c:v>-2.097886641973615E-4</c:v>
                </c:pt>
                <c:pt idx="448">
                  <c:v>-5.8910146667180523E-3</c:v>
                </c:pt>
                <c:pt idx="449">
                  <c:v>2.9319064987808473E-2</c:v>
                </c:pt>
                <c:pt idx="450">
                  <c:v>1.7670798562660722E-2</c:v>
                </c:pt>
                <c:pt idx="451">
                  <c:v>1.0061967642375222E-3</c:v>
                </c:pt>
                <c:pt idx="452">
                  <c:v>-9.0918987158488274E-3</c:v>
                </c:pt>
                <c:pt idx="453">
                  <c:v>9.2929729692040747E-3</c:v>
                </c:pt>
                <c:pt idx="454">
                  <c:v>-1.5604729184890052E-2</c:v>
                </c:pt>
                <c:pt idx="455">
                  <c:v>8.339297209214452E-3</c:v>
                </c:pt>
                <c:pt idx="456">
                  <c:v>-1.2227550181518781E-2</c:v>
                </c:pt>
                <c:pt idx="457">
                  <c:v>6.4512894355534922E-2</c:v>
                </c:pt>
                <c:pt idx="458">
                  <c:v>2.46832245568883E-2</c:v>
                </c:pt>
                <c:pt idx="459">
                  <c:v>-3.5697405790396804E-3</c:v>
                </c:pt>
                <c:pt idx="460">
                  <c:v>-1.1547692393975533E-2</c:v>
                </c:pt>
                <c:pt idx="461">
                  <c:v>-7.619289692594722E-4</c:v>
                </c:pt>
                <c:pt idx="462">
                  <c:v>1.0614229263040283E-2</c:v>
                </c:pt>
                <c:pt idx="463">
                  <c:v>-9.85230029378081E-3</c:v>
                </c:pt>
                <c:pt idx="464">
                  <c:v>-9.1813962034240585E-3</c:v>
                </c:pt>
                <c:pt idx="465">
                  <c:v>-1.4321925047501446E-2</c:v>
                </c:pt>
                <c:pt idx="466">
                  <c:v>2.0261163187292527E-2</c:v>
                </c:pt>
                <c:pt idx="467">
                  <c:v>4.3839537930844951E-3</c:v>
                </c:pt>
                <c:pt idx="468">
                  <c:v>-7.6105916754636189E-4</c:v>
                </c:pt>
                <c:pt idx="469">
                  <c:v>-1.3027001222101917E-2</c:v>
                </c:pt>
                <c:pt idx="470">
                  <c:v>1.6826415208371616E-2</c:v>
                </c:pt>
                <c:pt idx="471">
                  <c:v>-6.0860522269248702E-3</c:v>
                </c:pt>
                <c:pt idx="472">
                  <c:v>-1.074036298144683E-2</c:v>
                </c:pt>
                <c:pt idx="473">
                  <c:v>2.3112178644969731E-3</c:v>
                </c:pt>
                <c:pt idx="474">
                  <c:v>-3.6619132259638094E-3</c:v>
                </c:pt>
                <c:pt idx="475">
                  <c:v>1.0754801958030491E-2</c:v>
                </c:pt>
                <c:pt idx="476">
                  <c:v>2.0046087634028143E-2</c:v>
                </c:pt>
                <c:pt idx="477">
                  <c:v>-1.0540310063941034E-2</c:v>
                </c:pt>
                <c:pt idx="478">
                  <c:v>-1.8524303069492709E-2</c:v>
                </c:pt>
                <c:pt idx="479">
                  <c:v>-4.0560672100699571E-3</c:v>
                </c:pt>
                <c:pt idx="480">
                  <c:v>-5.6283026907384031E-3</c:v>
                </c:pt>
                <c:pt idx="481">
                  <c:v>1.9443577320810077E-3</c:v>
                </c:pt>
                <c:pt idx="482">
                  <c:v>-1.0152375768135971E-2</c:v>
                </c:pt>
                <c:pt idx="483">
                  <c:v>2.3520732222837774E-3</c:v>
                </c:pt>
                <c:pt idx="484">
                  <c:v>-5.4967230236393902E-3</c:v>
                </c:pt>
                <c:pt idx="485">
                  <c:v>-2.3649885886368989E-3</c:v>
                </c:pt>
                <c:pt idx="486">
                  <c:v>1.0403464465990678E-2</c:v>
                </c:pt>
                <c:pt idx="487">
                  <c:v>3.9047426860889628E-4</c:v>
                </c:pt>
                <c:pt idx="488">
                  <c:v>-1.1386034054597569E-2</c:v>
                </c:pt>
                <c:pt idx="489">
                  <c:v>-1.9763371956717435E-3</c:v>
                </c:pt>
                <c:pt idx="490">
                  <c:v>3.5545224589112914E-3</c:v>
                </c:pt>
                <c:pt idx="491">
                  <c:v>2.9524916566847294E-3</c:v>
                </c:pt>
                <c:pt idx="492">
                  <c:v>4.3145340969212324E-3</c:v>
                </c:pt>
                <c:pt idx="493">
                  <c:v>2.8741528118273973E-2</c:v>
                </c:pt>
                <c:pt idx="494">
                  <c:v>2.3490692991923263E-2</c:v>
                </c:pt>
                <c:pt idx="495">
                  <c:v>-8.7679251315128087E-3</c:v>
                </c:pt>
                <c:pt idx="496">
                  <c:v>-7.4970811367806964E-4</c:v>
                </c:pt>
                <c:pt idx="497">
                  <c:v>-2.4406495878315907E-3</c:v>
                </c:pt>
                <c:pt idx="498">
                  <c:v>7.4906248204924565E-3</c:v>
                </c:pt>
                <c:pt idx="499">
                  <c:v>-8.4308900393933548E-3</c:v>
                </c:pt>
                <c:pt idx="500">
                  <c:v>5.0670344070041654E-3</c:v>
                </c:pt>
                <c:pt idx="501">
                  <c:v>1.6948060879156586E-3</c:v>
                </c:pt>
                <c:pt idx="502">
                  <c:v>-1.669554308210594E-2</c:v>
                </c:pt>
                <c:pt idx="503">
                  <c:v>1.1035078472964697E-2</c:v>
                </c:pt>
                <c:pt idx="504">
                  <c:v>-3.9814066307558779E-3</c:v>
                </c:pt>
                <c:pt idx="505">
                  <c:v>-1.5208597693177309E-3</c:v>
                </c:pt>
                <c:pt idx="506">
                  <c:v>1.6229760860364373E-2</c:v>
                </c:pt>
                <c:pt idx="507">
                  <c:v>2.9693290216777989E-2</c:v>
                </c:pt>
                <c:pt idx="508">
                  <c:v>2.0682368147886251E-2</c:v>
                </c:pt>
                <c:pt idx="509">
                  <c:v>-1.362031939929397E-2</c:v>
                </c:pt>
                <c:pt idx="510">
                  <c:v>4.6805220370916287E-3</c:v>
                </c:pt>
                <c:pt idx="511">
                  <c:v>-2.1420335352499011E-2</c:v>
                </c:pt>
                <c:pt idx="512">
                  <c:v>5.4894833660612376E-3</c:v>
                </c:pt>
                <c:pt idx="513">
                  <c:v>-8.0615703957954924E-3</c:v>
                </c:pt>
                <c:pt idx="514">
                  <c:v>4.2221103210785841E-3</c:v>
                </c:pt>
                <c:pt idx="515">
                  <c:v>4.0219655455420757E-3</c:v>
                </c:pt>
                <c:pt idx="516">
                  <c:v>-1.5814975530363692E-2</c:v>
                </c:pt>
                <c:pt idx="517">
                  <c:v>-5.7409274114771883E-2</c:v>
                </c:pt>
                <c:pt idx="518">
                  <c:v>-2.4241144840010147E-2</c:v>
                </c:pt>
                <c:pt idx="519">
                  <c:v>2.6789951291193156E-2</c:v>
                </c:pt>
                <c:pt idx="520">
                  <c:v>-1.6783852085398641E-2</c:v>
                </c:pt>
                <c:pt idx="521">
                  <c:v>5.3619512944742247E-3</c:v>
                </c:pt>
                <c:pt idx="522">
                  <c:v>-1.0352485696916949E-2</c:v>
                </c:pt>
                <c:pt idx="523">
                  <c:v>-2.6976627909789101E-2</c:v>
                </c:pt>
                <c:pt idx="524">
                  <c:v>6.1488103990680653E-3</c:v>
                </c:pt>
                <c:pt idx="525">
                  <c:v>-8.2068147895307218E-3</c:v>
                </c:pt>
                <c:pt idx="526">
                  <c:v>9.0238128518409389E-3</c:v>
                </c:pt>
                <c:pt idx="527">
                  <c:v>2.7189332971266078E-2</c:v>
                </c:pt>
                <c:pt idx="528">
                  <c:v>3.4947372298299084E-2</c:v>
                </c:pt>
                <c:pt idx="529">
                  <c:v>9.5475147598850958E-3</c:v>
                </c:pt>
                <c:pt idx="530">
                  <c:v>4.3614201536143022E-3</c:v>
                </c:pt>
                <c:pt idx="531">
                  <c:v>1.20370751221343E-2</c:v>
                </c:pt>
                <c:pt idx="532">
                  <c:v>1.6317761182128267E-2</c:v>
                </c:pt>
                <c:pt idx="533">
                  <c:v>4.7706975159403286E-3</c:v>
                </c:pt>
                <c:pt idx="534">
                  <c:v>-2.1649511974781498E-2</c:v>
                </c:pt>
                <c:pt idx="535">
                  <c:v>7.2686731352329791E-3</c:v>
                </c:pt>
                <c:pt idx="536">
                  <c:v>5.3709105119440909E-3</c:v>
                </c:pt>
                <c:pt idx="537">
                  <c:v>3.1351251125943847E-3</c:v>
                </c:pt>
                <c:pt idx="538">
                  <c:v>-1.1667903989387225E-2</c:v>
                </c:pt>
                <c:pt idx="539">
                  <c:v>-2.0512941559960524E-3</c:v>
                </c:pt>
                <c:pt idx="540">
                  <c:v>7.0685009569668089E-3</c:v>
                </c:pt>
                <c:pt idx="541">
                  <c:v>-3.3419993621005978E-3</c:v>
                </c:pt>
                <c:pt idx="542">
                  <c:v>-5.2209589325415964E-3</c:v>
                </c:pt>
                <c:pt idx="543">
                  <c:v>5.3328927856971055E-2</c:v>
                </c:pt>
                <c:pt idx="544">
                  <c:v>3.3619802568107598E-3</c:v>
                </c:pt>
                <c:pt idx="545">
                  <c:v>-1.8722118467203591E-2</c:v>
                </c:pt>
                <c:pt idx="546">
                  <c:v>4.8478488725316364E-3</c:v>
                </c:pt>
                <c:pt idx="547">
                  <c:v>5.5371652795019365E-3</c:v>
                </c:pt>
                <c:pt idx="548">
                  <c:v>-5.5371652795018983E-3</c:v>
                </c:pt>
                <c:pt idx="549">
                  <c:v>-1.0624031218267795E-2</c:v>
                </c:pt>
                <c:pt idx="550">
                  <c:v>-1.9375520356701221E-2</c:v>
                </c:pt>
                <c:pt idx="551">
                  <c:v>-3.327788633038556E-3</c:v>
                </c:pt>
                <c:pt idx="552">
                  <c:v>1.3245240676798997E-2</c:v>
                </c:pt>
                <c:pt idx="553">
                  <c:v>1.8271314927922926E-4</c:v>
                </c:pt>
                <c:pt idx="554">
                  <c:v>1.8273887279733264E-4</c:v>
                </c:pt>
                <c:pt idx="555">
                  <c:v>-1.7693111133369459E-2</c:v>
                </c:pt>
                <c:pt idx="556">
                  <c:v>-3.250470758784154E-2</c:v>
                </c:pt>
                <c:pt idx="557">
                  <c:v>-1.9787265416338715E-2</c:v>
                </c:pt>
                <c:pt idx="558">
                  <c:v>0</c:v>
                </c:pt>
                <c:pt idx="559">
                  <c:v>3.124650102076678E-2</c:v>
                </c:pt>
                <c:pt idx="560">
                  <c:v>-6.2863068579176408E-3</c:v>
                </c:pt>
                <c:pt idx="561">
                  <c:v>-9.7936787944799993E-3</c:v>
                </c:pt>
                <c:pt idx="562">
                  <c:v>2.5055563157220457E-3</c:v>
                </c:pt>
                <c:pt idx="563">
                  <c:v>-1.5411585208104704E-3</c:v>
                </c:pt>
                <c:pt idx="564">
                  <c:v>1.5519321398295648E-3</c:v>
                </c:pt>
                <c:pt idx="565">
                  <c:v>-1.4054528316306904E-2</c:v>
                </c:pt>
                <c:pt idx="566">
                  <c:v>-1.9452774151403347E-2</c:v>
                </c:pt>
                <c:pt idx="567">
                  <c:v>7.7867911547009946E-3</c:v>
                </c:pt>
                <c:pt idx="568">
                  <c:v>-2.456329519948583E-2</c:v>
                </c:pt>
                <c:pt idx="569">
                  <c:v>3.0314449132020863E-2</c:v>
                </c:pt>
                <c:pt idx="570">
                  <c:v>-2.5637276089086058E-2</c:v>
                </c:pt>
                <c:pt idx="571">
                  <c:v>-9.3763248723865676E-3</c:v>
                </c:pt>
                <c:pt idx="572">
                  <c:v>-1.7977595893104773E-2</c:v>
                </c:pt>
                <c:pt idx="573">
                  <c:v>4.3690707909824766E-3</c:v>
                </c:pt>
                <c:pt idx="574">
                  <c:v>1.9326301052933575E-2</c:v>
                </c:pt>
                <c:pt idx="575">
                  <c:v>7.1015499230465797E-3</c:v>
                </c:pt>
                <c:pt idx="576">
                  <c:v>2.1007065508876401E-2</c:v>
                </c:pt>
                <c:pt idx="577">
                  <c:v>9.4582762604357041E-3</c:v>
                </c:pt>
                <c:pt idx="578">
                  <c:v>-7.8479582791501164E-4</c:v>
                </c:pt>
                <c:pt idx="579">
                  <c:v>-4.7216686419898971E-3</c:v>
                </c:pt>
                <c:pt idx="580">
                  <c:v>-4.1497747447516772E-3</c:v>
                </c:pt>
                <c:pt idx="581">
                  <c:v>-2.7761144975758036E-3</c:v>
                </c:pt>
                <c:pt idx="582">
                  <c:v>-2.0867559061282136E-2</c:v>
                </c:pt>
                <c:pt idx="583">
                  <c:v>1.5491725117004446E-2</c:v>
                </c:pt>
                <c:pt idx="584">
                  <c:v>-1.1444756217074274E-2</c:v>
                </c:pt>
                <c:pt idx="585">
                  <c:v>5.6383301372870866E-3</c:v>
                </c:pt>
                <c:pt idx="586">
                  <c:v>4.6078329545567514E-3</c:v>
                </c:pt>
                <c:pt idx="587">
                  <c:v>1.7829355954778615E-2</c:v>
                </c:pt>
                <c:pt idx="588">
                  <c:v>-3.1465096675692655E-3</c:v>
                </c:pt>
                <c:pt idx="589">
                  <c:v>-5.9104797845270431E-4</c:v>
                </c:pt>
                <c:pt idx="590">
                  <c:v>8.6342491943968251E-3</c:v>
                </c:pt>
                <c:pt idx="591">
                  <c:v>1.6087139794595286E-2</c:v>
                </c:pt>
                <c:pt idx="592">
                  <c:v>3.4549057688907968E-3</c:v>
                </c:pt>
                <c:pt idx="593">
                  <c:v>-1.3421473317556728E-3</c:v>
                </c:pt>
                <c:pt idx="594">
                  <c:v>-6.3158039711804337E-2</c:v>
                </c:pt>
                <c:pt idx="595">
                  <c:v>-3.0703268083255076E-3</c:v>
                </c:pt>
                <c:pt idx="596">
                  <c:v>1.1414732169348544E-2</c:v>
                </c:pt>
                <c:pt idx="597">
                  <c:v>-1.1824831041948702E-2</c:v>
                </c:pt>
                <c:pt idx="598">
                  <c:v>-1.0259396064937476E-3</c:v>
                </c:pt>
                <c:pt idx="599">
                  <c:v>1.845969239549146E-3</c:v>
                </c:pt>
                <c:pt idx="600">
                  <c:v>-2.0492242522316453E-4</c:v>
                </c:pt>
                <c:pt idx="601">
                  <c:v>2.0474903401155029E-3</c:v>
                </c:pt>
                <c:pt idx="602">
                  <c:v>-5.332215365226262E-3</c:v>
                </c:pt>
                <c:pt idx="603">
                  <c:v>1.8135974383281211E-2</c:v>
                </c:pt>
                <c:pt idx="604">
                  <c:v>4.4328391379717105E-3</c:v>
                </c:pt>
                <c:pt idx="605">
                  <c:v>-1.3154129554707959E-2</c:v>
                </c:pt>
                <c:pt idx="606">
                  <c:v>-2.2432894997857326E-3</c:v>
                </c:pt>
                <c:pt idx="607">
                  <c:v>-3.0261365905492905E-2</c:v>
                </c:pt>
                <c:pt idx="608">
                  <c:v>-6.5449754581204649E-3</c:v>
                </c:pt>
                <c:pt idx="609">
                  <c:v>8.4694146564451896E-4</c:v>
                </c:pt>
                <c:pt idx="610">
                  <c:v>-1.4066729570479421E-2</c:v>
                </c:pt>
                <c:pt idx="611">
                  <c:v>6.8449416900255309E-3</c:v>
                </c:pt>
                <c:pt idx="612">
                  <c:v>1.0652853283076708E-3</c:v>
                </c:pt>
                <c:pt idx="613">
                  <c:v>-1.7049833958366304E-3</c:v>
                </c:pt>
                <c:pt idx="614">
                  <c:v>4.4694986702561185E-3</c:v>
                </c:pt>
                <c:pt idx="615">
                  <c:v>3.8151891711483803E-3</c:v>
                </c:pt>
                <c:pt idx="616">
                  <c:v>4.0113751169260203E-3</c:v>
                </c:pt>
                <c:pt idx="617">
                  <c:v>1.256303755765369E-2</c:v>
                </c:pt>
                <c:pt idx="618">
                  <c:v>-4.5881508113437917E-3</c:v>
                </c:pt>
                <c:pt idx="619">
                  <c:v>-1.0456794961779788E-3</c:v>
                </c:pt>
                <c:pt idx="620">
                  <c:v>4.3845783739088892E-3</c:v>
                </c:pt>
                <c:pt idx="621">
                  <c:v>6.230534230041212E-3</c:v>
                </c:pt>
                <c:pt idx="622">
                  <c:v>2.9176808135695217E-2</c:v>
                </c:pt>
                <c:pt idx="623">
                  <c:v>-3.6261202342333819E-3</c:v>
                </c:pt>
                <c:pt idx="624">
                  <c:v>-1.0142056852985587E-2</c:v>
                </c:pt>
                <c:pt idx="625">
                  <c:v>-1.1070249030591757E-2</c:v>
                </c:pt>
                <c:pt idx="626">
                  <c:v>-6.2325345500011326E-4</c:v>
                </c:pt>
                <c:pt idx="627">
                  <c:v>2.4907306048963102E-3</c:v>
                </c:pt>
                <c:pt idx="628">
                  <c:v>4.1372908080013256E-3</c:v>
                </c:pt>
                <c:pt idx="629">
                  <c:v>-8.9166058274435852E-3</c:v>
                </c:pt>
                <c:pt idx="630">
                  <c:v>-3.1291830501635094E-3</c:v>
                </c:pt>
                <c:pt idx="631">
                  <c:v>1.2528174239974854E-3</c:v>
                </c:pt>
                <c:pt idx="632">
                  <c:v>1.2237015057508483E-2</c:v>
                </c:pt>
                <c:pt idx="633">
                  <c:v>2.2650222967764422E-3</c:v>
                </c:pt>
                <c:pt idx="634">
                  <c:v>9.416709799219514E-3</c:v>
                </c:pt>
                <c:pt idx="635">
                  <c:v>-7.5673339747027498E-3</c:v>
                </c:pt>
                <c:pt idx="636">
                  <c:v>1.8459619461491743E-3</c:v>
                </c:pt>
                <c:pt idx="637">
                  <c:v>-7.8173677192140464E-3</c:v>
                </c:pt>
                <c:pt idx="638">
                  <c:v>1.4353332597132456E-2</c:v>
                </c:pt>
                <c:pt idx="639">
                  <c:v>-4.0799855122143442E-3</c:v>
                </c:pt>
                <c:pt idx="640">
                  <c:v>4.0799855122143095E-3</c:v>
                </c:pt>
                <c:pt idx="641">
                  <c:v>4.0634284008260781E-3</c:v>
                </c:pt>
                <c:pt idx="642">
                  <c:v>2.8345622619699801E-3</c:v>
                </c:pt>
                <c:pt idx="643">
                  <c:v>-1.4162875494395811E-3</c:v>
                </c:pt>
                <c:pt idx="644">
                  <c:v>8.2670217257571066E-3</c:v>
                </c:pt>
                <c:pt idx="645">
                  <c:v>2.4006683944098783E-2</c:v>
                </c:pt>
                <c:pt idx="646">
                  <c:v>2.1541330255167961E-3</c:v>
                </c:pt>
                <c:pt idx="647">
                  <c:v>-9.8290639812500403E-3</c:v>
                </c:pt>
                <c:pt idx="648">
                  <c:v>-1.6130939448482866E-2</c:v>
                </c:pt>
                <c:pt idx="649">
                  <c:v>3.4071217377875146E-3</c:v>
                </c:pt>
                <c:pt idx="650">
                  <c:v>-1.248251504521521E-2</c:v>
                </c:pt>
                <c:pt idx="651">
                  <c:v>2.4281494386353161E-3</c:v>
                </c:pt>
                <c:pt idx="652">
                  <c:v>-1.6916707469401798E-2</c:v>
                </c:pt>
                <c:pt idx="653">
                  <c:v>1.1038479953955125E-2</c:v>
                </c:pt>
                <c:pt idx="654">
                  <c:v>-2.034965654618802E-3</c:v>
                </c:pt>
                <c:pt idx="655">
                  <c:v>-2.2433120058255561E-3</c:v>
                </c:pt>
                <c:pt idx="656">
                  <c:v>3.8716113578436281E-3</c:v>
                </c:pt>
                <c:pt idx="657">
                  <c:v>1.3132846899895719E-2</c:v>
                </c:pt>
                <c:pt idx="658">
                  <c:v>-2.8140508038130472E-3</c:v>
                </c:pt>
                <c:pt idx="659">
                  <c:v>6.2205749876899719E-3</c:v>
                </c:pt>
                <c:pt idx="660">
                  <c:v>6.1820340018343559E-3</c:v>
                </c:pt>
                <c:pt idx="661">
                  <c:v>-5.1823520880397485E-3</c:v>
                </c:pt>
                <c:pt idx="662">
                  <c:v>-9.9968191379475415E-4</c:v>
                </c:pt>
                <c:pt idx="663">
                  <c:v>3.7935159770171832E-3</c:v>
                </c:pt>
                <c:pt idx="664">
                  <c:v>1.0900901528993869E-2</c:v>
                </c:pt>
                <c:pt idx="665">
                  <c:v>7.8819233337559314E-4</c:v>
                </c:pt>
                <c:pt idx="666">
                  <c:v>-1.0295087878322881E-2</c:v>
                </c:pt>
                <c:pt idx="667">
                  <c:v>5.7545639653551837E-3</c:v>
                </c:pt>
                <c:pt idx="668">
                  <c:v>2.1741436794275675E-3</c:v>
                </c:pt>
                <c:pt idx="669">
                  <c:v>-1.382968387394024E-3</c:v>
                </c:pt>
                <c:pt idx="670">
                  <c:v>-9.8908799622356484E-4</c:v>
                </c:pt>
                <c:pt idx="671">
                  <c:v>3.9572316220690373E-4</c:v>
                </c:pt>
                <c:pt idx="672">
                  <c:v>1.121287364836406E-2</c:v>
                </c:pt>
                <c:pt idx="673">
                  <c:v>1.3683696390155862E-3</c:v>
                </c:pt>
                <c:pt idx="674">
                  <c:v>-1.3966949480243225E-2</c:v>
                </c:pt>
                <c:pt idx="675">
                  <c:v>1.1815848499619879E-2</c:v>
                </c:pt>
                <c:pt idx="676">
                  <c:v>-7.8616993299834344E-3</c:v>
                </c:pt>
                <c:pt idx="677">
                  <c:v>-8.3218654612092127E-3</c:v>
                </c:pt>
                <c:pt idx="678">
                  <c:v>-6.186969390099337E-3</c:v>
                </c:pt>
                <c:pt idx="679">
                  <c:v>2.3739995353562575E-2</c:v>
                </c:pt>
                <c:pt idx="680">
                  <c:v>-5.2925850676138874E-3</c:v>
                </c:pt>
                <c:pt idx="681">
                  <c:v>4.7058552369508818E-3</c:v>
                </c:pt>
                <c:pt idx="682">
                  <c:v>7.6001269983747713E-3</c:v>
                </c:pt>
                <c:pt idx="683">
                  <c:v>3.1013758739794183E-3</c:v>
                </c:pt>
                <c:pt idx="684">
                  <c:v>-7.3814848844745871E-3</c:v>
                </c:pt>
                <c:pt idx="685">
                  <c:v>1.2978363793262275E-2</c:v>
                </c:pt>
                <c:pt idx="686">
                  <c:v>-6.5650092981985701E-3</c:v>
                </c:pt>
                <c:pt idx="687">
                  <c:v>-1.0124703173868075E-2</c:v>
                </c:pt>
                <c:pt idx="688">
                  <c:v>1.1866712936937591E-2</c:v>
                </c:pt>
                <c:pt idx="689">
                  <c:v>-1.0302328942670934E-2</c:v>
                </c:pt>
                <c:pt idx="690">
                  <c:v>-5.7227964851117629E-3</c:v>
                </c:pt>
                <c:pt idx="691">
                  <c:v>-6.3530131636590492E-3</c:v>
                </c:pt>
                <c:pt idx="692">
                  <c:v>1.2665899454636953E-2</c:v>
                </c:pt>
                <c:pt idx="693">
                  <c:v>5.1001012462185092E-3</c:v>
                </c:pt>
                <c:pt idx="694">
                  <c:v>-2.6567788868239212E-2</c:v>
                </c:pt>
                <c:pt idx="695">
                  <c:v>8.8017881673836083E-3</c:v>
                </c:pt>
                <c:pt idx="696">
                  <c:v>-1.4241516668676053E-2</c:v>
                </c:pt>
                <c:pt idx="697">
                  <c:v>1.5634680050695109E-2</c:v>
                </c:pt>
                <c:pt idx="698">
                  <c:v>-2.3952007180454409E-2</c:v>
                </c:pt>
                <c:pt idx="699">
                  <c:v>-3.4690669756407581E-3</c:v>
                </c:pt>
                <c:pt idx="700">
                  <c:v>8.1735215163801316E-4</c:v>
                </c:pt>
                <c:pt idx="701">
                  <c:v>5.2964380933388979E-3</c:v>
                </c:pt>
                <c:pt idx="702">
                  <c:v>2.4087822381849439E-2</c:v>
                </c:pt>
                <c:pt idx="703">
                  <c:v>2.7728911377946563E-3</c:v>
                </c:pt>
                <c:pt idx="704">
                  <c:v>2.7120954216522164E-2</c:v>
                </c:pt>
                <c:pt idx="705">
                  <c:v>-2.1196788150117237E-3</c:v>
                </c:pt>
                <c:pt idx="706">
                  <c:v>1.26511161806685E-2</c:v>
                </c:pt>
                <c:pt idx="707">
                  <c:v>2.129546140263746E-2</c:v>
                </c:pt>
                <c:pt idx="708">
                  <c:v>-1.8664054001229487E-3</c:v>
                </c:pt>
                <c:pt idx="709">
                  <c:v>1.2438697757110305E-2</c:v>
                </c:pt>
                <c:pt idx="710">
                  <c:v>-7.3830219221834924E-4</c:v>
                </c:pt>
                <c:pt idx="711">
                  <c:v>8.5255780136002116E-2</c:v>
                </c:pt>
                <c:pt idx="712">
                  <c:v>-1.3484905818973904E-2</c:v>
                </c:pt>
                <c:pt idx="713">
                  <c:v>-6.724737438770439E-3</c:v>
                </c:pt>
                <c:pt idx="714">
                  <c:v>6.9182312329079114E-4</c:v>
                </c:pt>
                <c:pt idx="715">
                  <c:v>-3.4585173424240488E-4</c:v>
                </c:pt>
                <c:pt idx="716">
                  <c:v>1.1008011597391433E-2</c:v>
                </c:pt>
                <c:pt idx="717">
                  <c:v>-2.3976542186846523E-3</c:v>
                </c:pt>
                <c:pt idx="718">
                  <c:v>8.3668487052917656E-3</c:v>
                </c:pt>
                <c:pt idx="719">
                  <c:v>-1.5315255929741619E-3</c:v>
                </c:pt>
                <c:pt idx="720">
                  <c:v>-1.875065573335287E-3</c:v>
                </c:pt>
                <c:pt idx="721">
                  <c:v>-1.3916586306737585E-2</c:v>
                </c:pt>
                <c:pt idx="722">
                  <c:v>2.5918269901709142E-3</c:v>
                </c:pt>
                <c:pt idx="723">
                  <c:v>8.2488824850549935E-3</c:v>
                </c:pt>
                <c:pt idx="724">
                  <c:v>4.6102746252927092E-3</c:v>
                </c:pt>
                <c:pt idx="725">
                  <c:v>1.8721933725283214E-3</c:v>
                </c:pt>
                <c:pt idx="726">
                  <c:v>-3.4065911663094281E-3</c:v>
                </c:pt>
                <c:pt idx="727">
                  <c:v>3.2364875778038891E-3</c:v>
                </c:pt>
                <c:pt idx="728">
                  <c:v>1.189777270983203E-3</c:v>
                </c:pt>
                <c:pt idx="729">
                  <c:v>-5.9630206377239547E-3</c:v>
                </c:pt>
                <c:pt idx="730">
                  <c:v>5.7931621550006062E-3</c:v>
                </c:pt>
                <c:pt idx="731">
                  <c:v>3.2227810493414594E-3</c:v>
                </c:pt>
                <c:pt idx="732">
                  <c:v>0</c:v>
                </c:pt>
                <c:pt idx="733">
                  <c:v>3.212481539933565E-3</c:v>
                </c:pt>
                <c:pt idx="734">
                  <c:v>-3.5512451927950037E-3</c:v>
                </c:pt>
                <c:pt idx="735">
                  <c:v>-2.3744747099566136E-3</c:v>
                </c:pt>
                <c:pt idx="736">
                  <c:v>2.9448364412599824E-2</c:v>
                </c:pt>
                <c:pt idx="737">
                  <c:v>3.2964694849645033E-4</c:v>
                </c:pt>
                <c:pt idx="738">
                  <c:v>-1.1604853814695251E-2</c:v>
                </c:pt>
                <c:pt idx="739">
                  <c:v>-1.1572496862361958E-2</c:v>
                </c:pt>
                <c:pt idx="740">
                  <c:v>6.7250011620993482E-3</c:v>
                </c:pt>
                <c:pt idx="741">
                  <c:v>-1.5705806074272841E-2</c:v>
                </c:pt>
                <c:pt idx="742">
                  <c:v>-3.4100762823657121E-3</c:v>
                </c:pt>
                <c:pt idx="743">
                  <c:v>-1.4797254283709902E-2</c:v>
                </c:pt>
                <c:pt idx="744">
                  <c:v>2.5668761694989779E-2</c:v>
                </c:pt>
                <c:pt idx="745">
                  <c:v>2.6672726745557353E-2</c:v>
                </c:pt>
                <c:pt idx="746">
                  <c:v>8.3545261524863839E-3</c:v>
                </c:pt>
                <c:pt idx="747">
                  <c:v>-3.9228191059561155E-3</c:v>
                </c:pt>
                <c:pt idx="748">
                  <c:v>-3.1611375416838776E-2</c:v>
                </c:pt>
                <c:pt idx="749">
                  <c:v>-1.690257702483362E-4</c:v>
                </c:pt>
                <c:pt idx="750">
                  <c:v>7.2433714884809425E-3</c:v>
                </c:pt>
                <c:pt idx="751">
                  <c:v>3.8529077055346724E-3</c:v>
                </c:pt>
                <c:pt idx="752">
                  <c:v>-8.4159242068602568E-4</c:v>
                </c:pt>
                <c:pt idx="753">
                  <c:v>-6.080077170562183E-3</c:v>
                </c:pt>
                <c:pt idx="754">
                  <c:v>8.0985763772882663E-3</c:v>
                </c:pt>
                <c:pt idx="755">
                  <c:v>-1.5750962650858329E-2</c:v>
                </c:pt>
                <c:pt idx="756">
                  <c:v>-1.7085639636019851E-3</c:v>
                </c:pt>
                <c:pt idx="757">
                  <c:v>1.2912204600275272E-2</c:v>
                </c:pt>
                <c:pt idx="758">
                  <c:v>2.4676129328482753E-2</c:v>
                </c:pt>
                <c:pt idx="759">
                  <c:v>-6.6094351863329806E-3</c:v>
                </c:pt>
                <c:pt idx="760">
                  <c:v>3.0369699389293764E-2</c:v>
                </c:pt>
                <c:pt idx="761">
                  <c:v>1.5004244367894829E-2</c:v>
                </c:pt>
                <c:pt idx="762">
                  <c:v>-2.6968795734255689E-3</c:v>
                </c:pt>
                <c:pt idx="763">
                  <c:v>-2.1191998812131883E-2</c:v>
                </c:pt>
                <c:pt idx="764">
                  <c:v>1.0973165337884084E-2</c:v>
                </c:pt>
                <c:pt idx="765">
                  <c:v>2.2442994159612654E-3</c:v>
                </c:pt>
                <c:pt idx="766">
                  <c:v>-8.0386218671460695E-3</c:v>
                </c:pt>
                <c:pt idx="767">
                  <c:v>2.2573266496509832E-3</c:v>
                </c:pt>
                <c:pt idx="768">
                  <c:v>-3.2217550371312954E-4</c:v>
                </c:pt>
                <c:pt idx="769">
                  <c:v>6.2635660558694609E-3</c:v>
                </c:pt>
                <c:pt idx="770">
                  <c:v>-7.5532393593746574E-3</c:v>
                </c:pt>
                <c:pt idx="771">
                  <c:v>-1.0703955172670617E-2</c:v>
                </c:pt>
                <c:pt idx="772">
                  <c:v>-3.102844832139252E-3</c:v>
                </c:pt>
                <c:pt idx="773">
                  <c:v>-1.4331825969589115E-2</c:v>
                </c:pt>
                <c:pt idx="774">
                  <c:v>-6.6392218695694185E-4</c:v>
                </c:pt>
                <c:pt idx="775">
                  <c:v>-6.1620481286237747E-3</c:v>
                </c:pt>
                <c:pt idx="776">
                  <c:v>-1.041148395293332E-2</c:v>
                </c:pt>
                <c:pt idx="777">
                  <c:v>1.6573532081557169E-2</c:v>
                </c:pt>
                <c:pt idx="778">
                  <c:v>-9.3411941990042997E-3</c:v>
                </c:pt>
                <c:pt idx="779">
                  <c:v>-1.3837558922039363E-2</c:v>
                </c:pt>
                <c:pt idx="780">
                  <c:v>1.6515437378553662E-2</c:v>
                </c:pt>
                <c:pt idx="781">
                  <c:v>-8.7292854828801142E-3</c:v>
                </c:pt>
                <c:pt idx="782">
                  <c:v>2.8621570148986762E-3</c:v>
                </c:pt>
                <c:pt idx="783">
                  <c:v>9.3709112566453343E-3</c:v>
                </c:pt>
                <c:pt idx="784">
                  <c:v>9.9879764755417331E-4</c:v>
                </c:pt>
                <c:pt idx="785">
                  <c:v>-1.4986319989282713E-3</c:v>
                </c:pt>
                <c:pt idx="786">
                  <c:v>-7.6949082161192174E-3</c:v>
                </c:pt>
                <c:pt idx="787">
                  <c:v>1.6157624410609125E-2</c:v>
                </c:pt>
                <c:pt idx="788">
                  <c:v>1.2642817714624716E-2</c:v>
                </c:pt>
                <c:pt idx="789">
                  <c:v>2.6071213188181585E-3</c:v>
                </c:pt>
                <c:pt idx="790">
                  <c:v>-3.7498798896578537E-3</c:v>
                </c:pt>
                <c:pt idx="791">
                  <c:v>3.9125803072906865E-3</c:v>
                </c:pt>
                <c:pt idx="792">
                  <c:v>-8.8250436472411976E-3</c:v>
                </c:pt>
                <c:pt idx="793">
                  <c:v>2.2399916803821127E-2</c:v>
                </c:pt>
                <c:pt idx="794">
                  <c:v>-6.1182112446196337E-3</c:v>
                </c:pt>
                <c:pt idx="795">
                  <c:v>5.8798965929750986E-2</c:v>
                </c:pt>
                <c:pt idx="796">
                  <c:v>5.7699082160397059E-3</c:v>
                </c:pt>
                <c:pt idx="797">
                  <c:v>-1.4180317300111345E-2</c:v>
                </c:pt>
                <c:pt idx="798">
                  <c:v>1.8862706857726768E-2</c:v>
                </c:pt>
                <c:pt idx="799">
                  <c:v>-1.2586434931149288E-2</c:v>
                </c:pt>
                <c:pt idx="800">
                  <c:v>1.0676378963149565E-3</c:v>
                </c:pt>
                <c:pt idx="801">
                  <c:v>1.587940280825886E-2</c:v>
                </c:pt>
                <c:pt idx="802">
                  <c:v>3.2954029954804596E-3</c:v>
                </c:pt>
                <c:pt idx="803">
                  <c:v>1.7198289349079743E-2</c:v>
                </c:pt>
                <c:pt idx="804">
                  <c:v>-6.0449298333394618E-3</c:v>
                </c:pt>
                <c:pt idx="805">
                  <c:v>1.2491880696258973E-2</c:v>
                </c:pt>
                <c:pt idx="806">
                  <c:v>-2.19317713173388E-3</c:v>
                </c:pt>
                <c:pt idx="807">
                  <c:v>-8.2304603080659844E-3</c:v>
                </c:pt>
                <c:pt idx="808">
                  <c:v>-2.6599630926441345E-3</c:v>
                </c:pt>
                <c:pt idx="809">
                  <c:v>-2.836536566504334E-2</c:v>
                </c:pt>
                <c:pt idx="810">
                  <c:v>-1.5185592500821365E-2</c:v>
                </c:pt>
                <c:pt idx="811">
                  <c:v>4.6261068006078114E-3</c:v>
                </c:pt>
                <c:pt idx="812">
                  <c:v>3.9920553456968752E-3</c:v>
                </c:pt>
                <c:pt idx="813">
                  <c:v>7.6324691399289645E-3</c:v>
                </c:pt>
                <c:pt idx="814">
                  <c:v>-1.93465643245147E-2</c:v>
                </c:pt>
                <c:pt idx="815">
                  <c:v>-8.9279180872616562E-3</c:v>
                </c:pt>
                <c:pt idx="816">
                  <c:v>-5.2054981883556724E-3</c:v>
                </c:pt>
                <c:pt idx="817">
                  <c:v>-3.6441396964458188E-3</c:v>
                </c:pt>
                <c:pt idx="818">
                  <c:v>0</c:v>
                </c:pt>
                <c:pt idx="819">
                  <c:v>8.2201092079372973E-3</c:v>
                </c:pt>
                <c:pt idx="820">
                  <c:v>-9.4506136614177475E-4</c:v>
                </c:pt>
                <c:pt idx="821">
                  <c:v>1.842363823798393E-2</c:v>
                </c:pt>
                <c:pt idx="822">
                  <c:v>-1.0731868461217476E-2</c:v>
                </c:pt>
                <c:pt idx="823">
                  <c:v>1.2501707688036554E-3</c:v>
                </c:pt>
                <c:pt idx="824">
                  <c:v>-9.4147652613380955E-3</c:v>
                </c:pt>
                <c:pt idx="825">
                  <c:v>3.9335936823621685E-3</c:v>
                </c:pt>
                <c:pt idx="826">
                  <c:v>2.5886871727848874E-2</c:v>
                </c:pt>
                <c:pt idx="827">
                  <c:v>7.7738739099101712E-3</c:v>
                </c:pt>
                <c:pt idx="828">
                  <c:v>1.4321445678320367E-2</c:v>
                </c:pt>
                <c:pt idx="829">
                  <c:v>-3.1481771038235347E-3</c:v>
                </c:pt>
                <c:pt idx="830">
                  <c:v>-9.049813880774726E-3</c:v>
                </c:pt>
                <c:pt idx="831">
                  <c:v>-3.034859410377207E-3</c:v>
                </c:pt>
                <c:pt idx="832">
                  <c:v>-9.7740359059448039E-3</c:v>
                </c:pt>
                <c:pt idx="833">
                  <c:v>-9.5606488430250262E-3</c:v>
                </c:pt>
                <c:pt idx="834">
                  <c:v>-3.8810763824621542E-3</c:v>
                </c:pt>
                <c:pt idx="835">
                  <c:v>-8.7487111566692775E-3</c:v>
                </c:pt>
                <c:pt idx="836">
                  <c:v>1.4487417123313555E-2</c:v>
                </c:pt>
                <c:pt idx="837">
                  <c:v>1.0155439044649184E-2</c:v>
                </c:pt>
                <c:pt idx="838">
                  <c:v>-4.4495742279167727E-3</c:v>
                </c:pt>
                <c:pt idx="839">
                  <c:v>-5.5513053596250531E-3</c:v>
                </c:pt>
                <c:pt idx="840">
                  <c:v>5.8588664893827139E-3</c:v>
                </c:pt>
                <c:pt idx="841">
                  <c:v>2.8491049296237792E-2</c:v>
                </c:pt>
                <c:pt idx="842">
                  <c:v>1.7476757472904864E-2</c:v>
                </c:pt>
                <c:pt idx="843">
                  <c:v>-8.996453860532801E-3</c:v>
                </c:pt>
                <c:pt idx="844">
                  <c:v>-1.4825660679812357E-3</c:v>
                </c:pt>
                <c:pt idx="845">
                  <c:v>7.4150366526919988E-4</c:v>
                </c:pt>
                <c:pt idx="846">
                  <c:v>2.8129784259544113E-3</c:v>
                </c:pt>
                <c:pt idx="847">
                  <c:v>5.3081837760488556E-3</c:v>
                </c:pt>
                <c:pt idx="848">
                  <c:v>3.9626785588935676E-3</c:v>
                </c:pt>
                <c:pt idx="849">
                  <c:v>1.1794892367660981E-2</c:v>
                </c:pt>
                <c:pt idx="850">
                  <c:v>-2.7542598780695752E-3</c:v>
                </c:pt>
                <c:pt idx="851">
                  <c:v>-8.6011991216895685E-3</c:v>
                </c:pt>
                <c:pt idx="852">
                  <c:v>-1.1782211726086523E-2</c:v>
                </c:pt>
                <c:pt idx="853">
                  <c:v>1.3245240777999403E-2</c:v>
                </c:pt>
                <c:pt idx="854">
                  <c:v>1.0905229810882548E-2</c:v>
                </c:pt>
                <c:pt idx="855">
                  <c:v>-6.8063689394241109E-2</c:v>
                </c:pt>
                <c:pt idx="856">
                  <c:v>2.868680845631991E-2</c:v>
                </c:pt>
                <c:pt idx="857">
                  <c:v>-1.0281313341273407E-2</c:v>
                </c:pt>
                <c:pt idx="858">
                  <c:v>-1.5209937809754165E-3</c:v>
                </c:pt>
                <c:pt idx="859">
                  <c:v>1.0648766623598262E-3</c:v>
                </c:pt>
                <c:pt idx="860">
                  <c:v>6.5166534283326019E-3</c:v>
                </c:pt>
                <c:pt idx="861">
                  <c:v>-1.3382152429855536E-2</c:v>
                </c:pt>
                <c:pt idx="862">
                  <c:v>-3.6809608738769938E-3</c:v>
                </c:pt>
                <c:pt idx="863">
                  <c:v>6.8907301729956641E-3</c:v>
                </c:pt>
                <c:pt idx="864">
                  <c:v>4.8713741082643328E-3</c:v>
                </c:pt>
                <c:pt idx="865">
                  <c:v>-8.6937206850785567E-3</c:v>
                </c:pt>
                <c:pt idx="866">
                  <c:v>2.1423010459340796E-3</c:v>
                </c:pt>
                <c:pt idx="867">
                  <c:v>8.3721277771028474E-3</c:v>
                </c:pt>
                <c:pt idx="868">
                  <c:v>4.9898312050968615E-3</c:v>
                </c:pt>
                <c:pt idx="869">
                  <c:v>4.8149342230717658E-3</c:v>
                </c:pt>
                <c:pt idx="870">
                  <c:v>2.6982411681330224E-3</c:v>
                </c:pt>
                <c:pt idx="871">
                  <c:v>3.8845836177728481E-3</c:v>
                </c:pt>
                <c:pt idx="872">
                  <c:v>4.0182217240689946E-3</c:v>
                </c:pt>
                <c:pt idx="873">
                  <c:v>-7.7531969683707911E-3</c:v>
                </c:pt>
                <c:pt idx="874">
                  <c:v>4.4892492646974805E-4</c:v>
                </c:pt>
                <c:pt idx="875">
                  <c:v>1.0418369167600462E-2</c:v>
                </c:pt>
                <c:pt idx="876">
                  <c:v>-2.3519909063842756E-2</c:v>
                </c:pt>
                <c:pt idx="877">
                  <c:v>8.6031644043432168E-3</c:v>
                </c:pt>
                <c:pt idx="878">
                  <c:v>2.2415784395890839E-2</c:v>
                </c:pt>
                <c:pt idx="879">
                  <c:v>-2.8116268741707117E-3</c:v>
                </c:pt>
                <c:pt idx="880">
                  <c:v>2.9630011187207285E-4</c:v>
                </c:pt>
                <c:pt idx="881">
                  <c:v>1.0756803068685469E-2</c:v>
                </c:pt>
                <c:pt idx="882">
                  <c:v>-7.2075887654677031E-3</c:v>
                </c:pt>
                <c:pt idx="883">
                  <c:v>2.2119153280796265E-3</c:v>
                </c:pt>
                <c:pt idx="884">
                  <c:v>2.0123134602837645E-2</c:v>
                </c:pt>
                <c:pt idx="885">
                  <c:v>5.6144520176633931E-3</c:v>
                </c:pt>
                <c:pt idx="886">
                  <c:v>5.7256612718391154E-3</c:v>
                </c:pt>
                <c:pt idx="887">
                  <c:v>-1.1195728189817953E-2</c:v>
                </c:pt>
                <c:pt idx="888">
                  <c:v>1.4423467942126368E-3</c:v>
                </c:pt>
                <c:pt idx="889">
                  <c:v>-1.2979975068290938E-3</c:v>
                </c:pt>
                <c:pt idx="890">
                  <c:v>9.7659878227015634E-3</c:v>
                </c:pt>
                <c:pt idx="891">
                  <c:v>-1.58458871811731E-2</c:v>
                </c:pt>
                <c:pt idx="892">
                  <c:v>7.2338394918255913E-3</c:v>
                </c:pt>
                <c:pt idx="893">
                  <c:v>-1.6423671551865891E-2</c:v>
                </c:pt>
                <c:pt idx="894">
                  <c:v>-3.3679148499698212E-2</c:v>
                </c:pt>
                <c:pt idx="895">
                  <c:v>-2.5792047797137969E-2</c:v>
                </c:pt>
                <c:pt idx="896">
                  <c:v>5.5831576974577218E-3</c:v>
                </c:pt>
                <c:pt idx="897">
                  <c:v>3.5506842927100581E-3</c:v>
                </c:pt>
                <c:pt idx="898">
                  <c:v>-6.6486591488645365E-3</c:v>
                </c:pt>
                <c:pt idx="899">
                  <c:v>1.8140407826575212E-2</c:v>
                </c:pt>
                <c:pt idx="900">
                  <c:v>-4.5809215972462368E-3</c:v>
                </c:pt>
                <c:pt idx="901">
                  <c:v>-7.6817065146761888E-3</c:v>
                </c:pt>
                <c:pt idx="902">
                  <c:v>3.3872452625269681E-3</c:v>
                </c:pt>
                <c:pt idx="903">
                  <c:v>-2.3640240535895907E-2</c:v>
                </c:pt>
                <c:pt idx="904">
                  <c:v>-2.0480600463445757E-3</c:v>
                </c:pt>
                <c:pt idx="905">
                  <c:v>7.5412671894236451E-3</c:v>
                </c:pt>
                <c:pt idx="906">
                  <c:v>-1.94395708000734E-2</c:v>
                </c:pt>
                <c:pt idx="907">
                  <c:v>-4.3182842457182976E-3</c:v>
                </c:pt>
                <c:pt idx="908">
                  <c:v>4.8070725985413818E-4</c:v>
                </c:pt>
                <c:pt idx="909">
                  <c:v>1.0518090239820125E-2</c:v>
                </c:pt>
                <c:pt idx="910">
                  <c:v>6.1635851669813941E-3</c:v>
                </c:pt>
                <c:pt idx="911">
                  <c:v>1.2681152866145587E-2</c:v>
                </c:pt>
                <c:pt idx="912">
                  <c:v>-2.4921506317097854E-3</c:v>
                </c:pt>
                <c:pt idx="913">
                  <c:v>-2.2235461957060821E-2</c:v>
                </c:pt>
                <c:pt idx="914">
                  <c:v>-2.6500179713914083E-2</c:v>
                </c:pt>
                <c:pt idx="915">
                  <c:v>-4.043312674338214E-2</c:v>
                </c:pt>
                <c:pt idx="916">
                  <c:v>-1.3215692306178504E-2</c:v>
                </c:pt>
                <c:pt idx="917">
                  <c:v>3.647250243558596E-2</c:v>
                </c:pt>
                <c:pt idx="918">
                  <c:v>1.3074253331473789E-2</c:v>
                </c:pt>
                <c:pt idx="919">
                  <c:v>-3.4587711548798184E-3</c:v>
                </c:pt>
                <c:pt idx="920">
                  <c:v>-1.8987900490533238E-2</c:v>
                </c:pt>
                <c:pt idx="921">
                  <c:v>-2.1586626443036765E-2</c:v>
                </c:pt>
                <c:pt idx="922">
                  <c:v>2.3937983436216854E-2</c:v>
                </c:pt>
                <c:pt idx="923">
                  <c:v>-1.4532206973706706E-2</c:v>
                </c:pt>
                <c:pt idx="924">
                  <c:v>-2.4990536682357158E-2</c:v>
                </c:pt>
                <c:pt idx="925">
                  <c:v>2.9067351596545367E-2</c:v>
                </c:pt>
                <c:pt idx="926">
                  <c:v>-1.6407869500817036E-2</c:v>
                </c:pt>
                <c:pt idx="927">
                  <c:v>1.2331054586628844E-2</c:v>
                </c:pt>
                <c:pt idx="928">
                  <c:v>7.9681908055015856E-3</c:v>
                </c:pt>
                <c:pt idx="929">
                  <c:v>-8.4471819388010376E-4</c:v>
                </c:pt>
                <c:pt idx="930">
                  <c:v>1.5428817069736155E-2</c:v>
                </c:pt>
                <c:pt idx="931">
                  <c:v>2.4980769687936978E-2</c:v>
                </c:pt>
                <c:pt idx="932">
                  <c:v>9.3699759508387055E-3</c:v>
                </c:pt>
                <c:pt idx="933">
                  <c:v>3.3987277311825034E-2</c:v>
                </c:pt>
                <c:pt idx="934">
                  <c:v>-2.5501076745394553E-2</c:v>
                </c:pt>
                <c:pt idx="935">
                  <c:v>-1.0095436258202358E-2</c:v>
                </c:pt>
                <c:pt idx="936">
                  <c:v>-5.6529070610123154E-3</c:v>
                </c:pt>
                <c:pt idx="937">
                  <c:v>9.7131474427910626E-4</c:v>
                </c:pt>
                <c:pt idx="938">
                  <c:v>-2.5566739116382305E-2</c:v>
                </c:pt>
                <c:pt idx="939">
                  <c:v>-4.7247590646345435E-2</c:v>
                </c:pt>
                <c:pt idx="940">
                  <c:v>2.5600612566494402E-2</c:v>
                </c:pt>
                <c:pt idx="941">
                  <c:v>1.05281551330267E-2</c:v>
                </c:pt>
                <c:pt idx="942">
                  <c:v>1.4255976702179995E-2</c:v>
                </c:pt>
                <c:pt idx="943">
                  <c:v>3.5659663922364436E-2</c:v>
                </c:pt>
                <c:pt idx="944">
                  <c:v>-4.1867804752509473E-3</c:v>
                </c:pt>
                <c:pt idx="945">
                  <c:v>-3.4307838964065258E-2</c:v>
                </c:pt>
                <c:pt idx="946">
                  <c:v>1.112687479330463E-2</c:v>
                </c:pt>
                <c:pt idx="947">
                  <c:v>-6.6083259698035326E-4</c:v>
                </c:pt>
                <c:pt idx="948">
                  <c:v>1.5252442583108599E-2</c:v>
                </c:pt>
                <c:pt idx="949">
                  <c:v>2.0459848630278384E-2</c:v>
                </c:pt>
                <c:pt idx="950">
                  <c:v>-5.9176337464367651E-3</c:v>
                </c:pt>
                <c:pt idx="951">
                  <c:v>-4.1793607492939741E-3</c:v>
                </c:pt>
                <c:pt idx="952">
                  <c:v>2.4503957289957481E-2</c:v>
                </c:pt>
                <c:pt idx="953">
                  <c:v>1.3582268690181353E-2</c:v>
                </c:pt>
                <c:pt idx="954">
                  <c:v>9.1071656489987544E-3</c:v>
                </c:pt>
                <c:pt idx="955">
                  <c:v>-1.8454465569233469E-2</c:v>
                </c:pt>
                <c:pt idx="956">
                  <c:v>-2.1836327805880802E-2</c:v>
                </c:pt>
                <c:pt idx="957">
                  <c:v>1.0661283011903964E-2</c:v>
                </c:pt>
                <c:pt idx="958">
                  <c:v>3.0858049329999106E-2</c:v>
                </c:pt>
                <c:pt idx="959">
                  <c:v>-9.4056839392149122E-3</c:v>
                </c:pt>
                <c:pt idx="960">
                  <c:v>3.426295993951918E-2</c:v>
                </c:pt>
                <c:pt idx="961">
                  <c:v>1.1756862717624531E-2</c:v>
                </c:pt>
                <c:pt idx="962">
                  <c:v>-4.1512036582393727E-3</c:v>
                </c:pt>
                <c:pt idx="963">
                  <c:v>-2.041194221455887E-2</c:v>
                </c:pt>
                <c:pt idx="964">
                  <c:v>-3.0371603432044251E-3</c:v>
                </c:pt>
                <c:pt idx="965">
                  <c:v>5.0064863406911976E-3</c:v>
                </c:pt>
                <c:pt idx="966">
                  <c:v>-6.9855963080956065E-3</c:v>
                </c:pt>
                <c:pt idx="967">
                  <c:v>-1.0673028270622661E-3</c:v>
                </c:pt>
                <c:pt idx="968">
                  <c:v>-1.5268118192628037E-3</c:v>
                </c:pt>
                <c:pt idx="969">
                  <c:v>-7.0530755503715936E-3</c:v>
                </c:pt>
                <c:pt idx="970">
                  <c:v>9.2286887295643324E-4</c:v>
                </c:pt>
                <c:pt idx="971">
                  <c:v>-1.2530216255699793E-2</c:v>
                </c:pt>
                <c:pt idx="972">
                  <c:v>-8.1275276131856471E-3</c:v>
                </c:pt>
                <c:pt idx="973">
                  <c:v>6.7256184627085174E-3</c:v>
                </c:pt>
                <c:pt idx="974">
                  <c:v>1.3470741951597916E-2</c:v>
                </c:pt>
                <c:pt idx="975">
                  <c:v>1.0860639363272957E-2</c:v>
                </c:pt>
                <c:pt idx="976">
                  <c:v>2.8200409644451519E-2</c:v>
                </c:pt>
                <c:pt idx="977">
                  <c:v>-9.9591731213751894E-3</c:v>
                </c:pt>
                <c:pt idx="978">
                  <c:v>1.3060397167593279E-2</c:v>
                </c:pt>
                <c:pt idx="979">
                  <c:v>2.503469332576076E-3</c:v>
                </c:pt>
                <c:pt idx="980">
                  <c:v>-2.5034693325761406E-3</c:v>
                </c:pt>
                <c:pt idx="981">
                  <c:v>3.8263737377480485E-3</c:v>
                </c:pt>
                <c:pt idx="982">
                  <c:v>-3.3841409883271852E-3</c:v>
                </c:pt>
                <c:pt idx="983">
                  <c:v>-1.2457477898445233E-2</c:v>
                </c:pt>
                <c:pt idx="984">
                  <c:v>1.8482083325339845E-2</c:v>
                </c:pt>
                <c:pt idx="985">
                  <c:v>-7.0568267749038628E-3</c:v>
                </c:pt>
                <c:pt idx="986">
                  <c:v>-1.9817405193128284E-2</c:v>
                </c:pt>
                <c:pt idx="987">
                  <c:v>3.9249700360581209E-2</c:v>
                </c:pt>
                <c:pt idx="988">
                  <c:v>-3.9145270143939905E-3</c:v>
                </c:pt>
                <c:pt idx="989">
                  <c:v>8.1019804673767987E-3</c:v>
                </c:pt>
                <c:pt idx="990">
                  <c:v>-1.2177652539511001E-2</c:v>
                </c:pt>
                <c:pt idx="991">
                  <c:v>5.5273511863471094E-3</c:v>
                </c:pt>
                <c:pt idx="992">
                  <c:v>-1.933275152545336E-2</c:v>
                </c:pt>
                <c:pt idx="993">
                  <c:v>1.4971601956168546E-2</c:v>
                </c:pt>
                <c:pt idx="994">
                  <c:v>2.2757744637218622E-2</c:v>
                </c:pt>
                <c:pt idx="995">
                  <c:v>6.9537992567672994E-3</c:v>
                </c:pt>
                <c:pt idx="996">
                  <c:v>-2.0430734368711224E-2</c:v>
                </c:pt>
                <c:pt idx="997">
                  <c:v>-2.3956736634449045E-2</c:v>
                </c:pt>
                <c:pt idx="998">
                  <c:v>5.8962570145393344E-3</c:v>
                </c:pt>
                <c:pt idx="999">
                  <c:v>3.9603563122326381E-3</c:v>
                </c:pt>
                <c:pt idx="1000">
                  <c:v>9.9054013658498169E-3</c:v>
                </c:pt>
                <c:pt idx="1001">
                  <c:v>-2.8988823519000834E-4</c:v>
                </c:pt>
                <c:pt idx="1002">
                  <c:v>2.8955696004895849E-3</c:v>
                </c:pt>
                <c:pt idx="1003">
                  <c:v>8.2067980303758767E-3</c:v>
                </c:pt>
                <c:pt idx="1004">
                  <c:v>2.3041224654667442E-3</c:v>
                </c:pt>
                <c:pt idx="1005">
                  <c:v>-1.0556024149656408E-2</c:v>
                </c:pt>
                <c:pt idx="1006">
                  <c:v>-2.5918143559304174E-2</c:v>
                </c:pt>
                <c:pt idx="1007">
                  <c:v>1.9501274287117405E-2</c:v>
                </c:pt>
                <c:pt idx="1008">
                  <c:v>-1.7712590844461928E-2</c:v>
                </c:pt>
                <c:pt idx="1009">
                  <c:v>-2.8090036180874602E-2</c:v>
                </c:pt>
                <c:pt idx="1010">
                  <c:v>-2.57538297475844E-2</c:v>
                </c:pt>
                <c:pt idx="1011">
                  <c:v>-1.0267874948804415E-2</c:v>
                </c:pt>
                <c:pt idx="1012">
                  <c:v>7.2773522845817453E-3</c:v>
                </c:pt>
                <c:pt idx="1013">
                  <c:v>-3.4641054678559088E-2</c:v>
                </c:pt>
                <c:pt idx="1014">
                  <c:v>3.5743850805591976E-2</c:v>
                </c:pt>
                <c:pt idx="1015">
                  <c:v>-1.156082559145878E-2</c:v>
                </c:pt>
                <c:pt idx="1016">
                  <c:v>6.8259813976524648E-3</c:v>
                </c:pt>
                <c:pt idx="1017">
                  <c:v>5.3644770251239276E-3</c:v>
                </c:pt>
                <c:pt idx="1018">
                  <c:v>-6.6308705443250274E-3</c:v>
                </c:pt>
                <c:pt idx="1019">
                  <c:v>1.9917551602324522E-2</c:v>
                </c:pt>
                <c:pt idx="1020">
                  <c:v>-2.3249613425894811E-2</c:v>
                </c:pt>
                <c:pt idx="1021">
                  <c:v>-3.6621200382941726E-3</c:v>
                </c:pt>
                <c:pt idx="1022">
                  <c:v>-1.5755947611304496E-2</c:v>
                </c:pt>
                <c:pt idx="1023">
                  <c:v>-8.9526058050372337E-3</c:v>
                </c:pt>
                <c:pt idx="1024">
                  <c:v>1.6218324124953883E-2</c:v>
                </c:pt>
                <c:pt idx="1025">
                  <c:v>-2.1793018588216532E-2</c:v>
                </c:pt>
                <c:pt idx="1026">
                  <c:v>-3.258707990150804E-2</c:v>
                </c:pt>
                <c:pt idx="1027">
                  <c:v>2.1010949580227027E-2</c:v>
                </c:pt>
                <c:pt idx="1028">
                  <c:v>-7.0105249348107329E-3</c:v>
                </c:pt>
                <c:pt idx="1029">
                  <c:v>-1.1731996534045689E-3</c:v>
                </c:pt>
                <c:pt idx="1030">
                  <c:v>1.8114332854121357E-2</c:v>
                </c:pt>
                <c:pt idx="1031">
                  <c:v>4.9285323409916561E-3</c:v>
                </c:pt>
                <c:pt idx="1032">
                  <c:v>9.8281508789245932E-4</c:v>
                </c:pt>
                <c:pt idx="1033">
                  <c:v>-2.5872102039679254E-2</c:v>
                </c:pt>
                <c:pt idx="1034">
                  <c:v>1.1359952784399673E-2</c:v>
                </c:pt>
                <c:pt idx="1035">
                  <c:v>3.236104563976195E-2</c:v>
                </c:pt>
                <c:pt idx="1036">
                  <c:v>2.759886894870435E-2</c:v>
                </c:pt>
                <c:pt idx="1037">
                  <c:v>-9.4310402587178804E-3</c:v>
                </c:pt>
                <c:pt idx="1038">
                  <c:v>7.5519504155591929E-3</c:v>
                </c:pt>
                <c:pt idx="1039">
                  <c:v>-1.5686019456090288E-3</c:v>
                </c:pt>
                <c:pt idx="1040">
                  <c:v>-2.5921810179716887E-2</c:v>
                </c:pt>
                <c:pt idx="1041">
                  <c:v>2.5744219822098117E-3</c:v>
                </c:pt>
                <c:pt idx="1042">
                  <c:v>1.2773591260715009E-2</c:v>
                </c:pt>
                <c:pt idx="1043">
                  <c:v>-1.2452249903511254E-2</c:v>
                </c:pt>
                <c:pt idx="1044">
                  <c:v>-5.1538114903559246E-3</c:v>
                </c:pt>
                <c:pt idx="1045">
                  <c:v>3.6309988257614445E-2</c:v>
                </c:pt>
                <c:pt idx="1046">
                  <c:v>1.0532942411954389E-2</c:v>
                </c:pt>
                <c:pt idx="1047">
                  <c:v>1.5396208181404029E-3</c:v>
                </c:pt>
                <c:pt idx="1048">
                  <c:v>-4.4715373344773896E-3</c:v>
                </c:pt>
                <c:pt idx="1049">
                  <c:v>2.7135793448929215E-2</c:v>
                </c:pt>
                <c:pt idx="1050">
                  <c:v>-3.4651049674675467E-3</c:v>
                </c:pt>
                <c:pt idx="1051">
                  <c:v>-1.0925769533448666E-2</c:v>
                </c:pt>
                <c:pt idx="1052">
                  <c:v>-9.1968506823566464E-3</c:v>
                </c:pt>
                <c:pt idx="1053">
                  <c:v>3.0787044970168357E-4</c:v>
                </c:pt>
                <c:pt idx="1054">
                  <c:v>-1.3015299826873609E-2</c:v>
                </c:pt>
                <c:pt idx="1055">
                  <c:v>-6.8858363323043761E-3</c:v>
                </c:pt>
                <c:pt idx="1056">
                  <c:v>-1.6466498076566829E-2</c:v>
                </c:pt>
                <c:pt idx="1057">
                  <c:v>-1.8854772827868221E-2</c:v>
                </c:pt>
                <c:pt idx="1058">
                  <c:v>2.1883430809630903E-2</c:v>
                </c:pt>
                <c:pt idx="1059">
                  <c:v>-2.0712483393950675E-3</c:v>
                </c:pt>
                <c:pt idx="1060">
                  <c:v>1.5936159431249037E-3</c:v>
                </c:pt>
                <c:pt idx="1061">
                  <c:v>-7.3517895417633027E-3</c:v>
                </c:pt>
                <c:pt idx="1062">
                  <c:v>2.8832395615683145E-3</c:v>
                </c:pt>
                <c:pt idx="1063">
                  <c:v>3.9907383317603871E-3</c:v>
                </c:pt>
                <c:pt idx="1064">
                  <c:v>2.2370211649717017E-2</c:v>
                </c:pt>
                <c:pt idx="1065">
                  <c:v>-5.8153971712357616E-3</c:v>
                </c:pt>
                <c:pt idx="1066">
                  <c:v>6.9117753376734641E-3</c:v>
                </c:pt>
                <c:pt idx="1067">
                  <c:v>1.5995423075829542E-2</c:v>
                </c:pt>
                <c:pt idx="1068">
                  <c:v>1.619835716331236E-2</c:v>
                </c:pt>
                <c:pt idx="1069">
                  <c:v>-3.1883249623998462E-3</c:v>
                </c:pt>
                <c:pt idx="1070">
                  <c:v>1.1791492498959912E-2</c:v>
                </c:pt>
                <c:pt idx="1071">
                  <c:v>-3.9151099850446309E-3</c:v>
                </c:pt>
                <c:pt idx="1072">
                  <c:v>-3.173389207106849E-3</c:v>
                </c:pt>
                <c:pt idx="1073">
                  <c:v>-1.3630642528280887E-3</c:v>
                </c:pt>
                <c:pt idx="1074">
                  <c:v>1.2949924083522957E-2</c:v>
                </c:pt>
                <c:pt idx="1075">
                  <c:v>1.0862455361742252E-2</c:v>
                </c:pt>
                <c:pt idx="1076">
                  <c:v>4.4300468955404456E-3</c:v>
                </c:pt>
                <c:pt idx="1077">
                  <c:v>2.6486295011818742E-3</c:v>
                </c:pt>
                <c:pt idx="1078">
                  <c:v>1.183268934561702E-2</c:v>
                </c:pt>
                <c:pt idx="1079">
                  <c:v>7.2589488980620846E-4</c:v>
                </c:pt>
                <c:pt idx="1080">
                  <c:v>4.632979226594283E-3</c:v>
                </c:pt>
                <c:pt idx="1081">
                  <c:v>1.3344065407189755E-2</c:v>
                </c:pt>
                <c:pt idx="1082">
                  <c:v>7.3842436613797179E-3</c:v>
                </c:pt>
                <c:pt idx="1083">
                  <c:v>-7.0769588449428656E-4</c:v>
                </c:pt>
                <c:pt idx="1084">
                  <c:v>3.2511586369083005E-3</c:v>
                </c:pt>
                <c:pt idx="1085">
                  <c:v>-8.9304946466251724E-3</c:v>
                </c:pt>
                <c:pt idx="1086">
                  <c:v>2.8495146432844544E-2</c:v>
                </c:pt>
                <c:pt idx="1087">
                  <c:v>-1.1077593960623631E-3</c:v>
                </c:pt>
                <c:pt idx="1088">
                  <c:v>-3.0526030799822362E-3</c:v>
                </c:pt>
                <c:pt idx="1089">
                  <c:v>-1.1601255580749818E-2</c:v>
                </c:pt>
                <c:pt idx="1090">
                  <c:v>-4.9326918200465709E-3</c:v>
                </c:pt>
                <c:pt idx="1091">
                  <c:v>5.2139004207353073E-3</c:v>
                </c:pt>
                <c:pt idx="1092">
                  <c:v>9.8334314492001655E-4</c:v>
                </c:pt>
                <c:pt idx="1093">
                  <c:v>1.6834377650172107E-3</c:v>
                </c:pt>
                <c:pt idx="1094">
                  <c:v>2.6597878164724225E-3</c:v>
                </c:pt>
                <c:pt idx="1095">
                  <c:v>-1.0116722985433875E-2</c:v>
                </c:pt>
                <c:pt idx="1096">
                  <c:v>6.615563384184695E-3</c:v>
                </c:pt>
                <c:pt idx="1097">
                  <c:v>-1.4038804348368136E-3</c:v>
                </c:pt>
                <c:pt idx="1098">
                  <c:v>2.2916104191517909E-2</c:v>
                </c:pt>
                <c:pt idx="1099">
                  <c:v>-2.2494738803583294E-2</c:v>
                </c:pt>
                <c:pt idx="1100">
                  <c:v>-1.6866138930269399E-3</c:v>
                </c:pt>
                <c:pt idx="1101">
                  <c:v>-1.0748160027443342E-2</c:v>
                </c:pt>
                <c:pt idx="1102">
                  <c:v>6.2366571934320903E-3</c:v>
                </c:pt>
                <c:pt idx="1103">
                  <c:v>-5.2418401572436758E-3</c:v>
                </c:pt>
                <c:pt idx="1104">
                  <c:v>1.1720835294435178E-2</c:v>
                </c:pt>
                <c:pt idx="1105">
                  <c:v>-7.6099754111085757E-3</c:v>
                </c:pt>
                <c:pt idx="1106">
                  <c:v>5.6570765165341486E-4</c:v>
                </c:pt>
                <c:pt idx="1107">
                  <c:v>8.1666787768998276E-3</c:v>
                </c:pt>
                <c:pt idx="1108">
                  <c:v>5.4541723818212684E-3</c:v>
                </c:pt>
                <c:pt idx="1109">
                  <c:v>2.3682648818882063E-3</c:v>
                </c:pt>
                <c:pt idx="1110">
                  <c:v>1.560046296294725E-2</c:v>
                </c:pt>
                <c:pt idx="1111">
                  <c:v>-1.507992157973613E-3</c:v>
                </c:pt>
                <c:pt idx="1112">
                  <c:v>1.9024922992312121E-2</c:v>
                </c:pt>
                <c:pt idx="1113">
                  <c:v>-5.1281829409392686E-3</c:v>
                </c:pt>
                <c:pt idx="1114">
                  <c:v>-6.7879714591124506E-3</c:v>
                </c:pt>
                <c:pt idx="1115">
                  <c:v>-9.3062091183352003E-3</c:v>
                </c:pt>
                <c:pt idx="1116">
                  <c:v>-1.1005968141068662E-3</c:v>
                </c:pt>
                <c:pt idx="1117">
                  <c:v>-5.9363710849308872E-3</c:v>
                </c:pt>
                <c:pt idx="1118">
                  <c:v>1.2111304116816532E-2</c:v>
                </c:pt>
                <c:pt idx="1119">
                  <c:v>-7.2767284530786689E-3</c:v>
                </c:pt>
                <c:pt idx="1120">
                  <c:v>-1.1642493370972616E-2</c:v>
                </c:pt>
                <c:pt idx="1121">
                  <c:v>-1.4887992710245398E-2</c:v>
                </c:pt>
                <c:pt idx="1122">
                  <c:v>4.0952007405821115E-3</c:v>
                </c:pt>
                <c:pt idx="1123">
                  <c:v>4.07849844747244E-3</c:v>
                </c:pt>
                <c:pt idx="1124">
                  <c:v>1.4767576451604834E-2</c:v>
                </c:pt>
                <c:pt idx="1125">
                  <c:v>4.5533215033382235E-3</c:v>
                </c:pt>
                <c:pt idx="1126">
                  <c:v>-2.8343934651769299E-2</c:v>
                </c:pt>
                <c:pt idx="1127">
                  <c:v>-4.1155415885173107E-3</c:v>
                </c:pt>
                <c:pt idx="1128">
                  <c:v>2.3748787924084334E-2</c:v>
                </c:pt>
                <c:pt idx="1129">
                  <c:v>1.8945432182838402E-2</c:v>
                </c:pt>
                <c:pt idx="1130">
                  <c:v>7.5060444098557317E-3</c:v>
                </c:pt>
                <c:pt idx="1131">
                  <c:v>3.1221831241772342E-3</c:v>
                </c:pt>
                <c:pt idx="1132">
                  <c:v>0</c:v>
                </c:pt>
                <c:pt idx="1133">
                  <c:v>1.0837423210760882E-3</c:v>
                </c:pt>
                <c:pt idx="1134">
                  <c:v>2.9742016758212246E-3</c:v>
                </c:pt>
                <c:pt idx="1135">
                  <c:v>1.606885570642912E-2</c:v>
                </c:pt>
                <c:pt idx="1136">
                  <c:v>1.4601551887981892E-3</c:v>
                </c:pt>
                <c:pt idx="1137">
                  <c:v>1.0686799031123002E-2</c:v>
                </c:pt>
                <c:pt idx="1138">
                  <c:v>4.9745387097059968E-3</c:v>
                </c:pt>
                <c:pt idx="1139">
                  <c:v>2.4779344434772625E-3</c:v>
                </c:pt>
                <c:pt idx="1140">
                  <c:v>-1.0080563145622549E-2</c:v>
                </c:pt>
                <c:pt idx="1141">
                  <c:v>-5.2646652003542527E-4</c:v>
                </c:pt>
                <c:pt idx="1142">
                  <c:v>-6.4716319222558006E-3</c:v>
                </c:pt>
                <c:pt idx="1143">
                  <c:v>3.3071060695039952E-3</c:v>
                </c:pt>
                <c:pt idx="1144">
                  <c:v>-2.9096904220609686E-3</c:v>
                </c:pt>
                <c:pt idx="1145">
                  <c:v>2.3812766131191543E-3</c:v>
                </c:pt>
                <c:pt idx="1146">
                  <c:v>-1.5869188222170144E-3</c:v>
                </c:pt>
                <c:pt idx="1147">
                  <c:v>-6.6392478648757258E-3</c:v>
                </c:pt>
                <c:pt idx="1148">
                  <c:v>1.8610752540937463E-2</c:v>
                </c:pt>
                <c:pt idx="1149">
                  <c:v>-2.3953993161433589E-2</c:v>
                </c:pt>
                <c:pt idx="1150">
                  <c:v>2.0070065596750832E-3</c:v>
                </c:pt>
                <c:pt idx="1151">
                  <c:v>1.8278721517305047E-2</c:v>
                </c:pt>
                <c:pt idx="1152">
                  <c:v>-1.5075655265439218E-2</c:v>
                </c:pt>
                <c:pt idx="1153">
                  <c:v>-3.3366655609360133E-3</c:v>
                </c:pt>
                <c:pt idx="1154">
                  <c:v>6.9277628145298295E-3</c:v>
                </c:pt>
                <c:pt idx="1155">
                  <c:v>-0.17417639289337117</c:v>
                </c:pt>
                <c:pt idx="1156">
                  <c:v>-4.8237212134605183E-2</c:v>
                </c:pt>
                <c:pt idx="1157">
                  <c:v>2.1492110279460425E-2</c:v>
                </c:pt>
                <c:pt idx="1158">
                  <c:v>-1.6859368397217824E-2</c:v>
                </c:pt>
                <c:pt idx="1159">
                  <c:v>6.4171366037905318E-3</c:v>
                </c:pt>
                <c:pt idx="1160">
                  <c:v>-5.5921239681528201E-3</c:v>
                </c:pt>
                <c:pt idx="1161">
                  <c:v>-9.9454279678973141E-3</c:v>
                </c:pt>
                <c:pt idx="1162">
                  <c:v>-1.0381851989267213E-2</c:v>
                </c:pt>
                <c:pt idx="1163">
                  <c:v>-1.8860478940390186E-2</c:v>
                </c:pt>
                <c:pt idx="1164">
                  <c:v>6.4968801659664194E-3</c:v>
                </c:pt>
                <c:pt idx="1165">
                  <c:v>1.0341715710256398E-2</c:v>
                </c:pt>
                <c:pt idx="1166">
                  <c:v>-5.0616575196680907E-4</c:v>
                </c:pt>
                <c:pt idx="1167">
                  <c:v>1.0074006064901839E-2</c:v>
                </c:pt>
                <c:pt idx="1168">
                  <c:v>-2.1444489618049369E-2</c:v>
                </c:pt>
                <c:pt idx="1169">
                  <c:v>2.8972940931309391E-3</c:v>
                </c:pt>
                <c:pt idx="1170">
                  <c:v>1.7020343922737372E-4</c:v>
                </c:pt>
                <c:pt idx="1171">
                  <c:v>-1.7020343922747154E-4</c:v>
                </c:pt>
                <c:pt idx="1172">
                  <c:v>-2.6208338444110222E-2</c:v>
                </c:pt>
                <c:pt idx="1173">
                  <c:v>2.6170762316695961E-3</c:v>
                </c:pt>
                <c:pt idx="1174">
                  <c:v>-1.1038248896699448E-2</c:v>
                </c:pt>
                <c:pt idx="1175">
                  <c:v>-7.2495959547407068E-3</c:v>
                </c:pt>
                <c:pt idx="1176">
                  <c:v>1.0767038706255269E-2</c:v>
                </c:pt>
                <c:pt idx="1177">
                  <c:v>-6.8704604538612265E-3</c:v>
                </c:pt>
                <c:pt idx="1178">
                  <c:v>4.2336014283970913E-3</c:v>
                </c:pt>
                <c:pt idx="1179">
                  <c:v>-2.0450636865021972E-2</c:v>
                </c:pt>
                <c:pt idx="1180">
                  <c:v>1.1787947713946033E-2</c:v>
                </c:pt>
                <c:pt idx="1181">
                  <c:v>-1.286653661739969E-2</c:v>
                </c:pt>
                <c:pt idx="1182">
                  <c:v>-6.6769026882634568E-3</c:v>
                </c:pt>
                <c:pt idx="1183">
                  <c:v>1.3309592310939219E-2</c:v>
                </c:pt>
                <c:pt idx="1184">
                  <c:v>-6.6326896226756756E-3</c:v>
                </c:pt>
                <c:pt idx="1185">
                  <c:v>-9.3964699396147395E-3</c:v>
                </c:pt>
                <c:pt idx="1186">
                  <c:v>8.676842873082671E-3</c:v>
                </c:pt>
                <c:pt idx="1187">
                  <c:v>6.6373761031229056E-3</c:v>
                </c:pt>
                <c:pt idx="1188">
                  <c:v>8.7227594165276753E-3</c:v>
                </c:pt>
                <c:pt idx="1189">
                  <c:v>1.0629032286416794E-3</c:v>
                </c:pt>
                <c:pt idx="1190">
                  <c:v>-1.7863994490771105E-2</c:v>
                </c:pt>
                <c:pt idx="1191">
                  <c:v>4.6754708480686961E-3</c:v>
                </c:pt>
                <c:pt idx="1192">
                  <c:v>-1.1729839160638786E-2</c:v>
                </c:pt>
                <c:pt idx="1193">
                  <c:v>-2.2394499635608148E-2</c:v>
                </c:pt>
                <c:pt idx="1194">
                  <c:v>9.2770907241724438E-4</c:v>
                </c:pt>
                <c:pt idx="1195">
                  <c:v>1.3630740005134102E-2</c:v>
                </c:pt>
                <c:pt idx="1196">
                  <c:v>1.0011912171999416E-2</c:v>
                </c:pt>
                <c:pt idx="1197">
                  <c:v>-7.2976459369293112E-4</c:v>
                </c:pt>
                <c:pt idx="1198">
                  <c:v>4.73414267846025E-3</c:v>
                </c:pt>
                <c:pt idx="1199">
                  <c:v>6.8791159191376877E-3</c:v>
                </c:pt>
                <c:pt idx="1200">
                  <c:v>-0.10690517677203368</c:v>
                </c:pt>
                <c:pt idx="1201">
                  <c:v>-5.2335394916994344E-3</c:v>
                </c:pt>
                <c:pt idx="1202">
                  <c:v>9.2406979704312674E-3</c:v>
                </c:pt>
                <c:pt idx="1203">
                  <c:v>4.5886137317188254E-3</c:v>
                </c:pt>
                <c:pt idx="1204">
                  <c:v>-9.3991546191692591E-3</c:v>
                </c:pt>
                <c:pt idx="1205">
                  <c:v>-8.6772788875642201E-3</c:v>
                </c:pt>
                <c:pt idx="1206">
                  <c:v>1.4287368413384557E-2</c:v>
                </c:pt>
                <c:pt idx="1207">
                  <c:v>-3.6029029315723157E-3</c:v>
                </c:pt>
                <c:pt idx="1208">
                  <c:v>9.7776393179585756E-3</c:v>
                </c:pt>
                <c:pt idx="1209">
                  <c:v>-6.7742926458178657E-3</c:v>
                </c:pt>
                <c:pt idx="1210">
                  <c:v>-1.591974205408684E-2</c:v>
                </c:pt>
                <c:pt idx="1211">
                  <c:v>6.4790517047173118E-3</c:v>
                </c:pt>
                <c:pt idx="1212">
                  <c:v>-5.2610123250961685E-3</c:v>
                </c:pt>
                <c:pt idx="1213">
                  <c:v>5.2752943140373064E-2</c:v>
                </c:pt>
                <c:pt idx="1214">
                  <c:v>-1.8648534508980536E-2</c:v>
                </c:pt>
                <c:pt idx="1215">
                  <c:v>-1.7662729632121174E-3</c:v>
                </c:pt>
                <c:pt idx="1216">
                  <c:v>-2.163025535648315E-3</c:v>
                </c:pt>
                <c:pt idx="1217">
                  <c:v>-4.5378362324883488E-3</c:v>
                </c:pt>
                <c:pt idx="1218">
                  <c:v>-7.1443181871964833E-3</c:v>
                </c:pt>
                <c:pt idx="1219">
                  <c:v>1.5807464795850514E-2</c:v>
                </c:pt>
                <c:pt idx="1220">
                  <c:v>3.1074600830640963E-2</c:v>
                </c:pt>
                <c:pt idx="1221">
                  <c:v>1.0209967517051426E-2</c:v>
                </c:pt>
                <c:pt idx="1222">
                  <c:v>5.7388299444060951E-2</c:v>
                </c:pt>
                <c:pt idx="1223">
                  <c:v>6.3739709385286312E-3</c:v>
                </c:pt>
                <c:pt idx="1224">
                  <c:v>-5.1314180765305228E-3</c:v>
                </c:pt>
                <c:pt idx="1225">
                  <c:v>3.3649627957214124E-3</c:v>
                </c:pt>
                <c:pt idx="1226">
                  <c:v>2.2957679860882291E-3</c:v>
                </c:pt>
                <c:pt idx="1227">
                  <c:v>-8.6810263539426804E-3</c:v>
                </c:pt>
                <c:pt idx="1228">
                  <c:v>8.5046376733129737E-3</c:v>
                </c:pt>
                <c:pt idx="1229">
                  <c:v>1.4103986589765133E-3</c:v>
                </c:pt>
                <c:pt idx="1230">
                  <c:v>-5.2865975838877995E-4</c:v>
                </c:pt>
                <c:pt idx="1231">
                  <c:v>-3.1779657359037095E-3</c:v>
                </c:pt>
                <c:pt idx="1232">
                  <c:v>3.5304721014776577E-3</c:v>
                </c:pt>
                <c:pt idx="1233">
                  <c:v>4.0446520819400998E-3</c:v>
                </c:pt>
                <c:pt idx="1234">
                  <c:v>-8.2827381551661781E-3</c:v>
                </c:pt>
                <c:pt idx="1235">
                  <c:v>-2.6578735235790732E-3</c:v>
                </c:pt>
                <c:pt idx="1236">
                  <c:v>1.4184009046233751E-3</c:v>
                </c:pt>
                <c:pt idx="1237">
                  <c:v>-1.1404248737414672E-2</c:v>
                </c:pt>
                <c:pt idx="1238">
                  <c:v>2.8632736790550253E-3</c:v>
                </c:pt>
                <c:pt idx="1239">
                  <c:v>-7.3536277113535947E-3</c:v>
                </c:pt>
                <c:pt idx="1240">
                  <c:v>8.6037432955986311E-3</c:v>
                </c:pt>
                <c:pt idx="1241">
                  <c:v>-1.4199888021688221E-2</c:v>
                </c:pt>
                <c:pt idx="1242">
                  <c:v>-1.8107381083429128E-4</c:v>
                </c:pt>
                <c:pt idx="1243">
                  <c:v>3.2246507523719076E-2</c:v>
                </c:pt>
                <c:pt idx="1244">
                  <c:v>-8.6275996263777254E-3</c:v>
                </c:pt>
                <c:pt idx="1245">
                  <c:v>1.0904070365360544E-2</c:v>
                </c:pt>
                <c:pt idx="1246">
                  <c:v>2.2997486650392342E-2</c:v>
                </c:pt>
                <c:pt idx="1247">
                  <c:v>2.5608555835188555E-3</c:v>
                </c:pt>
                <c:pt idx="1248">
                  <c:v>-5.116879589063194E-4</c:v>
                </c:pt>
                <c:pt idx="1249">
                  <c:v>1.3554920076899077E-2</c:v>
                </c:pt>
                <c:pt idx="1250">
                  <c:v>-5.0615772964717762E-3</c:v>
                </c:pt>
                <c:pt idx="1251">
                  <c:v>-7.2999198619803744E-3</c:v>
                </c:pt>
                <c:pt idx="1252">
                  <c:v>1.1919832269721442E-3</c:v>
                </c:pt>
                <c:pt idx="1253">
                  <c:v>1.4362030239577101E-2</c:v>
                </c:pt>
                <c:pt idx="1254">
                  <c:v>-4.7082452712930269E-3</c:v>
                </c:pt>
                <c:pt idx="1255">
                  <c:v>-1.2209771892379819E-2</c:v>
                </c:pt>
                <c:pt idx="1256">
                  <c:v>4.9357848055727018E-3</c:v>
                </c:pt>
                <c:pt idx="1257">
                  <c:v>-7.8405495005544994E-3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21-4D0A-B1F6-5FD63850A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467960"/>
        <c:axId val="526469600"/>
      </c:lineChart>
      <c:dateAx>
        <c:axId val="5264751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75504"/>
        <c:crosses val="autoZero"/>
        <c:auto val="1"/>
        <c:lblOffset val="100"/>
        <c:baseTimeUnit val="days"/>
      </c:dateAx>
      <c:valAx>
        <c:axId val="52647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75176"/>
        <c:crosses val="autoZero"/>
        <c:crossBetween val="between"/>
      </c:valAx>
      <c:valAx>
        <c:axId val="5264696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67960"/>
        <c:crosses val="max"/>
        <c:crossBetween val="between"/>
      </c:valAx>
      <c:dateAx>
        <c:axId val="52646796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2646960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BMYTS!$B$1</c:f>
              <c:strCache>
                <c:ptCount val="1"/>
                <c:pt idx="0">
                  <c:v>BMY</c:v>
                </c:pt>
              </c:strCache>
            </c:strRef>
          </c:tx>
          <c:spPr>
            <a:ln w="28575" cap="rnd">
              <a:solidFill>
                <a:schemeClr val="accent1">
                  <a:shade val="58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BMYTS!$A$2:$A$1360</c:f>
              <c:numCache>
                <c:formatCode>m/d/yyyy</c:formatCode>
                <c:ptCount val="1359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40931</c:v>
                </c:pt>
                <c:pt idx="14">
                  <c:v>40932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40960</c:v>
                </c:pt>
                <c:pt idx="34">
                  <c:v>40961</c:v>
                </c:pt>
                <c:pt idx="35">
                  <c:v>40962</c:v>
                </c:pt>
                <c:pt idx="36">
                  <c:v>40963</c:v>
                </c:pt>
                <c:pt idx="37">
                  <c:v>40966</c:v>
                </c:pt>
                <c:pt idx="38">
                  <c:v>40967</c:v>
                </c:pt>
                <c:pt idx="39">
                  <c:v>40968</c:v>
                </c:pt>
                <c:pt idx="40">
                  <c:v>40969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41008</c:v>
                </c:pt>
                <c:pt idx="67">
                  <c:v>41009</c:v>
                </c:pt>
                <c:pt idx="68">
                  <c:v>41010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41030</c:v>
                </c:pt>
                <c:pt idx="83">
                  <c:v>41031</c:v>
                </c:pt>
                <c:pt idx="84">
                  <c:v>41032</c:v>
                </c:pt>
                <c:pt idx="85">
                  <c:v>41033</c:v>
                </c:pt>
                <c:pt idx="86">
                  <c:v>41036</c:v>
                </c:pt>
                <c:pt idx="87">
                  <c:v>41037</c:v>
                </c:pt>
                <c:pt idx="88">
                  <c:v>41038</c:v>
                </c:pt>
                <c:pt idx="89">
                  <c:v>41039</c:v>
                </c:pt>
                <c:pt idx="90">
                  <c:v>41040</c:v>
                </c:pt>
                <c:pt idx="91">
                  <c:v>41043</c:v>
                </c:pt>
                <c:pt idx="92">
                  <c:v>41044</c:v>
                </c:pt>
                <c:pt idx="93">
                  <c:v>41045</c:v>
                </c:pt>
                <c:pt idx="94">
                  <c:v>41046</c:v>
                </c:pt>
                <c:pt idx="95">
                  <c:v>41047</c:v>
                </c:pt>
                <c:pt idx="96">
                  <c:v>41050</c:v>
                </c:pt>
                <c:pt idx="97">
                  <c:v>41051</c:v>
                </c:pt>
                <c:pt idx="98">
                  <c:v>41052</c:v>
                </c:pt>
                <c:pt idx="99">
                  <c:v>41053</c:v>
                </c:pt>
                <c:pt idx="100">
                  <c:v>41054</c:v>
                </c:pt>
                <c:pt idx="101">
                  <c:v>41058</c:v>
                </c:pt>
                <c:pt idx="102">
                  <c:v>41059</c:v>
                </c:pt>
                <c:pt idx="103">
                  <c:v>41060</c:v>
                </c:pt>
                <c:pt idx="104">
                  <c:v>41061</c:v>
                </c:pt>
                <c:pt idx="105">
                  <c:v>41064</c:v>
                </c:pt>
                <c:pt idx="106">
                  <c:v>41065</c:v>
                </c:pt>
                <c:pt idx="107">
                  <c:v>41066</c:v>
                </c:pt>
                <c:pt idx="108">
                  <c:v>41067</c:v>
                </c:pt>
                <c:pt idx="109">
                  <c:v>41068</c:v>
                </c:pt>
                <c:pt idx="110">
                  <c:v>41071</c:v>
                </c:pt>
                <c:pt idx="111">
                  <c:v>41072</c:v>
                </c:pt>
                <c:pt idx="112">
                  <c:v>41073</c:v>
                </c:pt>
                <c:pt idx="113">
                  <c:v>41074</c:v>
                </c:pt>
                <c:pt idx="114">
                  <c:v>41075</c:v>
                </c:pt>
                <c:pt idx="115">
                  <c:v>41078</c:v>
                </c:pt>
                <c:pt idx="116">
                  <c:v>41079</c:v>
                </c:pt>
                <c:pt idx="117">
                  <c:v>41080</c:v>
                </c:pt>
                <c:pt idx="118">
                  <c:v>41081</c:v>
                </c:pt>
                <c:pt idx="119">
                  <c:v>41082</c:v>
                </c:pt>
                <c:pt idx="120">
                  <c:v>41085</c:v>
                </c:pt>
                <c:pt idx="121">
                  <c:v>41086</c:v>
                </c:pt>
                <c:pt idx="122">
                  <c:v>41087</c:v>
                </c:pt>
                <c:pt idx="123">
                  <c:v>41088</c:v>
                </c:pt>
                <c:pt idx="124">
                  <c:v>41089</c:v>
                </c:pt>
                <c:pt idx="125">
                  <c:v>41092</c:v>
                </c:pt>
                <c:pt idx="126">
                  <c:v>41093</c:v>
                </c:pt>
                <c:pt idx="127">
                  <c:v>41095</c:v>
                </c:pt>
                <c:pt idx="128">
                  <c:v>41096</c:v>
                </c:pt>
                <c:pt idx="129">
                  <c:v>41099</c:v>
                </c:pt>
                <c:pt idx="130">
                  <c:v>41100</c:v>
                </c:pt>
                <c:pt idx="131">
                  <c:v>41101</c:v>
                </c:pt>
                <c:pt idx="132">
                  <c:v>41102</c:v>
                </c:pt>
                <c:pt idx="133">
                  <c:v>41103</c:v>
                </c:pt>
                <c:pt idx="134">
                  <c:v>41106</c:v>
                </c:pt>
                <c:pt idx="135">
                  <c:v>41107</c:v>
                </c:pt>
                <c:pt idx="136">
                  <c:v>41108</c:v>
                </c:pt>
                <c:pt idx="137">
                  <c:v>41109</c:v>
                </c:pt>
                <c:pt idx="138">
                  <c:v>41110</c:v>
                </c:pt>
                <c:pt idx="139">
                  <c:v>41113</c:v>
                </c:pt>
                <c:pt idx="140">
                  <c:v>41114</c:v>
                </c:pt>
                <c:pt idx="141">
                  <c:v>41115</c:v>
                </c:pt>
                <c:pt idx="142">
                  <c:v>41116</c:v>
                </c:pt>
                <c:pt idx="143">
                  <c:v>41117</c:v>
                </c:pt>
                <c:pt idx="144">
                  <c:v>41120</c:v>
                </c:pt>
                <c:pt idx="145">
                  <c:v>41121</c:v>
                </c:pt>
                <c:pt idx="146">
                  <c:v>41122</c:v>
                </c:pt>
                <c:pt idx="147">
                  <c:v>41123</c:v>
                </c:pt>
                <c:pt idx="148">
                  <c:v>41124</c:v>
                </c:pt>
                <c:pt idx="149">
                  <c:v>41127</c:v>
                </c:pt>
                <c:pt idx="150">
                  <c:v>41128</c:v>
                </c:pt>
                <c:pt idx="151">
                  <c:v>41129</c:v>
                </c:pt>
                <c:pt idx="152">
                  <c:v>41130</c:v>
                </c:pt>
                <c:pt idx="153">
                  <c:v>41131</c:v>
                </c:pt>
                <c:pt idx="154">
                  <c:v>41134</c:v>
                </c:pt>
                <c:pt idx="155">
                  <c:v>41135</c:v>
                </c:pt>
                <c:pt idx="156">
                  <c:v>41136</c:v>
                </c:pt>
                <c:pt idx="157">
                  <c:v>41137</c:v>
                </c:pt>
                <c:pt idx="158">
                  <c:v>41138</c:v>
                </c:pt>
                <c:pt idx="159">
                  <c:v>41141</c:v>
                </c:pt>
                <c:pt idx="160">
                  <c:v>41142</c:v>
                </c:pt>
                <c:pt idx="161">
                  <c:v>41143</c:v>
                </c:pt>
                <c:pt idx="162">
                  <c:v>41144</c:v>
                </c:pt>
                <c:pt idx="163">
                  <c:v>41145</c:v>
                </c:pt>
                <c:pt idx="164">
                  <c:v>41148</c:v>
                </c:pt>
                <c:pt idx="165">
                  <c:v>41149</c:v>
                </c:pt>
                <c:pt idx="166">
                  <c:v>41150</c:v>
                </c:pt>
                <c:pt idx="167">
                  <c:v>41151</c:v>
                </c:pt>
                <c:pt idx="168">
                  <c:v>41152</c:v>
                </c:pt>
                <c:pt idx="169">
                  <c:v>41156</c:v>
                </c:pt>
                <c:pt idx="170">
                  <c:v>41157</c:v>
                </c:pt>
                <c:pt idx="171">
                  <c:v>41158</c:v>
                </c:pt>
                <c:pt idx="172">
                  <c:v>41159</c:v>
                </c:pt>
                <c:pt idx="173">
                  <c:v>41162</c:v>
                </c:pt>
                <c:pt idx="174">
                  <c:v>41163</c:v>
                </c:pt>
                <c:pt idx="175">
                  <c:v>41164</c:v>
                </c:pt>
                <c:pt idx="176">
                  <c:v>41165</c:v>
                </c:pt>
                <c:pt idx="177">
                  <c:v>41166</c:v>
                </c:pt>
                <c:pt idx="178">
                  <c:v>41169</c:v>
                </c:pt>
                <c:pt idx="179">
                  <c:v>41170</c:v>
                </c:pt>
                <c:pt idx="180">
                  <c:v>41171</c:v>
                </c:pt>
                <c:pt idx="181">
                  <c:v>41172</c:v>
                </c:pt>
                <c:pt idx="182">
                  <c:v>41173</c:v>
                </c:pt>
                <c:pt idx="183">
                  <c:v>41176</c:v>
                </c:pt>
                <c:pt idx="184">
                  <c:v>41177</c:v>
                </c:pt>
                <c:pt idx="185">
                  <c:v>41178</c:v>
                </c:pt>
                <c:pt idx="186">
                  <c:v>41179</c:v>
                </c:pt>
                <c:pt idx="187">
                  <c:v>41180</c:v>
                </c:pt>
                <c:pt idx="188">
                  <c:v>41183</c:v>
                </c:pt>
                <c:pt idx="189">
                  <c:v>41184</c:v>
                </c:pt>
                <c:pt idx="190">
                  <c:v>41185</c:v>
                </c:pt>
                <c:pt idx="191">
                  <c:v>41186</c:v>
                </c:pt>
                <c:pt idx="192">
                  <c:v>41187</c:v>
                </c:pt>
                <c:pt idx="193">
                  <c:v>41190</c:v>
                </c:pt>
                <c:pt idx="194">
                  <c:v>41191</c:v>
                </c:pt>
                <c:pt idx="195">
                  <c:v>41192</c:v>
                </c:pt>
                <c:pt idx="196">
                  <c:v>41193</c:v>
                </c:pt>
                <c:pt idx="197">
                  <c:v>41194</c:v>
                </c:pt>
                <c:pt idx="198">
                  <c:v>41197</c:v>
                </c:pt>
                <c:pt idx="199">
                  <c:v>41198</c:v>
                </c:pt>
                <c:pt idx="200">
                  <c:v>41199</c:v>
                </c:pt>
                <c:pt idx="201">
                  <c:v>41200</c:v>
                </c:pt>
                <c:pt idx="202">
                  <c:v>41201</c:v>
                </c:pt>
                <c:pt idx="203">
                  <c:v>41204</c:v>
                </c:pt>
                <c:pt idx="204">
                  <c:v>41205</c:v>
                </c:pt>
                <c:pt idx="205">
                  <c:v>41206</c:v>
                </c:pt>
                <c:pt idx="206">
                  <c:v>41207</c:v>
                </c:pt>
                <c:pt idx="207">
                  <c:v>41208</c:v>
                </c:pt>
                <c:pt idx="208">
                  <c:v>41213</c:v>
                </c:pt>
                <c:pt idx="209">
                  <c:v>41214</c:v>
                </c:pt>
                <c:pt idx="210">
                  <c:v>41215</c:v>
                </c:pt>
                <c:pt idx="211">
                  <c:v>41218</c:v>
                </c:pt>
                <c:pt idx="212">
                  <c:v>41219</c:v>
                </c:pt>
                <c:pt idx="213">
                  <c:v>41220</c:v>
                </c:pt>
                <c:pt idx="214">
                  <c:v>41221</c:v>
                </c:pt>
                <c:pt idx="215">
                  <c:v>41222</c:v>
                </c:pt>
                <c:pt idx="216">
                  <c:v>41225</c:v>
                </c:pt>
                <c:pt idx="217">
                  <c:v>41226</c:v>
                </c:pt>
                <c:pt idx="218">
                  <c:v>41227</c:v>
                </c:pt>
                <c:pt idx="219">
                  <c:v>41228</c:v>
                </c:pt>
                <c:pt idx="220">
                  <c:v>41229</c:v>
                </c:pt>
                <c:pt idx="221">
                  <c:v>41232</c:v>
                </c:pt>
                <c:pt idx="222">
                  <c:v>41233</c:v>
                </c:pt>
                <c:pt idx="223">
                  <c:v>41234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41262</c:v>
                </c:pt>
                <c:pt idx="243">
                  <c:v>41263</c:v>
                </c:pt>
                <c:pt idx="244">
                  <c:v>41264</c:v>
                </c:pt>
                <c:pt idx="245">
                  <c:v>41267</c:v>
                </c:pt>
                <c:pt idx="246">
                  <c:v>41269</c:v>
                </c:pt>
                <c:pt idx="247">
                  <c:v>41270</c:v>
                </c:pt>
                <c:pt idx="248">
                  <c:v>41271</c:v>
                </c:pt>
                <c:pt idx="249">
                  <c:v>41274</c:v>
                </c:pt>
                <c:pt idx="250">
                  <c:v>41276</c:v>
                </c:pt>
                <c:pt idx="251">
                  <c:v>41277</c:v>
                </c:pt>
                <c:pt idx="252">
                  <c:v>41278</c:v>
                </c:pt>
                <c:pt idx="253">
                  <c:v>41281</c:v>
                </c:pt>
                <c:pt idx="254">
                  <c:v>41282</c:v>
                </c:pt>
                <c:pt idx="255">
                  <c:v>41283</c:v>
                </c:pt>
                <c:pt idx="256">
                  <c:v>41284</c:v>
                </c:pt>
                <c:pt idx="257">
                  <c:v>41285</c:v>
                </c:pt>
                <c:pt idx="258">
                  <c:v>41288</c:v>
                </c:pt>
                <c:pt idx="259">
                  <c:v>41289</c:v>
                </c:pt>
                <c:pt idx="260">
                  <c:v>41290</c:v>
                </c:pt>
                <c:pt idx="261">
                  <c:v>41291</c:v>
                </c:pt>
                <c:pt idx="262">
                  <c:v>41292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41316</c:v>
                </c:pt>
                <c:pt idx="278">
                  <c:v>41317</c:v>
                </c:pt>
                <c:pt idx="279">
                  <c:v>41318</c:v>
                </c:pt>
                <c:pt idx="280">
                  <c:v>41319</c:v>
                </c:pt>
                <c:pt idx="281">
                  <c:v>41320</c:v>
                </c:pt>
                <c:pt idx="282">
                  <c:v>41324</c:v>
                </c:pt>
                <c:pt idx="283">
                  <c:v>41325</c:v>
                </c:pt>
                <c:pt idx="284">
                  <c:v>41326</c:v>
                </c:pt>
                <c:pt idx="285">
                  <c:v>41327</c:v>
                </c:pt>
                <c:pt idx="286">
                  <c:v>41330</c:v>
                </c:pt>
                <c:pt idx="287">
                  <c:v>41331</c:v>
                </c:pt>
                <c:pt idx="288">
                  <c:v>41332</c:v>
                </c:pt>
                <c:pt idx="289">
                  <c:v>41333</c:v>
                </c:pt>
                <c:pt idx="290">
                  <c:v>41334</c:v>
                </c:pt>
                <c:pt idx="291">
                  <c:v>41337</c:v>
                </c:pt>
                <c:pt idx="292">
                  <c:v>41338</c:v>
                </c:pt>
                <c:pt idx="293">
                  <c:v>41339</c:v>
                </c:pt>
                <c:pt idx="294">
                  <c:v>41340</c:v>
                </c:pt>
                <c:pt idx="295">
                  <c:v>41341</c:v>
                </c:pt>
                <c:pt idx="296">
                  <c:v>41344</c:v>
                </c:pt>
                <c:pt idx="297">
                  <c:v>41345</c:v>
                </c:pt>
                <c:pt idx="298">
                  <c:v>41346</c:v>
                </c:pt>
                <c:pt idx="299">
                  <c:v>41347</c:v>
                </c:pt>
                <c:pt idx="300">
                  <c:v>41348</c:v>
                </c:pt>
                <c:pt idx="301">
                  <c:v>41351</c:v>
                </c:pt>
                <c:pt idx="302">
                  <c:v>41352</c:v>
                </c:pt>
                <c:pt idx="303">
                  <c:v>41353</c:v>
                </c:pt>
                <c:pt idx="304">
                  <c:v>41354</c:v>
                </c:pt>
                <c:pt idx="305">
                  <c:v>41355</c:v>
                </c:pt>
                <c:pt idx="306">
                  <c:v>41358</c:v>
                </c:pt>
                <c:pt idx="307">
                  <c:v>41359</c:v>
                </c:pt>
                <c:pt idx="308">
                  <c:v>41360</c:v>
                </c:pt>
                <c:pt idx="309">
                  <c:v>41361</c:v>
                </c:pt>
                <c:pt idx="310">
                  <c:v>41365</c:v>
                </c:pt>
                <c:pt idx="311">
                  <c:v>41366</c:v>
                </c:pt>
                <c:pt idx="312">
                  <c:v>41367</c:v>
                </c:pt>
                <c:pt idx="313">
                  <c:v>41368</c:v>
                </c:pt>
                <c:pt idx="314">
                  <c:v>41369</c:v>
                </c:pt>
                <c:pt idx="315">
                  <c:v>41372</c:v>
                </c:pt>
                <c:pt idx="316">
                  <c:v>41373</c:v>
                </c:pt>
                <c:pt idx="317">
                  <c:v>41374</c:v>
                </c:pt>
                <c:pt idx="318">
                  <c:v>41375</c:v>
                </c:pt>
                <c:pt idx="319">
                  <c:v>41376</c:v>
                </c:pt>
                <c:pt idx="320">
                  <c:v>41379</c:v>
                </c:pt>
                <c:pt idx="321">
                  <c:v>41380</c:v>
                </c:pt>
                <c:pt idx="322">
                  <c:v>41381</c:v>
                </c:pt>
                <c:pt idx="323">
                  <c:v>41382</c:v>
                </c:pt>
                <c:pt idx="324">
                  <c:v>41383</c:v>
                </c:pt>
                <c:pt idx="325">
                  <c:v>41386</c:v>
                </c:pt>
                <c:pt idx="326">
                  <c:v>41387</c:v>
                </c:pt>
                <c:pt idx="327">
                  <c:v>41388</c:v>
                </c:pt>
                <c:pt idx="328">
                  <c:v>41389</c:v>
                </c:pt>
                <c:pt idx="329">
                  <c:v>41390</c:v>
                </c:pt>
                <c:pt idx="330">
                  <c:v>41393</c:v>
                </c:pt>
                <c:pt idx="331">
                  <c:v>41394</c:v>
                </c:pt>
                <c:pt idx="332">
                  <c:v>41395</c:v>
                </c:pt>
                <c:pt idx="333">
                  <c:v>41396</c:v>
                </c:pt>
                <c:pt idx="334">
                  <c:v>41397</c:v>
                </c:pt>
                <c:pt idx="335">
                  <c:v>41400</c:v>
                </c:pt>
                <c:pt idx="336">
                  <c:v>41401</c:v>
                </c:pt>
                <c:pt idx="337">
                  <c:v>41402</c:v>
                </c:pt>
                <c:pt idx="338">
                  <c:v>41403</c:v>
                </c:pt>
                <c:pt idx="339">
                  <c:v>41404</c:v>
                </c:pt>
                <c:pt idx="340">
                  <c:v>41407</c:v>
                </c:pt>
                <c:pt idx="341">
                  <c:v>41408</c:v>
                </c:pt>
                <c:pt idx="342">
                  <c:v>41409</c:v>
                </c:pt>
                <c:pt idx="343">
                  <c:v>41410</c:v>
                </c:pt>
                <c:pt idx="344">
                  <c:v>41411</c:v>
                </c:pt>
                <c:pt idx="345">
                  <c:v>41414</c:v>
                </c:pt>
                <c:pt idx="346">
                  <c:v>41415</c:v>
                </c:pt>
                <c:pt idx="347">
                  <c:v>41416</c:v>
                </c:pt>
                <c:pt idx="348">
                  <c:v>41417</c:v>
                </c:pt>
                <c:pt idx="349">
                  <c:v>41418</c:v>
                </c:pt>
                <c:pt idx="350">
                  <c:v>41422</c:v>
                </c:pt>
                <c:pt idx="351">
                  <c:v>41423</c:v>
                </c:pt>
                <c:pt idx="352">
                  <c:v>41424</c:v>
                </c:pt>
                <c:pt idx="353">
                  <c:v>41425</c:v>
                </c:pt>
                <c:pt idx="354">
                  <c:v>41428</c:v>
                </c:pt>
                <c:pt idx="355">
                  <c:v>41429</c:v>
                </c:pt>
                <c:pt idx="356">
                  <c:v>41430</c:v>
                </c:pt>
                <c:pt idx="357">
                  <c:v>41431</c:v>
                </c:pt>
                <c:pt idx="358">
                  <c:v>41432</c:v>
                </c:pt>
                <c:pt idx="359">
                  <c:v>41435</c:v>
                </c:pt>
                <c:pt idx="360">
                  <c:v>41436</c:v>
                </c:pt>
                <c:pt idx="361">
                  <c:v>41437</c:v>
                </c:pt>
                <c:pt idx="362">
                  <c:v>41438</c:v>
                </c:pt>
                <c:pt idx="363">
                  <c:v>41439</c:v>
                </c:pt>
                <c:pt idx="364">
                  <c:v>41442</c:v>
                </c:pt>
                <c:pt idx="365">
                  <c:v>41443</c:v>
                </c:pt>
                <c:pt idx="366">
                  <c:v>41444</c:v>
                </c:pt>
                <c:pt idx="367">
                  <c:v>41445</c:v>
                </c:pt>
                <c:pt idx="368">
                  <c:v>41446</c:v>
                </c:pt>
                <c:pt idx="369">
                  <c:v>41449</c:v>
                </c:pt>
                <c:pt idx="370">
                  <c:v>41450</c:v>
                </c:pt>
                <c:pt idx="371">
                  <c:v>41451</c:v>
                </c:pt>
                <c:pt idx="372">
                  <c:v>41452</c:v>
                </c:pt>
                <c:pt idx="373">
                  <c:v>41453</c:v>
                </c:pt>
                <c:pt idx="374">
                  <c:v>41456</c:v>
                </c:pt>
                <c:pt idx="375">
                  <c:v>41457</c:v>
                </c:pt>
                <c:pt idx="376">
                  <c:v>41458</c:v>
                </c:pt>
                <c:pt idx="377">
                  <c:v>41460</c:v>
                </c:pt>
                <c:pt idx="378">
                  <c:v>41463</c:v>
                </c:pt>
                <c:pt idx="379">
                  <c:v>41464</c:v>
                </c:pt>
                <c:pt idx="380">
                  <c:v>41465</c:v>
                </c:pt>
                <c:pt idx="381">
                  <c:v>41466</c:v>
                </c:pt>
                <c:pt idx="382">
                  <c:v>41467</c:v>
                </c:pt>
                <c:pt idx="383">
                  <c:v>41470</c:v>
                </c:pt>
                <c:pt idx="384">
                  <c:v>41471</c:v>
                </c:pt>
                <c:pt idx="385">
                  <c:v>41472</c:v>
                </c:pt>
                <c:pt idx="386">
                  <c:v>41473</c:v>
                </c:pt>
                <c:pt idx="387">
                  <c:v>41474</c:v>
                </c:pt>
                <c:pt idx="388">
                  <c:v>41477</c:v>
                </c:pt>
                <c:pt idx="389">
                  <c:v>41478</c:v>
                </c:pt>
                <c:pt idx="390">
                  <c:v>41479</c:v>
                </c:pt>
                <c:pt idx="391">
                  <c:v>41480</c:v>
                </c:pt>
                <c:pt idx="392">
                  <c:v>41481</c:v>
                </c:pt>
                <c:pt idx="393">
                  <c:v>41484</c:v>
                </c:pt>
                <c:pt idx="394">
                  <c:v>41485</c:v>
                </c:pt>
                <c:pt idx="395">
                  <c:v>41486</c:v>
                </c:pt>
                <c:pt idx="396">
                  <c:v>41487</c:v>
                </c:pt>
                <c:pt idx="397">
                  <c:v>41488</c:v>
                </c:pt>
                <c:pt idx="398">
                  <c:v>41491</c:v>
                </c:pt>
                <c:pt idx="399">
                  <c:v>41492</c:v>
                </c:pt>
                <c:pt idx="400">
                  <c:v>41493</c:v>
                </c:pt>
                <c:pt idx="401">
                  <c:v>41494</c:v>
                </c:pt>
                <c:pt idx="402">
                  <c:v>41495</c:v>
                </c:pt>
                <c:pt idx="403">
                  <c:v>41498</c:v>
                </c:pt>
                <c:pt idx="404">
                  <c:v>41499</c:v>
                </c:pt>
                <c:pt idx="405">
                  <c:v>41500</c:v>
                </c:pt>
                <c:pt idx="406">
                  <c:v>41501</c:v>
                </c:pt>
                <c:pt idx="407">
                  <c:v>41502</c:v>
                </c:pt>
                <c:pt idx="408">
                  <c:v>41505</c:v>
                </c:pt>
                <c:pt idx="409">
                  <c:v>41506</c:v>
                </c:pt>
                <c:pt idx="410">
                  <c:v>41507</c:v>
                </c:pt>
                <c:pt idx="411">
                  <c:v>41508</c:v>
                </c:pt>
                <c:pt idx="412">
                  <c:v>41509</c:v>
                </c:pt>
                <c:pt idx="413">
                  <c:v>41512</c:v>
                </c:pt>
                <c:pt idx="414">
                  <c:v>41513</c:v>
                </c:pt>
                <c:pt idx="415">
                  <c:v>41514</c:v>
                </c:pt>
                <c:pt idx="416">
                  <c:v>41515</c:v>
                </c:pt>
                <c:pt idx="417">
                  <c:v>41516</c:v>
                </c:pt>
                <c:pt idx="418">
                  <c:v>41520</c:v>
                </c:pt>
                <c:pt idx="419">
                  <c:v>41521</c:v>
                </c:pt>
                <c:pt idx="420">
                  <c:v>41522</c:v>
                </c:pt>
                <c:pt idx="421">
                  <c:v>41523</c:v>
                </c:pt>
                <c:pt idx="422">
                  <c:v>41526</c:v>
                </c:pt>
                <c:pt idx="423">
                  <c:v>41527</c:v>
                </c:pt>
                <c:pt idx="424">
                  <c:v>41528</c:v>
                </c:pt>
                <c:pt idx="425">
                  <c:v>41529</c:v>
                </c:pt>
                <c:pt idx="426">
                  <c:v>41530</c:v>
                </c:pt>
                <c:pt idx="427">
                  <c:v>41533</c:v>
                </c:pt>
                <c:pt idx="428">
                  <c:v>41534</c:v>
                </c:pt>
                <c:pt idx="429">
                  <c:v>41535</c:v>
                </c:pt>
                <c:pt idx="430">
                  <c:v>41536</c:v>
                </c:pt>
                <c:pt idx="431">
                  <c:v>41537</c:v>
                </c:pt>
                <c:pt idx="432">
                  <c:v>41540</c:v>
                </c:pt>
                <c:pt idx="433">
                  <c:v>41541</c:v>
                </c:pt>
                <c:pt idx="434">
                  <c:v>41542</c:v>
                </c:pt>
                <c:pt idx="435">
                  <c:v>41543</c:v>
                </c:pt>
                <c:pt idx="436">
                  <c:v>41544</c:v>
                </c:pt>
                <c:pt idx="437">
                  <c:v>41547</c:v>
                </c:pt>
                <c:pt idx="438">
                  <c:v>41548</c:v>
                </c:pt>
                <c:pt idx="439">
                  <c:v>41549</c:v>
                </c:pt>
                <c:pt idx="440">
                  <c:v>41550</c:v>
                </c:pt>
                <c:pt idx="441">
                  <c:v>41551</c:v>
                </c:pt>
                <c:pt idx="442">
                  <c:v>41554</c:v>
                </c:pt>
                <c:pt idx="443">
                  <c:v>41555</c:v>
                </c:pt>
                <c:pt idx="444">
                  <c:v>41556</c:v>
                </c:pt>
                <c:pt idx="445">
                  <c:v>41557</c:v>
                </c:pt>
                <c:pt idx="446">
                  <c:v>41558</c:v>
                </c:pt>
                <c:pt idx="447">
                  <c:v>41561</c:v>
                </c:pt>
                <c:pt idx="448">
                  <c:v>41562</c:v>
                </c:pt>
                <c:pt idx="449">
                  <c:v>41563</c:v>
                </c:pt>
                <c:pt idx="450">
                  <c:v>41564</c:v>
                </c:pt>
                <c:pt idx="451">
                  <c:v>41565</c:v>
                </c:pt>
                <c:pt idx="452">
                  <c:v>41568</c:v>
                </c:pt>
                <c:pt idx="453">
                  <c:v>41569</c:v>
                </c:pt>
                <c:pt idx="454">
                  <c:v>41570</c:v>
                </c:pt>
                <c:pt idx="455">
                  <c:v>41571</c:v>
                </c:pt>
                <c:pt idx="456">
                  <c:v>41572</c:v>
                </c:pt>
                <c:pt idx="457">
                  <c:v>41575</c:v>
                </c:pt>
                <c:pt idx="458">
                  <c:v>41576</c:v>
                </c:pt>
                <c:pt idx="459">
                  <c:v>41577</c:v>
                </c:pt>
                <c:pt idx="460">
                  <c:v>41578</c:v>
                </c:pt>
                <c:pt idx="461">
                  <c:v>41579</c:v>
                </c:pt>
                <c:pt idx="462">
                  <c:v>41582</c:v>
                </c:pt>
                <c:pt idx="463">
                  <c:v>41583</c:v>
                </c:pt>
                <c:pt idx="464">
                  <c:v>41584</c:v>
                </c:pt>
                <c:pt idx="465">
                  <c:v>41585</c:v>
                </c:pt>
                <c:pt idx="466">
                  <c:v>41586</c:v>
                </c:pt>
                <c:pt idx="467">
                  <c:v>41589</c:v>
                </c:pt>
                <c:pt idx="468">
                  <c:v>41590</c:v>
                </c:pt>
                <c:pt idx="469">
                  <c:v>41591</c:v>
                </c:pt>
                <c:pt idx="470">
                  <c:v>41592</c:v>
                </c:pt>
                <c:pt idx="471">
                  <c:v>41593</c:v>
                </c:pt>
                <c:pt idx="472">
                  <c:v>41596</c:v>
                </c:pt>
                <c:pt idx="473">
                  <c:v>41597</c:v>
                </c:pt>
                <c:pt idx="474">
                  <c:v>41598</c:v>
                </c:pt>
                <c:pt idx="475">
                  <c:v>41599</c:v>
                </c:pt>
                <c:pt idx="476">
                  <c:v>41600</c:v>
                </c:pt>
                <c:pt idx="477">
                  <c:v>41603</c:v>
                </c:pt>
                <c:pt idx="478">
                  <c:v>41604</c:v>
                </c:pt>
                <c:pt idx="479">
                  <c:v>41605</c:v>
                </c:pt>
                <c:pt idx="480">
                  <c:v>41607</c:v>
                </c:pt>
                <c:pt idx="481">
                  <c:v>41610</c:v>
                </c:pt>
                <c:pt idx="482">
                  <c:v>41611</c:v>
                </c:pt>
                <c:pt idx="483">
                  <c:v>41612</c:v>
                </c:pt>
                <c:pt idx="484">
                  <c:v>41613</c:v>
                </c:pt>
                <c:pt idx="485">
                  <c:v>41614</c:v>
                </c:pt>
                <c:pt idx="486">
                  <c:v>41617</c:v>
                </c:pt>
                <c:pt idx="487">
                  <c:v>41618</c:v>
                </c:pt>
                <c:pt idx="488">
                  <c:v>41619</c:v>
                </c:pt>
                <c:pt idx="489">
                  <c:v>41620</c:v>
                </c:pt>
                <c:pt idx="490">
                  <c:v>41621</c:v>
                </c:pt>
                <c:pt idx="491">
                  <c:v>41624</c:v>
                </c:pt>
                <c:pt idx="492">
                  <c:v>41625</c:v>
                </c:pt>
                <c:pt idx="493">
                  <c:v>41626</c:v>
                </c:pt>
                <c:pt idx="494">
                  <c:v>41627</c:v>
                </c:pt>
                <c:pt idx="495">
                  <c:v>41628</c:v>
                </c:pt>
                <c:pt idx="496">
                  <c:v>41631</c:v>
                </c:pt>
                <c:pt idx="497">
                  <c:v>41632</c:v>
                </c:pt>
                <c:pt idx="498">
                  <c:v>41634</c:v>
                </c:pt>
                <c:pt idx="499">
                  <c:v>41635</c:v>
                </c:pt>
                <c:pt idx="500">
                  <c:v>41638</c:v>
                </c:pt>
                <c:pt idx="501">
                  <c:v>41639</c:v>
                </c:pt>
                <c:pt idx="502">
                  <c:v>41641</c:v>
                </c:pt>
                <c:pt idx="503">
                  <c:v>41642</c:v>
                </c:pt>
                <c:pt idx="504">
                  <c:v>41645</c:v>
                </c:pt>
                <c:pt idx="505">
                  <c:v>41646</c:v>
                </c:pt>
                <c:pt idx="506">
                  <c:v>41647</c:v>
                </c:pt>
                <c:pt idx="507">
                  <c:v>41648</c:v>
                </c:pt>
                <c:pt idx="508">
                  <c:v>41649</c:v>
                </c:pt>
                <c:pt idx="509">
                  <c:v>41652</c:v>
                </c:pt>
                <c:pt idx="510">
                  <c:v>41653</c:v>
                </c:pt>
                <c:pt idx="511">
                  <c:v>41654</c:v>
                </c:pt>
                <c:pt idx="512">
                  <c:v>41655</c:v>
                </c:pt>
                <c:pt idx="513">
                  <c:v>41656</c:v>
                </c:pt>
                <c:pt idx="514">
                  <c:v>41660</c:v>
                </c:pt>
                <c:pt idx="515">
                  <c:v>41661</c:v>
                </c:pt>
                <c:pt idx="516">
                  <c:v>41662</c:v>
                </c:pt>
                <c:pt idx="517">
                  <c:v>41663</c:v>
                </c:pt>
                <c:pt idx="518">
                  <c:v>41666</c:v>
                </c:pt>
                <c:pt idx="519">
                  <c:v>41667</c:v>
                </c:pt>
                <c:pt idx="520">
                  <c:v>41668</c:v>
                </c:pt>
                <c:pt idx="521">
                  <c:v>41669</c:v>
                </c:pt>
                <c:pt idx="522">
                  <c:v>41670</c:v>
                </c:pt>
                <c:pt idx="523">
                  <c:v>41673</c:v>
                </c:pt>
                <c:pt idx="524">
                  <c:v>41674</c:v>
                </c:pt>
                <c:pt idx="525">
                  <c:v>41675</c:v>
                </c:pt>
                <c:pt idx="526">
                  <c:v>41676</c:v>
                </c:pt>
                <c:pt idx="527">
                  <c:v>41677</c:v>
                </c:pt>
                <c:pt idx="528">
                  <c:v>41680</c:v>
                </c:pt>
                <c:pt idx="529">
                  <c:v>41681</c:v>
                </c:pt>
                <c:pt idx="530">
                  <c:v>41682</c:v>
                </c:pt>
                <c:pt idx="531">
                  <c:v>41683</c:v>
                </c:pt>
                <c:pt idx="532">
                  <c:v>41684</c:v>
                </c:pt>
                <c:pt idx="533">
                  <c:v>41688</c:v>
                </c:pt>
                <c:pt idx="534">
                  <c:v>41689</c:v>
                </c:pt>
                <c:pt idx="535">
                  <c:v>41690</c:v>
                </c:pt>
                <c:pt idx="536">
                  <c:v>41691</c:v>
                </c:pt>
                <c:pt idx="537">
                  <c:v>41694</c:v>
                </c:pt>
                <c:pt idx="538">
                  <c:v>41695</c:v>
                </c:pt>
                <c:pt idx="539">
                  <c:v>41696</c:v>
                </c:pt>
                <c:pt idx="540">
                  <c:v>41697</c:v>
                </c:pt>
                <c:pt idx="541">
                  <c:v>41698</c:v>
                </c:pt>
                <c:pt idx="542">
                  <c:v>41701</c:v>
                </c:pt>
                <c:pt idx="543">
                  <c:v>41702</c:v>
                </c:pt>
                <c:pt idx="544">
                  <c:v>41703</c:v>
                </c:pt>
                <c:pt idx="545">
                  <c:v>41704</c:v>
                </c:pt>
                <c:pt idx="546">
                  <c:v>41705</c:v>
                </c:pt>
                <c:pt idx="547">
                  <c:v>41708</c:v>
                </c:pt>
                <c:pt idx="548">
                  <c:v>41709</c:v>
                </c:pt>
                <c:pt idx="549">
                  <c:v>41710</c:v>
                </c:pt>
                <c:pt idx="550">
                  <c:v>41711</c:v>
                </c:pt>
                <c:pt idx="551">
                  <c:v>41712</c:v>
                </c:pt>
                <c:pt idx="552">
                  <c:v>41715</c:v>
                </c:pt>
                <c:pt idx="553">
                  <c:v>41716</c:v>
                </c:pt>
                <c:pt idx="554">
                  <c:v>41717</c:v>
                </c:pt>
                <c:pt idx="555">
                  <c:v>41718</c:v>
                </c:pt>
                <c:pt idx="556">
                  <c:v>41719</c:v>
                </c:pt>
                <c:pt idx="557">
                  <c:v>41722</c:v>
                </c:pt>
                <c:pt idx="558">
                  <c:v>41723</c:v>
                </c:pt>
                <c:pt idx="559">
                  <c:v>41724</c:v>
                </c:pt>
                <c:pt idx="560">
                  <c:v>41725</c:v>
                </c:pt>
                <c:pt idx="561">
                  <c:v>41726</c:v>
                </c:pt>
                <c:pt idx="562">
                  <c:v>41729</c:v>
                </c:pt>
                <c:pt idx="563">
                  <c:v>41730</c:v>
                </c:pt>
                <c:pt idx="564">
                  <c:v>41731</c:v>
                </c:pt>
                <c:pt idx="565">
                  <c:v>41732</c:v>
                </c:pt>
                <c:pt idx="566">
                  <c:v>41733</c:v>
                </c:pt>
                <c:pt idx="567">
                  <c:v>41736</c:v>
                </c:pt>
                <c:pt idx="568">
                  <c:v>41737</c:v>
                </c:pt>
                <c:pt idx="569">
                  <c:v>41738</c:v>
                </c:pt>
                <c:pt idx="570">
                  <c:v>41739</c:v>
                </c:pt>
                <c:pt idx="571">
                  <c:v>41740</c:v>
                </c:pt>
                <c:pt idx="572">
                  <c:v>41743</c:v>
                </c:pt>
                <c:pt idx="573">
                  <c:v>41744</c:v>
                </c:pt>
                <c:pt idx="574">
                  <c:v>41745</c:v>
                </c:pt>
                <c:pt idx="575">
                  <c:v>41746</c:v>
                </c:pt>
                <c:pt idx="576">
                  <c:v>41750</c:v>
                </c:pt>
                <c:pt idx="577">
                  <c:v>41751</c:v>
                </c:pt>
                <c:pt idx="578">
                  <c:v>41752</c:v>
                </c:pt>
                <c:pt idx="579">
                  <c:v>41753</c:v>
                </c:pt>
                <c:pt idx="580">
                  <c:v>41754</c:v>
                </c:pt>
                <c:pt idx="581">
                  <c:v>41757</c:v>
                </c:pt>
                <c:pt idx="582">
                  <c:v>41758</c:v>
                </c:pt>
                <c:pt idx="583">
                  <c:v>41759</c:v>
                </c:pt>
                <c:pt idx="584">
                  <c:v>41760</c:v>
                </c:pt>
                <c:pt idx="585">
                  <c:v>41761</c:v>
                </c:pt>
                <c:pt idx="586">
                  <c:v>41764</c:v>
                </c:pt>
                <c:pt idx="587">
                  <c:v>41765</c:v>
                </c:pt>
                <c:pt idx="588">
                  <c:v>41766</c:v>
                </c:pt>
                <c:pt idx="589">
                  <c:v>41767</c:v>
                </c:pt>
                <c:pt idx="590">
                  <c:v>41768</c:v>
                </c:pt>
                <c:pt idx="591">
                  <c:v>41771</c:v>
                </c:pt>
                <c:pt idx="592">
                  <c:v>41772</c:v>
                </c:pt>
                <c:pt idx="593">
                  <c:v>41773</c:v>
                </c:pt>
                <c:pt idx="594">
                  <c:v>41774</c:v>
                </c:pt>
                <c:pt idx="595">
                  <c:v>41775</c:v>
                </c:pt>
                <c:pt idx="596">
                  <c:v>41778</c:v>
                </c:pt>
                <c:pt idx="597">
                  <c:v>41779</c:v>
                </c:pt>
                <c:pt idx="598">
                  <c:v>41780</c:v>
                </c:pt>
                <c:pt idx="599">
                  <c:v>41781</c:v>
                </c:pt>
                <c:pt idx="600">
                  <c:v>41782</c:v>
                </c:pt>
                <c:pt idx="601">
                  <c:v>41786</c:v>
                </c:pt>
                <c:pt idx="602">
                  <c:v>41787</c:v>
                </c:pt>
                <c:pt idx="603">
                  <c:v>41788</c:v>
                </c:pt>
                <c:pt idx="604">
                  <c:v>41789</c:v>
                </c:pt>
                <c:pt idx="605">
                  <c:v>41792</c:v>
                </c:pt>
                <c:pt idx="606">
                  <c:v>41793</c:v>
                </c:pt>
                <c:pt idx="607">
                  <c:v>41794</c:v>
                </c:pt>
                <c:pt idx="608">
                  <c:v>41795</c:v>
                </c:pt>
                <c:pt idx="609">
                  <c:v>41796</c:v>
                </c:pt>
                <c:pt idx="610">
                  <c:v>41799</c:v>
                </c:pt>
                <c:pt idx="611">
                  <c:v>41800</c:v>
                </c:pt>
                <c:pt idx="612">
                  <c:v>41801</c:v>
                </c:pt>
                <c:pt idx="613">
                  <c:v>41802</c:v>
                </c:pt>
                <c:pt idx="614">
                  <c:v>41803</c:v>
                </c:pt>
                <c:pt idx="615">
                  <c:v>41806</c:v>
                </c:pt>
                <c:pt idx="616">
                  <c:v>41807</c:v>
                </c:pt>
                <c:pt idx="617">
                  <c:v>41808</c:v>
                </c:pt>
                <c:pt idx="618">
                  <c:v>41809</c:v>
                </c:pt>
                <c:pt idx="619">
                  <c:v>41810</c:v>
                </c:pt>
                <c:pt idx="620">
                  <c:v>41813</c:v>
                </c:pt>
                <c:pt idx="621">
                  <c:v>41814</c:v>
                </c:pt>
                <c:pt idx="622">
                  <c:v>41815</c:v>
                </c:pt>
                <c:pt idx="623">
                  <c:v>41816</c:v>
                </c:pt>
                <c:pt idx="624">
                  <c:v>41817</c:v>
                </c:pt>
                <c:pt idx="625">
                  <c:v>41820</c:v>
                </c:pt>
                <c:pt idx="626">
                  <c:v>41821</c:v>
                </c:pt>
                <c:pt idx="627">
                  <c:v>41822</c:v>
                </c:pt>
                <c:pt idx="628">
                  <c:v>41823</c:v>
                </c:pt>
                <c:pt idx="629">
                  <c:v>41827</c:v>
                </c:pt>
                <c:pt idx="630">
                  <c:v>41828</c:v>
                </c:pt>
                <c:pt idx="631">
                  <c:v>41829</c:v>
                </c:pt>
                <c:pt idx="632">
                  <c:v>41830</c:v>
                </c:pt>
                <c:pt idx="633">
                  <c:v>41831</c:v>
                </c:pt>
                <c:pt idx="634">
                  <c:v>41834</c:v>
                </c:pt>
                <c:pt idx="635">
                  <c:v>41835</c:v>
                </c:pt>
                <c:pt idx="636">
                  <c:v>41836</c:v>
                </c:pt>
                <c:pt idx="637">
                  <c:v>41837</c:v>
                </c:pt>
                <c:pt idx="638">
                  <c:v>41838</c:v>
                </c:pt>
                <c:pt idx="639">
                  <c:v>41841</c:v>
                </c:pt>
                <c:pt idx="640">
                  <c:v>41842</c:v>
                </c:pt>
                <c:pt idx="641">
                  <c:v>41843</c:v>
                </c:pt>
                <c:pt idx="642">
                  <c:v>41844</c:v>
                </c:pt>
                <c:pt idx="643">
                  <c:v>41845</c:v>
                </c:pt>
                <c:pt idx="644">
                  <c:v>41848</c:v>
                </c:pt>
                <c:pt idx="645">
                  <c:v>41849</c:v>
                </c:pt>
                <c:pt idx="646">
                  <c:v>41850</c:v>
                </c:pt>
                <c:pt idx="647">
                  <c:v>41851</c:v>
                </c:pt>
                <c:pt idx="648">
                  <c:v>41852</c:v>
                </c:pt>
                <c:pt idx="649">
                  <c:v>41855</c:v>
                </c:pt>
                <c:pt idx="650">
                  <c:v>41856</c:v>
                </c:pt>
                <c:pt idx="651">
                  <c:v>41857</c:v>
                </c:pt>
                <c:pt idx="652">
                  <c:v>41858</c:v>
                </c:pt>
                <c:pt idx="653">
                  <c:v>41859</c:v>
                </c:pt>
                <c:pt idx="654">
                  <c:v>41862</c:v>
                </c:pt>
                <c:pt idx="655">
                  <c:v>41863</c:v>
                </c:pt>
                <c:pt idx="656">
                  <c:v>41864</c:v>
                </c:pt>
                <c:pt idx="657">
                  <c:v>41865</c:v>
                </c:pt>
                <c:pt idx="658">
                  <c:v>41866</c:v>
                </c:pt>
                <c:pt idx="659">
                  <c:v>41869</c:v>
                </c:pt>
                <c:pt idx="660">
                  <c:v>41870</c:v>
                </c:pt>
                <c:pt idx="661">
                  <c:v>41871</c:v>
                </c:pt>
                <c:pt idx="662">
                  <c:v>41872</c:v>
                </c:pt>
                <c:pt idx="663">
                  <c:v>41873</c:v>
                </c:pt>
                <c:pt idx="664">
                  <c:v>41876</c:v>
                </c:pt>
                <c:pt idx="665">
                  <c:v>41877</c:v>
                </c:pt>
                <c:pt idx="666">
                  <c:v>41878</c:v>
                </c:pt>
                <c:pt idx="667">
                  <c:v>41879</c:v>
                </c:pt>
                <c:pt idx="668">
                  <c:v>41880</c:v>
                </c:pt>
                <c:pt idx="669">
                  <c:v>41884</c:v>
                </c:pt>
                <c:pt idx="670">
                  <c:v>41885</c:v>
                </c:pt>
                <c:pt idx="671">
                  <c:v>41886</c:v>
                </c:pt>
                <c:pt idx="672">
                  <c:v>41887</c:v>
                </c:pt>
                <c:pt idx="673">
                  <c:v>41890</c:v>
                </c:pt>
                <c:pt idx="674">
                  <c:v>41891</c:v>
                </c:pt>
                <c:pt idx="675">
                  <c:v>41892</c:v>
                </c:pt>
                <c:pt idx="676">
                  <c:v>41893</c:v>
                </c:pt>
                <c:pt idx="677">
                  <c:v>41894</c:v>
                </c:pt>
                <c:pt idx="678">
                  <c:v>41897</c:v>
                </c:pt>
                <c:pt idx="679">
                  <c:v>41898</c:v>
                </c:pt>
                <c:pt idx="680">
                  <c:v>41899</c:v>
                </c:pt>
                <c:pt idx="681">
                  <c:v>41900</c:v>
                </c:pt>
                <c:pt idx="682">
                  <c:v>41901</c:v>
                </c:pt>
                <c:pt idx="683">
                  <c:v>41904</c:v>
                </c:pt>
                <c:pt idx="684">
                  <c:v>41905</c:v>
                </c:pt>
                <c:pt idx="685">
                  <c:v>41906</c:v>
                </c:pt>
                <c:pt idx="686">
                  <c:v>41907</c:v>
                </c:pt>
                <c:pt idx="687">
                  <c:v>41908</c:v>
                </c:pt>
                <c:pt idx="688">
                  <c:v>41911</c:v>
                </c:pt>
                <c:pt idx="689">
                  <c:v>41912</c:v>
                </c:pt>
                <c:pt idx="690">
                  <c:v>41913</c:v>
                </c:pt>
                <c:pt idx="691">
                  <c:v>41914</c:v>
                </c:pt>
                <c:pt idx="692">
                  <c:v>41915</c:v>
                </c:pt>
                <c:pt idx="693">
                  <c:v>41918</c:v>
                </c:pt>
                <c:pt idx="694">
                  <c:v>41919</c:v>
                </c:pt>
                <c:pt idx="695">
                  <c:v>41920</c:v>
                </c:pt>
                <c:pt idx="696">
                  <c:v>41921</c:v>
                </c:pt>
                <c:pt idx="697">
                  <c:v>41922</c:v>
                </c:pt>
                <c:pt idx="698">
                  <c:v>41925</c:v>
                </c:pt>
                <c:pt idx="699">
                  <c:v>41926</c:v>
                </c:pt>
                <c:pt idx="700">
                  <c:v>41927</c:v>
                </c:pt>
                <c:pt idx="701">
                  <c:v>41928</c:v>
                </c:pt>
                <c:pt idx="702">
                  <c:v>41929</c:v>
                </c:pt>
                <c:pt idx="703">
                  <c:v>41932</c:v>
                </c:pt>
                <c:pt idx="704">
                  <c:v>41933</c:v>
                </c:pt>
                <c:pt idx="705">
                  <c:v>41934</c:v>
                </c:pt>
                <c:pt idx="706">
                  <c:v>41935</c:v>
                </c:pt>
                <c:pt idx="707">
                  <c:v>41936</c:v>
                </c:pt>
                <c:pt idx="708">
                  <c:v>41939</c:v>
                </c:pt>
                <c:pt idx="709">
                  <c:v>41940</c:v>
                </c:pt>
                <c:pt idx="710">
                  <c:v>41941</c:v>
                </c:pt>
                <c:pt idx="711">
                  <c:v>41942</c:v>
                </c:pt>
                <c:pt idx="712">
                  <c:v>41943</c:v>
                </c:pt>
                <c:pt idx="713">
                  <c:v>41946</c:v>
                </c:pt>
                <c:pt idx="714">
                  <c:v>41947</c:v>
                </c:pt>
                <c:pt idx="715">
                  <c:v>41948</c:v>
                </c:pt>
                <c:pt idx="716">
                  <c:v>41949</c:v>
                </c:pt>
                <c:pt idx="717">
                  <c:v>41950</c:v>
                </c:pt>
                <c:pt idx="718">
                  <c:v>41953</c:v>
                </c:pt>
                <c:pt idx="719">
                  <c:v>41954</c:v>
                </c:pt>
                <c:pt idx="720">
                  <c:v>41955</c:v>
                </c:pt>
                <c:pt idx="721">
                  <c:v>41956</c:v>
                </c:pt>
                <c:pt idx="722">
                  <c:v>41957</c:v>
                </c:pt>
                <c:pt idx="723">
                  <c:v>41960</c:v>
                </c:pt>
                <c:pt idx="724">
                  <c:v>41961</c:v>
                </c:pt>
                <c:pt idx="725">
                  <c:v>41962</c:v>
                </c:pt>
                <c:pt idx="726">
                  <c:v>41963</c:v>
                </c:pt>
                <c:pt idx="727">
                  <c:v>41964</c:v>
                </c:pt>
                <c:pt idx="728">
                  <c:v>41967</c:v>
                </c:pt>
                <c:pt idx="729">
                  <c:v>41968</c:v>
                </c:pt>
                <c:pt idx="730">
                  <c:v>41969</c:v>
                </c:pt>
                <c:pt idx="731">
                  <c:v>41971</c:v>
                </c:pt>
                <c:pt idx="732">
                  <c:v>41974</c:v>
                </c:pt>
                <c:pt idx="733">
                  <c:v>41975</c:v>
                </c:pt>
                <c:pt idx="734">
                  <c:v>41976</c:v>
                </c:pt>
                <c:pt idx="735">
                  <c:v>41977</c:v>
                </c:pt>
                <c:pt idx="736">
                  <c:v>41978</c:v>
                </c:pt>
                <c:pt idx="737">
                  <c:v>41981</c:v>
                </c:pt>
                <c:pt idx="738">
                  <c:v>41982</c:v>
                </c:pt>
                <c:pt idx="739">
                  <c:v>41983</c:v>
                </c:pt>
                <c:pt idx="740">
                  <c:v>41984</c:v>
                </c:pt>
                <c:pt idx="741">
                  <c:v>41985</c:v>
                </c:pt>
                <c:pt idx="742">
                  <c:v>41988</c:v>
                </c:pt>
                <c:pt idx="743">
                  <c:v>41989</c:v>
                </c:pt>
                <c:pt idx="744">
                  <c:v>41990</c:v>
                </c:pt>
                <c:pt idx="745">
                  <c:v>41991</c:v>
                </c:pt>
                <c:pt idx="746">
                  <c:v>41992</c:v>
                </c:pt>
                <c:pt idx="747">
                  <c:v>41995</c:v>
                </c:pt>
                <c:pt idx="748">
                  <c:v>41996</c:v>
                </c:pt>
                <c:pt idx="749">
                  <c:v>41997</c:v>
                </c:pt>
                <c:pt idx="750">
                  <c:v>41999</c:v>
                </c:pt>
                <c:pt idx="751">
                  <c:v>42002</c:v>
                </c:pt>
                <c:pt idx="752">
                  <c:v>42003</c:v>
                </c:pt>
                <c:pt idx="753">
                  <c:v>42004</c:v>
                </c:pt>
                <c:pt idx="754">
                  <c:v>42006</c:v>
                </c:pt>
                <c:pt idx="755">
                  <c:v>42009</c:v>
                </c:pt>
                <c:pt idx="756">
                  <c:v>42010</c:v>
                </c:pt>
                <c:pt idx="757">
                  <c:v>42011</c:v>
                </c:pt>
                <c:pt idx="758">
                  <c:v>42012</c:v>
                </c:pt>
                <c:pt idx="759">
                  <c:v>42013</c:v>
                </c:pt>
                <c:pt idx="760">
                  <c:v>42016</c:v>
                </c:pt>
                <c:pt idx="761">
                  <c:v>42017</c:v>
                </c:pt>
                <c:pt idx="762">
                  <c:v>42018</c:v>
                </c:pt>
                <c:pt idx="763">
                  <c:v>42019</c:v>
                </c:pt>
                <c:pt idx="764">
                  <c:v>42020</c:v>
                </c:pt>
                <c:pt idx="765">
                  <c:v>42024</c:v>
                </c:pt>
                <c:pt idx="766">
                  <c:v>42025</c:v>
                </c:pt>
                <c:pt idx="767">
                  <c:v>42026</c:v>
                </c:pt>
                <c:pt idx="768">
                  <c:v>42027</c:v>
                </c:pt>
                <c:pt idx="769">
                  <c:v>42030</c:v>
                </c:pt>
                <c:pt idx="770">
                  <c:v>42031</c:v>
                </c:pt>
                <c:pt idx="771">
                  <c:v>42032</c:v>
                </c:pt>
                <c:pt idx="772">
                  <c:v>42033</c:v>
                </c:pt>
                <c:pt idx="773">
                  <c:v>42034</c:v>
                </c:pt>
                <c:pt idx="774">
                  <c:v>42037</c:v>
                </c:pt>
                <c:pt idx="775">
                  <c:v>42038</c:v>
                </c:pt>
                <c:pt idx="776">
                  <c:v>42039</c:v>
                </c:pt>
                <c:pt idx="777">
                  <c:v>42040</c:v>
                </c:pt>
                <c:pt idx="778">
                  <c:v>42041</c:v>
                </c:pt>
                <c:pt idx="779">
                  <c:v>42044</c:v>
                </c:pt>
                <c:pt idx="780">
                  <c:v>42045</c:v>
                </c:pt>
                <c:pt idx="781">
                  <c:v>42046</c:v>
                </c:pt>
                <c:pt idx="782">
                  <c:v>42047</c:v>
                </c:pt>
                <c:pt idx="783">
                  <c:v>42048</c:v>
                </c:pt>
                <c:pt idx="784">
                  <c:v>42052</c:v>
                </c:pt>
                <c:pt idx="785">
                  <c:v>42053</c:v>
                </c:pt>
                <c:pt idx="786">
                  <c:v>42054</c:v>
                </c:pt>
                <c:pt idx="787">
                  <c:v>42055</c:v>
                </c:pt>
                <c:pt idx="788">
                  <c:v>42058</c:v>
                </c:pt>
                <c:pt idx="789">
                  <c:v>42059</c:v>
                </c:pt>
                <c:pt idx="790">
                  <c:v>42060</c:v>
                </c:pt>
                <c:pt idx="791">
                  <c:v>42061</c:v>
                </c:pt>
                <c:pt idx="792">
                  <c:v>42062</c:v>
                </c:pt>
                <c:pt idx="793">
                  <c:v>42065</c:v>
                </c:pt>
                <c:pt idx="794">
                  <c:v>42066</c:v>
                </c:pt>
                <c:pt idx="795">
                  <c:v>42067</c:v>
                </c:pt>
                <c:pt idx="796">
                  <c:v>42068</c:v>
                </c:pt>
                <c:pt idx="797">
                  <c:v>42069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42079</c:v>
                </c:pt>
                <c:pt idx="804">
                  <c:v>42080</c:v>
                </c:pt>
                <c:pt idx="805">
                  <c:v>42081</c:v>
                </c:pt>
                <c:pt idx="806">
                  <c:v>42082</c:v>
                </c:pt>
                <c:pt idx="807">
                  <c:v>42083</c:v>
                </c:pt>
                <c:pt idx="808">
                  <c:v>42086</c:v>
                </c:pt>
                <c:pt idx="809">
                  <c:v>42087</c:v>
                </c:pt>
                <c:pt idx="810">
                  <c:v>42088</c:v>
                </c:pt>
                <c:pt idx="811">
                  <c:v>42089</c:v>
                </c:pt>
                <c:pt idx="812">
                  <c:v>42090</c:v>
                </c:pt>
                <c:pt idx="813">
                  <c:v>42093</c:v>
                </c:pt>
                <c:pt idx="814">
                  <c:v>42094</c:v>
                </c:pt>
                <c:pt idx="815">
                  <c:v>42095</c:v>
                </c:pt>
                <c:pt idx="816">
                  <c:v>42096</c:v>
                </c:pt>
                <c:pt idx="817">
                  <c:v>42100</c:v>
                </c:pt>
                <c:pt idx="818">
                  <c:v>42101</c:v>
                </c:pt>
                <c:pt idx="819">
                  <c:v>42102</c:v>
                </c:pt>
                <c:pt idx="820">
                  <c:v>42103</c:v>
                </c:pt>
                <c:pt idx="821">
                  <c:v>42104</c:v>
                </c:pt>
                <c:pt idx="822">
                  <c:v>42107</c:v>
                </c:pt>
                <c:pt idx="823">
                  <c:v>42108</c:v>
                </c:pt>
                <c:pt idx="824">
                  <c:v>42109</c:v>
                </c:pt>
                <c:pt idx="825">
                  <c:v>42110</c:v>
                </c:pt>
                <c:pt idx="826">
                  <c:v>42111</c:v>
                </c:pt>
                <c:pt idx="827">
                  <c:v>42114</c:v>
                </c:pt>
                <c:pt idx="828">
                  <c:v>42115</c:v>
                </c:pt>
                <c:pt idx="829">
                  <c:v>42116</c:v>
                </c:pt>
                <c:pt idx="830">
                  <c:v>42117</c:v>
                </c:pt>
                <c:pt idx="831">
                  <c:v>42118</c:v>
                </c:pt>
                <c:pt idx="832">
                  <c:v>42121</c:v>
                </c:pt>
                <c:pt idx="833">
                  <c:v>42122</c:v>
                </c:pt>
                <c:pt idx="834">
                  <c:v>42123</c:v>
                </c:pt>
                <c:pt idx="835">
                  <c:v>42124</c:v>
                </c:pt>
                <c:pt idx="836">
                  <c:v>42125</c:v>
                </c:pt>
                <c:pt idx="837">
                  <c:v>42128</c:v>
                </c:pt>
                <c:pt idx="838">
                  <c:v>42129</c:v>
                </c:pt>
                <c:pt idx="839">
                  <c:v>42130</c:v>
                </c:pt>
                <c:pt idx="840">
                  <c:v>42131</c:v>
                </c:pt>
                <c:pt idx="841">
                  <c:v>42132</c:v>
                </c:pt>
                <c:pt idx="842">
                  <c:v>42135</c:v>
                </c:pt>
                <c:pt idx="843">
                  <c:v>42136</c:v>
                </c:pt>
                <c:pt idx="844">
                  <c:v>42137</c:v>
                </c:pt>
                <c:pt idx="845">
                  <c:v>42138</c:v>
                </c:pt>
                <c:pt idx="846">
                  <c:v>42139</c:v>
                </c:pt>
                <c:pt idx="847">
                  <c:v>42142</c:v>
                </c:pt>
                <c:pt idx="848">
                  <c:v>42143</c:v>
                </c:pt>
                <c:pt idx="849">
                  <c:v>42144</c:v>
                </c:pt>
                <c:pt idx="850">
                  <c:v>42145</c:v>
                </c:pt>
                <c:pt idx="851">
                  <c:v>42146</c:v>
                </c:pt>
                <c:pt idx="852">
                  <c:v>42150</c:v>
                </c:pt>
                <c:pt idx="853">
                  <c:v>42151</c:v>
                </c:pt>
                <c:pt idx="854">
                  <c:v>42152</c:v>
                </c:pt>
                <c:pt idx="855">
                  <c:v>42153</c:v>
                </c:pt>
                <c:pt idx="856">
                  <c:v>42156</c:v>
                </c:pt>
                <c:pt idx="857">
                  <c:v>42157</c:v>
                </c:pt>
                <c:pt idx="858">
                  <c:v>42158</c:v>
                </c:pt>
                <c:pt idx="859">
                  <c:v>42159</c:v>
                </c:pt>
                <c:pt idx="860">
                  <c:v>42160</c:v>
                </c:pt>
                <c:pt idx="861">
                  <c:v>42163</c:v>
                </c:pt>
                <c:pt idx="862">
                  <c:v>42164</c:v>
                </c:pt>
                <c:pt idx="863">
                  <c:v>42165</c:v>
                </c:pt>
                <c:pt idx="864">
                  <c:v>42166</c:v>
                </c:pt>
                <c:pt idx="865">
                  <c:v>42167</c:v>
                </c:pt>
                <c:pt idx="866">
                  <c:v>42170</c:v>
                </c:pt>
                <c:pt idx="867">
                  <c:v>42171</c:v>
                </c:pt>
                <c:pt idx="868">
                  <c:v>42172</c:v>
                </c:pt>
                <c:pt idx="869">
                  <c:v>42173</c:v>
                </c:pt>
                <c:pt idx="870">
                  <c:v>42174</c:v>
                </c:pt>
                <c:pt idx="871">
                  <c:v>42177</c:v>
                </c:pt>
                <c:pt idx="872">
                  <c:v>42178</c:v>
                </c:pt>
                <c:pt idx="873">
                  <c:v>42179</c:v>
                </c:pt>
                <c:pt idx="874">
                  <c:v>42180</c:v>
                </c:pt>
                <c:pt idx="875">
                  <c:v>42181</c:v>
                </c:pt>
                <c:pt idx="876">
                  <c:v>42184</c:v>
                </c:pt>
                <c:pt idx="877">
                  <c:v>42185</c:v>
                </c:pt>
                <c:pt idx="878">
                  <c:v>42186</c:v>
                </c:pt>
                <c:pt idx="879">
                  <c:v>42187</c:v>
                </c:pt>
                <c:pt idx="880">
                  <c:v>42191</c:v>
                </c:pt>
                <c:pt idx="881">
                  <c:v>42192</c:v>
                </c:pt>
                <c:pt idx="882">
                  <c:v>42193</c:v>
                </c:pt>
                <c:pt idx="883">
                  <c:v>42194</c:v>
                </c:pt>
                <c:pt idx="884">
                  <c:v>42195</c:v>
                </c:pt>
                <c:pt idx="885">
                  <c:v>42198</c:v>
                </c:pt>
                <c:pt idx="886">
                  <c:v>42199</c:v>
                </c:pt>
                <c:pt idx="887">
                  <c:v>42200</c:v>
                </c:pt>
                <c:pt idx="888">
                  <c:v>42201</c:v>
                </c:pt>
                <c:pt idx="889">
                  <c:v>42202</c:v>
                </c:pt>
                <c:pt idx="890">
                  <c:v>42205</c:v>
                </c:pt>
                <c:pt idx="891">
                  <c:v>42206</c:v>
                </c:pt>
                <c:pt idx="892">
                  <c:v>42207</c:v>
                </c:pt>
                <c:pt idx="893">
                  <c:v>42208</c:v>
                </c:pt>
                <c:pt idx="894">
                  <c:v>42209</c:v>
                </c:pt>
                <c:pt idx="895">
                  <c:v>42212</c:v>
                </c:pt>
                <c:pt idx="896">
                  <c:v>42213</c:v>
                </c:pt>
                <c:pt idx="897">
                  <c:v>42214</c:v>
                </c:pt>
                <c:pt idx="898">
                  <c:v>42215</c:v>
                </c:pt>
                <c:pt idx="899">
                  <c:v>42216</c:v>
                </c:pt>
                <c:pt idx="900">
                  <c:v>42219</c:v>
                </c:pt>
                <c:pt idx="901">
                  <c:v>42220</c:v>
                </c:pt>
                <c:pt idx="902">
                  <c:v>42221</c:v>
                </c:pt>
                <c:pt idx="903">
                  <c:v>42222</c:v>
                </c:pt>
                <c:pt idx="904">
                  <c:v>42223</c:v>
                </c:pt>
                <c:pt idx="905">
                  <c:v>42226</c:v>
                </c:pt>
                <c:pt idx="906">
                  <c:v>42227</c:v>
                </c:pt>
                <c:pt idx="907">
                  <c:v>42228</c:v>
                </c:pt>
                <c:pt idx="908">
                  <c:v>42229</c:v>
                </c:pt>
                <c:pt idx="909">
                  <c:v>42230</c:v>
                </c:pt>
                <c:pt idx="910">
                  <c:v>42233</c:v>
                </c:pt>
                <c:pt idx="911">
                  <c:v>42234</c:v>
                </c:pt>
                <c:pt idx="912">
                  <c:v>42235</c:v>
                </c:pt>
                <c:pt idx="913">
                  <c:v>42236</c:v>
                </c:pt>
                <c:pt idx="914">
                  <c:v>42237</c:v>
                </c:pt>
                <c:pt idx="915">
                  <c:v>42240</c:v>
                </c:pt>
                <c:pt idx="916">
                  <c:v>42241</c:v>
                </c:pt>
                <c:pt idx="917">
                  <c:v>42242</c:v>
                </c:pt>
                <c:pt idx="918">
                  <c:v>42243</c:v>
                </c:pt>
                <c:pt idx="919">
                  <c:v>42244</c:v>
                </c:pt>
                <c:pt idx="920">
                  <c:v>42247</c:v>
                </c:pt>
                <c:pt idx="921">
                  <c:v>42248</c:v>
                </c:pt>
                <c:pt idx="922">
                  <c:v>42249</c:v>
                </c:pt>
                <c:pt idx="923">
                  <c:v>42250</c:v>
                </c:pt>
                <c:pt idx="924">
                  <c:v>42251</c:v>
                </c:pt>
                <c:pt idx="925">
                  <c:v>42255</c:v>
                </c:pt>
                <c:pt idx="926">
                  <c:v>42256</c:v>
                </c:pt>
                <c:pt idx="927">
                  <c:v>42257</c:v>
                </c:pt>
                <c:pt idx="928">
                  <c:v>42258</c:v>
                </c:pt>
                <c:pt idx="929">
                  <c:v>42261</c:v>
                </c:pt>
                <c:pt idx="930">
                  <c:v>42262</c:v>
                </c:pt>
                <c:pt idx="931">
                  <c:v>42263</c:v>
                </c:pt>
                <c:pt idx="932">
                  <c:v>42264</c:v>
                </c:pt>
                <c:pt idx="933">
                  <c:v>42265</c:v>
                </c:pt>
                <c:pt idx="934">
                  <c:v>42268</c:v>
                </c:pt>
                <c:pt idx="935">
                  <c:v>42269</c:v>
                </c:pt>
                <c:pt idx="936">
                  <c:v>42270</c:v>
                </c:pt>
                <c:pt idx="937">
                  <c:v>42271</c:v>
                </c:pt>
                <c:pt idx="938">
                  <c:v>42272</c:v>
                </c:pt>
                <c:pt idx="939">
                  <c:v>42275</c:v>
                </c:pt>
                <c:pt idx="940">
                  <c:v>42276</c:v>
                </c:pt>
                <c:pt idx="941">
                  <c:v>42277</c:v>
                </c:pt>
                <c:pt idx="942">
                  <c:v>42278</c:v>
                </c:pt>
                <c:pt idx="943">
                  <c:v>42279</c:v>
                </c:pt>
                <c:pt idx="944">
                  <c:v>42282</c:v>
                </c:pt>
                <c:pt idx="945">
                  <c:v>42283</c:v>
                </c:pt>
                <c:pt idx="946">
                  <c:v>42284</c:v>
                </c:pt>
                <c:pt idx="947">
                  <c:v>42285</c:v>
                </c:pt>
                <c:pt idx="948">
                  <c:v>42286</c:v>
                </c:pt>
                <c:pt idx="949">
                  <c:v>42289</c:v>
                </c:pt>
                <c:pt idx="950">
                  <c:v>42290</c:v>
                </c:pt>
                <c:pt idx="951">
                  <c:v>42291</c:v>
                </c:pt>
                <c:pt idx="952">
                  <c:v>42292</c:v>
                </c:pt>
                <c:pt idx="953">
                  <c:v>42293</c:v>
                </c:pt>
                <c:pt idx="954">
                  <c:v>42296</c:v>
                </c:pt>
                <c:pt idx="955">
                  <c:v>42297</c:v>
                </c:pt>
                <c:pt idx="956">
                  <c:v>42298</c:v>
                </c:pt>
                <c:pt idx="957">
                  <c:v>42299</c:v>
                </c:pt>
                <c:pt idx="958">
                  <c:v>42300</c:v>
                </c:pt>
                <c:pt idx="959">
                  <c:v>42303</c:v>
                </c:pt>
                <c:pt idx="960">
                  <c:v>42304</c:v>
                </c:pt>
                <c:pt idx="961">
                  <c:v>42305</c:v>
                </c:pt>
                <c:pt idx="962">
                  <c:v>42306</c:v>
                </c:pt>
                <c:pt idx="963">
                  <c:v>42307</c:v>
                </c:pt>
                <c:pt idx="964">
                  <c:v>42310</c:v>
                </c:pt>
                <c:pt idx="965">
                  <c:v>42311</c:v>
                </c:pt>
                <c:pt idx="966">
                  <c:v>42312</c:v>
                </c:pt>
                <c:pt idx="967">
                  <c:v>42313</c:v>
                </c:pt>
                <c:pt idx="968">
                  <c:v>42314</c:v>
                </c:pt>
                <c:pt idx="969">
                  <c:v>42317</c:v>
                </c:pt>
                <c:pt idx="970">
                  <c:v>42318</c:v>
                </c:pt>
                <c:pt idx="971">
                  <c:v>42319</c:v>
                </c:pt>
                <c:pt idx="972">
                  <c:v>42320</c:v>
                </c:pt>
                <c:pt idx="973">
                  <c:v>42321</c:v>
                </c:pt>
                <c:pt idx="974">
                  <c:v>42324</c:v>
                </c:pt>
                <c:pt idx="975">
                  <c:v>42325</c:v>
                </c:pt>
                <c:pt idx="976">
                  <c:v>42326</c:v>
                </c:pt>
                <c:pt idx="977">
                  <c:v>42327</c:v>
                </c:pt>
                <c:pt idx="978">
                  <c:v>42328</c:v>
                </c:pt>
                <c:pt idx="979">
                  <c:v>42331</c:v>
                </c:pt>
                <c:pt idx="980">
                  <c:v>42332</c:v>
                </c:pt>
                <c:pt idx="981">
                  <c:v>42333</c:v>
                </c:pt>
                <c:pt idx="982">
                  <c:v>42335</c:v>
                </c:pt>
                <c:pt idx="983">
                  <c:v>42338</c:v>
                </c:pt>
                <c:pt idx="984">
                  <c:v>42339</c:v>
                </c:pt>
                <c:pt idx="985">
                  <c:v>42340</c:v>
                </c:pt>
                <c:pt idx="986">
                  <c:v>42341</c:v>
                </c:pt>
                <c:pt idx="987">
                  <c:v>42342</c:v>
                </c:pt>
                <c:pt idx="988">
                  <c:v>42345</c:v>
                </c:pt>
                <c:pt idx="989">
                  <c:v>42346</c:v>
                </c:pt>
                <c:pt idx="990">
                  <c:v>42347</c:v>
                </c:pt>
                <c:pt idx="991">
                  <c:v>42348</c:v>
                </c:pt>
                <c:pt idx="992">
                  <c:v>42349</c:v>
                </c:pt>
                <c:pt idx="993">
                  <c:v>42352</c:v>
                </c:pt>
                <c:pt idx="994">
                  <c:v>42353</c:v>
                </c:pt>
                <c:pt idx="995">
                  <c:v>42354</c:v>
                </c:pt>
                <c:pt idx="996">
                  <c:v>42355</c:v>
                </c:pt>
                <c:pt idx="997">
                  <c:v>42356</c:v>
                </c:pt>
                <c:pt idx="998">
                  <c:v>42359</c:v>
                </c:pt>
                <c:pt idx="999">
                  <c:v>42360</c:v>
                </c:pt>
                <c:pt idx="1000">
                  <c:v>42361</c:v>
                </c:pt>
                <c:pt idx="1001">
                  <c:v>42362</c:v>
                </c:pt>
                <c:pt idx="1002">
                  <c:v>42366</c:v>
                </c:pt>
                <c:pt idx="1003">
                  <c:v>42367</c:v>
                </c:pt>
                <c:pt idx="1004">
                  <c:v>42368</c:v>
                </c:pt>
                <c:pt idx="1005">
                  <c:v>42369</c:v>
                </c:pt>
                <c:pt idx="1006">
                  <c:v>42373</c:v>
                </c:pt>
                <c:pt idx="1007">
                  <c:v>42374</c:v>
                </c:pt>
                <c:pt idx="1008">
                  <c:v>42375</c:v>
                </c:pt>
                <c:pt idx="1009">
                  <c:v>42376</c:v>
                </c:pt>
                <c:pt idx="1010">
                  <c:v>42377</c:v>
                </c:pt>
                <c:pt idx="1011">
                  <c:v>42380</c:v>
                </c:pt>
                <c:pt idx="1012">
                  <c:v>42381</c:v>
                </c:pt>
                <c:pt idx="1013">
                  <c:v>42382</c:v>
                </c:pt>
                <c:pt idx="1014">
                  <c:v>42383</c:v>
                </c:pt>
                <c:pt idx="1015">
                  <c:v>42384</c:v>
                </c:pt>
                <c:pt idx="1016">
                  <c:v>42388</c:v>
                </c:pt>
                <c:pt idx="1017">
                  <c:v>42389</c:v>
                </c:pt>
                <c:pt idx="1018">
                  <c:v>42390</c:v>
                </c:pt>
                <c:pt idx="1019">
                  <c:v>42391</c:v>
                </c:pt>
                <c:pt idx="1020">
                  <c:v>42394</c:v>
                </c:pt>
                <c:pt idx="1021">
                  <c:v>42395</c:v>
                </c:pt>
                <c:pt idx="1022">
                  <c:v>42396</c:v>
                </c:pt>
                <c:pt idx="1023">
                  <c:v>42397</c:v>
                </c:pt>
                <c:pt idx="1024">
                  <c:v>42398</c:v>
                </c:pt>
                <c:pt idx="1025">
                  <c:v>42401</c:v>
                </c:pt>
                <c:pt idx="1026">
                  <c:v>42402</c:v>
                </c:pt>
                <c:pt idx="1027">
                  <c:v>42403</c:v>
                </c:pt>
                <c:pt idx="1028">
                  <c:v>42404</c:v>
                </c:pt>
                <c:pt idx="1029">
                  <c:v>42405</c:v>
                </c:pt>
                <c:pt idx="1030">
                  <c:v>42408</c:v>
                </c:pt>
                <c:pt idx="1031">
                  <c:v>42409</c:v>
                </c:pt>
                <c:pt idx="1032">
                  <c:v>42410</c:v>
                </c:pt>
                <c:pt idx="1033">
                  <c:v>42411</c:v>
                </c:pt>
                <c:pt idx="1034">
                  <c:v>42412</c:v>
                </c:pt>
                <c:pt idx="1035">
                  <c:v>42416</c:v>
                </c:pt>
                <c:pt idx="1036">
                  <c:v>42417</c:v>
                </c:pt>
                <c:pt idx="1037">
                  <c:v>42418</c:v>
                </c:pt>
                <c:pt idx="1038">
                  <c:v>42419</c:v>
                </c:pt>
                <c:pt idx="1039">
                  <c:v>42422</c:v>
                </c:pt>
                <c:pt idx="1040">
                  <c:v>42423</c:v>
                </c:pt>
                <c:pt idx="1041">
                  <c:v>42424</c:v>
                </c:pt>
                <c:pt idx="1042">
                  <c:v>42425</c:v>
                </c:pt>
                <c:pt idx="1043">
                  <c:v>42426</c:v>
                </c:pt>
                <c:pt idx="1044">
                  <c:v>42429</c:v>
                </c:pt>
                <c:pt idx="1045">
                  <c:v>42430</c:v>
                </c:pt>
                <c:pt idx="1046">
                  <c:v>42431</c:v>
                </c:pt>
                <c:pt idx="1047">
                  <c:v>42432</c:v>
                </c:pt>
                <c:pt idx="1048">
                  <c:v>42433</c:v>
                </c:pt>
                <c:pt idx="1049">
                  <c:v>42436</c:v>
                </c:pt>
                <c:pt idx="1050">
                  <c:v>42437</c:v>
                </c:pt>
                <c:pt idx="1051">
                  <c:v>42438</c:v>
                </c:pt>
                <c:pt idx="1052">
                  <c:v>42439</c:v>
                </c:pt>
                <c:pt idx="1053">
                  <c:v>42440</c:v>
                </c:pt>
                <c:pt idx="1054">
                  <c:v>42443</c:v>
                </c:pt>
                <c:pt idx="1055">
                  <c:v>42444</c:v>
                </c:pt>
                <c:pt idx="1056">
                  <c:v>42445</c:v>
                </c:pt>
                <c:pt idx="1057">
                  <c:v>42446</c:v>
                </c:pt>
                <c:pt idx="1058">
                  <c:v>42447</c:v>
                </c:pt>
                <c:pt idx="1059">
                  <c:v>42450</c:v>
                </c:pt>
                <c:pt idx="1060">
                  <c:v>42451</c:v>
                </c:pt>
                <c:pt idx="1061">
                  <c:v>42452</c:v>
                </c:pt>
                <c:pt idx="1062">
                  <c:v>42453</c:v>
                </c:pt>
                <c:pt idx="1063">
                  <c:v>42457</c:v>
                </c:pt>
                <c:pt idx="1064">
                  <c:v>42458</c:v>
                </c:pt>
                <c:pt idx="1065">
                  <c:v>42459</c:v>
                </c:pt>
                <c:pt idx="1066">
                  <c:v>42460</c:v>
                </c:pt>
                <c:pt idx="1067">
                  <c:v>42461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42471</c:v>
                </c:pt>
                <c:pt idx="1074">
                  <c:v>42472</c:v>
                </c:pt>
                <c:pt idx="1075">
                  <c:v>42473</c:v>
                </c:pt>
                <c:pt idx="1076">
                  <c:v>42474</c:v>
                </c:pt>
                <c:pt idx="1077">
                  <c:v>42475</c:v>
                </c:pt>
                <c:pt idx="1078">
                  <c:v>42478</c:v>
                </c:pt>
                <c:pt idx="1079">
                  <c:v>42479</c:v>
                </c:pt>
                <c:pt idx="1080">
                  <c:v>42480</c:v>
                </c:pt>
                <c:pt idx="1081">
                  <c:v>42481</c:v>
                </c:pt>
                <c:pt idx="1082">
                  <c:v>42482</c:v>
                </c:pt>
                <c:pt idx="1083">
                  <c:v>42485</c:v>
                </c:pt>
                <c:pt idx="1084">
                  <c:v>42486</c:v>
                </c:pt>
                <c:pt idx="1085">
                  <c:v>42487</c:v>
                </c:pt>
                <c:pt idx="1086">
                  <c:v>42488</c:v>
                </c:pt>
                <c:pt idx="1087">
                  <c:v>42489</c:v>
                </c:pt>
                <c:pt idx="1088">
                  <c:v>42492</c:v>
                </c:pt>
                <c:pt idx="1089">
                  <c:v>42493</c:v>
                </c:pt>
                <c:pt idx="1090">
                  <c:v>42494</c:v>
                </c:pt>
                <c:pt idx="1091">
                  <c:v>42495</c:v>
                </c:pt>
                <c:pt idx="1092">
                  <c:v>42496</c:v>
                </c:pt>
                <c:pt idx="1093">
                  <c:v>42499</c:v>
                </c:pt>
                <c:pt idx="1094">
                  <c:v>42500</c:v>
                </c:pt>
                <c:pt idx="1095">
                  <c:v>42501</c:v>
                </c:pt>
                <c:pt idx="1096">
                  <c:v>42502</c:v>
                </c:pt>
                <c:pt idx="1097">
                  <c:v>42503</c:v>
                </c:pt>
                <c:pt idx="1098">
                  <c:v>42506</c:v>
                </c:pt>
                <c:pt idx="1099">
                  <c:v>42507</c:v>
                </c:pt>
                <c:pt idx="1100">
                  <c:v>42508</c:v>
                </c:pt>
                <c:pt idx="1101">
                  <c:v>42509</c:v>
                </c:pt>
                <c:pt idx="1102">
                  <c:v>42510</c:v>
                </c:pt>
                <c:pt idx="1103">
                  <c:v>42513</c:v>
                </c:pt>
                <c:pt idx="1104">
                  <c:v>42514</c:v>
                </c:pt>
                <c:pt idx="1105">
                  <c:v>42515</c:v>
                </c:pt>
                <c:pt idx="1106">
                  <c:v>42516</c:v>
                </c:pt>
                <c:pt idx="1107">
                  <c:v>42517</c:v>
                </c:pt>
                <c:pt idx="1108">
                  <c:v>42521</c:v>
                </c:pt>
                <c:pt idx="1109">
                  <c:v>42522</c:v>
                </c:pt>
                <c:pt idx="1110">
                  <c:v>42523</c:v>
                </c:pt>
                <c:pt idx="1111">
                  <c:v>42524</c:v>
                </c:pt>
                <c:pt idx="1112">
                  <c:v>42527</c:v>
                </c:pt>
                <c:pt idx="1113">
                  <c:v>42528</c:v>
                </c:pt>
                <c:pt idx="1114">
                  <c:v>42529</c:v>
                </c:pt>
                <c:pt idx="1115">
                  <c:v>42530</c:v>
                </c:pt>
                <c:pt idx="1116">
                  <c:v>42531</c:v>
                </c:pt>
                <c:pt idx="1117">
                  <c:v>42534</c:v>
                </c:pt>
                <c:pt idx="1118">
                  <c:v>42535</c:v>
                </c:pt>
                <c:pt idx="1119">
                  <c:v>42536</c:v>
                </c:pt>
                <c:pt idx="1120">
                  <c:v>42537</c:v>
                </c:pt>
                <c:pt idx="1121">
                  <c:v>42538</c:v>
                </c:pt>
                <c:pt idx="1122">
                  <c:v>42541</c:v>
                </c:pt>
                <c:pt idx="1123">
                  <c:v>42542</c:v>
                </c:pt>
                <c:pt idx="1124">
                  <c:v>42543</c:v>
                </c:pt>
                <c:pt idx="1125">
                  <c:v>42544</c:v>
                </c:pt>
                <c:pt idx="1126">
                  <c:v>42545</c:v>
                </c:pt>
                <c:pt idx="1127">
                  <c:v>42548</c:v>
                </c:pt>
                <c:pt idx="1128">
                  <c:v>42549</c:v>
                </c:pt>
                <c:pt idx="1129">
                  <c:v>42550</c:v>
                </c:pt>
                <c:pt idx="1130">
                  <c:v>42551</c:v>
                </c:pt>
                <c:pt idx="1131">
                  <c:v>42552</c:v>
                </c:pt>
                <c:pt idx="1132">
                  <c:v>42556</c:v>
                </c:pt>
                <c:pt idx="1133">
                  <c:v>42557</c:v>
                </c:pt>
                <c:pt idx="1134">
                  <c:v>42558</c:v>
                </c:pt>
                <c:pt idx="1135">
                  <c:v>42559</c:v>
                </c:pt>
                <c:pt idx="1136">
                  <c:v>42562</c:v>
                </c:pt>
                <c:pt idx="1137">
                  <c:v>42563</c:v>
                </c:pt>
                <c:pt idx="1138">
                  <c:v>42564</c:v>
                </c:pt>
                <c:pt idx="1139">
                  <c:v>42565</c:v>
                </c:pt>
                <c:pt idx="1140">
                  <c:v>42566</c:v>
                </c:pt>
                <c:pt idx="1141">
                  <c:v>42569</c:v>
                </c:pt>
                <c:pt idx="1142">
                  <c:v>42570</c:v>
                </c:pt>
                <c:pt idx="1143">
                  <c:v>42571</c:v>
                </c:pt>
                <c:pt idx="1144">
                  <c:v>42572</c:v>
                </c:pt>
                <c:pt idx="1145">
                  <c:v>42573</c:v>
                </c:pt>
                <c:pt idx="1146">
                  <c:v>42576</c:v>
                </c:pt>
                <c:pt idx="1147">
                  <c:v>42577</c:v>
                </c:pt>
                <c:pt idx="1148">
                  <c:v>42578</c:v>
                </c:pt>
                <c:pt idx="1149">
                  <c:v>42579</c:v>
                </c:pt>
                <c:pt idx="1150">
                  <c:v>42580</c:v>
                </c:pt>
                <c:pt idx="1151">
                  <c:v>42583</c:v>
                </c:pt>
                <c:pt idx="1152">
                  <c:v>42584</c:v>
                </c:pt>
                <c:pt idx="1153">
                  <c:v>42585</c:v>
                </c:pt>
                <c:pt idx="1154">
                  <c:v>42586</c:v>
                </c:pt>
                <c:pt idx="1155">
                  <c:v>42587</c:v>
                </c:pt>
                <c:pt idx="1156">
                  <c:v>42590</c:v>
                </c:pt>
                <c:pt idx="1157">
                  <c:v>42591</c:v>
                </c:pt>
                <c:pt idx="1158">
                  <c:v>42592</c:v>
                </c:pt>
                <c:pt idx="1159">
                  <c:v>42593</c:v>
                </c:pt>
                <c:pt idx="1160">
                  <c:v>42594</c:v>
                </c:pt>
                <c:pt idx="1161">
                  <c:v>42597</c:v>
                </c:pt>
                <c:pt idx="1162">
                  <c:v>42598</c:v>
                </c:pt>
                <c:pt idx="1163">
                  <c:v>42599</c:v>
                </c:pt>
                <c:pt idx="1164">
                  <c:v>42600</c:v>
                </c:pt>
                <c:pt idx="1165">
                  <c:v>42601</c:v>
                </c:pt>
                <c:pt idx="1166">
                  <c:v>42604</c:v>
                </c:pt>
                <c:pt idx="1167">
                  <c:v>42605</c:v>
                </c:pt>
                <c:pt idx="1168">
                  <c:v>42606</c:v>
                </c:pt>
                <c:pt idx="1169">
                  <c:v>42607</c:v>
                </c:pt>
                <c:pt idx="1170">
                  <c:v>42608</c:v>
                </c:pt>
                <c:pt idx="1171">
                  <c:v>42611</c:v>
                </c:pt>
                <c:pt idx="1172">
                  <c:v>42612</c:v>
                </c:pt>
                <c:pt idx="1173">
                  <c:v>42613</c:v>
                </c:pt>
                <c:pt idx="1174">
                  <c:v>42614</c:v>
                </c:pt>
                <c:pt idx="1175">
                  <c:v>42615</c:v>
                </c:pt>
                <c:pt idx="1176">
                  <c:v>42619</c:v>
                </c:pt>
                <c:pt idx="1177">
                  <c:v>42620</c:v>
                </c:pt>
                <c:pt idx="1178">
                  <c:v>42621</c:v>
                </c:pt>
                <c:pt idx="1179">
                  <c:v>42622</c:v>
                </c:pt>
                <c:pt idx="1180">
                  <c:v>42625</c:v>
                </c:pt>
                <c:pt idx="1181">
                  <c:v>42626</c:v>
                </c:pt>
                <c:pt idx="1182">
                  <c:v>42627</c:v>
                </c:pt>
                <c:pt idx="1183">
                  <c:v>42628</c:v>
                </c:pt>
                <c:pt idx="1184">
                  <c:v>42629</c:v>
                </c:pt>
                <c:pt idx="1185">
                  <c:v>42632</c:v>
                </c:pt>
                <c:pt idx="1186">
                  <c:v>42633</c:v>
                </c:pt>
                <c:pt idx="1187">
                  <c:v>42634</c:v>
                </c:pt>
                <c:pt idx="1188">
                  <c:v>42635</c:v>
                </c:pt>
                <c:pt idx="1189">
                  <c:v>42636</c:v>
                </c:pt>
                <c:pt idx="1190">
                  <c:v>42639</c:v>
                </c:pt>
                <c:pt idx="1191">
                  <c:v>42640</c:v>
                </c:pt>
                <c:pt idx="1192">
                  <c:v>42641</c:v>
                </c:pt>
                <c:pt idx="1193">
                  <c:v>42642</c:v>
                </c:pt>
                <c:pt idx="1194">
                  <c:v>42643</c:v>
                </c:pt>
                <c:pt idx="1195">
                  <c:v>42646</c:v>
                </c:pt>
                <c:pt idx="1196">
                  <c:v>42647</c:v>
                </c:pt>
                <c:pt idx="1197">
                  <c:v>42648</c:v>
                </c:pt>
                <c:pt idx="1198">
                  <c:v>42649</c:v>
                </c:pt>
                <c:pt idx="1199">
                  <c:v>42650</c:v>
                </c:pt>
                <c:pt idx="1200">
                  <c:v>42653</c:v>
                </c:pt>
                <c:pt idx="1201">
                  <c:v>42654</c:v>
                </c:pt>
                <c:pt idx="1202">
                  <c:v>42655</c:v>
                </c:pt>
                <c:pt idx="1203">
                  <c:v>42656</c:v>
                </c:pt>
                <c:pt idx="1204">
                  <c:v>42657</c:v>
                </c:pt>
                <c:pt idx="1205">
                  <c:v>42660</c:v>
                </c:pt>
                <c:pt idx="1206">
                  <c:v>42661</c:v>
                </c:pt>
                <c:pt idx="1207">
                  <c:v>42662</c:v>
                </c:pt>
                <c:pt idx="1208">
                  <c:v>42663</c:v>
                </c:pt>
                <c:pt idx="1209">
                  <c:v>42664</c:v>
                </c:pt>
                <c:pt idx="1210">
                  <c:v>42667</c:v>
                </c:pt>
                <c:pt idx="1211">
                  <c:v>42668</c:v>
                </c:pt>
                <c:pt idx="1212">
                  <c:v>42669</c:v>
                </c:pt>
                <c:pt idx="1213">
                  <c:v>42670</c:v>
                </c:pt>
                <c:pt idx="1214">
                  <c:v>42671</c:v>
                </c:pt>
                <c:pt idx="1215">
                  <c:v>42674</c:v>
                </c:pt>
                <c:pt idx="1216">
                  <c:v>42675</c:v>
                </c:pt>
                <c:pt idx="1217">
                  <c:v>42676</c:v>
                </c:pt>
                <c:pt idx="1218">
                  <c:v>42677</c:v>
                </c:pt>
                <c:pt idx="1219">
                  <c:v>42678</c:v>
                </c:pt>
                <c:pt idx="1220">
                  <c:v>42681</c:v>
                </c:pt>
                <c:pt idx="1221">
                  <c:v>42682</c:v>
                </c:pt>
                <c:pt idx="1222">
                  <c:v>42683</c:v>
                </c:pt>
                <c:pt idx="1223">
                  <c:v>42684</c:v>
                </c:pt>
                <c:pt idx="1224">
                  <c:v>42685</c:v>
                </c:pt>
                <c:pt idx="1225">
                  <c:v>42688</c:v>
                </c:pt>
                <c:pt idx="1226">
                  <c:v>42689</c:v>
                </c:pt>
                <c:pt idx="1227">
                  <c:v>42690</c:v>
                </c:pt>
                <c:pt idx="1228">
                  <c:v>42691</c:v>
                </c:pt>
                <c:pt idx="1229">
                  <c:v>42692</c:v>
                </c:pt>
                <c:pt idx="1230">
                  <c:v>42695</c:v>
                </c:pt>
                <c:pt idx="1231">
                  <c:v>42696</c:v>
                </c:pt>
                <c:pt idx="1232">
                  <c:v>42697</c:v>
                </c:pt>
                <c:pt idx="1233">
                  <c:v>42699</c:v>
                </c:pt>
                <c:pt idx="1234">
                  <c:v>42702</c:v>
                </c:pt>
                <c:pt idx="1235">
                  <c:v>42703</c:v>
                </c:pt>
                <c:pt idx="1236">
                  <c:v>42704</c:v>
                </c:pt>
                <c:pt idx="1237">
                  <c:v>42705</c:v>
                </c:pt>
                <c:pt idx="1238">
                  <c:v>42706</c:v>
                </c:pt>
                <c:pt idx="1239">
                  <c:v>42709</c:v>
                </c:pt>
                <c:pt idx="1240">
                  <c:v>42710</c:v>
                </c:pt>
                <c:pt idx="1241">
                  <c:v>42711</c:v>
                </c:pt>
                <c:pt idx="1242">
                  <c:v>42712</c:v>
                </c:pt>
                <c:pt idx="1243">
                  <c:v>42713</c:v>
                </c:pt>
                <c:pt idx="1244">
                  <c:v>42716</c:v>
                </c:pt>
                <c:pt idx="1245">
                  <c:v>42717</c:v>
                </c:pt>
                <c:pt idx="1246">
                  <c:v>42718</c:v>
                </c:pt>
                <c:pt idx="1247">
                  <c:v>42719</c:v>
                </c:pt>
                <c:pt idx="1248">
                  <c:v>42720</c:v>
                </c:pt>
                <c:pt idx="1249">
                  <c:v>42723</c:v>
                </c:pt>
                <c:pt idx="1250">
                  <c:v>42724</c:v>
                </c:pt>
                <c:pt idx="1251">
                  <c:v>42725</c:v>
                </c:pt>
                <c:pt idx="1252">
                  <c:v>42726</c:v>
                </c:pt>
                <c:pt idx="1253">
                  <c:v>42727</c:v>
                </c:pt>
                <c:pt idx="1254">
                  <c:v>42731</c:v>
                </c:pt>
                <c:pt idx="1255">
                  <c:v>42732</c:v>
                </c:pt>
                <c:pt idx="1256">
                  <c:v>42733</c:v>
                </c:pt>
                <c:pt idx="1257">
                  <c:v>42734</c:v>
                </c:pt>
                <c:pt idx="1258">
                  <c:v>42735</c:v>
                </c:pt>
                <c:pt idx="1259">
                  <c:v>42736</c:v>
                </c:pt>
                <c:pt idx="1260">
                  <c:v>42737</c:v>
                </c:pt>
                <c:pt idx="1261">
                  <c:v>42738</c:v>
                </c:pt>
                <c:pt idx="1262">
                  <c:v>42739</c:v>
                </c:pt>
                <c:pt idx="1263">
                  <c:v>42740</c:v>
                </c:pt>
                <c:pt idx="1264">
                  <c:v>42741</c:v>
                </c:pt>
                <c:pt idx="1265">
                  <c:v>42742</c:v>
                </c:pt>
                <c:pt idx="1266">
                  <c:v>42743</c:v>
                </c:pt>
                <c:pt idx="1267">
                  <c:v>42744</c:v>
                </c:pt>
                <c:pt idx="1268">
                  <c:v>42745</c:v>
                </c:pt>
                <c:pt idx="1269">
                  <c:v>42746</c:v>
                </c:pt>
                <c:pt idx="1270">
                  <c:v>42747</c:v>
                </c:pt>
                <c:pt idx="1271">
                  <c:v>42748</c:v>
                </c:pt>
                <c:pt idx="1272">
                  <c:v>42749</c:v>
                </c:pt>
                <c:pt idx="1273">
                  <c:v>42750</c:v>
                </c:pt>
                <c:pt idx="1274">
                  <c:v>42751</c:v>
                </c:pt>
                <c:pt idx="1275">
                  <c:v>42752</c:v>
                </c:pt>
                <c:pt idx="1276">
                  <c:v>42753</c:v>
                </c:pt>
                <c:pt idx="1277">
                  <c:v>42754</c:v>
                </c:pt>
                <c:pt idx="1278">
                  <c:v>42755</c:v>
                </c:pt>
                <c:pt idx="1279">
                  <c:v>42756</c:v>
                </c:pt>
                <c:pt idx="1280">
                  <c:v>42757</c:v>
                </c:pt>
                <c:pt idx="1281">
                  <c:v>42758</c:v>
                </c:pt>
                <c:pt idx="1282">
                  <c:v>42759</c:v>
                </c:pt>
                <c:pt idx="1283">
                  <c:v>42760</c:v>
                </c:pt>
                <c:pt idx="1284">
                  <c:v>42761</c:v>
                </c:pt>
                <c:pt idx="1285">
                  <c:v>42762</c:v>
                </c:pt>
                <c:pt idx="1286">
                  <c:v>42763</c:v>
                </c:pt>
                <c:pt idx="1287">
                  <c:v>42764</c:v>
                </c:pt>
                <c:pt idx="1288">
                  <c:v>42765</c:v>
                </c:pt>
                <c:pt idx="1289">
                  <c:v>42766</c:v>
                </c:pt>
                <c:pt idx="1290">
                  <c:v>42767</c:v>
                </c:pt>
                <c:pt idx="1291">
                  <c:v>42768</c:v>
                </c:pt>
                <c:pt idx="1292">
                  <c:v>42769</c:v>
                </c:pt>
                <c:pt idx="1293">
                  <c:v>42770</c:v>
                </c:pt>
                <c:pt idx="1294">
                  <c:v>42771</c:v>
                </c:pt>
                <c:pt idx="1295">
                  <c:v>42772</c:v>
                </c:pt>
                <c:pt idx="1296">
                  <c:v>42773</c:v>
                </c:pt>
                <c:pt idx="1297">
                  <c:v>42774</c:v>
                </c:pt>
                <c:pt idx="1298">
                  <c:v>42775</c:v>
                </c:pt>
                <c:pt idx="1299">
                  <c:v>42776</c:v>
                </c:pt>
                <c:pt idx="1300">
                  <c:v>42777</c:v>
                </c:pt>
                <c:pt idx="1301">
                  <c:v>42778</c:v>
                </c:pt>
                <c:pt idx="1302">
                  <c:v>42779</c:v>
                </c:pt>
                <c:pt idx="1303">
                  <c:v>42780</c:v>
                </c:pt>
                <c:pt idx="1304">
                  <c:v>42781</c:v>
                </c:pt>
                <c:pt idx="1305">
                  <c:v>42782</c:v>
                </c:pt>
                <c:pt idx="1306">
                  <c:v>42783</c:v>
                </c:pt>
                <c:pt idx="1307">
                  <c:v>42784</c:v>
                </c:pt>
                <c:pt idx="1308">
                  <c:v>42785</c:v>
                </c:pt>
                <c:pt idx="1309">
                  <c:v>42786</c:v>
                </c:pt>
                <c:pt idx="1310">
                  <c:v>42787</c:v>
                </c:pt>
                <c:pt idx="1311">
                  <c:v>42788</c:v>
                </c:pt>
                <c:pt idx="1312">
                  <c:v>42789</c:v>
                </c:pt>
                <c:pt idx="1313">
                  <c:v>42790</c:v>
                </c:pt>
                <c:pt idx="1314">
                  <c:v>42791</c:v>
                </c:pt>
                <c:pt idx="1315">
                  <c:v>42792</c:v>
                </c:pt>
                <c:pt idx="1316">
                  <c:v>42793</c:v>
                </c:pt>
                <c:pt idx="1317">
                  <c:v>42794</c:v>
                </c:pt>
                <c:pt idx="1318">
                  <c:v>42795</c:v>
                </c:pt>
                <c:pt idx="1319">
                  <c:v>42796</c:v>
                </c:pt>
                <c:pt idx="1320">
                  <c:v>42797</c:v>
                </c:pt>
                <c:pt idx="1321">
                  <c:v>42798</c:v>
                </c:pt>
                <c:pt idx="1322">
                  <c:v>42799</c:v>
                </c:pt>
                <c:pt idx="1323">
                  <c:v>42800</c:v>
                </c:pt>
                <c:pt idx="1324">
                  <c:v>42801</c:v>
                </c:pt>
                <c:pt idx="1325">
                  <c:v>42802</c:v>
                </c:pt>
                <c:pt idx="1326">
                  <c:v>42803</c:v>
                </c:pt>
                <c:pt idx="1327">
                  <c:v>42804</c:v>
                </c:pt>
                <c:pt idx="1328">
                  <c:v>42805</c:v>
                </c:pt>
                <c:pt idx="1329">
                  <c:v>42806</c:v>
                </c:pt>
                <c:pt idx="1330">
                  <c:v>42807</c:v>
                </c:pt>
                <c:pt idx="1331">
                  <c:v>42808</c:v>
                </c:pt>
                <c:pt idx="1332">
                  <c:v>42809</c:v>
                </c:pt>
                <c:pt idx="1333">
                  <c:v>42810</c:v>
                </c:pt>
                <c:pt idx="1334">
                  <c:v>42811</c:v>
                </c:pt>
                <c:pt idx="1335">
                  <c:v>42812</c:v>
                </c:pt>
                <c:pt idx="1336">
                  <c:v>42813</c:v>
                </c:pt>
                <c:pt idx="1337">
                  <c:v>42814</c:v>
                </c:pt>
                <c:pt idx="1338">
                  <c:v>42815</c:v>
                </c:pt>
                <c:pt idx="1339">
                  <c:v>42816</c:v>
                </c:pt>
                <c:pt idx="1340">
                  <c:v>42817</c:v>
                </c:pt>
                <c:pt idx="1341">
                  <c:v>42818</c:v>
                </c:pt>
                <c:pt idx="1342">
                  <c:v>42819</c:v>
                </c:pt>
                <c:pt idx="1343">
                  <c:v>42820</c:v>
                </c:pt>
                <c:pt idx="1344">
                  <c:v>42821</c:v>
                </c:pt>
                <c:pt idx="1345">
                  <c:v>42822</c:v>
                </c:pt>
                <c:pt idx="1346">
                  <c:v>42823</c:v>
                </c:pt>
                <c:pt idx="1347">
                  <c:v>42824</c:v>
                </c:pt>
                <c:pt idx="1348">
                  <c:v>42825</c:v>
                </c:pt>
                <c:pt idx="1349">
                  <c:v>42826</c:v>
                </c:pt>
                <c:pt idx="1350">
                  <c:v>42827</c:v>
                </c:pt>
                <c:pt idx="1351">
                  <c:v>42828</c:v>
                </c:pt>
                <c:pt idx="1352">
                  <c:v>42829</c:v>
                </c:pt>
                <c:pt idx="1353">
                  <c:v>42830</c:v>
                </c:pt>
                <c:pt idx="1354">
                  <c:v>42831</c:v>
                </c:pt>
                <c:pt idx="1355">
                  <c:v>42832</c:v>
                </c:pt>
                <c:pt idx="1356">
                  <c:v>42833</c:v>
                </c:pt>
                <c:pt idx="1357">
                  <c:v>42834</c:v>
                </c:pt>
                <c:pt idx="1358">
                  <c:v>42835</c:v>
                </c:pt>
              </c:numCache>
            </c:numRef>
          </c:cat>
          <c:val>
            <c:numRef>
              <c:f>BMYTS!$B$2:$B$1360</c:f>
              <c:numCache>
                <c:formatCode>General</c:formatCode>
                <c:ptCount val="1359"/>
                <c:pt idx="0">
                  <c:v>29.949065999999998</c:v>
                </c:pt>
                <c:pt idx="1">
                  <c:v>29.664003000000001</c:v>
                </c:pt>
                <c:pt idx="2">
                  <c:v>29.508513000000001</c:v>
                </c:pt>
                <c:pt idx="3">
                  <c:v>29.560344000000001</c:v>
                </c:pt>
                <c:pt idx="4">
                  <c:v>29.292555</c:v>
                </c:pt>
                <c:pt idx="5">
                  <c:v>29.905875000000002</c:v>
                </c:pt>
                <c:pt idx="6">
                  <c:v>29.456682000000001</c:v>
                </c:pt>
                <c:pt idx="7">
                  <c:v>29.473959000000001</c:v>
                </c:pt>
                <c:pt idx="8">
                  <c:v>29.197533</c:v>
                </c:pt>
                <c:pt idx="9">
                  <c:v>29.128428</c:v>
                </c:pt>
                <c:pt idx="10">
                  <c:v>29.137065</c:v>
                </c:pt>
                <c:pt idx="11">
                  <c:v>28.255956000000001</c:v>
                </c:pt>
                <c:pt idx="12">
                  <c:v>28.204128000000001</c:v>
                </c:pt>
                <c:pt idx="13">
                  <c:v>28.048638</c:v>
                </c:pt>
                <c:pt idx="14">
                  <c:v>27.858592999999999</c:v>
                </c:pt>
                <c:pt idx="15">
                  <c:v>28.247319000000001</c:v>
                </c:pt>
                <c:pt idx="16">
                  <c:v>28.057274</c:v>
                </c:pt>
                <c:pt idx="17">
                  <c:v>27.893148</c:v>
                </c:pt>
                <c:pt idx="18">
                  <c:v>27.858592999999999</c:v>
                </c:pt>
                <c:pt idx="19">
                  <c:v>27.849957</c:v>
                </c:pt>
                <c:pt idx="20">
                  <c:v>28.014084</c:v>
                </c:pt>
                <c:pt idx="21">
                  <c:v>27.910425</c:v>
                </c:pt>
                <c:pt idx="22">
                  <c:v>27.867229999999999</c:v>
                </c:pt>
                <c:pt idx="23">
                  <c:v>27.754933999999999</c:v>
                </c:pt>
                <c:pt idx="24">
                  <c:v>27.772212</c:v>
                </c:pt>
                <c:pt idx="25">
                  <c:v>27.711743999999999</c:v>
                </c:pt>
                <c:pt idx="26">
                  <c:v>27.633997000000001</c:v>
                </c:pt>
                <c:pt idx="27">
                  <c:v>27.556252000000001</c:v>
                </c:pt>
                <c:pt idx="28">
                  <c:v>27.633997000000001</c:v>
                </c:pt>
                <c:pt idx="29">
                  <c:v>27.513061</c:v>
                </c:pt>
                <c:pt idx="30">
                  <c:v>27.530338</c:v>
                </c:pt>
                <c:pt idx="31">
                  <c:v>27.677188999999998</c:v>
                </c:pt>
                <c:pt idx="32">
                  <c:v>28.610126999999999</c:v>
                </c:pt>
                <c:pt idx="33">
                  <c:v>27.919060999999999</c:v>
                </c:pt>
                <c:pt idx="34">
                  <c:v>27.841315999999999</c:v>
                </c:pt>
                <c:pt idx="35">
                  <c:v>27.944974999999999</c:v>
                </c:pt>
                <c:pt idx="36">
                  <c:v>28.160933</c:v>
                </c:pt>
                <c:pt idx="37">
                  <c:v>28.204128000000001</c:v>
                </c:pt>
                <c:pt idx="38">
                  <c:v>28.031361</c:v>
                </c:pt>
                <c:pt idx="39">
                  <c:v>27.789484999999999</c:v>
                </c:pt>
                <c:pt idx="40">
                  <c:v>28.195488000000001</c:v>
                </c:pt>
                <c:pt idx="41">
                  <c:v>28.152297000000001</c:v>
                </c:pt>
                <c:pt idx="42">
                  <c:v>28.437360000000002</c:v>
                </c:pt>
                <c:pt idx="43">
                  <c:v>27.927702</c:v>
                </c:pt>
                <c:pt idx="44">
                  <c:v>28.057274</c:v>
                </c:pt>
                <c:pt idx="45">
                  <c:v>28.316424000000001</c:v>
                </c:pt>
                <c:pt idx="46">
                  <c:v>28.428723000000002</c:v>
                </c:pt>
                <c:pt idx="47">
                  <c:v>28.549658999999998</c:v>
                </c:pt>
                <c:pt idx="48">
                  <c:v>28.869275999999999</c:v>
                </c:pt>
                <c:pt idx="49">
                  <c:v>28.981574999999999</c:v>
                </c:pt>
                <c:pt idx="50">
                  <c:v>28.705148999999999</c:v>
                </c:pt>
                <c:pt idx="51">
                  <c:v>28.661957999999998</c:v>
                </c:pt>
                <c:pt idx="52">
                  <c:v>28.636043999999998</c:v>
                </c:pt>
                <c:pt idx="53">
                  <c:v>28.575576000000002</c:v>
                </c:pt>
                <c:pt idx="54">
                  <c:v>28.610126999999999</c:v>
                </c:pt>
                <c:pt idx="55">
                  <c:v>28.420086000000001</c:v>
                </c:pt>
                <c:pt idx="56">
                  <c:v>28.471914000000002</c:v>
                </c:pt>
                <c:pt idx="57">
                  <c:v>29.016128999999999</c:v>
                </c:pt>
                <c:pt idx="58">
                  <c:v>29.085234</c:v>
                </c:pt>
                <c:pt idx="59">
                  <c:v>29.085234</c:v>
                </c:pt>
                <c:pt idx="60">
                  <c:v>28.990214999999999</c:v>
                </c:pt>
                <c:pt idx="61">
                  <c:v>29.154342</c:v>
                </c:pt>
                <c:pt idx="62">
                  <c:v>29.275278</c:v>
                </c:pt>
                <c:pt idx="63">
                  <c:v>29.554504999999999</c:v>
                </c:pt>
                <c:pt idx="64">
                  <c:v>29.406167</c:v>
                </c:pt>
                <c:pt idx="65">
                  <c:v>29.388715000000001</c:v>
                </c:pt>
                <c:pt idx="66">
                  <c:v>28.830259999999999</c:v>
                </c:pt>
                <c:pt idx="67">
                  <c:v>28.332885999999998</c:v>
                </c:pt>
                <c:pt idx="68">
                  <c:v>28.437595999999999</c:v>
                </c:pt>
                <c:pt idx="69">
                  <c:v>28.402691000000001</c:v>
                </c:pt>
                <c:pt idx="70">
                  <c:v>28.393967</c:v>
                </c:pt>
                <c:pt idx="71">
                  <c:v>28.734275</c:v>
                </c:pt>
                <c:pt idx="72">
                  <c:v>29.135663999999998</c:v>
                </c:pt>
                <c:pt idx="73">
                  <c:v>29.292729999999999</c:v>
                </c:pt>
                <c:pt idx="74">
                  <c:v>29.606862</c:v>
                </c:pt>
                <c:pt idx="75">
                  <c:v>29.868637</c:v>
                </c:pt>
                <c:pt idx="76">
                  <c:v>29.615586</c:v>
                </c:pt>
                <c:pt idx="77">
                  <c:v>29.641766000000001</c:v>
                </c:pt>
                <c:pt idx="78">
                  <c:v>29.920994</c:v>
                </c:pt>
                <c:pt idx="79">
                  <c:v>29.45852</c:v>
                </c:pt>
                <c:pt idx="80">
                  <c:v>29.074584000000002</c:v>
                </c:pt>
                <c:pt idx="81">
                  <c:v>29.118212</c:v>
                </c:pt>
                <c:pt idx="82">
                  <c:v>29.249101</c:v>
                </c:pt>
                <c:pt idx="83">
                  <c:v>29.222925</c:v>
                </c:pt>
                <c:pt idx="84">
                  <c:v>29.231649000000001</c:v>
                </c:pt>
                <c:pt idx="85">
                  <c:v>29.118212</c:v>
                </c:pt>
                <c:pt idx="86">
                  <c:v>29.196745</c:v>
                </c:pt>
                <c:pt idx="87">
                  <c:v>28.978598000000002</c:v>
                </c:pt>
                <c:pt idx="88">
                  <c:v>28.629566000000001</c:v>
                </c:pt>
                <c:pt idx="89">
                  <c:v>28.961145999999999</c:v>
                </c:pt>
                <c:pt idx="90">
                  <c:v>28.891341000000001</c:v>
                </c:pt>
                <c:pt idx="91">
                  <c:v>28.716823000000002</c:v>
                </c:pt>
                <c:pt idx="92">
                  <c:v>28.777903999999999</c:v>
                </c:pt>
                <c:pt idx="93">
                  <c:v>28.812808</c:v>
                </c:pt>
                <c:pt idx="94">
                  <c:v>28.577209</c:v>
                </c:pt>
                <c:pt idx="95">
                  <c:v>28.551033</c:v>
                </c:pt>
                <c:pt idx="96">
                  <c:v>28.542304999999999</c:v>
                </c:pt>
                <c:pt idx="97">
                  <c:v>28.647017999999999</c:v>
                </c:pt>
                <c:pt idx="98">
                  <c:v>28.376515000000001</c:v>
                </c:pt>
                <c:pt idx="99">
                  <c:v>28.786632000000001</c:v>
                </c:pt>
                <c:pt idx="100">
                  <c:v>28.873888999999998</c:v>
                </c:pt>
                <c:pt idx="101">
                  <c:v>29.092036</c:v>
                </c:pt>
                <c:pt idx="102">
                  <c:v>29.214196999999999</c:v>
                </c:pt>
                <c:pt idx="103">
                  <c:v>29.092036</c:v>
                </c:pt>
                <c:pt idx="104">
                  <c:v>29.083310999999998</c:v>
                </c:pt>
                <c:pt idx="105">
                  <c:v>29.371262999999999</c:v>
                </c:pt>
                <c:pt idx="106">
                  <c:v>29.580684999999999</c:v>
                </c:pt>
                <c:pt idx="107">
                  <c:v>29.702846999999998</c:v>
                </c:pt>
                <c:pt idx="108">
                  <c:v>29.886088999999998</c:v>
                </c:pt>
                <c:pt idx="109">
                  <c:v>29.990798999999999</c:v>
                </c:pt>
                <c:pt idx="110">
                  <c:v>29.825008</c:v>
                </c:pt>
                <c:pt idx="111">
                  <c:v>29.886088999999998</c:v>
                </c:pt>
                <c:pt idx="112">
                  <c:v>29.851185000000001</c:v>
                </c:pt>
                <c:pt idx="113">
                  <c:v>30.147864999999999</c:v>
                </c:pt>
                <c:pt idx="114">
                  <c:v>29.868637</c:v>
                </c:pt>
                <c:pt idx="115">
                  <c:v>30.174043999999999</c:v>
                </c:pt>
                <c:pt idx="116">
                  <c:v>30.392191</c:v>
                </c:pt>
                <c:pt idx="117">
                  <c:v>30.313658</c:v>
                </c:pt>
                <c:pt idx="118">
                  <c:v>30.357286999999999</c:v>
                </c:pt>
                <c:pt idx="119">
                  <c:v>30.854661</c:v>
                </c:pt>
                <c:pt idx="120">
                  <c:v>29.781379999999999</c:v>
                </c:pt>
                <c:pt idx="121">
                  <c:v>30.121687999999999</c:v>
                </c:pt>
                <c:pt idx="122">
                  <c:v>30.619062</c:v>
                </c:pt>
                <c:pt idx="123">
                  <c:v>30.610337999999999</c:v>
                </c:pt>
                <c:pt idx="124">
                  <c:v>31.369486999999999</c:v>
                </c:pt>
                <c:pt idx="125">
                  <c:v>31.456744</c:v>
                </c:pt>
                <c:pt idx="126">
                  <c:v>30.752030000000001</c:v>
                </c:pt>
                <c:pt idx="127">
                  <c:v>30.628706000000001</c:v>
                </c:pt>
                <c:pt idx="128">
                  <c:v>30.487763000000001</c:v>
                </c:pt>
                <c:pt idx="129">
                  <c:v>30.848928999999998</c:v>
                </c:pt>
                <c:pt idx="130">
                  <c:v>30.584662000000002</c:v>
                </c:pt>
                <c:pt idx="131">
                  <c:v>30.470144000000001</c:v>
                </c:pt>
                <c:pt idx="132">
                  <c:v>30.752030000000001</c:v>
                </c:pt>
                <c:pt idx="133">
                  <c:v>31.157240999999999</c:v>
                </c:pt>
                <c:pt idx="134">
                  <c:v>31.210096</c:v>
                </c:pt>
                <c:pt idx="135">
                  <c:v>31.694586999999999</c:v>
                </c:pt>
                <c:pt idx="136">
                  <c:v>31.791485999999999</c:v>
                </c:pt>
                <c:pt idx="137">
                  <c:v>31.844341</c:v>
                </c:pt>
                <c:pt idx="138">
                  <c:v>31.201284999999999</c:v>
                </c:pt>
                <c:pt idx="139">
                  <c:v>30.804884999999999</c:v>
                </c:pt>
                <c:pt idx="140">
                  <c:v>30.593468999999999</c:v>
                </c:pt>
                <c:pt idx="141">
                  <c:v>30.787267</c:v>
                </c:pt>
                <c:pt idx="142">
                  <c:v>31.536026</c:v>
                </c:pt>
                <c:pt idx="143">
                  <c:v>31.756250000000001</c:v>
                </c:pt>
                <c:pt idx="144">
                  <c:v>31.386275999999999</c:v>
                </c:pt>
                <c:pt idx="145">
                  <c:v>31.359846000000001</c:v>
                </c:pt>
                <c:pt idx="146">
                  <c:v>31.359846000000001</c:v>
                </c:pt>
                <c:pt idx="147">
                  <c:v>28.673119</c:v>
                </c:pt>
                <c:pt idx="148">
                  <c:v>28.752399</c:v>
                </c:pt>
                <c:pt idx="149">
                  <c:v>28.708355000000001</c:v>
                </c:pt>
                <c:pt idx="150">
                  <c:v>28.664311000000001</c:v>
                </c:pt>
                <c:pt idx="151">
                  <c:v>28.276714999999999</c:v>
                </c:pt>
                <c:pt idx="152">
                  <c:v>27.986021999999998</c:v>
                </c:pt>
                <c:pt idx="153">
                  <c:v>27.950785</c:v>
                </c:pt>
                <c:pt idx="154">
                  <c:v>27.809842</c:v>
                </c:pt>
                <c:pt idx="155">
                  <c:v>27.950785</c:v>
                </c:pt>
                <c:pt idx="156">
                  <c:v>28.082919</c:v>
                </c:pt>
                <c:pt idx="157">
                  <c:v>28.118155999999999</c:v>
                </c:pt>
                <c:pt idx="158">
                  <c:v>27.809842</c:v>
                </c:pt>
                <c:pt idx="159">
                  <c:v>27.92436</c:v>
                </c:pt>
                <c:pt idx="160">
                  <c:v>27.853888000000001</c:v>
                </c:pt>
                <c:pt idx="161">
                  <c:v>28.021256999999999</c:v>
                </c:pt>
                <c:pt idx="162">
                  <c:v>28.320762999999999</c:v>
                </c:pt>
                <c:pt idx="163">
                  <c:v>28.690736999999999</c:v>
                </c:pt>
                <c:pt idx="164">
                  <c:v>28.972622999999999</c:v>
                </c:pt>
                <c:pt idx="165">
                  <c:v>29.034285000000001</c:v>
                </c:pt>
                <c:pt idx="166">
                  <c:v>28.981434</c:v>
                </c:pt>
                <c:pt idx="167">
                  <c:v>28.955005</c:v>
                </c:pt>
                <c:pt idx="168">
                  <c:v>29.078329</c:v>
                </c:pt>
                <c:pt idx="169">
                  <c:v>29.192847</c:v>
                </c:pt>
                <c:pt idx="170">
                  <c:v>29.139994999999999</c:v>
                </c:pt>
                <c:pt idx="171">
                  <c:v>29.509969000000002</c:v>
                </c:pt>
                <c:pt idx="172">
                  <c:v>29.33379</c:v>
                </c:pt>
                <c:pt idx="173">
                  <c:v>29.192847</c:v>
                </c:pt>
                <c:pt idx="174">
                  <c:v>29.562823999999999</c:v>
                </c:pt>
                <c:pt idx="175">
                  <c:v>29.598057000000001</c:v>
                </c:pt>
                <c:pt idx="176">
                  <c:v>29.694956000000001</c:v>
                </c:pt>
                <c:pt idx="177">
                  <c:v>29.280937999999999</c:v>
                </c:pt>
                <c:pt idx="178">
                  <c:v>29.131184000000001</c:v>
                </c:pt>
                <c:pt idx="179">
                  <c:v>28.981434</c:v>
                </c:pt>
                <c:pt idx="180">
                  <c:v>28.981434</c:v>
                </c:pt>
                <c:pt idx="181">
                  <c:v>29.139994999999999</c:v>
                </c:pt>
                <c:pt idx="182">
                  <c:v>29.606867999999999</c:v>
                </c:pt>
                <c:pt idx="183">
                  <c:v>29.835899000000001</c:v>
                </c:pt>
                <c:pt idx="184">
                  <c:v>29.923991000000001</c:v>
                </c:pt>
                <c:pt idx="185">
                  <c:v>29.650912000000002</c:v>
                </c:pt>
                <c:pt idx="186">
                  <c:v>29.818280999999999</c:v>
                </c:pt>
                <c:pt idx="187">
                  <c:v>29.730193</c:v>
                </c:pt>
                <c:pt idx="188">
                  <c:v>29.871136</c:v>
                </c:pt>
                <c:pt idx="189">
                  <c:v>29.906372000000001</c:v>
                </c:pt>
                <c:pt idx="190">
                  <c:v>29.861882000000001</c:v>
                </c:pt>
                <c:pt idx="191">
                  <c:v>29.977554000000001</c:v>
                </c:pt>
                <c:pt idx="192">
                  <c:v>29.933064000000002</c:v>
                </c:pt>
                <c:pt idx="193">
                  <c:v>29.861882000000001</c:v>
                </c:pt>
                <c:pt idx="194">
                  <c:v>29.568244</c:v>
                </c:pt>
                <c:pt idx="195">
                  <c:v>29.594937000000002</c:v>
                </c:pt>
                <c:pt idx="196">
                  <c:v>29.319099999999999</c:v>
                </c:pt>
                <c:pt idx="197">
                  <c:v>29.443671999999999</c:v>
                </c:pt>
                <c:pt idx="198">
                  <c:v>30.191109000000001</c:v>
                </c:pt>
                <c:pt idx="199">
                  <c:v>30.369071000000002</c:v>
                </c:pt>
                <c:pt idx="200">
                  <c:v>30.591522000000001</c:v>
                </c:pt>
                <c:pt idx="201">
                  <c:v>30.511438999999999</c:v>
                </c:pt>
                <c:pt idx="202">
                  <c:v>30.084333000000001</c:v>
                </c:pt>
                <c:pt idx="203">
                  <c:v>30.288988</c:v>
                </c:pt>
                <c:pt idx="204">
                  <c:v>29.577144000000001</c:v>
                </c:pt>
                <c:pt idx="205">
                  <c:v>29.408079000000001</c:v>
                </c:pt>
                <c:pt idx="206">
                  <c:v>30.013147</c:v>
                </c:pt>
                <c:pt idx="207">
                  <c:v>29.915268000000001</c:v>
                </c:pt>
                <c:pt idx="208">
                  <c:v>29.586041000000002</c:v>
                </c:pt>
                <c:pt idx="209">
                  <c:v>29.790696000000001</c:v>
                </c:pt>
                <c:pt idx="210">
                  <c:v>29.523755000000001</c:v>
                </c:pt>
                <c:pt idx="211">
                  <c:v>29.443671999999999</c:v>
                </c:pt>
                <c:pt idx="212">
                  <c:v>29.603836999999999</c:v>
                </c:pt>
                <c:pt idx="213">
                  <c:v>29.025462000000001</c:v>
                </c:pt>
                <c:pt idx="214">
                  <c:v>28.580559000000001</c:v>
                </c:pt>
                <c:pt idx="215">
                  <c:v>28.678438</c:v>
                </c:pt>
                <c:pt idx="216">
                  <c:v>28.420396</c:v>
                </c:pt>
                <c:pt idx="217">
                  <c:v>28.358108999999999</c:v>
                </c:pt>
                <c:pt idx="218">
                  <c:v>28.011084</c:v>
                </c:pt>
                <c:pt idx="219">
                  <c:v>27.414914</c:v>
                </c:pt>
                <c:pt idx="220">
                  <c:v>28.215738999999999</c:v>
                </c:pt>
                <c:pt idx="221">
                  <c:v>28.500477</c:v>
                </c:pt>
                <c:pt idx="222">
                  <c:v>28.607256</c:v>
                </c:pt>
                <c:pt idx="223">
                  <c:v>28.838604</c:v>
                </c:pt>
                <c:pt idx="224">
                  <c:v>29.025462000000001</c:v>
                </c:pt>
                <c:pt idx="225">
                  <c:v>29.123341</c:v>
                </c:pt>
                <c:pt idx="226">
                  <c:v>29.016566000000001</c:v>
                </c:pt>
                <c:pt idx="227">
                  <c:v>29.123341</c:v>
                </c:pt>
                <c:pt idx="228">
                  <c:v>29.203423999999998</c:v>
                </c:pt>
                <c:pt idx="229">
                  <c:v>29.034362000000002</c:v>
                </c:pt>
                <c:pt idx="230">
                  <c:v>29.069952000000001</c:v>
                </c:pt>
                <c:pt idx="231">
                  <c:v>29.096647999999998</c:v>
                </c:pt>
                <c:pt idx="232">
                  <c:v>29.176731</c:v>
                </c:pt>
                <c:pt idx="233">
                  <c:v>29.114445</c:v>
                </c:pt>
                <c:pt idx="234">
                  <c:v>28.972076000000001</c:v>
                </c:pt>
                <c:pt idx="235">
                  <c:v>29.194527000000001</c:v>
                </c:pt>
                <c:pt idx="236">
                  <c:v>29.425875000000001</c:v>
                </c:pt>
                <c:pt idx="237">
                  <c:v>29.550447999999999</c:v>
                </c:pt>
                <c:pt idx="238">
                  <c:v>29.176731</c:v>
                </c:pt>
                <c:pt idx="239">
                  <c:v>29.123341</c:v>
                </c:pt>
                <c:pt idx="240">
                  <c:v>29.185627</c:v>
                </c:pt>
                <c:pt idx="241">
                  <c:v>29.381385999999999</c:v>
                </c:pt>
                <c:pt idx="242">
                  <c:v>28.980972000000001</c:v>
                </c:pt>
                <c:pt idx="243">
                  <c:v>28.980972000000001</c:v>
                </c:pt>
                <c:pt idx="244">
                  <c:v>28.972076000000001</c:v>
                </c:pt>
                <c:pt idx="245">
                  <c:v>28.883092999999999</c:v>
                </c:pt>
                <c:pt idx="246">
                  <c:v>28.785214</c:v>
                </c:pt>
                <c:pt idx="247">
                  <c:v>28.598355999999999</c:v>
                </c:pt>
                <c:pt idx="248">
                  <c:v>28.384803000000002</c:v>
                </c:pt>
                <c:pt idx="249">
                  <c:v>28.998768999999999</c:v>
                </c:pt>
                <c:pt idx="250">
                  <c:v>29.421517999999999</c:v>
                </c:pt>
                <c:pt idx="251">
                  <c:v>29.898237000000002</c:v>
                </c:pt>
                <c:pt idx="252">
                  <c:v>29.997174999999999</c:v>
                </c:pt>
                <c:pt idx="253">
                  <c:v>30.042151</c:v>
                </c:pt>
                <c:pt idx="254">
                  <c:v>30.123103</c:v>
                </c:pt>
                <c:pt idx="255">
                  <c:v>30.294</c:v>
                </c:pt>
                <c:pt idx="256">
                  <c:v>30.662780999999999</c:v>
                </c:pt>
                <c:pt idx="257">
                  <c:v>30.698761000000001</c:v>
                </c:pt>
                <c:pt idx="258">
                  <c:v>30.779713000000001</c:v>
                </c:pt>
                <c:pt idx="259">
                  <c:v>30.851668</c:v>
                </c:pt>
                <c:pt idx="260">
                  <c:v>30.878654000000001</c:v>
                </c:pt>
                <c:pt idx="261">
                  <c:v>30.824684999999999</c:v>
                </c:pt>
                <c:pt idx="262">
                  <c:v>30.995581999999999</c:v>
                </c:pt>
                <c:pt idx="263">
                  <c:v>31.346373</c:v>
                </c:pt>
                <c:pt idx="264">
                  <c:v>31.391349000000002</c:v>
                </c:pt>
                <c:pt idx="265">
                  <c:v>32.209862999999999</c:v>
                </c:pt>
                <c:pt idx="266">
                  <c:v>33.001390000000001</c:v>
                </c:pt>
                <c:pt idx="267">
                  <c:v>32.749541000000001</c:v>
                </c:pt>
                <c:pt idx="268">
                  <c:v>32.866472000000002</c:v>
                </c:pt>
                <c:pt idx="269">
                  <c:v>32.938428000000002</c:v>
                </c:pt>
                <c:pt idx="270">
                  <c:v>32.506684999999997</c:v>
                </c:pt>
                <c:pt idx="271">
                  <c:v>33.199274000000003</c:v>
                </c:pt>
                <c:pt idx="272">
                  <c:v>32.848483000000002</c:v>
                </c:pt>
                <c:pt idx="273">
                  <c:v>32.839486000000001</c:v>
                </c:pt>
                <c:pt idx="274">
                  <c:v>32.875466000000003</c:v>
                </c:pt>
                <c:pt idx="275">
                  <c:v>32.8215</c:v>
                </c:pt>
                <c:pt idx="276">
                  <c:v>33.307209</c:v>
                </c:pt>
                <c:pt idx="277">
                  <c:v>33.217263000000003</c:v>
                </c:pt>
                <c:pt idx="278">
                  <c:v>32.848483000000002</c:v>
                </c:pt>
                <c:pt idx="279">
                  <c:v>32.488695</c:v>
                </c:pt>
                <c:pt idx="280">
                  <c:v>32.902451999999997</c:v>
                </c:pt>
                <c:pt idx="281">
                  <c:v>32.902451999999997</c:v>
                </c:pt>
                <c:pt idx="282">
                  <c:v>33.226256999999997</c:v>
                </c:pt>
                <c:pt idx="283">
                  <c:v>33.001390000000001</c:v>
                </c:pt>
                <c:pt idx="284">
                  <c:v>33.001390000000001</c:v>
                </c:pt>
                <c:pt idx="285">
                  <c:v>33.190280999999999</c:v>
                </c:pt>
                <c:pt idx="286">
                  <c:v>32.686579000000002</c:v>
                </c:pt>
                <c:pt idx="287">
                  <c:v>32.731551000000003</c:v>
                </c:pt>
                <c:pt idx="288">
                  <c:v>33.370170999999999</c:v>
                </c:pt>
                <c:pt idx="289">
                  <c:v>33.253242999999998</c:v>
                </c:pt>
                <c:pt idx="290">
                  <c:v>33.415146999999997</c:v>
                </c:pt>
                <c:pt idx="291">
                  <c:v>33.226256999999997</c:v>
                </c:pt>
                <c:pt idx="292">
                  <c:v>33.792921</c:v>
                </c:pt>
                <c:pt idx="293">
                  <c:v>33.963818000000003</c:v>
                </c:pt>
                <c:pt idx="294">
                  <c:v>33.756940999999998</c:v>
                </c:pt>
                <c:pt idx="295">
                  <c:v>33.640013000000003</c:v>
                </c:pt>
                <c:pt idx="296">
                  <c:v>33.747948000000001</c:v>
                </c:pt>
                <c:pt idx="297">
                  <c:v>34.377575</c:v>
                </c:pt>
                <c:pt idx="298">
                  <c:v>34.620431000000004</c:v>
                </c:pt>
                <c:pt idx="299">
                  <c:v>34.611434000000003</c:v>
                </c:pt>
                <c:pt idx="300">
                  <c:v>35.043177</c:v>
                </c:pt>
                <c:pt idx="301">
                  <c:v>34.971221999999997</c:v>
                </c:pt>
                <c:pt idx="302">
                  <c:v>35.384974999999997</c:v>
                </c:pt>
                <c:pt idx="303">
                  <c:v>35.861691</c:v>
                </c:pt>
                <c:pt idx="304">
                  <c:v>35.717776999999998</c:v>
                </c:pt>
                <c:pt idx="305">
                  <c:v>36.329413000000002</c:v>
                </c:pt>
                <c:pt idx="306">
                  <c:v>36.212482000000001</c:v>
                </c:pt>
                <c:pt idx="307">
                  <c:v>36.590259000000003</c:v>
                </c:pt>
                <c:pt idx="308">
                  <c:v>36.680204000000003</c:v>
                </c:pt>
                <c:pt idx="309">
                  <c:v>37.048985000000002</c:v>
                </c:pt>
                <c:pt idx="310">
                  <c:v>37.004013</c:v>
                </c:pt>
                <c:pt idx="311">
                  <c:v>37.489725</c:v>
                </c:pt>
                <c:pt idx="312">
                  <c:v>37.253883000000002</c:v>
                </c:pt>
                <c:pt idx="313">
                  <c:v>36.990828</c:v>
                </c:pt>
                <c:pt idx="314">
                  <c:v>36.836626000000003</c:v>
                </c:pt>
                <c:pt idx="315">
                  <c:v>36.945475000000002</c:v>
                </c:pt>
                <c:pt idx="316">
                  <c:v>37.036185000000003</c:v>
                </c:pt>
                <c:pt idx="317">
                  <c:v>37.362732000000001</c:v>
                </c:pt>
                <c:pt idx="318">
                  <c:v>37.462510999999999</c:v>
                </c:pt>
                <c:pt idx="319">
                  <c:v>37.571359999999999</c:v>
                </c:pt>
                <c:pt idx="320">
                  <c:v>36.963616999999999</c:v>
                </c:pt>
                <c:pt idx="321">
                  <c:v>37.244813999999998</c:v>
                </c:pt>
                <c:pt idx="322">
                  <c:v>37.018042999999999</c:v>
                </c:pt>
                <c:pt idx="323">
                  <c:v>36.782198999999999</c:v>
                </c:pt>
                <c:pt idx="324">
                  <c:v>37.326450999999999</c:v>
                </c:pt>
                <c:pt idx="325">
                  <c:v>38.033974000000001</c:v>
                </c:pt>
                <c:pt idx="326">
                  <c:v>38.369593999999999</c:v>
                </c:pt>
                <c:pt idx="327">
                  <c:v>37.598574999999997</c:v>
                </c:pt>
                <c:pt idx="328">
                  <c:v>36.482863999999999</c:v>
                </c:pt>
                <c:pt idx="329">
                  <c:v>36.537286999999999</c:v>
                </c:pt>
                <c:pt idx="330">
                  <c:v>36.201667</c:v>
                </c:pt>
                <c:pt idx="331">
                  <c:v>36.029322999999998</c:v>
                </c:pt>
                <c:pt idx="332">
                  <c:v>36.029322999999998</c:v>
                </c:pt>
                <c:pt idx="333">
                  <c:v>36.292374000000002</c:v>
                </c:pt>
                <c:pt idx="334">
                  <c:v>36.464722000000002</c:v>
                </c:pt>
                <c:pt idx="335">
                  <c:v>36.301447000000003</c:v>
                </c:pt>
                <c:pt idx="336">
                  <c:v>36.301447000000003</c:v>
                </c:pt>
                <c:pt idx="337">
                  <c:v>35.993039000000003</c:v>
                </c:pt>
                <c:pt idx="338">
                  <c:v>36.219808999999998</c:v>
                </c:pt>
                <c:pt idx="339">
                  <c:v>36.727777000000003</c:v>
                </c:pt>
                <c:pt idx="340">
                  <c:v>37.135961000000002</c:v>
                </c:pt>
                <c:pt idx="341">
                  <c:v>38.287956000000001</c:v>
                </c:pt>
                <c:pt idx="342">
                  <c:v>40.220042999999997</c:v>
                </c:pt>
                <c:pt idx="343">
                  <c:v>38.795923999999999</c:v>
                </c:pt>
                <c:pt idx="344">
                  <c:v>39.276676999999999</c:v>
                </c:pt>
                <c:pt idx="345">
                  <c:v>39.693933999999999</c:v>
                </c:pt>
                <c:pt idx="346">
                  <c:v>39.966061000000003</c:v>
                </c:pt>
                <c:pt idx="347">
                  <c:v>42.088634999999996</c:v>
                </c:pt>
                <c:pt idx="348">
                  <c:v>42.632883</c:v>
                </c:pt>
                <c:pt idx="349">
                  <c:v>42.995716999999999</c:v>
                </c:pt>
                <c:pt idx="350">
                  <c:v>43.249699</c:v>
                </c:pt>
                <c:pt idx="351">
                  <c:v>42.369827999999998</c:v>
                </c:pt>
                <c:pt idx="352">
                  <c:v>42.651024999999997</c:v>
                </c:pt>
                <c:pt idx="353">
                  <c:v>41.734870000000001</c:v>
                </c:pt>
                <c:pt idx="354">
                  <c:v>43.168061999999999</c:v>
                </c:pt>
                <c:pt idx="355">
                  <c:v>42.478681000000002</c:v>
                </c:pt>
                <c:pt idx="356">
                  <c:v>41.880003000000002</c:v>
                </c:pt>
                <c:pt idx="357">
                  <c:v>42.632883</c:v>
                </c:pt>
                <c:pt idx="358">
                  <c:v>43.086424000000001</c:v>
                </c:pt>
                <c:pt idx="359">
                  <c:v>42.914079999999998</c:v>
                </c:pt>
                <c:pt idx="360">
                  <c:v>42.895938000000001</c:v>
                </c:pt>
                <c:pt idx="361">
                  <c:v>42.242837000000002</c:v>
                </c:pt>
                <c:pt idx="362">
                  <c:v>42.787084999999998</c:v>
                </c:pt>
                <c:pt idx="363">
                  <c:v>42.451466000000003</c:v>
                </c:pt>
                <c:pt idx="364">
                  <c:v>42.124915999999999</c:v>
                </c:pt>
                <c:pt idx="365">
                  <c:v>42.496819000000002</c:v>
                </c:pt>
                <c:pt idx="366">
                  <c:v>41.771154000000003</c:v>
                </c:pt>
                <c:pt idx="367">
                  <c:v>40.437745</c:v>
                </c:pt>
                <c:pt idx="368">
                  <c:v>41.480888</c:v>
                </c:pt>
                <c:pt idx="369">
                  <c:v>41.245047999999997</c:v>
                </c:pt>
                <c:pt idx="370">
                  <c:v>40.981993000000003</c:v>
                </c:pt>
                <c:pt idx="371">
                  <c:v>42.15213</c:v>
                </c:pt>
                <c:pt idx="372">
                  <c:v>41.997923999999998</c:v>
                </c:pt>
                <c:pt idx="373">
                  <c:v>40.537520999999998</c:v>
                </c:pt>
                <c:pt idx="374">
                  <c:v>40.655442999999998</c:v>
                </c:pt>
                <c:pt idx="375">
                  <c:v>40.216616999999999</c:v>
                </c:pt>
                <c:pt idx="376">
                  <c:v>39.604087</c:v>
                </c:pt>
                <c:pt idx="377">
                  <c:v>40.390318000000001</c:v>
                </c:pt>
                <c:pt idx="378">
                  <c:v>40.198332000000001</c:v>
                </c:pt>
                <c:pt idx="379">
                  <c:v>40.719437999999997</c:v>
                </c:pt>
                <c:pt idx="380">
                  <c:v>41.011989</c:v>
                </c:pt>
                <c:pt idx="381">
                  <c:v>42.081626999999997</c:v>
                </c:pt>
                <c:pt idx="382">
                  <c:v>41.880499999999998</c:v>
                </c:pt>
                <c:pt idx="383">
                  <c:v>41.286254999999997</c:v>
                </c:pt>
                <c:pt idx="384">
                  <c:v>41.130839000000002</c:v>
                </c:pt>
                <c:pt idx="385">
                  <c:v>40.692008999999999</c:v>
                </c:pt>
                <c:pt idx="386">
                  <c:v>40.180047000000002</c:v>
                </c:pt>
                <c:pt idx="387">
                  <c:v>40.399458000000003</c:v>
                </c:pt>
                <c:pt idx="388">
                  <c:v>41.139978999999997</c:v>
                </c:pt>
                <c:pt idx="389">
                  <c:v>41.313679999999998</c:v>
                </c:pt>
                <c:pt idx="390">
                  <c:v>40.765149000000001</c:v>
                </c:pt>
                <c:pt idx="391">
                  <c:v>40.161762000000003</c:v>
                </c:pt>
                <c:pt idx="392">
                  <c:v>40.426887999999998</c:v>
                </c:pt>
                <c:pt idx="393">
                  <c:v>40.006343000000001</c:v>
                </c:pt>
                <c:pt idx="394">
                  <c:v>39.613230999999999</c:v>
                </c:pt>
                <c:pt idx="395">
                  <c:v>39.530951000000002</c:v>
                </c:pt>
                <c:pt idx="396">
                  <c:v>40.216616999999999</c:v>
                </c:pt>
                <c:pt idx="397">
                  <c:v>40.079481999999999</c:v>
                </c:pt>
                <c:pt idx="398">
                  <c:v>39.878352</c:v>
                </c:pt>
                <c:pt idx="399">
                  <c:v>40.353748000000003</c:v>
                </c:pt>
                <c:pt idx="400">
                  <c:v>39.988061000000002</c:v>
                </c:pt>
                <c:pt idx="401">
                  <c:v>40.225757999999999</c:v>
                </c:pt>
                <c:pt idx="402">
                  <c:v>39.942348000000003</c:v>
                </c:pt>
                <c:pt idx="403">
                  <c:v>39.412101</c:v>
                </c:pt>
                <c:pt idx="404">
                  <c:v>39.613230999999999</c:v>
                </c:pt>
                <c:pt idx="405">
                  <c:v>39.247540999999998</c:v>
                </c:pt>
                <c:pt idx="406">
                  <c:v>38.379029000000003</c:v>
                </c:pt>
                <c:pt idx="407">
                  <c:v>38.104762999999998</c:v>
                </c:pt>
                <c:pt idx="408">
                  <c:v>38.351604000000002</c:v>
                </c:pt>
                <c:pt idx="409">
                  <c:v>38.004198000000002</c:v>
                </c:pt>
                <c:pt idx="410">
                  <c:v>37.775643000000002</c:v>
                </c:pt>
                <c:pt idx="411">
                  <c:v>38.086478999999997</c:v>
                </c:pt>
                <c:pt idx="412">
                  <c:v>38.616728999999999</c:v>
                </c:pt>
                <c:pt idx="413">
                  <c:v>38.781286000000001</c:v>
                </c:pt>
                <c:pt idx="414">
                  <c:v>38.095618999999999</c:v>
                </c:pt>
                <c:pt idx="415">
                  <c:v>38.42474</c:v>
                </c:pt>
                <c:pt idx="416">
                  <c:v>38.205328000000002</c:v>
                </c:pt>
                <c:pt idx="417">
                  <c:v>38.113903999999998</c:v>
                </c:pt>
                <c:pt idx="418">
                  <c:v>38.141333000000003</c:v>
                </c:pt>
                <c:pt idx="419">
                  <c:v>38.388173000000002</c:v>
                </c:pt>
                <c:pt idx="420">
                  <c:v>38.141333000000003</c:v>
                </c:pt>
                <c:pt idx="421">
                  <c:v>38.296748999999998</c:v>
                </c:pt>
                <c:pt idx="422">
                  <c:v>38.671579999999999</c:v>
                </c:pt>
                <c:pt idx="423">
                  <c:v>38.872709999999998</c:v>
                </c:pt>
                <c:pt idx="424">
                  <c:v>39.549232000000003</c:v>
                </c:pt>
                <c:pt idx="425">
                  <c:v>39.933207000000003</c:v>
                </c:pt>
                <c:pt idx="426">
                  <c:v>39.823501</c:v>
                </c:pt>
                <c:pt idx="427">
                  <c:v>41.267969999999998</c:v>
                </c:pt>
                <c:pt idx="428">
                  <c:v>41.505668999999997</c:v>
                </c:pt>
                <c:pt idx="429">
                  <c:v>42.529597000000003</c:v>
                </c:pt>
                <c:pt idx="430">
                  <c:v>43.452959</c:v>
                </c:pt>
                <c:pt idx="431">
                  <c:v>42.767293000000002</c:v>
                </c:pt>
                <c:pt idx="432">
                  <c:v>42.557022000000003</c:v>
                </c:pt>
                <c:pt idx="433">
                  <c:v>42.803863</c:v>
                </c:pt>
                <c:pt idx="434">
                  <c:v>42.611877</c:v>
                </c:pt>
                <c:pt idx="435">
                  <c:v>42.904428000000003</c:v>
                </c:pt>
                <c:pt idx="436">
                  <c:v>42.237045999999999</c:v>
                </c:pt>
                <c:pt idx="437">
                  <c:v>42.310181999999998</c:v>
                </c:pt>
                <c:pt idx="438">
                  <c:v>43.187837999999999</c:v>
                </c:pt>
                <c:pt idx="439">
                  <c:v>43.224679000000002</c:v>
                </c:pt>
                <c:pt idx="440">
                  <c:v>42.883893</c:v>
                </c:pt>
                <c:pt idx="441">
                  <c:v>43.768096</c:v>
                </c:pt>
                <c:pt idx="442">
                  <c:v>43.307572999999998</c:v>
                </c:pt>
                <c:pt idx="443">
                  <c:v>42.920732000000001</c:v>
                </c:pt>
                <c:pt idx="444">
                  <c:v>42.745735000000003</c:v>
                </c:pt>
                <c:pt idx="445">
                  <c:v>44.062829999999998</c:v>
                </c:pt>
                <c:pt idx="446">
                  <c:v>43.915463000000003</c:v>
                </c:pt>
                <c:pt idx="447">
                  <c:v>43.906250999999997</c:v>
                </c:pt>
                <c:pt idx="448">
                  <c:v>43.648358999999999</c:v>
                </c:pt>
                <c:pt idx="449">
                  <c:v>44.947032999999998</c:v>
                </c:pt>
                <c:pt idx="450">
                  <c:v>45.748342000000001</c:v>
                </c:pt>
                <c:pt idx="451">
                  <c:v>45.794396999999996</c:v>
                </c:pt>
                <c:pt idx="452">
                  <c:v>45.379925999999998</c:v>
                </c:pt>
                <c:pt idx="453">
                  <c:v>45.803606000000002</c:v>
                </c:pt>
                <c:pt idx="454">
                  <c:v>45.094400999999998</c:v>
                </c:pt>
                <c:pt idx="455">
                  <c:v>45.472028999999999</c:v>
                </c:pt>
                <c:pt idx="456">
                  <c:v>44.919403000000003</c:v>
                </c:pt>
                <c:pt idx="457">
                  <c:v>47.912801999999999</c:v>
                </c:pt>
                <c:pt idx="458">
                  <c:v>49.110160999999998</c:v>
                </c:pt>
                <c:pt idx="459">
                  <c:v>48.935163000000003</c:v>
                </c:pt>
                <c:pt idx="460">
                  <c:v>48.373325000000001</c:v>
                </c:pt>
                <c:pt idx="461">
                  <c:v>48.336481999999997</c:v>
                </c:pt>
                <c:pt idx="462">
                  <c:v>48.852269</c:v>
                </c:pt>
                <c:pt idx="463">
                  <c:v>48.373325000000001</c:v>
                </c:pt>
                <c:pt idx="464">
                  <c:v>47.931223000000003</c:v>
                </c:pt>
                <c:pt idx="465">
                  <c:v>47.249648000000001</c:v>
                </c:pt>
                <c:pt idx="466">
                  <c:v>48.216745000000003</c:v>
                </c:pt>
                <c:pt idx="467">
                  <c:v>48.428589000000002</c:v>
                </c:pt>
                <c:pt idx="468">
                  <c:v>48.391745999999998</c:v>
                </c:pt>
                <c:pt idx="469">
                  <c:v>47.765434999999997</c:v>
                </c:pt>
                <c:pt idx="470">
                  <c:v>48.575955999999998</c:v>
                </c:pt>
                <c:pt idx="471">
                  <c:v>48.281218000000003</c:v>
                </c:pt>
                <c:pt idx="472">
                  <c:v>47.765434999999997</c:v>
                </c:pt>
                <c:pt idx="473">
                  <c:v>47.875959000000002</c:v>
                </c:pt>
                <c:pt idx="474">
                  <c:v>47.700961999999997</c:v>
                </c:pt>
                <c:pt idx="475">
                  <c:v>48.216745000000003</c:v>
                </c:pt>
                <c:pt idx="476">
                  <c:v>49.193055000000001</c:v>
                </c:pt>
                <c:pt idx="477">
                  <c:v>48.677267999999998</c:v>
                </c:pt>
                <c:pt idx="478">
                  <c:v>47.783856</c:v>
                </c:pt>
                <c:pt idx="479">
                  <c:v>47.590434000000002</c:v>
                </c:pt>
                <c:pt idx="480">
                  <c:v>47.323332999999998</c:v>
                </c:pt>
                <c:pt idx="481">
                  <c:v>47.415436</c:v>
                </c:pt>
                <c:pt idx="482">
                  <c:v>46.936492000000001</c:v>
                </c:pt>
                <c:pt idx="483">
                  <c:v>47.047020000000003</c:v>
                </c:pt>
                <c:pt idx="484">
                  <c:v>46.789124999999999</c:v>
                </c:pt>
                <c:pt idx="485">
                  <c:v>46.678600000000003</c:v>
                </c:pt>
                <c:pt idx="486">
                  <c:v>47.166753999999997</c:v>
                </c:pt>
                <c:pt idx="487">
                  <c:v>47.185175000000001</c:v>
                </c:pt>
                <c:pt idx="488">
                  <c:v>46.650970000000001</c:v>
                </c:pt>
                <c:pt idx="489">
                  <c:v>46.558863000000002</c:v>
                </c:pt>
                <c:pt idx="490">
                  <c:v>46.724651999999999</c:v>
                </c:pt>
                <c:pt idx="491">
                  <c:v>46.862810000000003</c:v>
                </c:pt>
                <c:pt idx="492">
                  <c:v>47.065438</c:v>
                </c:pt>
                <c:pt idx="493">
                  <c:v>48.437798000000001</c:v>
                </c:pt>
                <c:pt idx="494">
                  <c:v>49.589105000000004</c:v>
                </c:pt>
                <c:pt idx="495">
                  <c:v>49.156211999999996</c:v>
                </c:pt>
                <c:pt idx="496">
                  <c:v>49.119373000000003</c:v>
                </c:pt>
                <c:pt idx="497">
                  <c:v>48.999636000000002</c:v>
                </c:pt>
                <c:pt idx="498">
                  <c:v>49.368051999999999</c:v>
                </c:pt>
                <c:pt idx="499">
                  <c:v>48.953584999999997</c:v>
                </c:pt>
                <c:pt idx="500">
                  <c:v>49.202264</c:v>
                </c:pt>
                <c:pt idx="501">
                  <c:v>49.285722999999997</c:v>
                </c:pt>
                <c:pt idx="502">
                  <c:v>48.469701999999998</c:v>
                </c:pt>
                <c:pt idx="503">
                  <c:v>49.007531</c:v>
                </c:pt>
                <c:pt idx="504">
                  <c:v>48.812800000000003</c:v>
                </c:pt>
                <c:pt idx="505">
                  <c:v>48.738619</c:v>
                </c:pt>
                <c:pt idx="506">
                  <c:v>49.536088999999997</c:v>
                </c:pt>
                <c:pt idx="507">
                  <c:v>51.029034000000003</c:v>
                </c:pt>
                <c:pt idx="508">
                  <c:v>52.095424999999999</c:v>
                </c:pt>
                <c:pt idx="509">
                  <c:v>51.390678999999999</c:v>
                </c:pt>
                <c:pt idx="510">
                  <c:v>51.631777999999997</c:v>
                </c:pt>
                <c:pt idx="511">
                  <c:v>50.537568999999998</c:v>
                </c:pt>
                <c:pt idx="512">
                  <c:v>50.815756999999998</c:v>
                </c:pt>
                <c:pt idx="513">
                  <c:v>50.407749000000003</c:v>
                </c:pt>
                <c:pt idx="514">
                  <c:v>50.621026000000001</c:v>
                </c:pt>
                <c:pt idx="515">
                  <c:v>50.825032</c:v>
                </c:pt>
                <c:pt idx="516">
                  <c:v>50.027557999999999</c:v>
                </c:pt>
                <c:pt idx="517">
                  <c:v>47.236398000000001</c:v>
                </c:pt>
                <c:pt idx="518">
                  <c:v>46.105100999999998</c:v>
                </c:pt>
                <c:pt idx="519">
                  <c:v>47.356948000000003</c:v>
                </c:pt>
                <c:pt idx="520">
                  <c:v>46.568748999999997</c:v>
                </c:pt>
                <c:pt idx="521">
                  <c:v>46.819119000000001</c:v>
                </c:pt>
                <c:pt idx="522">
                  <c:v>46.336925000000001</c:v>
                </c:pt>
                <c:pt idx="523">
                  <c:v>45.103620999999997</c:v>
                </c:pt>
                <c:pt idx="524">
                  <c:v>45.381808999999997</c:v>
                </c:pt>
                <c:pt idx="525">
                  <c:v>45.010893000000003</c:v>
                </c:pt>
                <c:pt idx="526">
                  <c:v>45.418900999999998</c:v>
                </c:pt>
                <c:pt idx="527">
                  <c:v>46.670752</c:v>
                </c:pt>
                <c:pt idx="528">
                  <c:v>48.330607000000001</c:v>
                </c:pt>
                <c:pt idx="529">
                  <c:v>48.794254000000002</c:v>
                </c:pt>
                <c:pt idx="530">
                  <c:v>49.007531</c:v>
                </c:pt>
                <c:pt idx="531">
                  <c:v>49.601002999999999</c:v>
                </c:pt>
                <c:pt idx="532">
                  <c:v>50.417020000000001</c:v>
                </c:pt>
                <c:pt idx="533">
                  <c:v>50.658118999999999</c:v>
                </c:pt>
                <c:pt idx="534">
                  <c:v>49.573182000000003</c:v>
                </c:pt>
                <c:pt idx="535">
                  <c:v>49.934826000000001</c:v>
                </c:pt>
                <c:pt idx="536">
                  <c:v>50.203743000000003</c:v>
                </c:pt>
                <c:pt idx="537">
                  <c:v>50.361384999999999</c:v>
                </c:pt>
                <c:pt idx="538">
                  <c:v>49.777188000000002</c:v>
                </c:pt>
                <c:pt idx="539">
                  <c:v>49.675184999999999</c:v>
                </c:pt>
                <c:pt idx="540">
                  <c:v>50.027557999999999</c:v>
                </c:pt>
                <c:pt idx="541">
                  <c:v>49.860644999999998</c:v>
                </c:pt>
                <c:pt idx="542">
                  <c:v>49.601002999999999</c:v>
                </c:pt>
                <c:pt idx="543">
                  <c:v>52.317974</c:v>
                </c:pt>
                <c:pt idx="544">
                  <c:v>52.494162000000003</c:v>
                </c:pt>
                <c:pt idx="545">
                  <c:v>51.520502999999998</c:v>
                </c:pt>
                <c:pt idx="546">
                  <c:v>51.770873000000002</c:v>
                </c:pt>
                <c:pt idx="547">
                  <c:v>52.058332</c:v>
                </c:pt>
                <c:pt idx="548">
                  <c:v>51.770873000000002</c:v>
                </c:pt>
                <c:pt idx="549">
                  <c:v>51.223768999999997</c:v>
                </c:pt>
                <c:pt idx="550">
                  <c:v>50.240834999999997</c:v>
                </c:pt>
                <c:pt idx="551">
                  <c:v>50.073922000000003</c:v>
                </c:pt>
                <c:pt idx="552">
                  <c:v>50.741574999999997</c:v>
                </c:pt>
                <c:pt idx="553">
                  <c:v>50.750847</c:v>
                </c:pt>
                <c:pt idx="554">
                  <c:v>50.760122000000003</c:v>
                </c:pt>
                <c:pt idx="555">
                  <c:v>49.869916000000003</c:v>
                </c:pt>
                <c:pt idx="556">
                  <c:v>48.274971000000001</c:v>
                </c:pt>
                <c:pt idx="557">
                  <c:v>47.329129999999999</c:v>
                </c:pt>
                <c:pt idx="558">
                  <c:v>47.329129999999999</c:v>
                </c:pt>
                <c:pt idx="559">
                  <c:v>48.831347000000001</c:v>
                </c:pt>
                <c:pt idx="560">
                  <c:v>48.525340999999997</c:v>
                </c:pt>
                <c:pt idx="561">
                  <c:v>48.052419</c:v>
                </c:pt>
                <c:pt idx="562">
                  <c:v>48.172967999999997</c:v>
                </c:pt>
                <c:pt idx="563">
                  <c:v>48.098782999999997</c:v>
                </c:pt>
                <c:pt idx="564">
                  <c:v>48.173487000000002</c:v>
                </c:pt>
                <c:pt idx="565">
                  <c:v>47.501167000000002</c:v>
                </c:pt>
                <c:pt idx="566">
                  <c:v>46.586067</c:v>
                </c:pt>
                <c:pt idx="567">
                  <c:v>46.950239000000003</c:v>
                </c:pt>
                <c:pt idx="568">
                  <c:v>45.811034999999997</c:v>
                </c:pt>
                <c:pt idx="569">
                  <c:v>47.221035000000001</c:v>
                </c:pt>
                <c:pt idx="570">
                  <c:v>46.025803000000003</c:v>
                </c:pt>
                <c:pt idx="571">
                  <c:v>45.596266999999997</c:v>
                </c:pt>
                <c:pt idx="572">
                  <c:v>44.783880000000003</c:v>
                </c:pt>
                <c:pt idx="573">
                  <c:v>44.979971999999997</c:v>
                </c:pt>
                <c:pt idx="574">
                  <c:v>45.857723</c:v>
                </c:pt>
                <c:pt idx="575">
                  <c:v>46.184542999999998</c:v>
                </c:pt>
                <c:pt idx="576">
                  <c:v>47.165007000000003</c:v>
                </c:pt>
                <c:pt idx="577">
                  <c:v>47.613222999999998</c:v>
                </c:pt>
                <c:pt idx="578">
                  <c:v>47.575870999999999</c:v>
                </c:pt>
                <c:pt idx="579">
                  <c:v>47.351762999999998</c:v>
                </c:pt>
                <c:pt idx="580">
                  <c:v>47.155670999999998</c:v>
                </c:pt>
                <c:pt idx="581">
                  <c:v>47.024943</c:v>
                </c:pt>
                <c:pt idx="582">
                  <c:v>46.053815</c:v>
                </c:pt>
                <c:pt idx="583">
                  <c:v>46.772823000000002</c:v>
                </c:pt>
                <c:pt idx="584">
                  <c:v>46.240571000000003</c:v>
                </c:pt>
                <c:pt idx="585">
                  <c:v>46.502026999999998</c:v>
                </c:pt>
                <c:pt idx="586">
                  <c:v>46.716794999999998</c:v>
                </c:pt>
                <c:pt idx="587">
                  <c:v>47.557195</c:v>
                </c:pt>
                <c:pt idx="588">
                  <c:v>47.407791000000003</c:v>
                </c:pt>
                <c:pt idx="589">
                  <c:v>47.379778999999999</c:v>
                </c:pt>
                <c:pt idx="590">
                  <c:v>47.790638999999999</c:v>
                </c:pt>
                <c:pt idx="591">
                  <c:v>48.565671000000002</c:v>
                </c:pt>
                <c:pt idx="592">
                  <c:v>48.733750999999998</c:v>
                </c:pt>
                <c:pt idx="593">
                  <c:v>48.668387000000003</c:v>
                </c:pt>
                <c:pt idx="594">
                  <c:v>45.689642999999997</c:v>
                </c:pt>
                <c:pt idx="595">
                  <c:v>45.549576000000002</c:v>
                </c:pt>
                <c:pt idx="596">
                  <c:v>46.072490999999999</c:v>
                </c:pt>
                <c:pt idx="597">
                  <c:v>45.530900000000003</c:v>
                </c:pt>
                <c:pt idx="598">
                  <c:v>45.484211999999999</c:v>
                </c:pt>
                <c:pt idx="599">
                  <c:v>45.568252000000001</c:v>
                </c:pt>
                <c:pt idx="600">
                  <c:v>45.558914999999999</c:v>
                </c:pt>
                <c:pt idx="601">
                  <c:v>45.652292000000003</c:v>
                </c:pt>
                <c:pt idx="602">
                  <c:v>45.409511999999999</c:v>
                </c:pt>
                <c:pt idx="603">
                  <c:v>46.240571000000003</c:v>
                </c:pt>
                <c:pt idx="604">
                  <c:v>46.446002999999997</c:v>
                </c:pt>
                <c:pt idx="605">
                  <c:v>45.839047000000001</c:v>
                </c:pt>
                <c:pt idx="606">
                  <c:v>45.736331999999997</c:v>
                </c:pt>
                <c:pt idx="607">
                  <c:v>44.373019999999997</c:v>
                </c:pt>
                <c:pt idx="608">
                  <c:v>44.083548</c:v>
                </c:pt>
                <c:pt idx="609">
                  <c:v>44.120899999999999</c:v>
                </c:pt>
                <c:pt idx="610">
                  <c:v>43.504607999999998</c:v>
                </c:pt>
                <c:pt idx="611">
                  <c:v>43.803415999999999</c:v>
                </c:pt>
                <c:pt idx="612">
                  <c:v>43.850104000000002</c:v>
                </c:pt>
                <c:pt idx="613">
                  <c:v>43.775404000000002</c:v>
                </c:pt>
                <c:pt idx="614">
                  <c:v>43.971496000000002</c:v>
                </c:pt>
                <c:pt idx="615">
                  <c:v>44.139575999999998</c:v>
                </c:pt>
                <c:pt idx="616">
                  <c:v>44.316991999999999</c:v>
                </c:pt>
                <c:pt idx="617">
                  <c:v>44.87726</c:v>
                </c:pt>
                <c:pt idx="618">
                  <c:v>44.671827999999998</c:v>
                </c:pt>
                <c:pt idx="619">
                  <c:v>44.625140000000002</c:v>
                </c:pt>
                <c:pt idx="620">
                  <c:v>44.821232000000002</c:v>
                </c:pt>
                <c:pt idx="621">
                  <c:v>45.101363999999997</c:v>
                </c:pt>
                <c:pt idx="622">
                  <c:v>46.436663000000003</c:v>
                </c:pt>
                <c:pt idx="623">
                  <c:v>46.268583</c:v>
                </c:pt>
                <c:pt idx="624">
                  <c:v>45.801696</c:v>
                </c:pt>
                <c:pt idx="625">
                  <c:v>45.297455999999997</c:v>
                </c:pt>
                <c:pt idx="626">
                  <c:v>45.269233</c:v>
                </c:pt>
                <c:pt idx="627">
                  <c:v>45.382126999999997</c:v>
                </c:pt>
                <c:pt idx="628">
                  <c:v>45.570275000000002</c:v>
                </c:pt>
                <c:pt idx="629">
                  <c:v>45.165748999999998</c:v>
                </c:pt>
                <c:pt idx="630">
                  <c:v>45.024638000000003</c:v>
                </c:pt>
                <c:pt idx="631">
                  <c:v>45.081080999999998</c:v>
                </c:pt>
                <c:pt idx="632">
                  <c:v>45.636127999999999</c:v>
                </c:pt>
                <c:pt idx="633">
                  <c:v>45.739612000000001</c:v>
                </c:pt>
                <c:pt idx="634">
                  <c:v>46.172362999999997</c:v>
                </c:pt>
                <c:pt idx="635">
                  <c:v>45.824280000000002</c:v>
                </c:pt>
                <c:pt idx="636">
                  <c:v>45.908948000000002</c:v>
                </c:pt>
                <c:pt idx="637">
                  <c:v>45.551459999999999</c:v>
                </c:pt>
                <c:pt idx="638">
                  <c:v>46.209989999999998</c:v>
                </c:pt>
                <c:pt idx="639">
                  <c:v>46.021838000000002</c:v>
                </c:pt>
                <c:pt idx="640">
                  <c:v>46.209989999999998</c:v>
                </c:pt>
                <c:pt idx="641">
                  <c:v>46.398142999999997</c:v>
                </c:pt>
                <c:pt idx="642">
                  <c:v>46.529848000000001</c:v>
                </c:pt>
                <c:pt idx="643">
                  <c:v>46.463994999999997</c:v>
                </c:pt>
                <c:pt idx="644">
                  <c:v>46.849705999999998</c:v>
                </c:pt>
                <c:pt idx="645">
                  <c:v>47.988021000000003</c:v>
                </c:pt>
                <c:pt idx="646">
                  <c:v>48.091504999999998</c:v>
                </c:pt>
                <c:pt idx="647">
                  <c:v>47.621125999999997</c:v>
                </c:pt>
                <c:pt idx="648">
                  <c:v>46.859115000000003</c:v>
                </c:pt>
                <c:pt idx="649">
                  <c:v>47.019041999999999</c:v>
                </c:pt>
                <c:pt idx="650">
                  <c:v>46.435774000000002</c:v>
                </c:pt>
                <c:pt idx="651">
                  <c:v>46.548664000000002</c:v>
                </c:pt>
                <c:pt idx="652">
                  <c:v>45.767837</c:v>
                </c:pt>
                <c:pt idx="653">
                  <c:v>46.275843000000002</c:v>
                </c:pt>
                <c:pt idx="654">
                  <c:v>46.181769000000003</c:v>
                </c:pt>
                <c:pt idx="655">
                  <c:v>46.078285000000001</c:v>
                </c:pt>
                <c:pt idx="656">
                  <c:v>46.257027999999998</c:v>
                </c:pt>
                <c:pt idx="657">
                  <c:v>46.868521000000001</c:v>
                </c:pt>
                <c:pt idx="658">
                  <c:v>46.736815999999997</c:v>
                </c:pt>
                <c:pt idx="659">
                  <c:v>47.028452000000001</c:v>
                </c:pt>
                <c:pt idx="660">
                  <c:v>47.320084000000001</c:v>
                </c:pt>
                <c:pt idx="661">
                  <c:v>47.075488999999997</c:v>
                </c:pt>
                <c:pt idx="662">
                  <c:v>47.028452000000001</c:v>
                </c:pt>
                <c:pt idx="663">
                  <c:v>47.207194000000001</c:v>
                </c:pt>
                <c:pt idx="664">
                  <c:v>47.724609999999998</c:v>
                </c:pt>
                <c:pt idx="665">
                  <c:v>47.762241000000003</c:v>
                </c:pt>
                <c:pt idx="666">
                  <c:v>47.273046999999998</c:v>
                </c:pt>
                <c:pt idx="667">
                  <c:v>47.545867000000001</c:v>
                </c:pt>
                <c:pt idx="668">
                  <c:v>47.649351000000003</c:v>
                </c:pt>
                <c:pt idx="669">
                  <c:v>47.583499000000003</c:v>
                </c:pt>
                <c:pt idx="670">
                  <c:v>47.536458000000003</c:v>
                </c:pt>
                <c:pt idx="671">
                  <c:v>47.555273</c:v>
                </c:pt>
                <c:pt idx="672">
                  <c:v>48.091504999999998</c:v>
                </c:pt>
                <c:pt idx="673">
                  <c:v>48.157356999999998</c:v>
                </c:pt>
                <c:pt idx="674">
                  <c:v>47.489421</c:v>
                </c:pt>
                <c:pt idx="675">
                  <c:v>48.053877</c:v>
                </c:pt>
                <c:pt idx="676">
                  <c:v>47.677573000000002</c:v>
                </c:pt>
                <c:pt idx="677">
                  <c:v>47.282452999999997</c:v>
                </c:pt>
                <c:pt idx="678">
                  <c:v>46.990820999999997</c:v>
                </c:pt>
                <c:pt idx="679">
                  <c:v>48.119729999999997</c:v>
                </c:pt>
                <c:pt idx="680">
                  <c:v>47.865724999999998</c:v>
                </c:pt>
                <c:pt idx="681">
                  <c:v>48.091504999999998</c:v>
                </c:pt>
                <c:pt idx="682">
                  <c:v>48.458399</c:v>
                </c:pt>
                <c:pt idx="683">
                  <c:v>48.608919999999998</c:v>
                </c:pt>
                <c:pt idx="684">
                  <c:v>48.251435000000001</c:v>
                </c:pt>
                <c:pt idx="685">
                  <c:v>48.881740999999998</c:v>
                </c:pt>
                <c:pt idx="686">
                  <c:v>48.561883000000002</c:v>
                </c:pt>
                <c:pt idx="687">
                  <c:v>48.072688999999997</c:v>
                </c:pt>
                <c:pt idx="688">
                  <c:v>48.646552</c:v>
                </c:pt>
                <c:pt idx="689">
                  <c:v>48.147951999999997</c:v>
                </c:pt>
                <c:pt idx="690">
                  <c:v>47.873198000000002</c:v>
                </c:pt>
                <c:pt idx="691">
                  <c:v>47.570022999999999</c:v>
                </c:pt>
                <c:pt idx="692">
                  <c:v>48.176372000000001</c:v>
                </c:pt>
                <c:pt idx="693">
                  <c:v>48.422704000000003</c:v>
                </c:pt>
                <c:pt idx="694">
                  <c:v>47.153159000000002</c:v>
                </c:pt>
                <c:pt idx="695">
                  <c:v>47.570022999999999</c:v>
                </c:pt>
                <c:pt idx="696">
                  <c:v>46.897354999999997</c:v>
                </c:pt>
                <c:pt idx="697">
                  <c:v>47.636341999999999</c:v>
                </c:pt>
                <c:pt idx="698">
                  <c:v>46.508912000000002</c:v>
                </c:pt>
                <c:pt idx="699">
                  <c:v>46.347848999999997</c:v>
                </c:pt>
                <c:pt idx="700">
                  <c:v>46.385747000000002</c:v>
                </c:pt>
                <c:pt idx="701">
                  <c:v>46.632078</c:v>
                </c:pt>
                <c:pt idx="702">
                  <c:v>47.768980999999997</c:v>
                </c:pt>
                <c:pt idx="703">
                  <c:v>47.901623000000001</c:v>
                </c:pt>
                <c:pt idx="704">
                  <c:v>49.218538000000002</c:v>
                </c:pt>
                <c:pt idx="705">
                  <c:v>49.114320999999997</c:v>
                </c:pt>
                <c:pt idx="706">
                  <c:v>49.739618999999998</c:v>
                </c:pt>
                <c:pt idx="707">
                  <c:v>50.810206000000001</c:v>
                </c:pt>
                <c:pt idx="708">
                  <c:v>50.715462000000002</c:v>
                </c:pt>
                <c:pt idx="709">
                  <c:v>51.350236000000002</c:v>
                </c:pt>
                <c:pt idx="710">
                  <c:v>51.312337999999997</c:v>
                </c:pt>
                <c:pt idx="711">
                  <c:v>55.878909</c:v>
                </c:pt>
                <c:pt idx="712">
                  <c:v>55.130445000000002</c:v>
                </c:pt>
                <c:pt idx="713">
                  <c:v>54.760950999999999</c:v>
                </c:pt>
                <c:pt idx="714">
                  <c:v>54.798848999999997</c:v>
                </c:pt>
                <c:pt idx="715">
                  <c:v>54.779899999999998</c:v>
                </c:pt>
                <c:pt idx="716">
                  <c:v>55.386248999999999</c:v>
                </c:pt>
                <c:pt idx="717">
                  <c:v>55.253610999999999</c:v>
                </c:pt>
                <c:pt idx="718">
                  <c:v>55.717849000000001</c:v>
                </c:pt>
                <c:pt idx="719">
                  <c:v>55.632581000000002</c:v>
                </c:pt>
                <c:pt idx="720">
                  <c:v>55.528364000000003</c:v>
                </c:pt>
                <c:pt idx="721">
                  <c:v>54.760950999999999</c:v>
                </c:pt>
                <c:pt idx="722">
                  <c:v>54.903066000000003</c:v>
                </c:pt>
                <c:pt idx="723">
                  <c:v>55.357827999999998</c:v>
                </c:pt>
                <c:pt idx="724">
                  <c:v>55.613632000000003</c:v>
                </c:pt>
                <c:pt idx="725">
                  <c:v>55.717849000000001</c:v>
                </c:pt>
                <c:pt idx="726">
                  <c:v>55.528364000000003</c:v>
                </c:pt>
                <c:pt idx="727">
                  <c:v>55.708371999999997</c:v>
                </c:pt>
                <c:pt idx="728">
                  <c:v>55.774692000000002</c:v>
                </c:pt>
                <c:pt idx="729">
                  <c:v>55.443095999999997</c:v>
                </c:pt>
                <c:pt idx="730">
                  <c:v>55.765219000000002</c:v>
                </c:pt>
                <c:pt idx="731">
                  <c:v>55.945228</c:v>
                </c:pt>
                <c:pt idx="732">
                  <c:v>55.945228</c:v>
                </c:pt>
                <c:pt idx="733">
                  <c:v>56.125239999999998</c:v>
                </c:pt>
                <c:pt idx="734">
                  <c:v>55.926279000000001</c:v>
                </c:pt>
                <c:pt idx="735">
                  <c:v>55.793641000000001</c:v>
                </c:pt>
                <c:pt idx="736">
                  <c:v>57.461103999999999</c:v>
                </c:pt>
                <c:pt idx="737">
                  <c:v>57.480049000000001</c:v>
                </c:pt>
                <c:pt idx="738">
                  <c:v>56.816856999999999</c:v>
                </c:pt>
                <c:pt idx="739">
                  <c:v>56.163133999999999</c:v>
                </c:pt>
                <c:pt idx="740">
                  <c:v>56.542104000000002</c:v>
                </c:pt>
                <c:pt idx="741">
                  <c:v>55.661002000000003</c:v>
                </c:pt>
                <c:pt idx="742">
                  <c:v>55.471516999999999</c:v>
                </c:pt>
                <c:pt idx="743">
                  <c:v>54.656734</c:v>
                </c:pt>
                <c:pt idx="744">
                  <c:v>56.077866</c:v>
                </c:pt>
                <c:pt idx="745">
                  <c:v>57.593741999999999</c:v>
                </c:pt>
                <c:pt idx="746">
                  <c:v>58.076926</c:v>
                </c:pt>
                <c:pt idx="747">
                  <c:v>57.849547000000001</c:v>
                </c:pt>
                <c:pt idx="748">
                  <c:v>56.049444999999999</c:v>
                </c:pt>
                <c:pt idx="749">
                  <c:v>56.039971999999999</c:v>
                </c:pt>
                <c:pt idx="750">
                  <c:v>56.447364</c:v>
                </c:pt>
                <c:pt idx="751">
                  <c:v>56.66527</c:v>
                </c:pt>
                <c:pt idx="752">
                  <c:v>56.617601000000001</c:v>
                </c:pt>
                <c:pt idx="753">
                  <c:v>56.274405999999999</c:v>
                </c:pt>
                <c:pt idx="754">
                  <c:v>56.731999000000002</c:v>
                </c:pt>
                <c:pt idx="755">
                  <c:v>55.845416</c:v>
                </c:pt>
                <c:pt idx="756">
                  <c:v>55.750081999999999</c:v>
                </c:pt>
                <c:pt idx="757">
                  <c:v>56.474606000000001</c:v>
                </c:pt>
                <c:pt idx="758">
                  <c:v>57.885517</c:v>
                </c:pt>
                <c:pt idx="759">
                  <c:v>57.504187999999999</c:v>
                </c:pt>
                <c:pt idx="760">
                  <c:v>59.277361999999997</c:v>
                </c:pt>
                <c:pt idx="761">
                  <c:v>60.173479999999998</c:v>
                </c:pt>
                <c:pt idx="762">
                  <c:v>60.011417999999999</c:v>
                </c:pt>
                <c:pt idx="763">
                  <c:v>58.753036999999999</c:v>
                </c:pt>
                <c:pt idx="764">
                  <c:v>59.401294</c:v>
                </c:pt>
                <c:pt idx="765">
                  <c:v>59.534757999999997</c:v>
                </c:pt>
                <c:pt idx="766">
                  <c:v>59.058098999999999</c:v>
                </c:pt>
                <c:pt idx="767">
                  <c:v>59.191563000000002</c:v>
                </c:pt>
                <c:pt idx="768">
                  <c:v>59.172496000000002</c:v>
                </c:pt>
                <c:pt idx="769">
                  <c:v>59.544289999999997</c:v>
                </c:pt>
                <c:pt idx="770">
                  <c:v>59.096232000000001</c:v>
                </c:pt>
                <c:pt idx="771">
                  <c:v>58.467041999999999</c:v>
                </c:pt>
                <c:pt idx="772">
                  <c:v>58.285908999999997</c:v>
                </c:pt>
                <c:pt idx="773">
                  <c:v>57.456522999999997</c:v>
                </c:pt>
                <c:pt idx="774">
                  <c:v>57.418388999999998</c:v>
                </c:pt>
                <c:pt idx="775">
                  <c:v>57.065662000000003</c:v>
                </c:pt>
                <c:pt idx="776">
                  <c:v>56.474606000000001</c:v>
                </c:pt>
                <c:pt idx="777">
                  <c:v>57.418388999999998</c:v>
                </c:pt>
                <c:pt idx="778">
                  <c:v>56.884529999999998</c:v>
                </c:pt>
                <c:pt idx="779">
                  <c:v>56.102808000000003</c:v>
                </c:pt>
                <c:pt idx="780">
                  <c:v>57.037064000000001</c:v>
                </c:pt>
                <c:pt idx="781">
                  <c:v>56.541338000000003</c:v>
                </c:pt>
                <c:pt idx="782">
                  <c:v>56.703400000000002</c:v>
                </c:pt>
                <c:pt idx="783">
                  <c:v>57.237259999999999</c:v>
                </c:pt>
                <c:pt idx="784">
                  <c:v>57.294457000000001</c:v>
                </c:pt>
                <c:pt idx="785">
                  <c:v>57.208658</c:v>
                </c:pt>
                <c:pt idx="786">
                  <c:v>56.770131999999997</c:v>
                </c:pt>
                <c:pt idx="787">
                  <c:v>57.694853000000002</c:v>
                </c:pt>
                <c:pt idx="788">
                  <c:v>58.428908999999997</c:v>
                </c:pt>
                <c:pt idx="789">
                  <c:v>58.581439000000003</c:v>
                </c:pt>
                <c:pt idx="790">
                  <c:v>58.362177000000003</c:v>
                </c:pt>
                <c:pt idx="791">
                  <c:v>58.590971000000003</c:v>
                </c:pt>
                <c:pt idx="792">
                  <c:v>58.076177999999999</c:v>
                </c:pt>
                <c:pt idx="793">
                  <c:v>59.391759</c:v>
                </c:pt>
                <c:pt idx="794">
                  <c:v>59.029496999999999</c:v>
                </c:pt>
                <c:pt idx="795">
                  <c:v>62.604441999999999</c:v>
                </c:pt>
                <c:pt idx="796">
                  <c:v>62.966707999999997</c:v>
                </c:pt>
                <c:pt idx="797">
                  <c:v>62.080120999999998</c:v>
                </c:pt>
                <c:pt idx="798">
                  <c:v>63.262233999999999</c:v>
                </c:pt>
                <c:pt idx="799">
                  <c:v>62.470978000000002</c:v>
                </c:pt>
                <c:pt idx="800">
                  <c:v>62.537709999999997</c:v>
                </c:pt>
                <c:pt idx="801">
                  <c:v>63.538697999999997</c:v>
                </c:pt>
                <c:pt idx="802">
                  <c:v>63.748429000000002</c:v>
                </c:pt>
                <c:pt idx="803">
                  <c:v>64.854275000000001</c:v>
                </c:pt>
                <c:pt idx="804">
                  <c:v>64.463418000000004</c:v>
                </c:pt>
                <c:pt idx="805">
                  <c:v>65.273737999999994</c:v>
                </c:pt>
                <c:pt idx="806">
                  <c:v>65.130737999999994</c:v>
                </c:pt>
                <c:pt idx="807">
                  <c:v>64.596881999999994</c:v>
                </c:pt>
                <c:pt idx="808">
                  <c:v>64.425285000000002</c:v>
                </c:pt>
                <c:pt idx="809">
                  <c:v>62.623513000000003</c:v>
                </c:pt>
                <c:pt idx="810">
                  <c:v>61.679721999999998</c:v>
                </c:pt>
                <c:pt idx="811">
                  <c:v>61.965719999999997</c:v>
                </c:pt>
                <c:pt idx="812">
                  <c:v>62.213585000000002</c:v>
                </c:pt>
                <c:pt idx="813">
                  <c:v>62.690244999999997</c:v>
                </c:pt>
                <c:pt idx="814">
                  <c:v>61.489061</c:v>
                </c:pt>
                <c:pt idx="815">
                  <c:v>60.942534999999999</c:v>
                </c:pt>
                <c:pt idx="816">
                  <c:v>60.626123</c:v>
                </c:pt>
                <c:pt idx="817">
                  <c:v>60.405594999999998</c:v>
                </c:pt>
                <c:pt idx="818">
                  <c:v>60.405594999999998</c:v>
                </c:pt>
                <c:pt idx="819">
                  <c:v>60.904181999999999</c:v>
                </c:pt>
                <c:pt idx="820">
                  <c:v>60.846651000000001</c:v>
                </c:pt>
                <c:pt idx="821">
                  <c:v>61.978057999999997</c:v>
                </c:pt>
                <c:pt idx="822">
                  <c:v>61.316473999999999</c:v>
                </c:pt>
                <c:pt idx="823">
                  <c:v>61.393177999999999</c:v>
                </c:pt>
                <c:pt idx="824">
                  <c:v>60.817888000000004</c:v>
                </c:pt>
                <c:pt idx="825">
                  <c:v>61.057592</c:v>
                </c:pt>
                <c:pt idx="826">
                  <c:v>62.658817999999997</c:v>
                </c:pt>
                <c:pt idx="827">
                  <c:v>63.147818000000001</c:v>
                </c:pt>
                <c:pt idx="828">
                  <c:v>64.058693000000005</c:v>
                </c:pt>
                <c:pt idx="829">
                  <c:v>63.857342000000003</c:v>
                </c:pt>
                <c:pt idx="830">
                  <c:v>63.282052</c:v>
                </c:pt>
                <c:pt idx="831">
                  <c:v>63.090291000000001</c:v>
                </c:pt>
                <c:pt idx="832">
                  <c:v>62.476647999999997</c:v>
                </c:pt>
                <c:pt idx="833">
                  <c:v>61.882176999999999</c:v>
                </c:pt>
                <c:pt idx="834">
                  <c:v>61.642473000000003</c:v>
                </c:pt>
                <c:pt idx="835">
                  <c:v>61.105533000000001</c:v>
                </c:pt>
                <c:pt idx="836">
                  <c:v>61.997238000000003</c:v>
                </c:pt>
                <c:pt idx="837">
                  <c:v>62.630054999999999</c:v>
                </c:pt>
                <c:pt idx="838">
                  <c:v>62.351996999999997</c:v>
                </c:pt>
                <c:pt idx="839">
                  <c:v>62.006821000000002</c:v>
                </c:pt>
                <c:pt idx="840">
                  <c:v>62.371177000000003</c:v>
                </c:pt>
                <c:pt idx="841">
                  <c:v>64.173754000000002</c:v>
                </c:pt>
                <c:pt idx="842">
                  <c:v>65.305160999999998</c:v>
                </c:pt>
                <c:pt idx="843">
                  <c:v>64.720281</c:v>
                </c:pt>
                <c:pt idx="844">
                  <c:v>64.624399999999994</c:v>
                </c:pt>
                <c:pt idx="845">
                  <c:v>64.672336999999999</c:v>
                </c:pt>
                <c:pt idx="846">
                  <c:v>64.854515000000006</c:v>
                </c:pt>
                <c:pt idx="847">
                  <c:v>65.199690000000004</c:v>
                </c:pt>
                <c:pt idx="848">
                  <c:v>65.458568</c:v>
                </c:pt>
                <c:pt idx="849">
                  <c:v>66.235215999999994</c:v>
                </c:pt>
                <c:pt idx="850">
                  <c:v>66.053038000000001</c:v>
                </c:pt>
                <c:pt idx="851">
                  <c:v>65.487339000000006</c:v>
                </c:pt>
                <c:pt idx="852">
                  <c:v>64.720281</c:v>
                </c:pt>
                <c:pt idx="853">
                  <c:v>65.583219</c:v>
                </c:pt>
                <c:pt idx="854">
                  <c:v>66.302333000000004</c:v>
                </c:pt>
                <c:pt idx="855">
                  <c:v>61.939703999999999</c:v>
                </c:pt>
                <c:pt idx="856">
                  <c:v>63.742288000000002</c:v>
                </c:pt>
                <c:pt idx="857">
                  <c:v>63.090291000000001</c:v>
                </c:pt>
                <c:pt idx="858">
                  <c:v>62.994404000000003</c:v>
                </c:pt>
                <c:pt idx="859">
                  <c:v>63.061520999999999</c:v>
                </c:pt>
                <c:pt idx="860">
                  <c:v>63.473813</c:v>
                </c:pt>
                <c:pt idx="861">
                  <c:v>62.630054999999999</c:v>
                </c:pt>
                <c:pt idx="862">
                  <c:v>62.399940000000001</c:v>
                </c:pt>
                <c:pt idx="863">
                  <c:v>62.831406000000001</c:v>
                </c:pt>
                <c:pt idx="864">
                  <c:v>63.138227999999998</c:v>
                </c:pt>
                <c:pt idx="865">
                  <c:v>62.591701</c:v>
                </c:pt>
                <c:pt idx="866">
                  <c:v>62.725935</c:v>
                </c:pt>
                <c:pt idx="867">
                  <c:v>63.253289000000002</c:v>
                </c:pt>
                <c:pt idx="868">
                  <c:v>63.569701000000002</c:v>
                </c:pt>
                <c:pt idx="869">
                  <c:v>63.876522999999999</c:v>
                </c:pt>
                <c:pt idx="870">
                  <c:v>64.049109999999999</c:v>
                </c:pt>
                <c:pt idx="871">
                  <c:v>64.298398000000006</c:v>
                </c:pt>
                <c:pt idx="872">
                  <c:v>64.557282999999998</c:v>
                </c:pt>
                <c:pt idx="873">
                  <c:v>64.058693000000005</c:v>
                </c:pt>
                <c:pt idx="874">
                  <c:v>64.087457000000001</c:v>
                </c:pt>
                <c:pt idx="875">
                  <c:v>64.758634000000001</c:v>
                </c:pt>
                <c:pt idx="876">
                  <c:v>63.253289000000002</c:v>
                </c:pt>
                <c:pt idx="877">
                  <c:v>63.799815000000002</c:v>
                </c:pt>
                <c:pt idx="878">
                  <c:v>65.246087000000003</c:v>
                </c:pt>
                <c:pt idx="879">
                  <c:v>65.062897000000007</c:v>
                </c:pt>
                <c:pt idx="880">
                  <c:v>65.082177999999999</c:v>
                </c:pt>
                <c:pt idx="881">
                  <c:v>65.786033000000003</c:v>
                </c:pt>
                <c:pt idx="882">
                  <c:v>65.313579000000004</c:v>
                </c:pt>
                <c:pt idx="883">
                  <c:v>65.458207000000002</c:v>
                </c:pt>
                <c:pt idx="884">
                  <c:v>66.788774000000004</c:v>
                </c:pt>
                <c:pt idx="885">
                  <c:v>67.164811</c:v>
                </c:pt>
                <c:pt idx="886">
                  <c:v>67.550477000000001</c:v>
                </c:pt>
                <c:pt idx="887">
                  <c:v>66.798417999999998</c:v>
                </c:pt>
                <c:pt idx="888">
                  <c:v>66.894834000000003</c:v>
                </c:pt>
                <c:pt idx="889">
                  <c:v>66.808060999999995</c:v>
                </c:pt>
                <c:pt idx="890">
                  <c:v>67.463704000000007</c:v>
                </c:pt>
                <c:pt idx="891">
                  <c:v>66.403107000000006</c:v>
                </c:pt>
                <c:pt idx="892">
                  <c:v>66.885198000000003</c:v>
                </c:pt>
                <c:pt idx="893">
                  <c:v>65.795669000000004</c:v>
                </c:pt>
                <c:pt idx="894">
                  <c:v>63.616627000000001</c:v>
                </c:pt>
                <c:pt idx="895">
                  <c:v>61.996803</c:v>
                </c:pt>
                <c:pt idx="896">
                  <c:v>62.343908999999996</c:v>
                </c:pt>
                <c:pt idx="897">
                  <c:v>62.565666</c:v>
                </c:pt>
                <c:pt idx="898">
                  <c:v>62.151068000000002</c:v>
                </c:pt>
                <c:pt idx="899">
                  <c:v>63.288801999999997</c:v>
                </c:pt>
                <c:pt idx="900">
                  <c:v>62.999544</c:v>
                </c:pt>
                <c:pt idx="901">
                  <c:v>62.517454000000001</c:v>
                </c:pt>
                <c:pt idx="902">
                  <c:v>62.729574999999997</c:v>
                </c:pt>
                <c:pt idx="903">
                  <c:v>61.264023999999999</c:v>
                </c:pt>
                <c:pt idx="904">
                  <c:v>61.138680000000001</c:v>
                </c:pt>
                <c:pt idx="905">
                  <c:v>61.601486000000001</c:v>
                </c:pt>
                <c:pt idx="906">
                  <c:v>60.415543999999997</c:v>
                </c:pt>
                <c:pt idx="907">
                  <c:v>60.155214999999998</c:v>
                </c:pt>
                <c:pt idx="908">
                  <c:v>60.184139000000002</c:v>
                </c:pt>
                <c:pt idx="909">
                  <c:v>60.820501999999998</c:v>
                </c:pt>
                <c:pt idx="910">
                  <c:v>61.196531999999998</c:v>
                </c:pt>
                <c:pt idx="911">
                  <c:v>61.977516000000001</c:v>
                </c:pt>
                <c:pt idx="912">
                  <c:v>61.823250999999999</c:v>
                </c:pt>
                <c:pt idx="913">
                  <c:v>60.463752999999997</c:v>
                </c:pt>
                <c:pt idx="914">
                  <c:v>58.882497000000001</c:v>
                </c:pt>
                <c:pt idx="915">
                  <c:v>56.549182999999999</c:v>
                </c:pt>
                <c:pt idx="916">
                  <c:v>55.806762999999997</c:v>
                </c:pt>
                <c:pt idx="917">
                  <c:v>57.879748999999997</c:v>
                </c:pt>
                <c:pt idx="918">
                  <c:v>58.641452000000001</c:v>
                </c:pt>
                <c:pt idx="919">
                  <c:v>58.438974999999999</c:v>
                </c:pt>
                <c:pt idx="920">
                  <c:v>57.33981</c:v>
                </c:pt>
                <c:pt idx="921">
                  <c:v>56.115301000000002</c:v>
                </c:pt>
                <c:pt idx="922">
                  <c:v>57.474795</c:v>
                </c:pt>
                <c:pt idx="923">
                  <c:v>56.645598999999997</c:v>
                </c:pt>
                <c:pt idx="924">
                  <c:v>55.247537000000001</c:v>
                </c:pt>
                <c:pt idx="925">
                  <c:v>56.877003999999999</c:v>
                </c:pt>
                <c:pt idx="926">
                  <c:v>55.951388000000001</c:v>
                </c:pt>
                <c:pt idx="927">
                  <c:v>56.645598999999997</c:v>
                </c:pt>
                <c:pt idx="928">
                  <c:v>57.098765</c:v>
                </c:pt>
                <c:pt idx="929">
                  <c:v>57.050553000000001</c:v>
                </c:pt>
                <c:pt idx="930">
                  <c:v>57.937601000000001</c:v>
                </c:pt>
                <c:pt idx="931">
                  <c:v>59.403156000000003</c:v>
                </c:pt>
                <c:pt idx="932">
                  <c:v>59.962378000000001</c:v>
                </c:pt>
                <c:pt idx="933">
                  <c:v>62.035364000000001</c:v>
                </c:pt>
                <c:pt idx="934">
                  <c:v>60.473396000000001</c:v>
                </c:pt>
                <c:pt idx="935">
                  <c:v>59.865962000000003</c:v>
                </c:pt>
                <c:pt idx="936">
                  <c:v>59.528500000000001</c:v>
                </c:pt>
                <c:pt idx="937">
                  <c:v>59.586348999999998</c:v>
                </c:pt>
                <c:pt idx="938">
                  <c:v>58.082230000000003</c:v>
                </c:pt>
                <c:pt idx="939">
                  <c:v>55.401805000000003</c:v>
                </c:pt>
                <c:pt idx="940">
                  <c:v>56.838436000000002</c:v>
                </c:pt>
                <c:pt idx="941">
                  <c:v>57.440001000000002</c:v>
                </c:pt>
                <c:pt idx="942">
                  <c:v>58.264729000000003</c:v>
                </c:pt>
                <c:pt idx="943">
                  <c:v>60.379919000000001</c:v>
                </c:pt>
                <c:pt idx="944">
                  <c:v>60.127650000000003</c:v>
                </c:pt>
                <c:pt idx="945">
                  <c:v>58.099784999999997</c:v>
                </c:pt>
                <c:pt idx="946">
                  <c:v>58.749864000000002</c:v>
                </c:pt>
                <c:pt idx="947">
                  <c:v>58.711053</c:v>
                </c:pt>
                <c:pt idx="948">
                  <c:v>59.613404000000003</c:v>
                </c:pt>
                <c:pt idx="949">
                  <c:v>60.845647999999997</c:v>
                </c:pt>
                <c:pt idx="950">
                  <c:v>60.486649</c:v>
                </c:pt>
                <c:pt idx="951">
                  <c:v>60.234380999999999</c:v>
                </c:pt>
                <c:pt idx="952">
                  <c:v>61.728594000000001</c:v>
                </c:pt>
                <c:pt idx="953">
                  <c:v>62.572727999999998</c:v>
                </c:pt>
                <c:pt idx="954">
                  <c:v>63.145190999999997</c:v>
                </c:pt>
                <c:pt idx="955">
                  <c:v>61.990566999999999</c:v>
                </c:pt>
                <c:pt idx="956">
                  <c:v>60.651592999999998</c:v>
                </c:pt>
                <c:pt idx="957">
                  <c:v>61.301676</c:v>
                </c:pt>
                <c:pt idx="958">
                  <c:v>63.222814999999997</c:v>
                </c:pt>
                <c:pt idx="959">
                  <c:v>62.630949000000001</c:v>
                </c:pt>
                <c:pt idx="960">
                  <c:v>64.814057000000005</c:v>
                </c:pt>
                <c:pt idx="961">
                  <c:v>65.580563999999995</c:v>
                </c:pt>
                <c:pt idx="962">
                  <c:v>65.308890000000005</c:v>
                </c:pt>
                <c:pt idx="963">
                  <c:v>63.989322000000001</c:v>
                </c:pt>
                <c:pt idx="964">
                  <c:v>63.795271</c:v>
                </c:pt>
                <c:pt idx="965">
                  <c:v>64.115461999999994</c:v>
                </c:pt>
                <c:pt idx="966">
                  <c:v>63.669137999999997</c:v>
                </c:pt>
                <c:pt idx="967">
                  <c:v>63.601219999999998</c:v>
                </c:pt>
                <c:pt idx="968">
                  <c:v>63.504187000000002</c:v>
                </c:pt>
                <c:pt idx="969">
                  <c:v>63.057862999999998</c:v>
                </c:pt>
                <c:pt idx="970">
                  <c:v>63.116084000000001</c:v>
                </c:pt>
                <c:pt idx="971">
                  <c:v>62.330159999999999</c:v>
                </c:pt>
                <c:pt idx="972">
                  <c:v>61.825623</c:v>
                </c:pt>
                <c:pt idx="973">
                  <c:v>62.242840000000001</c:v>
                </c:pt>
                <c:pt idx="974">
                  <c:v>63.086970000000001</c:v>
                </c:pt>
                <c:pt idx="975">
                  <c:v>63.775869</c:v>
                </c:pt>
                <c:pt idx="976">
                  <c:v>65.599974000000003</c:v>
                </c:pt>
                <c:pt idx="977">
                  <c:v>64.949894999999998</c:v>
                </c:pt>
                <c:pt idx="978">
                  <c:v>65.803730000000002</c:v>
                </c:pt>
                <c:pt idx="979">
                  <c:v>65.968673999999993</c:v>
                </c:pt>
                <c:pt idx="980">
                  <c:v>65.803730000000002</c:v>
                </c:pt>
                <c:pt idx="981">
                  <c:v>66.056002000000007</c:v>
                </c:pt>
                <c:pt idx="982">
                  <c:v>65.832836999999998</c:v>
                </c:pt>
                <c:pt idx="983">
                  <c:v>65.017813000000004</c:v>
                </c:pt>
                <c:pt idx="984">
                  <c:v>66.230650999999995</c:v>
                </c:pt>
                <c:pt idx="985">
                  <c:v>65.764917999999994</c:v>
                </c:pt>
                <c:pt idx="986">
                  <c:v>64.474457000000001</c:v>
                </c:pt>
                <c:pt idx="987">
                  <c:v>67.055379000000002</c:v>
                </c:pt>
                <c:pt idx="988">
                  <c:v>66.793402</c:v>
                </c:pt>
                <c:pt idx="989">
                  <c:v>67.336759000000001</c:v>
                </c:pt>
                <c:pt idx="990">
                  <c:v>66.521727999999996</c:v>
                </c:pt>
                <c:pt idx="991">
                  <c:v>66.890434999999997</c:v>
                </c:pt>
                <c:pt idx="992">
                  <c:v>65.609679</c:v>
                </c:pt>
                <c:pt idx="993">
                  <c:v>66.599350999999999</c:v>
                </c:pt>
                <c:pt idx="994">
                  <c:v>68.132379999999998</c:v>
                </c:pt>
                <c:pt idx="995">
                  <c:v>68.607810000000001</c:v>
                </c:pt>
                <c:pt idx="996">
                  <c:v>67.220324000000005</c:v>
                </c:pt>
                <c:pt idx="997">
                  <c:v>65.629080999999999</c:v>
                </c:pt>
                <c:pt idx="998">
                  <c:v>66.017189999999999</c:v>
                </c:pt>
                <c:pt idx="999">
                  <c:v>66.279160000000005</c:v>
                </c:pt>
                <c:pt idx="1000">
                  <c:v>66.938944000000006</c:v>
                </c:pt>
                <c:pt idx="1001">
                  <c:v>66.919542000000007</c:v>
                </c:pt>
                <c:pt idx="1002">
                  <c:v>67.113592999999995</c:v>
                </c:pt>
                <c:pt idx="1003">
                  <c:v>67.666646999999998</c:v>
                </c:pt>
                <c:pt idx="1004">
                  <c:v>67.822738999999999</c:v>
                </c:pt>
                <c:pt idx="1005">
                  <c:v>67.110566000000006</c:v>
                </c:pt>
                <c:pt idx="1006">
                  <c:v>65.393531999999993</c:v>
                </c:pt>
                <c:pt idx="1007">
                  <c:v>66.681304999999995</c:v>
                </c:pt>
                <c:pt idx="1008">
                  <c:v>65.510604999999998</c:v>
                </c:pt>
                <c:pt idx="1009">
                  <c:v>63.696015000000003</c:v>
                </c:pt>
                <c:pt idx="1010">
                  <c:v>62.076542000000003</c:v>
                </c:pt>
                <c:pt idx="1011">
                  <c:v>61.442408999999998</c:v>
                </c:pt>
                <c:pt idx="1012">
                  <c:v>61.891177999999996</c:v>
                </c:pt>
                <c:pt idx="1013">
                  <c:v>59.783912000000001</c:v>
                </c:pt>
                <c:pt idx="1014">
                  <c:v>61.959468999999999</c:v>
                </c:pt>
                <c:pt idx="1015">
                  <c:v>61.247290999999997</c:v>
                </c:pt>
                <c:pt idx="1016">
                  <c:v>61.666794000000003</c:v>
                </c:pt>
                <c:pt idx="1017">
                  <c:v>61.998493000000003</c:v>
                </c:pt>
                <c:pt idx="1018">
                  <c:v>61.588749</c:v>
                </c:pt>
                <c:pt idx="1019">
                  <c:v>62.827744000000003</c:v>
                </c:pt>
                <c:pt idx="1020">
                  <c:v>61.383873000000001</c:v>
                </c:pt>
                <c:pt idx="1021">
                  <c:v>61.159489000000001</c:v>
                </c:pt>
                <c:pt idx="1022">
                  <c:v>60.203415</c:v>
                </c:pt>
                <c:pt idx="1023">
                  <c:v>59.666843</c:v>
                </c:pt>
                <c:pt idx="1024">
                  <c:v>60.642429</c:v>
                </c:pt>
                <c:pt idx="1025">
                  <c:v>59.335144</c:v>
                </c:pt>
                <c:pt idx="1026">
                  <c:v>57.432749999999999</c:v>
                </c:pt>
                <c:pt idx="1027">
                  <c:v>58.652233000000003</c:v>
                </c:pt>
                <c:pt idx="1028">
                  <c:v>58.242488000000002</c:v>
                </c:pt>
                <c:pt idx="1029">
                  <c:v>58.174197999999997</c:v>
                </c:pt>
                <c:pt idx="1030">
                  <c:v>59.237586999999998</c:v>
                </c:pt>
                <c:pt idx="1031">
                  <c:v>59.530262</c:v>
                </c:pt>
                <c:pt idx="1032">
                  <c:v>59.588797999999997</c:v>
                </c:pt>
                <c:pt idx="1033">
                  <c:v>58.066882999999997</c:v>
                </c:pt>
                <c:pt idx="1034">
                  <c:v>58.730280999999998</c:v>
                </c:pt>
                <c:pt idx="1035">
                  <c:v>60.661940999999999</c:v>
                </c:pt>
                <c:pt idx="1036">
                  <c:v>62.359459000000001</c:v>
                </c:pt>
                <c:pt idx="1037">
                  <c:v>61.774109000000003</c:v>
                </c:pt>
                <c:pt idx="1038">
                  <c:v>62.24239</c:v>
                </c:pt>
                <c:pt idx="1039">
                  <c:v>62.144832999999998</c:v>
                </c:pt>
                <c:pt idx="1040">
                  <c:v>60.554625999999999</c:v>
                </c:pt>
                <c:pt idx="1041">
                  <c:v>60.710720000000002</c:v>
                </c:pt>
                <c:pt idx="1042">
                  <c:v>61.491188000000001</c:v>
                </c:pt>
                <c:pt idx="1043">
                  <c:v>60.730232000000001</c:v>
                </c:pt>
                <c:pt idx="1044">
                  <c:v>60.418044999999999</c:v>
                </c:pt>
                <c:pt idx="1045">
                  <c:v>62.652138000000001</c:v>
                </c:pt>
                <c:pt idx="1046">
                  <c:v>63.315536999999999</c:v>
                </c:pt>
                <c:pt idx="1047">
                  <c:v>63.413094000000001</c:v>
                </c:pt>
                <c:pt idx="1048">
                  <c:v>63.130172999999999</c:v>
                </c:pt>
                <c:pt idx="1049">
                  <c:v>64.866714999999999</c:v>
                </c:pt>
                <c:pt idx="1050">
                  <c:v>64.642334000000005</c:v>
                </c:pt>
                <c:pt idx="1051">
                  <c:v>63.939911000000002</c:v>
                </c:pt>
                <c:pt idx="1052">
                  <c:v>63.354560999999997</c:v>
                </c:pt>
                <c:pt idx="1053">
                  <c:v>63.374068999999999</c:v>
                </c:pt>
                <c:pt idx="1054">
                  <c:v>62.554580999999999</c:v>
                </c:pt>
                <c:pt idx="1055">
                  <c:v>62.125320000000002</c:v>
                </c:pt>
                <c:pt idx="1056">
                  <c:v>61.110709999999997</c:v>
                </c:pt>
                <c:pt idx="1057">
                  <c:v>59.969276000000001</c:v>
                </c:pt>
                <c:pt idx="1058">
                  <c:v>61.296073999999997</c:v>
                </c:pt>
                <c:pt idx="1059">
                  <c:v>61.169246000000001</c:v>
                </c:pt>
                <c:pt idx="1060">
                  <c:v>61.266804</c:v>
                </c:pt>
                <c:pt idx="1061">
                  <c:v>60.818035000000002</c:v>
                </c:pt>
                <c:pt idx="1062">
                  <c:v>60.993640999999997</c:v>
                </c:pt>
                <c:pt idx="1063">
                  <c:v>61.237537000000003</c:v>
                </c:pt>
                <c:pt idx="1064">
                  <c:v>62.622871000000004</c:v>
                </c:pt>
                <c:pt idx="1065">
                  <c:v>62.259751000000001</c:v>
                </c:pt>
                <c:pt idx="1066">
                  <c:v>62.691566999999999</c:v>
                </c:pt>
                <c:pt idx="1067">
                  <c:v>63.702407999999998</c:v>
                </c:pt>
                <c:pt idx="1068">
                  <c:v>64.742684999999994</c:v>
                </c:pt>
                <c:pt idx="1069">
                  <c:v>64.536592999999996</c:v>
                </c:pt>
                <c:pt idx="1070">
                  <c:v>65.302080000000004</c:v>
                </c:pt>
                <c:pt idx="1071">
                  <c:v>65.046914999999998</c:v>
                </c:pt>
                <c:pt idx="1072">
                  <c:v>64.840823</c:v>
                </c:pt>
                <c:pt idx="1073">
                  <c:v>64.752500999999995</c:v>
                </c:pt>
                <c:pt idx="1074">
                  <c:v>65.596494000000007</c:v>
                </c:pt>
                <c:pt idx="1075">
                  <c:v>66.312916999999999</c:v>
                </c:pt>
                <c:pt idx="1076">
                  <c:v>66.607337999999999</c:v>
                </c:pt>
                <c:pt idx="1077">
                  <c:v>66.783990000000003</c:v>
                </c:pt>
                <c:pt idx="1078">
                  <c:v>67.578918000000002</c:v>
                </c:pt>
                <c:pt idx="1079">
                  <c:v>67.627990999999994</c:v>
                </c:pt>
                <c:pt idx="1080">
                  <c:v>67.942036999999999</c:v>
                </c:pt>
                <c:pt idx="1081">
                  <c:v>68.854736000000003</c:v>
                </c:pt>
                <c:pt idx="1082">
                  <c:v>69.365058000000005</c:v>
                </c:pt>
                <c:pt idx="1083">
                  <c:v>69.315985999999995</c:v>
                </c:pt>
                <c:pt idx="1084">
                  <c:v>69.541709999999995</c:v>
                </c:pt>
                <c:pt idx="1085">
                  <c:v>68.923433000000003</c:v>
                </c:pt>
                <c:pt idx="1086">
                  <c:v>70.915666000000002</c:v>
                </c:pt>
                <c:pt idx="1087">
                  <c:v>70.837152000000003</c:v>
                </c:pt>
                <c:pt idx="1088">
                  <c:v>70.621244000000004</c:v>
                </c:pt>
                <c:pt idx="1089">
                  <c:v>69.806683000000007</c:v>
                </c:pt>
                <c:pt idx="1090">
                  <c:v>69.463195999999996</c:v>
                </c:pt>
                <c:pt idx="1091">
                  <c:v>69.826316000000006</c:v>
                </c:pt>
                <c:pt idx="1092">
                  <c:v>69.895013000000006</c:v>
                </c:pt>
                <c:pt idx="1093">
                  <c:v>70.012776000000002</c:v>
                </c:pt>
                <c:pt idx="1094">
                  <c:v>70.199242999999996</c:v>
                </c:pt>
                <c:pt idx="1095">
                  <c:v>69.492637000000002</c:v>
                </c:pt>
                <c:pt idx="1096">
                  <c:v>69.953894000000005</c:v>
                </c:pt>
                <c:pt idx="1097">
                  <c:v>69.855756</c:v>
                </c:pt>
                <c:pt idx="1098">
                  <c:v>71.475060999999997</c:v>
                </c:pt>
                <c:pt idx="1099">
                  <c:v>69.885197000000005</c:v>
                </c:pt>
                <c:pt idx="1100">
                  <c:v>69.767426999999998</c:v>
                </c:pt>
                <c:pt idx="1101">
                  <c:v>69.021570999999994</c:v>
                </c:pt>
                <c:pt idx="1102">
                  <c:v>69.453379999999996</c:v>
                </c:pt>
                <c:pt idx="1103">
                  <c:v>69.090269000000006</c:v>
                </c:pt>
                <c:pt idx="1104">
                  <c:v>69.904829000000007</c:v>
                </c:pt>
                <c:pt idx="1105">
                  <c:v>69.374874000000005</c:v>
                </c:pt>
                <c:pt idx="1106">
                  <c:v>69.414130999999998</c:v>
                </c:pt>
                <c:pt idx="1107">
                  <c:v>69.983334999999997</c:v>
                </c:pt>
                <c:pt idx="1108">
                  <c:v>70.366078999999999</c:v>
                </c:pt>
                <c:pt idx="1109">
                  <c:v>70.532921999999999</c:v>
                </c:pt>
                <c:pt idx="1110">
                  <c:v>71.641896000000003</c:v>
                </c:pt>
                <c:pt idx="1111">
                  <c:v>71.533941999999996</c:v>
                </c:pt>
                <c:pt idx="1112">
                  <c:v>72.907898000000003</c:v>
                </c:pt>
                <c:pt idx="1113">
                  <c:v>72.534970000000001</c:v>
                </c:pt>
                <c:pt idx="1114">
                  <c:v>72.044272000000007</c:v>
                </c:pt>
                <c:pt idx="1115">
                  <c:v>71.376923000000005</c:v>
                </c:pt>
                <c:pt idx="1116">
                  <c:v>71.298409000000007</c:v>
                </c:pt>
                <c:pt idx="1117">
                  <c:v>70.876408999999995</c:v>
                </c:pt>
                <c:pt idx="1118">
                  <c:v>71.740033999999994</c:v>
                </c:pt>
                <c:pt idx="1119">
                  <c:v>71.219896000000006</c:v>
                </c:pt>
                <c:pt idx="1120">
                  <c:v>70.395527000000001</c:v>
                </c:pt>
                <c:pt idx="1121">
                  <c:v>69.355242000000004</c:v>
                </c:pt>
                <c:pt idx="1122">
                  <c:v>69.639848000000001</c:v>
                </c:pt>
                <c:pt idx="1123">
                  <c:v>69.924453999999997</c:v>
                </c:pt>
                <c:pt idx="1124">
                  <c:v>70.964731</c:v>
                </c:pt>
                <c:pt idx="1125">
                  <c:v>71.288593000000006</c:v>
                </c:pt>
                <c:pt idx="1126">
                  <c:v>69.296361000000005</c:v>
                </c:pt>
                <c:pt idx="1127">
                  <c:v>69.011754999999994</c:v>
                </c:pt>
                <c:pt idx="1128">
                  <c:v>70.670316999999997</c:v>
                </c:pt>
                <c:pt idx="1129">
                  <c:v>72.021960000000007</c:v>
                </c:pt>
                <c:pt idx="1130">
                  <c:v>72.564594</c:v>
                </c:pt>
                <c:pt idx="1131">
                  <c:v>72.791507999999993</c:v>
                </c:pt>
                <c:pt idx="1132">
                  <c:v>72.791507999999993</c:v>
                </c:pt>
                <c:pt idx="1133">
                  <c:v>72.870437999999993</c:v>
                </c:pt>
                <c:pt idx="1134">
                  <c:v>73.087491999999997</c:v>
                </c:pt>
                <c:pt idx="1135">
                  <c:v>74.271411000000001</c:v>
                </c:pt>
                <c:pt idx="1136">
                  <c:v>74.379937999999996</c:v>
                </c:pt>
                <c:pt idx="1137">
                  <c:v>75.179084000000003</c:v>
                </c:pt>
                <c:pt idx="1138">
                  <c:v>75.553996999999995</c:v>
                </c:pt>
                <c:pt idx="1139">
                  <c:v>75.741446999999994</c:v>
                </c:pt>
                <c:pt idx="1140">
                  <c:v>74.981765999999993</c:v>
                </c:pt>
                <c:pt idx="1141">
                  <c:v>74.942301</c:v>
                </c:pt>
                <c:pt idx="1142">
                  <c:v>74.458867999999995</c:v>
                </c:pt>
                <c:pt idx="1143">
                  <c:v>74.705518999999995</c:v>
                </c:pt>
                <c:pt idx="1144">
                  <c:v>74.488465000000005</c:v>
                </c:pt>
                <c:pt idx="1145">
                  <c:v>74.666054000000003</c:v>
                </c:pt>
                <c:pt idx="1146">
                  <c:v>74.547658999999996</c:v>
                </c:pt>
                <c:pt idx="1147">
                  <c:v>74.054357999999993</c:v>
                </c:pt>
                <c:pt idx="1148">
                  <c:v>75.44547</c:v>
                </c:pt>
                <c:pt idx="1149">
                  <c:v>73.659723</c:v>
                </c:pt>
                <c:pt idx="1150">
                  <c:v>73.807706999999994</c:v>
                </c:pt>
                <c:pt idx="1151">
                  <c:v>75.169223000000002</c:v>
                </c:pt>
                <c:pt idx="1152">
                  <c:v>74.044497000000007</c:v>
                </c:pt>
                <c:pt idx="1153">
                  <c:v>73.797847000000004</c:v>
                </c:pt>
                <c:pt idx="1154">
                  <c:v>74.310875999999993</c:v>
                </c:pt>
                <c:pt idx="1155">
                  <c:v>62.432184999999997</c:v>
                </c:pt>
                <c:pt idx="1156">
                  <c:v>59.492111000000001</c:v>
                </c:pt>
                <c:pt idx="1157">
                  <c:v>60.784560999999997</c:v>
                </c:pt>
                <c:pt idx="1158">
                  <c:v>59.768362000000003</c:v>
                </c:pt>
                <c:pt idx="1159">
                  <c:v>60.153137000000001</c:v>
                </c:pt>
                <c:pt idx="1160">
                  <c:v>59.817692000000001</c:v>
                </c:pt>
                <c:pt idx="1161">
                  <c:v>59.225727999999997</c:v>
                </c:pt>
                <c:pt idx="1162">
                  <c:v>58.614035999999999</c:v>
                </c:pt>
                <c:pt idx="1163">
                  <c:v>57.518906999999999</c:v>
                </c:pt>
                <c:pt idx="1164">
                  <c:v>57.893816999999999</c:v>
                </c:pt>
                <c:pt idx="1165">
                  <c:v>58.495645000000003</c:v>
                </c:pt>
                <c:pt idx="1166">
                  <c:v>58.466043999999997</c:v>
                </c:pt>
                <c:pt idx="1167">
                  <c:v>59.058008000000001</c:v>
                </c:pt>
                <c:pt idx="1168">
                  <c:v>57.805022000000001</c:v>
                </c:pt>
                <c:pt idx="1169">
                  <c:v>57.972743000000001</c:v>
                </c:pt>
                <c:pt idx="1170">
                  <c:v>57.982610999999999</c:v>
                </c:pt>
                <c:pt idx="1171">
                  <c:v>57.972743000000001</c:v>
                </c:pt>
                <c:pt idx="1172">
                  <c:v>56.473111000000003</c:v>
                </c:pt>
                <c:pt idx="1173">
                  <c:v>56.621099000000001</c:v>
                </c:pt>
                <c:pt idx="1174">
                  <c:v>55.999538000000001</c:v>
                </c:pt>
                <c:pt idx="1175">
                  <c:v>55.595032000000003</c:v>
                </c:pt>
                <c:pt idx="1176">
                  <c:v>56.196860000000001</c:v>
                </c:pt>
                <c:pt idx="1177">
                  <c:v>55.812085000000003</c:v>
                </c:pt>
                <c:pt idx="1178">
                  <c:v>56.048872000000003</c:v>
                </c:pt>
                <c:pt idx="1179">
                  <c:v>54.914278000000003</c:v>
                </c:pt>
                <c:pt idx="1180">
                  <c:v>55.565435000000001</c:v>
                </c:pt>
                <c:pt idx="1181">
                  <c:v>54.855080000000001</c:v>
                </c:pt>
                <c:pt idx="1182">
                  <c:v>54.490037999999998</c:v>
                </c:pt>
                <c:pt idx="1183">
                  <c:v>55.220126</c:v>
                </c:pt>
                <c:pt idx="1184">
                  <c:v>54.855080000000001</c:v>
                </c:pt>
                <c:pt idx="1185">
                  <c:v>54.34205</c:v>
                </c:pt>
                <c:pt idx="1186">
                  <c:v>54.815618999999998</c:v>
                </c:pt>
                <c:pt idx="1187">
                  <c:v>55.180661000000001</c:v>
                </c:pt>
                <c:pt idx="1188">
                  <c:v>55.664093999999999</c:v>
                </c:pt>
                <c:pt idx="1189">
                  <c:v>55.723291000000003</c:v>
                </c:pt>
                <c:pt idx="1190">
                  <c:v>54.736688999999998</c:v>
                </c:pt>
                <c:pt idx="1191">
                  <c:v>54.993208000000003</c:v>
                </c:pt>
                <c:pt idx="1192">
                  <c:v>54.351914999999998</c:v>
                </c:pt>
                <c:pt idx="1193">
                  <c:v>53.148259000000003</c:v>
                </c:pt>
                <c:pt idx="1194">
                  <c:v>53.197588000000003</c:v>
                </c:pt>
                <c:pt idx="1195">
                  <c:v>53.927675000000001</c:v>
                </c:pt>
                <c:pt idx="1196">
                  <c:v>54.470306000000001</c:v>
                </c:pt>
                <c:pt idx="1197">
                  <c:v>54.430570000000003</c:v>
                </c:pt>
                <c:pt idx="1198">
                  <c:v>54.688862999999998</c:v>
                </c:pt>
                <c:pt idx="1199">
                  <c:v>55.066370999999997</c:v>
                </c:pt>
                <c:pt idx="1200">
                  <c:v>49.483240000000002</c:v>
                </c:pt>
                <c:pt idx="1201">
                  <c:v>49.224944000000001</c:v>
                </c:pt>
                <c:pt idx="1202">
                  <c:v>49.681925</c:v>
                </c:pt>
                <c:pt idx="1203">
                  <c:v>49.910420000000002</c:v>
                </c:pt>
                <c:pt idx="1204">
                  <c:v>49.443502000000002</c:v>
                </c:pt>
                <c:pt idx="1205">
                  <c:v>49.016323</c:v>
                </c:pt>
                <c:pt idx="1206">
                  <c:v>49.721663999999997</c:v>
                </c:pt>
                <c:pt idx="1207">
                  <c:v>49.542844000000002</c:v>
                </c:pt>
                <c:pt idx="1208">
                  <c:v>50.029631999999999</c:v>
                </c:pt>
                <c:pt idx="1209">
                  <c:v>49.691862</c:v>
                </c:pt>
                <c:pt idx="1210">
                  <c:v>48.907043999999999</c:v>
                </c:pt>
                <c:pt idx="1211">
                  <c:v>49.224944000000001</c:v>
                </c:pt>
                <c:pt idx="1212">
                  <c:v>48.966650999999999</c:v>
                </c:pt>
                <c:pt idx="1213">
                  <c:v>51.619134000000003</c:v>
                </c:pt>
                <c:pt idx="1214">
                  <c:v>50.665433</c:v>
                </c:pt>
                <c:pt idx="1215">
                  <c:v>50.576022999999999</c:v>
                </c:pt>
                <c:pt idx="1216">
                  <c:v>50.466743999999998</c:v>
                </c:pt>
                <c:pt idx="1217">
                  <c:v>50.238253</c:v>
                </c:pt>
                <c:pt idx="1218">
                  <c:v>49.880614000000001</c:v>
                </c:pt>
                <c:pt idx="1219">
                  <c:v>50.675364999999999</c:v>
                </c:pt>
                <c:pt idx="1220">
                  <c:v>52.274804000000003</c:v>
                </c:pt>
                <c:pt idx="1221">
                  <c:v>52.811261999999999</c:v>
                </c:pt>
                <c:pt idx="1222">
                  <c:v>55.930663000000003</c:v>
                </c:pt>
                <c:pt idx="1223">
                  <c:v>56.288302000000002</c:v>
                </c:pt>
                <c:pt idx="1224">
                  <c:v>56.000202999999999</c:v>
                </c:pt>
                <c:pt idx="1225">
                  <c:v>56.188958999999997</c:v>
                </c:pt>
                <c:pt idx="1226">
                  <c:v>56.318103999999998</c:v>
                </c:pt>
                <c:pt idx="1227">
                  <c:v>55.831321000000003</c:v>
                </c:pt>
                <c:pt idx="1228">
                  <c:v>56.308171000000002</c:v>
                </c:pt>
                <c:pt idx="1229">
                  <c:v>56.387644000000002</c:v>
                </c:pt>
                <c:pt idx="1230">
                  <c:v>56.357841999999998</c:v>
                </c:pt>
                <c:pt idx="1231">
                  <c:v>56.179023000000001</c:v>
                </c:pt>
                <c:pt idx="1232">
                  <c:v>56.377712000000002</c:v>
                </c:pt>
                <c:pt idx="1233">
                  <c:v>56.606202000000003</c:v>
                </c:pt>
                <c:pt idx="1234">
                  <c:v>56.139284000000004</c:v>
                </c:pt>
                <c:pt idx="1235">
                  <c:v>55.990271</c:v>
                </c:pt>
                <c:pt idx="1236">
                  <c:v>56.069744</c:v>
                </c:pt>
                <c:pt idx="1237">
                  <c:v>55.433942999999999</c:v>
                </c:pt>
                <c:pt idx="1238">
                  <c:v>55.592892999999997</c:v>
                </c:pt>
                <c:pt idx="1239">
                  <c:v>55.185583000000001</c:v>
                </c:pt>
                <c:pt idx="1240">
                  <c:v>55.662433999999998</c:v>
                </c:pt>
                <c:pt idx="1241">
                  <c:v>54.877619000000003</c:v>
                </c:pt>
                <c:pt idx="1242">
                  <c:v>54.867683</c:v>
                </c:pt>
                <c:pt idx="1243">
                  <c:v>56.66581</c:v>
                </c:pt>
                <c:pt idx="1244">
                  <c:v>56.179023000000001</c:v>
                </c:pt>
                <c:pt idx="1245">
                  <c:v>56.794955000000002</c:v>
                </c:pt>
                <c:pt idx="1246">
                  <c:v>58.116230999999999</c:v>
                </c:pt>
                <c:pt idx="1247">
                  <c:v>58.265248999999997</c:v>
                </c:pt>
                <c:pt idx="1248">
                  <c:v>58.235442999999997</c:v>
                </c:pt>
                <c:pt idx="1249">
                  <c:v>59.030194000000002</c:v>
                </c:pt>
                <c:pt idx="1250">
                  <c:v>58.732163</c:v>
                </c:pt>
                <c:pt idx="1251">
                  <c:v>58.304983999999997</c:v>
                </c:pt>
                <c:pt idx="1252">
                  <c:v>58.374524000000001</c:v>
                </c:pt>
                <c:pt idx="1253">
                  <c:v>59.21895</c:v>
                </c:pt>
                <c:pt idx="1254">
                  <c:v>58.940787999999998</c:v>
                </c:pt>
                <c:pt idx="1255">
                  <c:v>58.22551</c:v>
                </c:pt>
                <c:pt idx="1256">
                  <c:v>58.513609000000002</c:v>
                </c:pt>
                <c:pt idx="1257">
                  <c:v>58.056623999999999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A0-4B4D-B4A9-B20533BE3D3C}"/>
            </c:ext>
          </c:extLst>
        </c:ser>
        <c:ser>
          <c:idx val="1"/>
          <c:order val="1"/>
          <c:tx>
            <c:strRef>
              <c:f>BMYTS!$G$1</c:f>
              <c:strCache>
                <c:ptCount val="1"/>
                <c:pt idx="0">
                  <c:v>GMAJ</c:v>
                </c:pt>
              </c:strCache>
            </c:strRef>
          </c:tx>
          <c:spPr>
            <a:ln w="28575" cap="rnd">
              <a:solidFill>
                <a:schemeClr val="accent1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BMYTS!$G$2:$G$1360</c:f>
              <c:numCache>
                <c:formatCode>General</c:formatCode>
                <c:ptCount val="1359"/>
                <c:pt idx="1257">
                  <c:v>0</c:v>
                </c:pt>
                <c:pt idx="1258" formatCode="0.00">
                  <c:v>57.309136198664063</c:v>
                </c:pt>
                <c:pt idx="1259" formatCode="0.00">
                  <c:v>56.182163351088967</c:v>
                </c:pt>
                <c:pt idx="1260" formatCode="0.00">
                  <c:v>55.298667435247111</c:v>
                </c:pt>
                <c:pt idx="1261" formatCode="0.00">
                  <c:v>56.746723664106227</c:v>
                </c:pt>
                <c:pt idx="1262" formatCode="0.00">
                  <c:v>57.581121912197176</c:v>
                </c:pt>
                <c:pt idx="1263" formatCode="0.00">
                  <c:v>57.401912059521116</c:v>
                </c:pt>
                <c:pt idx="1264" formatCode="0.00">
                  <c:v>57.088620101185327</c:v>
                </c:pt>
                <c:pt idx="1265" formatCode="0.00">
                  <c:v>56.247744626014232</c:v>
                </c:pt>
                <c:pt idx="1266" formatCode="0.00">
                  <c:v>55.957751813421652</c:v>
                </c:pt>
                <c:pt idx="1267" formatCode="0.00">
                  <c:v>55.635222815153767</c:v>
                </c:pt>
                <c:pt idx="1268" formatCode="0.00">
                  <c:v>55.307281968171978</c:v>
                </c:pt>
                <c:pt idx="1269" formatCode="0.00">
                  <c:v>55.437449121807241</c:v>
                </c:pt>
                <c:pt idx="1270" formatCode="0.00">
                  <c:v>55.400873375471299</c:v>
                </c:pt>
                <c:pt idx="1271" formatCode="0.00">
                  <c:v>55.930720159222638</c:v>
                </c:pt>
                <c:pt idx="1272" formatCode="0.00">
                  <c:v>57.16392774818312</c:v>
                </c:pt>
                <c:pt idx="1273" formatCode="0.00">
                  <c:v>58.419463523826273</c:v>
                </c:pt>
                <c:pt idx="1274" formatCode="0.00">
                  <c:v>58.326821270949097</c:v>
                </c:pt>
                <c:pt idx="1275" formatCode="0.00">
                  <c:v>59.567030485119268</c:v>
                </c:pt>
                <c:pt idx="1276" formatCode="0.00">
                  <c:v>58.914571341956474</c:v>
                </c:pt>
                <c:pt idx="1277" formatCode="0.00">
                  <c:v>57.755481394367692</c:v>
                </c:pt>
                <c:pt idx="1278" formatCode="0.00">
                  <c:v>56.915072813305912</c:v>
                </c:pt>
                <c:pt idx="1279" formatCode="0.00">
                  <c:v>56.574707989283482</c:v>
                </c:pt>
                <c:pt idx="1280" formatCode="0.00">
                  <c:v>56.347288401374385</c:v>
                </c:pt>
                <c:pt idx="1281" formatCode="0.00">
                  <c:v>56.349404601244707</c:v>
                </c:pt>
                <c:pt idx="1282" formatCode="0.00">
                  <c:v>56.063193325742084</c:v>
                </c:pt>
                <c:pt idx="1283" formatCode="0.00">
                  <c:v>56.82454767121552</c:v>
                </c:pt>
                <c:pt idx="1284" formatCode="0.00">
                  <c:v>57.044335744890134</c:v>
                </c:pt>
                <c:pt idx="1285" formatCode="0.00">
                  <c:v>57.222465343418527</c:v>
                </c:pt>
                <c:pt idx="1286" formatCode="0.00">
                  <c:v>57.034904317401946</c:v>
                </c:pt>
                <c:pt idx="1287" formatCode="0.00">
                  <c:v>56.454630266614771</c:v>
                </c:pt>
                <c:pt idx="1288" formatCode="0.00">
                  <c:v>55.901455020821494</c:v>
                </c:pt>
                <c:pt idx="1289" formatCode="0.00">
                  <c:v>55.436088818939751</c:v>
                </c:pt>
                <c:pt idx="1290" formatCode="0.00">
                  <c:v>54.891431386209412</c:v>
                </c:pt>
                <c:pt idx="1291" formatCode="0.00">
                  <c:v>56.01683101396285</c:v>
                </c:pt>
                <c:pt idx="1292" formatCode="0.00">
                  <c:v>56.40330219552979</c:v>
                </c:pt>
                <c:pt idx="1293" formatCode="0.00">
                  <c:v>56.186374556693551</c:v>
                </c:pt>
                <c:pt idx="1294" formatCode="0.00">
                  <c:v>55.146637938958271</c:v>
                </c:pt>
                <c:pt idx="1295" formatCode="0.00">
                  <c:v>54.073486730020093</c:v>
                </c:pt>
                <c:pt idx="1296" formatCode="0.00">
                  <c:v>54.642899316547705</c:v>
                </c:pt>
                <c:pt idx="1297" formatCode="0.00">
                  <c:v>54.163238667350484</c:v>
                </c:pt>
                <c:pt idx="1298" formatCode="0.00">
                  <c:v>53.292308336110025</c:v>
                </c:pt>
                <c:pt idx="1299" formatCode="0.00">
                  <c:v>53.251959744366253</c:v>
                </c:pt>
                <c:pt idx="1300" formatCode="0.00">
                  <c:v>53.356519367539143</c:v>
                </c:pt>
                <c:pt idx="1301" formatCode="0.00">
                  <c:v>53.774130878790068</c:v>
                </c:pt>
                <c:pt idx="1302" formatCode="0.00">
                  <c:v>53.6764085475888</c:v>
                </c:pt>
                <c:pt idx="1303" formatCode="0.00">
                  <c:v>53.711670245972485</c:v>
                </c:pt>
                <c:pt idx="1304" formatCode="0.00">
                  <c:v>54.389236206777866</c:v>
                </c:pt>
                <c:pt idx="1305" formatCode="0.00">
                  <c:v>57.98946450995841</c:v>
                </c:pt>
                <c:pt idx="1306" formatCode="0.00">
                  <c:v>56.987379492366109</c:v>
                </c:pt>
                <c:pt idx="1307" formatCode="0.00">
                  <c:v>56.240563097986737</c:v>
                </c:pt>
                <c:pt idx="1308" formatCode="0.00">
                  <c:v>56.616944955708121</c:v>
                </c:pt>
                <c:pt idx="1309" formatCode="0.00">
                  <c:v>56.814372848498905</c:v>
                </c:pt>
                <c:pt idx="1310" formatCode="0.00">
                  <c:v>56.547030610054115</c:v>
                </c:pt>
                <c:pt idx="1311" formatCode="0.00">
                  <c:v>56.542080773689534</c:v>
                </c:pt>
                <c:pt idx="1312" formatCode="0.00">
                  <c:v>55.027694554047279</c:v>
                </c:pt>
                <c:pt idx="1313" formatCode="0.00">
                  <c:v>54.383138025001166</c:v>
                </c:pt>
                <c:pt idx="1314" formatCode="0.00">
                  <c:v>54.108551693370039</c:v>
                </c:pt>
                <c:pt idx="1315" formatCode="0.00">
                  <c:v>54.233977645685229</c:v>
                </c:pt>
                <c:pt idx="1316" formatCode="0.00">
                  <c:v>53.597919596977192</c:v>
                </c:pt>
                <c:pt idx="1317" formatCode="0.00">
                  <c:v>54.039888393094444</c:v>
                </c:pt>
                <c:pt idx="1318" formatCode="0.00">
                  <c:v>52.993103793436852</c:v>
                </c:pt>
                <c:pt idx="1319" formatCode="0.00">
                  <c:v>52.915361523787148</c:v>
                </c:pt>
                <c:pt idx="1320" formatCode="0.00">
                  <c:v>52.759236338476313</c:v>
                </c:pt>
                <c:pt idx="1321" formatCode="0.00">
                  <c:v>52.999431247399642</c:v>
                </c:pt>
                <c:pt idx="1322" formatCode="0.00">
                  <c:v>52.446843200727457</c:v>
                </c:pt>
                <c:pt idx="1323" formatCode="0.00">
                  <c:v>51.98949816418714</c:v>
                </c:pt>
                <c:pt idx="1324" formatCode="0.00">
                  <c:v>52.094168010199482</c:v>
                </c:pt>
                <c:pt idx="1325" formatCode="0.00">
                  <c:v>51.1712537348536</c:v>
                </c:pt>
                <c:pt idx="1326" formatCode="0.00">
                  <c:v>50.59777676834932</c:v>
                </c:pt>
                <c:pt idx="1327" formatCode="0.00">
                  <c:v>50.554110329739132</c:v>
                </c:pt>
                <c:pt idx="1328" formatCode="0.00">
                  <c:v>50.314721722668054</c:v>
                </c:pt>
                <c:pt idx="1329" formatCode="0.00">
                  <c:v>50.52542167737986</c:v>
                </c:pt>
                <c:pt idx="1330" formatCode="0.00">
                  <c:v>49.601190469545976</c:v>
                </c:pt>
                <c:pt idx="1331" formatCode="0.00">
                  <c:v>49.353819596601767</c:v>
                </c:pt>
                <c:pt idx="1332" formatCode="0.00">
                  <c:v>50.656576729457974</c:v>
                </c:pt>
                <c:pt idx="1333" formatCode="0.00">
                  <c:v>50.05996468512172</c:v>
                </c:pt>
                <c:pt idx="1334" formatCode="0.00">
                  <c:v>50.606781154633723</c:v>
                </c:pt>
                <c:pt idx="1335" formatCode="0.00">
                  <c:v>50.949129657897956</c:v>
                </c:pt>
                <c:pt idx="1336" formatCode="0.00">
                  <c:v>51.203552681527896</c:v>
                </c:pt>
                <c:pt idx="1337" formatCode="0.00">
                  <c:v>52.585077626191186</c:v>
                </c:pt>
                <c:pt idx="1338" formatCode="0.00">
                  <c:v>53.01933294911457</c:v>
                </c:pt>
                <c:pt idx="1339" formatCode="0.00">
                  <c:v>52.919087394877167</c:v>
                </c:pt>
                <c:pt idx="1340" formatCode="0.00">
                  <c:v>52.652855209744267</c:v>
                </c:pt>
                <c:pt idx="1341" formatCode="0.00">
                  <c:v>54.301817481911229</c:v>
                </c:pt>
                <c:pt idx="1342" formatCode="0.00">
                  <c:v>53.272517821863552</c:v>
                </c:pt>
                <c:pt idx="1343" formatCode="0.00">
                  <c:v>52.87691251385553</c:v>
                </c:pt>
                <c:pt idx="1344" formatCode="0.00">
                  <c:v>52.423659974810995</c:v>
                </c:pt>
                <c:pt idx="1345" formatCode="0.00">
                  <c:v>53.670810219587295</c:v>
                </c:pt>
                <c:pt idx="1346" formatCode="0.00">
                  <c:v>53.371366422050968</c:v>
                </c:pt>
                <c:pt idx="1347" formatCode="0.00">
                  <c:v>53.133872655074164</c:v>
                </c:pt>
                <c:pt idx="1348" formatCode="0.00">
                  <c:v>52.459933178392006</c:v>
                </c:pt>
                <c:pt idx="1349" formatCode="0.00">
                  <c:v>51.835760613784409</c:v>
                </c:pt>
                <c:pt idx="1350" formatCode="0.00">
                  <c:v>52.035497448494809</c:v>
                </c:pt>
                <c:pt idx="1351" formatCode="0.00">
                  <c:v>51.404382132536774</c:v>
                </c:pt>
                <c:pt idx="1352" formatCode="0.00">
                  <c:v>52.041351845484279</c:v>
                </c:pt>
                <c:pt idx="1353" formatCode="0.00">
                  <c:v>52.637831530991626</c:v>
                </c:pt>
                <c:pt idx="1354" formatCode="0.00">
                  <c:v>51.911132164119294</c:v>
                </c:pt>
                <c:pt idx="1355" formatCode="0.00">
                  <c:v>51.305498989214833</c:v>
                </c:pt>
                <c:pt idx="1356" formatCode="0.00">
                  <c:v>51.315090499739419</c:v>
                </c:pt>
                <c:pt idx="1357" formatCode="0.00">
                  <c:v>50.393675606769328</c:v>
                </c:pt>
                <c:pt idx="1358" formatCode="0.00">
                  <c:v>50.351492329097013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0-4B4D-B4A9-B20533BE3D3C}"/>
            </c:ext>
          </c:extLst>
        </c:ser>
        <c:ser>
          <c:idx val="2"/>
          <c:order val="2"/>
          <c:tx>
            <c:strRef>
              <c:f>BMYTS!$H$1</c:f>
              <c:strCache>
                <c:ptCount val="1"/>
                <c:pt idx="0">
                  <c:v>ARCH</c:v>
                </c:pt>
              </c:strCache>
            </c:strRef>
          </c:tx>
          <c:spPr>
            <a:ln w="28575" cap="rnd">
              <a:solidFill>
                <a:schemeClr val="accent1">
                  <a:tint val="86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BMYTS!$H$2:$H$1360</c:f>
              <c:numCache>
                <c:formatCode>General</c:formatCode>
                <c:ptCount val="1359"/>
                <c:pt idx="1257">
                  <c:v>0</c:v>
                </c:pt>
                <c:pt idx="1258" formatCode="0.00">
                  <c:v>57.641975118071272</c:v>
                </c:pt>
                <c:pt idx="1259" formatCode="0.00">
                  <c:v>58.008614066760416</c:v>
                </c:pt>
                <c:pt idx="1260" formatCode="0.00">
                  <c:v>56.349273649414471</c:v>
                </c:pt>
                <c:pt idx="1261" formatCode="0.00">
                  <c:v>54.668795649653639</c:v>
                </c:pt>
                <c:pt idx="1262" formatCode="0.00">
                  <c:v>56.926773735233375</c:v>
                </c:pt>
                <c:pt idx="1263" formatCode="0.00">
                  <c:v>56.426515322511321</c:v>
                </c:pt>
                <c:pt idx="1264" formatCode="0.00">
                  <c:v>57.674520594033545</c:v>
                </c:pt>
                <c:pt idx="1265" formatCode="0.00">
                  <c:v>56.636351040082232</c:v>
                </c:pt>
                <c:pt idx="1266" formatCode="0.00">
                  <c:v>57.195435280760904</c:v>
                </c:pt>
                <c:pt idx="1267" formatCode="0.00">
                  <c:v>57.461727832418973</c:v>
                </c:pt>
                <c:pt idx="1268" formatCode="0.00">
                  <c:v>55.241169364438001</c:v>
                </c:pt>
                <c:pt idx="1269" formatCode="0.00">
                  <c:v>55.643593787507314</c:v>
                </c:pt>
                <c:pt idx="1270" formatCode="0.00">
                  <c:v>56.076261280742855</c:v>
                </c:pt>
                <c:pt idx="1271" formatCode="0.00">
                  <c:v>55.333300436721061</c:v>
                </c:pt>
                <c:pt idx="1272" formatCode="0.00">
                  <c:v>55.294436710598475</c:v>
                </c:pt>
                <c:pt idx="1273" formatCode="0.00">
                  <c:v>56.706699820027175</c:v>
                </c:pt>
                <c:pt idx="1274" formatCode="0.00">
                  <c:v>58.343292370337217</c:v>
                </c:pt>
                <c:pt idx="1275" formatCode="0.00">
                  <c:v>57.156684484695568</c:v>
                </c:pt>
                <c:pt idx="1276" formatCode="0.00">
                  <c:v>60.54351708054498</c:v>
                </c:pt>
                <c:pt idx="1277" formatCode="0.00">
                  <c:v>57.488028492240232</c:v>
                </c:pt>
                <c:pt idx="1278" formatCode="0.00">
                  <c:v>57.644926837710187</c:v>
                </c:pt>
                <c:pt idx="1279" formatCode="0.00">
                  <c:v>56.850947798844402</c:v>
                </c:pt>
                <c:pt idx="1280" formatCode="0.00">
                  <c:v>55.718736771307263</c:v>
                </c:pt>
                <c:pt idx="1281" formatCode="0.00">
                  <c:v>56.578430392799305</c:v>
                </c:pt>
                <c:pt idx="1282" formatCode="0.00">
                  <c:v>55.889650863271626</c:v>
                </c:pt>
                <c:pt idx="1283" formatCode="0.00">
                  <c:v>57.588943646963131</c:v>
                </c:pt>
                <c:pt idx="1284" formatCode="0.00">
                  <c:v>56.853490631504208</c:v>
                </c:pt>
                <c:pt idx="1285" formatCode="0.00">
                  <c:v>57.022185331596454</c:v>
                </c:pt>
                <c:pt idx="1286" formatCode="0.00">
                  <c:v>56.566933079338376</c:v>
                </c:pt>
                <c:pt idx="1287" formatCode="0.00">
                  <c:v>57.899833262897069</c:v>
                </c:pt>
                <c:pt idx="1288" formatCode="0.00">
                  <c:v>55.249113412991804</c:v>
                </c:pt>
                <c:pt idx="1289" formatCode="0.00">
                  <c:v>56.03893422150437</c:v>
                </c:pt>
                <c:pt idx="1290" formatCode="0.00">
                  <c:v>57.16788540737609</c:v>
                </c:pt>
                <c:pt idx="1291" formatCode="0.00">
                  <c:v>55.524758766494678</c:v>
                </c:pt>
                <c:pt idx="1292" formatCode="0.00">
                  <c:v>54.852824202687998</c:v>
                </c:pt>
                <c:pt idx="1293" formatCode="0.00">
                  <c:v>55.076997977656028</c:v>
                </c:pt>
                <c:pt idx="1294" formatCode="0.00">
                  <c:v>56.181784656754346</c:v>
                </c:pt>
                <c:pt idx="1295" formatCode="0.00">
                  <c:v>55.048624171916707</c:v>
                </c:pt>
                <c:pt idx="1296" formatCode="0.00">
                  <c:v>53.804354234930848</c:v>
                </c:pt>
                <c:pt idx="1297" formatCode="0.00">
                  <c:v>54.671061390995206</c:v>
                </c:pt>
                <c:pt idx="1298" formatCode="0.00">
                  <c:v>53.229094964819957</c:v>
                </c:pt>
                <c:pt idx="1299" formatCode="0.00">
                  <c:v>52.731567720910732</c:v>
                </c:pt>
                <c:pt idx="1300" formatCode="0.00">
                  <c:v>52.863117620908326</c:v>
                </c:pt>
                <c:pt idx="1301" formatCode="0.00">
                  <c:v>53.160712146172642</c:v>
                </c:pt>
                <c:pt idx="1302" formatCode="0.00">
                  <c:v>53.289864420647618</c:v>
                </c:pt>
                <c:pt idx="1303" formatCode="0.00">
                  <c:v>53.152145675283805</c:v>
                </c:pt>
                <c:pt idx="1304" formatCode="0.00">
                  <c:v>52.681544290628324</c:v>
                </c:pt>
                <c:pt idx="1305" formatCode="0.00">
                  <c:v>53.55617637511758</c:v>
                </c:pt>
                <c:pt idx="1306" formatCode="0.00">
                  <c:v>57.469764520504697</c:v>
                </c:pt>
                <c:pt idx="1307" formatCode="0.00">
                  <c:v>56.520559090229256</c:v>
                </c:pt>
                <c:pt idx="1308" formatCode="0.00">
                  <c:v>56.498604639407546</c:v>
                </c:pt>
                <c:pt idx="1309" formatCode="0.00">
                  <c:v>57.225134576584757</c:v>
                </c:pt>
                <c:pt idx="1310" formatCode="0.00">
                  <c:v>56.69732897198282</c:v>
                </c:pt>
                <c:pt idx="1311" formatCode="0.00">
                  <c:v>55.586460270904688</c:v>
                </c:pt>
                <c:pt idx="1312" formatCode="0.00">
                  <c:v>56.681822753799644</c:v>
                </c:pt>
                <c:pt idx="1313" formatCode="0.00">
                  <c:v>54.885170259032947</c:v>
                </c:pt>
                <c:pt idx="1314" formatCode="0.00">
                  <c:v>54.325774176297486</c:v>
                </c:pt>
                <c:pt idx="1315" formatCode="0.00">
                  <c:v>53.582383175978705</c:v>
                </c:pt>
                <c:pt idx="1316" formatCode="0.00">
                  <c:v>53.715847794778313</c:v>
                </c:pt>
                <c:pt idx="1317" formatCode="0.00">
                  <c:v>53.326177350309045</c:v>
                </c:pt>
                <c:pt idx="1318" formatCode="0.00">
                  <c:v>54.399709724124463</c:v>
                </c:pt>
                <c:pt idx="1319" formatCode="0.00">
                  <c:v>53.010352151303188</c:v>
                </c:pt>
                <c:pt idx="1320" formatCode="0.00">
                  <c:v>53.08162797100124</c:v>
                </c:pt>
                <c:pt idx="1321" formatCode="0.00">
                  <c:v>51.74556750934147</c:v>
                </c:pt>
                <c:pt idx="1322" formatCode="0.00">
                  <c:v>53.750476653798174</c:v>
                </c:pt>
                <c:pt idx="1323" formatCode="0.00">
                  <c:v>50.143450609302654</c:v>
                </c:pt>
                <c:pt idx="1324" formatCode="0.00">
                  <c:v>52.19160389947924</c:v>
                </c:pt>
                <c:pt idx="1325" formatCode="0.00">
                  <c:v>52.168258362079335</c:v>
                </c:pt>
                <c:pt idx="1326" formatCode="0.00">
                  <c:v>51.157102320386791</c:v>
                </c:pt>
                <c:pt idx="1327" formatCode="0.00">
                  <c:v>51.271151366843483</c:v>
                </c:pt>
                <c:pt idx="1328" formatCode="0.00">
                  <c:v>51.583990309504806</c:v>
                </c:pt>
                <c:pt idx="1329" formatCode="0.00">
                  <c:v>51.832264966405532</c:v>
                </c:pt>
                <c:pt idx="1330" formatCode="0.00">
                  <c:v>50.597145093419037</c:v>
                </c:pt>
                <c:pt idx="1331" formatCode="0.00">
                  <c:v>50.021282109383222</c:v>
                </c:pt>
                <c:pt idx="1332" formatCode="0.00">
                  <c:v>48.603562103847096</c:v>
                </c:pt>
                <c:pt idx="1333" formatCode="0.00">
                  <c:v>49.447024855994641</c:v>
                </c:pt>
                <c:pt idx="1334" formatCode="0.00">
                  <c:v>50.071051853407425</c:v>
                </c:pt>
                <c:pt idx="1335" formatCode="0.00">
                  <c:v>49.997347554875653</c:v>
                </c:pt>
                <c:pt idx="1336" formatCode="0.00">
                  <c:v>49.849502639842548</c:v>
                </c:pt>
                <c:pt idx="1337" formatCode="0.00">
                  <c:v>52.852774884000603</c:v>
                </c:pt>
                <c:pt idx="1338" formatCode="0.00">
                  <c:v>52.293003068817953</c:v>
                </c:pt>
                <c:pt idx="1339" formatCode="0.00">
                  <c:v>52.361049743446465</c:v>
                </c:pt>
                <c:pt idx="1340" formatCode="0.00">
                  <c:v>53.778113610737527</c:v>
                </c:pt>
                <c:pt idx="1341" formatCode="0.00">
                  <c:v>53.120949311753719</c:v>
                </c:pt>
                <c:pt idx="1342" formatCode="0.00">
                  <c:v>54.103948116143812</c:v>
                </c:pt>
                <c:pt idx="1343" formatCode="0.00">
                  <c:v>53.045642086237706</c:v>
                </c:pt>
                <c:pt idx="1344" formatCode="0.00">
                  <c:v>50.995615823226458</c:v>
                </c:pt>
                <c:pt idx="1345" formatCode="0.00">
                  <c:v>51.864612323382232</c:v>
                </c:pt>
                <c:pt idx="1346" formatCode="0.00">
                  <c:v>52.351984955743788</c:v>
                </c:pt>
                <c:pt idx="1347" formatCode="0.00">
                  <c:v>54.383669195406</c:v>
                </c:pt>
                <c:pt idx="1348" formatCode="0.00">
                  <c:v>54.92940061170038</c:v>
                </c:pt>
                <c:pt idx="1349" formatCode="0.00">
                  <c:v>52.970505820393477</c:v>
                </c:pt>
                <c:pt idx="1350" formatCode="0.00">
                  <c:v>51.555437218851694</c:v>
                </c:pt>
                <c:pt idx="1351" formatCode="0.00">
                  <c:v>51.234603088905665</c:v>
                </c:pt>
                <c:pt idx="1352" formatCode="0.00">
                  <c:v>52.340501191285547</c:v>
                </c:pt>
                <c:pt idx="1353" formatCode="0.00">
                  <c:v>52.72011964612112</c:v>
                </c:pt>
                <c:pt idx="1354" formatCode="0.00">
                  <c:v>53.099907813856447</c:v>
                </c:pt>
                <c:pt idx="1355" formatCode="0.00">
                  <c:v>50.635900118913142</c:v>
                </c:pt>
                <c:pt idx="1356" formatCode="0.00">
                  <c:v>50.405018058153324</c:v>
                </c:pt>
                <c:pt idx="1357" formatCode="0.00">
                  <c:v>50.745601331611425</c:v>
                </c:pt>
                <c:pt idx="1358" formatCode="0.00">
                  <c:v>50.95733682681913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A0-4B4D-B4A9-B20533BE3D3C}"/>
            </c:ext>
          </c:extLst>
        </c:ser>
        <c:ser>
          <c:idx val="3"/>
          <c:order val="3"/>
          <c:tx>
            <c:strRef>
              <c:f>BMYTS!$I$1</c:f>
              <c:strCache>
                <c:ptCount val="1"/>
                <c:pt idx="0">
                  <c:v>APARCH</c:v>
                </c:pt>
              </c:strCache>
            </c:strRef>
          </c:tx>
          <c:spPr>
            <a:ln w="28575" cap="rnd">
              <a:solidFill>
                <a:schemeClr val="accent1">
                  <a:tint val="58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BMYTS!$I$2:$I$1360</c:f>
              <c:numCache>
                <c:formatCode>General</c:formatCode>
                <c:ptCount val="1359"/>
                <c:pt idx="1257">
                  <c:v>0</c:v>
                </c:pt>
                <c:pt idx="1258" formatCode="0.00">
                  <c:v>57.164054828334123</c:v>
                </c:pt>
                <c:pt idx="1259" formatCode="0.00">
                  <c:v>58.393384258634391</c:v>
                </c:pt>
                <c:pt idx="1260" formatCode="0.00">
                  <c:v>55.867403929479082</c:v>
                </c:pt>
                <c:pt idx="1261" formatCode="0.00">
                  <c:v>54.731915487527694</c:v>
                </c:pt>
                <c:pt idx="1262" formatCode="0.00">
                  <c:v>58.145378475863779</c:v>
                </c:pt>
                <c:pt idx="1263" formatCode="0.00">
                  <c:v>58.941380426124937</c:v>
                </c:pt>
                <c:pt idx="1264" formatCode="0.00">
                  <c:v>56.897330037235768</c:v>
                </c:pt>
                <c:pt idx="1265" formatCode="0.00">
                  <c:v>57.267243154779358</c:v>
                </c:pt>
                <c:pt idx="1266" formatCode="0.00">
                  <c:v>54.813690001590047</c:v>
                </c:pt>
                <c:pt idx="1267" formatCode="0.00">
                  <c:v>56.145319750643679</c:v>
                </c:pt>
                <c:pt idx="1268" formatCode="0.00">
                  <c:v>55.454242301183214</c:v>
                </c:pt>
                <c:pt idx="1269" formatCode="0.00">
                  <c:v>55.019016362887015</c:v>
                </c:pt>
                <c:pt idx="1270" formatCode="0.00">
                  <c:v>53.09923240371009</c:v>
                </c:pt>
                <c:pt idx="1271" formatCode="0.00">
                  <c:v>56.928851023395616</c:v>
                </c:pt>
                <c:pt idx="1272" formatCode="0.00">
                  <c:v>54.101594481385206</c:v>
                </c:pt>
                <c:pt idx="1273" formatCode="0.00">
                  <c:v>55.00894099435763</c:v>
                </c:pt>
                <c:pt idx="1274" formatCode="0.00">
                  <c:v>57.686375749681687</c:v>
                </c:pt>
                <c:pt idx="1275" formatCode="0.00">
                  <c:v>57.750550969113888</c:v>
                </c:pt>
                <c:pt idx="1276" formatCode="0.00">
                  <c:v>58.624700034411667</c:v>
                </c:pt>
                <c:pt idx="1277" formatCode="0.00">
                  <c:v>58.187259609972593</c:v>
                </c:pt>
                <c:pt idx="1278" formatCode="0.00">
                  <c:v>58.97372399010969</c:v>
                </c:pt>
                <c:pt idx="1279" formatCode="0.00">
                  <c:v>56.978773990624042</c:v>
                </c:pt>
                <c:pt idx="1280" formatCode="0.00">
                  <c:v>56.467279200487027</c:v>
                </c:pt>
                <c:pt idx="1281" formatCode="0.00">
                  <c:v>55.039030164944819</c:v>
                </c:pt>
                <c:pt idx="1282" formatCode="0.00">
                  <c:v>56.461362730972255</c:v>
                </c:pt>
                <c:pt idx="1283" formatCode="0.00">
                  <c:v>54.381222599585143</c:v>
                </c:pt>
                <c:pt idx="1284" formatCode="0.00">
                  <c:v>57.801985406566139</c:v>
                </c:pt>
                <c:pt idx="1285" formatCode="0.00">
                  <c:v>58.479139535383062</c:v>
                </c:pt>
                <c:pt idx="1286" formatCode="0.00">
                  <c:v>57.974338010850673</c:v>
                </c:pt>
                <c:pt idx="1287" formatCode="0.00">
                  <c:v>57.405697936495073</c:v>
                </c:pt>
                <c:pt idx="1288" formatCode="0.00">
                  <c:v>56.122980406177547</c:v>
                </c:pt>
                <c:pt idx="1289" formatCode="0.00">
                  <c:v>55.24014090116539</c:v>
                </c:pt>
                <c:pt idx="1290" formatCode="0.00">
                  <c:v>54.878505834496877</c:v>
                </c:pt>
                <c:pt idx="1291" formatCode="0.00">
                  <c:v>55.287791875736573</c:v>
                </c:pt>
                <c:pt idx="1292" formatCode="0.00">
                  <c:v>53.710928871840288</c:v>
                </c:pt>
                <c:pt idx="1293" formatCode="0.00">
                  <c:v>55.790081838716191</c:v>
                </c:pt>
                <c:pt idx="1294" formatCode="0.00">
                  <c:v>55.497253435292677</c:v>
                </c:pt>
                <c:pt idx="1295" formatCode="0.00">
                  <c:v>56.102017496028921</c:v>
                </c:pt>
                <c:pt idx="1296" formatCode="0.00">
                  <c:v>55.476486110377067</c:v>
                </c:pt>
                <c:pt idx="1297" formatCode="0.00">
                  <c:v>54.786612007134231</c:v>
                </c:pt>
                <c:pt idx="1298" formatCode="0.00">
                  <c:v>56.537738007277419</c:v>
                </c:pt>
                <c:pt idx="1299" formatCode="0.00">
                  <c:v>52.807209716204781</c:v>
                </c:pt>
                <c:pt idx="1300" formatCode="0.00">
                  <c:v>54.446507113040575</c:v>
                </c:pt>
                <c:pt idx="1301" formatCode="0.00">
                  <c:v>52.850555336490864</c:v>
                </c:pt>
                <c:pt idx="1302" formatCode="0.00">
                  <c:v>53.97952454952113</c:v>
                </c:pt>
                <c:pt idx="1303" formatCode="0.00">
                  <c:v>53.839886421868727</c:v>
                </c:pt>
                <c:pt idx="1304" formatCode="0.00">
                  <c:v>52.824460355565414</c:v>
                </c:pt>
                <c:pt idx="1305" formatCode="0.00">
                  <c:v>53.884110161940427</c:v>
                </c:pt>
                <c:pt idx="1306" formatCode="0.00">
                  <c:v>56.096533831823201</c:v>
                </c:pt>
                <c:pt idx="1307" formatCode="0.00">
                  <c:v>57.328917777434391</c:v>
                </c:pt>
                <c:pt idx="1308" formatCode="0.00">
                  <c:v>55.743602207921029</c:v>
                </c:pt>
                <c:pt idx="1309" formatCode="0.00">
                  <c:v>55.491650232552026</c:v>
                </c:pt>
                <c:pt idx="1310" formatCode="0.00">
                  <c:v>56.670467151912753</c:v>
                </c:pt>
                <c:pt idx="1311" formatCode="0.00">
                  <c:v>57.008555427694155</c:v>
                </c:pt>
                <c:pt idx="1312" formatCode="0.00">
                  <c:v>57.078030904020039</c:v>
                </c:pt>
                <c:pt idx="1313" formatCode="0.00">
                  <c:v>55.117150097686682</c:v>
                </c:pt>
                <c:pt idx="1314" formatCode="0.00">
                  <c:v>53.781867561830282</c:v>
                </c:pt>
                <c:pt idx="1315" formatCode="0.00">
                  <c:v>54.186899233670069</c:v>
                </c:pt>
                <c:pt idx="1316" formatCode="0.00">
                  <c:v>53.569175946947972</c:v>
                </c:pt>
                <c:pt idx="1317" formatCode="0.00">
                  <c:v>53.811687609336865</c:v>
                </c:pt>
                <c:pt idx="1318" formatCode="0.00">
                  <c:v>53.250250256150139</c:v>
                </c:pt>
                <c:pt idx="1319" formatCode="0.00">
                  <c:v>53.937264311750354</c:v>
                </c:pt>
                <c:pt idx="1320" formatCode="0.00">
                  <c:v>53.840631478894444</c:v>
                </c:pt>
                <c:pt idx="1321" formatCode="0.00">
                  <c:v>51.709257005381218</c:v>
                </c:pt>
                <c:pt idx="1322" formatCode="0.00">
                  <c:v>51.122933502606465</c:v>
                </c:pt>
                <c:pt idx="1323" formatCode="0.00">
                  <c:v>52.127522715465687</c:v>
                </c:pt>
                <c:pt idx="1324" formatCode="0.00">
                  <c:v>51.041365395480796</c:v>
                </c:pt>
                <c:pt idx="1325" formatCode="0.00">
                  <c:v>50.463388690896437</c:v>
                </c:pt>
                <c:pt idx="1326" formatCode="0.00">
                  <c:v>50.488132630966085</c:v>
                </c:pt>
                <c:pt idx="1327" formatCode="0.00">
                  <c:v>51.025472435455775</c:v>
                </c:pt>
                <c:pt idx="1328" formatCode="0.00">
                  <c:v>52.283442418937923</c:v>
                </c:pt>
                <c:pt idx="1329" formatCode="0.00">
                  <c:v>49.562264922990693</c:v>
                </c:pt>
                <c:pt idx="1330" formatCode="0.00">
                  <c:v>51.735854127309622</c:v>
                </c:pt>
                <c:pt idx="1331" formatCode="0.00">
                  <c:v>49.812820547194335</c:v>
                </c:pt>
                <c:pt idx="1332" formatCode="0.00">
                  <c:v>49.442784467419344</c:v>
                </c:pt>
                <c:pt idx="1333" formatCode="0.00">
                  <c:v>51.184382981406706</c:v>
                </c:pt>
                <c:pt idx="1334" formatCode="0.00">
                  <c:v>47.821721287576082</c:v>
                </c:pt>
                <c:pt idx="1335" formatCode="0.00">
                  <c:v>50.430778024166166</c:v>
                </c:pt>
                <c:pt idx="1336" formatCode="0.00">
                  <c:v>50.959707411700002</c:v>
                </c:pt>
                <c:pt idx="1337" formatCode="0.00">
                  <c:v>51.069054526340224</c:v>
                </c:pt>
                <c:pt idx="1338" formatCode="0.00">
                  <c:v>51.510238160287564</c:v>
                </c:pt>
                <c:pt idx="1339" formatCode="0.00">
                  <c:v>53.336375842644294</c:v>
                </c:pt>
                <c:pt idx="1340" formatCode="0.00">
                  <c:v>53.297036587893537</c:v>
                </c:pt>
                <c:pt idx="1341" formatCode="0.00">
                  <c:v>52.974187949607241</c:v>
                </c:pt>
                <c:pt idx="1342" formatCode="0.00">
                  <c:v>53.346191288606029</c:v>
                </c:pt>
                <c:pt idx="1343" formatCode="0.00">
                  <c:v>53.865028341331509</c:v>
                </c:pt>
                <c:pt idx="1344" formatCode="0.00">
                  <c:v>52.760532358016697</c:v>
                </c:pt>
                <c:pt idx="1345" formatCode="0.00">
                  <c:v>53.103510289432791</c:v>
                </c:pt>
                <c:pt idx="1346" formatCode="0.00">
                  <c:v>53.354268772007003</c:v>
                </c:pt>
                <c:pt idx="1347" formatCode="0.00">
                  <c:v>53.533829204104826</c:v>
                </c:pt>
                <c:pt idx="1348" formatCode="0.00">
                  <c:v>52.615336777192383</c:v>
                </c:pt>
                <c:pt idx="1349" formatCode="0.00">
                  <c:v>52.52361506522751</c:v>
                </c:pt>
                <c:pt idx="1350" formatCode="0.00">
                  <c:v>51.30046751047356</c:v>
                </c:pt>
                <c:pt idx="1351" formatCode="0.00">
                  <c:v>52.712545137848188</c:v>
                </c:pt>
                <c:pt idx="1352" formatCode="0.00">
                  <c:v>49.583455170977643</c:v>
                </c:pt>
                <c:pt idx="1353" formatCode="0.00">
                  <c:v>51.635669629072851</c:v>
                </c:pt>
                <c:pt idx="1354" formatCode="0.00">
                  <c:v>52.370333988834375</c:v>
                </c:pt>
                <c:pt idx="1355" formatCode="0.00">
                  <c:v>51.006054195584362</c:v>
                </c:pt>
                <c:pt idx="1356" formatCode="0.00">
                  <c:v>51.116927548234827</c:v>
                </c:pt>
                <c:pt idx="1357" formatCode="0.00">
                  <c:v>51.252684740779081</c:v>
                </c:pt>
                <c:pt idx="1358" formatCode="0.00">
                  <c:v>51.721510580816975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A0-4B4D-B4A9-B20533BE3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3799656"/>
        <c:axId val="733798344"/>
      </c:lineChart>
      <c:dateAx>
        <c:axId val="7337996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798344"/>
        <c:crosses val="autoZero"/>
        <c:auto val="1"/>
        <c:lblOffset val="100"/>
        <c:baseTimeUnit val="days"/>
      </c:dateAx>
      <c:valAx>
        <c:axId val="733798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799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Cardinal Health Inc.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CAH!$B$1</c:f>
              <c:strCache>
                <c:ptCount val="1"/>
                <c:pt idx="0">
                  <c:v>CAH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CAH!$A$2:$A$1259</c:f>
              <c:numCache>
                <c:formatCode>m/d/yyyy</c:formatCode>
                <c:ptCount val="1258"/>
                <c:pt idx="0">
                  <c:v>42734</c:v>
                </c:pt>
                <c:pt idx="1">
                  <c:v>42733</c:v>
                </c:pt>
                <c:pt idx="2">
                  <c:v>42732</c:v>
                </c:pt>
                <c:pt idx="3">
                  <c:v>42731</c:v>
                </c:pt>
                <c:pt idx="4">
                  <c:v>42727</c:v>
                </c:pt>
                <c:pt idx="5">
                  <c:v>42726</c:v>
                </c:pt>
                <c:pt idx="6">
                  <c:v>42725</c:v>
                </c:pt>
                <c:pt idx="7">
                  <c:v>42724</c:v>
                </c:pt>
                <c:pt idx="8">
                  <c:v>42723</c:v>
                </c:pt>
                <c:pt idx="9">
                  <c:v>42720</c:v>
                </c:pt>
                <c:pt idx="10">
                  <c:v>42719</c:v>
                </c:pt>
                <c:pt idx="11">
                  <c:v>42718</c:v>
                </c:pt>
                <c:pt idx="12">
                  <c:v>42717</c:v>
                </c:pt>
                <c:pt idx="13">
                  <c:v>42716</c:v>
                </c:pt>
                <c:pt idx="14">
                  <c:v>42713</c:v>
                </c:pt>
                <c:pt idx="15">
                  <c:v>42712</c:v>
                </c:pt>
                <c:pt idx="16">
                  <c:v>42711</c:v>
                </c:pt>
                <c:pt idx="17">
                  <c:v>42710</c:v>
                </c:pt>
                <c:pt idx="18">
                  <c:v>42709</c:v>
                </c:pt>
                <c:pt idx="19">
                  <c:v>42706</c:v>
                </c:pt>
                <c:pt idx="20">
                  <c:v>42705</c:v>
                </c:pt>
                <c:pt idx="21">
                  <c:v>42704</c:v>
                </c:pt>
                <c:pt idx="22">
                  <c:v>42703</c:v>
                </c:pt>
                <c:pt idx="23">
                  <c:v>42702</c:v>
                </c:pt>
                <c:pt idx="24">
                  <c:v>42699</c:v>
                </c:pt>
                <c:pt idx="25">
                  <c:v>42697</c:v>
                </c:pt>
                <c:pt idx="26">
                  <c:v>42696</c:v>
                </c:pt>
                <c:pt idx="27">
                  <c:v>42695</c:v>
                </c:pt>
                <c:pt idx="28">
                  <c:v>42692</c:v>
                </c:pt>
                <c:pt idx="29">
                  <c:v>42691</c:v>
                </c:pt>
                <c:pt idx="30">
                  <c:v>42690</c:v>
                </c:pt>
                <c:pt idx="31">
                  <c:v>42689</c:v>
                </c:pt>
                <c:pt idx="32">
                  <c:v>42688</c:v>
                </c:pt>
                <c:pt idx="33">
                  <c:v>42685</c:v>
                </c:pt>
                <c:pt idx="34">
                  <c:v>42684</c:v>
                </c:pt>
                <c:pt idx="35">
                  <c:v>42683</c:v>
                </c:pt>
                <c:pt idx="36">
                  <c:v>42682</c:v>
                </c:pt>
                <c:pt idx="37">
                  <c:v>42681</c:v>
                </c:pt>
                <c:pt idx="38">
                  <c:v>42678</c:v>
                </c:pt>
                <c:pt idx="39">
                  <c:v>42677</c:v>
                </c:pt>
                <c:pt idx="40">
                  <c:v>42676</c:v>
                </c:pt>
                <c:pt idx="41">
                  <c:v>42675</c:v>
                </c:pt>
                <c:pt idx="42">
                  <c:v>42674</c:v>
                </c:pt>
                <c:pt idx="43">
                  <c:v>42671</c:v>
                </c:pt>
                <c:pt idx="44">
                  <c:v>42670</c:v>
                </c:pt>
                <c:pt idx="45">
                  <c:v>42669</c:v>
                </c:pt>
                <c:pt idx="46">
                  <c:v>42668</c:v>
                </c:pt>
                <c:pt idx="47">
                  <c:v>42667</c:v>
                </c:pt>
                <c:pt idx="48">
                  <c:v>42664</c:v>
                </c:pt>
                <c:pt idx="49">
                  <c:v>42663</c:v>
                </c:pt>
                <c:pt idx="50">
                  <c:v>42662</c:v>
                </c:pt>
                <c:pt idx="51">
                  <c:v>42661</c:v>
                </c:pt>
                <c:pt idx="52">
                  <c:v>42660</c:v>
                </c:pt>
                <c:pt idx="53">
                  <c:v>42657</c:v>
                </c:pt>
                <c:pt idx="54">
                  <c:v>42656</c:v>
                </c:pt>
                <c:pt idx="55">
                  <c:v>42655</c:v>
                </c:pt>
                <c:pt idx="56">
                  <c:v>42654</c:v>
                </c:pt>
                <c:pt idx="57">
                  <c:v>42653</c:v>
                </c:pt>
                <c:pt idx="58">
                  <c:v>42650</c:v>
                </c:pt>
                <c:pt idx="59">
                  <c:v>42649</c:v>
                </c:pt>
                <c:pt idx="60">
                  <c:v>42648</c:v>
                </c:pt>
                <c:pt idx="61">
                  <c:v>42647</c:v>
                </c:pt>
                <c:pt idx="62">
                  <c:v>42646</c:v>
                </c:pt>
                <c:pt idx="63">
                  <c:v>42643</c:v>
                </c:pt>
                <c:pt idx="64">
                  <c:v>42642</c:v>
                </c:pt>
                <c:pt idx="65">
                  <c:v>42641</c:v>
                </c:pt>
                <c:pt idx="66">
                  <c:v>42640</c:v>
                </c:pt>
                <c:pt idx="67">
                  <c:v>42639</c:v>
                </c:pt>
                <c:pt idx="68">
                  <c:v>42636</c:v>
                </c:pt>
                <c:pt idx="69">
                  <c:v>42635</c:v>
                </c:pt>
                <c:pt idx="70">
                  <c:v>42634</c:v>
                </c:pt>
                <c:pt idx="71">
                  <c:v>42633</c:v>
                </c:pt>
                <c:pt idx="72">
                  <c:v>42632</c:v>
                </c:pt>
                <c:pt idx="73">
                  <c:v>42629</c:v>
                </c:pt>
                <c:pt idx="74">
                  <c:v>42628</c:v>
                </c:pt>
                <c:pt idx="75">
                  <c:v>42627</c:v>
                </c:pt>
                <c:pt idx="76">
                  <c:v>42626</c:v>
                </c:pt>
                <c:pt idx="77">
                  <c:v>42625</c:v>
                </c:pt>
                <c:pt idx="78">
                  <c:v>42622</c:v>
                </c:pt>
                <c:pt idx="79">
                  <c:v>42621</c:v>
                </c:pt>
                <c:pt idx="80">
                  <c:v>42620</c:v>
                </c:pt>
                <c:pt idx="81">
                  <c:v>42619</c:v>
                </c:pt>
                <c:pt idx="82">
                  <c:v>42615</c:v>
                </c:pt>
                <c:pt idx="83">
                  <c:v>42614</c:v>
                </c:pt>
                <c:pt idx="84">
                  <c:v>42613</c:v>
                </c:pt>
                <c:pt idx="85">
                  <c:v>42612</c:v>
                </c:pt>
                <c:pt idx="86">
                  <c:v>42611</c:v>
                </c:pt>
                <c:pt idx="87">
                  <c:v>42608</c:v>
                </c:pt>
                <c:pt idx="88">
                  <c:v>42607</c:v>
                </c:pt>
                <c:pt idx="89">
                  <c:v>42606</c:v>
                </c:pt>
                <c:pt idx="90">
                  <c:v>42605</c:v>
                </c:pt>
                <c:pt idx="91">
                  <c:v>42604</c:v>
                </c:pt>
                <c:pt idx="92">
                  <c:v>42601</c:v>
                </c:pt>
                <c:pt idx="93">
                  <c:v>42600</c:v>
                </c:pt>
                <c:pt idx="94">
                  <c:v>42599</c:v>
                </c:pt>
                <c:pt idx="95">
                  <c:v>42598</c:v>
                </c:pt>
                <c:pt idx="96">
                  <c:v>42597</c:v>
                </c:pt>
                <c:pt idx="97">
                  <c:v>42594</c:v>
                </c:pt>
                <c:pt idx="98">
                  <c:v>42593</c:v>
                </c:pt>
                <c:pt idx="99">
                  <c:v>42592</c:v>
                </c:pt>
                <c:pt idx="100">
                  <c:v>42591</c:v>
                </c:pt>
                <c:pt idx="101">
                  <c:v>42590</c:v>
                </c:pt>
                <c:pt idx="102">
                  <c:v>42587</c:v>
                </c:pt>
                <c:pt idx="103">
                  <c:v>42586</c:v>
                </c:pt>
                <c:pt idx="104">
                  <c:v>42585</c:v>
                </c:pt>
                <c:pt idx="105">
                  <c:v>42584</c:v>
                </c:pt>
                <c:pt idx="106">
                  <c:v>42583</c:v>
                </c:pt>
                <c:pt idx="107">
                  <c:v>42580</c:v>
                </c:pt>
                <c:pt idx="108">
                  <c:v>42579</c:v>
                </c:pt>
                <c:pt idx="109">
                  <c:v>42578</c:v>
                </c:pt>
                <c:pt idx="110">
                  <c:v>42577</c:v>
                </c:pt>
                <c:pt idx="111">
                  <c:v>42576</c:v>
                </c:pt>
                <c:pt idx="112">
                  <c:v>42573</c:v>
                </c:pt>
                <c:pt idx="113">
                  <c:v>42572</c:v>
                </c:pt>
                <c:pt idx="114">
                  <c:v>42571</c:v>
                </c:pt>
                <c:pt idx="115">
                  <c:v>42570</c:v>
                </c:pt>
                <c:pt idx="116">
                  <c:v>42569</c:v>
                </c:pt>
                <c:pt idx="117">
                  <c:v>42566</c:v>
                </c:pt>
                <c:pt idx="118">
                  <c:v>42565</c:v>
                </c:pt>
                <c:pt idx="119">
                  <c:v>42564</c:v>
                </c:pt>
                <c:pt idx="120">
                  <c:v>42563</c:v>
                </c:pt>
                <c:pt idx="121">
                  <c:v>42562</c:v>
                </c:pt>
                <c:pt idx="122">
                  <c:v>42559</c:v>
                </c:pt>
                <c:pt idx="123">
                  <c:v>42558</c:v>
                </c:pt>
                <c:pt idx="124">
                  <c:v>42557</c:v>
                </c:pt>
                <c:pt idx="125">
                  <c:v>42556</c:v>
                </c:pt>
                <c:pt idx="126">
                  <c:v>42552</c:v>
                </c:pt>
                <c:pt idx="127">
                  <c:v>42551</c:v>
                </c:pt>
                <c:pt idx="128">
                  <c:v>42550</c:v>
                </c:pt>
                <c:pt idx="129">
                  <c:v>42549</c:v>
                </c:pt>
                <c:pt idx="130">
                  <c:v>42548</c:v>
                </c:pt>
                <c:pt idx="131">
                  <c:v>42545</c:v>
                </c:pt>
                <c:pt idx="132">
                  <c:v>42544</c:v>
                </c:pt>
                <c:pt idx="133">
                  <c:v>42543</c:v>
                </c:pt>
                <c:pt idx="134">
                  <c:v>42542</c:v>
                </c:pt>
                <c:pt idx="135">
                  <c:v>42541</c:v>
                </c:pt>
                <c:pt idx="136">
                  <c:v>42538</c:v>
                </c:pt>
                <c:pt idx="137">
                  <c:v>42537</c:v>
                </c:pt>
                <c:pt idx="138">
                  <c:v>42536</c:v>
                </c:pt>
                <c:pt idx="139">
                  <c:v>42535</c:v>
                </c:pt>
                <c:pt idx="140">
                  <c:v>42534</c:v>
                </c:pt>
                <c:pt idx="141">
                  <c:v>42531</c:v>
                </c:pt>
                <c:pt idx="142">
                  <c:v>42530</c:v>
                </c:pt>
                <c:pt idx="143">
                  <c:v>42529</c:v>
                </c:pt>
                <c:pt idx="144">
                  <c:v>42528</c:v>
                </c:pt>
                <c:pt idx="145">
                  <c:v>42527</c:v>
                </c:pt>
                <c:pt idx="146">
                  <c:v>42524</c:v>
                </c:pt>
                <c:pt idx="147">
                  <c:v>42523</c:v>
                </c:pt>
                <c:pt idx="148">
                  <c:v>42522</c:v>
                </c:pt>
                <c:pt idx="149">
                  <c:v>42521</c:v>
                </c:pt>
                <c:pt idx="150">
                  <c:v>42517</c:v>
                </c:pt>
                <c:pt idx="151">
                  <c:v>42516</c:v>
                </c:pt>
                <c:pt idx="152">
                  <c:v>42515</c:v>
                </c:pt>
                <c:pt idx="153">
                  <c:v>42514</c:v>
                </c:pt>
                <c:pt idx="154">
                  <c:v>42513</c:v>
                </c:pt>
                <c:pt idx="155">
                  <c:v>42510</c:v>
                </c:pt>
                <c:pt idx="156">
                  <c:v>42509</c:v>
                </c:pt>
                <c:pt idx="157">
                  <c:v>42508</c:v>
                </c:pt>
                <c:pt idx="158">
                  <c:v>42507</c:v>
                </c:pt>
                <c:pt idx="159">
                  <c:v>42506</c:v>
                </c:pt>
                <c:pt idx="160">
                  <c:v>42503</c:v>
                </c:pt>
                <c:pt idx="161">
                  <c:v>42502</c:v>
                </c:pt>
                <c:pt idx="162">
                  <c:v>42501</c:v>
                </c:pt>
                <c:pt idx="163">
                  <c:v>42500</c:v>
                </c:pt>
                <c:pt idx="164">
                  <c:v>42499</c:v>
                </c:pt>
                <c:pt idx="165">
                  <c:v>42496</c:v>
                </c:pt>
                <c:pt idx="166">
                  <c:v>42495</c:v>
                </c:pt>
                <c:pt idx="167">
                  <c:v>42494</c:v>
                </c:pt>
                <c:pt idx="168">
                  <c:v>42493</c:v>
                </c:pt>
                <c:pt idx="169">
                  <c:v>42492</c:v>
                </c:pt>
                <c:pt idx="170">
                  <c:v>42489</c:v>
                </c:pt>
                <c:pt idx="171">
                  <c:v>42488</c:v>
                </c:pt>
                <c:pt idx="172">
                  <c:v>42487</c:v>
                </c:pt>
                <c:pt idx="173">
                  <c:v>42486</c:v>
                </c:pt>
                <c:pt idx="174">
                  <c:v>42485</c:v>
                </c:pt>
                <c:pt idx="175">
                  <c:v>42482</c:v>
                </c:pt>
                <c:pt idx="176">
                  <c:v>42481</c:v>
                </c:pt>
                <c:pt idx="177">
                  <c:v>42480</c:v>
                </c:pt>
                <c:pt idx="178">
                  <c:v>42479</c:v>
                </c:pt>
                <c:pt idx="179">
                  <c:v>42478</c:v>
                </c:pt>
                <c:pt idx="180">
                  <c:v>42475</c:v>
                </c:pt>
                <c:pt idx="181">
                  <c:v>42474</c:v>
                </c:pt>
                <c:pt idx="182">
                  <c:v>42473</c:v>
                </c:pt>
                <c:pt idx="183">
                  <c:v>42472</c:v>
                </c:pt>
                <c:pt idx="184">
                  <c:v>42471</c:v>
                </c:pt>
                <c:pt idx="185">
                  <c:v>42468</c:v>
                </c:pt>
                <c:pt idx="186">
                  <c:v>42467</c:v>
                </c:pt>
                <c:pt idx="187">
                  <c:v>42466</c:v>
                </c:pt>
                <c:pt idx="188">
                  <c:v>42465</c:v>
                </c:pt>
                <c:pt idx="189">
                  <c:v>42464</c:v>
                </c:pt>
                <c:pt idx="190">
                  <c:v>42461</c:v>
                </c:pt>
                <c:pt idx="191">
                  <c:v>42460</c:v>
                </c:pt>
                <c:pt idx="192">
                  <c:v>42459</c:v>
                </c:pt>
                <c:pt idx="193">
                  <c:v>42458</c:v>
                </c:pt>
                <c:pt idx="194">
                  <c:v>42457</c:v>
                </c:pt>
                <c:pt idx="195">
                  <c:v>42453</c:v>
                </c:pt>
                <c:pt idx="196">
                  <c:v>42452</c:v>
                </c:pt>
                <c:pt idx="197">
                  <c:v>42451</c:v>
                </c:pt>
                <c:pt idx="198">
                  <c:v>42450</c:v>
                </c:pt>
                <c:pt idx="199">
                  <c:v>42447</c:v>
                </c:pt>
                <c:pt idx="200">
                  <c:v>42446</c:v>
                </c:pt>
                <c:pt idx="201">
                  <c:v>42445</c:v>
                </c:pt>
                <c:pt idx="202">
                  <c:v>42444</c:v>
                </c:pt>
                <c:pt idx="203">
                  <c:v>42443</c:v>
                </c:pt>
                <c:pt idx="204">
                  <c:v>42440</c:v>
                </c:pt>
                <c:pt idx="205">
                  <c:v>42439</c:v>
                </c:pt>
                <c:pt idx="206">
                  <c:v>42438</c:v>
                </c:pt>
                <c:pt idx="207">
                  <c:v>42437</c:v>
                </c:pt>
                <c:pt idx="208">
                  <c:v>42436</c:v>
                </c:pt>
                <c:pt idx="209">
                  <c:v>42433</c:v>
                </c:pt>
                <c:pt idx="210">
                  <c:v>42432</c:v>
                </c:pt>
                <c:pt idx="211">
                  <c:v>42431</c:v>
                </c:pt>
                <c:pt idx="212">
                  <c:v>42430</c:v>
                </c:pt>
                <c:pt idx="213">
                  <c:v>42429</c:v>
                </c:pt>
                <c:pt idx="214">
                  <c:v>42426</c:v>
                </c:pt>
                <c:pt idx="215">
                  <c:v>42425</c:v>
                </c:pt>
                <c:pt idx="216">
                  <c:v>42424</c:v>
                </c:pt>
                <c:pt idx="217">
                  <c:v>42423</c:v>
                </c:pt>
                <c:pt idx="218">
                  <c:v>42422</c:v>
                </c:pt>
                <c:pt idx="219">
                  <c:v>42419</c:v>
                </c:pt>
                <c:pt idx="220">
                  <c:v>42418</c:v>
                </c:pt>
                <c:pt idx="221">
                  <c:v>42417</c:v>
                </c:pt>
                <c:pt idx="222">
                  <c:v>42416</c:v>
                </c:pt>
                <c:pt idx="223">
                  <c:v>42412</c:v>
                </c:pt>
                <c:pt idx="224">
                  <c:v>42411</c:v>
                </c:pt>
                <c:pt idx="225">
                  <c:v>42410</c:v>
                </c:pt>
                <c:pt idx="226">
                  <c:v>42409</c:v>
                </c:pt>
                <c:pt idx="227">
                  <c:v>42408</c:v>
                </c:pt>
                <c:pt idx="228">
                  <c:v>42405</c:v>
                </c:pt>
                <c:pt idx="229">
                  <c:v>42404</c:v>
                </c:pt>
                <c:pt idx="230">
                  <c:v>42403</c:v>
                </c:pt>
                <c:pt idx="231">
                  <c:v>42402</c:v>
                </c:pt>
                <c:pt idx="232">
                  <c:v>42401</c:v>
                </c:pt>
                <c:pt idx="233">
                  <c:v>42398</c:v>
                </c:pt>
                <c:pt idx="234">
                  <c:v>42397</c:v>
                </c:pt>
                <c:pt idx="235">
                  <c:v>42396</c:v>
                </c:pt>
                <c:pt idx="236">
                  <c:v>42395</c:v>
                </c:pt>
                <c:pt idx="237">
                  <c:v>42394</c:v>
                </c:pt>
                <c:pt idx="238">
                  <c:v>42391</c:v>
                </c:pt>
                <c:pt idx="239">
                  <c:v>42390</c:v>
                </c:pt>
                <c:pt idx="240">
                  <c:v>42389</c:v>
                </c:pt>
                <c:pt idx="241">
                  <c:v>42388</c:v>
                </c:pt>
                <c:pt idx="242">
                  <c:v>42384</c:v>
                </c:pt>
                <c:pt idx="243">
                  <c:v>42383</c:v>
                </c:pt>
                <c:pt idx="244">
                  <c:v>42382</c:v>
                </c:pt>
                <c:pt idx="245">
                  <c:v>42381</c:v>
                </c:pt>
                <c:pt idx="246">
                  <c:v>42380</c:v>
                </c:pt>
                <c:pt idx="247">
                  <c:v>42377</c:v>
                </c:pt>
                <c:pt idx="248">
                  <c:v>42376</c:v>
                </c:pt>
                <c:pt idx="249">
                  <c:v>42375</c:v>
                </c:pt>
                <c:pt idx="250">
                  <c:v>42374</c:v>
                </c:pt>
                <c:pt idx="251">
                  <c:v>42373</c:v>
                </c:pt>
                <c:pt idx="252">
                  <c:v>42369</c:v>
                </c:pt>
                <c:pt idx="253">
                  <c:v>42368</c:v>
                </c:pt>
                <c:pt idx="254">
                  <c:v>42367</c:v>
                </c:pt>
                <c:pt idx="255">
                  <c:v>42366</c:v>
                </c:pt>
                <c:pt idx="256">
                  <c:v>42362</c:v>
                </c:pt>
                <c:pt idx="257">
                  <c:v>42361</c:v>
                </c:pt>
                <c:pt idx="258">
                  <c:v>42360</c:v>
                </c:pt>
                <c:pt idx="259">
                  <c:v>42359</c:v>
                </c:pt>
                <c:pt idx="260">
                  <c:v>42356</c:v>
                </c:pt>
                <c:pt idx="261">
                  <c:v>42355</c:v>
                </c:pt>
                <c:pt idx="262">
                  <c:v>42354</c:v>
                </c:pt>
                <c:pt idx="263">
                  <c:v>42353</c:v>
                </c:pt>
                <c:pt idx="264">
                  <c:v>42352</c:v>
                </c:pt>
                <c:pt idx="265">
                  <c:v>42349</c:v>
                </c:pt>
                <c:pt idx="266">
                  <c:v>42348</c:v>
                </c:pt>
                <c:pt idx="267">
                  <c:v>42347</c:v>
                </c:pt>
                <c:pt idx="268">
                  <c:v>42346</c:v>
                </c:pt>
                <c:pt idx="269">
                  <c:v>42345</c:v>
                </c:pt>
                <c:pt idx="270">
                  <c:v>42342</c:v>
                </c:pt>
                <c:pt idx="271">
                  <c:v>42341</c:v>
                </c:pt>
                <c:pt idx="272">
                  <c:v>42340</c:v>
                </c:pt>
                <c:pt idx="273">
                  <c:v>42339</c:v>
                </c:pt>
                <c:pt idx="274">
                  <c:v>42338</c:v>
                </c:pt>
                <c:pt idx="275">
                  <c:v>42335</c:v>
                </c:pt>
                <c:pt idx="276">
                  <c:v>42333</c:v>
                </c:pt>
                <c:pt idx="277">
                  <c:v>42332</c:v>
                </c:pt>
                <c:pt idx="278">
                  <c:v>42331</c:v>
                </c:pt>
                <c:pt idx="279">
                  <c:v>42328</c:v>
                </c:pt>
                <c:pt idx="280">
                  <c:v>42327</c:v>
                </c:pt>
                <c:pt idx="281">
                  <c:v>42326</c:v>
                </c:pt>
                <c:pt idx="282">
                  <c:v>42325</c:v>
                </c:pt>
                <c:pt idx="283">
                  <c:v>42324</c:v>
                </c:pt>
                <c:pt idx="284">
                  <c:v>42321</c:v>
                </c:pt>
                <c:pt idx="285">
                  <c:v>42320</c:v>
                </c:pt>
                <c:pt idx="286">
                  <c:v>42319</c:v>
                </c:pt>
                <c:pt idx="287">
                  <c:v>42318</c:v>
                </c:pt>
                <c:pt idx="288">
                  <c:v>42317</c:v>
                </c:pt>
                <c:pt idx="289">
                  <c:v>42314</c:v>
                </c:pt>
                <c:pt idx="290">
                  <c:v>42313</c:v>
                </c:pt>
                <c:pt idx="291">
                  <c:v>42312</c:v>
                </c:pt>
                <c:pt idx="292">
                  <c:v>42311</c:v>
                </c:pt>
                <c:pt idx="293">
                  <c:v>42310</c:v>
                </c:pt>
                <c:pt idx="294">
                  <c:v>42307</c:v>
                </c:pt>
                <c:pt idx="295">
                  <c:v>42306</c:v>
                </c:pt>
                <c:pt idx="296">
                  <c:v>42305</c:v>
                </c:pt>
                <c:pt idx="297">
                  <c:v>42304</c:v>
                </c:pt>
                <c:pt idx="298">
                  <c:v>42303</c:v>
                </c:pt>
                <c:pt idx="299">
                  <c:v>42300</c:v>
                </c:pt>
                <c:pt idx="300">
                  <c:v>42299</c:v>
                </c:pt>
                <c:pt idx="301">
                  <c:v>42298</c:v>
                </c:pt>
                <c:pt idx="302">
                  <c:v>42297</c:v>
                </c:pt>
                <c:pt idx="303">
                  <c:v>42296</c:v>
                </c:pt>
                <c:pt idx="304">
                  <c:v>42293</c:v>
                </c:pt>
                <c:pt idx="305">
                  <c:v>42292</c:v>
                </c:pt>
                <c:pt idx="306">
                  <c:v>42291</c:v>
                </c:pt>
                <c:pt idx="307">
                  <c:v>42290</c:v>
                </c:pt>
                <c:pt idx="308">
                  <c:v>42289</c:v>
                </c:pt>
                <c:pt idx="309">
                  <c:v>42286</c:v>
                </c:pt>
                <c:pt idx="310">
                  <c:v>42285</c:v>
                </c:pt>
                <c:pt idx="311">
                  <c:v>42284</c:v>
                </c:pt>
                <c:pt idx="312">
                  <c:v>42283</c:v>
                </c:pt>
                <c:pt idx="313">
                  <c:v>42282</c:v>
                </c:pt>
                <c:pt idx="314">
                  <c:v>42279</c:v>
                </c:pt>
                <c:pt idx="315">
                  <c:v>42278</c:v>
                </c:pt>
                <c:pt idx="316">
                  <c:v>42277</c:v>
                </c:pt>
                <c:pt idx="317">
                  <c:v>42276</c:v>
                </c:pt>
                <c:pt idx="318">
                  <c:v>42275</c:v>
                </c:pt>
                <c:pt idx="319">
                  <c:v>42272</c:v>
                </c:pt>
                <c:pt idx="320">
                  <c:v>42271</c:v>
                </c:pt>
                <c:pt idx="321">
                  <c:v>42270</c:v>
                </c:pt>
                <c:pt idx="322">
                  <c:v>42269</c:v>
                </c:pt>
                <c:pt idx="323">
                  <c:v>42268</c:v>
                </c:pt>
                <c:pt idx="324">
                  <c:v>42265</c:v>
                </c:pt>
                <c:pt idx="325">
                  <c:v>42264</c:v>
                </c:pt>
                <c:pt idx="326">
                  <c:v>42263</c:v>
                </c:pt>
                <c:pt idx="327">
                  <c:v>42262</c:v>
                </c:pt>
                <c:pt idx="328">
                  <c:v>42261</c:v>
                </c:pt>
                <c:pt idx="329">
                  <c:v>42258</c:v>
                </c:pt>
                <c:pt idx="330">
                  <c:v>42257</c:v>
                </c:pt>
                <c:pt idx="331">
                  <c:v>42256</c:v>
                </c:pt>
                <c:pt idx="332">
                  <c:v>42255</c:v>
                </c:pt>
                <c:pt idx="333">
                  <c:v>42251</c:v>
                </c:pt>
                <c:pt idx="334">
                  <c:v>42250</c:v>
                </c:pt>
                <c:pt idx="335">
                  <c:v>42249</c:v>
                </c:pt>
                <c:pt idx="336">
                  <c:v>42248</c:v>
                </c:pt>
                <c:pt idx="337">
                  <c:v>42247</c:v>
                </c:pt>
                <c:pt idx="338">
                  <c:v>42244</c:v>
                </c:pt>
                <c:pt idx="339">
                  <c:v>42243</c:v>
                </c:pt>
                <c:pt idx="340">
                  <c:v>42242</c:v>
                </c:pt>
                <c:pt idx="341">
                  <c:v>42241</c:v>
                </c:pt>
                <c:pt idx="342">
                  <c:v>42240</c:v>
                </c:pt>
                <c:pt idx="343">
                  <c:v>42237</c:v>
                </c:pt>
                <c:pt idx="344">
                  <c:v>42236</c:v>
                </c:pt>
                <c:pt idx="345">
                  <c:v>42235</c:v>
                </c:pt>
                <c:pt idx="346">
                  <c:v>42234</c:v>
                </c:pt>
                <c:pt idx="347">
                  <c:v>42233</c:v>
                </c:pt>
                <c:pt idx="348">
                  <c:v>42230</c:v>
                </c:pt>
                <c:pt idx="349">
                  <c:v>42229</c:v>
                </c:pt>
                <c:pt idx="350">
                  <c:v>42228</c:v>
                </c:pt>
                <c:pt idx="351">
                  <c:v>42227</c:v>
                </c:pt>
                <c:pt idx="352">
                  <c:v>42226</c:v>
                </c:pt>
                <c:pt idx="353">
                  <c:v>42223</c:v>
                </c:pt>
                <c:pt idx="354">
                  <c:v>42222</c:v>
                </c:pt>
                <c:pt idx="355">
                  <c:v>42221</c:v>
                </c:pt>
                <c:pt idx="356">
                  <c:v>42220</c:v>
                </c:pt>
                <c:pt idx="357">
                  <c:v>42219</c:v>
                </c:pt>
                <c:pt idx="358">
                  <c:v>42216</c:v>
                </c:pt>
                <c:pt idx="359">
                  <c:v>42215</c:v>
                </c:pt>
                <c:pt idx="360">
                  <c:v>42214</c:v>
                </c:pt>
                <c:pt idx="361">
                  <c:v>42213</c:v>
                </c:pt>
                <c:pt idx="362">
                  <c:v>42212</c:v>
                </c:pt>
                <c:pt idx="363">
                  <c:v>42209</c:v>
                </c:pt>
                <c:pt idx="364">
                  <c:v>42208</c:v>
                </c:pt>
                <c:pt idx="365">
                  <c:v>42207</c:v>
                </c:pt>
                <c:pt idx="366">
                  <c:v>42206</c:v>
                </c:pt>
                <c:pt idx="367">
                  <c:v>42205</c:v>
                </c:pt>
                <c:pt idx="368">
                  <c:v>42202</c:v>
                </c:pt>
                <c:pt idx="369">
                  <c:v>42201</c:v>
                </c:pt>
                <c:pt idx="370">
                  <c:v>42200</c:v>
                </c:pt>
                <c:pt idx="371">
                  <c:v>42199</c:v>
                </c:pt>
                <c:pt idx="372">
                  <c:v>42198</c:v>
                </c:pt>
                <c:pt idx="373">
                  <c:v>42195</c:v>
                </c:pt>
                <c:pt idx="374">
                  <c:v>42194</c:v>
                </c:pt>
                <c:pt idx="375">
                  <c:v>42193</c:v>
                </c:pt>
                <c:pt idx="376">
                  <c:v>42192</c:v>
                </c:pt>
                <c:pt idx="377">
                  <c:v>42191</c:v>
                </c:pt>
                <c:pt idx="378">
                  <c:v>42187</c:v>
                </c:pt>
                <c:pt idx="379">
                  <c:v>42186</c:v>
                </c:pt>
                <c:pt idx="380">
                  <c:v>42185</c:v>
                </c:pt>
                <c:pt idx="381">
                  <c:v>42184</c:v>
                </c:pt>
                <c:pt idx="382">
                  <c:v>42181</c:v>
                </c:pt>
                <c:pt idx="383">
                  <c:v>42180</c:v>
                </c:pt>
                <c:pt idx="384">
                  <c:v>42179</c:v>
                </c:pt>
                <c:pt idx="385">
                  <c:v>42178</c:v>
                </c:pt>
                <c:pt idx="386">
                  <c:v>42177</c:v>
                </c:pt>
                <c:pt idx="387">
                  <c:v>42174</c:v>
                </c:pt>
                <c:pt idx="388">
                  <c:v>42173</c:v>
                </c:pt>
                <c:pt idx="389">
                  <c:v>42172</c:v>
                </c:pt>
                <c:pt idx="390">
                  <c:v>42171</c:v>
                </c:pt>
                <c:pt idx="391">
                  <c:v>42170</c:v>
                </c:pt>
                <c:pt idx="392">
                  <c:v>42167</c:v>
                </c:pt>
                <c:pt idx="393">
                  <c:v>42166</c:v>
                </c:pt>
                <c:pt idx="394">
                  <c:v>42165</c:v>
                </c:pt>
                <c:pt idx="395">
                  <c:v>42164</c:v>
                </c:pt>
                <c:pt idx="396">
                  <c:v>42163</c:v>
                </c:pt>
                <c:pt idx="397">
                  <c:v>42160</c:v>
                </c:pt>
                <c:pt idx="398">
                  <c:v>42159</c:v>
                </c:pt>
                <c:pt idx="399">
                  <c:v>42158</c:v>
                </c:pt>
                <c:pt idx="400">
                  <c:v>42157</c:v>
                </c:pt>
                <c:pt idx="401">
                  <c:v>42156</c:v>
                </c:pt>
                <c:pt idx="402">
                  <c:v>42153</c:v>
                </c:pt>
                <c:pt idx="403">
                  <c:v>42152</c:v>
                </c:pt>
                <c:pt idx="404">
                  <c:v>42151</c:v>
                </c:pt>
                <c:pt idx="405">
                  <c:v>42150</c:v>
                </c:pt>
                <c:pt idx="406">
                  <c:v>42146</c:v>
                </c:pt>
                <c:pt idx="407">
                  <c:v>42145</c:v>
                </c:pt>
                <c:pt idx="408">
                  <c:v>42144</c:v>
                </c:pt>
                <c:pt idx="409">
                  <c:v>42143</c:v>
                </c:pt>
                <c:pt idx="410">
                  <c:v>42142</c:v>
                </c:pt>
                <c:pt idx="411">
                  <c:v>42139</c:v>
                </c:pt>
                <c:pt idx="412">
                  <c:v>42138</c:v>
                </c:pt>
                <c:pt idx="413">
                  <c:v>42137</c:v>
                </c:pt>
                <c:pt idx="414">
                  <c:v>42136</c:v>
                </c:pt>
                <c:pt idx="415">
                  <c:v>42135</c:v>
                </c:pt>
                <c:pt idx="416">
                  <c:v>42132</c:v>
                </c:pt>
                <c:pt idx="417">
                  <c:v>42131</c:v>
                </c:pt>
                <c:pt idx="418">
                  <c:v>42130</c:v>
                </c:pt>
                <c:pt idx="419">
                  <c:v>42129</c:v>
                </c:pt>
                <c:pt idx="420">
                  <c:v>42128</c:v>
                </c:pt>
                <c:pt idx="421">
                  <c:v>42125</c:v>
                </c:pt>
                <c:pt idx="422">
                  <c:v>42124</c:v>
                </c:pt>
                <c:pt idx="423">
                  <c:v>42123</c:v>
                </c:pt>
                <c:pt idx="424">
                  <c:v>42122</c:v>
                </c:pt>
                <c:pt idx="425">
                  <c:v>42121</c:v>
                </c:pt>
                <c:pt idx="426">
                  <c:v>42118</c:v>
                </c:pt>
                <c:pt idx="427">
                  <c:v>42117</c:v>
                </c:pt>
                <c:pt idx="428">
                  <c:v>42116</c:v>
                </c:pt>
                <c:pt idx="429">
                  <c:v>42115</c:v>
                </c:pt>
                <c:pt idx="430">
                  <c:v>42114</c:v>
                </c:pt>
                <c:pt idx="431">
                  <c:v>42111</c:v>
                </c:pt>
                <c:pt idx="432">
                  <c:v>42110</c:v>
                </c:pt>
                <c:pt idx="433">
                  <c:v>42109</c:v>
                </c:pt>
                <c:pt idx="434">
                  <c:v>42108</c:v>
                </c:pt>
                <c:pt idx="435">
                  <c:v>42107</c:v>
                </c:pt>
                <c:pt idx="436">
                  <c:v>42104</c:v>
                </c:pt>
                <c:pt idx="437">
                  <c:v>42103</c:v>
                </c:pt>
                <c:pt idx="438">
                  <c:v>42102</c:v>
                </c:pt>
                <c:pt idx="439">
                  <c:v>42101</c:v>
                </c:pt>
                <c:pt idx="440">
                  <c:v>42100</c:v>
                </c:pt>
                <c:pt idx="441">
                  <c:v>42096</c:v>
                </c:pt>
                <c:pt idx="442">
                  <c:v>42095</c:v>
                </c:pt>
                <c:pt idx="443">
                  <c:v>42094</c:v>
                </c:pt>
                <c:pt idx="444">
                  <c:v>42093</c:v>
                </c:pt>
                <c:pt idx="445">
                  <c:v>42090</c:v>
                </c:pt>
                <c:pt idx="446">
                  <c:v>42089</c:v>
                </c:pt>
                <c:pt idx="447">
                  <c:v>42088</c:v>
                </c:pt>
                <c:pt idx="448">
                  <c:v>42087</c:v>
                </c:pt>
                <c:pt idx="449">
                  <c:v>42086</c:v>
                </c:pt>
                <c:pt idx="450">
                  <c:v>42083</c:v>
                </c:pt>
                <c:pt idx="451">
                  <c:v>42082</c:v>
                </c:pt>
                <c:pt idx="452">
                  <c:v>42081</c:v>
                </c:pt>
                <c:pt idx="453">
                  <c:v>42080</c:v>
                </c:pt>
                <c:pt idx="454">
                  <c:v>42079</c:v>
                </c:pt>
                <c:pt idx="455">
                  <c:v>42076</c:v>
                </c:pt>
                <c:pt idx="456">
                  <c:v>42075</c:v>
                </c:pt>
                <c:pt idx="457">
                  <c:v>42074</c:v>
                </c:pt>
                <c:pt idx="458">
                  <c:v>42073</c:v>
                </c:pt>
                <c:pt idx="459">
                  <c:v>42072</c:v>
                </c:pt>
                <c:pt idx="460">
                  <c:v>42069</c:v>
                </c:pt>
                <c:pt idx="461">
                  <c:v>42068</c:v>
                </c:pt>
                <c:pt idx="462">
                  <c:v>42067</c:v>
                </c:pt>
                <c:pt idx="463">
                  <c:v>42066</c:v>
                </c:pt>
                <c:pt idx="464">
                  <c:v>42065</c:v>
                </c:pt>
                <c:pt idx="465">
                  <c:v>42062</c:v>
                </c:pt>
                <c:pt idx="466">
                  <c:v>42061</c:v>
                </c:pt>
                <c:pt idx="467">
                  <c:v>42060</c:v>
                </c:pt>
                <c:pt idx="468">
                  <c:v>42059</c:v>
                </c:pt>
                <c:pt idx="469">
                  <c:v>42058</c:v>
                </c:pt>
                <c:pt idx="470">
                  <c:v>42055</c:v>
                </c:pt>
                <c:pt idx="471">
                  <c:v>42054</c:v>
                </c:pt>
                <c:pt idx="472">
                  <c:v>42053</c:v>
                </c:pt>
                <c:pt idx="473">
                  <c:v>42052</c:v>
                </c:pt>
                <c:pt idx="474">
                  <c:v>42048</c:v>
                </c:pt>
                <c:pt idx="475">
                  <c:v>42047</c:v>
                </c:pt>
                <c:pt idx="476">
                  <c:v>42046</c:v>
                </c:pt>
                <c:pt idx="477">
                  <c:v>42045</c:v>
                </c:pt>
                <c:pt idx="478">
                  <c:v>42044</c:v>
                </c:pt>
                <c:pt idx="479">
                  <c:v>42041</c:v>
                </c:pt>
                <c:pt idx="480">
                  <c:v>42040</c:v>
                </c:pt>
                <c:pt idx="481">
                  <c:v>42039</c:v>
                </c:pt>
                <c:pt idx="482">
                  <c:v>42038</c:v>
                </c:pt>
                <c:pt idx="483">
                  <c:v>42037</c:v>
                </c:pt>
                <c:pt idx="484">
                  <c:v>42034</c:v>
                </c:pt>
                <c:pt idx="485">
                  <c:v>42033</c:v>
                </c:pt>
                <c:pt idx="486">
                  <c:v>42032</c:v>
                </c:pt>
                <c:pt idx="487">
                  <c:v>42031</c:v>
                </c:pt>
                <c:pt idx="488">
                  <c:v>42030</c:v>
                </c:pt>
                <c:pt idx="489">
                  <c:v>42027</c:v>
                </c:pt>
                <c:pt idx="490">
                  <c:v>42026</c:v>
                </c:pt>
                <c:pt idx="491">
                  <c:v>42025</c:v>
                </c:pt>
                <c:pt idx="492">
                  <c:v>42024</c:v>
                </c:pt>
                <c:pt idx="493">
                  <c:v>42020</c:v>
                </c:pt>
                <c:pt idx="494">
                  <c:v>42019</c:v>
                </c:pt>
                <c:pt idx="495">
                  <c:v>42018</c:v>
                </c:pt>
                <c:pt idx="496">
                  <c:v>42017</c:v>
                </c:pt>
                <c:pt idx="497">
                  <c:v>42016</c:v>
                </c:pt>
                <c:pt idx="498">
                  <c:v>42013</c:v>
                </c:pt>
                <c:pt idx="499">
                  <c:v>42012</c:v>
                </c:pt>
                <c:pt idx="500">
                  <c:v>42011</c:v>
                </c:pt>
                <c:pt idx="501">
                  <c:v>42010</c:v>
                </c:pt>
                <c:pt idx="502">
                  <c:v>42009</c:v>
                </c:pt>
                <c:pt idx="503">
                  <c:v>42006</c:v>
                </c:pt>
                <c:pt idx="504">
                  <c:v>42004</c:v>
                </c:pt>
                <c:pt idx="505">
                  <c:v>42003</c:v>
                </c:pt>
                <c:pt idx="506">
                  <c:v>42002</c:v>
                </c:pt>
                <c:pt idx="507">
                  <c:v>41999</c:v>
                </c:pt>
                <c:pt idx="508">
                  <c:v>41997</c:v>
                </c:pt>
                <c:pt idx="509">
                  <c:v>41996</c:v>
                </c:pt>
                <c:pt idx="510">
                  <c:v>41995</c:v>
                </c:pt>
                <c:pt idx="511">
                  <c:v>41992</c:v>
                </c:pt>
                <c:pt idx="512">
                  <c:v>41991</c:v>
                </c:pt>
                <c:pt idx="513">
                  <c:v>41990</c:v>
                </c:pt>
                <c:pt idx="514">
                  <c:v>41989</c:v>
                </c:pt>
                <c:pt idx="515">
                  <c:v>41988</c:v>
                </c:pt>
                <c:pt idx="516">
                  <c:v>41985</c:v>
                </c:pt>
                <c:pt idx="517">
                  <c:v>41984</c:v>
                </c:pt>
                <c:pt idx="518">
                  <c:v>41983</c:v>
                </c:pt>
                <c:pt idx="519">
                  <c:v>41982</c:v>
                </c:pt>
                <c:pt idx="520">
                  <c:v>41981</c:v>
                </c:pt>
                <c:pt idx="521">
                  <c:v>41978</c:v>
                </c:pt>
                <c:pt idx="522">
                  <c:v>41977</c:v>
                </c:pt>
                <c:pt idx="523">
                  <c:v>41976</c:v>
                </c:pt>
                <c:pt idx="524">
                  <c:v>41975</c:v>
                </c:pt>
                <c:pt idx="525">
                  <c:v>41974</c:v>
                </c:pt>
                <c:pt idx="526">
                  <c:v>41971</c:v>
                </c:pt>
                <c:pt idx="527">
                  <c:v>41969</c:v>
                </c:pt>
                <c:pt idx="528">
                  <c:v>41968</c:v>
                </c:pt>
                <c:pt idx="529">
                  <c:v>41967</c:v>
                </c:pt>
                <c:pt idx="530">
                  <c:v>41964</c:v>
                </c:pt>
                <c:pt idx="531">
                  <c:v>41963</c:v>
                </c:pt>
                <c:pt idx="532">
                  <c:v>41962</c:v>
                </c:pt>
                <c:pt idx="533">
                  <c:v>41961</c:v>
                </c:pt>
                <c:pt idx="534">
                  <c:v>41960</c:v>
                </c:pt>
                <c:pt idx="535">
                  <c:v>41957</c:v>
                </c:pt>
                <c:pt idx="536">
                  <c:v>41956</c:v>
                </c:pt>
                <c:pt idx="537">
                  <c:v>41955</c:v>
                </c:pt>
                <c:pt idx="538">
                  <c:v>41954</c:v>
                </c:pt>
                <c:pt idx="539">
                  <c:v>41953</c:v>
                </c:pt>
                <c:pt idx="540">
                  <c:v>41950</c:v>
                </c:pt>
                <c:pt idx="541">
                  <c:v>41949</c:v>
                </c:pt>
                <c:pt idx="542">
                  <c:v>41948</c:v>
                </c:pt>
                <c:pt idx="543">
                  <c:v>41947</c:v>
                </c:pt>
                <c:pt idx="544">
                  <c:v>41946</c:v>
                </c:pt>
                <c:pt idx="545">
                  <c:v>41943</c:v>
                </c:pt>
                <c:pt idx="546">
                  <c:v>41942</c:v>
                </c:pt>
                <c:pt idx="547">
                  <c:v>41941</c:v>
                </c:pt>
                <c:pt idx="548">
                  <c:v>41940</c:v>
                </c:pt>
                <c:pt idx="549">
                  <c:v>41939</c:v>
                </c:pt>
                <c:pt idx="550">
                  <c:v>41936</c:v>
                </c:pt>
                <c:pt idx="551">
                  <c:v>41935</c:v>
                </c:pt>
                <c:pt idx="552">
                  <c:v>41934</c:v>
                </c:pt>
                <c:pt idx="553">
                  <c:v>41933</c:v>
                </c:pt>
                <c:pt idx="554">
                  <c:v>41932</c:v>
                </c:pt>
                <c:pt idx="555">
                  <c:v>41929</c:v>
                </c:pt>
                <c:pt idx="556">
                  <c:v>41928</c:v>
                </c:pt>
                <c:pt idx="557">
                  <c:v>41927</c:v>
                </c:pt>
                <c:pt idx="558">
                  <c:v>41926</c:v>
                </c:pt>
                <c:pt idx="559">
                  <c:v>41925</c:v>
                </c:pt>
                <c:pt idx="560">
                  <c:v>41922</c:v>
                </c:pt>
                <c:pt idx="561">
                  <c:v>41921</c:v>
                </c:pt>
                <c:pt idx="562">
                  <c:v>41920</c:v>
                </c:pt>
                <c:pt idx="563">
                  <c:v>41919</c:v>
                </c:pt>
                <c:pt idx="564">
                  <c:v>41918</c:v>
                </c:pt>
                <c:pt idx="565">
                  <c:v>41915</c:v>
                </c:pt>
                <c:pt idx="566">
                  <c:v>41914</c:v>
                </c:pt>
                <c:pt idx="567">
                  <c:v>41913</c:v>
                </c:pt>
                <c:pt idx="568">
                  <c:v>41912</c:v>
                </c:pt>
                <c:pt idx="569">
                  <c:v>41911</c:v>
                </c:pt>
                <c:pt idx="570">
                  <c:v>41908</c:v>
                </c:pt>
                <c:pt idx="571">
                  <c:v>41907</c:v>
                </c:pt>
                <c:pt idx="572">
                  <c:v>41906</c:v>
                </c:pt>
                <c:pt idx="573">
                  <c:v>41905</c:v>
                </c:pt>
                <c:pt idx="574">
                  <c:v>41904</c:v>
                </c:pt>
                <c:pt idx="575">
                  <c:v>41901</c:v>
                </c:pt>
                <c:pt idx="576">
                  <c:v>41900</c:v>
                </c:pt>
                <c:pt idx="577">
                  <c:v>41899</c:v>
                </c:pt>
                <c:pt idx="578">
                  <c:v>41898</c:v>
                </c:pt>
                <c:pt idx="579">
                  <c:v>41897</c:v>
                </c:pt>
                <c:pt idx="580">
                  <c:v>41894</c:v>
                </c:pt>
                <c:pt idx="581">
                  <c:v>41893</c:v>
                </c:pt>
                <c:pt idx="582">
                  <c:v>41892</c:v>
                </c:pt>
                <c:pt idx="583">
                  <c:v>41891</c:v>
                </c:pt>
                <c:pt idx="584">
                  <c:v>41890</c:v>
                </c:pt>
                <c:pt idx="585">
                  <c:v>41887</c:v>
                </c:pt>
                <c:pt idx="586">
                  <c:v>41886</c:v>
                </c:pt>
                <c:pt idx="587">
                  <c:v>41885</c:v>
                </c:pt>
                <c:pt idx="588">
                  <c:v>41884</c:v>
                </c:pt>
                <c:pt idx="589">
                  <c:v>41880</c:v>
                </c:pt>
                <c:pt idx="590">
                  <c:v>41879</c:v>
                </c:pt>
                <c:pt idx="591">
                  <c:v>41878</c:v>
                </c:pt>
                <c:pt idx="592">
                  <c:v>41877</c:v>
                </c:pt>
                <c:pt idx="593">
                  <c:v>41876</c:v>
                </c:pt>
                <c:pt idx="594">
                  <c:v>41873</c:v>
                </c:pt>
                <c:pt idx="595">
                  <c:v>41872</c:v>
                </c:pt>
                <c:pt idx="596">
                  <c:v>41871</c:v>
                </c:pt>
                <c:pt idx="597">
                  <c:v>41870</c:v>
                </c:pt>
                <c:pt idx="598">
                  <c:v>41869</c:v>
                </c:pt>
                <c:pt idx="599">
                  <c:v>41866</c:v>
                </c:pt>
                <c:pt idx="600">
                  <c:v>41865</c:v>
                </c:pt>
                <c:pt idx="601">
                  <c:v>41864</c:v>
                </c:pt>
                <c:pt idx="602">
                  <c:v>41863</c:v>
                </c:pt>
                <c:pt idx="603">
                  <c:v>41862</c:v>
                </c:pt>
                <c:pt idx="604">
                  <c:v>41859</c:v>
                </c:pt>
                <c:pt idx="605">
                  <c:v>41858</c:v>
                </c:pt>
                <c:pt idx="606">
                  <c:v>41857</c:v>
                </c:pt>
                <c:pt idx="607">
                  <c:v>41856</c:v>
                </c:pt>
                <c:pt idx="608">
                  <c:v>41855</c:v>
                </c:pt>
                <c:pt idx="609">
                  <c:v>41852</c:v>
                </c:pt>
                <c:pt idx="610">
                  <c:v>41851</c:v>
                </c:pt>
                <c:pt idx="611">
                  <c:v>41850</c:v>
                </c:pt>
                <c:pt idx="612">
                  <c:v>41849</c:v>
                </c:pt>
                <c:pt idx="613">
                  <c:v>41848</c:v>
                </c:pt>
                <c:pt idx="614">
                  <c:v>41845</c:v>
                </c:pt>
                <c:pt idx="615">
                  <c:v>41844</c:v>
                </c:pt>
                <c:pt idx="616">
                  <c:v>41843</c:v>
                </c:pt>
                <c:pt idx="617">
                  <c:v>41842</c:v>
                </c:pt>
                <c:pt idx="618">
                  <c:v>41841</c:v>
                </c:pt>
                <c:pt idx="619">
                  <c:v>41838</c:v>
                </c:pt>
                <c:pt idx="620">
                  <c:v>41837</c:v>
                </c:pt>
                <c:pt idx="621">
                  <c:v>41836</c:v>
                </c:pt>
                <c:pt idx="622">
                  <c:v>41835</c:v>
                </c:pt>
                <c:pt idx="623">
                  <c:v>41834</c:v>
                </c:pt>
                <c:pt idx="624">
                  <c:v>41831</c:v>
                </c:pt>
                <c:pt idx="625">
                  <c:v>41830</c:v>
                </c:pt>
                <c:pt idx="626">
                  <c:v>41829</c:v>
                </c:pt>
                <c:pt idx="627">
                  <c:v>41828</c:v>
                </c:pt>
                <c:pt idx="628">
                  <c:v>41827</c:v>
                </c:pt>
                <c:pt idx="629">
                  <c:v>41823</c:v>
                </c:pt>
                <c:pt idx="630">
                  <c:v>41822</c:v>
                </c:pt>
                <c:pt idx="631">
                  <c:v>41821</c:v>
                </c:pt>
                <c:pt idx="632">
                  <c:v>41820</c:v>
                </c:pt>
                <c:pt idx="633">
                  <c:v>41817</c:v>
                </c:pt>
                <c:pt idx="634">
                  <c:v>41816</c:v>
                </c:pt>
                <c:pt idx="635">
                  <c:v>41815</c:v>
                </c:pt>
                <c:pt idx="636">
                  <c:v>41814</c:v>
                </c:pt>
                <c:pt idx="637">
                  <c:v>41813</c:v>
                </c:pt>
                <c:pt idx="638">
                  <c:v>41810</c:v>
                </c:pt>
                <c:pt idx="639">
                  <c:v>41809</c:v>
                </c:pt>
                <c:pt idx="640">
                  <c:v>41808</c:v>
                </c:pt>
                <c:pt idx="641">
                  <c:v>41807</c:v>
                </c:pt>
                <c:pt idx="642">
                  <c:v>41806</c:v>
                </c:pt>
                <c:pt idx="643">
                  <c:v>41803</c:v>
                </c:pt>
                <c:pt idx="644">
                  <c:v>41802</c:v>
                </c:pt>
                <c:pt idx="645">
                  <c:v>41801</c:v>
                </c:pt>
                <c:pt idx="646">
                  <c:v>41800</c:v>
                </c:pt>
                <c:pt idx="647">
                  <c:v>41799</c:v>
                </c:pt>
                <c:pt idx="648">
                  <c:v>41796</c:v>
                </c:pt>
                <c:pt idx="649">
                  <c:v>41795</c:v>
                </c:pt>
                <c:pt idx="650">
                  <c:v>41794</c:v>
                </c:pt>
                <c:pt idx="651">
                  <c:v>41793</c:v>
                </c:pt>
                <c:pt idx="652">
                  <c:v>41792</c:v>
                </c:pt>
                <c:pt idx="653">
                  <c:v>41789</c:v>
                </c:pt>
                <c:pt idx="654">
                  <c:v>41788</c:v>
                </c:pt>
                <c:pt idx="655">
                  <c:v>41787</c:v>
                </c:pt>
                <c:pt idx="656">
                  <c:v>41786</c:v>
                </c:pt>
                <c:pt idx="657">
                  <c:v>41782</c:v>
                </c:pt>
                <c:pt idx="658">
                  <c:v>41781</c:v>
                </c:pt>
                <c:pt idx="659">
                  <c:v>41780</c:v>
                </c:pt>
                <c:pt idx="660">
                  <c:v>41779</c:v>
                </c:pt>
                <c:pt idx="661">
                  <c:v>41778</c:v>
                </c:pt>
                <c:pt idx="662">
                  <c:v>41775</c:v>
                </c:pt>
                <c:pt idx="663">
                  <c:v>41774</c:v>
                </c:pt>
                <c:pt idx="664">
                  <c:v>41773</c:v>
                </c:pt>
                <c:pt idx="665">
                  <c:v>41772</c:v>
                </c:pt>
                <c:pt idx="666">
                  <c:v>41771</c:v>
                </c:pt>
                <c:pt idx="667">
                  <c:v>41768</c:v>
                </c:pt>
                <c:pt idx="668">
                  <c:v>41767</c:v>
                </c:pt>
                <c:pt idx="669">
                  <c:v>41766</c:v>
                </c:pt>
                <c:pt idx="670">
                  <c:v>41765</c:v>
                </c:pt>
                <c:pt idx="671">
                  <c:v>41764</c:v>
                </c:pt>
                <c:pt idx="672">
                  <c:v>41761</c:v>
                </c:pt>
                <c:pt idx="673">
                  <c:v>41760</c:v>
                </c:pt>
                <c:pt idx="674">
                  <c:v>41759</c:v>
                </c:pt>
                <c:pt idx="675">
                  <c:v>41758</c:v>
                </c:pt>
                <c:pt idx="676">
                  <c:v>41757</c:v>
                </c:pt>
                <c:pt idx="677">
                  <c:v>41754</c:v>
                </c:pt>
                <c:pt idx="678">
                  <c:v>41753</c:v>
                </c:pt>
                <c:pt idx="679">
                  <c:v>41752</c:v>
                </c:pt>
                <c:pt idx="680">
                  <c:v>41751</c:v>
                </c:pt>
                <c:pt idx="681">
                  <c:v>41750</c:v>
                </c:pt>
                <c:pt idx="682">
                  <c:v>41746</c:v>
                </c:pt>
                <c:pt idx="683">
                  <c:v>41745</c:v>
                </c:pt>
                <c:pt idx="684">
                  <c:v>41744</c:v>
                </c:pt>
                <c:pt idx="685">
                  <c:v>41743</c:v>
                </c:pt>
                <c:pt idx="686">
                  <c:v>41740</c:v>
                </c:pt>
                <c:pt idx="687">
                  <c:v>41739</c:v>
                </c:pt>
                <c:pt idx="688">
                  <c:v>41738</c:v>
                </c:pt>
                <c:pt idx="689">
                  <c:v>41737</c:v>
                </c:pt>
                <c:pt idx="690">
                  <c:v>41736</c:v>
                </c:pt>
                <c:pt idx="691">
                  <c:v>41733</c:v>
                </c:pt>
                <c:pt idx="692">
                  <c:v>41732</c:v>
                </c:pt>
                <c:pt idx="693">
                  <c:v>41731</c:v>
                </c:pt>
                <c:pt idx="694">
                  <c:v>41730</c:v>
                </c:pt>
                <c:pt idx="695">
                  <c:v>41729</c:v>
                </c:pt>
                <c:pt idx="696">
                  <c:v>41726</c:v>
                </c:pt>
                <c:pt idx="697">
                  <c:v>41725</c:v>
                </c:pt>
                <c:pt idx="698">
                  <c:v>41724</c:v>
                </c:pt>
                <c:pt idx="699">
                  <c:v>41723</c:v>
                </c:pt>
                <c:pt idx="700">
                  <c:v>41722</c:v>
                </c:pt>
                <c:pt idx="701">
                  <c:v>41719</c:v>
                </c:pt>
                <c:pt idx="702">
                  <c:v>41718</c:v>
                </c:pt>
                <c:pt idx="703">
                  <c:v>41717</c:v>
                </c:pt>
                <c:pt idx="704">
                  <c:v>41716</c:v>
                </c:pt>
                <c:pt idx="705">
                  <c:v>41715</c:v>
                </c:pt>
                <c:pt idx="706">
                  <c:v>41712</c:v>
                </c:pt>
                <c:pt idx="707">
                  <c:v>41711</c:v>
                </c:pt>
                <c:pt idx="708">
                  <c:v>41710</c:v>
                </c:pt>
                <c:pt idx="709">
                  <c:v>41709</c:v>
                </c:pt>
                <c:pt idx="710">
                  <c:v>41708</c:v>
                </c:pt>
                <c:pt idx="711">
                  <c:v>41705</c:v>
                </c:pt>
                <c:pt idx="712">
                  <c:v>41704</c:v>
                </c:pt>
                <c:pt idx="713">
                  <c:v>41703</c:v>
                </c:pt>
                <c:pt idx="714">
                  <c:v>41702</c:v>
                </c:pt>
                <c:pt idx="715">
                  <c:v>41701</c:v>
                </c:pt>
                <c:pt idx="716">
                  <c:v>41698</c:v>
                </c:pt>
                <c:pt idx="717">
                  <c:v>41697</c:v>
                </c:pt>
                <c:pt idx="718">
                  <c:v>41696</c:v>
                </c:pt>
                <c:pt idx="719">
                  <c:v>41695</c:v>
                </c:pt>
                <c:pt idx="720">
                  <c:v>41694</c:v>
                </c:pt>
                <c:pt idx="721">
                  <c:v>41691</c:v>
                </c:pt>
                <c:pt idx="722">
                  <c:v>41690</c:v>
                </c:pt>
                <c:pt idx="723">
                  <c:v>41689</c:v>
                </c:pt>
                <c:pt idx="724">
                  <c:v>41688</c:v>
                </c:pt>
                <c:pt idx="725">
                  <c:v>41684</c:v>
                </c:pt>
                <c:pt idx="726">
                  <c:v>41683</c:v>
                </c:pt>
                <c:pt idx="727">
                  <c:v>41682</c:v>
                </c:pt>
                <c:pt idx="728">
                  <c:v>41681</c:v>
                </c:pt>
                <c:pt idx="729">
                  <c:v>41680</c:v>
                </c:pt>
                <c:pt idx="730">
                  <c:v>41677</c:v>
                </c:pt>
                <c:pt idx="731">
                  <c:v>41676</c:v>
                </c:pt>
                <c:pt idx="732">
                  <c:v>41675</c:v>
                </c:pt>
                <c:pt idx="733">
                  <c:v>41674</c:v>
                </c:pt>
                <c:pt idx="734">
                  <c:v>41673</c:v>
                </c:pt>
                <c:pt idx="735">
                  <c:v>41670</c:v>
                </c:pt>
                <c:pt idx="736">
                  <c:v>41669</c:v>
                </c:pt>
                <c:pt idx="737">
                  <c:v>41668</c:v>
                </c:pt>
                <c:pt idx="738">
                  <c:v>41667</c:v>
                </c:pt>
                <c:pt idx="739">
                  <c:v>41666</c:v>
                </c:pt>
                <c:pt idx="740">
                  <c:v>41663</c:v>
                </c:pt>
                <c:pt idx="741">
                  <c:v>41662</c:v>
                </c:pt>
                <c:pt idx="742">
                  <c:v>41661</c:v>
                </c:pt>
                <c:pt idx="743">
                  <c:v>41660</c:v>
                </c:pt>
                <c:pt idx="744">
                  <c:v>41656</c:v>
                </c:pt>
                <c:pt idx="745">
                  <c:v>41655</c:v>
                </c:pt>
                <c:pt idx="746">
                  <c:v>41654</c:v>
                </c:pt>
                <c:pt idx="747">
                  <c:v>41653</c:v>
                </c:pt>
                <c:pt idx="748">
                  <c:v>41652</c:v>
                </c:pt>
                <c:pt idx="749">
                  <c:v>41649</c:v>
                </c:pt>
                <c:pt idx="750">
                  <c:v>41648</c:v>
                </c:pt>
                <c:pt idx="751">
                  <c:v>41647</c:v>
                </c:pt>
                <c:pt idx="752">
                  <c:v>41646</c:v>
                </c:pt>
                <c:pt idx="753">
                  <c:v>41645</c:v>
                </c:pt>
                <c:pt idx="754">
                  <c:v>41642</c:v>
                </c:pt>
                <c:pt idx="755">
                  <c:v>41641</c:v>
                </c:pt>
                <c:pt idx="756">
                  <c:v>41639</c:v>
                </c:pt>
                <c:pt idx="757">
                  <c:v>41638</c:v>
                </c:pt>
                <c:pt idx="758">
                  <c:v>41635</c:v>
                </c:pt>
                <c:pt idx="759">
                  <c:v>41634</c:v>
                </c:pt>
                <c:pt idx="760">
                  <c:v>41632</c:v>
                </c:pt>
                <c:pt idx="761">
                  <c:v>41631</c:v>
                </c:pt>
                <c:pt idx="762">
                  <c:v>41628</c:v>
                </c:pt>
                <c:pt idx="763">
                  <c:v>41627</c:v>
                </c:pt>
                <c:pt idx="764">
                  <c:v>41626</c:v>
                </c:pt>
                <c:pt idx="765">
                  <c:v>41625</c:v>
                </c:pt>
                <c:pt idx="766">
                  <c:v>41624</c:v>
                </c:pt>
                <c:pt idx="767">
                  <c:v>41621</c:v>
                </c:pt>
                <c:pt idx="768">
                  <c:v>41620</c:v>
                </c:pt>
                <c:pt idx="769">
                  <c:v>41619</c:v>
                </c:pt>
                <c:pt idx="770">
                  <c:v>41618</c:v>
                </c:pt>
                <c:pt idx="771">
                  <c:v>41617</c:v>
                </c:pt>
                <c:pt idx="772">
                  <c:v>41614</c:v>
                </c:pt>
                <c:pt idx="773">
                  <c:v>41613</c:v>
                </c:pt>
                <c:pt idx="774">
                  <c:v>41612</c:v>
                </c:pt>
                <c:pt idx="775">
                  <c:v>41611</c:v>
                </c:pt>
                <c:pt idx="776">
                  <c:v>41610</c:v>
                </c:pt>
                <c:pt idx="777">
                  <c:v>41607</c:v>
                </c:pt>
                <c:pt idx="778">
                  <c:v>41605</c:v>
                </c:pt>
                <c:pt idx="779">
                  <c:v>41604</c:v>
                </c:pt>
                <c:pt idx="780">
                  <c:v>41603</c:v>
                </c:pt>
                <c:pt idx="781">
                  <c:v>41600</c:v>
                </c:pt>
                <c:pt idx="782">
                  <c:v>41599</c:v>
                </c:pt>
                <c:pt idx="783">
                  <c:v>41598</c:v>
                </c:pt>
                <c:pt idx="784">
                  <c:v>41597</c:v>
                </c:pt>
                <c:pt idx="785">
                  <c:v>41596</c:v>
                </c:pt>
                <c:pt idx="786">
                  <c:v>41593</c:v>
                </c:pt>
                <c:pt idx="787">
                  <c:v>41592</c:v>
                </c:pt>
                <c:pt idx="788">
                  <c:v>41591</c:v>
                </c:pt>
                <c:pt idx="789">
                  <c:v>41590</c:v>
                </c:pt>
                <c:pt idx="790">
                  <c:v>41589</c:v>
                </c:pt>
                <c:pt idx="791">
                  <c:v>41586</c:v>
                </c:pt>
                <c:pt idx="792">
                  <c:v>41585</c:v>
                </c:pt>
                <c:pt idx="793">
                  <c:v>41584</c:v>
                </c:pt>
                <c:pt idx="794">
                  <c:v>41583</c:v>
                </c:pt>
                <c:pt idx="795">
                  <c:v>41582</c:v>
                </c:pt>
                <c:pt idx="796">
                  <c:v>41579</c:v>
                </c:pt>
                <c:pt idx="797">
                  <c:v>41578</c:v>
                </c:pt>
                <c:pt idx="798">
                  <c:v>41577</c:v>
                </c:pt>
                <c:pt idx="799">
                  <c:v>41576</c:v>
                </c:pt>
                <c:pt idx="800">
                  <c:v>41575</c:v>
                </c:pt>
                <c:pt idx="801">
                  <c:v>41572</c:v>
                </c:pt>
                <c:pt idx="802">
                  <c:v>41571</c:v>
                </c:pt>
                <c:pt idx="803">
                  <c:v>41570</c:v>
                </c:pt>
                <c:pt idx="804">
                  <c:v>41569</c:v>
                </c:pt>
                <c:pt idx="805">
                  <c:v>41568</c:v>
                </c:pt>
                <c:pt idx="806">
                  <c:v>41565</c:v>
                </c:pt>
                <c:pt idx="807">
                  <c:v>41564</c:v>
                </c:pt>
                <c:pt idx="808">
                  <c:v>41563</c:v>
                </c:pt>
                <c:pt idx="809">
                  <c:v>41562</c:v>
                </c:pt>
                <c:pt idx="810">
                  <c:v>41561</c:v>
                </c:pt>
                <c:pt idx="811">
                  <c:v>41558</c:v>
                </c:pt>
                <c:pt idx="812">
                  <c:v>41557</c:v>
                </c:pt>
                <c:pt idx="813">
                  <c:v>41556</c:v>
                </c:pt>
                <c:pt idx="814">
                  <c:v>41555</c:v>
                </c:pt>
                <c:pt idx="815">
                  <c:v>41554</c:v>
                </c:pt>
                <c:pt idx="816">
                  <c:v>41551</c:v>
                </c:pt>
                <c:pt idx="817">
                  <c:v>41550</c:v>
                </c:pt>
                <c:pt idx="818">
                  <c:v>41549</c:v>
                </c:pt>
                <c:pt idx="819">
                  <c:v>41548</c:v>
                </c:pt>
                <c:pt idx="820">
                  <c:v>41547</c:v>
                </c:pt>
                <c:pt idx="821">
                  <c:v>41544</c:v>
                </c:pt>
                <c:pt idx="822">
                  <c:v>41543</c:v>
                </c:pt>
                <c:pt idx="823">
                  <c:v>41542</c:v>
                </c:pt>
                <c:pt idx="824">
                  <c:v>41541</c:v>
                </c:pt>
                <c:pt idx="825">
                  <c:v>41540</c:v>
                </c:pt>
                <c:pt idx="826">
                  <c:v>41537</c:v>
                </c:pt>
                <c:pt idx="827">
                  <c:v>41536</c:v>
                </c:pt>
                <c:pt idx="828">
                  <c:v>41535</c:v>
                </c:pt>
                <c:pt idx="829">
                  <c:v>41534</c:v>
                </c:pt>
                <c:pt idx="830">
                  <c:v>41533</c:v>
                </c:pt>
                <c:pt idx="831">
                  <c:v>41530</c:v>
                </c:pt>
                <c:pt idx="832">
                  <c:v>41529</c:v>
                </c:pt>
                <c:pt idx="833">
                  <c:v>41528</c:v>
                </c:pt>
                <c:pt idx="834">
                  <c:v>41527</c:v>
                </c:pt>
                <c:pt idx="835">
                  <c:v>41526</c:v>
                </c:pt>
                <c:pt idx="836">
                  <c:v>41523</c:v>
                </c:pt>
                <c:pt idx="837">
                  <c:v>41522</c:v>
                </c:pt>
                <c:pt idx="838">
                  <c:v>41521</c:v>
                </c:pt>
                <c:pt idx="839">
                  <c:v>41520</c:v>
                </c:pt>
                <c:pt idx="840">
                  <c:v>41516</c:v>
                </c:pt>
                <c:pt idx="841">
                  <c:v>41515</c:v>
                </c:pt>
                <c:pt idx="842">
                  <c:v>41514</c:v>
                </c:pt>
                <c:pt idx="843">
                  <c:v>41513</c:v>
                </c:pt>
                <c:pt idx="844">
                  <c:v>41512</c:v>
                </c:pt>
                <c:pt idx="845">
                  <c:v>41509</c:v>
                </c:pt>
                <c:pt idx="846">
                  <c:v>41508</c:v>
                </c:pt>
                <c:pt idx="847">
                  <c:v>41507</c:v>
                </c:pt>
                <c:pt idx="848">
                  <c:v>41506</c:v>
                </c:pt>
                <c:pt idx="849">
                  <c:v>41505</c:v>
                </c:pt>
                <c:pt idx="850">
                  <c:v>41502</c:v>
                </c:pt>
                <c:pt idx="851">
                  <c:v>41501</c:v>
                </c:pt>
                <c:pt idx="852">
                  <c:v>41500</c:v>
                </c:pt>
                <c:pt idx="853">
                  <c:v>41499</c:v>
                </c:pt>
                <c:pt idx="854">
                  <c:v>41498</c:v>
                </c:pt>
                <c:pt idx="855">
                  <c:v>41495</c:v>
                </c:pt>
                <c:pt idx="856">
                  <c:v>41494</c:v>
                </c:pt>
                <c:pt idx="857">
                  <c:v>41493</c:v>
                </c:pt>
                <c:pt idx="858">
                  <c:v>41492</c:v>
                </c:pt>
                <c:pt idx="859">
                  <c:v>41491</c:v>
                </c:pt>
                <c:pt idx="860">
                  <c:v>41488</c:v>
                </c:pt>
                <c:pt idx="861">
                  <c:v>41487</c:v>
                </c:pt>
                <c:pt idx="862">
                  <c:v>41486</c:v>
                </c:pt>
                <c:pt idx="863">
                  <c:v>41485</c:v>
                </c:pt>
                <c:pt idx="864">
                  <c:v>41484</c:v>
                </c:pt>
                <c:pt idx="865">
                  <c:v>41481</c:v>
                </c:pt>
                <c:pt idx="866">
                  <c:v>41480</c:v>
                </c:pt>
                <c:pt idx="867">
                  <c:v>41479</c:v>
                </c:pt>
                <c:pt idx="868">
                  <c:v>41478</c:v>
                </c:pt>
                <c:pt idx="869">
                  <c:v>41477</c:v>
                </c:pt>
                <c:pt idx="870">
                  <c:v>41474</c:v>
                </c:pt>
                <c:pt idx="871">
                  <c:v>41473</c:v>
                </c:pt>
                <c:pt idx="872">
                  <c:v>41472</c:v>
                </c:pt>
                <c:pt idx="873">
                  <c:v>41471</c:v>
                </c:pt>
                <c:pt idx="874">
                  <c:v>41470</c:v>
                </c:pt>
                <c:pt idx="875">
                  <c:v>41467</c:v>
                </c:pt>
                <c:pt idx="876">
                  <c:v>41466</c:v>
                </c:pt>
                <c:pt idx="877">
                  <c:v>41465</c:v>
                </c:pt>
                <c:pt idx="878">
                  <c:v>41464</c:v>
                </c:pt>
                <c:pt idx="879">
                  <c:v>41463</c:v>
                </c:pt>
                <c:pt idx="880">
                  <c:v>41460</c:v>
                </c:pt>
                <c:pt idx="881">
                  <c:v>41458</c:v>
                </c:pt>
                <c:pt idx="882">
                  <c:v>41457</c:v>
                </c:pt>
                <c:pt idx="883">
                  <c:v>41456</c:v>
                </c:pt>
                <c:pt idx="884">
                  <c:v>41453</c:v>
                </c:pt>
                <c:pt idx="885">
                  <c:v>41452</c:v>
                </c:pt>
                <c:pt idx="886">
                  <c:v>41451</c:v>
                </c:pt>
                <c:pt idx="887">
                  <c:v>41450</c:v>
                </c:pt>
                <c:pt idx="888">
                  <c:v>41449</c:v>
                </c:pt>
                <c:pt idx="889">
                  <c:v>41446</c:v>
                </c:pt>
                <c:pt idx="890">
                  <c:v>41445</c:v>
                </c:pt>
                <c:pt idx="891">
                  <c:v>41444</c:v>
                </c:pt>
                <c:pt idx="892">
                  <c:v>41443</c:v>
                </c:pt>
                <c:pt idx="893">
                  <c:v>41442</c:v>
                </c:pt>
                <c:pt idx="894">
                  <c:v>41439</c:v>
                </c:pt>
                <c:pt idx="895">
                  <c:v>41438</c:v>
                </c:pt>
                <c:pt idx="896">
                  <c:v>41437</c:v>
                </c:pt>
                <c:pt idx="897">
                  <c:v>41436</c:v>
                </c:pt>
                <c:pt idx="898">
                  <c:v>41435</c:v>
                </c:pt>
                <c:pt idx="899">
                  <c:v>41432</c:v>
                </c:pt>
                <c:pt idx="900">
                  <c:v>41431</c:v>
                </c:pt>
                <c:pt idx="901">
                  <c:v>41430</c:v>
                </c:pt>
                <c:pt idx="902">
                  <c:v>41429</c:v>
                </c:pt>
                <c:pt idx="903">
                  <c:v>41428</c:v>
                </c:pt>
                <c:pt idx="904">
                  <c:v>41425</c:v>
                </c:pt>
                <c:pt idx="905">
                  <c:v>41424</c:v>
                </c:pt>
                <c:pt idx="906">
                  <c:v>41423</c:v>
                </c:pt>
                <c:pt idx="907">
                  <c:v>41422</c:v>
                </c:pt>
                <c:pt idx="908">
                  <c:v>41418</c:v>
                </c:pt>
                <c:pt idx="909">
                  <c:v>41417</c:v>
                </c:pt>
                <c:pt idx="910">
                  <c:v>41416</c:v>
                </c:pt>
                <c:pt idx="911">
                  <c:v>41415</c:v>
                </c:pt>
                <c:pt idx="912">
                  <c:v>41414</c:v>
                </c:pt>
                <c:pt idx="913">
                  <c:v>41411</c:v>
                </c:pt>
                <c:pt idx="914">
                  <c:v>41410</c:v>
                </c:pt>
                <c:pt idx="915">
                  <c:v>41409</c:v>
                </c:pt>
                <c:pt idx="916">
                  <c:v>41408</c:v>
                </c:pt>
                <c:pt idx="917">
                  <c:v>41407</c:v>
                </c:pt>
                <c:pt idx="918">
                  <c:v>41404</c:v>
                </c:pt>
                <c:pt idx="919">
                  <c:v>41403</c:v>
                </c:pt>
                <c:pt idx="920">
                  <c:v>41402</c:v>
                </c:pt>
                <c:pt idx="921">
                  <c:v>41401</c:v>
                </c:pt>
                <c:pt idx="922">
                  <c:v>41400</c:v>
                </c:pt>
                <c:pt idx="923">
                  <c:v>41397</c:v>
                </c:pt>
                <c:pt idx="924">
                  <c:v>41396</c:v>
                </c:pt>
                <c:pt idx="925">
                  <c:v>41395</c:v>
                </c:pt>
                <c:pt idx="926">
                  <c:v>41394</c:v>
                </c:pt>
                <c:pt idx="927">
                  <c:v>41393</c:v>
                </c:pt>
                <c:pt idx="928">
                  <c:v>41390</c:v>
                </c:pt>
                <c:pt idx="929">
                  <c:v>41389</c:v>
                </c:pt>
                <c:pt idx="930">
                  <c:v>41388</c:v>
                </c:pt>
                <c:pt idx="931">
                  <c:v>41387</c:v>
                </c:pt>
                <c:pt idx="932">
                  <c:v>41386</c:v>
                </c:pt>
                <c:pt idx="933">
                  <c:v>41383</c:v>
                </c:pt>
                <c:pt idx="934">
                  <c:v>41382</c:v>
                </c:pt>
                <c:pt idx="935">
                  <c:v>41381</c:v>
                </c:pt>
                <c:pt idx="936">
                  <c:v>41380</c:v>
                </c:pt>
                <c:pt idx="937">
                  <c:v>41379</c:v>
                </c:pt>
                <c:pt idx="938">
                  <c:v>41376</c:v>
                </c:pt>
                <c:pt idx="939">
                  <c:v>41375</c:v>
                </c:pt>
                <c:pt idx="940">
                  <c:v>41374</c:v>
                </c:pt>
                <c:pt idx="941">
                  <c:v>41373</c:v>
                </c:pt>
                <c:pt idx="942">
                  <c:v>41372</c:v>
                </c:pt>
                <c:pt idx="943">
                  <c:v>41369</c:v>
                </c:pt>
                <c:pt idx="944">
                  <c:v>41368</c:v>
                </c:pt>
                <c:pt idx="945">
                  <c:v>41367</c:v>
                </c:pt>
                <c:pt idx="946">
                  <c:v>41366</c:v>
                </c:pt>
                <c:pt idx="947">
                  <c:v>41365</c:v>
                </c:pt>
                <c:pt idx="948">
                  <c:v>41361</c:v>
                </c:pt>
                <c:pt idx="949">
                  <c:v>41360</c:v>
                </c:pt>
                <c:pt idx="950">
                  <c:v>41359</c:v>
                </c:pt>
                <c:pt idx="951">
                  <c:v>41358</c:v>
                </c:pt>
                <c:pt idx="952">
                  <c:v>41355</c:v>
                </c:pt>
                <c:pt idx="953">
                  <c:v>41354</c:v>
                </c:pt>
                <c:pt idx="954">
                  <c:v>41353</c:v>
                </c:pt>
                <c:pt idx="955">
                  <c:v>41352</c:v>
                </c:pt>
                <c:pt idx="956">
                  <c:v>41351</c:v>
                </c:pt>
                <c:pt idx="957">
                  <c:v>41348</c:v>
                </c:pt>
                <c:pt idx="958">
                  <c:v>41347</c:v>
                </c:pt>
                <c:pt idx="959">
                  <c:v>41346</c:v>
                </c:pt>
                <c:pt idx="960">
                  <c:v>41345</c:v>
                </c:pt>
                <c:pt idx="961">
                  <c:v>41344</c:v>
                </c:pt>
                <c:pt idx="962">
                  <c:v>41341</c:v>
                </c:pt>
                <c:pt idx="963">
                  <c:v>41340</c:v>
                </c:pt>
                <c:pt idx="964">
                  <c:v>41339</c:v>
                </c:pt>
                <c:pt idx="965">
                  <c:v>41338</c:v>
                </c:pt>
                <c:pt idx="966">
                  <c:v>41337</c:v>
                </c:pt>
                <c:pt idx="967">
                  <c:v>41334</c:v>
                </c:pt>
                <c:pt idx="968">
                  <c:v>41333</c:v>
                </c:pt>
                <c:pt idx="969">
                  <c:v>41332</c:v>
                </c:pt>
                <c:pt idx="970">
                  <c:v>41331</c:v>
                </c:pt>
                <c:pt idx="971">
                  <c:v>41330</c:v>
                </c:pt>
                <c:pt idx="972">
                  <c:v>41327</c:v>
                </c:pt>
                <c:pt idx="973">
                  <c:v>41326</c:v>
                </c:pt>
                <c:pt idx="974">
                  <c:v>41325</c:v>
                </c:pt>
                <c:pt idx="975">
                  <c:v>41324</c:v>
                </c:pt>
                <c:pt idx="976">
                  <c:v>41320</c:v>
                </c:pt>
                <c:pt idx="977">
                  <c:v>41319</c:v>
                </c:pt>
                <c:pt idx="978">
                  <c:v>41318</c:v>
                </c:pt>
                <c:pt idx="979">
                  <c:v>41317</c:v>
                </c:pt>
                <c:pt idx="980">
                  <c:v>41316</c:v>
                </c:pt>
                <c:pt idx="981">
                  <c:v>41313</c:v>
                </c:pt>
                <c:pt idx="982">
                  <c:v>41312</c:v>
                </c:pt>
                <c:pt idx="983">
                  <c:v>41311</c:v>
                </c:pt>
                <c:pt idx="984">
                  <c:v>41310</c:v>
                </c:pt>
                <c:pt idx="985">
                  <c:v>41309</c:v>
                </c:pt>
                <c:pt idx="986">
                  <c:v>41306</c:v>
                </c:pt>
                <c:pt idx="987">
                  <c:v>41305</c:v>
                </c:pt>
                <c:pt idx="988">
                  <c:v>41304</c:v>
                </c:pt>
                <c:pt idx="989">
                  <c:v>41303</c:v>
                </c:pt>
                <c:pt idx="990">
                  <c:v>41302</c:v>
                </c:pt>
                <c:pt idx="991">
                  <c:v>41299</c:v>
                </c:pt>
                <c:pt idx="992">
                  <c:v>41298</c:v>
                </c:pt>
                <c:pt idx="993">
                  <c:v>41297</c:v>
                </c:pt>
                <c:pt idx="994">
                  <c:v>41296</c:v>
                </c:pt>
                <c:pt idx="995">
                  <c:v>41292</c:v>
                </c:pt>
                <c:pt idx="996">
                  <c:v>41291</c:v>
                </c:pt>
                <c:pt idx="997">
                  <c:v>41290</c:v>
                </c:pt>
                <c:pt idx="998">
                  <c:v>41289</c:v>
                </c:pt>
                <c:pt idx="999">
                  <c:v>41288</c:v>
                </c:pt>
                <c:pt idx="1000">
                  <c:v>41285</c:v>
                </c:pt>
                <c:pt idx="1001">
                  <c:v>41284</c:v>
                </c:pt>
                <c:pt idx="1002">
                  <c:v>41283</c:v>
                </c:pt>
                <c:pt idx="1003">
                  <c:v>41282</c:v>
                </c:pt>
                <c:pt idx="1004">
                  <c:v>41281</c:v>
                </c:pt>
                <c:pt idx="1005">
                  <c:v>41278</c:v>
                </c:pt>
                <c:pt idx="1006">
                  <c:v>41277</c:v>
                </c:pt>
                <c:pt idx="1007">
                  <c:v>41276</c:v>
                </c:pt>
                <c:pt idx="1008">
                  <c:v>41274</c:v>
                </c:pt>
                <c:pt idx="1009">
                  <c:v>41271</c:v>
                </c:pt>
                <c:pt idx="1010">
                  <c:v>41270</c:v>
                </c:pt>
                <c:pt idx="1011">
                  <c:v>41269</c:v>
                </c:pt>
                <c:pt idx="1012">
                  <c:v>41267</c:v>
                </c:pt>
                <c:pt idx="1013">
                  <c:v>41264</c:v>
                </c:pt>
                <c:pt idx="1014">
                  <c:v>41263</c:v>
                </c:pt>
                <c:pt idx="1015">
                  <c:v>41262</c:v>
                </c:pt>
                <c:pt idx="1016">
                  <c:v>41261</c:v>
                </c:pt>
                <c:pt idx="1017">
                  <c:v>41260</c:v>
                </c:pt>
                <c:pt idx="1018">
                  <c:v>41257</c:v>
                </c:pt>
                <c:pt idx="1019">
                  <c:v>41256</c:v>
                </c:pt>
                <c:pt idx="1020">
                  <c:v>41255</c:v>
                </c:pt>
                <c:pt idx="1021">
                  <c:v>41254</c:v>
                </c:pt>
                <c:pt idx="1022">
                  <c:v>41253</c:v>
                </c:pt>
                <c:pt idx="1023">
                  <c:v>41250</c:v>
                </c:pt>
                <c:pt idx="1024">
                  <c:v>41249</c:v>
                </c:pt>
                <c:pt idx="1025">
                  <c:v>41248</c:v>
                </c:pt>
                <c:pt idx="1026">
                  <c:v>41247</c:v>
                </c:pt>
                <c:pt idx="1027">
                  <c:v>41246</c:v>
                </c:pt>
                <c:pt idx="1028">
                  <c:v>41243</c:v>
                </c:pt>
                <c:pt idx="1029">
                  <c:v>41242</c:v>
                </c:pt>
                <c:pt idx="1030">
                  <c:v>41241</c:v>
                </c:pt>
                <c:pt idx="1031">
                  <c:v>41240</c:v>
                </c:pt>
                <c:pt idx="1032">
                  <c:v>41239</c:v>
                </c:pt>
                <c:pt idx="1033">
                  <c:v>41236</c:v>
                </c:pt>
                <c:pt idx="1034">
                  <c:v>41234</c:v>
                </c:pt>
                <c:pt idx="1035">
                  <c:v>41233</c:v>
                </c:pt>
                <c:pt idx="1036">
                  <c:v>41232</c:v>
                </c:pt>
                <c:pt idx="1037">
                  <c:v>41229</c:v>
                </c:pt>
                <c:pt idx="1038">
                  <c:v>41228</c:v>
                </c:pt>
                <c:pt idx="1039">
                  <c:v>41227</c:v>
                </c:pt>
                <c:pt idx="1040">
                  <c:v>41226</c:v>
                </c:pt>
                <c:pt idx="1041">
                  <c:v>41225</c:v>
                </c:pt>
                <c:pt idx="1042">
                  <c:v>41222</c:v>
                </c:pt>
                <c:pt idx="1043">
                  <c:v>41221</c:v>
                </c:pt>
                <c:pt idx="1044">
                  <c:v>41220</c:v>
                </c:pt>
                <c:pt idx="1045">
                  <c:v>41219</c:v>
                </c:pt>
                <c:pt idx="1046">
                  <c:v>41218</c:v>
                </c:pt>
                <c:pt idx="1047">
                  <c:v>41215</c:v>
                </c:pt>
                <c:pt idx="1048">
                  <c:v>41214</c:v>
                </c:pt>
                <c:pt idx="1049">
                  <c:v>41213</c:v>
                </c:pt>
                <c:pt idx="1050">
                  <c:v>41208</c:v>
                </c:pt>
                <c:pt idx="1051">
                  <c:v>41207</c:v>
                </c:pt>
                <c:pt idx="1052">
                  <c:v>41206</c:v>
                </c:pt>
                <c:pt idx="1053">
                  <c:v>41205</c:v>
                </c:pt>
                <c:pt idx="1054">
                  <c:v>41204</c:v>
                </c:pt>
                <c:pt idx="1055">
                  <c:v>41201</c:v>
                </c:pt>
                <c:pt idx="1056">
                  <c:v>41200</c:v>
                </c:pt>
                <c:pt idx="1057">
                  <c:v>41199</c:v>
                </c:pt>
                <c:pt idx="1058">
                  <c:v>41198</c:v>
                </c:pt>
                <c:pt idx="1059">
                  <c:v>41197</c:v>
                </c:pt>
                <c:pt idx="1060">
                  <c:v>41194</c:v>
                </c:pt>
                <c:pt idx="1061">
                  <c:v>41193</c:v>
                </c:pt>
                <c:pt idx="1062">
                  <c:v>41192</c:v>
                </c:pt>
                <c:pt idx="1063">
                  <c:v>41191</c:v>
                </c:pt>
                <c:pt idx="1064">
                  <c:v>41190</c:v>
                </c:pt>
                <c:pt idx="1065">
                  <c:v>41187</c:v>
                </c:pt>
                <c:pt idx="1066">
                  <c:v>41186</c:v>
                </c:pt>
                <c:pt idx="1067">
                  <c:v>41185</c:v>
                </c:pt>
                <c:pt idx="1068">
                  <c:v>41184</c:v>
                </c:pt>
                <c:pt idx="1069">
                  <c:v>41183</c:v>
                </c:pt>
                <c:pt idx="1070">
                  <c:v>41180</c:v>
                </c:pt>
                <c:pt idx="1071">
                  <c:v>41179</c:v>
                </c:pt>
                <c:pt idx="1072">
                  <c:v>41178</c:v>
                </c:pt>
                <c:pt idx="1073">
                  <c:v>41177</c:v>
                </c:pt>
                <c:pt idx="1074">
                  <c:v>41176</c:v>
                </c:pt>
                <c:pt idx="1075">
                  <c:v>41173</c:v>
                </c:pt>
                <c:pt idx="1076">
                  <c:v>41172</c:v>
                </c:pt>
                <c:pt idx="1077">
                  <c:v>41171</c:v>
                </c:pt>
                <c:pt idx="1078">
                  <c:v>41170</c:v>
                </c:pt>
                <c:pt idx="1079">
                  <c:v>41169</c:v>
                </c:pt>
                <c:pt idx="1080">
                  <c:v>41166</c:v>
                </c:pt>
                <c:pt idx="1081">
                  <c:v>41165</c:v>
                </c:pt>
                <c:pt idx="1082">
                  <c:v>41164</c:v>
                </c:pt>
                <c:pt idx="1083">
                  <c:v>41163</c:v>
                </c:pt>
                <c:pt idx="1084">
                  <c:v>41162</c:v>
                </c:pt>
                <c:pt idx="1085">
                  <c:v>41159</c:v>
                </c:pt>
                <c:pt idx="1086">
                  <c:v>41158</c:v>
                </c:pt>
                <c:pt idx="1087">
                  <c:v>41157</c:v>
                </c:pt>
                <c:pt idx="1088">
                  <c:v>41156</c:v>
                </c:pt>
                <c:pt idx="1089">
                  <c:v>41152</c:v>
                </c:pt>
                <c:pt idx="1090">
                  <c:v>41151</c:v>
                </c:pt>
                <c:pt idx="1091">
                  <c:v>41150</c:v>
                </c:pt>
                <c:pt idx="1092">
                  <c:v>41149</c:v>
                </c:pt>
                <c:pt idx="1093">
                  <c:v>41148</c:v>
                </c:pt>
                <c:pt idx="1094">
                  <c:v>41145</c:v>
                </c:pt>
                <c:pt idx="1095">
                  <c:v>41144</c:v>
                </c:pt>
                <c:pt idx="1096">
                  <c:v>41143</c:v>
                </c:pt>
                <c:pt idx="1097">
                  <c:v>41142</c:v>
                </c:pt>
                <c:pt idx="1098">
                  <c:v>41141</c:v>
                </c:pt>
                <c:pt idx="1099">
                  <c:v>41138</c:v>
                </c:pt>
                <c:pt idx="1100">
                  <c:v>41137</c:v>
                </c:pt>
                <c:pt idx="1101">
                  <c:v>41136</c:v>
                </c:pt>
                <c:pt idx="1102">
                  <c:v>41135</c:v>
                </c:pt>
                <c:pt idx="1103">
                  <c:v>41134</c:v>
                </c:pt>
                <c:pt idx="1104">
                  <c:v>41131</c:v>
                </c:pt>
                <c:pt idx="1105">
                  <c:v>41130</c:v>
                </c:pt>
                <c:pt idx="1106">
                  <c:v>41129</c:v>
                </c:pt>
                <c:pt idx="1107">
                  <c:v>41128</c:v>
                </c:pt>
                <c:pt idx="1108">
                  <c:v>41127</c:v>
                </c:pt>
                <c:pt idx="1109">
                  <c:v>41124</c:v>
                </c:pt>
                <c:pt idx="1110">
                  <c:v>41123</c:v>
                </c:pt>
                <c:pt idx="1111">
                  <c:v>41122</c:v>
                </c:pt>
                <c:pt idx="1112">
                  <c:v>41121</c:v>
                </c:pt>
                <c:pt idx="1113">
                  <c:v>41120</c:v>
                </c:pt>
                <c:pt idx="1114">
                  <c:v>41117</c:v>
                </c:pt>
                <c:pt idx="1115">
                  <c:v>41116</c:v>
                </c:pt>
                <c:pt idx="1116">
                  <c:v>41115</c:v>
                </c:pt>
                <c:pt idx="1117">
                  <c:v>41114</c:v>
                </c:pt>
                <c:pt idx="1118">
                  <c:v>41113</c:v>
                </c:pt>
                <c:pt idx="1119">
                  <c:v>41110</c:v>
                </c:pt>
                <c:pt idx="1120">
                  <c:v>41109</c:v>
                </c:pt>
                <c:pt idx="1121">
                  <c:v>41108</c:v>
                </c:pt>
                <c:pt idx="1122">
                  <c:v>41107</c:v>
                </c:pt>
                <c:pt idx="1123">
                  <c:v>41106</c:v>
                </c:pt>
                <c:pt idx="1124">
                  <c:v>41103</c:v>
                </c:pt>
                <c:pt idx="1125">
                  <c:v>41102</c:v>
                </c:pt>
                <c:pt idx="1126">
                  <c:v>41101</c:v>
                </c:pt>
                <c:pt idx="1127">
                  <c:v>41100</c:v>
                </c:pt>
                <c:pt idx="1128">
                  <c:v>41099</c:v>
                </c:pt>
                <c:pt idx="1129">
                  <c:v>41096</c:v>
                </c:pt>
                <c:pt idx="1130">
                  <c:v>41095</c:v>
                </c:pt>
                <c:pt idx="1131">
                  <c:v>41093</c:v>
                </c:pt>
                <c:pt idx="1132">
                  <c:v>41092</c:v>
                </c:pt>
                <c:pt idx="1133">
                  <c:v>41089</c:v>
                </c:pt>
                <c:pt idx="1134">
                  <c:v>41088</c:v>
                </c:pt>
                <c:pt idx="1135">
                  <c:v>41087</c:v>
                </c:pt>
                <c:pt idx="1136">
                  <c:v>41086</c:v>
                </c:pt>
                <c:pt idx="1137">
                  <c:v>41085</c:v>
                </c:pt>
                <c:pt idx="1138">
                  <c:v>41082</c:v>
                </c:pt>
                <c:pt idx="1139">
                  <c:v>41081</c:v>
                </c:pt>
                <c:pt idx="1140">
                  <c:v>41080</c:v>
                </c:pt>
                <c:pt idx="1141">
                  <c:v>41079</c:v>
                </c:pt>
                <c:pt idx="1142">
                  <c:v>41078</c:v>
                </c:pt>
                <c:pt idx="1143">
                  <c:v>41075</c:v>
                </c:pt>
                <c:pt idx="1144">
                  <c:v>41074</c:v>
                </c:pt>
                <c:pt idx="1145">
                  <c:v>41073</c:v>
                </c:pt>
                <c:pt idx="1146">
                  <c:v>41072</c:v>
                </c:pt>
                <c:pt idx="1147">
                  <c:v>41071</c:v>
                </c:pt>
                <c:pt idx="1148">
                  <c:v>41068</c:v>
                </c:pt>
                <c:pt idx="1149">
                  <c:v>41067</c:v>
                </c:pt>
                <c:pt idx="1150">
                  <c:v>41066</c:v>
                </c:pt>
                <c:pt idx="1151">
                  <c:v>41065</c:v>
                </c:pt>
                <c:pt idx="1152">
                  <c:v>41064</c:v>
                </c:pt>
                <c:pt idx="1153">
                  <c:v>41061</c:v>
                </c:pt>
                <c:pt idx="1154">
                  <c:v>41060</c:v>
                </c:pt>
                <c:pt idx="1155">
                  <c:v>41059</c:v>
                </c:pt>
                <c:pt idx="1156">
                  <c:v>41058</c:v>
                </c:pt>
                <c:pt idx="1157">
                  <c:v>41054</c:v>
                </c:pt>
                <c:pt idx="1158">
                  <c:v>41053</c:v>
                </c:pt>
                <c:pt idx="1159">
                  <c:v>41052</c:v>
                </c:pt>
                <c:pt idx="1160">
                  <c:v>41051</c:v>
                </c:pt>
                <c:pt idx="1161">
                  <c:v>41050</c:v>
                </c:pt>
                <c:pt idx="1162">
                  <c:v>41047</c:v>
                </c:pt>
                <c:pt idx="1163">
                  <c:v>41046</c:v>
                </c:pt>
                <c:pt idx="1164">
                  <c:v>41045</c:v>
                </c:pt>
                <c:pt idx="1165">
                  <c:v>41044</c:v>
                </c:pt>
                <c:pt idx="1166">
                  <c:v>41043</c:v>
                </c:pt>
                <c:pt idx="1167">
                  <c:v>41040</c:v>
                </c:pt>
                <c:pt idx="1168">
                  <c:v>41039</c:v>
                </c:pt>
                <c:pt idx="1169">
                  <c:v>41038</c:v>
                </c:pt>
                <c:pt idx="1170">
                  <c:v>41037</c:v>
                </c:pt>
                <c:pt idx="1171">
                  <c:v>41036</c:v>
                </c:pt>
                <c:pt idx="1172">
                  <c:v>41033</c:v>
                </c:pt>
                <c:pt idx="1173">
                  <c:v>41032</c:v>
                </c:pt>
                <c:pt idx="1174">
                  <c:v>41031</c:v>
                </c:pt>
                <c:pt idx="1175">
                  <c:v>41030</c:v>
                </c:pt>
                <c:pt idx="1176">
                  <c:v>41029</c:v>
                </c:pt>
                <c:pt idx="1177">
                  <c:v>41026</c:v>
                </c:pt>
                <c:pt idx="1178">
                  <c:v>41025</c:v>
                </c:pt>
                <c:pt idx="1179">
                  <c:v>41024</c:v>
                </c:pt>
                <c:pt idx="1180">
                  <c:v>41023</c:v>
                </c:pt>
                <c:pt idx="1181">
                  <c:v>41022</c:v>
                </c:pt>
                <c:pt idx="1182">
                  <c:v>41019</c:v>
                </c:pt>
                <c:pt idx="1183">
                  <c:v>41018</c:v>
                </c:pt>
                <c:pt idx="1184">
                  <c:v>41017</c:v>
                </c:pt>
                <c:pt idx="1185">
                  <c:v>41016</c:v>
                </c:pt>
                <c:pt idx="1186">
                  <c:v>41015</c:v>
                </c:pt>
                <c:pt idx="1187">
                  <c:v>41012</c:v>
                </c:pt>
                <c:pt idx="1188">
                  <c:v>41011</c:v>
                </c:pt>
                <c:pt idx="1189">
                  <c:v>41010</c:v>
                </c:pt>
                <c:pt idx="1190">
                  <c:v>41009</c:v>
                </c:pt>
                <c:pt idx="1191">
                  <c:v>41008</c:v>
                </c:pt>
                <c:pt idx="1192">
                  <c:v>41004</c:v>
                </c:pt>
                <c:pt idx="1193">
                  <c:v>41003</c:v>
                </c:pt>
                <c:pt idx="1194">
                  <c:v>41002</c:v>
                </c:pt>
                <c:pt idx="1195">
                  <c:v>41001</c:v>
                </c:pt>
                <c:pt idx="1196">
                  <c:v>40998</c:v>
                </c:pt>
                <c:pt idx="1197">
                  <c:v>40997</c:v>
                </c:pt>
                <c:pt idx="1198">
                  <c:v>40996</c:v>
                </c:pt>
                <c:pt idx="1199">
                  <c:v>40995</c:v>
                </c:pt>
                <c:pt idx="1200">
                  <c:v>40994</c:v>
                </c:pt>
                <c:pt idx="1201">
                  <c:v>40991</c:v>
                </c:pt>
                <c:pt idx="1202">
                  <c:v>40990</c:v>
                </c:pt>
                <c:pt idx="1203">
                  <c:v>40989</c:v>
                </c:pt>
                <c:pt idx="1204">
                  <c:v>40988</c:v>
                </c:pt>
                <c:pt idx="1205">
                  <c:v>40987</c:v>
                </c:pt>
                <c:pt idx="1206">
                  <c:v>40984</c:v>
                </c:pt>
                <c:pt idx="1207">
                  <c:v>40983</c:v>
                </c:pt>
                <c:pt idx="1208">
                  <c:v>40982</c:v>
                </c:pt>
                <c:pt idx="1209">
                  <c:v>40981</c:v>
                </c:pt>
                <c:pt idx="1210">
                  <c:v>40980</c:v>
                </c:pt>
                <c:pt idx="1211">
                  <c:v>40977</c:v>
                </c:pt>
                <c:pt idx="1212">
                  <c:v>40976</c:v>
                </c:pt>
                <c:pt idx="1213">
                  <c:v>40975</c:v>
                </c:pt>
                <c:pt idx="1214">
                  <c:v>40974</c:v>
                </c:pt>
                <c:pt idx="1215">
                  <c:v>40973</c:v>
                </c:pt>
                <c:pt idx="1216">
                  <c:v>40970</c:v>
                </c:pt>
                <c:pt idx="1217">
                  <c:v>40969</c:v>
                </c:pt>
                <c:pt idx="1218">
                  <c:v>40968</c:v>
                </c:pt>
                <c:pt idx="1219">
                  <c:v>40967</c:v>
                </c:pt>
                <c:pt idx="1220">
                  <c:v>40966</c:v>
                </c:pt>
                <c:pt idx="1221">
                  <c:v>40963</c:v>
                </c:pt>
                <c:pt idx="1222">
                  <c:v>40962</c:v>
                </c:pt>
                <c:pt idx="1223">
                  <c:v>40961</c:v>
                </c:pt>
                <c:pt idx="1224">
                  <c:v>40960</c:v>
                </c:pt>
                <c:pt idx="1225">
                  <c:v>40956</c:v>
                </c:pt>
                <c:pt idx="1226">
                  <c:v>40955</c:v>
                </c:pt>
                <c:pt idx="1227">
                  <c:v>40954</c:v>
                </c:pt>
                <c:pt idx="1228">
                  <c:v>40953</c:v>
                </c:pt>
                <c:pt idx="1229">
                  <c:v>40952</c:v>
                </c:pt>
                <c:pt idx="1230">
                  <c:v>40949</c:v>
                </c:pt>
                <c:pt idx="1231">
                  <c:v>40948</c:v>
                </c:pt>
                <c:pt idx="1232">
                  <c:v>40947</c:v>
                </c:pt>
                <c:pt idx="1233">
                  <c:v>40946</c:v>
                </c:pt>
                <c:pt idx="1234">
                  <c:v>40945</c:v>
                </c:pt>
                <c:pt idx="1235">
                  <c:v>40942</c:v>
                </c:pt>
                <c:pt idx="1236">
                  <c:v>40941</c:v>
                </c:pt>
                <c:pt idx="1237">
                  <c:v>40940</c:v>
                </c:pt>
                <c:pt idx="1238">
                  <c:v>40939</c:v>
                </c:pt>
                <c:pt idx="1239">
                  <c:v>40938</c:v>
                </c:pt>
                <c:pt idx="1240">
                  <c:v>40935</c:v>
                </c:pt>
                <c:pt idx="1241">
                  <c:v>40934</c:v>
                </c:pt>
                <c:pt idx="1242">
                  <c:v>40933</c:v>
                </c:pt>
                <c:pt idx="1243">
                  <c:v>40932</c:v>
                </c:pt>
                <c:pt idx="1244">
                  <c:v>40931</c:v>
                </c:pt>
                <c:pt idx="1245">
                  <c:v>40928</c:v>
                </c:pt>
                <c:pt idx="1246">
                  <c:v>40927</c:v>
                </c:pt>
                <c:pt idx="1247">
                  <c:v>40926</c:v>
                </c:pt>
                <c:pt idx="1248">
                  <c:v>40925</c:v>
                </c:pt>
                <c:pt idx="1249">
                  <c:v>40921</c:v>
                </c:pt>
                <c:pt idx="1250">
                  <c:v>40920</c:v>
                </c:pt>
                <c:pt idx="1251">
                  <c:v>40919</c:v>
                </c:pt>
                <c:pt idx="1252">
                  <c:v>40918</c:v>
                </c:pt>
                <c:pt idx="1253">
                  <c:v>40917</c:v>
                </c:pt>
                <c:pt idx="1254">
                  <c:v>40914</c:v>
                </c:pt>
                <c:pt idx="1255">
                  <c:v>40913</c:v>
                </c:pt>
                <c:pt idx="1256">
                  <c:v>40912</c:v>
                </c:pt>
                <c:pt idx="1257">
                  <c:v>40911</c:v>
                </c:pt>
              </c:numCache>
            </c:numRef>
          </c:cat>
          <c:val>
            <c:numRef>
              <c:f>CAH!$B$2:$B$1259</c:f>
              <c:numCache>
                <c:formatCode>General</c:formatCode>
                <c:ptCount val="1258"/>
                <c:pt idx="0">
                  <c:v>71.970000999999996</c:v>
                </c:pt>
                <c:pt idx="1">
                  <c:v>72.349997999999999</c:v>
                </c:pt>
                <c:pt idx="2">
                  <c:v>72.101005000000001</c:v>
                </c:pt>
                <c:pt idx="3">
                  <c:v>72.617783000000003</c:v>
                </c:pt>
                <c:pt idx="4">
                  <c:v>72.428956999999997</c:v>
                </c:pt>
                <c:pt idx="5">
                  <c:v>71.663725999999997</c:v>
                </c:pt>
                <c:pt idx="6">
                  <c:v>72.170570999999995</c:v>
                </c:pt>
                <c:pt idx="7">
                  <c:v>72.896049000000005</c:v>
                </c:pt>
                <c:pt idx="8">
                  <c:v>73.243881999999999</c:v>
                </c:pt>
                <c:pt idx="9">
                  <c:v>73.303516000000002</c:v>
                </c:pt>
                <c:pt idx="10">
                  <c:v>72.548216999999994</c:v>
                </c:pt>
                <c:pt idx="11">
                  <c:v>72.021497999999994</c:v>
                </c:pt>
                <c:pt idx="12">
                  <c:v>73.293575000000004</c:v>
                </c:pt>
                <c:pt idx="13">
                  <c:v>73.02525</c:v>
                </c:pt>
                <c:pt idx="14">
                  <c:v>72.587969999999999</c:v>
                </c:pt>
                <c:pt idx="15">
                  <c:v>70.669914000000006</c:v>
                </c:pt>
                <c:pt idx="16">
                  <c:v>70.063688999999997</c:v>
                </c:pt>
                <c:pt idx="17">
                  <c:v>70.977992999999998</c:v>
                </c:pt>
                <c:pt idx="18">
                  <c:v>71.653784999999999</c:v>
                </c:pt>
                <c:pt idx="19">
                  <c:v>70.391648000000004</c:v>
                </c:pt>
                <c:pt idx="20">
                  <c:v>70.491028</c:v>
                </c:pt>
                <c:pt idx="21">
                  <c:v>70.570535000000007</c:v>
                </c:pt>
                <c:pt idx="22">
                  <c:v>70.550653999999994</c:v>
                </c:pt>
                <c:pt idx="23">
                  <c:v>71.127066999999997</c:v>
                </c:pt>
                <c:pt idx="24">
                  <c:v>70.669914000000006</c:v>
                </c:pt>
                <c:pt idx="25">
                  <c:v>70.113382000000001</c:v>
                </c:pt>
                <c:pt idx="26">
                  <c:v>69.695976000000002</c:v>
                </c:pt>
                <c:pt idx="27">
                  <c:v>69.815235999999999</c:v>
                </c:pt>
                <c:pt idx="28">
                  <c:v>70.332014999999998</c:v>
                </c:pt>
                <c:pt idx="29">
                  <c:v>71.196633000000006</c:v>
                </c:pt>
                <c:pt idx="30">
                  <c:v>70.391648000000004</c:v>
                </c:pt>
                <c:pt idx="31">
                  <c:v>70.948179999999994</c:v>
                </c:pt>
                <c:pt idx="32">
                  <c:v>71.902237999999997</c:v>
                </c:pt>
                <c:pt idx="33">
                  <c:v>70.928307000000004</c:v>
                </c:pt>
                <c:pt idx="34">
                  <c:v>71.276139999999998</c:v>
                </c:pt>
                <c:pt idx="35">
                  <c:v>68.821425000000005</c:v>
                </c:pt>
                <c:pt idx="36">
                  <c:v>64.94556</c:v>
                </c:pt>
                <c:pt idx="37">
                  <c:v>65.591538999999997</c:v>
                </c:pt>
                <c:pt idx="38">
                  <c:v>64.766672999999997</c:v>
                </c:pt>
                <c:pt idx="39">
                  <c:v>64.975373000000005</c:v>
                </c:pt>
                <c:pt idx="40">
                  <c:v>68.235079999999996</c:v>
                </c:pt>
                <c:pt idx="41">
                  <c:v>66.476029999999994</c:v>
                </c:pt>
                <c:pt idx="42">
                  <c:v>68.264893000000001</c:v>
                </c:pt>
                <c:pt idx="43">
                  <c:v>67.082255000000004</c:v>
                </c:pt>
                <c:pt idx="44">
                  <c:v>74.33708</c:v>
                </c:pt>
                <c:pt idx="45">
                  <c:v>73.939554000000001</c:v>
                </c:pt>
                <c:pt idx="46">
                  <c:v>74.446399999999997</c:v>
                </c:pt>
                <c:pt idx="47">
                  <c:v>75.142065000000002</c:v>
                </c:pt>
                <c:pt idx="48">
                  <c:v>74.684911999999997</c:v>
                </c:pt>
                <c:pt idx="49">
                  <c:v>75.112251999999998</c:v>
                </c:pt>
                <c:pt idx="50">
                  <c:v>74.744539000000003</c:v>
                </c:pt>
                <c:pt idx="51">
                  <c:v>75.261324999999999</c:v>
                </c:pt>
                <c:pt idx="52">
                  <c:v>74.496086000000005</c:v>
                </c:pt>
                <c:pt idx="53">
                  <c:v>74.804164999999998</c:v>
                </c:pt>
                <c:pt idx="54">
                  <c:v>74.873731000000006</c:v>
                </c:pt>
                <c:pt idx="55">
                  <c:v>75.320950999999994</c:v>
                </c:pt>
                <c:pt idx="56">
                  <c:v>74.853859</c:v>
                </c:pt>
                <c:pt idx="57">
                  <c:v>75.996742999999995</c:v>
                </c:pt>
                <c:pt idx="58">
                  <c:v>75.927176000000003</c:v>
                </c:pt>
                <c:pt idx="59">
                  <c:v>76.235254999999995</c:v>
                </c:pt>
                <c:pt idx="60">
                  <c:v>75.410390000000007</c:v>
                </c:pt>
                <c:pt idx="61">
                  <c:v>75.221570999999997</c:v>
                </c:pt>
                <c:pt idx="62">
                  <c:v>75.320950999999994</c:v>
                </c:pt>
                <c:pt idx="63">
                  <c:v>77.219126000000003</c:v>
                </c:pt>
                <c:pt idx="64">
                  <c:v>76.424081999999999</c:v>
                </c:pt>
                <c:pt idx="65">
                  <c:v>77.329445000000007</c:v>
                </c:pt>
                <c:pt idx="66">
                  <c:v>77.210869000000002</c:v>
                </c:pt>
                <c:pt idx="67">
                  <c:v>75.965849000000006</c:v>
                </c:pt>
                <c:pt idx="68">
                  <c:v>76.736580000000004</c:v>
                </c:pt>
                <c:pt idx="69">
                  <c:v>76.637763000000007</c:v>
                </c:pt>
                <c:pt idx="70">
                  <c:v>75.936206999999996</c:v>
                </c:pt>
                <c:pt idx="71">
                  <c:v>75.056790000000007</c:v>
                </c:pt>
                <c:pt idx="72">
                  <c:v>75.659537</c:v>
                </c:pt>
                <c:pt idx="73">
                  <c:v>76.084424999999996</c:v>
                </c:pt>
                <c:pt idx="74">
                  <c:v>75.689178999999996</c:v>
                </c:pt>
                <c:pt idx="75">
                  <c:v>74.365116</c:v>
                </c:pt>
                <c:pt idx="76">
                  <c:v>77.161460000000005</c:v>
                </c:pt>
                <c:pt idx="77">
                  <c:v>79.028993999999997</c:v>
                </c:pt>
                <c:pt idx="78">
                  <c:v>77.872900000000001</c:v>
                </c:pt>
                <c:pt idx="79">
                  <c:v>79.750309999999999</c:v>
                </c:pt>
                <c:pt idx="80">
                  <c:v>80.194963000000001</c:v>
                </c:pt>
                <c:pt idx="81">
                  <c:v>79.849119000000002</c:v>
                </c:pt>
                <c:pt idx="82">
                  <c:v>78.781966999999995</c:v>
                </c:pt>
                <c:pt idx="83">
                  <c:v>78.752317000000005</c:v>
                </c:pt>
                <c:pt idx="84">
                  <c:v>78.722674999999995</c:v>
                </c:pt>
                <c:pt idx="85">
                  <c:v>78.772082999999995</c:v>
                </c:pt>
                <c:pt idx="86">
                  <c:v>78.821483999999998</c:v>
                </c:pt>
                <c:pt idx="87">
                  <c:v>78.406480000000002</c:v>
                </c:pt>
                <c:pt idx="88">
                  <c:v>78.416363000000004</c:v>
                </c:pt>
                <c:pt idx="89">
                  <c:v>80.115913000000006</c:v>
                </c:pt>
                <c:pt idx="90">
                  <c:v>81.044730000000001</c:v>
                </c:pt>
                <c:pt idx="91">
                  <c:v>81.173190000000005</c:v>
                </c:pt>
                <c:pt idx="92">
                  <c:v>80.748301999999995</c:v>
                </c:pt>
                <c:pt idx="93">
                  <c:v>81.439976000000001</c:v>
                </c:pt>
                <c:pt idx="94">
                  <c:v>81.795696000000007</c:v>
                </c:pt>
                <c:pt idx="95">
                  <c:v>81.696886000000006</c:v>
                </c:pt>
                <c:pt idx="96">
                  <c:v>82.200823999999997</c:v>
                </c:pt>
                <c:pt idx="97">
                  <c:v>82.605945000000006</c:v>
                </c:pt>
                <c:pt idx="98">
                  <c:v>82.615827999999993</c:v>
                </c:pt>
                <c:pt idx="99">
                  <c:v>82.556544000000002</c:v>
                </c:pt>
                <c:pt idx="100">
                  <c:v>82.803572000000003</c:v>
                </c:pt>
                <c:pt idx="101">
                  <c:v>82.783805000000001</c:v>
                </c:pt>
                <c:pt idx="102">
                  <c:v>83.356909999999999</c:v>
                </c:pt>
                <c:pt idx="103">
                  <c:v>82.586185999999998</c:v>
                </c:pt>
                <c:pt idx="104">
                  <c:v>83.633579999999995</c:v>
                </c:pt>
                <c:pt idx="105">
                  <c:v>83.910248999999993</c:v>
                </c:pt>
                <c:pt idx="106">
                  <c:v>81.430099999999996</c:v>
                </c:pt>
                <c:pt idx="107">
                  <c:v>82.605945000000006</c:v>
                </c:pt>
                <c:pt idx="108">
                  <c:v>81.578310000000002</c:v>
                </c:pt>
                <c:pt idx="109">
                  <c:v>82.349035000000001</c:v>
                </c:pt>
                <c:pt idx="110">
                  <c:v>82.645470000000003</c:v>
                </c:pt>
                <c:pt idx="111">
                  <c:v>81.874746000000002</c:v>
                </c:pt>
                <c:pt idx="112">
                  <c:v>82.003197999999998</c:v>
                </c:pt>
                <c:pt idx="113">
                  <c:v>81.627718999999999</c:v>
                </c:pt>
                <c:pt idx="114">
                  <c:v>82.299633999999998</c:v>
                </c:pt>
                <c:pt idx="115">
                  <c:v>81.835221000000004</c:v>
                </c:pt>
                <c:pt idx="116">
                  <c:v>82.220583000000005</c:v>
                </c:pt>
                <c:pt idx="117">
                  <c:v>81.380691999999996</c:v>
                </c:pt>
                <c:pt idx="118">
                  <c:v>81.983439000000004</c:v>
                </c:pt>
                <c:pt idx="119">
                  <c:v>81.301641000000004</c:v>
                </c:pt>
                <c:pt idx="120">
                  <c:v>80.797702999999998</c:v>
                </c:pt>
                <c:pt idx="121">
                  <c:v>80.096146000000005</c:v>
                </c:pt>
                <c:pt idx="122">
                  <c:v>79.424232000000003</c:v>
                </c:pt>
                <c:pt idx="123">
                  <c:v>78.495413999999997</c:v>
                </c:pt>
                <c:pt idx="124">
                  <c:v>79.038870000000003</c:v>
                </c:pt>
                <c:pt idx="125">
                  <c:v>77.299802</c:v>
                </c:pt>
                <c:pt idx="126">
                  <c:v>77.359087000000002</c:v>
                </c:pt>
                <c:pt idx="127">
                  <c:v>77.082417000000007</c:v>
                </c:pt>
                <c:pt idx="128">
                  <c:v>76.370976999999996</c:v>
                </c:pt>
                <c:pt idx="129">
                  <c:v>74.089429999999993</c:v>
                </c:pt>
                <c:pt idx="130">
                  <c:v>72.380356000000006</c:v>
                </c:pt>
                <c:pt idx="131">
                  <c:v>73.892987000000005</c:v>
                </c:pt>
                <c:pt idx="132">
                  <c:v>76.731624999999994</c:v>
                </c:pt>
                <c:pt idx="133">
                  <c:v>75.670817</c:v>
                </c:pt>
                <c:pt idx="134">
                  <c:v>75.523481000000004</c:v>
                </c:pt>
                <c:pt idx="135">
                  <c:v>75.120772000000002</c:v>
                </c:pt>
                <c:pt idx="136">
                  <c:v>74.168009999999995</c:v>
                </c:pt>
                <c:pt idx="137">
                  <c:v>75.179703000000003</c:v>
                </c:pt>
                <c:pt idx="138">
                  <c:v>75.317214000000007</c:v>
                </c:pt>
                <c:pt idx="139">
                  <c:v>76.544999000000004</c:v>
                </c:pt>
                <c:pt idx="140">
                  <c:v>76.810197000000002</c:v>
                </c:pt>
                <c:pt idx="141">
                  <c:v>77.134333999999996</c:v>
                </c:pt>
                <c:pt idx="142">
                  <c:v>77.880829000000006</c:v>
                </c:pt>
                <c:pt idx="143">
                  <c:v>78.244255999999993</c:v>
                </c:pt>
                <c:pt idx="144">
                  <c:v>78.578209999999999</c:v>
                </c:pt>
                <c:pt idx="145">
                  <c:v>78.990744000000007</c:v>
                </c:pt>
                <c:pt idx="146">
                  <c:v>78.371943000000002</c:v>
                </c:pt>
                <c:pt idx="147">
                  <c:v>78.470163999999997</c:v>
                </c:pt>
                <c:pt idx="148">
                  <c:v>77.320959999999999</c:v>
                </c:pt>
                <c:pt idx="149">
                  <c:v>77.546868000000003</c:v>
                </c:pt>
                <c:pt idx="150">
                  <c:v>76.761089999999996</c:v>
                </c:pt>
                <c:pt idx="151">
                  <c:v>75.916374000000005</c:v>
                </c:pt>
                <c:pt idx="152">
                  <c:v>75.366328999999993</c:v>
                </c:pt>
                <c:pt idx="153">
                  <c:v>76.083350999999993</c:v>
                </c:pt>
                <c:pt idx="154">
                  <c:v>75.376146000000006</c:v>
                </c:pt>
                <c:pt idx="155">
                  <c:v>76.034244000000001</c:v>
                </c:pt>
                <c:pt idx="156">
                  <c:v>75.955663999999999</c:v>
                </c:pt>
                <c:pt idx="157">
                  <c:v>76.446777999999995</c:v>
                </c:pt>
                <c:pt idx="158">
                  <c:v>75.729748000000001</c:v>
                </c:pt>
                <c:pt idx="159">
                  <c:v>76.014595</c:v>
                </c:pt>
                <c:pt idx="160">
                  <c:v>74.894856000000004</c:v>
                </c:pt>
                <c:pt idx="161">
                  <c:v>75.631527000000006</c:v>
                </c:pt>
                <c:pt idx="162">
                  <c:v>75.592236999999997</c:v>
                </c:pt>
                <c:pt idx="163">
                  <c:v>77.075402999999994</c:v>
                </c:pt>
                <c:pt idx="164">
                  <c:v>77.075402999999994</c:v>
                </c:pt>
                <c:pt idx="165">
                  <c:v>75.484190999999996</c:v>
                </c:pt>
                <c:pt idx="166">
                  <c:v>77.153982999999997</c:v>
                </c:pt>
                <c:pt idx="167">
                  <c:v>76.132464999999996</c:v>
                </c:pt>
                <c:pt idx="168">
                  <c:v>77.831715000000003</c:v>
                </c:pt>
                <c:pt idx="169">
                  <c:v>78.087096000000003</c:v>
                </c:pt>
                <c:pt idx="170">
                  <c:v>77.065578000000002</c:v>
                </c:pt>
                <c:pt idx="171">
                  <c:v>77.114693000000003</c:v>
                </c:pt>
                <c:pt idx="172">
                  <c:v>85.001979000000006</c:v>
                </c:pt>
                <c:pt idx="173">
                  <c:v>85.041269</c:v>
                </c:pt>
                <c:pt idx="174">
                  <c:v>84.815353999999999</c:v>
                </c:pt>
                <c:pt idx="175">
                  <c:v>85.365405999999993</c:v>
                </c:pt>
                <c:pt idx="176">
                  <c:v>85.277001999999996</c:v>
                </c:pt>
                <c:pt idx="177">
                  <c:v>85.650245999999996</c:v>
                </c:pt>
                <c:pt idx="178">
                  <c:v>84.068859000000003</c:v>
                </c:pt>
                <c:pt idx="179">
                  <c:v>83.066990000000004</c:v>
                </c:pt>
                <c:pt idx="180">
                  <c:v>82.752677000000006</c:v>
                </c:pt>
                <c:pt idx="181">
                  <c:v>82.418723</c:v>
                </c:pt>
                <c:pt idx="182">
                  <c:v>82.379433000000006</c:v>
                </c:pt>
                <c:pt idx="183">
                  <c:v>81.092709999999997</c:v>
                </c:pt>
                <c:pt idx="184">
                  <c:v>80.739108000000002</c:v>
                </c:pt>
                <c:pt idx="185">
                  <c:v>81.524893000000006</c:v>
                </c:pt>
                <c:pt idx="186">
                  <c:v>82.271388000000002</c:v>
                </c:pt>
                <c:pt idx="187">
                  <c:v>82.566051999999999</c:v>
                </c:pt>
                <c:pt idx="188">
                  <c:v>79.864925999999997</c:v>
                </c:pt>
                <c:pt idx="189">
                  <c:v>81.65258</c:v>
                </c:pt>
                <c:pt idx="190">
                  <c:v>80.699825000000004</c:v>
                </c:pt>
                <c:pt idx="191">
                  <c:v>80.493550999999997</c:v>
                </c:pt>
                <c:pt idx="192">
                  <c:v>80.326573999999994</c:v>
                </c:pt>
                <c:pt idx="193">
                  <c:v>79.985742000000002</c:v>
                </c:pt>
                <c:pt idx="194">
                  <c:v>78.959278999999995</c:v>
                </c:pt>
                <c:pt idx="195">
                  <c:v>79.653368</c:v>
                </c:pt>
                <c:pt idx="196">
                  <c:v>79.457847000000001</c:v>
                </c:pt>
                <c:pt idx="197">
                  <c:v>79.340541999999999</c:v>
                </c:pt>
                <c:pt idx="198">
                  <c:v>79.037486999999999</c:v>
                </c:pt>
                <c:pt idx="199">
                  <c:v>79.047264999999996</c:v>
                </c:pt>
                <c:pt idx="200">
                  <c:v>77.952370999999999</c:v>
                </c:pt>
                <c:pt idx="201">
                  <c:v>79.281881999999996</c:v>
                </c:pt>
                <c:pt idx="202">
                  <c:v>78.626903999999996</c:v>
                </c:pt>
                <c:pt idx="203">
                  <c:v>81.735614999999996</c:v>
                </c:pt>
                <c:pt idx="204">
                  <c:v>81.999559000000005</c:v>
                </c:pt>
                <c:pt idx="205">
                  <c:v>80.474532999999994</c:v>
                </c:pt>
                <c:pt idx="206">
                  <c:v>81.315253999999996</c:v>
                </c:pt>
                <c:pt idx="207">
                  <c:v>80.855789999999999</c:v>
                </c:pt>
                <c:pt idx="208">
                  <c:v>82.263509999999997</c:v>
                </c:pt>
                <c:pt idx="209">
                  <c:v>81.637857999999994</c:v>
                </c:pt>
                <c:pt idx="210">
                  <c:v>81.735614999999996</c:v>
                </c:pt>
                <c:pt idx="211">
                  <c:v>81.295705999999996</c:v>
                </c:pt>
                <c:pt idx="212">
                  <c:v>81.021977000000007</c:v>
                </c:pt>
                <c:pt idx="213">
                  <c:v>79.868430000000004</c:v>
                </c:pt>
                <c:pt idx="214">
                  <c:v>81.168616</c:v>
                </c:pt>
                <c:pt idx="215">
                  <c:v>80.816686000000004</c:v>
                </c:pt>
                <c:pt idx="216">
                  <c:v>80.298568000000003</c:v>
                </c:pt>
                <c:pt idx="217">
                  <c:v>79.379638999999997</c:v>
                </c:pt>
                <c:pt idx="218">
                  <c:v>79.633812000000006</c:v>
                </c:pt>
                <c:pt idx="219">
                  <c:v>79.017938999999998</c:v>
                </c:pt>
                <c:pt idx="220">
                  <c:v>79.184126000000006</c:v>
                </c:pt>
                <c:pt idx="221">
                  <c:v>79.164576999999994</c:v>
                </c:pt>
                <c:pt idx="222">
                  <c:v>77.981696999999997</c:v>
                </c:pt>
                <c:pt idx="223">
                  <c:v>77.082323000000002</c:v>
                </c:pt>
                <c:pt idx="224">
                  <c:v>75.391110999999995</c:v>
                </c:pt>
                <c:pt idx="225">
                  <c:v>76.466449999999995</c:v>
                </c:pt>
                <c:pt idx="226">
                  <c:v>74.931646000000001</c:v>
                </c:pt>
                <c:pt idx="227">
                  <c:v>74.452633000000006</c:v>
                </c:pt>
                <c:pt idx="228">
                  <c:v>74.892542000000006</c:v>
                </c:pt>
                <c:pt idx="229">
                  <c:v>74.882763999999995</c:v>
                </c:pt>
                <c:pt idx="230">
                  <c:v>75.596401999999998</c:v>
                </c:pt>
                <c:pt idx="231">
                  <c:v>75.987437</c:v>
                </c:pt>
                <c:pt idx="232">
                  <c:v>78.011031000000003</c:v>
                </c:pt>
                <c:pt idx="233">
                  <c:v>79.545833999999999</c:v>
                </c:pt>
                <c:pt idx="234">
                  <c:v>77.228961999999996</c:v>
                </c:pt>
                <c:pt idx="235">
                  <c:v>79.917311999999995</c:v>
                </c:pt>
                <c:pt idx="236">
                  <c:v>80.855789999999999</c:v>
                </c:pt>
                <c:pt idx="237">
                  <c:v>79.379638999999997</c:v>
                </c:pt>
                <c:pt idx="238">
                  <c:v>79.760895000000005</c:v>
                </c:pt>
                <c:pt idx="239">
                  <c:v>78.284751999999997</c:v>
                </c:pt>
                <c:pt idx="240">
                  <c:v>78.480266</c:v>
                </c:pt>
                <c:pt idx="241">
                  <c:v>79.751125000000002</c:v>
                </c:pt>
                <c:pt idx="242">
                  <c:v>79.418743000000006</c:v>
                </c:pt>
                <c:pt idx="243">
                  <c:v>79.946637999999993</c:v>
                </c:pt>
                <c:pt idx="244">
                  <c:v>76.417567000000005</c:v>
                </c:pt>
                <c:pt idx="245">
                  <c:v>78.099008999999995</c:v>
                </c:pt>
                <c:pt idx="246">
                  <c:v>77.492906000000005</c:v>
                </c:pt>
                <c:pt idx="247">
                  <c:v>81.980009999999993</c:v>
                </c:pt>
                <c:pt idx="248">
                  <c:v>83.094453000000001</c:v>
                </c:pt>
                <c:pt idx="249">
                  <c:v>85.284233999999998</c:v>
                </c:pt>
                <c:pt idx="250">
                  <c:v>87.669535999999994</c:v>
                </c:pt>
                <c:pt idx="251">
                  <c:v>85.978316000000007</c:v>
                </c:pt>
                <c:pt idx="252">
                  <c:v>87.268724000000006</c:v>
                </c:pt>
                <c:pt idx="253">
                  <c:v>88.510256999999996</c:v>
                </c:pt>
                <c:pt idx="254">
                  <c:v>88.434979999999996</c:v>
                </c:pt>
                <c:pt idx="255">
                  <c:v>88.084548999999996</c:v>
                </c:pt>
                <c:pt idx="256">
                  <c:v>87.325284999999994</c:v>
                </c:pt>
                <c:pt idx="257">
                  <c:v>87.266881999999995</c:v>
                </c:pt>
                <c:pt idx="258">
                  <c:v>86.507617999999994</c:v>
                </c:pt>
                <c:pt idx="259">
                  <c:v>85.709416000000004</c:v>
                </c:pt>
                <c:pt idx="260">
                  <c:v>84.307692000000003</c:v>
                </c:pt>
                <c:pt idx="261">
                  <c:v>85.621803999999997</c:v>
                </c:pt>
                <c:pt idx="262">
                  <c:v>85.874894999999995</c:v>
                </c:pt>
                <c:pt idx="263">
                  <c:v>84.375831000000005</c:v>
                </c:pt>
                <c:pt idx="264">
                  <c:v>84.220080999999993</c:v>
                </c:pt>
                <c:pt idx="265">
                  <c:v>83.616566000000006</c:v>
                </c:pt>
                <c:pt idx="266">
                  <c:v>84.823601999999994</c:v>
                </c:pt>
                <c:pt idx="267">
                  <c:v>85.183768999999998</c:v>
                </c:pt>
                <c:pt idx="268">
                  <c:v>86.196123999999998</c:v>
                </c:pt>
                <c:pt idx="269">
                  <c:v>86.381068999999997</c:v>
                </c:pt>
                <c:pt idx="270">
                  <c:v>86.089048000000005</c:v>
                </c:pt>
                <c:pt idx="271">
                  <c:v>84.005934999999994</c:v>
                </c:pt>
                <c:pt idx="272">
                  <c:v>84.969616000000002</c:v>
                </c:pt>
                <c:pt idx="273">
                  <c:v>86.546554999999998</c:v>
                </c:pt>
                <c:pt idx="274">
                  <c:v>84.541309999999996</c:v>
                </c:pt>
                <c:pt idx="275">
                  <c:v>84.969616000000002</c:v>
                </c:pt>
                <c:pt idx="276">
                  <c:v>84.667859000000007</c:v>
                </c:pt>
                <c:pt idx="277">
                  <c:v>84.453705999999997</c:v>
                </c:pt>
                <c:pt idx="278">
                  <c:v>85.008554000000004</c:v>
                </c:pt>
                <c:pt idx="279">
                  <c:v>85.261636999999993</c:v>
                </c:pt>
                <c:pt idx="280">
                  <c:v>85.037755000000004</c:v>
                </c:pt>
                <c:pt idx="281">
                  <c:v>86.244791000000006</c:v>
                </c:pt>
                <c:pt idx="282">
                  <c:v>84.414769000000007</c:v>
                </c:pt>
                <c:pt idx="283">
                  <c:v>83.898858000000004</c:v>
                </c:pt>
                <c:pt idx="284">
                  <c:v>83.227198000000001</c:v>
                </c:pt>
                <c:pt idx="285">
                  <c:v>83.217461999999998</c:v>
                </c:pt>
                <c:pt idx="286">
                  <c:v>84.901477</c:v>
                </c:pt>
                <c:pt idx="287">
                  <c:v>85.689943</c:v>
                </c:pt>
                <c:pt idx="288">
                  <c:v>85.339511999999999</c:v>
                </c:pt>
                <c:pt idx="289">
                  <c:v>86.147451000000004</c:v>
                </c:pt>
                <c:pt idx="290">
                  <c:v>85.855422000000004</c:v>
                </c:pt>
                <c:pt idx="291">
                  <c:v>84.278491000000002</c:v>
                </c:pt>
                <c:pt idx="292">
                  <c:v>84.074073999999996</c:v>
                </c:pt>
                <c:pt idx="293">
                  <c:v>83.859921</c:v>
                </c:pt>
                <c:pt idx="294">
                  <c:v>80.014916999999997</c:v>
                </c:pt>
                <c:pt idx="295">
                  <c:v>80.803389999999993</c:v>
                </c:pt>
                <c:pt idx="296">
                  <c:v>80.628174999999999</c:v>
                </c:pt>
                <c:pt idx="297">
                  <c:v>79.907841000000005</c:v>
                </c:pt>
                <c:pt idx="298">
                  <c:v>78.661867000000001</c:v>
                </c:pt>
                <c:pt idx="299">
                  <c:v>78.009680000000003</c:v>
                </c:pt>
                <c:pt idx="300">
                  <c:v>75.683211999999997</c:v>
                </c:pt>
                <c:pt idx="301">
                  <c:v>75.955768000000006</c:v>
                </c:pt>
                <c:pt idx="302">
                  <c:v>76.637164999999996</c:v>
                </c:pt>
                <c:pt idx="303">
                  <c:v>78.068082000000004</c:v>
                </c:pt>
                <c:pt idx="304">
                  <c:v>77.999943000000002</c:v>
                </c:pt>
                <c:pt idx="305">
                  <c:v>77.036261999999994</c:v>
                </c:pt>
                <c:pt idx="306">
                  <c:v>76.520352000000003</c:v>
                </c:pt>
                <c:pt idx="307">
                  <c:v>77.951277000000005</c:v>
                </c:pt>
                <c:pt idx="308">
                  <c:v>77.951277000000005</c:v>
                </c:pt>
                <c:pt idx="309">
                  <c:v>76.578755000000001</c:v>
                </c:pt>
                <c:pt idx="310">
                  <c:v>75.634538000000006</c:v>
                </c:pt>
                <c:pt idx="311">
                  <c:v>75.488532000000006</c:v>
                </c:pt>
                <c:pt idx="312">
                  <c:v>76.033642999999998</c:v>
                </c:pt>
                <c:pt idx="313">
                  <c:v>77.435366999999999</c:v>
                </c:pt>
                <c:pt idx="314">
                  <c:v>76.530088000000006</c:v>
                </c:pt>
                <c:pt idx="315">
                  <c:v>75.069962000000004</c:v>
                </c:pt>
                <c:pt idx="316">
                  <c:v>74.777934000000002</c:v>
                </c:pt>
                <c:pt idx="317">
                  <c:v>74.680593000000002</c:v>
                </c:pt>
                <c:pt idx="318">
                  <c:v>74.693247999999997</c:v>
                </c:pt>
                <c:pt idx="319">
                  <c:v>77.008039999999994</c:v>
                </c:pt>
                <c:pt idx="320">
                  <c:v>78.867621</c:v>
                </c:pt>
                <c:pt idx="321">
                  <c:v>79.458427</c:v>
                </c:pt>
                <c:pt idx="322">
                  <c:v>78.935417999999999</c:v>
                </c:pt>
                <c:pt idx="323">
                  <c:v>80.388217999999995</c:v>
                </c:pt>
                <c:pt idx="324">
                  <c:v>80.998390000000001</c:v>
                </c:pt>
                <c:pt idx="325">
                  <c:v>82.102517000000006</c:v>
                </c:pt>
                <c:pt idx="326">
                  <c:v>82.673955000000007</c:v>
                </c:pt>
                <c:pt idx="327">
                  <c:v>82.402766999999997</c:v>
                </c:pt>
                <c:pt idx="328">
                  <c:v>81.656993</c:v>
                </c:pt>
                <c:pt idx="329">
                  <c:v>82.334969999999998</c:v>
                </c:pt>
                <c:pt idx="330">
                  <c:v>80.397904999999994</c:v>
                </c:pt>
                <c:pt idx="331">
                  <c:v>78.683598000000003</c:v>
                </c:pt>
                <c:pt idx="332">
                  <c:v>79.661817999999997</c:v>
                </c:pt>
                <c:pt idx="333">
                  <c:v>78.015315000000001</c:v>
                </c:pt>
                <c:pt idx="334">
                  <c:v>78.596433000000005</c:v>
                </c:pt>
                <c:pt idx="335">
                  <c:v>79.080699999999993</c:v>
                </c:pt>
                <c:pt idx="336">
                  <c:v>77.705385000000007</c:v>
                </c:pt>
                <c:pt idx="337">
                  <c:v>79.681184999999999</c:v>
                </c:pt>
                <c:pt idx="338">
                  <c:v>80.765945000000002</c:v>
                </c:pt>
                <c:pt idx="339">
                  <c:v>81.056506999999996</c:v>
                </c:pt>
                <c:pt idx="340">
                  <c:v>80.920912999999999</c:v>
                </c:pt>
                <c:pt idx="341">
                  <c:v>76.920868999999996</c:v>
                </c:pt>
                <c:pt idx="342">
                  <c:v>76.494719000000003</c:v>
                </c:pt>
                <c:pt idx="343">
                  <c:v>78.063737000000003</c:v>
                </c:pt>
                <c:pt idx="344">
                  <c:v>79.671504999999996</c:v>
                </c:pt>
                <c:pt idx="345">
                  <c:v>82.586783999999994</c:v>
                </c:pt>
                <c:pt idx="346">
                  <c:v>82.131579000000002</c:v>
                </c:pt>
                <c:pt idx="347">
                  <c:v>81.686048</c:v>
                </c:pt>
                <c:pt idx="348">
                  <c:v>81.618251000000001</c:v>
                </c:pt>
                <c:pt idx="349">
                  <c:v>81.550454000000002</c:v>
                </c:pt>
                <c:pt idx="350">
                  <c:v>82.373712999999995</c:v>
                </c:pt>
                <c:pt idx="351">
                  <c:v>83.187276999999995</c:v>
                </c:pt>
                <c:pt idx="352">
                  <c:v>83.032314999999997</c:v>
                </c:pt>
                <c:pt idx="353">
                  <c:v>82.402766999999997</c:v>
                </c:pt>
                <c:pt idx="354">
                  <c:v>82.112205000000003</c:v>
                </c:pt>
                <c:pt idx="355">
                  <c:v>83.555316000000005</c:v>
                </c:pt>
                <c:pt idx="356">
                  <c:v>83.051682999999997</c:v>
                </c:pt>
                <c:pt idx="357">
                  <c:v>83.119479999999996</c:v>
                </c:pt>
                <c:pt idx="358">
                  <c:v>82.305915999999996</c:v>
                </c:pt>
                <c:pt idx="359">
                  <c:v>80.717515000000006</c:v>
                </c:pt>
                <c:pt idx="360">
                  <c:v>81.695734999999999</c:v>
                </c:pt>
                <c:pt idx="361">
                  <c:v>81.046819999999997</c:v>
                </c:pt>
                <c:pt idx="362">
                  <c:v>79.700559999999996</c:v>
                </c:pt>
                <c:pt idx="363">
                  <c:v>80.669093000000004</c:v>
                </c:pt>
                <c:pt idx="364">
                  <c:v>81.618251000000001</c:v>
                </c:pt>
                <c:pt idx="365">
                  <c:v>84.088012000000006</c:v>
                </c:pt>
                <c:pt idx="366">
                  <c:v>83.477839000000003</c:v>
                </c:pt>
                <c:pt idx="367">
                  <c:v>83.855565999999996</c:v>
                </c:pt>
                <c:pt idx="368">
                  <c:v>84.029903000000004</c:v>
                </c:pt>
                <c:pt idx="369">
                  <c:v>84.281716000000003</c:v>
                </c:pt>
                <c:pt idx="370">
                  <c:v>83.874933999999996</c:v>
                </c:pt>
                <c:pt idx="371">
                  <c:v>83.458465000000004</c:v>
                </c:pt>
                <c:pt idx="372">
                  <c:v>83.410042000000004</c:v>
                </c:pt>
                <c:pt idx="373">
                  <c:v>82.790182000000001</c:v>
                </c:pt>
                <c:pt idx="374">
                  <c:v>81.511718999999999</c:v>
                </c:pt>
                <c:pt idx="375">
                  <c:v>80.775632000000002</c:v>
                </c:pt>
                <c:pt idx="376">
                  <c:v>82.325282999999999</c:v>
                </c:pt>
                <c:pt idx="377">
                  <c:v>81.879759000000007</c:v>
                </c:pt>
                <c:pt idx="378">
                  <c:v>81.841016999999994</c:v>
                </c:pt>
                <c:pt idx="379">
                  <c:v>82.276853000000003</c:v>
                </c:pt>
                <c:pt idx="380">
                  <c:v>81.017764999999997</c:v>
                </c:pt>
                <c:pt idx="381">
                  <c:v>81.104929999999996</c:v>
                </c:pt>
                <c:pt idx="382">
                  <c:v>82.948049999999995</c:v>
                </c:pt>
                <c:pt idx="383">
                  <c:v>83.565122000000002</c:v>
                </c:pt>
                <c:pt idx="384">
                  <c:v>83.912226000000004</c:v>
                </c:pt>
                <c:pt idx="385">
                  <c:v>86.033417</c:v>
                </c:pt>
                <c:pt idx="386">
                  <c:v>86.640844999999999</c:v>
                </c:pt>
                <c:pt idx="387">
                  <c:v>86.650488999999993</c:v>
                </c:pt>
                <c:pt idx="388">
                  <c:v>86.631201000000004</c:v>
                </c:pt>
                <c:pt idx="389">
                  <c:v>86.766184999999993</c:v>
                </c:pt>
                <c:pt idx="390">
                  <c:v>85.927357000000001</c:v>
                </c:pt>
                <c:pt idx="391">
                  <c:v>85.107802000000007</c:v>
                </c:pt>
                <c:pt idx="392">
                  <c:v>85.695949999999996</c:v>
                </c:pt>
                <c:pt idx="393">
                  <c:v>86.457649000000004</c:v>
                </c:pt>
                <c:pt idx="394">
                  <c:v>85.589889999999997</c:v>
                </c:pt>
                <c:pt idx="395">
                  <c:v>84.519660999999999</c:v>
                </c:pt>
                <c:pt idx="396">
                  <c:v>84.837834000000001</c:v>
                </c:pt>
                <c:pt idx="397">
                  <c:v>84.886044999999996</c:v>
                </c:pt>
                <c:pt idx="398">
                  <c:v>84.471449000000007</c:v>
                </c:pt>
                <c:pt idx="399">
                  <c:v>84.866758000000004</c:v>
                </c:pt>
                <c:pt idx="400">
                  <c:v>84.876401999999999</c:v>
                </c:pt>
                <c:pt idx="401">
                  <c:v>85.252430000000004</c:v>
                </c:pt>
                <c:pt idx="402">
                  <c:v>85.011386000000002</c:v>
                </c:pt>
                <c:pt idx="403">
                  <c:v>84.953536999999997</c:v>
                </c:pt>
                <c:pt idx="404">
                  <c:v>85.512760999999998</c:v>
                </c:pt>
                <c:pt idx="405">
                  <c:v>84.452162000000001</c:v>
                </c:pt>
                <c:pt idx="406">
                  <c:v>85.329565000000002</c:v>
                </c:pt>
                <c:pt idx="407">
                  <c:v>85.483836999999994</c:v>
                </c:pt>
                <c:pt idx="408">
                  <c:v>84.914968999999999</c:v>
                </c:pt>
                <c:pt idx="409">
                  <c:v>84.172556999999998</c:v>
                </c:pt>
                <c:pt idx="410">
                  <c:v>84.702849999999998</c:v>
                </c:pt>
                <c:pt idx="411">
                  <c:v>84.413601</c:v>
                </c:pt>
                <c:pt idx="412">
                  <c:v>84.847476999999998</c:v>
                </c:pt>
                <c:pt idx="413">
                  <c:v>83.381933000000004</c:v>
                </c:pt>
                <c:pt idx="414">
                  <c:v>83.073397</c:v>
                </c:pt>
                <c:pt idx="415">
                  <c:v>83.266229999999993</c:v>
                </c:pt>
                <c:pt idx="416">
                  <c:v>83.545840999999996</c:v>
                </c:pt>
                <c:pt idx="417">
                  <c:v>81.945306000000002</c:v>
                </c:pt>
                <c:pt idx="418">
                  <c:v>81.723550000000003</c:v>
                </c:pt>
                <c:pt idx="419">
                  <c:v>81.540353999999994</c:v>
                </c:pt>
                <c:pt idx="420">
                  <c:v>82.562377999999995</c:v>
                </c:pt>
                <c:pt idx="421">
                  <c:v>82.485248999999996</c:v>
                </c:pt>
                <c:pt idx="422">
                  <c:v>81.31859</c:v>
                </c:pt>
                <c:pt idx="423">
                  <c:v>85.715237000000002</c:v>
                </c:pt>
                <c:pt idx="424">
                  <c:v>87.238636999999997</c:v>
                </c:pt>
                <c:pt idx="425">
                  <c:v>86.322665000000001</c:v>
                </c:pt>
                <c:pt idx="426">
                  <c:v>88.106388999999993</c:v>
                </c:pt>
                <c:pt idx="427">
                  <c:v>88.222093000000001</c:v>
                </c:pt>
                <c:pt idx="428">
                  <c:v>88.222093000000001</c:v>
                </c:pt>
                <c:pt idx="429">
                  <c:v>87.113288999999995</c:v>
                </c:pt>
                <c:pt idx="430">
                  <c:v>86.910813000000005</c:v>
                </c:pt>
                <c:pt idx="431">
                  <c:v>86.341953000000004</c:v>
                </c:pt>
                <c:pt idx="432">
                  <c:v>86.448013000000003</c:v>
                </c:pt>
                <c:pt idx="433">
                  <c:v>86.920456999999999</c:v>
                </c:pt>
                <c:pt idx="434">
                  <c:v>87.065084999999996</c:v>
                </c:pt>
                <c:pt idx="435">
                  <c:v>86.409445000000005</c:v>
                </c:pt>
                <c:pt idx="436">
                  <c:v>87.277197000000001</c:v>
                </c:pt>
                <c:pt idx="437">
                  <c:v>86.669769000000002</c:v>
                </c:pt>
                <c:pt idx="438">
                  <c:v>86.959024999999997</c:v>
                </c:pt>
                <c:pt idx="439">
                  <c:v>86.717980999999995</c:v>
                </c:pt>
                <c:pt idx="440">
                  <c:v>86.708337</c:v>
                </c:pt>
                <c:pt idx="441">
                  <c:v>86.390157000000002</c:v>
                </c:pt>
                <c:pt idx="442">
                  <c:v>85.667024999999995</c:v>
                </c:pt>
                <c:pt idx="443">
                  <c:v>87.036152999999999</c:v>
                </c:pt>
                <c:pt idx="444">
                  <c:v>87.547173000000001</c:v>
                </c:pt>
                <c:pt idx="445">
                  <c:v>86.531886999999998</c:v>
                </c:pt>
                <c:pt idx="446">
                  <c:v>85.619410999999999</c:v>
                </c:pt>
                <c:pt idx="447">
                  <c:v>85.494547999999995</c:v>
                </c:pt>
                <c:pt idx="448">
                  <c:v>85.917164999999997</c:v>
                </c:pt>
                <c:pt idx="449">
                  <c:v>86.752807000000004</c:v>
                </c:pt>
                <c:pt idx="450">
                  <c:v>87.646077000000005</c:v>
                </c:pt>
                <c:pt idx="451">
                  <c:v>86.368602999999993</c:v>
                </c:pt>
                <c:pt idx="452">
                  <c:v>86.810434999999998</c:v>
                </c:pt>
                <c:pt idx="453">
                  <c:v>86.013221000000001</c:v>
                </c:pt>
                <c:pt idx="454">
                  <c:v>86.426238999999995</c:v>
                </c:pt>
                <c:pt idx="455">
                  <c:v>84.639698999999993</c:v>
                </c:pt>
                <c:pt idx="456">
                  <c:v>84.985480999999993</c:v>
                </c:pt>
                <c:pt idx="457">
                  <c:v>83.823263999999995</c:v>
                </c:pt>
                <c:pt idx="458">
                  <c:v>83.506303000000003</c:v>
                </c:pt>
                <c:pt idx="459">
                  <c:v>84.505229</c:v>
                </c:pt>
                <c:pt idx="460">
                  <c:v>83.573537999999999</c:v>
                </c:pt>
                <c:pt idx="461">
                  <c:v>85.436912000000007</c:v>
                </c:pt>
                <c:pt idx="462">
                  <c:v>85.513754000000006</c:v>
                </c:pt>
                <c:pt idx="463">
                  <c:v>84.937453000000005</c:v>
                </c:pt>
                <c:pt idx="464">
                  <c:v>85.984399999999994</c:v>
                </c:pt>
                <c:pt idx="465">
                  <c:v>84.514827999999994</c:v>
                </c:pt>
                <c:pt idx="466">
                  <c:v>84.687719999999999</c:v>
                </c:pt>
                <c:pt idx="467">
                  <c:v>84.81259</c:v>
                </c:pt>
                <c:pt idx="468">
                  <c:v>85.725066999999996</c:v>
                </c:pt>
                <c:pt idx="469">
                  <c:v>84.620485000000002</c:v>
                </c:pt>
                <c:pt idx="470">
                  <c:v>83.621559000000005</c:v>
                </c:pt>
                <c:pt idx="471">
                  <c:v>82.766710000000003</c:v>
                </c:pt>
                <c:pt idx="472">
                  <c:v>82.814738000000006</c:v>
                </c:pt>
                <c:pt idx="473">
                  <c:v>82.997236000000001</c:v>
                </c:pt>
                <c:pt idx="474">
                  <c:v>82.680267999999998</c:v>
                </c:pt>
                <c:pt idx="475">
                  <c:v>82.641846999999999</c:v>
                </c:pt>
                <c:pt idx="476">
                  <c:v>82.689868000000004</c:v>
                </c:pt>
                <c:pt idx="477">
                  <c:v>81.758184</c:v>
                </c:pt>
                <c:pt idx="478">
                  <c:v>80.893727999999996</c:v>
                </c:pt>
                <c:pt idx="479">
                  <c:v>82.094358999999997</c:v>
                </c:pt>
                <c:pt idx="480">
                  <c:v>81.095433</c:v>
                </c:pt>
                <c:pt idx="481">
                  <c:v>80.557552999999999</c:v>
                </c:pt>
                <c:pt idx="482">
                  <c:v>80.125321</c:v>
                </c:pt>
                <c:pt idx="483">
                  <c:v>79.549019999999999</c:v>
                </c:pt>
                <c:pt idx="484">
                  <c:v>79.904409000000001</c:v>
                </c:pt>
                <c:pt idx="485">
                  <c:v>81.470028999999997</c:v>
                </c:pt>
                <c:pt idx="486">
                  <c:v>82.017516999999998</c:v>
                </c:pt>
                <c:pt idx="487">
                  <c:v>81.354765999999998</c:v>
                </c:pt>
                <c:pt idx="488">
                  <c:v>81.402794</c:v>
                </c:pt>
                <c:pt idx="489">
                  <c:v>80.173349000000002</c:v>
                </c:pt>
                <c:pt idx="490">
                  <c:v>80.605574000000004</c:v>
                </c:pt>
                <c:pt idx="491">
                  <c:v>78.703778</c:v>
                </c:pt>
                <c:pt idx="492">
                  <c:v>78.511672000000004</c:v>
                </c:pt>
                <c:pt idx="493">
                  <c:v>79.011139</c:v>
                </c:pt>
                <c:pt idx="494">
                  <c:v>77.656824</c:v>
                </c:pt>
                <c:pt idx="495">
                  <c:v>78.713378000000006</c:v>
                </c:pt>
                <c:pt idx="496">
                  <c:v>79.241658000000001</c:v>
                </c:pt>
                <c:pt idx="497">
                  <c:v>79.539411999999999</c:v>
                </c:pt>
                <c:pt idx="498">
                  <c:v>80.528730999999993</c:v>
                </c:pt>
                <c:pt idx="499">
                  <c:v>81.220296000000005</c:v>
                </c:pt>
                <c:pt idx="500">
                  <c:v>78.790220000000005</c:v>
                </c:pt>
                <c:pt idx="501">
                  <c:v>76.062388999999996</c:v>
                </c:pt>
                <c:pt idx="502">
                  <c:v>76.888424000000001</c:v>
                </c:pt>
                <c:pt idx="503">
                  <c:v>77.330256000000006</c:v>
                </c:pt>
                <c:pt idx="504">
                  <c:v>77.541567999999998</c:v>
                </c:pt>
                <c:pt idx="505">
                  <c:v>78.588515000000001</c:v>
                </c:pt>
                <c:pt idx="506">
                  <c:v>77.615526000000003</c:v>
                </c:pt>
                <c:pt idx="507">
                  <c:v>78.275468000000004</c:v>
                </c:pt>
                <c:pt idx="508">
                  <c:v>78.495453999999995</c:v>
                </c:pt>
                <c:pt idx="509">
                  <c:v>78.351985999999997</c:v>
                </c:pt>
                <c:pt idx="510">
                  <c:v>79.384947999999994</c:v>
                </c:pt>
                <c:pt idx="511">
                  <c:v>79.423207000000005</c:v>
                </c:pt>
                <c:pt idx="512">
                  <c:v>78.820649000000003</c:v>
                </c:pt>
                <c:pt idx="513">
                  <c:v>77.137303000000003</c:v>
                </c:pt>
                <c:pt idx="514">
                  <c:v>75.654810999999995</c:v>
                </c:pt>
                <c:pt idx="515">
                  <c:v>76.104341000000005</c:v>
                </c:pt>
                <c:pt idx="516">
                  <c:v>75.846103999999997</c:v>
                </c:pt>
                <c:pt idx="517">
                  <c:v>76.965142999999998</c:v>
                </c:pt>
                <c:pt idx="518">
                  <c:v>76.974709000000004</c:v>
                </c:pt>
                <c:pt idx="519">
                  <c:v>77.749427999999995</c:v>
                </c:pt>
                <c:pt idx="520">
                  <c:v>78.897159000000002</c:v>
                </c:pt>
                <c:pt idx="521">
                  <c:v>78.648488999999998</c:v>
                </c:pt>
                <c:pt idx="522">
                  <c:v>78.648488999999998</c:v>
                </c:pt>
                <c:pt idx="523">
                  <c:v>78.380678000000003</c:v>
                </c:pt>
                <c:pt idx="524">
                  <c:v>78.552837999999994</c:v>
                </c:pt>
                <c:pt idx="525">
                  <c:v>78.428503000000006</c:v>
                </c:pt>
                <c:pt idx="526">
                  <c:v>78.610230000000001</c:v>
                </c:pt>
                <c:pt idx="527">
                  <c:v>77.950280000000006</c:v>
                </c:pt>
                <c:pt idx="528">
                  <c:v>77.452932000000004</c:v>
                </c:pt>
                <c:pt idx="529">
                  <c:v>77.443365999999997</c:v>
                </c:pt>
                <c:pt idx="530">
                  <c:v>76.085215000000005</c:v>
                </c:pt>
                <c:pt idx="531">
                  <c:v>75.434832</c:v>
                </c:pt>
                <c:pt idx="532">
                  <c:v>76.257375999999994</c:v>
                </c:pt>
                <c:pt idx="533">
                  <c:v>77.481623999999996</c:v>
                </c:pt>
                <c:pt idx="534">
                  <c:v>76.859932999999998</c:v>
                </c:pt>
                <c:pt idx="535">
                  <c:v>76.850367000000006</c:v>
                </c:pt>
                <c:pt idx="536">
                  <c:v>77.146870000000007</c:v>
                </c:pt>
                <c:pt idx="537">
                  <c:v>76.745157000000006</c:v>
                </c:pt>
                <c:pt idx="538">
                  <c:v>76.133032999999998</c:v>
                </c:pt>
                <c:pt idx="539">
                  <c:v>75.645244000000005</c:v>
                </c:pt>
                <c:pt idx="540">
                  <c:v>74.860958999999994</c:v>
                </c:pt>
                <c:pt idx="541">
                  <c:v>76.133032999999998</c:v>
                </c:pt>
                <c:pt idx="542">
                  <c:v>75.473090999999997</c:v>
                </c:pt>
                <c:pt idx="543">
                  <c:v>76.046957000000006</c:v>
                </c:pt>
                <c:pt idx="544">
                  <c:v>75.157461999999995</c:v>
                </c:pt>
                <c:pt idx="545">
                  <c:v>75.061819</c:v>
                </c:pt>
                <c:pt idx="546">
                  <c:v>74.784448999999995</c:v>
                </c:pt>
                <c:pt idx="547">
                  <c:v>74.679239999999993</c:v>
                </c:pt>
                <c:pt idx="548">
                  <c:v>75.071377999999996</c:v>
                </c:pt>
                <c:pt idx="549">
                  <c:v>74.994867999999997</c:v>
                </c:pt>
                <c:pt idx="550">
                  <c:v>73.741919999999993</c:v>
                </c:pt>
                <c:pt idx="551">
                  <c:v>73.120228999999995</c:v>
                </c:pt>
                <c:pt idx="552">
                  <c:v>72.689831999999996</c:v>
                </c:pt>
                <c:pt idx="553">
                  <c:v>72.527237999999997</c:v>
                </c:pt>
                <c:pt idx="554">
                  <c:v>70.882150999999993</c:v>
                </c:pt>
                <c:pt idx="555">
                  <c:v>70.413494999999998</c:v>
                </c:pt>
                <c:pt idx="556">
                  <c:v>68.988387000000003</c:v>
                </c:pt>
                <c:pt idx="557">
                  <c:v>70.040481999999997</c:v>
                </c:pt>
                <c:pt idx="558">
                  <c:v>71.331682000000001</c:v>
                </c:pt>
                <c:pt idx="559">
                  <c:v>70.690865000000002</c:v>
                </c:pt>
                <c:pt idx="560">
                  <c:v>72.230734999999996</c:v>
                </c:pt>
                <c:pt idx="561">
                  <c:v>72.115966</c:v>
                </c:pt>
                <c:pt idx="562">
                  <c:v>73.321089000000001</c:v>
                </c:pt>
                <c:pt idx="563">
                  <c:v>71.245598000000001</c:v>
                </c:pt>
                <c:pt idx="564">
                  <c:v>72.508105</c:v>
                </c:pt>
                <c:pt idx="565">
                  <c:v>72.842866999999998</c:v>
                </c:pt>
                <c:pt idx="566">
                  <c:v>71.781211999999996</c:v>
                </c:pt>
                <c:pt idx="567">
                  <c:v>71.331682000000001</c:v>
                </c:pt>
                <c:pt idx="568">
                  <c:v>71.656869</c:v>
                </c:pt>
                <c:pt idx="569">
                  <c:v>72.335944999999995</c:v>
                </c:pt>
                <c:pt idx="570">
                  <c:v>72.055712</c:v>
                </c:pt>
                <c:pt idx="571">
                  <c:v>72.512727999999996</c:v>
                </c:pt>
                <c:pt idx="572">
                  <c:v>73.940893000000003</c:v>
                </c:pt>
                <c:pt idx="573">
                  <c:v>72.227091999999999</c:v>
                </c:pt>
                <c:pt idx="574">
                  <c:v>72.236615</c:v>
                </c:pt>
                <c:pt idx="575">
                  <c:v>72.446072999999998</c:v>
                </c:pt>
                <c:pt idx="576">
                  <c:v>71.808160999999998</c:v>
                </c:pt>
                <c:pt idx="577">
                  <c:v>71.370191000000005</c:v>
                </c:pt>
                <c:pt idx="578">
                  <c:v>71.931939999999997</c:v>
                </c:pt>
                <c:pt idx="579">
                  <c:v>71.370191000000005</c:v>
                </c:pt>
                <c:pt idx="580">
                  <c:v>71.779599000000005</c:v>
                </c:pt>
                <c:pt idx="581">
                  <c:v>71.655827000000002</c:v>
                </c:pt>
                <c:pt idx="582">
                  <c:v>71.865291999999997</c:v>
                </c:pt>
                <c:pt idx="583">
                  <c:v>71.684388999999996</c:v>
                </c:pt>
                <c:pt idx="584">
                  <c:v>71.798644999999993</c:v>
                </c:pt>
                <c:pt idx="585">
                  <c:v>71.712951000000004</c:v>
                </c:pt>
                <c:pt idx="586">
                  <c:v>70.741802000000007</c:v>
                </c:pt>
                <c:pt idx="587">
                  <c:v>70.808448999999996</c:v>
                </c:pt>
                <c:pt idx="588">
                  <c:v>70.294308999999998</c:v>
                </c:pt>
                <c:pt idx="589">
                  <c:v>70.170529999999999</c:v>
                </c:pt>
                <c:pt idx="590">
                  <c:v>69.761122</c:v>
                </c:pt>
                <c:pt idx="591">
                  <c:v>69.189857000000003</c:v>
                </c:pt>
                <c:pt idx="592">
                  <c:v>69.808730999999995</c:v>
                </c:pt>
                <c:pt idx="593">
                  <c:v>69.932501999999999</c:v>
                </c:pt>
                <c:pt idx="594">
                  <c:v>69.437408000000005</c:v>
                </c:pt>
                <c:pt idx="595">
                  <c:v>69.599265000000003</c:v>
                </c:pt>
                <c:pt idx="596">
                  <c:v>69.008960999999999</c:v>
                </c:pt>
                <c:pt idx="597">
                  <c:v>69.12321</c:v>
                </c:pt>
                <c:pt idx="598">
                  <c:v>68.751887999999994</c:v>
                </c:pt>
                <c:pt idx="599">
                  <c:v>68.009242999999998</c:v>
                </c:pt>
                <c:pt idx="600">
                  <c:v>68.675717000000006</c:v>
                </c:pt>
                <c:pt idx="601">
                  <c:v>68.437689000000006</c:v>
                </c:pt>
                <c:pt idx="602">
                  <c:v>67.618874000000005</c:v>
                </c:pt>
                <c:pt idx="603">
                  <c:v>67.828339</c:v>
                </c:pt>
                <c:pt idx="604">
                  <c:v>67.542710999999997</c:v>
                </c:pt>
                <c:pt idx="605">
                  <c:v>66.647724999999994</c:v>
                </c:pt>
                <c:pt idx="606">
                  <c:v>66.980962000000005</c:v>
                </c:pt>
                <c:pt idx="607">
                  <c:v>67.285636999999994</c:v>
                </c:pt>
                <c:pt idx="608">
                  <c:v>66.914314000000005</c:v>
                </c:pt>
                <c:pt idx="609">
                  <c:v>68.904229000000001</c:v>
                </c:pt>
                <c:pt idx="610">
                  <c:v>68.218708000000007</c:v>
                </c:pt>
                <c:pt idx="611">
                  <c:v>69.266028000000006</c:v>
                </c:pt>
                <c:pt idx="612">
                  <c:v>68.837581</c:v>
                </c:pt>
                <c:pt idx="613">
                  <c:v>69.066085999999999</c:v>
                </c:pt>
                <c:pt idx="614">
                  <c:v>68.761410999999995</c:v>
                </c:pt>
                <c:pt idx="615">
                  <c:v>68.961353000000003</c:v>
                </c:pt>
                <c:pt idx="616">
                  <c:v>68.028282000000004</c:v>
                </c:pt>
                <c:pt idx="617">
                  <c:v>67.333245000000005</c:v>
                </c:pt>
                <c:pt idx="618">
                  <c:v>66.714371999999997</c:v>
                </c:pt>
                <c:pt idx="619">
                  <c:v>67.656959000000001</c:v>
                </c:pt>
                <c:pt idx="620">
                  <c:v>67.199950000000001</c:v>
                </c:pt>
                <c:pt idx="621">
                  <c:v>67.599834999999999</c:v>
                </c:pt>
                <c:pt idx="622">
                  <c:v>67.609358</c:v>
                </c:pt>
                <c:pt idx="623">
                  <c:v>67.257075</c:v>
                </c:pt>
                <c:pt idx="624">
                  <c:v>67.104741000000004</c:v>
                </c:pt>
                <c:pt idx="625">
                  <c:v>67.133302999999998</c:v>
                </c:pt>
                <c:pt idx="626">
                  <c:v>66.876228999999995</c:v>
                </c:pt>
                <c:pt idx="627">
                  <c:v>66.428736000000001</c:v>
                </c:pt>
                <c:pt idx="628">
                  <c:v>67.009523999999999</c:v>
                </c:pt>
                <c:pt idx="629">
                  <c:v>67.038093000000003</c:v>
                </c:pt>
                <c:pt idx="630">
                  <c:v>66.257356000000001</c:v>
                </c:pt>
                <c:pt idx="631">
                  <c:v>66.285925000000006</c:v>
                </c:pt>
                <c:pt idx="632">
                  <c:v>65.276683000000006</c:v>
                </c:pt>
                <c:pt idx="633">
                  <c:v>65.847954999999999</c:v>
                </c:pt>
                <c:pt idx="634">
                  <c:v>65.588029000000006</c:v>
                </c:pt>
                <c:pt idx="635">
                  <c:v>65.891193999999999</c:v>
                </c:pt>
                <c:pt idx="636">
                  <c:v>65.000641999999999</c:v>
                </c:pt>
                <c:pt idx="637">
                  <c:v>65.209069999999997</c:v>
                </c:pt>
                <c:pt idx="638">
                  <c:v>65.493284000000003</c:v>
                </c:pt>
                <c:pt idx="639">
                  <c:v>65.085903999999999</c:v>
                </c:pt>
                <c:pt idx="640">
                  <c:v>65.123801</c:v>
                </c:pt>
                <c:pt idx="641">
                  <c:v>64.631159999999994</c:v>
                </c:pt>
                <c:pt idx="642">
                  <c:v>64.053248999999994</c:v>
                </c:pt>
                <c:pt idx="643">
                  <c:v>64.185884000000001</c:v>
                </c:pt>
                <c:pt idx="644">
                  <c:v>64.346939000000006</c:v>
                </c:pt>
                <c:pt idx="645">
                  <c:v>66.251200999999995</c:v>
                </c:pt>
                <c:pt idx="646">
                  <c:v>66.345939000000001</c:v>
                </c:pt>
                <c:pt idx="647">
                  <c:v>66.990167</c:v>
                </c:pt>
                <c:pt idx="648">
                  <c:v>67.047008000000005</c:v>
                </c:pt>
                <c:pt idx="649">
                  <c:v>66.999643000000006</c:v>
                </c:pt>
                <c:pt idx="650">
                  <c:v>67.312284000000005</c:v>
                </c:pt>
                <c:pt idx="651">
                  <c:v>67.359649000000005</c:v>
                </c:pt>
                <c:pt idx="652">
                  <c:v>66.838587000000004</c:v>
                </c:pt>
                <c:pt idx="653">
                  <c:v>66.914372999999998</c:v>
                </c:pt>
                <c:pt idx="654">
                  <c:v>67.369124999999997</c:v>
                </c:pt>
                <c:pt idx="655">
                  <c:v>65.796448999999996</c:v>
                </c:pt>
                <c:pt idx="656">
                  <c:v>65.550132000000005</c:v>
                </c:pt>
                <c:pt idx="657">
                  <c:v>64.934325000000001</c:v>
                </c:pt>
                <c:pt idx="658">
                  <c:v>64.214303999999998</c:v>
                </c:pt>
                <c:pt idx="659">
                  <c:v>63.844822000000001</c:v>
                </c:pt>
                <c:pt idx="660">
                  <c:v>62.717421999999999</c:v>
                </c:pt>
                <c:pt idx="661">
                  <c:v>63.049014999999997</c:v>
                </c:pt>
                <c:pt idx="662">
                  <c:v>62.291097999999998</c:v>
                </c:pt>
                <c:pt idx="663">
                  <c:v>61.514235999999997</c:v>
                </c:pt>
                <c:pt idx="664">
                  <c:v>61.788980000000002</c:v>
                </c:pt>
                <c:pt idx="665">
                  <c:v>62.679532000000002</c:v>
                </c:pt>
                <c:pt idx="666">
                  <c:v>61.599497</c:v>
                </c:pt>
                <c:pt idx="667">
                  <c:v>61.021594</c:v>
                </c:pt>
                <c:pt idx="668">
                  <c:v>60.538421999999997</c:v>
                </c:pt>
                <c:pt idx="669">
                  <c:v>60.472104999999999</c:v>
                </c:pt>
                <c:pt idx="670">
                  <c:v>60.841586999999997</c:v>
                </c:pt>
                <c:pt idx="671">
                  <c:v>60.614210999999997</c:v>
                </c:pt>
                <c:pt idx="672">
                  <c:v>60.443680000000001</c:v>
                </c:pt>
                <c:pt idx="673">
                  <c:v>61.694243</c:v>
                </c:pt>
                <c:pt idx="674">
                  <c:v>65.853297999999995</c:v>
                </c:pt>
                <c:pt idx="675">
                  <c:v>66.146986999999996</c:v>
                </c:pt>
                <c:pt idx="676">
                  <c:v>64.943800999999993</c:v>
                </c:pt>
                <c:pt idx="677">
                  <c:v>63.664814999999997</c:v>
                </c:pt>
                <c:pt idx="678">
                  <c:v>65.000641999999999</c:v>
                </c:pt>
                <c:pt idx="679">
                  <c:v>65.322753000000006</c:v>
                </c:pt>
                <c:pt idx="680">
                  <c:v>65.237491000000006</c:v>
                </c:pt>
                <c:pt idx="681">
                  <c:v>65.038539</c:v>
                </c:pt>
                <c:pt idx="682">
                  <c:v>64.545890999999997</c:v>
                </c:pt>
                <c:pt idx="683">
                  <c:v>64.441676999999999</c:v>
                </c:pt>
                <c:pt idx="684">
                  <c:v>63.674290999999997</c:v>
                </c:pt>
                <c:pt idx="685">
                  <c:v>63.210070000000002</c:v>
                </c:pt>
                <c:pt idx="686">
                  <c:v>62.660580000000003</c:v>
                </c:pt>
                <c:pt idx="687">
                  <c:v>63.655346000000002</c:v>
                </c:pt>
                <c:pt idx="688">
                  <c:v>65.796448999999996</c:v>
                </c:pt>
                <c:pt idx="689">
                  <c:v>64.119567000000004</c:v>
                </c:pt>
                <c:pt idx="690">
                  <c:v>64.451153000000005</c:v>
                </c:pt>
                <c:pt idx="691">
                  <c:v>65.379600999999994</c:v>
                </c:pt>
                <c:pt idx="692">
                  <c:v>67.558600999999996</c:v>
                </c:pt>
                <c:pt idx="693">
                  <c:v>66.582786999999996</c:v>
                </c:pt>
                <c:pt idx="694">
                  <c:v>66.061724999999996</c:v>
                </c:pt>
                <c:pt idx="695">
                  <c:v>66.298574000000002</c:v>
                </c:pt>
                <c:pt idx="696">
                  <c:v>66.014353</c:v>
                </c:pt>
                <c:pt idx="697">
                  <c:v>65.215699000000001</c:v>
                </c:pt>
                <c:pt idx="698">
                  <c:v>66.328723999999994</c:v>
                </c:pt>
                <c:pt idx="699">
                  <c:v>67.102181000000002</c:v>
                </c:pt>
                <c:pt idx="700">
                  <c:v>66.158940000000001</c:v>
                </c:pt>
                <c:pt idx="701">
                  <c:v>66.253263000000004</c:v>
                </c:pt>
                <c:pt idx="702">
                  <c:v>67.677559000000002</c:v>
                </c:pt>
                <c:pt idx="703">
                  <c:v>68.035988000000003</c:v>
                </c:pt>
                <c:pt idx="704">
                  <c:v>69.281065999999996</c:v>
                </c:pt>
                <c:pt idx="705">
                  <c:v>68.564207999999994</c:v>
                </c:pt>
                <c:pt idx="706">
                  <c:v>68.186909999999997</c:v>
                </c:pt>
                <c:pt idx="707">
                  <c:v>68.366128000000003</c:v>
                </c:pt>
                <c:pt idx="708">
                  <c:v>68.422719999999998</c:v>
                </c:pt>
                <c:pt idx="709">
                  <c:v>68.422719999999998</c:v>
                </c:pt>
                <c:pt idx="710">
                  <c:v>68.356694000000005</c:v>
                </c:pt>
                <c:pt idx="711">
                  <c:v>68.196343999999996</c:v>
                </c:pt>
                <c:pt idx="712">
                  <c:v>68.441581999999997</c:v>
                </c:pt>
                <c:pt idx="713">
                  <c:v>69.045255999999995</c:v>
                </c:pt>
                <c:pt idx="714">
                  <c:v>69.365961999999996</c:v>
                </c:pt>
                <c:pt idx="715">
                  <c:v>67.422887000000003</c:v>
                </c:pt>
                <c:pt idx="716">
                  <c:v>67.470044999999999</c:v>
                </c:pt>
                <c:pt idx="717">
                  <c:v>67.753020000000006</c:v>
                </c:pt>
                <c:pt idx="718">
                  <c:v>67.545506000000003</c:v>
                </c:pt>
                <c:pt idx="719">
                  <c:v>67.913369000000003</c:v>
                </c:pt>
                <c:pt idx="720">
                  <c:v>67.696421000000001</c:v>
                </c:pt>
                <c:pt idx="721">
                  <c:v>67.677559000000002</c:v>
                </c:pt>
                <c:pt idx="722">
                  <c:v>67.451183</c:v>
                </c:pt>
                <c:pt idx="723">
                  <c:v>66.913535999999993</c:v>
                </c:pt>
                <c:pt idx="724">
                  <c:v>66.781482999999994</c:v>
                </c:pt>
                <c:pt idx="725">
                  <c:v>66.281559000000001</c:v>
                </c:pt>
                <c:pt idx="726">
                  <c:v>65.951425999999998</c:v>
                </c:pt>
                <c:pt idx="727">
                  <c:v>65.526970000000006</c:v>
                </c:pt>
                <c:pt idx="728">
                  <c:v>65.611857999999998</c:v>
                </c:pt>
                <c:pt idx="729">
                  <c:v>62.876463999999999</c:v>
                </c:pt>
                <c:pt idx="730">
                  <c:v>63.706513999999999</c:v>
                </c:pt>
                <c:pt idx="731">
                  <c:v>62.508594000000002</c:v>
                </c:pt>
                <c:pt idx="732">
                  <c:v>61.659681999999997</c:v>
                </c:pt>
                <c:pt idx="733">
                  <c:v>61.838892999999999</c:v>
                </c:pt>
                <c:pt idx="734">
                  <c:v>62.027546000000001</c:v>
                </c:pt>
                <c:pt idx="735">
                  <c:v>64.159266000000002</c:v>
                </c:pt>
                <c:pt idx="736">
                  <c:v>65.045914999999994</c:v>
                </c:pt>
                <c:pt idx="737">
                  <c:v>62.678376999999998</c:v>
                </c:pt>
                <c:pt idx="738">
                  <c:v>63.565026000000003</c:v>
                </c:pt>
                <c:pt idx="739">
                  <c:v>61.555925000000002</c:v>
                </c:pt>
                <c:pt idx="740">
                  <c:v>61.70684</c:v>
                </c:pt>
                <c:pt idx="741">
                  <c:v>63.159432000000002</c:v>
                </c:pt>
                <c:pt idx="742">
                  <c:v>64.093238999999997</c:v>
                </c:pt>
                <c:pt idx="743">
                  <c:v>64.140404000000004</c:v>
                </c:pt>
                <c:pt idx="744">
                  <c:v>63.838566999999998</c:v>
                </c:pt>
                <c:pt idx="745">
                  <c:v>64.083811999999995</c:v>
                </c:pt>
                <c:pt idx="746">
                  <c:v>64.055515999999997</c:v>
                </c:pt>
                <c:pt idx="747">
                  <c:v>64.329049999999995</c:v>
                </c:pt>
                <c:pt idx="748">
                  <c:v>64.093238999999997</c:v>
                </c:pt>
                <c:pt idx="749">
                  <c:v>65.385481999999996</c:v>
                </c:pt>
                <c:pt idx="750">
                  <c:v>64.310187999999997</c:v>
                </c:pt>
                <c:pt idx="751">
                  <c:v>63.225459000000001</c:v>
                </c:pt>
                <c:pt idx="752">
                  <c:v>63.715949000000002</c:v>
                </c:pt>
                <c:pt idx="753">
                  <c:v>62.942490999999997</c:v>
                </c:pt>
                <c:pt idx="754">
                  <c:v>62.999082999999999</c:v>
                </c:pt>
                <c:pt idx="755">
                  <c:v>62.376541000000003</c:v>
                </c:pt>
                <c:pt idx="756">
                  <c:v>63.017944999999997</c:v>
                </c:pt>
                <c:pt idx="757">
                  <c:v>63.263190000000002</c:v>
                </c:pt>
                <c:pt idx="758">
                  <c:v>63.043411999999996</c:v>
                </c:pt>
                <c:pt idx="759">
                  <c:v>63.362670000000001</c:v>
                </c:pt>
                <c:pt idx="760">
                  <c:v>63.024635000000004</c:v>
                </c:pt>
                <c:pt idx="761">
                  <c:v>62.902563000000001</c:v>
                </c:pt>
                <c:pt idx="762">
                  <c:v>62.498798999999998</c:v>
                </c:pt>
                <c:pt idx="763">
                  <c:v>62.695985</c:v>
                </c:pt>
                <c:pt idx="764">
                  <c:v>62.695985</c:v>
                </c:pt>
                <c:pt idx="765">
                  <c:v>61.390796999999999</c:v>
                </c:pt>
                <c:pt idx="766">
                  <c:v>61.616159000000003</c:v>
                </c:pt>
                <c:pt idx="767">
                  <c:v>61.672494999999998</c:v>
                </c:pt>
                <c:pt idx="768">
                  <c:v>62.132595999999999</c:v>
                </c:pt>
                <c:pt idx="769">
                  <c:v>62.188940000000002</c:v>
                </c:pt>
                <c:pt idx="770">
                  <c:v>62.179547999999997</c:v>
                </c:pt>
                <c:pt idx="771">
                  <c:v>60.348523999999998</c:v>
                </c:pt>
                <c:pt idx="772">
                  <c:v>60.029273000000003</c:v>
                </c:pt>
                <c:pt idx="773">
                  <c:v>59.090288000000001</c:v>
                </c:pt>
                <c:pt idx="774">
                  <c:v>59.343814000000002</c:v>
                </c:pt>
                <c:pt idx="775">
                  <c:v>60.780462999999997</c:v>
                </c:pt>
                <c:pt idx="776">
                  <c:v>60.677174000000001</c:v>
                </c:pt>
                <c:pt idx="777">
                  <c:v>60.658389999999997</c:v>
                </c:pt>
                <c:pt idx="778">
                  <c:v>60.536324999999998</c:v>
                </c:pt>
                <c:pt idx="779">
                  <c:v>60.940089</c:v>
                </c:pt>
                <c:pt idx="780">
                  <c:v>61.137273999999998</c:v>
                </c:pt>
                <c:pt idx="781">
                  <c:v>61.052762000000001</c:v>
                </c:pt>
                <c:pt idx="782">
                  <c:v>61.362628999999998</c:v>
                </c:pt>
                <c:pt idx="783">
                  <c:v>60.827407999999998</c:v>
                </c:pt>
                <c:pt idx="784">
                  <c:v>60.977649</c:v>
                </c:pt>
                <c:pt idx="785">
                  <c:v>60.780462999999997</c:v>
                </c:pt>
                <c:pt idx="786">
                  <c:v>60.883744999999998</c:v>
                </c:pt>
                <c:pt idx="787">
                  <c:v>60.573884999999997</c:v>
                </c:pt>
                <c:pt idx="788">
                  <c:v>60.029273000000003</c:v>
                </c:pt>
                <c:pt idx="789">
                  <c:v>59.156016999999999</c:v>
                </c:pt>
                <c:pt idx="790">
                  <c:v>59.118456999999999</c:v>
                </c:pt>
                <c:pt idx="791">
                  <c:v>58.498727000000002</c:v>
                </c:pt>
                <c:pt idx="792">
                  <c:v>57.109031000000002</c:v>
                </c:pt>
                <c:pt idx="793">
                  <c:v>57.512794</c:v>
                </c:pt>
                <c:pt idx="794">
                  <c:v>56.864896000000002</c:v>
                </c:pt>
                <c:pt idx="795">
                  <c:v>58.029235</c:v>
                </c:pt>
                <c:pt idx="796">
                  <c:v>56.573810000000002</c:v>
                </c:pt>
                <c:pt idx="797">
                  <c:v>55.080824</c:v>
                </c:pt>
                <c:pt idx="798">
                  <c:v>52.282651000000001</c:v>
                </c:pt>
                <c:pt idx="799">
                  <c:v>52.723975000000003</c:v>
                </c:pt>
                <c:pt idx="800">
                  <c:v>52.160581999999998</c:v>
                </c:pt>
                <c:pt idx="801">
                  <c:v>51.597192999999997</c:v>
                </c:pt>
                <c:pt idx="802">
                  <c:v>51.662922000000002</c:v>
                </c:pt>
                <c:pt idx="803">
                  <c:v>51.465736</c:v>
                </c:pt>
                <c:pt idx="804">
                  <c:v>51.569020999999999</c:v>
                </c:pt>
                <c:pt idx="805">
                  <c:v>52.188754000000003</c:v>
                </c:pt>
                <c:pt idx="806">
                  <c:v>52.508006000000002</c:v>
                </c:pt>
                <c:pt idx="807">
                  <c:v>53.137127</c:v>
                </c:pt>
                <c:pt idx="808">
                  <c:v>52.151193999999997</c:v>
                </c:pt>
                <c:pt idx="809">
                  <c:v>51.249769999999998</c:v>
                </c:pt>
                <c:pt idx="810">
                  <c:v>51.531464999999997</c:v>
                </c:pt>
                <c:pt idx="811">
                  <c:v>51.334274999999998</c:v>
                </c:pt>
                <c:pt idx="812">
                  <c:v>51.362447000000003</c:v>
                </c:pt>
                <c:pt idx="813">
                  <c:v>49.719223999999997</c:v>
                </c:pt>
                <c:pt idx="814">
                  <c:v>49.953969999999998</c:v>
                </c:pt>
                <c:pt idx="815">
                  <c:v>50.573700000000002</c:v>
                </c:pt>
                <c:pt idx="816">
                  <c:v>50.564307999999997</c:v>
                </c:pt>
                <c:pt idx="817">
                  <c:v>50.235664999999997</c:v>
                </c:pt>
                <c:pt idx="818">
                  <c:v>49.963358999999997</c:v>
                </c:pt>
                <c:pt idx="819">
                  <c:v>49.841293</c:v>
                </c:pt>
                <c:pt idx="820">
                  <c:v>48.968038</c:v>
                </c:pt>
                <c:pt idx="821">
                  <c:v>49.090102999999999</c:v>
                </c:pt>
                <c:pt idx="822">
                  <c:v>48.843152000000003</c:v>
                </c:pt>
                <c:pt idx="823">
                  <c:v>48.917836999999999</c:v>
                </c:pt>
                <c:pt idx="824">
                  <c:v>48.917836999999999</c:v>
                </c:pt>
                <c:pt idx="825">
                  <c:v>49.711350000000003</c:v>
                </c:pt>
                <c:pt idx="826">
                  <c:v>49.888722999999999</c:v>
                </c:pt>
                <c:pt idx="827">
                  <c:v>49.898060000000001</c:v>
                </c:pt>
                <c:pt idx="828">
                  <c:v>49.776698000000003</c:v>
                </c:pt>
                <c:pt idx="829">
                  <c:v>50.010084999999997</c:v>
                </c:pt>
                <c:pt idx="830">
                  <c:v>49.711350000000003</c:v>
                </c:pt>
                <c:pt idx="831">
                  <c:v>49.496634999999998</c:v>
                </c:pt>
                <c:pt idx="832">
                  <c:v>49.33793</c:v>
                </c:pt>
                <c:pt idx="833">
                  <c:v>48.731127000000001</c:v>
                </c:pt>
                <c:pt idx="834">
                  <c:v>47.732233000000001</c:v>
                </c:pt>
                <c:pt idx="835">
                  <c:v>47.424160999999998</c:v>
                </c:pt>
                <c:pt idx="836">
                  <c:v>47.041407</c:v>
                </c:pt>
                <c:pt idx="837">
                  <c:v>46.836024999999999</c:v>
                </c:pt>
                <c:pt idx="838">
                  <c:v>46.901376999999997</c:v>
                </c:pt>
                <c:pt idx="839">
                  <c:v>46.882705999999999</c:v>
                </c:pt>
                <c:pt idx="840">
                  <c:v>46.938715999999999</c:v>
                </c:pt>
                <c:pt idx="841">
                  <c:v>46.938715999999999</c:v>
                </c:pt>
                <c:pt idx="842">
                  <c:v>46.695996000000001</c:v>
                </c:pt>
                <c:pt idx="843">
                  <c:v>46.705328999999999</c:v>
                </c:pt>
                <c:pt idx="844">
                  <c:v>47.582864999999998</c:v>
                </c:pt>
                <c:pt idx="845">
                  <c:v>47.834923000000003</c:v>
                </c:pt>
                <c:pt idx="846">
                  <c:v>47.237451</c:v>
                </c:pt>
                <c:pt idx="847">
                  <c:v>46.938715999999999</c:v>
                </c:pt>
                <c:pt idx="848">
                  <c:v>47.676219000000003</c:v>
                </c:pt>
                <c:pt idx="849">
                  <c:v>47.732233000000001</c:v>
                </c:pt>
                <c:pt idx="850">
                  <c:v>47.909604999999999</c:v>
                </c:pt>
                <c:pt idx="851">
                  <c:v>48.068309999999997</c:v>
                </c:pt>
                <c:pt idx="852">
                  <c:v>48.759132000000001</c:v>
                </c:pt>
                <c:pt idx="853">
                  <c:v>48.721789999999999</c:v>
                </c:pt>
                <c:pt idx="854">
                  <c:v>48.170997</c:v>
                </c:pt>
                <c:pt idx="855">
                  <c:v>48.142992</c:v>
                </c:pt>
                <c:pt idx="856">
                  <c:v>48.096314999999997</c:v>
                </c:pt>
                <c:pt idx="857">
                  <c:v>47.741567000000003</c:v>
                </c:pt>
                <c:pt idx="858">
                  <c:v>48.021630000000002</c:v>
                </c:pt>
                <c:pt idx="859">
                  <c:v>48.114986999999999</c:v>
                </c:pt>
                <c:pt idx="860">
                  <c:v>47.713560999999999</c:v>
                </c:pt>
                <c:pt idx="861">
                  <c:v>47.694890000000001</c:v>
                </c:pt>
                <c:pt idx="862">
                  <c:v>46.761344000000001</c:v>
                </c:pt>
                <c:pt idx="863">
                  <c:v>46.910710999999999</c:v>
                </c:pt>
                <c:pt idx="864">
                  <c:v>47.218783000000002</c:v>
                </c:pt>
                <c:pt idx="865">
                  <c:v>47.666885000000001</c:v>
                </c:pt>
                <c:pt idx="866">
                  <c:v>46.369252000000003</c:v>
                </c:pt>
                <c:pt idx="867">
                  <c:v>46.546627999999998</c:v>
                </c:pt>
                <c:pt idx="868">
                  <c:v>46.845362999999999</c:v>
                </c:pt>
                <c:pt idx="869">
                  <c:v>47.162768999999997</c:v>
                </c:pt>
                <c:pt idx="870">
                  <c:v>47.162768999999997</c:v>
                </c:pt>
                <c:pt idx="871">
                  <c:v>46.826690999999997</c:v>
                </c:pt>
                <c:pt idx="872">
                  <c:v>46.257227999999998</c:v>
                </c:pt>
                <c:pt idx="873">
                  <c:v>45.949159000000002</c:v>
                </c:pt>
                <c:pt idx="874">
                  <c:v>46.434604</c:v>
                </c:pt>
                <c:pt idx="875">
                  <c:v>46.313242000000002</c:v>
                </c:pt>
                <c:pt idx="876">
                  <c:v>46.247894000000002</c:v>
                </c:pt>
                <c:pt idx="877">
                  <c:v>45.547733999999998</c:v>
                </c:pt>
                <c:pt idx="878">
                  <c:v>44.819564999999997</c:v>
                </c:pt>
                <c:pt idx="879">
                  <c:v>44.380800999999998</c:v>
                </c:pt>
                <c:pt idx="880">
                  <c:v>44.418143000000001</c:v>
                </c:pt>
                <c:pt idx="881">
                  <c:v>44.156748</c:v>
                </c:pt>
                <c:pt idx="882">
                  <c:v>43.895356</c:v>
                </c:pt>
                <c:pt idx="883">
                  <c:v>44.427477000000003</c:v>
                </c:pt>
                <c:pt idx="884">
                  <c:v>44.063395</c:v>
                </c:pt>
                <c:pt idx="885">
                  <c:v>44.548839000000001</c:v>
                </c:pt>
                <c:pt idx="886">
                  <c:v>44.462952000000001</c:v>
                </c:pt>
                <c:pt idx="887">
                  <c:v>43.266264</c:v>
                </c:pt>
                <c:pt idx="888">
                  <c:v>43.210607000000003</c:v>
                </c:pt>
                <c:pt idx="889">
                  <c:v>43.813586000000001</c:v>
                </c:pt>
                <c:pt idx="890">
                  <c:v>43.66516</c:v>
                </c:pt>
                <c:pt idx="891">
                  <c:v>44.871122999999997</c:v>
                </c:pt>
                <c:pt idx="892">
                  <c:v>45.232911999999999</c:v>
                </c:pt>
                <c:pt idx="893">
                  <c:v>44.759804000000003</c:v>
                </c:pt>
                <c:pt idx="894">
                  <c:v>44.370187000000001</c:v>
                </c:pt>
                <c:pt idx="895">
                  <c:v>44.435122999999997</c:v>
                </c:pt>
                <c:pt idx="896">
                  <c:v>43.748649999999998</c:v>
                </c:pt>
                <c:pt idx="897">
                  <c:v>43.590949000000002</c:v>
                </c:pt>
                <c:pt idx="898">
                  <c:v>43.451797999999997</c:v>
                </c:pt>
                <c:pt idx="899">
                  <c:v>43.507458999999997</c:v>
                </c:pt>
                <c:pt idx="900">
                  <c:v>42.793157000000001</c:v>
                </c:pt>
                <c:pt idx="901">
                  <c:v>42.691113000000001</c:v>
                </c:pt>
                <c:pt idx="902">
                  <c:v>43.127116999999998</c:v>
                </c:pt>
                <c:pt idx="903">
                  <c:v>43.813586000000001</c:v>
                </c:pt>
                <c:pt idx="904">
                  <c:v>43.563116999999998</c:v>
                </c:pt>
                <c:pt idx="905">
                  <c:v>44.221756999999997</c:v>
                </c:pt>
                <c:pt idx="906">
                  <c:v>43.683714000000002</c:v>
                </c:pt>
                <c:pt idx="907">
                  <c:v>43.859969</c:v>
                </c:pt>
                <c:pt idx="908">
                  <c:v>43.757925</c:v>
                </c:pt>
                <c:pt idx="909">
                  <c:v>43.757925</c:v>
                </c:pt>
                <c:pt idx="910">
                  <c:v>44.147545999999998</c:v>
                </c:pt>
                <c:pt idx="911">
                  <c:v>44.490780999999998</c:v>
                </c:pt>
                <c:pt idx="912">
                  <c:v>44.546441999999999</c:v>
                </c:pt>
                <c:pt idx="913">
                  <c:v>44.333080000000002</c:v>
                </c:pt>
                <c:pt idx="914">
                  <c:v>43.600223999999997</c:v>
                </c:pt>
                <c:pt idx="915">
                  <c:v>43.386862000000001</c:v>
                </c:pt>
                <c:pt idx="916">
                  <c:v>42.913750999999998</c:v>
                </c:pt>
                <c:pt idx="917">
                  <c:v>42.820985999999998</c:v>
                </c:pt>
                <c:pt idx="918">
                  <c:v>43.006518999999997</c:v>
                </c:pt>
                <c:pt idx="919">
                  <c:v>42.700387999999997</c:v>
                </c:pt>
                <c:pt idx="920">
                  <c:v>43.015794</c:v>
                </c:pt>
                <c:pt idx="921">
                  <c:v>43.090009000000002</c:v>
                </c:pt>
                <c:pt idx="922">
                  <c:v>42.635452000000001</c:v>
                </c:pt>
                <c:pt idx="923">
                  <c:v>43.034348000000001</c:v>
                </c:pt>
                <c:pt idx="924">
                  <c:v>42.820985999999998</c:v>
                </c:pt>
                <c:pt idx="925">
                  <c:v>40.761569999999999</c:v>
                </c:pt>
                <c:pt idx="926">
                  <c:v>41.021318000000001</c:v>
                </c:pt>
                <c:pt idx="927">
                  <c:v>40.817231</c:v>
                </c:pt>
                <c:pt idx="928">
                  <c:v>40.798676999999998</c:v>
                </c:pt>
                <c:pt idx="929">
                  <c:v>41.021318000000001</c:v>
                </c:pt>
                <c:pt idx="930">
                  <c:v>41.179018999999997</c:v>
                </c:pt>
                <c:pt idx="931">
                  <c:v>40.631697000000003</c:v>
                </c:pt>
                <c:pt idx="932">
                  <c:v>40.242080000000001</c:v>
                </c:pt>
                <c:pt idx="933">
                  <c:v>39.954503000000003</c:v>
                </c:pt>
                <c:pt idx="934">
                  <c:v>39.611268000000003</c:v>
                </c:pt>
                <c:pt idx="935">
                  <c:v>39.509224000000003</c:v>
                </c:pt>
                <c:pt idx="936">
                  <c:v>40.000884999999997</c:v>
                </c:pt>
                <c:pt idx="937">
                  <c:v>39.898842000000002</c:v>
                </c:pt>
                <c:pt idx="938">
                  <c:v>40.140036000000002</c:v>
                </c:pt>
                <c:pt idx="939">
                  <c:v>40.353399000000003</c:v>
                </c:pt>
                <c:pt idx="940">
                  <c:v>39.843184000000001</c:v>
                </c:pt>
                <c:pt idx="941">
                  <c:v>39.778247999999998</c:v>
                </c:pt>
                <c:pt idx="942">
                  <c:v>39.676203999999998</c:v>
                </c:pt>
                <c:pt idx="943">
                  <c:v>39.379351999999997</c:v>
                </c:pt>
                <c:pt idx="944">
                  <c:v>39.453563000000003</c:v>
                </c:pt>
                <c:pt idx="945">
                  <c:v>39.314416000000001</c:v>
                </c:pt>
                <c:pt idx="946">
                  <c:v>39.008285000000001</c:v>
                </c:pt>
                <c:pt idx="947">
                  <c:v>38.822750999999997</c:v>
                </c:pt>
                <c:pt idx="948">
                  <c:v>38.609389</c:v>
                </c:pt>
                <c:pt idx="949">
                  <c:v>38.692878999999998</c:v>
                </c:pt>
                <c:pt idx="950">
                  <c:v>38.873773999999997</c:v>
                </c:pt>
                <c:pt idx="951">
                  <c:v>38.753962999999999</c:v>
                </c:pt>
                <c:pt idx="952">
                  <c:v>38.790827999999998</c:v>
                </c:pt>
                <c:pt idx="953">
                  <c:v>38.680235000000003</c:v>
                </c:pt>
                <c:pt idx="954">
                  <c:v>38.836908000000001</c:v>
                </c:pt>
                <c:pt idx="955">
                  <c:v>39.030447000000002</c:v>
                </c:pt>
                <c:pt idx="956">
                  <c:v>42.514158999999999</c:v>
                </c:pt>
                <c:pt idx="957">
                  <c:v>42.928887000000003</c:v>
                </c:pt>
                <c:pt idx="958">
                  <c:v>43.398910000000001</c:v>
                </c:pt>
                <c:pt idx="959">
                  <c:v>43.168506000000001</c:v>
                </c:pt>
                <c:pt idx="960">
                  <c:v>43.159291000000003</c:v>
                </c:pt>
                <c:pt idx="961">
                  <c:v>43.113207000000003</c:v>
                </c:pt>
                <c:pt idx="962">
                  <c:v>42.652399000000003</c:v>
                </c:pt>
                <c:pt idx="963">
                  <c:v>42.292968999999999</c:v>
                </c:pt>
                <c:pt idx="964">
                  <c:v>42.504941000000002</c:v>
                </c:pt>
                <c:pt idx="965">
                  <c:v>42.652399000000003</c:v>
                </c:pt>
                <c:pt idx="966">
                  <c:v>42.624752000000001</c:v>
                </c:pt>
                <c:pt idx="967">
                  <c:v>42.864370999999998</c:v>
                </c:pt>
                <c:pt idx="968">
                  <c:v>42.587885999999997</c:v>
                </c:pt>
                <c:pt idx="969">
                  <c:v>42.633966000000001</c:v>
                </c:pt>
                <c:pt idx="970">
                  <c:v>42.108645000000003</c:v>
                </c:pt>
                <c:pt idx="971">
                  <c:v>41.675488000000001</c:v>
                </c:pt>
                <c:pt idx="972">
                  <c:v>41.988838000000001</c:v>
                </c:pt>
                <c:pt idx="973">
                  <c:v>41.915106999999999</c:v>
                </c:pt>
                <c:pt idx="974">
                  <c:v>42.458860999999999</c:v>
                </c:pt>
                <c:pt idx="975">
                  <c:v>42.818289999999998</c:v>
                </c:pt>
                <c:pt idx="976">
                  <c:v>43.039479999999998</c:v>
                </c:pt>
                <c:pt idx="977">
                  <c:v>42.394348000000001</c:v>
                </c:pt>
                <c:pt idx="978">
                  <c:v>41.878241000000003</c:v>
                </c:pt>
                <c:pt idx="979">
                  <c:v>41.970405</c:v>
                </c:pt>
                <c:pt idx="980">
                  <c:v>41.675488000000001</c:v>
                </c:pt>
                <c:pt idx="981">
                  <c:v>41.638623000000003</c:v>
                </c:pt>
                <c:pt idx="982">
                  <c:v>41.279192999999999</c:v>
                </c:pt>
                <c:pt idx="983">
                  <c:v>40.735439</c:v>
                </c:pt>
                <c:pt idx="984">
                  <c:v>41.177815000000002</c:v>
                </c:pt>
                <c:pt idx="985">
                  <c:v>40.237766000000001</c:v>
                </c:pt>
                <c:pt idx="986">
                  <c:v>40.440522000000001</c:v>
                </c:pt>
                <c:pt idx="987">
                  <c:v>40.376009000000003</c:v>
                </c:pt>
                <c:pt idx="988">
                  <c:v>41.177815000000002</c:v>
                </c:pt>
                <c:pt idx="989">
                  <c:v>41.454298999999999</c:v>
                </c:pt>
                <c:pt idx="990">
                  <c:v>41.140948999999999</c:v>
                </c:pt>
                <c:pt idx="991">
                  <c:v>41.380571000000003</c:v>
                </c:pt>
                <c:pt idx="992">
                  <c:v>41.223894999999999</c:v>
                </c:pt>
                <c:pt idx="993">
                  <c:v>41.528030000000001</c:v>
                </c:pt>
                <c:pt idx="994">
                  <c:v>41.076436000000001</c:v>
                </c:pt>
                <c:pt idx="995">
                  <c:v>41.140948999999999</c:v>
                </c:pt>
                <c:pt idx="996">
                  <c:v>40.698574000000001</c:v>
                </c:pt>
                <c:pt idx="997">
                  <c:v>40.302278000000001</c:v>
                </c:pt>
                <c:pt idx="998">
                  <c:v>40.081093000000003</c:v>
                </c:pt>
                <c:pt idx="999">
                  <c:v>39.804605000000002</c:v>
                </c:pt>
                <c:pt idx="1000">
                  <c:v>39.684797000000003</c:v>
                </c:pt>
                <c:pt idx="1001">
                  <c:v>39.620283999999998</c:v>
                </c:pt>
                <c:pt idx="1002">
                  <c:v>39.297716999999999</c:v>
                </c:pt>
                <c:pt idx="1003">
                  <c:v>39.104177999999997</c:v>
                </c:pt>
                <c:pt idx="1004">
                  <c:v>39.104177999999997</c:v>
                </c:pt>
                <c:pt idx="1005">
                  <c:v>39.122610999999999</c:v>
                </c:pt>
                <c:pt idx="1006">
                  <c:v>38.514344000000001</c:v>
                </c:pt>
                <c:pt idx="1007">
                  <c:v>38.422179999999997</c:v>
                </c:pt>
                <c:pt idx="1008">
                  <c:v>37.952157999999997</c:v>
                </c:pt>
                <c:pt idx="1009">
                  <c:v>37.528215000000003</c:v>
                </c:pt>
                <c:pt idx="1010">
                  <c:v>37.855387999999998</c:v>
                </c:pt>
                <c:pt idx="1011">
                  <c:v>38.139189999999999</c:v>
                </c:pt>
                <c:pt idx="1012">
                  <c:v>38.239894999999997</c:v>
                </c:pt>
                <c:pt idx="1013">
                  <c:v>38.477919999999997</c:v>
                </c:pt>
                <c:pt idx="1014">
                  <c:v>38.734257999999997</c:v>
                </c:pt>
                <c:pt idx="1015">
                  <c:v>38.459609</c:v>
                </c:pt>
                <c:pt idx="1016">
                  <c:v>39.045524</c:v>
                </c:pt>
                <c:pt idx="1017">
                  <c:v>38.743411999999999</c:v>
                </c:pt>
                <c:pt idx="1018">
                  <c:v>38.743411999999999</c:v>
                </c:pt>
                <c:pt idx="1019">
                  <c:v>38.368062000000002</c:v>
                </c:pt>
                <c:pt idx="1020">
                  <c:v>38.340598999999997</c:v>
                </c:pt>
                <c:pt idx="1021">
                  <c:v>38.450456000000003</c:v>
                </c:pt>
                <c:pt idx="1022">
                  <c:v>37.809615000000001</c:v>
                </c:pt>
                <c:pt idx="1023">
                  <c:v>37.443421999999998</c:v>
                </c:pt>
                <c:pt idx="1024">
                  <c:v>37.022295</c:v>
                </c:pt>
                <c:pt idx="1025">
                  <c:v>36.976520999999998</c:v>
                </c:pt>
                <c:pt idx="1026">
                  <c:v>36.985678</c:v>
                </c:pt>
                <c:pt idx="1027">
                  <c:v>37.077226000000003</c:v>
                </c:pt>
                <c:pt idx="1028">
                  <c:v>37.031452000000002</c:v>
                </c:pt>
                <c:pt idx="1029">
                  <c:v>36.894126999999997</c:v>
                </c:pt>
                <c:pt idx="1030">
                  <c:v>36.509625</c:v>
                </c:pt>
                <c:pt idx="1031">
                  <c:v>36.198359000000004</c:v>
                </c:pt>
                <c:pt idx="1032">
                  <c:v>36.344836999999998</c:v>
                </c:pt>
                <c:pt idx="1033">
                  <c:v>36.610329</c:v>
                </c:pt>
                <c:pt idx="1034">
                  <c:v>36.280752999999997</c:v>
                </c:pt>
                <c:pt idx="1035">
                  <c:v>35.987797</c:v>
                </c:pt>
                <c:pt idx="1036">
                  <c:v>36.280752999999997</c:v>
                </c:pt>
                <c:pt idx="1037">
                  <c:v>36.042724</c:v>
                </c:pt>
                <c:pt idx="1038">
                  <c:v>36.033571000000002</c:v>
                </c:pt>
                <c:pt idx="1039">
                  <c:v>35.969487000000001</c:v>
                </c:pt>
                <c:pt idx="1040">
                  <c:v>36.445540999999999</c:v>
                </c:pt>
                <c:pt idx="1041">
                  <c:v>36.527934999999999</c:v>
                </c:pt>
                <c:pt idx="1042">
                  <c:v>36.619481999999998</c:v>
                </c:pt>
                <c:pt idx="1043">
                  <c:v>36.674413000000001</c:v>
                </c:pt>
                <c:pt idx="1044">
                  <c:v>37.269477000000002</c:v>
                </c:pt>
                <c:pt idx="1045">
                  <c:v>37.077226000000003</c:v>
                </c:pt>
                <c:pt idx="1046">
                  <c:v>37.058914999999999</c:v>
                </c:pt>
                <c:pt idx="1047">
                  <c:v>37.626516000000002</c:v>
                </c:pt>
                <c:pt idx="1048">
                  <c:v>37.809615000000001</c:v>
                </c:pt>
                <c:pt idx="1049">
                  <c:v>37.653982999999997</c:v>
                </c:pt>
                <c:pt idx="1050">
                  <c:v>37.013142000000002</c:v>
                </c:pt>
                <c:pt idx="1051">
                  <c:v>37.434265000000003</c:v>
                </c:pt>
                <c:pt idx="1052">
                  <c:v>37.242013999999998</c:v>
                </c:pt>
                <c:pt idx="1053">
                  <c:v>37.296944000000003</c:v>
                </c:pt>
                <c:pt idx="1054">
                  <c:v>38.056795999999999</c:v>
                </c:pt>
                <c:pt idx="1055">
                  <c:v>37.772993999999997</c:v>
                </c:pt>
                <c:pt idx="1056">
                  <c:v>38.212431000000002</c:v>
                </c:pt>
                <c:pt idx="1057">
                  <c:v>38.111727000000002</c:v>
                </c:pt>
                <c:pt idx="1058">
                  <c:v>38.496229999999997</c:v>
                </c:pt>
                <c:pt idx="1059">
                  <c:v>38.093417000000002</c:v>
                </c:pt>
                <c:pt idx="1060">
                  <c:v>37.434265000000003</c:v>
                </c:pt>
                <c:pt idx="1061">
                  <c:v>37.452575000000003</c:v>
                </c:pt>
                <c:pt idx="1062">
                  <c:v>37.351871000000003</c:v>
                </c:pt>
                <c:pt idx="1063">
                  <c:v>37.5899</c:v>
                </c:pt>
                <c:pt idx="1064">
                  <c:v>37.397644999999997</c:v>
                </c:pt>
                <c:pt idx="1065">
                  <c:v>37.095536000000003</c:v>
                </c:pt>
                <c:pt idx="1066">
                  <c:v>37.214550000000003</c:v>
                </c:pt>
                <c:pt idx="1067">
                  <c:v>36.473004000000003</c:v>
                </c:pt>
                <c:pt idx="1068">
                  <c:v>36.289906000000002</c:v>
                </c:pt>
                <c:pt idx="1069">
                  <c:v>36.161738999999997</c:v>
                </c:pt>
                <c:pt idx="1070">
                  <c:v>35.676530999999997</c:v>
                </c:pt>
                <c:pt idx="1071">
                  <c:v>36.280752999999997</c:v>
                </c:pt>
                <c:pt idx="1072">
                  <c:v>35.650896000000003</c:v>
                </c:pt>
                <c:pt idx="1073">
                  <c:v>35.532604999999997</c:v>
                </c:pt>
                <c:pt idx="1074">
                  <c:v>35.396118000000001</c:v>
                </c:pt>
                <c:pt idx="1075">
                  <c:v>35.132238999999998</c:v>
                </c:pt>
                <c:pt idx="1076">
                  <c:v>35.077641999999997</c:v>
                </c:pt>
                <c:pt idx="1077">
                  <c:v>34.831961999999997</c:v>
                </c:pt>
                <c:pt idx="1078">
                  <c:v>35.123137999999997</c:v>
                </c:pt>
                <c:pt idx="1079">
                  <c:v>34.786465999999997</c:v>
                </c:pt>
                <c:pt idx="1080">
                  <c:v>34.913854999999998</c:v>
                </c:pt>
                <c:pt idx="1081">
                  <c:v>34.386099999999999</c:v>
                </c:pt>
                <c:pt idx="1082">
                  <c:v>34.349702000000001</c:v>
                </c:pt>
                <c:pt idx="1083">
                  <c:v>34.677275999999999</c:v>
                </c:pt>
                <c:pt idx="1084">
                  <c:v>34.804665</c:v>
                </c:pt>
                <c:pt idx="1085">
                  <c:v>34.859262000000001</c:v>
                </c:pt>
                <c:pt idx="1086">
                  <c:v>35.659993999999998</c:v>
                </c:pt>
                <c:pt idx="1087">
                  <c:v>35.468910000000001</c:v>
                </c:pt>
                <c:pt idx="1088">
                  <c:v>36.114956999999997</c:v>
                </c:pt>
                <c:pt idx="1089">
                  <c:v>35.987568000000003</c:v>
                </c:pt>
                <c:pt idx="1090">
                  <c:v>36.005766999999999</c:v>
                </c:pt>
                <c:pt idx="1091">
                  <c:v>36.424332</c:v>
                </c:pt>
                <c:pt idx="1092">
                  <c:v>36.023966000000001</c:v>
                </c:pt>
                <c:pt idx="1093">
                  <c:v>36.205952000000003</c:v>
                </c:pt>
                <c:pt idx="1094">
                  <c:v>36.142257000000001</c:v>
                </c:pt>
                <c:pt idx="1095">
                  <c:v>35.987568000000003</c:v>
                </c:pt>
                <c:pt idx="1096">
                  <c:v>36.051262000000001</c:v>
                </c:pt>
                <c:pt idx="1097">
                  <c:v>36.269646000000002</c:v>
                </c:pt>
                <c:pt idx="1098">
                  <c:v>36.451631999999996</c:v>
                </c:pt>
                <c:pt idx="1099">
                  <c:v>36.124057999999998</c:v>
                </c:pt>
                <c:pt idx="1100">
                  <c:v>36.278744000000003</c:v>
                </c:pt>
                <c:pt idx="1101">
                  <c:v>36.224150000000002</c:v>
                </c:pt>
                <c:pt idx="1102">
                  <c:v>36.187753000000001</c:v>
                </c:pt>
                <c:pt idx="1103">
                  <c:v>36.378836</c:v>
                </c:pt>
                <c:pt idx="1104">
                  <c:v>36.642716</c:v>
                </c:pt>
                <c:pt idx="1105">
                  <c:v>36.579020999999997</c:v>
                </c:pt>
                <c:pt idx="1106">
                  <c:v>36.169553999999998</c:v>
                </c:pt>
                <c:pt idx="1107">
                  <c:v>36.08766</c:v>
                </c:pt>
                <c:pt idx="1108">
                  <c:v>35.596299000000002</c:v>
                </c:pt>
                <c:pt idx="1109">
                  <c:v>35.705492999999997</c:v>
                </c:pt>
                <c:pt idx="1110">
                  <c:v>37.206868999999998</c:v>
                </c:pt>
                <c:pt idx="1111">
                  <c:v>38.699145999999999</c:v>
                </c:pt>
                <c:pt idx="1112">
                  <c:v>39.208705999999999</c:v>
                </c:pt>
                <c:pt idx="1113">
                  <c:v>39.408890999999997</c:v>
                </c:pt>
                <c:pt idx="1114">
                  <c:v>38.526262000000003</c:v>
                </c:pt>
                <c:pt idx="1115">
                  <c:v>38.280580999999998</c:v>
                </c:pt>
                <c:pt idx="1116">
                  <c:v>38.335177999999999</c:v>
                </c:pt>
                <c:pt idx="1117">
                  <c:v>38.362475000000003</c:v>
                </c:pt>
                <c:pt idx="1118">
                  <c:v>38.653651000000004</c:v>
                </c:pt>
                <c:pt idx="1119">
                  <c:v>39.217804000000001</c:v>
                </c:pt>
                <c:pt idx="1120">
                  <c:v>39.581775999999998</c:v>
                </c:pt>
                <c:pt idx="1121">
                  <c:v>39.18141</c:v>
                </c:pt>
                <c:pt idx="1122">
                  <c:v>38.890234</c:v>
                </c:pt>
                <c:pt idx="1123">
                  <c:v>38.480766000000003</c:v>
                </c:pt>
                <c:pt idx="1124">
                  <c:v>38.680948000000001</c:v>
                </c:pt>
                <c:pt idx="1125">
                  <c:v>38.225985000000001</c:v>
                </c:pt>
                <c:pt idx="1126">
                  <c:v>38.526262000000003</c:v>
                </c:pt>
                <c:pt idx="1127">
                  <c:v>38.835636999999998</c:v>
                </c:pt>
                <c:pt idx="1128">
                  <c:v>38.744646000000003</c:v>
                </c:pt>
                <c:pt idx="1129">
                  <c:v>38.007604000000001</c:v>
                </c:pt>
                <c:pt idx="1130">
                  <c:v>38.735543999999997</c:v>
                </c:pt>
                <c:pt idx="1131">
                  <c:v>39.026719999999997</c:v>
                </c:pt>
                <c:pt idx="1132">
                  <c:v>38.580858999999997</c:v>
                </c:pt>
                <c:pt idx="1133">
                  <c:v>38.216887</c:v>
                </c:pt>
                <c:pt idx="1134">
                  <c:v>37.270563000000003</c:v>
                </c:pt>
                <c:pt idx="1135">
                  <c:v>36.697311999999997</c:v>
                </c:pt>
                <c:pt idx="1136">
                  <c:v>36.790123000000001</c:v>
                </c:pt>
                <c:pt idx="1137">
                  <c:v>36.790123000000001</c:v>
                </c:pt>
                <c:pt idx="1138">
                  <c:v>37.703772000000001</c:v>
                </c:pt>
                <c:pt idx="1139">
                  <c:v>37.577128000000002</c:v>
                </c:pt>
                <c:pt idx="1140">
                  <c:v>38.165117000000002</c:v>
                </c:pt>
                <c:pt idx="1141">
                  <c:v>38.545051000000001</c:v>
                </c:pt>
                <c:pt idx="1142">
                  <c:v>38.508865999999998</c:v>
                </c:pt>
                <c:pt idx="1143">
                  <c:v>38.418407000000002</c:v>
                </c:pt>
                <c:pt idx="1144">
                  <c:v>37.830415000000002</c:v>
                </c:pt>
                <c:pt idx="1145">
                  <c:v>37.577128000000002</c:v>
                </c:pt>
                <c:pt idx="1146">
                  <c:v>37.803277999999999</c:v>
                </c:pt>
                <c:pt idx="1147">
                  <c:v>37.522851000000003</c:v>
                </c:pt>
                <c:pt idx="1148">
                  <c:v>37.902785000000002</c:v>
                </c:pt>
                <c:pt idx="1149">
                  <c:v>37.739955999999999</c:v>
                </c:pt>
                <c:pt idx="1150">
                  <c:v>37.522851000000003</c:v>
                </c:pt>
                <c:pt idx="1151">
                  <c:v>37.124827000000003</c:v>
                </c:pt>
                <c:pt idx="1152">
                  <c:v>36.672527000000002</c:v>
                </c:pt>
                <c:pt idx="1153">
                  <c:v>36.663479000000002</c:v>
                </c:pt>
                <c:pt idx="1154">
                  <c:v>37.432392</c:v>
                </c:pt>
                <c:pt idx="1155">
                  <c:v>37.233378999999999</c:v>
                </c:pt>
                <c:pt idx="1156">
                  <c:v>37.721863999999997</c:v>
                </c:pt>
                <c:pt idx="1157">
                  <c:v>37.694724000000001</c:v>
                </c:pt>
                <c:pt idx="1158">
                  <c:v>37.513806000000002</c:v>
                </c:pt>
                <c:pt idx="1159">
                  <c:v>37.088642999999998</c:v>
                </c:pt>
                <c:pt idx="1160">
                  <c:v>37.314793000000002</c:v>
                </c:pt>
                <c:pt idx="1161">
                  <c:v>37.405251999999997</c:v>
                </c:pt>
                <c:pt idx="1162">
                  <c:v>37.052458000000001</c:v>
                </c:pt>
                <c:pt idx="1163">
                  <c:v>37.549987999999999</c:v>
                </c:pt>
                <c:pt idx="1164">
                  <c:v>38.101795000000003</c:v>
                </c:pt>
                <c:pt idx="1165">
                  <c:v>38.201301000000001</c:v>
                </c:pt>
                <c:pt idx="1166">
                  <c:v>38.680739000000003</c:v>
                </c:pt>
                <c:pt idx="1167">
                  <c:v>38.436500000000002</c:v>
                </c:pt>
                <c:pt idx="1168">
                  <c:v>38.210349000000001</c:v>
                </c:pt>
                <c:pt idx="1169">
                  <c:v>38.201301000000001</c:v>
                </c:pt>
                <c:pt idx="1170">
                  <c:v>38.915937</c:v>
                </c:pt>
                <c:pt idx="1171">
                  <c:v>38.771200999999998</c:v>
                </c:pt>
                <c:pt idx="1172">
                  <c:v>38.626465000000003</c:v>
                </c:pt>
                <c:pt idx="1173">
                  <c:v>39.196365</c:v>
                </c:pt>
                <c:pt idx="1174">
                  <c:v>38.373173999999999</c:v>
                </c:pt>
                <c:pt idx="1175">
                  <c:v>38.400314999999999</c:v>
                </c:pt>
                <c:pt idx="1176">
                  <c:v>38.237485999999997</c:v>
                </c:pt>
                <c:pt idx="1177">
                  <c:v>38.273671</c:v>
                </c:pt>
                <c:pt idx="1178">
                  <c:v>37.911828999999997</c:v>
                </c:pt>
                <c:pt idx="1179">
                  <c:v>37.640450000000001</c:v>
                </c:pt>
                <c:pt idx="1180">
                  <c:v>37.305748000000001</c:v>
                </c:pt>
                <c:pt idx="1181">
                  <c:v>37.450484000000003</c:v>
                </c:pt>
                <c:pt idx="1182">
                  <c:v>37.586171999999998</c:v>
                </c:pt>
                <c:pt idx="1183">
                  <c:v>37.242423000000002</c:v>
                </c:pt>
                <c:pt idx="1184">
                  <c:v>37.242423000000002</c:v>
                </c:pt>
                <c:pt idx="1185">
                  <c:v>37.721863999999997</c:v>
                </c:pt>
                <c:pt idx="1186">
                  <c:v>36.708711999999998</c:v>
                </c:pt>
                <c:pt idx="1187">
                  <c:v>36.663479000000002</c:v>
                </c:pt>
                <c:pt idx="1188">
                  <c:v>37.360022000000001</c:v>
                </c:pt>
                <c:pt idx="1189">
                  <c:v>37.323836999999997</c:v>
                </c:pt>
                <c:pt idx="1190">
                  <c:v>37.079597999999997</c:v>
                </c:pt>
                <c:pt idx="1191">
                  <c:v>37.658541999999997</c:v>
                </c:pt>
                <c:pt idx="1192">
                  <c:v>37.785186000000003</c:v>
                </c:pt>
                <c:pt idx="1193">
                  <c:v>38.336993</c:v>
                </c:pt>
                <c:pt idx="1194">
                  <c:v>38.192256999999998</c:v>
                </c:pt>
                <c:pt idx="1195">
                  <c:v>38.680739000000003</c:v>
                </c:pt>
                <c:pt idx="1196">
                  <c:v>38.997351000000002</c:v>
                </c:pt>
                <c:pt idx="1197">
                  <c:v>38.988303000000002</c:v>
                </c:pt>
                <c:pt idx="1198">
                  <c:v>38.825474999999997</c:v>
                </c:pt>
                <c:pt idx="1199">
                  <c:v>38.983781</c:v>
                </c:pt>
                <c:pt idx="1200">
                  <c:v>38.956775</c:v>
                </c:pt>
                <c:pt idx="1201">
                  <c:v>37.966655000000003</c:v>
                </c:pt>
                <c:pt idx="1202">
                  <c:v>37.381582000000002</c:v>
                </c:pt>
                <c:pt idx="1203">
                  <c:v>37.273569999999999</c:v>
                </c:pt>
                <c:pt idx="1204">
                  <c:v>36.742505000000001</c:v>
                </c:pt>
                <c:pt idx="1205">
                  <c:v>37.111550000000001</c:v>
                </c:pt>
                <c:pt idx="1206">
                  <c:v>37.435589999999998</c:v>
                </c:pt>
                <c:pt idx="1207">
                  <c:v>37.534602999999997</c:v>
                </c:pt>
                <c:pt idx="1208">
                  <c:v>37.417588000000002</c:v>
                </c:pt>
                <c:pt idx="1209">
                  <c:v>37.651617999999999</c:v>
                </c:pt>
                <c:pt idx="1210">
                  <c:v>37.633616000000004</c:v>
                </c:pt>
                <c:pt idx="1211">
                  <c:v>38.002661000000003</c:v>
                </c:pt>
                <c:pt idx="1212">
                  <c:v>37.579608</c:v>
                </c:pt>
                <c:pt idx="1213">
                  <c:v>36.949530000000003</c:v>
                </c:pt>
                <c:pt idx="1214">
                  <c:v>37.264569999999999</c:v>
                </c:pt>
                <c:pt idx="1215">
                  <c:v>37.273569999999999</c:v>
                </c:pt>
                <c:pt idx="1216">
                  <c:v>36.940530000000003</c:v>
                </c:pt>
                <c:pt idx="1217">
                  <c:v>37.435589999999998</c:v>
                </c:pt>
                <c:pt idx="1218">
                  <c:v>37.399585000000002</c:v>
                </c:pt>
                <c:pt idx="1219">
                  <c:v>37.894644999999997</c:v>
                </c:pt>
                <c:pt idx="1220">
                  <c:v>37.651617999999999</c:v>
                </c:pt>
                <c:pt idx="1221">
                  <c:v>37.849640000000001</c:v>
                </c:pt>
                <c:pt idx="1222">
                  <c:v>37.390585000000002</c:v>
                </c:pt>
                <c:pt idx="1223">
                  <c:v>36.976534999999998</c:v>
                </c:pt>
                <c:pt idx="1224">
                  <c:v>37.174557</c:v>
                </c:pt>
                <c:pt idx="1225">
                  <c:v>37.372582999999999</c:v>
                </c:pt>
                <c:pt idx="1226">
                  <c:v>37.624612999999997</c:v>
                </c:pt>
                <c:pt idx="1227">
                  <c:v>37.354579999999999</c:v>
                </c:pt>
                <c:pt idx="1228">
                  <c:v>37.858643000000001</c:v>
                </c:pt>
                <c:pt idx="1229">
                  <c:v>38.137675000000002</c:v>
                </c:pt>
                <c:pt idx="1230">
                  <c:v>37.696623000000002</c:v>
                </c:pt>
                <c:pt idx="1231">
                  <c:v>37.921650999999997</c:v>
                </c:pt>
                <c:pt idx="1232">
                  <c:v>38.263689999999997</c:v>
                </c:pt>
                <c:pt idx="1233">
                  <c:v>38.173679999999997</c:v>
                </c:pt>
                <c:pt idx="1234">
                  <c:v>37.624612999999997</c:v>
                </c:pt>
                <c:pt idx="1235">
                  <c:v>37.849640000000001</c:v>
                </c:pt>
                <c:pt idx="1236">
                  <c:v>38.002661000000003</c:v>
                </c:pt>
                <c:pt idx="1237">
                  <c:v>38.776755999999999</c:v>
                </c:pt>
                <c:pt idx="1238">
                  <c:v>38.731748000000003</c:v>
                </c:pt>
                <c:pt idx="1239">
                  <c:v>38.344700000000003</c:v>
                </c:pt>
                <c:pt idx="1240">
                  <c:v>38.110672999999998</c:v>
                </c:pt>
                <c:pt idx="1241">
                  <c:v>37.912647999999997</c:v>
                </c:pt>
                <c:pt idx="1242">
                  <c:v>37.876646000000001</c:v>
                </c:pt>
                <c:pt idx="1243">
                  <c:v>37.669617000000002</c:v>
                </c:pt>
                <c:pt idx="1244">
                  <c:v>37.804634999999998</c:v>
                </c:pt>
                <c:pt idx="1245">
                  <c:v>38.380704999999999</c:v>
                </c:pt>
                <c:pt idx="1246">
                  <c:v>38.443713000000002</c:v>
                </c:pt>
                <c:pt idx="1247">
                  <c:v>38.065668000000002</c:v>
                </c:pt>
                <c:pt idx="1248">
                  <c:v>37.579608</c:v>
                </c:pt>
                <c:pt idx="1249">
                  <c:v>37.129553000000001</c:v>
                </c:pt>
                <c:pt idx="1250">
                  <c:v>37.678620000000002</c:v>
                </c:pt>
                <c:pt idx="1251">
                  <c:v>37.426591000000002</c:v>
                </c:pt>
                <c:pt idx="1252">
                  <c:v>37.264569999999999</c:v>
                </c:pt>
                <c:pt idx="1253">
                  <c:v>37.120553000000001</c:v>
                </c:pt>
                <c:pt idx="1254">
                  <c:v>37.408588000000002</c:v>
                </c:pt>
                <c:pt idx="1255">
                  <c:v>36.814515</c:v>
                </c:pt>
                <c:pt idx="1256">
                  <c:v>37.084547999999998</c:v>
                </c:pt>
                <c:pt idx="1257">
                  <c:v>37.336576999999998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A-414C-A932-4A3D47DED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606392"/>
        <c:axId val="423600160"/>
      </c:lineChart>
      <c:dateAx>
        <c:axId val="4236063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00160"/>
        <c:crosses val="autoZero"/>
        <c:auto val="1"/>
        <c:lblOffset val="100"/>
        <c:baseTimeUnit val="days"/>
      </c:dateAx>
      <c:valAx>
        <c:axId val="42360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06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Adj. Closed Price and Daily Change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'CAHDistribution Fit'!$B$1</c:f>
              <c:strCache>
                <c:ptCount val="1"/>
                <c:pt idx="0">
                  <c:v>CAH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'CAHDistribution Fit'!$A$2:$A$1259</c:f>
              <c:numCache>
                <c:formatCode>m/d/yyyy</c:formatCode>
                <c:ptCount val="1258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40931</c:v>
                </c:pt>
                <c:pt idx="14">
                  <c:v>40932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40960</c:v>
                </c:pt>
                <c:pt idx="34">
                  <c:v>40961</c:v>
                </c:pt>
                <c:pt idx="35">
                  <c:v>40962</c:v>
                </c:pt>
                <c:pt idx="36">
                  <c:v>40963</c:v>
                </c:pt>
                <c:pt idx="37">
                  <c:v>40966</c:v>
                </c:pt>
                <c:pt idx="38">
                  <c:v>40967</c:v>
                </c:pt>
                <c:pt idx="39">
                  <c:v>40968</c:v>
                </c:pt>
                <c:pt idx="40">
                  <c:v>40969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41008</c:v>
                </c:pt>
                <c:pt idx="67">
                  <c:v>41009</c:v>
                </c:pt>
                <c:pt idx="68">
                  <c:v>41010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41030</c:v>
                </c:pt>
                <c:pt idx="83">
                  <c:v>41031</c:v>
                </c:pt>
                <c:pt idx="84">
                  <c:v>41032</c:v>
                </c:pt>
                <c:pt idx="85">
                  <c:v>41033</c:v>
                </c:pt>
                <c:pt idx="86">
                  <c:v>41036</c:v>
                </c:pt>
                <c:pt idx="87">
                  <c:v>41037</c:v>
                </c:pt>
                <c:pt idx="88">
                  <c:v>41038</c:v>
                </c:pt>
                <c:pt idx="89">
                  <c:v>41039</c:v>
                </c:pt>
                <c:pt idx="90">
                  <c:v>41040</c:v>
                </c:pt>
                <c:pt idx="91">
                  <c:v>41043</c:v>
                </c:pt>
                <c:pt idx="92">
                  <c:v>41044</c:v>
                </c:pt>
                <c:pt idx="93">
                  <c:v>41045</c:v>
                </c:pt>
                <c:pt idx="94">
                  <c:v>41046</c:v>
                </c:pt>
                <c:pt idx="95">
                  <c:v>41047</c:v>
                </c:pt>
                <c:pt idx="96">
                  <c:v>41050</c:v>
                </c:pt>
                <c:pt idx="97">
                  <c:v>41051</c:v>
                </c:pt>
                <c:pt idx="98">
                  <c:v>41052</c:v>
                </c:pt>
                <c:pt idx="99">
                  <c:v>41053</c:v>
                </c:pt>
                <c:pt idx="100">
                  <c:v>41054</c:v>
                </c:pt>
                <c:pt idx="101">
                  <c:v>41058</c:v>
                </c:pt>
                <c:pt idx="102">
                  <c:v>41059</c:v>
                </c:pt>
                <c:pt idx="103">
                  <c:v>41060</c:v>
                </c:pt>
                <c:pt idx="104">
                  <c:v>41061</c:v>
                </c:pt>
                <c:pt idx="105">
                  <c:v>41064</c:v>
                </c:pt>
                <c:pt idx="106">
                  <c:v>41065</c:v>
                </c:pt>
                <c:pt idx="107">
                  <c:v>41066</c:v>
                </c:pt>
                <c:pt idx="108">
                  <c:v>41067</c:v>
                </c:pt>
                <c:pt idx="109">
                  <c:v>41068</c:v>
                </c:pt>
                <c:pt idx="110">
                  <c:v>41071</c:v>
                </c:pt>
                <c:pt idx="111">
                  <c:v>41072</c:v>
                </c:pt>
                <c:pt idx="112">
                  <c:v>41073</c:v>
                </c:pt>
                <c:pt idx="113">
                  <c:v>41074</c:v>
                </c:pt>
                <c:pt idx="114">
                  <c:v>41075</c:v>
                </c:pt>
                <c:pt idx="115">
                  <c:v>41078</c:v>
                </c:pt>
                <c:pt idx="116">
                  <c:v>41079</c:v>
                </c:pt>
                <c:pt idx="117">
                  <c:v>41080</c:v>
                </c:pt>
                <c:pt idx="118">
                  <c:v>41081</c:v>
                </c:pt>
                <c:pt idx="119">
                  <c:v>41082</c:v>
                </c:pt>
                <c:pt idx="120">
                  <c:v>41085</c:v>
                </c:pt>
                <c:pt idx="121">
                  <c:v>41086</c:v>
                </c:pt>
                <c:pt idx="122">
                  <c:v>41087</c:v>
                </c:pt>
                <c:pt idx="123">
                  <c:v>41088</c:v>
                </c:pt>
                <c:pt idx="124">
                  <c:v>41089</c:v>
                </c:pt>
                <c:pt idx="125">
                  <c:v>41092</c:v>
                </c:pt>
                <c:pt idx="126">
                  <c:v>41093</c:v>
                </c:pt>
                <c:pt idx="127">
                  <c:v>41095</c:v>
                </c:pt>
                <c:pt idx="128">
                  <c:v>41096</c:v>
                </c:pt>
                <c:pt idx="129">
                  <c:v>41099</c:v>
                </c:pt>
                <c:pt idx="130">
                  <c:v>41100</c:v>
                </c:pt>
                <c:pt idx="131">
                  <c:v>41101</c:v>
                </c:pt>
                <c:pt idx="132">
                  <c:v>41102</c:v>
                </c:pt>
                <c:pt idx="133">
                  <c:v>41103</c:v>
                </c:pt>
                <c:pt idx="134">
                  <c:v>41106</c:v>
                </c:pt>
                <c:pt idx="135">
                  <c:v>41107</c:v>
                </c:pt>
                <c:pt idx="136">
                  <c:v>41108</c:v>
                </c:pt>
                <c:pt idx="137">
                  <c:v>41109</c:v>
                </c:pt>
                <c:pt idx="138">
                  <c:v>41110</c:v>
                </c:pt>
                <c:pt idx="139">
                  <c:v>41113</c:v>
                </c:pt>
                <c:pt idx="140">
                  <c:v>41114</c:v>
                </c:pt>
                <c:pt idx="141">
                  <c:v>41115</c:v>
                </c:pt>
                <c:pt idx="142">
                  <c:v>41116</c:v>
                </c:pt>
                <c:pt idx="143">
                  <c:v>41117</c:v>
                </c:pt>
                <c:pt idx="144">
                  <c:v>41120</c:v>
                </c:pt>
                <c:pt idx="145">
                  <c:v>41121</c:v>
                </c:pt>
                <c:pt idx="146">
                  <c:v>41122</c:v>
                </c:pt>
                <c:pt idx="147">
                  <c:v>41123</c:v>
                </c:pt>
                <c:pt idx="148">
                  <c:v>41124</c:v>
                </c:pt>
                <c:pt idx="149">
                  <c:v>41127</c:v>
                </c:pt>
                <c:pt idx="150">
                  <c:v>41128</c:v>
                </c:pt>
                <c:pt idx="151">
                  <c:v>41129</c:v>
                </c:pt>
                <c:pt idx="152">
                  <c:v>41130</c:v>
                </c:pt>
                <c:pt idx="153">
                  <c:v>41131</c:v>
                </c:pt>
                <c:pt idx="154">
                  <c:v>41134</c:v>
                </c:pt>
                <c:pt idx="155">
                  <c:v>41135</c:v>
                </c:pt>
                <c:pt idx="156">
                  <c:v>41136</c:v>
                </c:pt>
                <c:pt idx="157">
                  <c:v>41137</c:v>
                </c:pt>
                <c:pt idx="158">
                  <c:v>41138</c:v>
                </c:pt>
                <c:pt idx="159">
                  <c:v>41141</c:v>
                </c:pt>
                <c:pt idx="160">
                  <c:v>41142</c:v>
                </c:pt>
                <c:pt idx="161">
                  <c:v>41143</c:v>
                </c:pt>
                <c:pt idx="162">
                  <c:v>41144</c:v>
                </c:pt>
                <c:pt idx="163">
                  <c:v>41145</c:v>
                </c:pt>
                <c:pt idx="164">
                  <c:v>41148</c:v>
                </c:pt>
                <c:pt idx="165">
                  <c:v>41149</c:v>
                </c:pt>
                <c:pt idx="166">
                  <c:v>41150</c:v>
                </c:pt>
                <c:pt idx="167">
                  <c:v>41151</c:v>
                </c:pt>
                <c:pt idx="168">
                  <c:v>41152</c:v>
                </c:pt>
                <c:pt idx="169">
                  <c:v>41156</c:v>
                </c:pt>
                <c:pt idx="170">
                  <c:v>41157</c:v>
                </c:pt>
                <c:pt idx="171">
                  <c:v>41158</c:v>
                </c:pt>
                <c:pt idx="172">
                  <c:v>41159</c:v>
                </c:pt>
                <c:pt idx="173">
                  <c:v>41162</c:v>
                </c:pt>
                <c:pt idx="174">
                  <c:v>41163</c:v>
                </c:pt>
                <c:pt idx="175">
                  <c:v>41164</c:v>
                </c:pt>
                <c:pt idx="176">
                  <c:v>41165</c:v>
                </c:pt>
                <c:pt idx="177">
                  <c:v>41166</c:v>
                </c:pt>
                <c:pt idx="178">
                  <c:v>41169</c:v>
                </c:pt>
                <c:pt idx="179">
                  <c:v>41170</c:v>
                </c:pt>
                <c:pt idx="180">
                  <c:v>41171</c:v>
                </c:pt>
                <c:pt idx="181">
                  <c:v>41172</c:v>
                </c:pt>
                <c:pt idx="182">
                  <c:v>41173</c:v>
                </c:pt>
                <c:pt idx="183">
                  <c:v>41176</c:v>
                </c:pt>
                <c:pt idx="184">
                  <c:v>41177</c:v>
                </c:pt>
                <c:pt idx="185">
                  <c:v>41178</c:v>
                </c:pt>
                <c:pt idx="186">
                  <c:v>41179</c:v>
                </c:pt>
                <c:pt idx="187">
                  <c:v>41180</c:v>
                </c:pt>
                <c:pt idx="188">
                  <c:v>41183</c:v>
                </c:pt>
                <c:pt idx="189">
                  <c:v>41184</c:v>
                </c:pt>
                <c:pt idx="190">
                  <c:v>41185</c:v>
                </c:pt>
                <c:pt idx="191">
                  <c:v>41186</c:v>
                </c:pt>
                <c:pt idx="192">
                  <c:v>41187</c:v>
                </c:pt>
                <c:pt idx="193">
                  <c:v>41190</c:v>
                </c:pt>
                <c:pt idx="194">
                  <c:v>41191</c:v>
                </c:pt>
                <c:pt idx="195">
                  <c:v>41192</c:v>
                </c:pt>
                <c:pt idx="196">
                  <c:v>41193</c:v>
                </c:pt>
                <c:pt idx="197">
                  <c:v>41194</c:v>
                </c:pt>
                <c:pt idx="198">
                  <c:v>41197</c:v>
                </c:pt>
                <c:pt idx="199">
                  <c:v>41198</c:v>
                </c:pt>
                <c:pt idx="200">
                  <c:v>41199</c:v>
                </c:pt>
                <c:pt idx="201">
                  <c:v>41200</c:v>
                </c:pt>
                <c:pt idx="202">
                  <c:v>41201</c:v>
                </c:pt>
                <c:pt idx="203">
                  <c:v>41204</c:v>
                </c:pt>
                <c:pt idx="204">
                  <c:v>41205</c:v>
                </c:pt>
                <c:pt idx="205">
                  <c:v>41206</c:v>
                </c:pt>
                <c:pt idx="206">
                  <c:v>41207</c:v>
                </c:pt>
                <c:pt idx="207">
                  <c:v>41208</c:v>
                </c:pt>
                <c:pt idx="208">
                  <c:v>41213</c:v>
                </c:pt>
                <c:pt idx="209">
                  <c:v>41214</c:v>
                </c:pt>
                <c:pt idx="210">
                  <c:v>41215</c:v>
                </c:pt>
                <c:pt idx="211">
                  <c:v>41218</c:v>
                </c:pt>
                <c:pt idx="212">
                  <c:v>41219</c:v>
                </c:pt>
                <c:pt idx="213">
                  <c:v>41220</c:v>
                </c:pt>
                <c:pt idx="214">
                  <c:v>41221</c:v>
                </c:pt>
                <c:pt idx="215">
                  <c:v>41222</c:v>
                </c:pt>
                <c:pt idx="216">
                  <c:v>41225</c:v>
                </c:pt>
                <c:pt idx="217">
                  <c:v>41226</c:v>
                </c:pt>
                <c:pt idx="218">
                  <c:v>41227</c:v>
                </c:pt>
                <c:pt idx="219">
                  <c:v>41228</c:v>
                </c:pt>
                <c:pt idx="220">
                  <c:v>41229</c:v>
                </c:pt>
                <c:pt idx="221">
                  <c:v>41232</c:v>
                </c:pt>
                <c:pt idx="222">
                  <c:v>41233</c:v>
                </c:pt>
                <c:pt idx="223">
                  <c:v>41234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41262</c:v>
                </c:pt>
                <c:pt idx="243">
                  <c:v>41263</c:v>
                </c:pt>
                <c:pt idx="244">
                  <c:v>41264</c:v>
                </c:pt>
                <c:pt idx="245">
                  <c:v>41267</c:v>
                </c:pt>
                <c:pt idx="246">
                  <c:v>41269</c:v>
                </c:pt>
                <c:pt idx="247">
                  <c:v>41270</c:v>
                </c:pt>
                <c:pt idx="248">
                  <c:v>41271</c:v>
                </c:pt>
                <c:pt idx="249">
                  <c:v>41274</c:v>
                </c:pt>
                <c:pt idx="250">
                  <c:v>41276</c:v>
                </c:pt>
                <c:pt idx="251">
                  <c:v>41277</c:v>
                </c:pt>
                <c:pt idx="252">
                  <c:v>41278</c:v>
                </c:pt>
                <c:pt idx="253">
                  <c:v>41281</c:v>
                </c:pt>
                <c:pt idx="254">
                  <c:v>41282</c:v>
                </c:pt>
                <c:pt idx="255">
                  <c:v>41283</c:v>
                </c:pt>
                <c:pt idx="256">
                  <c:v>41284</c:v>
                </c:pt>
                <c:pt idx="257">
                  <c:v>41285</c:v>
                </c:pt>
                <c:pt idx="258">
                  <c:v>41288</c:v>
                </c:pt>
                <c:pt idx="259">
                  <c:v>41289</c:v>
                </c:pt>
                <c:pt idx="260">
                  <c:v>41290</c:v>
                </c:pt>
                <c:pt idx="261">
                  <c:v>41291</c:v>
                </c:pt>
                <c:pt idx="262">
                  <c:v>41292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41316</c:v>
                </c:pt>
                <c:pt idx="278">
                  <c:v>41317</c:v>
                </c:pt>
                <c:pt idx="279">
                  <c:v>41318</c:v>
                </c:pt>
                <c:pt idx="280">
                  <c:v>41319</c:v>
                </c:pt>
                <c:pt idx="281">
                  <c:v>41320</c:v>
                </c:pt>
                <c:pt idx="282">
                  <c:v>41324</c:v>
                </c:pt>
                <c:pt idx="283">
                  <c:v>41325</c:v>
                </c:pt>
                <c:pt idx="284">
                  <c:v>41326</c:v>
                </c:pt>
                <c:pt idx="285">
                  <c:v>41327</c:v>
                </c:pt>
                <c:pt idx="286">
                  <c:v>41330</c:v>
                </c:pt>
                <c:pt idx="287">
                  <c:v>41331</c:v>
                </c:pt>
                <c:pt idx="288">
                  <c:v>41332</c:v>
                </c:pt>
                <c:pt idx="289">
                  <c:v>41333</c:v>
                </c:pt>
                <c:pt idx="290">
                  <c:v>41334</c:v>
                </c:pt>
                <c:pt idx="291">
                  <c:v>41337</c:v>
                </c:pt>
                <c:pt idx="292">
                  <c:v>41338</c:v>
                </c:pt>
                <c:pt idx="293">
                  <c:v>41339</c:v>
                </c:pt>
                <c:pt idx="294">
                  <c:v>41340</c:v>
                </c:pt>
                <c:pt idx="295">
                  <c:v>41341</c:v>
                </c:pt>
                <c:pt idx="296">
                  <c:v>41344</c:v>
                </c:pt>
                <c:pt idx="297">
                  <c:v>41345</c:v>
                </c:pt>
                <c:pt idx="298">
                  <c:v>41346</c:v>
                </c:pt>
                <c:pt idx="299">
                  <c:v>41347</c:v>
                </c:pt>
                <c:pt idx="300">
                  <c:v>41348</c:v>
                </c:pt>
                <c:pt idx="301">
                  <c:v>41351</c:v>
                </c:pt>
                <c:pt idx="302">
                  <c:v>41352</c:v>
                </c:pt>
                <c:pt idx="303">
                  <c:v>41353</c:v>
                </c:pt>
                <c:pt idx="304">
                  <c:v>41354</c:v>
                </c:pt>
                <c:pt idx="305">
                  <c:v>41355</c:v>
                </c:pt>
                <c:pt idx="306">
                  <c:v>41358</c:v>
                </c:pt>
                <c:pt idx="307">
                  <c:v>41359</c:v>
                </c:pt>
                <c:pt idx="308">
                  <c:v>41360</c:v>
                </c:pt>
                <c:pt idx="309">
                  <c:v>41361</c:v>
                </c:pt>
                <c:pt idx="310">
                  <c:v>41365</c:v>
                </c:pt>
                <c:pt idx="311">
                  <c:v>41366</c:v>
                </c:pt>
                <c:pt idx="312">
                  <c:v>41367</c:v>
                </c:pt>
                <c:pt idx="313">
                  <c:v>41368</c:v>
                </c:pt>
                <c:pt idx="314">
                  <c:v>41369</c:v>
                </c:pt>
                <c:pt idx="315">
                  <c:v>41372</c:v>
                </c:pt>
                <c:pt idx="316">
                  <c:v>41373</c:v>
                </c:pt>
                <c:pt idx="317">
                  <c:v>41374</c:v>
                </c:pt>
                <c:pt idx="318">
                  <c:v>41375</c:v>
                </c:pt>
                <c:pt idx="319">
                  <c:v>41376</c:v>
                </c:pt>
                <c:pt idx="320">
                  <c:v>41379</c:v>
                </c:pt>
                <c:pt idx="321">
                  <c:v>41380</c:v>
                </c:pt>
                <c:pt idx="322">
                  <c:v>41381</c:v>
                </c:pt>
                <c:pt idx="323">
                  <c:v>41382</c:v>
                </c:pt>
                <c:pt idx="324">
                  <c:v>41383</c:v>
                </c:pt>
                <c:pt idx="325">
                  <c:v>41386</c:v>
                </c:pt>
                <c:pt idx="326">
                  <c:v>41387</c:v>
                </c:pt>
                <c:pt idx="327">
                  <c:v>41388</c:v>
                </c:pt>
                <c:pt idx="328">
                  <c:v>41389</c:v>
                </c:pt>
                <c:pt idx="329">
                  <c:v>41390</c:v>
                </c:pt>
                <c:pt idx="330">
                  <c:v>41393</c:v>
                </c:pt>
                <c:pt idx="331">
                  <c:v>41394</c:v>
                </c:pt>
                <c:pt idx="332">
                  <c:v>41395</c:v>
                </c:pt>
                <c:pt idx="333">
                  <c:v>41396</c:v>
                </c:pt>
                <c:pt idx="334">
                  <c:v>41397</c:v>
                </c:pt>
                <c:pt idx="335">
                  <c:v>41400</c:v>
                </c:pt>
                <c:pt idx="336">
                  <c:v>41401</c:v>
                </c:pt>
                <c:pt idx="337">
                  <c:v>41402</c:v>
                </c:pt>
                <c:pt idx="338">
                  <c:v>41403</c:v>
                </c:pt>
                <c:pt idx="339">
                  <c:v>41404</c:v>
                </c:pt>
                <c:pt idx="340">
                  <c:v>41407</c:v>
                </c:pt>
                <c:pt idx="341">
                  <c:v>41408</c:v>
                </c:pt>
                <c:pt idx="342">
                  <c:v>41409</c:v>
                </c:pt>
                <c:pt idx="343">
                  <c:v>41410</c:v>
                </c:pt>
                <c:pt idx="344">
                  <c:v>41411</c:v>
                </c:pt>
                <c:pt idx="345">
                  <c:v>41414</c:v>
                </c:pt>
                <c:pt idx="346">
                  <c:v>41415</c:v>
                </c:pt>
                <c:pt idx="347">
                  <c:v>41416</c:v>
                </c:pt>
                <c:pt idx="348">
                  <c:v>41417</c:v>
                </c:pt>
                <c:pt idx="349">
                  <c:v>41418</c:v>
                </c:pt>
                <c:pt idx="350">
                  <c:v>41422</c:v>
                </c:pt>
                <c:pt idx="351">
                  <c:v>41423</c:v>
                </c:pt>
                <c:pt idx="352">
                  <c:v>41424</c:v>
                </c:pt>
                <c:pt idx="353">
                  <c:v>41425</c:v>
                </c:pt>
                <c:pt idx="354">
                  <c:v>41428</c:v>
                </c:pt>
                <c:pt idx="355">
                  <c:v>41429</c:v>
                </c:pt>
                <c:pt idx="356">
                  <c:v>41430</c:v>
                </c:pt>
                <c:pt idx="357">
                  <c:v>41431</c:v>
                </c:pt>
                <c:pt idx="358">
                  <c:v>41432</c:v>
                </c:pt>
                <c:pt idx="359">
                  <c:v>41435</c:v>
                </c:pt>
                <c:pt idx="360">
                  <c:v>41436</c:v>
                </c:pt>
                <c:pt idx="361">
                  <c:v>41437</c:v>
                </c:pt>
                <c:pt idx="362">
                  <c:v>41438</c:v>
                </c:pt>
                <c:pt idx="363">
                  <c:v>41439</c:v>
                </c:pt>
                <c:pt idx="364">
                  <c:v>41442</c:v>
                </c:pt>
                <c:pt idx="365">
                  <c:v>41443</c:v>
                </c:pt>
                <c:pt idx="366">
                  <c:v>41444</c:v>
                </c:pt>
                <c:pt idx="367">
                  <c:v>41445</c:v>
                </c:pt>
                <c:pt idx="368">
                  <c:v>41446</c:v>
                </c:pt>
                <c:pt idx="369">
                  <c:v>41449</c:v>
                </c:pt>
                <c:pt idx="370">
                  <c:v>41450</c:v>
                </c:pt>
                <c:pt idx="371">
                  <c:v>41451</c:v>
                </c:pt>
                <c:pt idx="372">
                  <c:v>41452</c:v>
                </c:pt>
                <c:pt idx="373">
                  <c:v>41453</c:v>
                </c:pt>
                <c:pt idx="374">
                  <c:v>41456</c:v>
                </c:pt>
                <c:pt idx="375">
                  <c:v>41457</c:v>
                </c:pt>
                <c:pt idx="376">
                  <c:v>41458</c:v>
                </c:pt>
                <c:pt idx="377">
                  <c:v>41460</c:v>
                </c:pt>
                <c:pt idx="378">
                  <c:v>41463</c:v>
                </c:pt>
                <c:pt idx="379">
                  <c:v>41464</c:v>
                </c:pt>
                <c:pt idx="380">
                  <c:v>41465</c:v>
                </c:pt>
                <c:pt idx="381">
                  <c:v>41466</c:v>
                </c:pt>
                <c:pt idx="382">
                  <c:v>41467</c:v>
                </c:pt>
                <c:pt idx="383">
                  <c:v>41470</c:v>
                </c:pt>
                <c:pt idx="384">
                  <c:v>41471</c:v>
                </c:pt>
                <c:pt idx="385">
                  <c:v>41472</c:v>
                </c:pt>
                <c:pt idx="386">
                  <c:v>41473</c:v>
                </c:pt>
                <c:pt idx="387">
                  <c:v>41474</c:v>
                </c:pt>
                <c:pt idx="388">
                  <c:v>41477</c:v>
                </c:pt>
                <c:pt idx="389">
                  <c:v>41478</c:v>
                </c:pt>
                <c:pt idx="390">
                  <c:v>41479</c:v>
                </c:pt>
                <c:pt idx="391">
                  <c:v>41480</c:v>
                </c:pt>
                <c:pt idx="392">
                  <c:v>41481</c:v>
                </c:pt>
                <c:pt idx="393">
                  <c:v>41484</c:v>
                </c:pt>
                <c:pt idx="394">
                  <c:v>41485</c:v>
                </c:pt>
                <c:pt idx="395">
                  <c:v>41486</c:v>
                </c:pt>
                <c:pt idx="396">
                  <c:v>41487</c:v>
                </c:pt>
                <c:pt idx="397">
                  <c:v>41488</c:v>
                </c:pt>
                <c:pt idx="398">
                  <c:v>41491</c:v>
                </c:pt>
                <c:pt idx="399">
                  <c:v>41492</c:v>
                </c:pt>
                <c:pt idx="400">
                  <c:v>41493</c:v>
                </c:pt>
                <c:pt idx="401">
                  <c:v>41494</c:v>
                </c:pt>
                <c:pt idx="402">
                  <c:v>41495</c:v>
                </c:pt>
                <c:pt idx="403">
                  <c:v>41498</c:v>
                </c:pt>
                <c:pt idx="404">
                  <c:v>41499</c:v>
                </c:pt>
                <c:pt idx="405">
                  <c:v>41500</c:v>
                </c:pt>
                <c:pt idx="406">
                  <c:v>41501</c:v>
                </c:pt>
                <c:pt idx="407">
                  <c:v>41502</c:v>
                </c:pt>
                <c:pt idx="408">
                  <c:v>41505</c:v>
                </c:pt>
                <c:pt idx="409">
                  <c:v>41506</c:v>
                </c:pt>
                <c:pt idx="410">
                  <c:v>41507</c:v>
                </c:pt>
                <c:pt idx="411">
                  <c:v>41508</c:v>
                </c:pt>
                <c:pt idx="412">
                  <c:v>41509</c:v>
                </c:pt>
                <c:pt idx="413">
                  <c:v>41512</c:v>
                </c:pt>
                <c:pt idx="414">
                  <c:v>41513</c:v>
                </c:pt>
                <c:pt idx="415">
                  <c:v>41514</c:v>
                </c:pt>
                <c:pt idx="416">
                  <c:v>41515</c:v>
                </c:pt>
                <c:pt idx="417">
                  <c:v>41516</c:v>
                </c:pt>
                <c:pt idx="418">
                  <c:v>41520</c:v>
                </c:pt>
                <c:pt idx="419">
                  <c:v>41521</c:v>
                </c:pt>
                <c:pt idx="420">
                  <c:v>41522</c:v>
                </c:pt>
                <c:pt idx="421">
                  <c:v>41523</c:v>
                </c:pt>
                <c:pt idx="422">
                  <c:v>41526</c:v>
                </c:pt>
                <c:pt idx="423">
                  <c:v>41527</c:v>
                </c:pt>
                <c:pt idx="424">
                  <c:v>41528</c:v>
                </c:pt>
                <c:pt idx="425">
                  <c:v>41529</c:v>
                </c:pt>
                <c:pt idx="426">
                  <c:v>41530</c:v>
                </c:pt>
                <c:pt idx="427">
                  <c:v>41533</c:v>
                </c:pt>
                <c:pt idx="428">
                  <c:v>41534</c:v>
                </c:pt>
                <c:pt idx="429">
                  <c:v>41535</c:v>
                </c:pt>
                <c:pt idx="430">
                  <c:v>41536</c:v>
                </c:pt>
                <c:pt idx="431">
                  <c:v>41537</c:v>
                </c:pt>
                <c:pt idx="432">
                  <c:v>41540</c:v>
                </c:pt>
                <c:pt idx="433">
                  <c:v>41541</c:v>
                </c:pt>
                <c:pt idx="434">
                  <c:v>41542</c:v>
                </c:pt>
                <c:pt idx="435">
                  <c:v>41543</c:v>
                </c:pt>
                <c:pt idx="436">
                  <c:v>41544</c:v>
                </c:pt>
                <c:pt idx="437">
                  <c:v>41547</c:v>
                </c:pt>
                <c:pt idx="438">
                  <c:v>41548</c:v>
                </c:pt>
                <c:pt idx="439">
                  <c:v>41549</c:v>
                </c:pt>
                <c:pt idx="440">
                  <c:v>41550</c:v>
                </c:pt>
                <c:pt idx="441">
                  <c:v>41551</c:v>
                </c:pt>
                <c:pt idx="442">
                  <c:v>41554</c:v>
                </c:pt>
                <c:pt idx="443">
                  <c:v>41555</c:v>
                </c:pt>
                <c:pt idx="444">
                  <c:v>41556</c:v>
                </c:pt>
                <c:pt idx="445">
                  <c:v>41557</c:v>
                </c:pt>
                <c:pt idx="446">
                  <c:v>41558</c:v>
                </c:pt>
                <c:pt idx="447">
                  <c:v>41561</c:v>
                </c:pt>
                <c:pt idx="448">
                  <c:v>41562</c:v>
                </c:pt>
                <c:pt idx="449">
                  <c:v>41563</c:v>
                </c:pt>
                <c:pt idx="450">
                  <c:v>41564</c:v>
                </c:pt>
                <c:pt idx="451">
                  <c:v>41565</c:v>
                </c:pt>
                <c:pt idx="452">
                  <c:v>41568</c:v>
                </c:pt>
                <c:pt idx="453">
                  <c:v>41569</c:v>
                </c:pt>
                <c:pt idx="454">
                  <c:v>41570</c:v>
                </c:pt>
                <c:pt idx="455">
                  <c:v>41571</c:v>
                </c:pt>
                <c:pt idx="456">
                  <c:v>41572</c:v>
                </c:pt>
                <c:pt idx="457">
                  <c:v>41575</c:v>
                </c:pt>
                <c:pt idx="458">
                  <c:v>41576</c:v>
                </c:pt>
                <c:pt idx="459">
                  <c:v>41577</c:v>
                </c:pt>
                <c:pt idx="460">
                  <c:v>41578</c:v>
                </c:pt>
                <c:pt idx="461">
                  <c:v>41579</c:v>
                </c:pt>
                <c:pt idx="462">
                  <c:v>41582</c:v>
                </c:pt>
                <c:pt idx="463">
                  <c:v>41583</c:v>
                </c:pt>
                <c:pt idx="464">
                  <c:v>41584</c:v>
                </c:pt>
                <c:pt idx="465">
                  <c:v>41585</c:v>
                </c:pt>
                <c:pt idx="466">
                  <c:v>41586</c:v>
                </c:pt>
                <c:pt idx="467">
                  <c:v>41589</c:v>
                </c:pt>
                <c:pt idx="468">
                  <c:v>41590</c:v>
                </c:pt>
                <c:pt idx="469">
                  <c:v>41591</c:v>
                </c:pt>
                <c:pt idx="470">
                  <c:v>41592</c:v>
                </c:pt>
                <c:pt idx="471">
                  <c:v>41593</c:v>
                </c:pt>
                <c:pt idx="472">
                  <c:v>41596</c:v>
                </c:pt>
                <c:pt idx="473">
                  <c:v>41597</c:v>
                </c:pt>
                <c:pt idx="474">
                  <c:v>41598</c:v>
                </c:pt>
                <c:pt idx="475">
                  <c:v>41599</c:v>
                </c:pt>
                <c:pt idx="476">
                  <c:v>41600</c:v>
                </c:pt>
                <c:pt idx="477">
                  <c:v>41603</c:v>
                </c:pt>
                <c:pt idx="478">
                  <c:v>41604</c:v>
                </c:pt>
                <c:pt idx="479">
                  <c:v>41605</c:v>
                </c:pt>
                <c:pt idx="480">
                  <c:v>41607</c:v>
                </c:pt>
                <c:pt idx="481">
                  <c:v>41610</c:v>
                </c:pt>
                <c:pt idx="482">
                  <c:v>41611</c:v>
                </c:pt>
                <c:pt idx="483">
                  <c:v>41612</c:v>
                </c:pt>
                <c:pt idx="484">
                  <c:v>41613</c:v>
                </c:pt>
                <c:pt idx="485">
                  <c:v>41614</c:v>
                </c:pt>
                <c:pt idx="486">
                  <c:v>41617</c:v>
                </c:pt>
                <c:pt idx="487">
                  <c:v>41618</c:v>
                </c:pt>
                <c:pt idx="488">
                  <c:v>41619</c:v>
                </c:pt>
                <c:pt idx="489">
                  <c:v>41620</c:v>
                </c:pt>
                <c:pt idx="490">
                  <c:v>41621</c:v>
                </c:pt>
                <c:pt idx="491">
                  <c:v>41624</c:v>
                </c:pt>
                <c:pt idx="492">
                  <c:v>41625</c:v>
                </c:pt>
                <c:pt idx="493">
                  <c:v>41626</c:v>
                </c:pt>
                <c:pt idx="494">
                  <c:v>41627</c:v>
                </c:pt>
                <c:pt idx="495">
                  <c:v>41628</c:v>
                </c:pt>
                <c:pt idx="496">
                  <c:v>41631</c:v>
                </c:pt>
                <c:pt idx="497">
                  <c:v>41632</c:v>
                </c:pt>
                <c:pt idx="498">
                  <c:v>41634</c:v>
                </c:pt>
                <c:pt idx="499">
                  <c:v>41635</c:v>
                </c:pt>
                <c:pt idx="500">
                  <c:v>41638</c:v>
                </c:pt>
                <c:pt idx="501">
                  <c:v>41639</c:v>
                </c:pt>
                <c:pt idx="502">
                  <c:v>41641</c:v>
                </c:pt>
                <c:pt idx="503">
                  <c:v>41642</c:v>
                </c:pt>
                <c:pt idx="504">
                  <c:v>41645</c:v>
                </c:pt>
                <c:pt idx="505">
                  <c:v>41646</c:v>
                </c:pt>
                <c:pt idx="506">
                  <c:v>41647</c:v>
                </c:pt>
                <c:pt idx="507">
                  <c:v>41648</c:v>
                </c:pt>
                <c:pt idx="508">
                  <c:v>41649</c:v>
                </c:pt>
                <c:pt idx="509">
                  <c:v>41652</c:v>
                </c:pt>
                <c:pt idx="510">
                  <c:v>41653</c:v>
                </c:pt>
                <c:pt idx="511">
                  <c:v>41654</c:v>
                </c:pt>
                <c:pt idx="512">
                  <c:v>41655</c:v>
                </c:pt>
                <c:pt idx="513">
                  <c:v>41656</c:v>
                </c:pt>
                <c:pt idx="514">
                  <c:v>41660</c:v>
                </c:pt>
                <c:pt idx="515">
                  <c:v>41661</c:v>
                </c:pt>
                <c:pt idx="516">
                  <c:v>41662</c:v>
                </c:pt>
                <c:pt idx="517">
                  <c:v>41663</c:v>
                </c:pt>
                <c:pt idx="518">
                  <c:v>41666</c:v>
                </c:pt>
                <c:pt idx="519">
                  <c:v>41667</c:v>
                </c:pt>
                <c:pt idx="520">
                  <c:v>41668</c:v>
                </c:pt>
                <c:pt idx="521">
                  <c:v>41669</c:v>
                </c:pt>
                <c:pt idx="522">
                  <c:v>41670</c:v>
                </c:pt>
                <c:pt idx="523">
                  <c:v>41673</c:v>
                </c:pt>
                <c:pt idx="524">
                  <c:v>41674</c:v>
                </c:pt>
                <c:pt idx="525">
                  <c:v>41675</c:v>
                </c:pt>
                <c:pt idx="526">
                  <c:v>41676</c:v>
                </c:pt>
                <c:pt idx="527">
                  <c:v>41677</c:v>
                </c:pt>
                <c:pt idx="528">
                  <c:v>41680</c:v>
                </c:pt>
                <c:pt idx="529">
                  <c:v>41681</c:v>
                </c:pt>
                <c:pt idx="530">
                  <c:v>41682</c:v>
                </c:pt>
                <c:pt idx="531">
                  <c:v>41683</c:v>
                </c:pt>
                <c:pt idx="532">
                  <c:v>41684</c:v>
                </c:pt>
                <c:pt idx="533">
                  <c:v>41688</c:v>
                </c:pt>
                <c:pt idx="534">
                  <c:v>41689</c:v>
                </c:pt>
                <c:pt idx="535">
                  <c:v>41690</c:v>
                </c:pt>
                <c:pt idx="536">
                  <c:v>41691</c:v>
                </c:pt>
                <c:pt idx="537">
                  <c:v>41694</c:v>
                </c:pt>
                <c:pt idx="538">
                  <c:v>41695</c:v>
                </c:pt>
                <c:pt idx="539">
                  <c:v>41696</c:v>
                </c:pt>
                <c:pt idx="540">
                  <c:v>41697</c:v>
                </c:pt>
                <c:pt idx="541">
                  <c:v>41698</c:v>
                </c:pt>
                <c:pt idx="542">
                  <c:v>41701</c:v>
                </c:pt>
                <c:pt idx="543">
                  <c:v>41702</c:v>
                </c:pt>
                <c:pt idx="544">
                  <c:v>41703</c:v>
                </c:pt>
                <c:pt idx="545">
                  <c:v>41704</c:v>
                </c:pt>
                <c:pt idx="546">
                  <c:v>41705</c:v>
                </c:pt>
                <c:pt idx="547">
                  <c:v>41708</c:v>
                </c:pt>
                <c:pt idx="548">
                  <c:v>41709</c:v>
                </c:pt>
                <c:pt idx="549">
                  <c:v>41710</c:v>
                </c:pt>
                <c:pt idx="550">
                  <c:v>41711</c:v>
                </c:pt>
                <c:pt idx="551">
                  <c:v>41712</c:v>
                </c:pt>
                <c:pt idx="552">
                  <c:v>41715</c:v>
                </c:pt>
                <c:pt idx="553">
                  <c:v>41716</c:v>
                </c:pt>
                <c:pt idx="554">
                  <c:v>41717</c:v>
                </c:pt>
                <c:pt idx="555">
                  <c:v>41718</c:v>
                </c:pt>
                <c:pt idx="556">
                  <c:v>41719</c:v>
                </c:pt>
                <c:pt idx="557">
                  <c:v>41722</c:v>
                </c:pt>
                <c:pt idx="558">
                  <c:v>41723</c:v>
                </c:pt>
                <c:pt idx="559">
                  <c:v>41724</c:v>
                </c:pt>
                <c:pt idx="560">
                  <c:v>41725</c:v>
                </c:pt>
                <c:pt idx="561">
                  <c:v>41726</c:v>
                </c:pt>
                <c:pt idx="562">
                  <c:v>41729</c:v>
                </c:pt>
                <c:pt idx="563">
                  <c:v>41730</c:v>
                </c:pt>
                <c:pt idx="564">
                  <c:v>41731</c:v>
                </c:pt>
                <c:pt idx="565">
                  <c:v>41732</c:v>
                </c:pt>
                <c:pt idx="566">
                  <c:v>41733</c:v>
                </c:pt>
                <c:pt idx="567">
                  <c:v>41736</c:v>
                </c:pt>
                <c:pt idx="568">
                  <c:v>41737</c:v>
                </c:pt>
                <c:pt idx="569">
                  <c:v>41738</c:v>
                </c:pt>
                <c:pt idx="570">
                  <c:v>41739</c:v>
                </c:pt>
                <c:pt idx="571">
                  <c:v>41740</c:v>
                </c:pt>
                <c:pt idx="572">
                  <c:v>41743</c:v>
                </c:pt>
                <c:pt idx="573">
                  <c:v>41744</c:v>
                </c:pt>
                <c:pt idx="574">
                  <c:v>41745</c:v>
                </c:pt>
                <c:pt idx="575">
                  <c:v>41746</c:v>
                </c:pt>
                <c:pt idx="576">
                  <c:v>41750</c:v>
                </c:pt>
                <c:pt idx="577">
                  <c:v>41751</c:v>
                </c:pt>
                <c:pt idx="578">
                  <c:v>41752</c:v>
                </c:pt>
                <c:pt idx="579">
                  <c:v>41753</c:v>
                </c:pt>
                <c:pt idx="580">
                  <c:v>41754</c:v>
                </c:pt>
                <c:pt idx="581">
                  <c:v>41757</c:v>
                </c:pt>
                <c:pt idx="582">
                  <c:v>41758</c:v>
                </c:pt>
                <c:pt idx="583">
                  <c:v>41759</c:v>
                </c:pt>
                <c:pt idx="584">
                  <c:v>41760</c:v>
                </c:pt>
                <c:pt idx="585">
                  <c:v>41761</c:v>
                </c:pt>
                <c:pt idx="586">
                  <c:v>41764</c:v>
                </c:pt>
                <c:pt idx="587">
                  <c:v>41765</c:v>
                </c:pt>
                <c:pt idx="588">
                  <c:v>41766</c:v>
                </c:pt>
                <c:pt idx="589">
                  <c:v>41767</c:v>
                </c:pt>
                <c:pt idx="590">
                  <c:v>41768</c:v>
                </c:pt>
                <c:pt idx="591">
                  <c:v>41771</c:v>
                </c:pt>
                <c:pt idx="592">
                  <c:v>41772</c:v>
                </c:pt>
                <c:pt idx="593">
                  <c:v>41773</c:v>
                </c:pt>
                <c:pt idx="594">
                  <c:v>41774</c:v>
                </c:pt>
                <c:pt idx="595">
                  <c:v>41775</c:v>
                </c:pt>
                <c:pt idx="596">
                  <c:v>41778</c:v>
                </c:pt>
                <c:pt idx="597">
                  <c:v>41779</c:v>
                </c:pt>
                <c:pt idx="598">
                  <c:v>41780</c:v>
                </c:pt>
                <c:pt idx="599">
                  <c:v>41781</c:v>
                </c:pt>
                <c:pt idx="600">
                  <c:v>41782</c:v>
                </c:pt>
                <c:pt idx="601">
                  <c:v>41786</c:v>
                </c:pt>
                <c:pt idx="602">
                  <c:v>41787</c:v>
                </c:pt>
                <c:pt idx="603">
                  <c:v>41788</c:v>
                </c:pt>
                <c:pt idx="604">
                  <c:v>41789</c:v>
                </c:pt>
                <c:pt idx="605">
                  <c:v>41792</c:v>
                </c:pt>
                <c:pt idx="606">
                  <c:v>41793</c:v>
                </c:pt>
                <c:pt idx="607">
                  <c:v>41794</c:v>
                </c:pt>
                <c:pt idx="608">
                  <c:v>41795</c:v>
                </c:pt>
                <c:pt idx="609">
                  <c:v>41796</c:v>
                </c:pt>
                <c:pt idx="610">
                  <c:v>41799</c:v>
                </c:pt>
                <c:pt idx="611">
                  <c:v>41800</c:v>
                </c:pt>
                <c:pt idx="612">
                  <c:v>41801</c:v>
                </c:pt>
                <c:pt idx="613">
                  <c:v>41802</c:v>
                </c:pt>
                <c:pt idx="614">
                  <c:v>41803</c:v>
                </c:pt>
                <c:pt idx="615">
                  <c:v>41806</c:v>
                </c:pt>
                <c:pt idx="616">
                  <c:v>41807</c:v>
                </c:pt>
                <c:pt idx="617">
                  <c:v>41808</c:v>
                </c:pt>
                <c:pt idx="618">
                  <c:v>41809</c:v>
                </c:pt>
                <c:pt idx="619">
                  <c:v>41810</c:v>
                </c:pt>
                <c:pt idx="620">
                  <c:v>41813</c:v>
                </c:pt>
                <c:pt idx="621">
                  <c:v>41814</c:v>
                </c:pt>
                <c:pt idx="622">
                  <c:v>41815</c:v>
                </c:pt>
                <c:pt idx="623">
                  <c:v>41816</c:v>
                </c:pt>
                <c:pt idx="624">
                  <c:v>41817</c:v>
                </c:pt>
                <c:pt idx="625">
                  <c:v>41820</c:v>
                </c:pt>
                <c:pt idx="626">
                  <c:v>41821</c:v>
                </c:pt>
                <c:pt idx="627">
                  <c:v>41822</c:v>
                </c:pt>
                <c:pt idx="628">
                  <c:v>41823</c:v>
                </c:pt>
                <c:pt idx="629">
                  <c:v>41827</c:v>
                </c:pt>
                <c:pt idx="630">
                  <c:v>41828</c:v>
                </c:pt>
                <c:pt idx="631">
                  <c:v>41829</c:v>
                </c:pt>
                <c:pt idx="632">
                  <c:v>41830</c:v>
                </c:pt>
                <c:pt idx="633">
                  <c:v>41831</c:v>
                </c:pt>
                <c:pt idx="634">
                  <c:v>41834</c:v>
                </c:pt>
                <c:pt idx="635">
                  <c:v>41835</c:v>
                </c:pt>
                <c:pt idx="636">
                  <c:v>41836</c:v>
                </c:pt>
                <c:pt idx="637">
                  <c:v>41837</c:v>
                </c:pt>
                <c:pt idx="638">
                  <c:v>41838</c:v>
                </c:pt>
                <c:pt idx="639">
                  <c:v>41841</c:v>
                </c:pt>
                <c:pt idx="640">
                  <c:v>41842</c:v>
                </c:pt>
                <c:pt idx="641">
                  <c:v>41843</c:v>
                </c:pt>
                <c:pt idx="642">
                  <c:v>41844</c:v>
                </c:pt>
                <c:pt idx="643">
                  <c:v>41845</c:v>
                </c:pt>
                <c:pt idx="644">
                  <c:v>41848</c:v>
                </c:pt>
                <c:pt idx="645">
                  <c:v>41849</c:v>
                </c:pt>
                <c:pt idx="646">
                  <c:v>41850</c:v>
                </c:pt>
                <c:pt idx="647">
                  <c:v>41851</c:v>
                </c:pt>
                <c:pt idx="648">
                  <c:v>41852</c:v>
                </c:pt>
                <c:pt idx="649">
                  <c:v>41855</c:v>
                </c:pt>
                <c:pt idx="650">
                  <c:v>41856</c:v>
                </c:pt>
                <c:pt idx="651">
                  <c:v>41857</c:v>
                </c:pt>
                <c:pt idx="652">
                  <c:v>41858</c:v>
                </c:pt>
                <c:pt idx="653">
                  <c:v>41859</c:v>
                </c:pt>
                <c:pt idx="654">
                  <c:v>41862</c:v>
                </c:pt>
                <c:pt idx="655">
                  <c:v>41863</c:v>
                </c:pt>
                <c:pt idx="656">
                  <c:v>41864</c:v>
                </c:pt>
                <c:pt idx="657">
                  <c:v>41865</c:v>
                </c:pt>
                <c:pt idx="658">
                  <c:v>41866</c:v>
                </c:pt>
                <c:pt idx="659">
                  <c:v>41869</c:v>
                </c:pt>
                <c:pt idx="660">
                  <c:v>41870</c:v>
                </c:pt>
                <c:pt idx="661">
                  <c:v>41871</c:v>
                </c:pt>
                <c:pt idx="662">
                  <c:v>41872</c:v>
                </c:pt>
                <c:pt idx="663">
                  <c:v>41873</c:v>
                </c:pt>
                <c:pt idx="664">
                  <c:v>41876</c:v>
                </c:pt>
                <c:pt idx="665">
                  <c:v>41877</c:v>
                </c:pt>
                <c:pt idx="666">
                  <c:v>41878</c:v>
                </c:pt>
                <c:pt idx="667">
                  <c:v>41879</c:v>
                </c:pt>
                <c:pt idx="668">
                  <c:v>41880</c:v>
                </c:pt>
                <c:pt idx="669">
                  <c:v>41884</c:v>
                </c:pt>
                <c:pt idx="670">
                  <c:v>41885</c:v>
                </c:pt>
                <c:pt idx="671">
                  <c:v>41886</c:v>
                </c:pt>
                <c:pt idx="672">
                  <c:v>41887</c:v>
                </c:pt>
                <c:pt idx="673">
                  <c:v>41890</c:v>
                </c:pt>
                <c:pt idx="674">
                  <c:v>41891</c:v>
                </c:pt>
                <c:pt idx="675">
                  <c:v>41892</c:v>
                </c:pt>
                <c:pt idx="676">
                  <c:v>41893</c:v>
                </c:pt>
                <c:pt idx="677">
                  <c:v>41894</c:v>
                </c:pt>
                <c:pt idx="678">
                  <c:v>41897</c:v>
                </c:pt>
                <c:pt idx="679">
                  <c:v>41898</c:v>
                </c:pt>
                <c:pt idx="680">
                  <c:v>41899</c:v>
                </c:pt>
                <c:pt idx="681">
                  <c:v>41900</c:v>
                </c:pt>
                <c:pt idx="682">
                  <c:v>41901</c:v>
                </c:pt>
                <c:pt idx="683">
                  <c:v>41904</c:v>
                </c:pt>
                <c:pt idx="684">
                  <c:v>41905</c:v>
                </c:pt>
                <c:pt idx="685">
                  <c:v>41906</c:v>
                </c:pt>
                <c:pt idx="686">
                  <c:v>41907</c:v>
                </c:pt>
                <c:pt idx="687">
                  <c:v>41908</c:v>
                </c:pt>
                <c:pt idx="688">
                  <c:v>41911</c:v>
                </c:pt>
                <c:pt idx="689">
                  <c:v>41912</c:v>
                </c:pt>
                <c:pt idx="690">
                  <c:v>41913</c:v>
                </c:pt>
                <c:pt idx="691">
                  <c:v>41914</c:v>
                </c:pt>
                <c:pt idx="692">
                  <c:v>41915</c:v>
                </c:pt>
                <c:pt idx="693">
                  <c:v>41918</c:v>
                </c:pt>
                <c:pt idx="694">
                  <c:v>41919</c:v>
                </c:pt>
                <c:pt idx="695">
                  <c:v>41920</c:v>
                </c:pt>
                <c:pt idx="696">
                  <c:v>41921</c:v>
                </c:pt>
                <c:pt idx="697">
                  <c:v>41922</c:v>
                </c:pt>
                <c:pt idx="698">
                  <c:v>41925</c:v>
                </c:pt>
                <c:pt idx="699">
                  <c:v>41926</c:v>
                </c:pt>
                <c:pt idx="700">
                  <c:v>41927</c:v>
                </c:pt>
                <c:pt idx="701">
                  <c:v>41928</c:v>
                </c:pt>
                <c:pt idx="702">
                  <c:v>41929</c:v>
                </c:pt>
                <c:pt idx="703">
                  <c:v>41932</c:v>
                </c:pt>
                <c:pt idx="704">
                  <c:v>41933</c:v>
                </c:pt>
                <c:pt idx="705">
                  <c:v>41934</c:v>
                </c:pt>
                <c:pt idx="706">
                  <c:v>41935</c:v>
                </c:pt>
                <c:pt idx="707">
                  <c:v>41936</c:v>
                </c:pt>
                <c:pt idx="708">
                  <c:v>41939</c:v>
                </c:pt>
                <c:pt idx="709">
                  <c:v>41940</c:v>
                </c:pt>
                <c:pt idx="710">
                  <c:v>41941</c:v>
                </c:pt>
                <c:pt idx="711">
                  <c:v>41942</c:v>
                </c:pt>
                <c:pt idx="712">
                  <c:v>41943</c:v>
                </c:pt>
                <c:pt idx="713">
                  <c:v>41946</c:v>
                </c:pt>
                <c:pt idx="714">
                  <c:v>41947</c:v>
                </c:pt>
                <c:pt idx="715">
                  <c:v>41948</c:v>
                </c:pt>
                <c:pt idx="716">
                  <c:v>41949</c:v>
                </c:pt>
                <c:pt idx="717">
                  <c:v>41950</c:v>
                </c:pt>
                <c:pt idx="718">
                  <c:v>41953</c:v>
                </c:pt>
                <c:pt idx="719">
                  <c:v>41954</c:v>
                </c:pt>
                <c:pt idx="720">
                  <c:v>41955</c:v>
                </c:pt>
                <c:pt idx="721">
                  <c:v>41956</c:v>
                </c:pt>
                <c:pt idx="722">
                  <c:v>41957</c:v>
                </c:pt>
                <c:pt idx="723">
                  <c:v>41960</c:v>
                </c:pt>
                <c:pt idx="724">
                  <c:v>41961</c:v>
                </c:pt>
                <c:pt idx="725">
                  <c:v>41962</c:v>
                </c:pt>
                <c:pt idx="726">
                  <c:v>41963</c:v>
                </c:pt>
                <c:pt idx="727">
                  <c:v>41964</c:v>
                </c:pt>
                <c:pt idx="728">
                  <c:v>41967</c:v>
                </c:pt>
                <c:pt idx="729">
                  <c:v>41968</c:v>
                </c:pt>
                <c:pt idx="730">
                  <c:v>41969</c:v>
                </c:pt>
                <c:pt idx="731">
                  <c:v>41971</c:v>
                </c:pt>
                <c:pt idx="732">
                  <c:v>41974</c:v>
                </c:pt>
                <c:pt idx="733">
                  <c:v>41975</c:v>
                </c:pt>
                <c:pt idx="734">
                  <c:v>41976</c:v>
                </c:pt>
                <c:pt idx="735">
                  <c:v>41977</c:v>
                </c:pt>
                <c:pt idx="736">
                  <c:v>41978</c:v>
                </c:pt>
                <c:pt idx="737">
                  <c:v>41981</c:v>
                </c:pt>
                <c:pt idx="738">
                  <c:v>41982</c:v>
                </c:pt>
                <c:pt idx="739">
                  <c:v>41983</c:v>
                </c:pt>
                <c:pt idx="740">
                  <c:v>41984</c:v>
                </c:pt>
                <c:pt idx="741">
                  <c:v>41985</c:v>
                </c:pt>
                <c:pt idx="742">
                  <c:v>41988</c:v>
                </c:pt>
                <c:pt idx="743">
                  <c:v>41989</c:v>
                </c:pt>
                <c:pt idx="744">
                  <c:v>41990</c:v>
                </c:pt>
                <c:pt idx="745">
                  <c:v>41991</c:v>
                </c:pt>
                <c:pt idx="746">
                  <c:v>41992</c:v>
                </c:pt>
                <c:pt idx="747">
                  <c:v>41995</c:v>
                </c:pt>
                <c:pt idx="748">
                  <c:v>41996</c:v>
                </c:pt>
                <c:pt idx="749">
                  <c:v>41997</c:v>
                </c:pt>
                <c:pt idx="750">
                  <c:v>41999</c:v>
                </c:pt>
                <c:pt idx="751">
                  <c:v>42002</c:v>
                </c:pt>
                <c:pt idx="752">
                  <c:v>42003</c:v>
                </c:pt>
                <c:pt idx="753">
                  <c:v>42004</c:v>
                </c:pt>
                <c:pt idx="754">
                  <c:v>42006</c:v>
                </c:pt>
                <c:pt idx="755">
                  <c:v>42009</c:v>
                </c:pt>
                <c:pt idx="756">
                  <c:v>42010</c:v>
                </c:pt>
                <c:pt idx="757">
                  <c:v>42011</c:v>
                </c:pt>
                <c:pt idx="758">
                  <c:v>42012</c:v>
                </c:pt>
                <c:pt idx="759">
                  <c:v>42013</c:v>
                </c:pt>
                <c:pt idx="760">
                  <c:v>42016</c:v>
                </c:pt>
                <c:pt idx="761">
                  <c:v>42017</c:v>
                </c:pt>
                <c:pt idx="762">
                  <c:v>42018</c:v>
                </c:pt>
                <c:pt idx="763">
                  <c:v>42019</c:v>
                </c:pt>
                <c:pt idx="764">
                  <c:v>42020</c:v>
                </c:pt>
                <c:pt idx="765">
                  <c:v>42024</c:v>
                </c:pt>
                <c:pt idx="766">
                  <c:v>42025</c:v>
                </c:pt>
                <c:pt idx="767">
                  <c:v>42026</c:v>
                </c:pt>
                <c:pt idx="768">
                  <c:v>42027</c:v>
                </c:pt>
                <c:pt idx="769">
                  <c:v>42030</c:v>
                </c:pt>
                <c:pt idx="770">
                  <c:v>42031</c:v>
                </c:pt>
                <c:pt idx="771">
                  <c:v>42032</c:v>
                </c:pt>
                <c:pt idx="772">
                  <c:v>42033</c:v>
                </c:pt>
                <c:pt idx="773">
                  <c:v>42034</c:v>
                </c:pt>
                <c:pt idx="774">
                  <c:v>42037</c:v>
                </c:pt>
                <c:pt idx="775">
                  <c:v>42038</c:v>
                </c:pt>
                <c:pt idx="776">
                  <c:v>42039</c:v>
                </c:pt>
                <c:pt idx="777">
                  <c:v>42040</c:v>
                </c:pt>
                <c:pt idx="778">
                  <c:v>42041</c:v>
                </c:pt>
                <c:pt idx="779">
                  <c:v>42044</c:v>
                </c:pt>
                <c:pt idx="780">
                  <c:v>42045</c:v>
                </c:pt>
                <c:pt idx="781">
                  <c:v>42046</c:v>
                </c:pt>
                <c:pt idx="782">
                  <c:v>42047</c:v>
                </c:pt>
                <c:pt idx="783">
                  <c:v>42048</c:v>
                </c:pt>
                <c:pt idx="784">
                  <c:v>42052</c:v>
                </c:pt>
                <c:pt idx="785">
                  <c:v>42053</c:v>
                </c:pt>
                <c:pt idx="786">
                  <c:v>42054</c:v>
                </c:pt>
                <c:pt idx="787">
                  <c:v>42055</c:v>
                </c:pt>
                <c:pt idx="788">
                  <c:v>42058</c:v>
                </c:pt>
                <c:pt idx="789">
                  <c:v>42059</c:v>
                </c:pt>
                <c:pt idx="790">
                  <c:v>42060</c:v>
                </c:pt>
                <c:pt idx="791">
                  <c:v>42061</c:v>
                </c:pt>
                <c:pt idx="792">
                  <c:v>42062</c:v>
                </c:pt>
                <c:pt idx="793">
                  <c:v>42065</c:v>
                </c:pt>
                <c:pt idx="794">
                  <c:v>42066</c:v>
                </c:pt>
                <c:pt idx="795">
                  <c:v>42067</c:v>
                </c:pt>
                <c:pt idx="796">
                  <c:v>42068</c:v>
                </c:pt>
                <c:pt idx="797">
                  <c:v>42069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42079</c:v>
                </c:pt>
                <c:pt idx="804">
                  <c:v>42080</c:v>
                </c:pt>
                <c:pt idx="805">
                  <c:v>42081</c:v>
                </c:pt>
                <c:pt idx="806">
                  <c:v>42082</c:v>
                </c:pt>
                <c:pt idx="807">
                  <c:v>42083</c:v>
                </c:pt>
                <c:pt idx="808">
                  <c:v>42086</c:v>
                </c:pt>
                <c:pt idx="809">
                  <c:v>42087</c:v>
                </c:pt>
                <c:pt idx="810">
                  <c:v>42088</c:v>
                </c:pt>
                <c:pt idx="811">
                  <c:v>42089</c:v>
                </c:pt>
                <c:pt idx="812">
                  <c:v>42090</c:v>
                </c:pt>
                <c:pt idx="813">
                  <c:v>42093</c:v>
                </c:pt>
                <c:pt idx="814">
                  <c:v>42094</c:v>
                </c:pt>
                <c:pt idx="815">
                  <c:v>42095</c:v>
                </c:pt>
                <c:pt idx="816">
                  <c:v>42096</c:v>
                </c:pt>
                <c:pt idx="817">
                  <c:v>42100</c:v>
                </c:pt>
                <c:pt idx="818">
                  <c:v>42101</c:v>
                </c:pt>
                <c:pt idx="819">
                  <c:v>42102</c:v>
                </c:pt>
                <c:pt idx="820">
                  <c:v>42103</c:v>
                </c:pt>
                <c:pt idx="821">
                  <c:v>42104</c:v>
                </c:pt>
                <c:pt idx="822">
                  <c:v>42107</c:v>
                </c:pt>
                <c:pt idx="823">
                  <c:v>42108</c:v>
                </c:pt>
                <c:pt idx="824">
                  <c:v>42109</c:v>
                </c:pt>
                <c:pt idx="825">
                  <c:v>42110</c:v>
                </c:pt>
                <c:pt idx="826">
                  <c:v>42111</c:v>
                </c:pt>
                <c:pt idx="827">
                  <c:v>42114</c:v>
                </c:pt>
                <c:pt idx="828">
                  <c:v>42115</c:v>
                </c:pt>
                <c:pt idx="829">
                  <c:v>42116</c:v>
                </c:pt>
                <c:pt idx="830">
                  <c:v>42117</c:v>
                </c:pt>
                <c:pt idx="831">
                  <c:v>42118</c:v>
                </c:pt>
                <c:pt idx="832">
                  <c:v>42121</c:v>
                </c:pt>
                <c:pt idx="833">
                  <c:v>42122</c:v>
                </c:pt>
                <c:pt idx="834">
                  <c:v>42123</c:v>
                </c:pt>
                <c:pt idx="835">
                  <c:v>42124</c:v>
                </c:pt>
                <c:pt idx="836">
                  <c:v>42125</c:v>
                </c:pt>
                <c:pt idx="837">
                  <c:v>42128</c:v>
                </c:pt>
                <c:pt idx="838">
                  <c:v>42129</c:v>
                </c:pt>
                <c:pt idx="839">
                  <c:v>42130</c:v>
                </c:pt>
                <c:pt idx="840">
                  <c:v>42131</c:v>
                </c:pt>
                <c:pt idx="841">
                  <c:v>42132</c:v>
                </c:pt>
                <c:pt idx="842">
                  <c:v>42135</c:v>
                </c:pt>
                <c:pt idx="843">
                  <c:v>42136</c:v>
                </c:pt>
                <c:pt idx="844">
                  <c:v>42137</c:v>
                </c:pt>
                <c:pt idx="845">
                  <c:v>42138</c:v>
                </c:pt>
                <c:pt idx="846">
                  <c:v>42139</c:v>
                </c:pt>
                <c:pt idx="847">
                  <c:v>42142</c:v>
                </c:pt>
                <c:pt idx="848">
                  <c:v>42143</c:v>
                </c:pt>
                <c:pt idx="849">
                  <c:v>42144</c:v>
                </c:pt>
                <c:pt idx="850">
                  <c:v>42145</c:v>
                </c:pt>
                <c:pt idx="851">
                  <c:v>42146</c:v>
                </c:pt>
                <c:pt idx="852">
                  <c:v>42150</c:v>
                </c:pt>
                <c:pt idx="853">
                  <c:v>42151</c:v>
                </c:pt>
                <c:pt idx="854">
                  <c:v>42152</c:v>
                </c:pt>
                <c:pt idx="855">
                  <c:v>42153</c:v>
                </c:pt>
                <c:pt idx="856">
                  <c:v>42156</c:v>
                </c:pt>
                <c:pt idx="857">
                  <c:v>42157</c:v>
                </c:pt>
                <c:pt idx="858">
                  <c:v>42158</c:v>
                </c:pt>
                <c:pt idx="859">
                  <c:v>42159</c:v>
                </c:pt>
                <c:pt idx="860">
                  <c:v>42160</c:v>
                </c:pt>
                <c:pt idx="861">
                  <c:v>42163</c:v>
                </c:pt>
                <c:pt idx="862">
                  <c:v>42164</c:v>
                </c:pt>
                <c:pt idx="863">
                  <c:v>42165</c:v>
                </c:pt>
                <c:pt idx="864">
                  <c:v>42166</c:v>
                </c:pt>
                <c:pt idx="865">
                  <c:v>42167</c:v>
                </c:pt>
                <c:pt idx="866">
                  <c:v>42170</c:v>
                </c:pt>
                <c:pt idx="867">
                  <c:v>42171</c:v>
                </c:pt>
                <c:pt idx="868">
                  <c:v>42172</c:v>
                </c:pt>
                <c:pt idx="869">
                  <c:v>42173</c:v>
                </c:pt>
                <c:pt idx="870">
                  <c:v>42174</c:v>
                </c:pt>
                <c:pt idx="871">
                  <c:v>42177</c:v>
                </c:pt>
                <c:pt idx="872">
                  <c:v>42178</c:v>
                </c:pt>
                <c:pt idx="873">
                  <c:v>42179</c:v>
                </c:pt>
                <c:pt idx="874">
                  <c:v>42180</c:v>
                </c:pt>
                <c:pt idx="875">
                  <c:v>42181</c:v>
                </c:pt>
                <c:pt idx="876">
                  <c:v>42184</c:v>
                </c:pt>
                <c:pt idx="877">
                  <c:v>42185</c:v>
                </c:pt>
                <c:pt idx="878">
                  <c:v>42186</c:v>
                </c:pt>
                <c:pt idx="879">
                  <c:v>42187</c:v>
                </c:pt>
                <c:pt idx="880">
                  <c:v>42191</c:v>
                </c:pt>
                <c:pt idx="881">
                  <c:v>42192</c:v>
                </c:pt>
                <c:pt idx="882">
                  <c:v>42193</c:v>
                </c:pt>
                <c:pt idx="883">
                  <c:v>42194</c:v>
                </c:pt>
                <c:pt idx="884">
                  <c:v>42195</c:v>
                </c:pt>
                <c:pt idx="885">
                  <c:v>42198</c:v>
                </c:pt>
                <c:pt idx="886">
                  <c:v>42199</c:v>
                </c:pt>
                <c:pt idx="887">
                  <c:v>42200</c:v>
                </c:pt>
                <c:pt idx="888">
                  <c:v>42201</c:v>
                </c:pt>
                <c:pt idx="889">
                  <c:v>42202</c:v>
                </c:pt>
                <c:pt idx="890">
                  <c:v>42205</c:v>
                </c:pt>
                <c:pt idx="891">
                  <c:v>42206</c:v>
                </c:pt>
                <c:pt idx="892">
                  <c:v>42207</c:v>
                </c:pt>
                <c:pt idx="893">
                  <c:v>42208</c:v>
                </c:pt>
                <c:pt idx="894">
                  <c:v>42209</c:v>
                </c:pt>
                <c:pt idx="895">
                  <c:v>42212</c:v>
                </c:pt>
                <c:pt idx="896">
                  <c:v>42213</c:v>
                </c:pt>
                <c:pt idx="897">
                  <c:v>42214</c:v>
                </c:pt>
                <c:pt idx="898">
                  <c:v>42215</c:v>
                </c:pt>
                <c:pt idx="899">
                  <c:v>42216</c:v>
                </c:pt>
                <c:pt idx="900">
                  <c:v>42219</c:v>
                </c:pt>
                <c:pt idx="901">
                  <c:v>42220</c:v>
                </c:pt>
                <c:pt idx="902">
                  <c:v>42221</c:v>
                </c:pt>
                <c:pt idx="903">
                  <c:v>42222</c:v>
                </c:pt>
                <c:pt idx="904">
                  <c:v>42223</c:v>
                </c:pt>
                <c:pt idx="905">
                  <c:v>42226</c:v>
                </c:pt>
                <c:pt idx="906">
                  <c:v>42227</c:v>
                </c:pt>
                <c:pt idx="907">
                  <c:v>42228</c:v>
                </c:pt>
                <c:pt idx="908">
                  <c:v>42229</c:v>
                </c:pt>
                <c:pt idx="909">
                  <c:v>42230</c:v>
                </c:pt>
                <c:pt idx="910">
                  <c:v>42233</c:v>
                </c:pt>
                <c:pt idx="911">
                  <c:v>42234</c:v>
                </c:pt>
                <c:pt idx="912">
                  <c:v>42235</c:v>
                </c:pt>
                <c:pt idx="913">
                  <c:v>42236</c:v>
                </c:pt>
                <c:pt idx="914">
                  <c:v>42237</c:v>
                </c:pt>
                <c:pt idx="915">
                  <c:v>42240</c:v>
                </c:pt>
                <c:pt idx="916">
                  <c:v>42241</c:v>
                </c:pt>
                <c:pt idx="917">
                  <c:v>42242</c:v>
                </c:pt>
                <c:pt idx="918">
                  <c:v>42243</c:v>
                </c:pt>
                <c:pt idx="919">
                  <c:v>42244</c:v>
                </c:pt>
                <c:pt idx="920">
                  <c:v>42247</c:v>
                </c:pt>
                <c:pt idx="921">
                  <c:v>42248</c:v>
                </c:pt>
                <c:pt idx="922">
                  <c:v>42249</c:v>
                </c:pt>
                <c:pt idx="923">
                  <c:v>42250</c:v>
                </c:pt>
                <c:pt idx="924">
                  <c:v>42251</c:v>
                </c:pt>
                <c:pt idx="925">
                  <c:v>42255</c:v>
                </c:pt>
                <c:pt idx="926">
                  <c:v>42256</c:v>
                </c:pt>
                <c:pt idx="927">
                  <c:v>42257</c:v>
                </c:pt>
                <c:pt idx="928">
                  <c:v>42258</c:v>
                </c:pt>
                <c:pt idx="929">
                  <c:v>42261</c:v>
                </c:pt>
                <c:pt idx="930">
                  <c:v>42262</c:v>
                </c:pt>
                <c:pt idx="931">
                  <c:v>42263</c:v>
                </c:pt>
                <c:pt idx="932">
                  <c:v>42264</c:v>
                </c:pt>
                <c:pt idx="933">
                  <c:v>42265</c:v>
                </c:pt>
                <c:pt idx="934">
                  <c:v>42268</c:v>
                </c:pt>
                <c:pt idx="935">
                  <c:v>42269</c:v>
                </c:pt>
                <c:pt idx="936">
                  <c:v>42270</c:v>
                </c:pt>
                <c:pt idx="937">
                  <c:v>42271</c:v>
                </c:pt>
                <c:pt idx="938">
                  <c:v>42272</c:v>
                </c:pt>
                <c:pt idx="939">
                  <c:v>42275</c:v>
                </c:pt>
                <c:pt idx="940">
                  <c:v>42276</c:v>
                </c:pt>
                <c:pt idx="941">
                  <c:v>42277</c:v>
                </c:pt>
                <c:pt idx="942">
                  <c:v>42278</c:v>
                </c:pt>
                <c:pt idx="943">
                  <c:v>42279</c:v>
                </c:pt>
                <c:pt idx="944">
                  <c:v>42282</c:v>
                </c:pt>
                <c:pt idx="945">
                  <c:v>42283</c:v>
                </c:pt>
                <c:pt idx="946">
                  <c:v>42284</c:v>
                </c:pt>
                <c:pt idx="947">
                  <c:v>42285</c:v>
                </c:pt>
                <c:pt idx="948">
                  <c:v>42286</c:v>
                </c:pt>
                <c:pt idx="949">
                  <c:v>42289</c:v>
                </c:pt>
                <c:pt idx="950">
                  <c:v>42290</c:v>
                </c:pt>
                <c:pt idx="951">
                  <c:v>42291</c:v>
                </c:pt>
                <c:pt idx="952">
                  <c:v>42292</c:v>
                </c:pt>
                <c:pt idx="953">
                  <c:v>42293</c:v>
                </c:pt>
                <c:pt idx="954">
                  <c:v>42296</c:v>
                </c:pt>
                <c:pt idx="955">
                  <c:v>42297</c:v>
                </c:pt>
                <c:pt idx="956">
                  <c:v>42298</c:v>
                </c:pt>
                <c:pt idx="957">
                  <c:v>42299</c:v>
                </c:pt>
                <c:pt idx="958">
                  <c:v>42300</c:v>
                </c:pt>
                <c:pt idx="959">
                  <c:v>42303</c:v>
                </c:pt>
                <c:pt idx="960">
                  <c:v>42304</c:v>
                </c:pt>
                <c:pt idx="961">
                  <c:v>42305</c:v>
                </c:pt>
                <c:pt idx="962">
                  <c:v>42306</c:v>
                </c:pt>
                <c:pt idx="963">
                  <c:v>42307</c:v>
                </c:pt>
                <c:pt idx="964">
                  <c:v>42310</c:v>
                </c:pt>
                <c:pt idx="965">
                  <c:v>42311</c:v>
                </c:pt>
                <c:pt idx="966">
                  <c:v>42312</c:v>
                </c:pt>
                <c:pt idx="967">
                  <c:v>42313</c:v>
                </c:pt>
                <c:pt idx="968">
                  <c:v>42314</c:v>
                </c:pt>
                <c:pt idx="969">
                  <c:v>42317</c:v>
                </c:pt>
                <c:pt idx="970">
                  <c:v>42318</c:v>
                </c:pt>
                <c:pt idx="971">
                  <c:v>42319</c:v>
                </c:pt>
                <c:pt idx="972">
                  <c:v>42320</c:v>
                </c:pt>
                <c:pt idx="973">
                  <c:v>42321</c:v>
                </c:pt>
                <c:pt idx="974">
                  <c:v>42324</c:v>
                </c:pt>
                <c:pt idx="975">
                  <c:v>42325</c:v>
                </c:pt>
                <c:pt idx="976">
                  <c:v>42326</c:v>
                </c:pt>
                <c:pt idx="977">
                  <c:v>42327</c:v>
                </c:pt>
                <c:pt idx="978">
                  <c:v>42328</c:v>
                </c:pt>
                <c:pt idx="979">
                  <c:v>42331</c:v>
                </c:pt>
                <c:pt idx="980">
                  <c:v>42332</c:v>
                </c:pt>
                <c:pt idx="981">
                  <c:v>42333</c:v>
                </c:pt>
                <c:pt idx="982">
                  <c:v>42335</c:v>
                </c:pt>
                <c:pt idx="983">
                  <c:v>42338</c:v>
                </c:pt>
                <c:pt idx="984">
                  <c:v>42339</c:v>
                </c:pt>
                <c:pt idx="985">
                  <c:v>42340</c:v>
                </c:pt>
                <c:pt idx="986">
                  <c:v>42341</c:v>
                </c:pt>
                <c:pt idx="987">
                  <c:v>42342</c:v>
                </c:pt>
                <c:pt idx="988">
                  <c:v>42345</c:v>
                </c:pt>
                <c:pt idx="989">
                  <c:v>42346</c:v>
                </c:pt>
                <c:pt idx="990">
                  <c:v>42347</c:v>
                </c:pt>
                <c:pt idx="991">
                  <c:v>42348</c:v>
                </c:pt>
                <c:pt idx="992">
                  <c:v>42349</c:v>
                </c:pt>
                <c:pt idx="993">
                  <c:v>42352</c:v>
                </c:pt>
                <c:pt idx="994">
                  <c:v>42353</c:v>
                </c:pt>
                <c:pt idx="995">
                  <c:v>42354</c:v>
                </c:pt>
                <c:pt idx="996">
                  <c:v>42355</c:v>
                </c:pt>
                <c:pt idx="997">
                  <c:v>42356</c:v>
                </c:pt>
                <c:pt idx="998">
                  <c:v>42359</c:v>
                </c:pt>
                <c:pt idx="999">
                  <c:v>42360</c:v>
                </c:pt>
                <c:pt idx="1000">
                  <c:v>42361</c:v>
                </c:pt>
                <c:pt idx="1001">
                  <c:v>42362</c:v>
                </c:pt>
                <c:pt idx="1002">
                  <c:v>42366</c:v>
                </c:pt>
                <c:pt idx="1003">
                  <c:v>42367</c:v>
                </c:pt>
                <c:pt idx="1004">
                  <c:v>42368</c:v>
                </c:pt>
                <c:pt idx="1005">
                  <c:v>42369</c:v>
                </c:pt>
                <c:pt idx="1006">
                  <c:v>42373</c:v>
                </c:pt>
                <c:pt idx="1007">
                  <c:v>42374</c:v>
                </c:pt>
                <c:pt idx="1008">
                  <c:v>42375</c:v>
                </c:pt>
                <c:pt idx="1009">
                  <c:v>42376</c:v>
                </c:pt>
                <c:pt idx="1010">
                  <c:v>42377</c:v>
                </c:pt>
                <c:pt idx="1011">
                  <c:v>42380</c:v>
                </c:pt>
                <c:pt idx="1012">
                  <c:v>42381</c:v>
                </c:pt>
                <c:pt idx="1013">
                  <c:v>42382</c:v>
                </c:pt>
                <c:pt idx="1014">
                  <c:v>42383</c:v>
                </c:pt>
                <c:pt idx="1015">
                  <c:v>42384</c:v>
                </c:pt>
                <c:pt idx="1016">
                  <c:v>42388</c:v>
                </c:pt>
                <c:pt idx="1017">
                  <c:v>42389</c:v>
                </c:pt>
                <c:pt idx="1018">
                  <c:v>42390</c:v>
                </c:pt>
                <c:pt idx="1019">
                  <c:v>42391</c:v>
                </c:pt>
                <c:pt idx="1020">
                  <c:v>42394</c:v>
                </c:pt>
                <c:pt idx="1021">
                  <c:v>42395</c:v>
                </c:pt>
                <c:pt idx="1022">
                  <c:v>42396</c:v>
                </c:pt>
                <c:pt idx="1023">
                  <c:v>42397</c:v>
                </c:pt>
                <c:pt idx="1024">
                  <c:v>42398</c:v>
                </c:pt>
                <c:pt idx="1025">
                  <c:v>42401</c:v>
                </c:pt>
                <c:pt idx="1026">
                  <c:v>42402</c:v>
                </c:pt>
                <c:pt idx="1027">
                  <c:v>42403</c:v>
                </c:pt>
                <c:pt idx="1028">
                  <c:v>42404</c:v>
                </c:pt>
                <c:pt idx="1029">
                  <c:v>42405</c:v>
                </c:pt>
                <c:pt idx="1030">
                  <c:v>42408</c:v>
                </c:pt>
                <c:pt idx="1031">
                  <c:v>42409</c:v>
                </c:pt>
                <c:pt idx="1032">
                  <c:v>42410</c:v>
                </c:pt>
                <c:pt idx="1033">
                  <c:v>42411</c:v>
                </c:pt>
                <c:pt idx="1034">
                  <c:v>42412</c:v>
                </c:pt>
                <c:pt idx="1035">
                  <c:v>42416</c:v>
                </c:pt>
                <c:pt idx="1036">
                  <c:v>42417</c:v>
                </c:pt>
                <c:pt idx="1037">
                  <c:v>42418</c:v>
                </c:pt>
                <c:pt idx="1038">
                  <c:v>42419</c:v>
                </c:pt>
                <c:pt idx="1039">
                  <c:v>42422</c:v>
                </c:pt>
                <c:pt idx="1040">
                  <c:v>42423</c:v>
                </c:pt>
                <c:pt idx="1041">
                  <c:v>42424</c:v>
                </c:pt>
                <c:pt idx="1042">
                  <c:v>42425</c:v>
                </c:pt>
                <c:pt idx="1043">
                  <c:v>42426</c:v>
                </c:pt>
                <c:pt idx="1044">
                  <c:v>42429</c:v>
                </c:pt>
                <c:pt idx="1045">
                  <c:v>42430</c:v>
                </c:pt>
                <c:pt idx="1046">
                  <c:v>42431</c:v>
                </c:pt>
                <c:pt idx="1047">
                  <c:v>42432</c:v>
                </c:pt>
                <c:pt idx="1048">
                  <c:v>42433</c:v>
                </c:pt>
                <c:pt idx="1049">
                  <c:v>42436</c:v>
                </c:pt>
                <c:pt idx="1050">
                  <c:v>42437</c:v>
                </c:pt>
                <c:pt idx="1051">
                  <c:v>42438</c:v>
                </c:pt>
                <c:pt idx="1052">
                  <c:v>42439</c:v>
                </c:pt>
                <c:pt idx="1053">
                  <c:v>42440</c:v>
                </c:pt>
                <c:pt idx="1054">
                  <c:v>42443</c:v>
                </c:pt>
                <c:pt idx="1055">
                  <c:v>42444</c:v>
                </c:pt>
                <c:pt idx="1056">
                  <c:v>42445</c:v>
                </c:pt>
                <c:pt idx="1057">
                  <c:v>42446</c:v>
                </c:pt>
                <c:pt idx="1058">
                  <c:v>42447</c:v>
                </c:pt>
                <c:pt idx="1059">
                  <c:v>42450</c:v>
                </c:pt>
                <c:pt idx="1060">
                  <c:v>42451</c:v>
                </c:pt>
                <c:pt idx="1061">
                  <c:v>42452</c:v>
                </c:pt>
                <c:pt idx="1062">
                  <c:v>42453</c:v>
                </c:pt>
                <c:pt idx="1063">
                  <c:v>42457</c:v>
                </c:pt>
                <c:pt idx="1064">
                  <c:v>42458</c:v>
                </c:pt>
                <c:pt idx="1065">
                  <c:v>42459</c:v>
                </c:pt>
                <c:pt idx="1066">
                  <c:v>42460</c:v>
                </c:pt>
                <c:pt idx="1067">
                  <c:v>42461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42471</c:v>
                </c:pt>
                <c:pt idx="1074">
                  <c:v>42472</c:v>
                </c:pt>
                <c:pt idx="1075">
                  <c:v>42473</c:v>
                </c:pt>
                <c:pt idx="1076">
                  <c:v>42474</c:v>
                </c:pt>
                <c:pt idx="1077">
                  <c:v>42475</c:v>
                </c:pt>
                <c:pt idx="1078">
                  <c:v>42478</c:v>
                </c:pt>
                <c:pt idx="1079">
                  <c:v>42479</c:v>
                </c:pt>
                <c:pt idx="1080">
                  <c:v>42480</c:v>
                </c:pt>
                <c:pt idx="1081">
                  <c:v>42481</c:v>
                </c:pt>
                <c:pt idx="1082">
                  <c:v>42482</c:v>
                </c:pt>
                <c:pt idx="1083">
                  <c:v>42485</c:v>
                </c:pt>
                <c:pt idx="1084">
                  <c:v>42486</c:v>
                </c:pt>
                <c:pt idx="1085">
                  <c:v>42487</c:v>
                </c:pt>
                <c:pt idx="1086">
                  <c:v>42488</c:v>
                </c:pt>
                <c:pt idx="1087">
                  <c:v>42489</c:v>
                </c:pt>
                <c:pt idx="1088">
                  <c:v>42492</c:v>
                </c:pt>
                <c:pt idx="1089">
                  <c:v>42493</c:v>
                </c:pt>
                <c:pt idx="1090">
                  <c:v>42494</c:v>
                </c:pt>
                <c:pt idx="1091">
                  <c:v>42495</c:v>
                </c:pt>
                <c:pt idx="1092">
                  <c:v>42496</c:v>
                </c:pt>
                <c:pt idx="1093">
                  <c:v>42499</c:v>
                </c:pt>
                <c:pt idx="1094">
                  <c:v>42500</c:v>
                </c:pt>
                <c:pt idx="1095">
                  <c:v>42501</c:v>
                </c:pt>
                <c:pt idx="1096">
                  <c:v>42502</c:v>
                </c:pt>
                <c:pt idx="1097">
                  <c:v>42503</c:v>
                </c:pt>
                <c:pt idx="1098">
                  <c:v>42506</c:v>
                </c:pt>
                <c:pt idx="1099">
                  <c:v>42507</c:v>
                </c:pt>
                <c:pt idx="1100">
                  <c:v>42508</c:v>
                </c:pt>
                <c:pt idx="1101">
                  <c:v>42509</c:v>
                </c:pt>
                <c:pt idx="1102">
                  <c:v>42510</c:v>
                </c:pt>
                <c:pt idx="1103">
                  <c:v>42513</c:v>
                </c:pt>
                <c:pt idx="1104">
                  <c:v>42514</c:v>
                </c:pt>
                <c:pt idx="1105">
                  <c:v>42515</c:v>
                </c:pt>
                <c:pt idx="1106">
                  <c:v>42516</c:v>
                </c:pt>
                <c:pt idx="1107">
                  <c:v>42517</c:v>
                </c:pt>
                <c:pt idx="1108">
                  <c:v>42521</c:v>
                </c:pt>
                <c:pt idx="1109">
                  <c:v>42522</c:v>
                </c:pt>
                <c:pt idx="1110">
                  <c:v>42523</c:v>
                </c:pt>
                <c:pt idx="1111">
                  <c:v>42524</c:v>
                </c:pt>
                <c:pt idx="1112">
                  <c:v>42527</c:v>
                </c:pt>
                <c:pt idx="1113">
                  <c:v>42528</c:v>
                </c:pt>
                <c:pt idx="1114">
                  <c:v>42529</c:v>
                </c:pt>
                <c:pt idx="1115">
                  <c:v>42530</c:v>
                </c:pt>
                <c:pt idx="1116">
                  <c:v>42531</c:v>
                </c:pt>
                <c:pt idx="1117">
                  <c:v>42534</c:v>
                </c:pt>
                <c:pt idx="1118">
                  <c:v>42535</c:v>
                </c:pt>
                <c:pt idx="1119">
                  <c:v>42536</c:v>
                </c:pt>
                <c:pt idx="1120">
                  <c:v>42537</c:v>
                </c:pt>
                <c:pt idx="1121">
                  <c:v>42538</c:v>
                </c:pt>
                <c:pt idx="1122">
                  <c:v>42541</c:v>
                </c:pt>
                <c:pt idx="1123">
                  <c:v>42542</c:v>
                </c:pt>
                <c:pt idx="1124">
                  <c:v>42543</c:v>
                </c:pt>
                <c:pt idx="1125">
                  <c:v>42544</c:v>
                </c:pt>
                <c:pt idx="1126">
                  <c:v>42545</c:v>
                </c:pt>
                <c:pt idx="1127">
                  <c:v>42548</c:v>
                </c:pt>
                <c:pt idx="1128">
                  <c:v>42549</c:v>
                </c:pt>
                <c:pt idx="1129">
                  <c:v>42550</c:v>
                </c:pt>
                <c:pt idx="1130">
                  <c:v>42551</c:v>
                </c:pt>
                <c:pt idx="1131">
                  <c:v>42552</c:v>
                </c:pt>
                <c:pt idx="1132">
                  <c:v>42556</c:v>
                </c:pt>
                <c:pt idx="1133">
                  <c:v>42557</c:v>
                </c:pt>
                <c:pt idx="1134">
                  <c:v>42558</c:v>
                </c:pt>
                <c:pt idx="1135">
                  <c:v>42559</c:v>
                </c:pt>
                <c:pt idx="1136">
                  <c:v>42562</c:v>
                </c:pt>
                <c:pt idx="1137">
                  <c:v>42563</c:v>
                </c:pt>
                <c:pt idx="1138">
                  <c:v>42564</c:v>
                </c:pt>
                <c:pt idx="1139">
                  <c:v>42565</c:v>
                </c:pt>
                <c:pt idx="1140">
                  <c:v>42566</c:v>
                </c:pt>
                <c:pt idx="1141">
                  <c:v>42569</c:v>
                </c:pt>
                <c:pt idx="1142">
                  <c:v>42570</c:v>
                </c:pt>
                <c:pt idx="1143">
                  <c:v>42571</c:v>
                </c:pt>
                <c:pt idx="1144">
                  <c:v>42572</c:v>
                </c:pt>
                <c:pt idx="1145">
                  <c:v>42573</c:v>
                </c:pt>
                <c:pt idx="1146">
                  <c:v>42576</c:v>
                </c:pt>
                <c:pt idx="1147">
                  <c:v>42577</c:v>
                </c:pt>
                <c:pt idx="1148">
                  <c:v>42578</c:v>
                </c:pt>
                <c:pt idx="1149">
                  <c:v>42579</c:v>
                </c:pt>
                <c:pt idx="1150">
                  <c:v>42580</c:v>
                </c:pt>
                <c:pt idx="1151">
                  <c:v>42583</c:v>
                </c:pt>
                <c:pt idx="1152">
                  <c:v>42584</c:v>
                </c:pt>
                <c:pt idx="1153">
                  <c:v>42585</c:v>
                </c:pt>
                <c:pt idx="1154">
                  <c:v>42586</c:v>
                </c:pt>
                <c:pt idx="1155">
                  <c:v>42587</c:v>
                </c:pt>
                <c:pt idx="1156">
                  <c:v>42590</c:v>
                </c:pt>
                <c:pt idx="1157">
                  <c:v>42591</c:v>
                </c:pt>
                <c:pt idx="1158">
                  <c:v>42592</c:v>
                </c:pt>
                <c:pt idx="1159">
                  <c:v>42593</c:v>
                </c:pt>
                <c:pt idx="1160">
                  <c:v>42594</c:v>
                </c:pt>
                <c:pt idx="1161">
                  <c:v>42597</c:v>
                </c:pt>
                <c:pt idx="1162">
                  <c:v>42598</c:v>
                </c:pt>
                <c:pt idx="1163">
                  <c:v>42599</c:v>
                </c:pt>
                <c:pt idx="1164">
                  <c:v>42600</c:v>
                </c:pt>
                <c:pt idx="1165">
                  <c:v>42601</c:v>
                </c:pt>
                <c:pt idx="1166">
                  <c:v>42604</c:v>
                </c:pt>
                <c:pt idx="1167">
                  <c:v>42605</c:v>
                </c:pt>
                <c:pt idx="1168">
                  <c:v>42606</c:v>
                </c:pt>
                <c:pt idx="1169">
                  <c:v>42607</c:v>
                </c:pt>
                <c:pt idx="1170">
                  <c:v>42608</c:v>
                </c:pt>
                <c:pt idx="1171">
                  <c:v>42611</c:v>
                </c:pt>
                <c:pt idx="1172">
                  <c:v>42612</c:v>
                </c:pt>
                <c:pt idx="1173">
                  <c:v>42613</c:v>
                </c:pt>
                <c:pt idx="1174">
                  <c:v>42614</c:v>
                </c:pt>
                <c:pt idx="1175">
                  <c:v>42615</c:v>
                </c:pt>
                <c:pt idx="1176">
                  <c:v>42619</c:v>
                </c:pt>
                <c:pt idx="1177">
                  <c:v>42620</c:v>
                </c:pt>
                <c:pt idx="1178">
                  <c:v>42621</c:v>
                </c:pt>
                <c:pt idx="1179">
                  <c:v>42622</c:v>
                </c:pt>
                <c:pt idx="1180">
                  <c:v>42625</c:v>
                </c:pt>
                <c:pt idx="1181">
                  <c:v>42626</c:v>
                </c:pt>
                <c:pt idx="1182">
                  <c:v>42627</c:v>
                </c:pt>
                <c:pt idx="1183">
                  <c:v>42628</c:v>
                </c:pt>
                <c:pt idx="1184">
                  <c:v>42629</c:v>
                </c:pt>
                <c:pt idx="1185">
                  <c:v>42632</c:v>
                </c:pt>
                <c:pt idx="1186">
                  <c:v>42633</c:v>
                </c:pt>
                <c:pt idx="1187">
                  <c:v>42634</c:v>
                </c:pt>
                <c:pt idx="1188">
                  <c:v>42635</c:v>
                </c:pt>
                <c:pt idx="1189">
                  <c:v>42636</c:v>
                </c:pt>
                <c:pt idx="1190">
                  <c:v>42639</c:v>
                </c:pt>
                <c:pt idx="1191">
                  <c:v>42640</c:v>
                </c:pt>
                <c:pt idx="1192">
                  <c:v>42641</c:v>
                </c:pt>
                <c:pt idx="1193">
                  <c:v>42642</c:v>
                </c:pt>
                <c:pt idx="1194">
                  <c:v>42643</c:v>
                </c:pt>
                <c:pt idx="1195">
                  <c:v>42646</c:v>
                </c:pt>
                <c:pt idx="1196">
                  <c:v>42647</c:v>
                </c:pt>
                <c:pt idx="1197">
                  <c:v>42648</c:v>
                </c:pt>
                <c:pt idx="1198">
                  <c:v>42649</c:v>
                </c:pt>
                <c:pt idx="1199">
                  <c:v>42650</c:v>
                </c:pt>
                <c:pt idx="1200">
                  <c:v>42653</c:v>
                </c:pt>
                <c:pt idx="1201">
                  <c:v>42654</c:v>
                </c:pt>
                <c:pt idx="1202">
                  <c:v>42655</c:v>
                </c:pt>
                <c:pt idx="1203">
                  <c:v>42656</c:v>
                </c:pt>
                <c:pt idx="1204">
                  <c:v>42657</c:v>
                </c:pt>
                <c:pt idx="1205">
                  <c:v>42660</c:v>
                </c:pt>
                <c:pt idx="1206">
                  <c:v>42661</c:v>
                </c:pt>
                <c:pt idx="1207">
                  <c:v>42662</c:v>
                </c:pt>
                <c:pt idx="1208">
                  <c:v>42663</c:v>
                </c:pt>
                <c:pt idx="1209">
                  <c:v>42664</c:v>
                </c:pt>
                <c:pt idx="1210">
                  <c:v>42667</c:v>
                </c:pt>
                <c:pt idx="1211">
                  <c:v>42668</c:v>
                </c:pt>
                <c:pt idx="1212">
                  <c:v>42669</c:v>
                </c:pt>
                <c:pt idx="1213">
                  <c:v>42670</c:v>
                </c:pt>
                <c:pt idx="1214">
                  <c:v>42671</c:v>
                </c:pt>
                <c:pt idx="1215">
                  <c:v>42674</c:v>
                </c:pt>
                <c:pt idx="1216">
                  <c:v>42675</c:v>
                </c:pt>
                <c:pt idx="1217">
                  <c:v>42676</c:v>
                </c:pt>
                <c:pt idx="1218">
                  <c:v>42677</c:v>
                </c:pt>
                <c:pt idx="1219">
                  <c:v>42678</c:v>
                </c:pt>
                <c:pt idx="1220">
                  <c:v>42681</c:v>
                </c:pt>
                <c:pt idx="1221">
                  <c:v>42682</c:v>
                </c:pt>
                <c:pt idx="1222">
                  <c:v>42683</c:v>
                </c:pt>
                <c:pt idx="1223">
                  <c:v>42684</c:v>
                </c:pt>
                <c:pt idx="1224">
                  <c:v>42685</c:v>
                </c:pt>
                <c:pt idx="1225">
                  <c:v>42688</c:v>
                </c:pt>
                <c:pt idx="1226">
                  <c:v>42689</c:v>
                </c:pt>
                <c:pt idx="1227">
                  <c:v>42690</c:v>
                </c:pt>
                <c:pt idx="1228">
                  <c:v>42691</c:v>
                </c:pt>
                <c:pt idx="1229">
                  <c:v>42692</c:v>
                </c:pt>
                <c:pt idx="1230">
                  <c:v>42695</c:v>
                </c:pt>
                <c:pt idx="1231">
                  <c:v>42696</c:v>
                </c:pt>
                <c:pt idx="1232">
                  <c:v>42697</c:v>
                </c:pt>
                <c:pt idx="1233">
                  <c:v>42699</c:v>
                </c:pt>
                <c:pt idx="1234">
                  <c:v>42702</c:v>
                </c:pt>
                <c:pt idx="1235">
                  <c:v>42703</c:v>
                </c:pt>
                <c:pt idx="1236">
                  <c:v>42704</c:v>
                </c:pt>
                <c:pt idx="1237">
                  <c:v>42705</c:v>
                </c:pt>
                <c:pt idx="1238">
                  <c:v>42706</c:v>
                </c:pt>
                <c:pt idx="1239">
                  <c:v>42709</c:v>
                </c:pt>
                <c:pt idx="1240">
                  <c:v>42710</c:v>
                </c:pt>
                <c:pt idx="1241">
                  <c:v>42711</c:v>
                </c:pt>
                <c:pt idx="1242">
                  <c:v>42712</c:v>
                </c:pt>
                <c:pt idx="1243">
                  <c:v>42713</c:v>
                </c:pt>
                <c:pt idx="1244">
                  <c:v>42716</c:v>
                </c:pt>
                <c:pt idx="1245">
                  <c:v>42717</c:v>
                </c:pt>
                <c:pt idx="1246">
                  <c:v>42718</c:v>
                </c:pt>
                <c:pt idx="1247">
                  <c:v>42719</c:v>
                </c:pt>
                <c:pt idx="1248">
                  <c:v>42720</c:v>
                </c:pt>
                <c:pt idx="1249">
                  <c:v>42723</c:v>
                </c:pt>
                <c:pt idx="1250">
                  <c:v>42724</c:v>
                </c:pt>
                <c:pt idx="1251">
                  <c:v>42725</c:v>
                </c:pt>
                <c:pt idx="1252">
                  <c:v>42726</c:v>
                </c:pt>
                <c:pt idx="1253">
                  <c:v>42727</c:v>
                </c:pt>
                <c:pt idx="1254">
                  <c:v>42731</c:v>
                </c:pt>
                <c:pt idx="1255">
                  <c:v>42732</c:v>
                </c:pt>
                <c:pt idx="1256">
                  <c:v>42733</c:v>
                </c:pt>
                <c:pt idx="1257">
                  <c:v>42734</c:v>
                </c:pt>
              </c:numCache>
            </c:numRef>
          </c:cat>
          <c:val>
            <c:numRef>
              <c:f>'CAHDistribution Fit'!$B$2:$B$1259</c:f>
              <c:numCache>
                <c:formatCode>General</c:formatCode>
                <c:ptCount val="1258"/>
                <c:pt idx="0">
                  <c:v>37.336576999999998</c:v>
                </c:pt>
                <c:pt idx="1">
                  <c:v>37.084547999999998</c:v>
                </c:pt>
                <c:pt idx="2">
                  <c:v>36.814515</c:v>
                </c:pt>
                <c:pt idx="3">
                  <c:v>37.408588000000002</c:v>
                </c:pt>
                <c:pt idx="4">
                  <c:v>37.120553000000001</c:v>
                </c:pt>
                <c:pt idx="5">
                  <c:v>37.264569999999999</c:v>
                </c:pt>
                <c:pt idx="6">
                  <c:v>37.426591000000002</c:v>
                </c:pt>
                <c:pt idx="7">
                  <c:v>37.678620000000002</c:v>
                </c:pt>
                <c:pt idx="8">
                  <c:v>37.129553000000001</c:v>
                </c:pt>
                <c:pt idx="9">
                  <c:v>37.579608</c:v>
                </c:pt>
                <c:pt idx="10">
                  <c:v>38.065668000000002</c:v>
                </c:pt>
                <c:pt idx="11">
                  <c:v>38.443713000000002</c:v>
                </c:pt>
                <c:pt idx="12">
                  <c:v>38.380704999999999</c:v>
                </c:pt>
                <c:pt idx="13">
                  <c:v>37.804634999999998</c:v>
                </c:pt>
                <c:pt idx="14">
                  <c:v>37.669617000000002</c:v>
                </c:pt>
                <c:pt idx="15">
                  <c:v>37.876646000000001</c:v>
                </c:pt>
                <c:pt idx="16">
                  <c:v>37.912647999999997</c:v>
                </c:pt>
                <c:pt idx="17">
                  <c:v>38.110672999999998</c:v>
                </c:pt>
                <c:pt idx="18">
                  <c:v>38.344700000000003</c:v>
                </c:pt>
                <c:pt idx="19">
                  <c:v>38.731748000000003</c:v>
                </c:pt>
                <c:pt idx="20">
                  <c:v>38.776755999999999</c:v>
                </c:pt>
                <c:pt idx="21">
                  <c:v>38.002661000000003</c:v>
                </c:pt>
                <c:pt idx="22">
                  <c:v>37.849640000000001</c:v>
                </c:pt>
                <c:pt idx="23">
                  <c:v>37.624612999999997</c:v>
                </c:pt>
                <c:pt idx="24">
                  <c:v>38.173679999999997</c:v>
                </c:pt>
                <c:pt idx="25">
                  <c:v>38.263689999999997</c:v>
                </c:pt>
                <c:pt idx="26">
                  <c:v>37.921650999999997</c:v>
                </c:pt>
                <c:pt idx="27">
                  <c:v>37.696623000000002</c:v>
                </c:pt>
                <c:pt idx="28">
                  <c:v>38.137675000000002</c:v>
                </c:pt>
                <c:pt idx="29">
                  <c:v>37.858643000000001</c:v>
                </c:pt>
                <c:pt idx="30">
                  <c:v>37.354579999999999</c:v>
                </c:pt>
                <c:pt idx="31">
                  <c:v>37.624612999999997</c:v>
                </c:pt>
                <c:pt idx="32">
                  <c:v>37.372582999999999</c:v>
                </c:pt>
                <c:pt idx="33">
                  <c:v>37.174557</c:v>
                </c:pt>
                <c:pt idx="34">
                  <c:v>36.976534999999998</c:v>
                </c:pt>
                <c:pt idx="35">
                  <c:v>37.390585000000002</c:v>
                </c:pt>
                <c:pt idx="36">
                  <c:v>37.849640000000001</c:v>
                </c:pt>
                <c:pt idx="37">
                  <c:v>37.651617999999999</c:v>
                </c:pt>
                <c:pt idx="38">
                  <c:v>37.894644999999997</c:v>
                </c:pt>
                <c:pt idx="39">
                  <c:v>37.399585000000002</c:v>
                </c:pt>
                <c:pt idx="40">
                  <c:v>37.435589999999998</c:v>
                </c:pt>
                <c:pt idx="41">
                  <c:v>36.940530000000003</c:v>
                </c:pt>
                <c:pt idx="42">
                  <c:v>37.273569999999999</c:v>
                </c:pt>
                <c:pt idx="43">
                  <c:v>37.264569999999999</c:v>
                </c:pt>
                <c:pt idx="44">
                  <c:v>36.949530000000003</c:v>
                </c:pt>
                <c:pt idx="45">
                  <c:v>37.579608</c:v>
                </c:pt>
                <c:pt idx="46">
                  <c:v>38.002661000000003</c:v>
                </c:pt>
                <c:pt idx="47">
                  <c:v>37.633616000000004</c:v>
                </c:pt>
                <c:pt idx="48">
                  <c:v>37.651617999999999</c:v>
                </c:pt>
                <c:pt idx="49">
                  <c:v>37.417588000000002</c:v>
                </c:pt>
                <c:pt idx="50">
                  <c:v>37.534602999999997</c:v>
                </c:pt>
                <c:pt idx="51">
                  <c:v>37.435589999999998</c:v>
                </c:pt>
                <c:pt idx="52">
                  <c:v>37.111550000000001</c:v>
                </c:pt>
                <c:pt idx="53">
                  <c:v>36.742505000000001</c:v>
                </c:pt>
                <c:pt idx="54">
                  <c:v>37.273569999999999</c:v>
                </c:pt>
                <c:pt idx="55">
                  <c:v>37.381582000000002</c:v>
                </c:pt>
                <c:pt idx="56">
                  <c:v>37.966655000000003</c:v>
                </c:pt>
                <c:pt idx="57">
                  <c:v>38.956775</c:v>
                </c:pt>
                <c:pt idx="58">
                  <c:v>38.983781</c:v>
                </c:pt>
                <c:pt idx="59">
                  <c:v>38.825474999999997</c:v>
                </c:pt>
                <c:pt idx="60">
                  <c:v>38.988303000000002</c:v>
                </c:pt>
                <c:pt idx="61">
                  <c:v>38.997351000000002</c:v>
                </c:pt>
                <c:pt idx="62">
                  <c:v>38.680739000000003</c:v>
                </c:pt>
                <c:pt idx="63">
                  <c:v>38.192256999999998</c:v>
                </c:pt>
                <c:pt idx="64">
                  <c:v>38.336993</c:v>
                </c:pt>
                <c:pt idx="65">
                  <c:v>37.785186000000003</c:v>
                </c:pt>
                <c:pt idx="66">
                  <c:v>37.658541999999997</c:v>
                </c:pt>
                <c:pt idx="67">
                  <c:v>37.079597999999997</c:v>
                </c:pt>
                <c:pt idx="68">
                  <c:v>37.323836999999997</c:v>
                </c:pt>
                <c:pt idx="69">
                  <c:v>37.360022000000001</c:v>
                </c:pt>
                <c:pt idx="70">
                  <c:v>36.663479000000002</c:v>
                </c:pt>
                <c:pt idx="71">
                  <c:v>36.708711999999998</c:v>
                </c:pt>
                <c:pt idx="72">
                  <c:v>37.721863999999997</c:v>
                </c:pt>
                <c:pt idx="73">
                  <c:v>37.242423000000002</c:v>
                </c:pt>
                <c:pt idx="74">
                  <c:v>37.242423000000002</c:v>
                </c:pt>
                <c:pt idx="75">
                  <c:v>37.586171999999998</c:v>
                </c:pt>
                <c:pt idx="76">
                  <c:v>37.450484000000003</c:v>
                </c:pt>
                <c:pt idx="77">
                  <c:v>37.305748000000001</c:v>
                </c:pt>
                <c:pt idx="78">
                  <c:v>37.640450000000001</c:v>
                </c:pt>
                <c:pt idx="79">
                  <c:v>37.911828999999997</c:v>
                </c:pt>
                <c:pt idx="80">
                  <c:v>38.273671</c:v>
                </c:pt>
                <c:pt idx="81">
                  <c:v>38.237485999999997</c:v>
                </c:pt>
                <c:pt idx="82">
                  <c:v>38.400314999999999</c:v>
                </c:pt>
                <c:pt idx="83">
                  <c:v>38.373173999999999</c:v>
                </c:pt>
                <c:pt idx="84">
                  <c:v>39.196365</c:v>
                </c:pt>
                <c:pt idx="85">
                  <c:v>38.626465000000003</c:v>
                </c:pt>
                <c:pt idx="86">
                  <c:v>38.771200999999998</c:v>
                </c:pt>
                <c:pt idx="87">
                  <c:v>38.915937</c:v>
                </c:pt>
                <c:pt idx="88">
                  <c:v>38.201301000000001</c:v>
                </c:pt>
                <c:pt idx="89">
                  <c:v>38.210349000000001</c:v>
                </c:pt>
                <c:pt idx="90">
                  <c:v>38.436500000000002</c:v>
                </c:pt>
                <c:pt idx="91">
                  <c:v>38.680739000000003</c:v>
                </c:pt>
                <c:pt idx="92">
                  <c:v>38.201301000000001</c:v>
                </c:pt>
                <c:pt idx="93">
                  <c:v>38.101795000000003</c:v>
                </c:pt>
                <c:pt idx="94">
                  <c:v>37.549987999999999</c:v>
                </c:pt>
                <c:pt idx="95">
                  <c:v>37.052458000000001</c:v>
                </c:pt>
                <c:pt idx="96">
                  <c:v>37.405251999999997</c:v>
                </c:pt>
                <c:pt idx="97">
                  <c:v>37.314793000000002</c:v>
                </c:pt>
                <c:pt idx="98">
                  <c:v>37.088642999999998</c:v>
                </c:pt>
                <c:pt idx="99">
                  <c:v>37.513806000000002</c:v>
                </c:pt>
                <c:pt idx="100">
                  <c:v>37.694724000000001</c:v>
                </c:pt>
                <c:pt idx="101">
                  <c:v>37.721863999999997</c:v>
                </c:pt>
                <c:pt idx="102">
                  <c:v>37.233378999999999</c:v>
                </c:pt>
                <c:pt idx="103">
                  <c:v>37.432392</c:v>
                </c:pt>
                <c:pt idx="104">
                  <c:v>36.663479000000002</c:v>
                </c:pt>
                <c:pt idx="105">
                  <c:v>36.672527000000002</c:v>
                </c:pt>
                <c:pt idx="106">
                  <c:v>37.124827000000003</c:v>
                </c:pt>
                <c:pt idx="107">
                  <c:v>37.522851000000003</c:v>
                </c:pt>
                <c:pt idx="108">
                  <c:v>37.739955999999999</c:v>
                </c:pt>
                <c:pt idx="109">
                  <c:v>37.902785000000002</c:v>
                </c:pt>
                <c:pt idx="110">
                  <c:v>37.522851000000003</c:v>
                </c:pt>
                <c:pt idx="111">
                  <c:v>37.803277999999999</c:v>
                </c:pt>
                <c:pt idx="112">
                  <c:v>37.577128000000002</c:v>
                </c:pt>
                <c:pt idx="113">
                  <c:v>37.830415000000002</c:v>
                </c:pt>
                <c:pt idx="114">
                  <c:v>38.418407000000002</c:v>
                </c:pt>
                <c:pt idx="115">
                  <c:v>38.508865999999998</c:v>
                </c:pt>
                <c:pt idx="116">
                  <c:v>38.545051000000001</c:v>
                </c:pt>
                <c:pt idx="117">
                  <c:v>38.165117000000002</c:v>
                </c:pt>
                <c:pt idx="118">
                  <c:v>37.577128000000002</c:v>
                </c:pt>
                <c:pt idx="119">
                  <c:v>37.703772000000001</c:v>
                </c:pt>
                <c:pt idx="120">
                  <c:v>36.790123000000001</c:v>
                </c:pt>
                <c:pt idx="121">
                  <c:v>36.790123000000001</c:v>
                </c:pt>
                <c:pt idx="122">
                  <c:v>36.697311999999997</c:v>
                </c:pt>
                <c:pt idx="123">
                  <c:v>37.270563000000003</c:v>
                </c:pt>
                <c:pt idx="124">
                  <c:v>38.216887</c:v>
                </c:pt>
                <c:pt idx="125">
                  <c:v>38.580858999999997</c:v>
                </c:pt>
                <c:pt idx="126">
                  <c:v>39.026719999999997</c:v>
                </c:pt>
                <c:pt idx="127">
                  <c:v>38.735543999999997</c:v>
                </c:pt>
                <c:pt idx="128">
                  <c:v>38.007604000000001</c:v>
                </c:pt>
                <c:pt idx="129">
                  <c:v>38.744646000000003</c:v>
                </c:pt>
                <c:pt idx="130">
                  <c:v>38.835636999999998</c:v>
                </c:pt>
                <c:pt idx="131">
                  <c:v>38.526262000000003</c:v>
                </c:pt>
                <c:pt idx="132">
                  <c:v>38.225985000000001</c:v>
                </c:pt>
                <c:pt idx="133">
                  <c:v>38.680948000000001</c:v>
                </c:pt>
                <c:pt idx="134">
                  <c:v>38.480766000000003</c:v>
                </c:pt>
                <c:pt idx="135">
                  <c:v>38.890234</c:v>
                </c:pt>
                <c:pt idx="136">
                  <c:v>39.18141</c:v>
                </c:pt>
                <c:pt idx="137">
                  <c:v>39.581775999999998</c:v>
                </c:pt>
                <c:pt idx="138">
                  <c:v>39.217804000000001</c:v>
                </c:pt>
                <c:pt idx="139">
                  <c:v>38.653651000000004</c:v>
                </c:pt>
                <c:pt idx="140">
                  <c:v>38.362475000000003</c:v>
                </c:pt>
                <c:pt idx="141">
                  <c:v>38.335177999999999</c:v>
                </c:pt>
                <c:pt idx="142">
                  <c:v>38.280580999999998</c:v>
                </c:pt>
                <c:pt idx="143">
                  <c:v>38.526262000000003</c:v>
                </c:pt>
                <c:pt idx="144">
                  <c:v>39.408890999999997</c:v>
                </c:pt>
                <c:pt idx="145">
                  <c:v>39.208705999999999</c:v>
                </c:pt>
                <c:pt idx="146">
                  <c:v>38.699145999999999</c:v>
                </c:pt>
                <c:pt idx="147">
                  <c:v>37.206868999999998</c:v>
                </c:pt>
                <c:pt idx="148">
                  <c:v>35.705492999999997</c:v>
                </c:pt>
                <c:pt idx="149">
                  <c:v>35.596299000000002</c:v>
                </c:pt>
                <c:pt idx="150">
                  <c:v>36.08766</c:v>
                </c:pt>
                <c:pt idx="151">
                  <c:v>36.169553999999998</c:v>
                </c:pt>
                <c:pt idx="152">
                  <c:v>36.579020999999997</c:v>
                </c:pt>
                <c:pt idx="153">
                  <c:v>36.642716</c:v>
                </c:pt>
                <c:pt idx="154">
                  <c:v>36.378836</c:v>
                </c:pt>
                <c:pt idx="155">
                  <c:v>36.187753000000001</c:v>
                </c:pt>
                <c:pt idx="156">
                  <c:v>36.224150000000002</c:v>
                </c:pt>
                <c:pt idx="157">
                  <c:v>36.278744000000003</c:v>
                </c:pt>
                <c:pt idx="158">
                  <c:v>36.124057999999998</c:v>
                </c:pt>
                <c:pt idx="159">
                  <c:v>36.451631999999996</c:v>
                </c:pt>
                <c:pt idx="160">
                  <c:v>36.269646000000002</c:v>
                </c:pt>
                <c:pt idx="161">
                  <c:v>36.051262000000001</c:v>
                </c:pt>
                <c:pt idx="162">
                  <c:v>35.987568000000003</c:v>
                </c:pt>
                <c:pt idx="163">
                  <c:v>36.142257000000001</c:v>
                </c:pt>
                <c:pt idx="164">
                  <c:v>36.205952000000003</c:v>
                </c:pt>
                <c:pt idx="165">
                  <c:v>36.023966000000001</c:v>
                </c:pt>
                <c:pt idx="166">
                  <c:v>36.424332</c:v>
                </c:pt>
                <c:pt idx="167">
                  <c:v>36.005766999999999</c:v>
                </c:pt>
                <c:pt idx="168">
                  <c:v>35.987568000000003</c:v>
                </c:pt>
                <c:pt idx="169">
                  <c:v>36.114956999999997</c:v>
                </c:pt>
                <c:pt idx="170">
                  <c:v>35.468910000000001</c:v>
                </c:pt>
                <c:pt idx="171">
                  <c:v>35.659993999999998</c:v>
                </c:pt>
                <c:pt idx="172">
                  <c:v>34.859262000000001</c:v>
                </c:pt>
                <c:pt idx="173">
                  <c:v>34.804665</c:v>
                </c:pt>
                <c:pt idx="174">
                  <c:v>34.677275999999999</c:v>
                </c:pt>
                <c:pt idx="175">
                  <c:v>34.349702000000001</c:v>
                </c:pt>
                <c:pt idx="176">
                  <c:v>34.386099999999999</c:v>
                </c:pt>
                <c:pt idx="177">
                  <c:v>34.913854999999998</c:v>
                </c:pt>
                <c:pt idx="178">
                  <c:v>34.786465999999997</c:v>
                </c:pt>
                <c:pt idx="179">
                  <c:v>35.123137999999997</c:v>
                </c:pt>
                <c:pt idx="180">
                  <c:v>34.831961999999997</c:v>
                </c:pt>
                <c:pt idx="181">
                  <c:v>35.077641999999997</c:v>
                </c:pt>
                <c:pt idx="182">
                  <c:v>35.132238999999998</c:v>
                </c:pt>
                <c:pt idx="183">
                  <c:v>35.396118000000001</c:v>
                </c:pt>
                <c:pt idx="184">
                  <c:v>35.532604999999997</c:v>
                </c:pt>
                <c:pt idx="185">
                  <c:v>35.650896000000003</c:v>
                </c:pt>
                <c:pt idx="186">
                  <c:v>36.280752999999997</c:v>
                </c:pt>
                <c:pt idx="187">
                  <c:v>35.676530999999997</c:v>
                </c:pt>
                <c:pt idx="188">
                  <c:v>36.161738999999997</c:v>
                </c:pt>
                <c:pt idx="189">
                  <c:v>36.289906000000002</c:v>
                </c:pt>
                <c:pt idx="190">
                  <c:v>36.473004000000003</c:v>
                </c:pt>
                <c:pt idx="191">
                  <c:v>37.214550000000003</c:v>
                </c:pt>
                <c:pt idx="192">
                  <c:v>37.095536000000003</c:v>
                </c:pt>
                <c:pt idx="193">
                  <c:v>37.397644999999997</c:v>
                </c:pt>
                <c:pt idx="194">
                  <c:v>37.5899</c:v>
                </c:pt>
                <c:pt idx="195">
                  <c:v>37.351871000000003</c:v>
                </c:pt>
                <c:pt idx="196">
                  <c:v>37.452575000000003</c:v>
                </c:pt>
                <c:pt idx="197">
                  <c:v>37.434265000000003</c:v>
                </c:pt>
                <c:pt idx="198">
                  <c:v>38.093417000000002</c:v>
                </c:pt>
                <c:pt idx="199">
                  <c:v>38.496229999999997</c:v>
                </c:pt>
                <c:pt idx="200">
                  <c:v>38.111727000000002</c:v>
                </c:pt>
                <c:pt idx="201">
                  <c:v>38.212431000000002</c:v>
                </c:pt>
                <c:pt idx="202">
                  <c:v>37.772993999999997</c:v>
                </c:pt>
                <c:pt idx="203">
                  <c:v>38.056795999999999</c:v>
                </c:pt>
                <c:pt idx="204">
                  <c:v>37.296944000000003</c:v>
                </c:pt>
                <c:pt idx="205">
                  <c:v>37.242013999999998</c:v>
                </c:pt>
                <c:pt idx="206">
                  <c:v>37.434265000000003</c:v>
                </c:pt>
                <c:pt idx="207">
                  <c:v>37.013142000000002</c:v>
                </c:pt>
                <c:pt idx="208">
                  <c:v>37.653982999999997</c:v>
                </c:pt>
                <c:pt idx="209">
                  <c:v>37.809615000000001</c:v>
                </c:pt>
                <c:pt idx="210">
                  <c:v>37.626516000000002</c:v>
                </c:pt>
                <c:pt idx="211">
                  <c:v>37.058914999999999</c:v>
                </c:pt>
                <c:pt idx="212">
                  <c:v>37.077226000000003</c:v>
                </c:pt>
                <c:pt idx="213">
                  <c:v>37.269477000000002</c:v>
                </c:pt>
                <c:pt idx="214">
                  <c:v>36.674413000000001</c:v>
                </c:pt>
                <c:pt idx="215">
                  <c:v>36.619481999999998</c:v>
                </c:pt>
                <c:pt idx="216">
                  <c:v>36.527934999999999</c:v>
                </c:pt>
                <c:pt idx="217">
                  <c:v>36.445540999999999</c:v>
                </c:pt>
                <c:pt idx="218">
                  <c:v>35.969487000000001</c:v>
                </c:pt>
                <c:pt idx="219">
                  <c:v>36.033571000000002</c:v>
                </c:pt>
                <c:pt idx="220">
                  <c:v>36.042724</c:v>
                </c:pt>
                <c:pt idx="221">
                  <c:v>36.280752999999997</c:v>
                </c:pt>
                <c:pt idx="222">
                  <c:v>35.987797</c:v>
                </c:pt>
                <c:pt idx="223">
                  <c:v>36.280752999999997</c:v>
                </c:pt>
                <c:pt idx="224">
                  <c:v>36.610329</c:v>
                </c:pt>
                <c:pt idx="225">
                  <c:v>36.344836999999998</c:v>
                </c:pt>
                <c:pt idx="226">
                  <c:v>36.198359000000004</c:v>
                </c:pt>
                <c:pt idx="227">
                  <c:v>36.509625</c:v>
                </c:pt>
                <c:pt idx="228">
                  <c:v>36.894126999999997</c:v>
                </c:pt>
                <c:pt idx="229">
                  <c:v>37.031452000000002</c:v>
                </c:pt>
                <c:pt idx="230">
                  <c:v>37.077226000000003</c:v>
                </c:pt>
                <c:pt idx="231">
                  <c:v>36.985678</c:v>
                </c:pt>
                <c:pt idx="232">
                  <c:v>36.976520999999998</c:v>
                </c:pt>
                <c:pt idx="233">
                  <c:v>37.022295</c:v>
                </c:pt>
                <c:pt idx="234">
                  <c:v>37.443421999999998</c:v>
                </c:pt>
                <c:pt idx="235">
                  <c:v>37.809615000000001</c:v>
                </c:pt>
                <c:pt idx="236">
                  <c:v>38.450456000000003</c:v>
                </c:pt>
                <c:pt idx="237">
                  <c:v>38.340598999999997</c:v>
                </c:pt>
                <c:pt idx="238">
                  <c:v>38.368062000000002</c:v>
                </c:pt>
                <c:pt idx="239">
                  <c:v>38.743411999999999</c:v>
                </c:pt>
                <c:pt idx="240">
                  <c:v>38.743411999999999</c:v>
                </c:pt>
                <c:pt idx="241">
                  <c:v>39.045524</c:v>
                </c:pt>
                <c:pt idx="242">
                  <c:v>38.459609</c:v>
                </c:pt>
                <c:pt idx="243">
                  <c:v>38.734257999999997</c:v>
                </c:pt>
                <c:pt idx="244">
                  <c:v>38.477919999999997</c:v>
                </c:pt>
                <c:pt idx="245">
                  <c:v>38.239894999999997</c:v>
                </c:pt>
                <c:pt idx="246">
                  <c:v>38.139189999999999</c:v>
                </c:pt>
                <c:pt idx="247">
                  <c:v>37.855387999999998</c:v>
                </c:pt>
                <c:pt idx="248">
                  <c:v>37.528215000000003</c:v>
                </c:pt>
                <c:pt idx="249">
                  <c:v>37.952157999999997</c:v>
                </c:pt>
                <c:pt idx="250">
                  <c:v>38.422179999999997</c:v>
                </c:pt>
                <c:pt idx="251">
                  <c:v>38.514344000000001</c:v>
                </c:pt>
                <c:pt idx="252">
                  <c:v>39.122610999999999</c:v>
                </c:pt>
                <c:pt idx="253">
                  <c:v>39.104177999999997</c:v>
                </c:pt>
                <c:pt idx="254">
                  <c:v>39.104177999999997</c:v>
                </c:pt>
                <c:pt idx="255">
                  <c:v>39.297716999999999</c:v>
                </c:pt>
                <c:pt idx="256">
                  <c:v>39.620283999999998</c:v>
                </c:pt>
                <c:pt idx="257">
                  <c:v>39.684797000000003</c:v>
                </c:pt>
                <c:pt idx="258">
                  <c:v>39.804605000000002</c:v>
                </c:pt>
                <c:pt idx="259">
                  <c:v>40.081093000000003</c:v>
                </c:pt>
                <c:pt idx="260">
                  <c:v>40.302278000000001</c:v>
                </c:pt>
                <c:pt idx="261">
                  <c:v>40.698574000000001</c:v>
                </c:pt>
                <c:pt idx="262">
                  <c:v>41.140948999999999</c:v>
                </c:pt>
                <c:pt idx="263">
                  <c:v>41.076436000000001</c:v>
                </c:pt>
                <c:pt idx="264">
                  <c:v>41.528030000000001</c:v>
                </c:pt>
                <c:pt idx="265">
                  <c:v>41.223894999999999</c:v>
                </c:pt>
                <c:pt idx="266">
                  <c:v>41.380571000000003</c:v>
                </c:pt>
                <c:pt idx="267">
                  <c:v>41.140948999999999</c:v>
                </c:pt>
                <c:pt idx="268">
                  <c:v>41.454298999999999</c:v>
                </c:pt>
                <c:pt idx="269">
                  <c:v>41.177815000000002</c:v>
                </c:pt>
                <c:pt idx="270">
                  <c:v>40.376009000000003</c:v>
                </c:pt>
                <c:pt idx="271">
                  <c:v>40.440522000000001</c:v>
                </c:pt>
                <c:pt idx="272">
                  <c:v>40.237766000000001</c:v>
                </c:pt>
                <c:pt idx="273">
                  <c:v>41.177815000000002</c:v>
                </c:pt>
                <c:pt idx="274">
                  <c:v>40.735439</c:v>
                </c:pt>
                <c:pt idx="275">
                  <c:v>41.279192999999999</c:v>
                </c:pt>
                <c:pt idx="276">
                  <c:v>41.638623000000003</c:v>
                </c:pt>
                <c:pt idx="277">
                  <c:v>41.675488000000001</c:v>
                </c:pt>
                <c:pt idx="278">
                  <c:v>41.970405</c:v>
                </c:pt>
                <c:pt idx="279">
                  <c:v>41.878241000000003</c:v>
                </c:pt>
                <c:pt idx="280">
                  <c:v>42.394348000000001</c:v>
                </c:pt>
                <c:pt idx="281">
                  <c:v>43.039479999999998</c:v>
                </c:pt>
                <c:pt idx="282">
                  <c:v>42.818289999999998</c:v>
                </c:pt>
                <c:pt idx="283">
                  <c:v>42.458860999999999</c:v>
                </c:pt>
                <c:pt idx="284">
                  <c:v>41.915106999999999</c:v>
                </c:pt>
                <c:pt idx="285">
                  <c:v>41.988838000000001</c:v>
                </c:pt>
                <c:pt idx="286">
                  <c:v>41.675488000000001</c:v>
                </c:pt>
                <c:pt idx="287">
                  <c:v>42.108645000000003</c:v>
                </c:pt>
                <c:pt idx="288">
                  <c:v>42.633966000000001</c:v>
                </c:pt>
                <c:pt idx="289">
                  <c:v>42.587885999999997</c:v>
                </c:pt>
                <c:pt idx="290">
                  <c:v>42.864370999999998</c:v>
                </c:pt>
                <c:pt idx="291">
                  <c:v>42.624752000000001</c:v>
                </c:pt>
                <c:pt idx="292">
                  <c:v>42.652399000000003</c:v>
                </c:pt>
                <c:pt idx="293">
                  <c:v>42.504941000000002</c:v>
                </c:pt>
                <c:pt idx="294">
                  <c:v>42.292968999999999</c:v>
                </c:pt>
                <c:pt idx="295">
                  <c:v>42.652399000000003</c:v>
                </c:pt>
                <c:pt idx="296">
                  <c:v>43.113207000000003</c:v>
                </c:pt>
                <c:pt idx="297">
                  <c:v>43.159291000000003</c:v>
                </c:pt>
                <c:pt idx="298">
                  <c:v>43.168506000000001</c:v>
                </c:pt>
                <c:pt idx="299">
                  <c:v>43.398910000000001</c:v>
                </c:pt>
                <c:pt idx="300">
                  <c:v>42.928887000000003</c:v>
                </c:pt>
                <c:pt idx="301">
                  <c:v>42.514158999999999</c:v>
                </c:pt>
                <c:pt idx="302">
                  <c:v>39.030447000000002</c:v>
                </c:pt>
                <c:pt idx="303">
                  <c:v>38.836908000000001</c:v>
                </c:pt>
                <c:pt idx="304">
                  <c:v>38.680235000000003</c:v>
                </c:pt>
                <c:pt idx="305">
                  <c:v>38.790827999999998</c:v>
                </c:pt>
                <c:pt idx="306">
                  <c:v>38.753962999999999</c:v>
                </c:pt>
                <c:pt idx="307">
                  <c:v>38.873773999999997</c:v>
                </c:pt>
                <c:pt idx="308">
                  <c:v>38.692878999999998</c:v>
                </c:pt>
                <c:pt idx="309">
                  <c:v>38.609389</c:v>
                </c:pt>
                <c:pt idx="310">
                  <c:v>38.822750999999997</c:v>
                </c:pt>
                <c:pt idx="311">
                  <c:v>39.008285000000001</c:v>
                </c:pt>
                <c:pt idx="312">
                  <c:v>39.314416000000001</c:v>
                </c:pt>
                <c:pt idx="313">
                  <c:v>39.453563000000003</c:v>
                </c:pt>
                <c:pt idx="314">
                  <c:v>39.379351999999997</c:v>
                </c:pt>
                <c:pt idx="315">
                  <c:v>39.676203999999998</c:v>
                </c:pt>
                <c:pt idx="316">
                  <c:v>39.778247999999998</c:v>
                </c:pt>
                <c:pt idx="317">
                  <c:v>39.843184000000001</c:v>
                </c:pt>
                <c:pt idx="318">
                  <c:v>40.353399000000003</c:v>
                </c:pt>
                <c:pt idx="319">
                  <c:v>40.140036000000002</c:v>
                </c:pt>
                <c:pt idx="320">
                  <c:v>39.898842000000002</c:v>
                </c:pt>
                <c:pt idx="321">
                  <c:v>40.000884999999997</c:v>
                </c:pt>
                <c:pt idx="322">
                  <c:v>39.509224000000003</c:v>
                </c:pt>
                <c:pt idx="323">
                  <c:v>39.611268000000003</c:v>
                </c:pt>
                <c:pt idx="324">
                  <c:v>39.954503000000003</c:v>
                </c:pt>
                <c:pt idx="325">
                  <c:v>40.242080000000001</c:v>
                </c:pt>
                <c:pt idx="326">
                  <c:v>40.631697000000003</c:v>
                </c:pt>
                <c:pt idx="327">
                  <c:v>41.179018999999997</c:v>
                </c:pt>
                <c:pt idx="328">
                  <c:v>41.021318000000001</c:v>
                </c:pt>
                <c:pt idx="329">
                  <c:v>40.798676999999998</c:v>
                </c:pt>
                <c:pt idx="330">
                  <c:v>40.817231</c:v>
                </c:pt>
                <c:pt idx="331">
                  <c:v>41.021318000000001</c:v>
                </c:pt>
                <c:pt idx="332">
                  <c:v>40.761569999999999</c:v>
                </c:pt>
                <c:pt idx="333">
                  <c:v>42.820985999999998</c:v>
                </c:pt>
                <c:pt idx="334">
                  <c:v>43.034348000000001</c:v>
                </c:pt>
                <c:pt idx="335">
                  <c:v>42.635452000000001</c:v>
                </c:pt>
                <c:pt idx="336">
                  <c:v>43.090009000000002</c:v>
                </c:pt>
                <c:pt idx="337">
                  <c:v>43.015794</c:v>
                </c:pt>
                <c:pt idx="338">
                  <c:v>42.700387999999997</c:v>
                </c:pt>
                <c:pt idx="339">
                  <c:v>43.006518999999997</c:v>
                </c:pt>
                <c:pt idx="340">
                  <c:v>42.820985999999998</c:v>
                </c:pt>
                <c:pt idx="341">
                  <c:v>42.913750999999998</c:v>
                </c:pt>
                <c:pt idx="342">
                  <c:v>43.386862000000001</c:v>
                </c:pt>
                <c:pt idx="343">
                  <c:v>43.600223999999997</c:v>
                </c:pt>
                <c:pt idx="344">
                  <c:v>44.333080000000002</c:v>
                </c:pt>
                <c:pt idx="345">
                  <c:v>44.546441999999999</c:v>
                </c:pt>
                <c:pt idx="346">
                  <c:v>44.490780999999998</c:v>
                </c:pt>
                <c:pt idx="347">
                  <c:v>44.147545999999998</c:v>
                </c:pt>
                <c:pt idx="348">
                  <c:v>43.757925</c:v>
                </c:pt>
                <c:pt idx="349">
                  <c:v>43.757925</c:v>
                </c:pt>
                <c:pt idx="350">
                  <c:v>43.859969</c:v>
                </c:pt>
                <c:pt idx="351">
                  <c:v>43.683714000000002</c:v>
                </c:pt>
                <c:pt idx="352">
                  <c:v>44.221756999999997</c:v>
                </c:pt>
                <c:pt idx="353">
                  <c:v>43.563116999999998</c:v>
                </c:pt>
                <c:pt idx="354">
                  <c:v>43.813586000000001</c:v>
                </c:pt>
                <c:pt idx="355">
                  <c:v>43.127116999999998</c:v>
                </c:pt>
                <c:pt idx="356">
                  <c:v>42.691113000000001</c:v>
                </c:pt>
                <c:pt idx="357">
                  <c:v>42.793157000000001</c:v>
                </c:pt>
                <c:pt idx="358">
                  <c:v>43.507458999999997</c:v>
                </c:pt>
                <c:pt idx="359">
                  <c:v>43.451797999999997</c:v>
                </c:pt>
                <c:pt idx="360">
                  <c:v>43.590949000000002</c:v>
                </c:pt>
                <c:pt idx="361">
                  <c:v>43.748649999999998</c:v>
                </c:pt>
                <c:pt idx="362">
                  <c:v>44.435122999999997</c:v>
                </c:pt>
                <c:pt idx="363">
                  <c:v>44.370187000000001</c:v>
                </c:pt>
                <c:pt idx="364">
                  <c:v>44.759804000000003</c:v>
                </c:pt>
                <c:pt idx="365">
                  <c:v>45.232911999999999</c:v>
                </c:pt>
                <c:pt idx="366">
                  <c:v>44.871122999999997</c:v>
                </c:pt>
                <c:pt idx="367">
                  <c:v>43.66516</c:v>
                </c:pt>
                <c:pt idx="368">
                  <c:v>43.813586000000001</c:v>
                </c:pt>
                <c:pt idx="369">
                  <c:v>43.210607000000003</c:v>
                </c:pt>
                <c:pt idx="370">
                  <c:v>43.266264</c:v>
                </c:pt>
                <c:pt idx="371">
                  <c:v>44.462952000000001</c:v>
                </c:pt>
                <c:pt idx="372">
                  <c:v>44.548839000000001</c:v>
                </c:pt>
                <c:pt idx="373">
                  <c:v>44.063395</c:v>
                </c:pt>
                <c:pt idx="374">
                  <c:v>44.427477000000003</c:v>
                </c:pt>
                <c:pt idx="375">
                  <c:v>43.895356</c:v>
                </c:pt>
                <c:pt idx="376">
                  <c:v>44.156748</c:v>
                </c:pt>
                <c:pt idx="377">
                  <c:v>44.418143000000001</c:v>
                </c:pt>
                <c:pt idx="378">
                  <c:v>44.380800999999998</c:v>
                </c:pt>
                <c:pt idx="379">
                  <c:v>44.819564999999997</c:v>
                </c:pt>
                <c:pt idx="380">
                  <c:v>45.547733999999998</c:v>
                </c:pt>
                <c:pt idx="381">
                  <c:v>46.247894000000002</c:v>
                </c:pt>
                <c:pt idx="382">
                  <c:v>46.313242000000002</c:v>
                </c:pt>
                <c:pt idx="383">
                  <c:v>46.434604</c:v>
                </c:pt>
                <c:pt idx="384">
                  <c:v>45.949159000000002</c:v>
                </c:pt>
                <c:pt idx="385">
                  <c:v>46.257227999999998</c:v>
                </c:pt>
                <c:pt idx="386">
                  <c:v>46.826690999999997</c:v>
                </c:pt>
                <c:pt idx="387">
                  <c:v>47.162768999999997</c:v>
                </c:pt>
                <c:pt idx="388">
                  <c:v>47.162768999999997</c:v>
                </c:pt>
                <c:pt idx="389">
                  <c:v>46.845362999999999</c:v>
                </c:pt>
                <c:pt idx="390">
                  <c:v>46.546627999999998</c:v>
                </c:pt>
                <c:pt idx="391">
                  <c:v>46.369252000000003</c:v>
                </c:pt>
                <c:pt idx="392">
                  <c:v>47.666885000000001</c:v>
                </c:pt>
                <c:pt idx="393">
                  <c:v>47.218783000000002</c:v>
                </c:pt>
                <c:pt idx="394">
                  <c:v>46.910710999999999</c:v>
                </c:pt>
                <c:pt idx="395">
                  <c:v>46.761344000000001</c:v>
                </c:pt>
                <c:pt idx="396">
                  <c:v>47.694890000000001</c:v>
                </c:pt>
                <c:pt idx="397">
                  <c:v>47.713560999999999</c:v>
                </c:pt>
                <c:pt idx="398">
                  <c:v>48.114986999999999</c:v>
                </c:pt>
                <c:pt idx="399">
                  <c:v>48.021630000000002</c:v>
                </c:pt>
                <c:pt idx="400">
                  <c:v>47.741567000000003</c:v>
                </c:pt>
                <c:pt idx="401">
                  <c:v>48.096314999999997</c:v>
                </c:pt>
                <c:pt idx="402">
                  <c:v>48.142992</c:v>
                </c:pt>
                <c:pt idx="403">
                  <c:v>48.170997</c:v>
                </c:pt>
                <c:pt idx="404">
                  <c:v>48.721789999999999</c:v>
                </c:pt>
                <c:pt idx="405">
                  <c:v>48.759132000000001</c:v>
                </c:pt>
                <c:pt idx="406">
                  <c:v>48.068309999999997</c:v>
                </c:pt>
                <c:pt idx="407">
                  <c:v>47.909604999999999</c:v>
                </c:pt>
                <c:pt idx="408">
                  <c:v>47.732233000000001</c:v>
                </c:pt>
                <c:pt idx="409">
                  <c:v>47.676219000000003</c:v>
                </c:pt>
                <c:pt idx="410">
                  <c:v>46.938715999999999</c:v>
                </c:pt>
                <c:pt idx="411">
                  <c:v>47.237451</c:v>
                </c:pt>
                <c:pt idx="412">
                  <c:v>47.834923000000003</c:v>
                </c:pt>
                <c:pt idx="413">
                  <c:v>47.582864999999998</c:v>
                </c:pt>
                <c:pt idx="414">
                  <c:v>46.705328999999999</c:v>
                </c:pt>
                <c:pt idx="415">
                  <c:v>46.695996000000001</c:v>
                </c:pt>
                <c:pt idx="416">
                  <c:v>46.938715999999999</c:v>
                </c:pt>
                <c:pt idx="417">
                  <c:v>46.938715999999999</c:v>
                </c:pt>
                <c:pt idx="418">
                  <c:v>46.882705999999999</c:v>
                </c:pt>
                <c:pt idx="419">
                  <c:v>46.901376999999997</c:v>
                </c:pt>
                <c:pt idx="420">
                  <c:v>46.836024999999999</c:v>
                </c:pt>
                <c:pt idx="421">
                  <c:v>47.041407</c:v>
                </c:pt>
                <c:pt idx="422">
                  <c:v>47.424160999999998</c:v>
                </c:pt>
                <c:pt idx="423">
                  <c:v>47.732233000000001</c:v>
                </c:pt>
                <c:pt idx="424">
                  <c:v>48.731127000000001</c:v>
                </c:pt>
                <c:pt idx="425">
                  <c:v>49.33793</c:v>
                </c:pt>
                <c:pt idx="426">
                  <c:v>49.496634999999998</c:v>
                </c:pt>
                <c:pt idx="427">
                  <c:v>49.711350000000003</c:v>
                </c:pt>
                <c:pt idx="428">
                  <c:v>50.010084999999997</c:v>
                </c:pt>
                <c:pt idx="429">
                  <c:v>49.776698000000003</c:v>
                </c:pt>
                <c:pt idx="430">
                  <c:v>49.898060000000001</c:v>
                </c:pt>
                <c:pt idx="431">
                  <c:v>49.888722999999999</c:v>
                </c:pt>
                <c:pt idx="432">
                  <c:v>49.711350000000003</c:v>
                </c:pt>
                <c:pt idx="433">
                  <c:v>48.917836999999999</c:v>
                </c:pt>
                <c:pt idx="434">
                  <c:v>48.917836999999999</c:v>
                </c:pt>
                <c:pt idx="435">
                  <c:v>48.843152000000003</c:v>
                </c:pt>
                <c:pt idx="436">
                  <c:v>49.090102999999999</c:v>
                </c:pt>
                <c:pt idx="437">
                  <c:v>48.968038</c:v>
                </c:pt>
                <c:pt idx="438">
                  <c:v>49.841293</c:v>
                </c:pt>
                <c:pt idx="439">
                  <c:v>49.963358999999997</c:v>
                </c:pt>
                <c:pt idx="440">
                  <c:v>50.235664999999997</c:v>
                </c:pt>
                <c:pt idx="441">
                  <c:v>50.564307999999997</c:v>
                </c:pt>
                <c:pt idx="442">
                  <c:v>50.573700000000002</c:v>
                </c:pt>
                <c:pt idx="443">
                  <c:v>49.953969999999998</c:v>
                </c:pt>
                <c:pt idx="444">
                  <c:v>49.719223999999997</c:v>
                </c:pt>
                <c:pt idx="445">
                  <c:v>51.362447000000003</c:v>
                </c:pt>
                <c:pt idx="446">
                  <c:v>51.334274999999998</c:v>
                </c:pt>
                <c:pt idx="447">
                  <c:v>51.531464999999997</c:v>
                </c:pt>
                <c:pt idx="448">
                  <c:v>51.249769999999998</c:v>
                </c:pt>
                <c:pt idx="449">
                  <c:v>52.151193999999997</c:v>
                </c:pt>
                <c:pt idx="450">
                  <c:v>53.137127</c:v>
                </c:pt>
                <c:pt idx="451">
                  <c:v>52.508006000000002</c:v>
                </c:pt>
                <c:pt idx="452">
                  <c:v>52.188754000000003</c:v>
                </c:pt>
                <c:pt idx="453">
                  <c:v>51.569020999999999</c:v>
                </c:pt>
                <c:pt idx="454">
                  <c:v>51.465736</c:v>
                </c:pt>
                <c:pt idx="455">
                  <c:v>51.662922000000002</c:v>
                </c:pt>
                <c:pt idx="456">
                  <c:v>51.597192999999997</c:v>
                </c:pt>
                <c:pt idx="457">
                  <c:v>52.160581999999998</c:v>
                </c:pt>
                <c:pt idx="458">
                  <c:v>52.723975000000003</c:v>
                </c:pt>
                <c:pt idx="459">
                  <c:v>52.282651000000001</c:v>
                </c:pt>
                <c:pt idx="460">
                  <c:v>55.080824</c:v>
                </c:pt>
                <c:pt idx="461">
                  <c:v>56.573810000000002</c:v>
                </c:pt>
                <c:pt idx="462">
                  <c:v>58.029235</c:v>
                </c:pt>
                <c:pt idx="463">
                  <c:v>56.864896000000002</c:v>
                </c:pt>
                <c:pt idx="464">
                  <c:v>57.512794</c:v>
                </c:pt>
                <c:pt idx="465">
                  <c:v>57.109031000000002</c:v>
                </c:pt>
                <c:pt idx="466">
                  <c:v>58.498727000000002</c:v>
                </c:pt>
                <c:pt idx="467">
                  <c:v>59.118456999999999</c:v>
                </c:pt>
                <c:pt idx="468">
                  <c:v>59.156016999999999</c:v>
                </c:pt>
                <c:pt idx="469">
                  <c:v>60.029273000000003</c:v>
                </c:pt>
                <c:pt idx="470">
                  <c:v>60.573884999999997</c:v>
                </c:pt>
                <c:pt idx="471">
                  <c:v>60.883744999999998</c:v>
                </c:pt>
                <c:pt idx="472">
                  <c:v>60.780462999999997</c:v>
                </c:pt>
                <c:pt idx="473">
                  <c:v>60.977649</c:v>
                </c:pt>
                <c:pt idx="474">
                  <c:v>60.827407999999998</c:v>
                </c:pt>
                <c:pt idx="475">
                  <c:v>61.362628999999998</c:v>
                </c:pt>
                <c:pt idx="476">
                  <c:v>61.052762000000001</c:v>
                </c:pt>
                <c:pt idx="477">
                  <c:v>61.137273999999998</c:v>
                </c:pt>
                <c:pt idx="478">
                  <c:v>60.940089</c:v>
                </c:pt>
                <c:pt idx="479">
                  <c:v>60.536324999999998</c:v>
                </c:pt>
                <c:pt idx="480">
                  <c:v>60.658389999999997</c:v>
                </c:pt>
                <c:pt idx="481">
                  <c:v>60.677174000000001</c:v>
                </c:pt>
                <c:pt idx="482">
                  <c:v>60.780462999999997</c:v>
                </c:pt>
                <c:pt idx="483">
                  <c:v>59.343814000000002</c:v>
                </c:pt>
                <c:pt idx="484">
                  <c:v>59.090288000000001</c:v>
                </c:pt>
                <c:pt idx="485">
                  <c:v>60.029273000000003</c:v>
                </c:pt>
                <c:pt idx="486">
                  <c:v>60.348523999999998</c:v>
                </c:pt>
                <c:pt idx="487">
                  <c:v>62.179547999999997</c:v>
                </c:pt>
                <c:pt idx="488">
                  <c:v>62.188940000000002</c:v>
                </c:pt>
                <c:pt idx="489">
                  <c:v>62.132595999999999</c:v>
                </c:pt>
                <c:pt idx="490">
                  <c:v>61.672494999999998</c:v>
                </c:pt>
                <c:pt idx="491">
                  <c:v>61.616159000000003</c:v>
                </c:pt>
                <c:pt idx="492">
                  <c:v>61.390796999999999</c:v>
                </c:pt>
                <c:pt idx="493">
                  <c:v>62.695985</c:v>
                </c:pt>
                <c:pt idx="494">
                  <c:v>62.695985</c:v>
                </c:pt>
                <c:pt idx="495">
                  <c:v>62.498798999999998</c:v>
                </c:pt>
                <c:pt idx="496">
                  <c:v>62.902563000000001</c:v>
                </c:pt>
                <c:pt idx="497">
                  <c:v>63.024635000000004</c:v>
                </c:pt>
                <c:pt idx="498">
                  <c:v>63.362670000000001</c:v>
                </c:pt>
                <c:pt idx="499">
                  <c:v>63.043411999999996</c:v>
                </c:pt>
                <c:pt idx="500">
                  <c:v>63.263190000000002</c:v>
                </c:pt>
                <c:pt idx="501">
                  <c:v>63.017944999999997</c:v>
                </c:pt>
                <c:pt idx="502">
                  <c:v>62.376541000000003</c:v>
                </c:pt>
                <c:pt idx="503">
                  <c:v>62.999082999999999</c:v>
                </c:pt>
                <c:pt idx="504">
                  <c:v>62.942490999999997</c:v>
                </c:pt>
                <c:pt idx="505">
                  <c:v>63.715949000000002</c:v>
                </c:pt>
                <c:pt idx="506">
                  <c:v>63.225459000000001</c:v>
                </c:pt>
                <c:pt idx="507">
                  <c:v>64.310187999999997</c:v>
                </c:pt>
                <c:pt idx="508">
                  <c:v>65.385481999999996</c:v>
                </c:pt>
                <c:pt idx="509">
                  <c:v>64.093238999999997</c:v>
                </c:pt>
                <c:pt idx="510">
                  <c:v>64.329049999999995</c:v>
                </c:pt>
                <c:pt idx="511">
                  <c:v>64.055515999999997</c:v>
                </c:pt>
                <c:pt idx="512">
                  <c:v>64.083811999999995</c:v>
                </c:pt>
                <c:pt idx="513">
                  <c:v>63.838566999999998</c:v>
                </c:pt>
                <c:pt idx="514">
                  <c:v>64.140404000000004</c:v>
                </c:pt>
                <c:pt idx="515">
                  <c:v>64.093238999999997</c:v>
                </c:pt>
                <c:pt idx="516">
                  <c:v>63.159432000000002</c:v>
                </c:pt>
                <c:pt idx="517">
                  <c:v>61.70684</c:v>
                </c:pt>
                <c:pt idx="518">
                  <c:v>61.555925000000002</c:v>
                </c:pt>
                <c:pt idx="519">
                  <c:v>63.565026000000003</c:v>
                </c:pt>
                <c:pt idx="520">
                  <c:v>62.678376999999998</c:v>
                </c:pt>
                <c:pt idx="521">
                  <c:v>65.045914999999994</c:v>
                </c:pt>
                <c:pt idx="522">
                  <c:v>64.159266000000002</c:v>
                </c:pt>
                <c:pt idx="523">
                  <c:v>62.027546000000001</c:v>
                </c:pt>
                <c:pt idx="524">
                  <c:v>61.838892999999999</c:v>
                </c:pt>
                <c:pt idx="525">
                  <c:v>61.659681999999997</c:v>
                </c:pt>
                <c:pt idx="526">
                  <c:v>62.508594000000002</c:v>
                </c:pt>
                <c:pt idx="527">
                  <c:v>63.706513999999999</c:v>
                </c:pt>
                <c:pt idx="528">
                  <c:v>62.876463999999999</c:v>
                </c:pt>
                <c:pt idx="529">
                  <c:v>65.611857999999998</c:v>
                </c:pt>
                <c:pt idx="530">
                  <c:v>65.526970000000006</c:v>
                </c:pt>
                <c:pt idx="531">
                  <c:v>65.951425999999998</c:v>
                </c:pt>
                <c:pt idx="532">
                  <c:v>66.281559000000001</c:v>
                </c:pt>
                <c:pt idx="533">
                  <c:v>66.781482999999994</c:v>
                </c:pt>
                <c:pt idx="534">
                  <c:v>66.913535999999993</c:v>
                </c:pt>
                <c:pt idx="535">
                  <c:v>67.451183</c:v>
                </c:pt>
                <c:pt idx="536">
                  <c:v>67.677559000000002</c:v>
                </c:pt>
                <c:pt idx="537">
                  <c:v>67.696421000000001</c:v>
                </c:pt>
                <c:pt idx="538">
                  <c:v>67.913369000000003</c:v>
                </c:pt>
                <c:pt idx="539">
                  <c:v>67.545506000000003</c:v>
                </c:pt>
                <c:pt idx="540">
                  <c:v>67.753020000000006</c:v>
                </c:pt>
                <c:pt idx="541">
                  <c:v>67.470044999999999</c:v>
                </c:pt>
                <c:pt idx="542">
                  <c:v>67.422887000000003</c:v>
                </c:pt>
                <c:pt idx="543">
                  <c:v>69.365961999999996</c:v>
                </c:pt>
                <c:pt idx="544">
                  <c:v>69.045255999999995</c:v>
                </c:pt>
                <c:pt idx="545">
                  <c:v>68.441581999999997</c:v>
                </c:pt>
                <c:pt idx="546">
                  <c:v>68.196343999999996</c:v>
                </c:pt>
                <c:pt idx="547">
                  <c:v>68.356694000000005</c:v>
                </c:pt>
                <c:pt idx="548">
                  <c:v>68.422719999999998</c:v>
                </c:pt>
                <c:pt idx="549">
                  <c:v>68.422719999999998</c:v>
                </c:pt>
                <c:pt idx="550">
                  <c:v>68.366128000000003</c:v>
                </c:pt>
                <c:pt idx="551">
                  <c:v>68.186909999999997</c:v>
                </c:pt>
                <c:pt idx="552">
                  <c:v>68.564207999999994</c:v>
                </c:pt>
                <c:pt idx="553">
                  <c:v>69.281065999999996</c:v>
                </c:pt>
                <c:pt idx="554">
                  <c:v>68.035988000000003</c:v>
                </c:pt>
                <c:pt idx="555">
                  <c:v>67.677559000000002</c:v>
                </c:pt>
                <c:pt idx="556">
                  <c:v>66.253263000000004</c:v>
                </c:pt>
                <c:pt idx="557">
                  <c:v>66.158940000000001</c:v>
                </c:pt>
                <c:pt idx="558">
                  <c:v>67.102181000000002</c:v>
                </c:pt>
                <c:pt idx="559">
                  <c:v>66.328723999999994</c:v>
                </c:pt>
                <c:pt idx="560">
                  <c:v>65.215699000000001</c:v>
                </c:pt>
                <c:pt idx="561">
                  <c:v>66.014353</c:v>
                </c:pt>
                <c:pt idx="562">
                  <c:v>66.298574000000002</c:v>
                </c:pt>
                <c:pt idx="563">
                  <c:v>66.061724999999996</c:v>
                </c:pt>
                <c:pt idx="564">
                  <c:v>66.582786999999996</c:v>
                </c:pt>
                <c:pt idx="565">
                  <c:v>67.558600999999996</c:v>
                </c:pt>
                <c:pt idx="566">
                  <c:v>65.379600999999994</c:v>
                </c:pt>
                <c:pt idx="567">
                  <c:v>64.451153000000005</c:v>
                </c:pt>
                <c:pt idx="568">
                  <c:v>64.119567000000004</c:v>
                </c:pt>
                <c:pt idx="569">
                  <c:v>65.796448999999996</c:v>
                </c:pt>
                <c:pt idx="570">
                  <c:v>63.655346000000002</c:v>
                </c:pt>
                <c:pt idx="571">
                  <c:v>62.660580000000003</c:v>
                </c:pt>
                <c:pt idx="572">
                  <c:v>63.210070000000002</c:v>
                </c:pt>
                <c:pt idx="573">
                  <c:v>63.674290999999997</c:v>
                </c:pt>
                <c:pt idx="574">
                  <c:v>64.441676999999999</c:v>
                </c:pt>
                <c:pt idx="575">
                  <c:v>64.545890999999997</c:v>
                </c:pt>
                <c:pt idx="576">
                  <c:v>65.038539</c:v>
                </c:pt>
                <c:pt idx="577">
                  <c:v>65.237491000000006</c:v>
                </c:pt>
                <c:pt idx="578">
                  <c:v>65.322753000000006</c:v>
                </c:pt>
                <c:pt idx="579">
                  <c:v>65.000641999999999</c:v>
                </c:pt>
                <c:pt idx="580">
                  <c:v>63.664814999999997</c:v>
                </c:pt>
                <c:pt idx="581">
                  <c:v>64.943800999999993</c:v>
                </c:pt>
                <c:pt idx="582">
                  <c:v>66.146986999999996</c:v>
                </c:pt>
                <c:pt idx="583">
                  <c:v>65.853297999999995</c:v>
                </c:pt>
                <c:pt idx="584">
                  <c:v>61.694243</c:v>
                </c:pt>
                <c:pt idx="585">
                  <c:v>60.443680000000001</c:v>
                </c:pt>
                <c:pt idx="586">
                  <c:v>60.614210999999997</c:v>
                </c:pt>
                <c:pt idx="587">
                  <c:v>60.841586999999997</c:v>
                </c:pt>
                <c:pt idx="588">
                  <c:v>60.472104999999999</c:v>
                </c:pt>
                <c:pt idx="589">
                  <c:v>60.538421999999997</c:v>
                </c:pt>
                <c:pt idx="590">
                  <c:v>61.021594</c:v>
                </c:pt>
                <c:pt idx="591">
                  <c:v>61.599497</c:v>
                </c:pt>
                <c:pt idx="592">
                  <c:v>62.679532000000002</c:v>
                </c:pt>
                <c:pt idx="593">
                  <c:v>61.788980000000002</c:v>
                </c:pt>
                <c:pt idx="594">
                  <c:v>61.514235999999997</c:v>
                </c:pt>
                <c:pt idx="595">
                  <c:v>62.291097999999998</c:v>
                </c:pt>
                <c:pt idx="596">
                  <c:v>63.049014999999997</c:v>
                </c:pt>
                <c:pt idx="597">
                  <c:v>62.717421999999999</c:v>
                </c:pt>
                <c:pt idx="598">
                  <c:v>63.844822000000001</c:v>
                </c:pt>
                <c:pt idx="599">
                  <c:v>64.214303999999998</c:v>
                </c:pt>
                <c:pt idx="600">
                  <c:v>64.934325000000001</c:v>
                </c:pt>
                <c:pt idx="601">
                  <c:v>65.550132000000005</c:v>
                </c:pt>
                <c:pt idx="602">
                  <c:v>65.796448999999996</c:v>
                </c:pt>
                <c:pt idx="603">
                  <c:v>67.369124999999997</c:v>
                </c:pt>
                <c:pt idx="604">
                  <c:v>66.914372999999998</c:v>
                </c:pt>
                <c:pt idx="605">
                  <c:v>66.838587000000004</c:v>
                </c:pt>
                <c:pt idx="606">
                  <c:v>67.359649000000005</c:v>
                </c:pt>
                <c:pt idx="607">
                  <c:v>67.312284000000005</c:v>
                </c:pt>
                <c:pt idx="608">
                  <c:v>66.999643000000006</c:v>
                </c:pt>
                <c:pt idx="609">
                  <c:v>67.047008000000005</c:v>
                </c:pt>
                <c:pt idx="610">
                  <c:v>66.990167</c:v>
                </c:pt>
                <c:pt idx="611">
                  <c:v>66.345939000000001</c:v>
                </c:pt>
                <c:pt idx="612">
                  <c:v>66.251200999999995</c:v>
                </c:pt>
                <c:pt idx="613">
                  <c:v>64.346939000000006</c:v>
                </c:pt>
                <c:pt idx="614">
                  <c:v>64.185884000000001</c:v>
                </c:pt>
                <c:pt idx="615">
                  <c:v>64.053248999999994</c:v>
                </c:pt>
                <c:pt idx="616">
                  <c:v>64.631159999999994</c:v>
                </c:pt>
                <c:pt idx="617">
                  <c:v>65.123801</c:v>
                </c:pt>
                <c:pt idx="618">
                  <c:v>65.085903999999999</c:v>
                </c:pt>
                <c:pt idx="619">
                  <c:v>65.493284000000003</c:v>
                </c:pt>
                <c:pt idx="620">
                  <c:v>65.209069999999997</c:v>
                </c:pt>
                <c:pt idx="621">
                  <c:v>65.000641999999999</c:v>
                </c:pt>
                <c:pt idx="622">
                  <c:v>65.891193999999999</c:v>
                </c:pt>
                <c:pt idx="623">
                  <c:v>65.588029000000006</c:v>
                </c:pt>
                <c:pt idx="624">
                  <c:v>65.847954999999999</c:v>
                </c:pt>
                <c:pt idx="625">
                  <c:v>65.276683000000006</c:v>
                </c:pt>
                <c:pt idx="626">
                  <c:v>66.285925000000006</c:v>
                </c:pt>
                <c:pt idx="627">
                  <c:v>66.257356000000001</c:v>
                </c:pt>
                <c:pt idx="628">
                  <c:v>67.038093000000003</c:v>
                </c:pt>
                <c:pt idx="629">
                  <c:v>67.009523999999999</c:v>
                </c:pt>
                <c:pt idx="630">
                  <c:v>66.428736000000001</c:v>
                </c:pt>
                <c:pt idx="631">
                  <c:v>66.876228999999995</c:v>
                </c:pt>
                <c:pt idx="632">
                  <c:v>67.133302999999998</c:v>
                </c:pt>
                <c:pt idx="633">
                  <c:v>67.104741000000004</c:v>
                </c:pt>
                <c:pt idx="634">
                  <c:v>67.257075</c:v>
                </c:pt>
                <c:pt idx="635">
                  <c:v>67.609358</c:v>
                </c:pt>
                <c:pt idx="636">
                  <c:v>67.599834999999999</c:v>
                </c:pt>
                <c:pt idx="637">
                  <c:v>67.199950000000001</c:v>
                </c:pt>
                <c:pt idx="638">
                  <c:v>67.656959000000001</c:v>
                </c:pt>
                <c:pt idx="639">
                  <c:v>66.714371999999997</c:v>
                </c:pt>
                <c:pt idx="640">
                  <c:v>67.333245000000005</c:v>
                </c:pt>
                <c:pt idx="641">
                  <c:v>68.028282000000004</c:v>
                </c:pt>
                <c:pt idx="642">
                  <c:v>68.961353000000003</c:v>
                </c:pt>
                <c:pt idx="643">
                  <c:v>68.761410999999995</c:v>
                </c:pt>
                <c:pt idx="644">
                  <c:v>69.066085999999999</c:v>
                </c:pt>
                <c:pt idx="645">
                  <c:v>68.837581</c:v>
                </c:pt>
                <c:pt idx="646">
                  <c:v>69.266028000000006</c:v>
                </c:pt>
                <c:pt idx="647">
                  <c:v>68.218708000000007</c:v>
                </c:pt>
                <c:pt idx="648">
                  <c:v>68.904229000000001</c:v>
                </c:pt>
                <c:pt idx="649">
                  <c:v>66.914314000000005</c:v>
                </c:pt>
                <c:pt idx="650">
                  <c:v>67.285636999999994</c:v>
                </c:pt>
                <c:pt idx="651">
                  <c:v>66.980962000000005</c:v>
                </c:pt>
                <c:pt idx="652">
                  <c:v>66.647724999999994</c:v>
                </c:pt>
                <c:pt idx="653">
                  <c:v>67.542710999999997</c:v>
                </c:pt>
                <c:pt idx="654">
                  <c:v>67.828339</c:v>
                </c:pt>
                <c:pt idx="655">
                  <c:v>67.618874000000005</c:v>
                </c:pt>
                <c:pt idx="656">
                  <c:v>68.437689000000006</c:v>
                </c:pt>
                <c:pt idx="657">
                  <c:v>68.675717000000006</c:v>
                </c:pt>
                <c:pt idx="658">
                  <c:v>68.009242999999998</c:v>
                </c:pt>
                <c:pt idx="659">
                  <c:v>68.751887999999994</c:v>
                </c:pt>
                <c:pt idx="660">
                  <c:v>69.12321</c:v>
                </c:pt>
                <c:pt idx="661">
                  <c:v>69.008960999999999</c:v>
                </c:pt>
                <c:pt idx="662">
                  <c:v>69.599265000000003</c:v>
                </c:pt>
                <c:pt idx="663">
                  <c:v>69.437408000000005</c:v>
                </c:pt>
                <c:pt idx="664">
                  <c:v>69.932501999999999</c:v>
                </c:pt>
                <c:pt idx="665">
                  <c:v>69.808730999999995</c:v>
                </c:pt>
                <c:pt idx="666">
                  <c:v>69.189857000000003</c:v>
                </c:pt>
                <c:pt idx="667">
                  <c:v>69.761122</c:v>
                </c:pt>
                <c:pt idx="668">
                  <c:v>70.170529999999999</c:v>
                </c:pt>
                <c:pt idx="669">
                  <c:v>70.294308999999998</c:v>
                </c:pt>
                <c:pt idx="670">
                  <c:v>70.808448999999996</c:v>
                </c:pt>
                <c:pt idx="671">
                  <c:v>70.741802000000007</c:v>
                </c:pt>
                <c:pt idx="672">
                  <c:v>71.712951000000004</c:v>
                </c:pt>
                <c:pt idx="673">
                  <c:v>71.798644999999993</c:v>
                </c:pt>
                <c:pt idx="674">
                  <c:v>71.684388999999996</c:v>
                </c:pt>
                <c:pt idx="675">
                  <c:v>71.865291999999997</c:v>
                </c:pt>
                <c:pt idx="676">
                  <c:v>71.655827000000002</c:v>
                </c:pt>
                <c:pt idx="677">
                  <c:v>71.779599000000005</c:v>
                </c:pt>
                <c:pt idx="678">
                  <c:v>71.370191000000005</c:v>
                </c:pt>
                <c:pt idx="679">
                  <c:v>71.931939999999997</c:v>
                </c:pt>
                <c:pt idx="680">
                  <c:v>71.370191000000005</c:v>
                </c:pt>
                <c:pt idx="681">
                  <c:v>71.808160999999998</c:v>
                </c:pt>
                <c:pt idx="682">
                  <c:v>72.446072999999998</c:v>
                </c:pt>
                <c:pt idx="683">
                  <c:v>72.236615</c:v>
                </c:pt>
                <c:pt idx="684">
                  <c:v>72.227091999999999</c:v>
                </c:pt>
                <c:pt idx="685">
                  <c:v>73.940893000000003</c:v>
                </c:pt>
                <c:pt idx="686">
                  <c:v>72.512727999999996</c:v>
                </c:pt>
                <c:pt idx="687">
                  <c:v>72.055712</c:v>
                </c:pt>
                <c:pt idx="688">
                  <c:v>72.335944999999995</c:v>
                </c:pt>
                <c:pt idx="689">
                  <c:v>71.656869</c:v>
                </c:pt>
                <c:pt idx="690">
                  <c:v>71.331682000000001</c:v>
                </c:pt>
                <c:pt idx="691">
                  <c:v>71.781211999999996</c:v>
                </c:pt>
                <c:pt idx="692">
                  <c:v>72.842866999999998</c:v>
                </c:pt>
                <c:pt idx="693">
                  <c:v>72.508105</c:v>
                </c:pt>
                <c:pt idx="694">
                  <c:v>71.245598000000001</c:v>
                </c:pt>
                <c:pt idx="695">
                  <c:v>73.321089000000001</c:v>
                </c:pt>
                <c:pt idx="696">
                  <c:v>72.115966</c:v>
                </c:pt>
                <c:pt idx="697">
                  <c:v>72.230734999999996</c:v>
                </c:pt>
                <c:pt idx="698">
                  <c:v>70.690865000000002</c:v>
                </c:pt>
                <c:pt idx="699">
                  <c:v>71.331682000000001</c:v>
                </c:pt>
                <c:pt idx="700">
                  <c:v>70.040481999999997</c:v>
                </c:pt>
                <c:pt idx="701">
                  <c:v>68.988387000000003</c:v>
                </c:pt>
                <c:pt idx="702">
                  <c:v>70.413494999999998</c:v>
                </c:pt>
                <c:pt idx="703">
                  <c:v>70.882150999999993</c:v>
                </c:pt>
                <c:pt idx="704">
                  <c:v>72.527237999999997</c:v>
                </c:pt>
                <c:pt idx="705">
                  <c:v>72.689831999999996</c:v>
                </c:pt>
                <c:pt idx="706">
                  <c:v>73.120228999999995</c:v>
                </c:pt>
                <c:pt idx="707">
                  <c:v>73.741919999999993</c:v>
                </c:pt>
                <c:pt idx="708">
                  <c:v>74.994867999999997</c:v>
                </c:pt>
                <c:pt idx="709">
                  <c:v>75.071377999999996</c:v>
                </c:pt>
                <c:pt idx="710">
                  <c:v>74.679239999999993</c:v>
                </c:pt>
                <c:pt idx="711">
                  <c:v>74.784448999999995</c:v>
                </c:pt>
                <c:pt idx="712">
                  <c:v>75.061819</c:v>
                </c:pt>
                <c:pt idx="713">
                  <c:v>75.157461999999995</c:v>
                </c:pt>
                <c:pt idx="714">
                  <c:v>76.046957000000006</c:v>
                </c:pt>
                <c:pt idx="715">
                  <c:v>75.473090999999997</c:v>
                </c:pt>
                <c:pt idx="716">
                  <c:v>76.133032999999998</c:v>
                </c:pt>
                <c:pt idx="717">
                  <c:v>74.860958999999994</c:v>
                </c:pt>
                <c:pt idx="718">
                  <c:v>75.645244000000005</c:v>
                </c:pt>
                <c:pt idx="719">
                  <c:v>76.133032999999998</c:v>
                </c:pt>
                <c:pt idx="720">
                  <c:v>76.745157000000006</c:v>
                </c:pt>
                <c:pt idx="721">
                  <c:v>77.146870000000007</c:v>
                </c:pt>
                <c:pt idx="722">
                  <c:v>76.850367000000006</c:v>
                </c:pt>
                <c:pt idx="723">
                  <c:v>76.859932999999998</c:v>
                </c:pt>
                <c:pt idx="724">
                  <c:v>77.481623999999996</c:v>
                </c:pt>
                <c:pt idx="725">
                  <c:v>76.257375999999994</c:v>
                </c:pt>
                <c:pt idx="726">
                  <c:v>75.434832</c:v>
                </c:pt>
                <c:pt idx="727">
                  <c:v>76.085215000000005</c:v>
                </c:pt>
                <c:pt idx="728">
                  <c:v>77.443365999999997</c:v>
                </c:pt>
                <c:pt idx="729">
                  <c:v>77.452932000000004</c:v>
                </c:pt>
                <c:pt idx="730">
                  <c:v>77.950280000000006</c:v>
                </c:pt>
                <c:pt idx="731">
                  <c:v>78.610230000000001</c:v>
                </c:pt>
                <c:pt idx="732">
                  <c:v>78.428503000000006</c:v>
                </c:pt>
                <c:pt idx="733">
                  <c:v>78.552837999999994</c:v>
                </c:pt>
                <c:pt idx="734">
                  <c:v>78.380678000000003</c:v>
                </c:pt>
                <c:pt idx="735">
                  <c:v>78.648488999999998</c:v>
                </c:pt>
                <c:pt idx="736">
                  <c:v>78.648488999999998</c:v>
                </c:pt>
                <c:pt idx="737">
                  <c:v>78.897159000000002</c:v>
                </c:pt>
                <c:pt idx="738">
                  <c:v>77.749427999999995</c:v>
                </c:pt>
                <c:pt idx="739">
                  <c:v>76.974709000000004</c:v>
                </c:pt>
                <c:pt idx="740">
                  <c:v>76.965142999999998</c:v>
                </c:pt>
                <c:pt idx="741">
                  <c:v>75.846103999999997</c:v>
                </c:pt>
                <c:pt idx="742">
                  <c:v>76.104341000000005</c:v>
                </c:pt>
                <c:pt idx="743">
                  <c:v>75.654810999999995</c:v>
                </c:pt>
                <c:pt idx="744">
                  <c:v>77.137303000000003</c:v>
                </c:pt>
                <c:pt idx="745">
                  <c:v>78.820649000000003</c:v>
                </c:pt>
                <c:pt idx="746">
                  <c:v>79.423207000000005</c:v>
                </c:pt>
                <c:pt idx="747">
                  <c:v>79.384947999999994</c:v>
                </c:pt>
                <c:pt idx="748">
                  <c:v>78.351985999999997</c:v>
                </c:pt>
                <c:pt idx="749">
                  <c:v>78.495453999999995</c:v>
                </c:pt>
                <c:pt idx="750">
                  <c:v>78.275468000000004</c:v>
                </c:pt>
                <c:pt idx="751">
                  <c:v>77.615526000000003</c:v>
                </c:pt>
                <c:pt idx="752">
                  <c:v>78.588515000000001</c:v>
                </c:pt>
                <c:pt idx="753">
                  <c:v>77.541567999999998</c:v>
                </c:pt>
                <c:pt idx="754">
                  <c:v>77.330256000000006</c:v>
                </c:pt>
                <c:pt idx="755">
                  <c:v>76.888424000000001</c:v>
                </c:pt>
                <c:pt idx="756">
                  <c:v>76.062388999999996</c:v>
                </c:pt>
                <c:pt idx="757">
                  <c:v>78.790220000000005</c:v>
                </c:pt>
                <c:pt idx="758">
                  <c:v>81.220296000000005</c:v>
                </c:pt>
                <c:pt idx="759">
                  <c:v>80.528730999999993</c:v>
                </c:pt>
                <c:pt idx="760">
                  <c:v>79.539411999999999</c:v>
                </c:pt>
                <c:pt idx="761">
                  <c:v>79.241658000000001</c:v>
                </c:pt>
                <c:pt idx="762">
                  <c:v>78.713378000000006</c:v>
                </c:pt>
                <c:pt idx="763">
                  <c:v>77.656824</c:v>
                </c:pt>
                <c:pt idx="764">
                  <c:v>79.011139</c:v>
                </c:pt>
                <c:pt idx="765">
                  <c:v>78.511672000000004</c:v>
                </c:pt>
                <c:pt idx="766">
                  <c:v>78.703778</c:v>
                </c:pt>
                <c:pt idx="767">
                  <c:v>80.605574000000004</c:v>
                </c:pt>
                <c:pt idx="768">
                  <c:v>80.173349000000002</c:v>
                </c:pt>
                <c:pt idx="769">
                  <c:v>81.402794</c:v>
                </c:pt>
                <c:pt idx="770">
                  <c:v>81.354765999999998</c:v>
                </c:pt>
                <c:pt idx="771">
                  <c:v>82.017516999999998</c:v>
                </c:pt>
                <c:pt idx="772">
                  <c:v>81.470028999999997</c:v>
                </c:pt>
                <c:pt idx="773">
                  <c:v>79.904409000000001</c:v>
                </c:pt>
                <c:pt idx="774">
                  <c:v>79.549019999999999</c:v>
                </c:pt>
                <c:pt idx="775">
                  <c:v>80.125321</c:v>
                </c:pt>
                <c:pt idx="776">
                  <c:v>80.557552999999999</c:v>
                </c:pt>
                <c:pt idx="777">
                  <c:v>81.095433</c:v>
                </c:pt>
                <c:pt idx="778">
                  <c:v>82.094358999999997</c:v>
                </c:pt>
                <c:pt idx="779">
                  <c:v>80.893727999999996</c:v>
                </c:pt>
                <c:pt idx="780">
                  <c:v>81.758184</c:v>
                </c:pt>
                <c:pt idx="781">
                  <c:v>82.689868000000004</c:v>
                </c:pt>
                <c:pt idx="782">
                  <c:v>82.641846999999999</c:v>
                </c:pt>
                <c:pt idx="783">
                  <c:v>82.680267999999998</c:v>
                </c:pt>
                <c:pt idx="784">
                  <c:v>82.997236000000001</c:v>
                </c:pt>
                <c:pt idx="785">
                  <c:v>82.814738000000006</c:v>
                </c:pt>
                <c:pt idx="786">
                  <c:v>82.766710000000003</c:v>
                </c:pt>
                <c:pt idx="787">
                  <c:v>83.621559000000005</c:v>
                </c:pt>
                <c:pt idx="788">
                  <c:v>84.620485000000002</c:v>
                </c:pt>
                <c:pt idx="789">
                  <c:v>85.725066999999996</c:v>
                </c:pt>
                <c:pt idx="790">
                  <c:v>84.81259</c:v>
                </c:pt>
                <c:pt idx="791">
                  <c:v>84.687719999999999</c:v>
                </c:pt>
                <c:pt idx="792">
                  <c:v>84.514827999999994</c:v>
                </c:pt>
                <c:pt idx="793">
                  <c:v>85.984399999999994</c:v>
                </c:pt>
                <c:pt idx="794">
                  <c:v>84.937453000000005</c:v>
                </c:pt>
                <c:pt idx="795">
                  <c:v>85.513754000000006</c:v>
                </c:pt>
                <c:pt idx="796">
                  <c:v>85.436912000000007</c:v>
                </c:pt>
                <c:pt idx="797">
                  <c:v>83.573537999999999</c:v>
                </c:pt>
                <c:pt idx="798">
                  <c:v>84.505229</c:v>
                </c:pt>
                <c:pt idx="799">
                  <c:v>83.506303000000003</c:v>
                </c:pt>
                <c:pt idx="800">
                  <c:v>83.823263999999995</c:v>
                </c:pt>
                <c:pt idx="801">
                  <c:v>84.985480999999993</c:v>
                </c:pt>
                <c:pt idx="802">
                  <c:v>84.639698999999993</c:v>
                </c:pt>
                <c:pt idx="803">
                  <c:v>86.426238999999995</c:v>
                </c:pt>
                <c:pt idx="804">
                  <c:v>86.013221000000001</c:v>
                </c:pt>
                <c:pt idx="805">
                  <c:v>86.810434999999998</c:v>
                </c:pt>
                <c:pt idx="806">
                  <c:v>86.368602999999993</c:v>
                </c:pt>
                <c:pt idx="807">
                  <c:v>87.646077000000005</c:v>
                </c:pt>
                <c:pt idx="808">
                  <c:v>86.752807000000004</c:v>
                </c:pt>
                <c:pt idx="809">
                  <c:v>85.917164999999997</c:v>
                </c:pt>
                <c:pt idx="810">
                  <c:v>85.494547999999995</c:v>
                </c:pt>
                <c:pt idx="811">
                  <c:v>85.619410999999999</c:v>
                </c:pt>
                <c:pt idx="812">
                  <c:v>86.531886999999998</c:v>
                </c:pt>
                <c:pt idx="813">
                  <c:v>87.547173000000001</c:v>
                </c:pt>
                <c:pt idx="814">
                  <c:v>87.036152999999999</c:v>
                </c:pt>
                <c:pt idx="815">
                  <c:v>85.667024999999995</c:v>
                </c:pt>
                <c:pt idx="816">
                  <c:v>86.390157000000002</c:v>
                </c:pt>
                <c:pt idx="817">
                  <c:v>86.708337</c:v>
                </c:pt>
                <c:pt idx="818">
                  <c:v>86.717980999999995</c:v>
                </c:pt>
                <c:pt idx="819">
                  <c:v>86.959024999999997</c:v>
                </c:pt>
                <c:pt idx="820">
                  <c:v>86.669769000000002</c:v>
                </c:pt>
                <c:pt idx="821">
                  <c:v>87.277197000000001</c:v>
                </c:pt>
                <c:pt idx="822">
                  <c:v>86.409445000000005</c:v>
                </c:pt>
                <c:pt idx="823">
                  <c:v>87.065084999999996</c:v>
                </c:pt>
                <c:pt idx="824">
                  <c:v>86.920456999999999</c:v>
                </c:pt>
                <c:pt idx="825">
                  <c:v>86.448013000000003</c:v>
                </c:pt>
                <c:pt idx="826">
                  <c:v>86.341953000000004</c:v>
                </c:pt>
                <c:pt idx="827">
                  <c:v>86.910813000000005</c:v>
                </c:pt>
                <c:pt idx="828">
                  <c:v>87.113288999999995</c:v>
                </c:pt>
                <c:pt idx="829">
                  <c:v>88.222093000000001</c:v>
                </c:pt>
                <c:pt idx="830">
                  <c:v>88.222093000000001</c:v>
                </c:pt>
                <c:pt idx="831">
                  <c:v>88.106388999999993</c:v>
                </c:pt>
                <c:pt idx="832">
                  <c:v>86.322665000000001</c:v>
                </c:pt>
                <c:pt idx="833">
                  <c:v>87.238636999999997</c:v>
                </c:pt>
                <c:pt idx="834">
                  <c:v>85.715237000000002</c:v>
                </c:pt>
                <c:pt idx="835">
                  <c:v>81.31859</c:v>
                </c:pt>
                <c:pt idx="836">
                  <c:v>82.485248999999996</c:v>
                </c:pt>
                <c:pt idx="837">
                  <c:v>82.562377999999995</c:v>
                </c:pt>
                <c:pt idx="838">
                  <c:v>81.540353999999994</c:v>
                </c:pt>
                <c:pt idx="839">
                  <c:v>81.723550000000003</c:v>
                </c:pt>
                <c:pt idx="840">
                  <c:v>81.945306000000002</c:v>
                </c:pt>
                <c:pt idx="841">
                  <c:v>83.545840999999996</c:v>
                </c:pt>
                <c:pt idx="842">
                  <c:v>83.266229999999993</c:v>
                </c:pt>
                <c:pt idx="843">
                  <c:v>83.073397</c:v>
                </c:pt>
                <c:pt idx="844">
                  <c:v>83.381933000000004</c:v>
                </c:pt>
                <c:pt idx="845">
                  <c:v>84.847476999999998</c:v>
                </c:pt>
                <c:pt idx="846">
                  <c:v>84.413601</c:v>
                </c:pt>
                <c:pt idx="847">
                  <c:v>84.702849999999998</c:v>
                </c:pt>
                <c:pt idx="848">
                  <c:v>84.172556999999998</c:v>
                </c:pt>
                <c:pt idx="849">
                  <c:v>84.914968999999999</c:v>
                </c:pt>
                <c:pt idx="850">
                  <c:v>85.483836999999994</c:v>
                </c:pt>
                <c:pt idx="851">
                  <c:v>85.329565000000002</c:v>
                </c:pt>
                <c:pt idx="852">
                  <c:v>84.452162000000001</c:v>
                </c:pt>
                <c:pt idx="853">
                  <c:v>85.512760999999998</c:v>
                </c:pt>
                <c:pt idx="854">
                  <c:v>84.953536999999997</c:v>
                </c:pt>
                <c:pt idx="855">
                  <c:v>85.011386000000002</c:v>
                </c:pt>
                <c:pt idx="856">
                  <c:v>85.252430000000004</c:v>
                </c:pt>
                <c:pt idx="857">
                  <c:v>84.876401999999999</c:v>
                </c:pt>
                <c:pt idx="858">
                  <c:v>84.866758000000004</c:v>
                </c:pt>
                <c:pt idx="859">
                  <c:v>84.471449000000007</c:v>
                </c:pt>
                <c:pt idx="860">
                  <c:v>84.886044999999996</c:v>
                </c:pt>
                <c:pt idx="861">
                  <c:v>84.837834000000001</c:v>
                </c:pt>
                <c:pt idx="862">
                  <c:v>84.519660999999999</c:v>
                </c:pt>
                <c:pt idx="863">
                  <c:v>85.589889999999997</c:v>
                </c:pt>
                <c:pt idx="864">
                  <c:v>86.457649000000004</c:v>
                </c:pt>
                <c:pt idx="865">
                  <c:v>85.695949999999996</c:v>
                </c:pt>
                <c:pt idx="866">
                  <c:v>85.107802000000007</c:v>
                </c:pt>
                <c:pt idx="867">
                  <c:v>85.927357000000001</c:v>
                </c:pt>
                <c:pt idx="868">
                  <c:v>86.766184999999993</c:v>
                </c:pt>
                <c:pt idx="869">
                  <c:v>86.631201000000004</c:v>
                </c:pt>
                <c:pt idx="870">
                  <c:v>86.650488999999993</c:v>
                </c:pt>
                <c:pt idx="871">
                  <c:v>86.640844999999999</c:v>
                </c:pt>
                <c:pt idx="872">
                  <c:v>86.033417</c:v>
                </c:pt>
                <c:pt idx="873">
                  <c:v>83.912226000000004</c:v>
                </c:pt>
                <c:pt idx="874">
                  <c:v>83.565122000000002</c:v>
                </c:pt>
                <c:pt idx="875">
                  <c:v>82.948049999999995</c:v>
                </c:pt>
                <c:pt idx="876">
                  <c:v>81.104929999999996</c:v>
                </c:pt>
                <c:pt idx="877">
                  <c:v>81.017764999999997</c:v>
                </c:pt>
                <c:pt idx="878">
                  <c:v>82.276853000000003</c:v>
                </c:pt>
                <c:pt idx="879">
                  <c:v>81.841016999999994</c:v>
                </c:pt>
                <c:pt idx="880">
                  <c:v>81.879759000000007</c:v>
                </c:pt>
                <c:pt idx="881">
                  <c:v>82.325282999999999</c:v>
                </c:pt>
                <c:pt idx="882">
                  <c:v>80.775632000000002</c:v>
                </c:pt>
                <c:pt idx="883">
                  <c:v>81.511718999999999</c:v>
                </c:pt>
                <c:pt idx="884">
                  <c:v>82.790182000000001</c:v>
                </c:pt>
                <c:pt idx="885">
                  <c:v>83.410042000000004</c:v>
                </c:pt>
                <c:pt idx="886">
                  <c:v>83.458465000000004</c:v>
                </c:pt>
                <c:pt idx="887">
                  <c:v>83.874933999999996</c:v>
                </c:pt>
                <c:pt idx="888">
                  <c:v>84.281716000000003</c:v>
                </c:pt>
                <c:pt idx="889">
                  <c:v>84.029903000000004</c:v>
                </c:pt>
                <c:pt idx="890">
                  <c:v>83.855565999999996</c:v>
                </c:pt>
                <c:pt idx="891">
                  <c:v>83.477839000000003</c:v>
                </c:pt>
                <c:pt idx="892">
                  <c:v>84.088012000000006</c:v>
                </c:pt>
                <c:pt idx="893">
                  <c:v>81.618251000000001</c:v>
                </c:pt>
                <c:pt idx="894">
                  <c:v>80.669093000000004</c:v>
                </c:pt>
                <c:pt idx="895">
                  <c:v>79.700559999999996</c:v>
                </c:pt>
                <c:pt idx="896">
                  <c:v>81.046819999999997</c:v>
                </c:pt>
                <c:pt idx="897">
                  <c:v>81.695734999999999</c:v>
                </c:pt>
                <c:pt idx="898">
                  <c:v>80.717515000000006</c:v>
                </c:pt>
                <c:pt idx="899">
                  <c:v>82.305915999999996</c:v>
                </c:pt>
                <c:pt idx="900">
                  <c:v>83.119479999999996</c:v>
                </c:pt>
                <c:pt idx="901">
                  <c:v>83.051682999999997</c:v>
                </c:pt>
                <c:pt idx="902">
                  <c:v>83.555316000000005</c:v>
                </c:pt>
                <c:pt idx="903">
                  <c:v>82.112205000000003</c:v>
                </c:pt>
                <c:pt idx="904">
                  <c:v>82.402766999999997</c:v>
                </c:pt>
                <c:pt idx="905">
                  <c:v>83.032314999999997</c:v>
                </c:pt>
                <c:pt idx="906">
                  <c:v>83.187276999999995</c:v>
                </c:pt>
                <c:pt idx="907">
                  <c:v>82.373712999999995</c:v>
                </c:pt>
                <c:pt idx="908">
                  <c:v>81.550454000000002</c:v>
                </c:pt>
                <c:pt idx="909">
                  <c:v>81.618251000000001</c:v>
                </c:pt>
                <c:pt idx="910">
                  <c:v>81.686048</c:v>
                </c:pt>
                <c:pt idx="911">
                  <c:v>82.131579000000002</c:v>
                </c:pt>
                <c:pt idx="912">
                  <c:v>82.586783999999994</c:v>
                </c:pt>
                <c:pt idx="913">
                  <c:v>79.671504999999996</c:v>
                </c:pt>
                <c:pt idx="914">
                  <c:v>78.063737000000003</c:v>
                </c:pt>
                <c:pt idx="915">
                  <c:v>76.494719000000003</c:v>
                </c:pt>
                <c:pt idx="916">
                  <c:v>76.920868999999996</c:v>
                </c:pt>
                <c:pt idx="917">
                  <c:v>80.920912999999999</c:v>
                </c:pt>
                <c:pt idx="918">
                  <c:v>81.056506999999996</c:v>
                </c:pt>
                <c:pt idx="919">
                  <c:v>80.765945000000002</c:v>
                </c:pt>
                <c:pt idx="920">
                  <c:v>79.681184999999999</c:v>
                </c:pt>
                <c:pt idx="921">
                  <c:v>77.705385000000007</c:v>
                </c:pt>
                <c:pt idx="922">
                  <c:v>79.080699999999993</c:v>
                </c:pt>
                <c:pt idx="923">
                  <c:v>78.596433000000005</c:v>
                </c:pt>
                <c:pt idx="924">
                  <c:v>78.015315000000001</c:v>
                </c:pt>
                <c:pt idx="925">
                  <c:v>79.661817999999997</c:v>
                </c:pt>
                <c:pt idx="926">
                  <c:v>78.683598000000003</c:v>
                </c:pt>
                <c:pt idx="927">
                  <c:v>80.397904999999994</c:v>
                </c:pt>
                <c:pt idx="928">
                  <c:v>82.334969999999998</c:v>
                </c:pt>
                <c:pt idx="929">
                  <c:v>81.656993</c:v>
                </c:pt>
                <c:pt idx="930">
                  <c:v>82.402766999999997</c:v>
                </c:pt>
                <c:pt idx="931">
                  <c:v>82.673955000000007</c:v>
                </c:pt>
                <c:pt idx="932">
                  <c:v>82.102517000000006</c:v>
                </c:pt>
                <c:pt idx="933">
                  <c:v>80.998390000000001</c:v>
                </c:pt>
                <c:pt idx="934">
                  <c:v>80.388217999999995</c:v>
                </c:pt>
                <c:pt idx="935">
                  <c:v>78.935417999999999</c:v>
                </c:pt>
                <c:pt idx="936">
                  <c:v>79.458427</c:v>
                </c:pt>
                <c:pt idx="937">
                  <c:v>78.867621</c:v>
                </c:pt>
                <c:pt idx="938">
                  <c:v>77.008039999999994</c:v>
                </c:pt>
                <c:pt idx="939">
                  <c:v>74.693247999999997</c:v>
                </c:pt>
                <c:pt idx="940">
                  <c:v>74.680593000000002</c:v>
                </c:pt>
                <c:pt idx="941">
                  <c:v>74.777934000000002</c:v>
                </c:pt>
                <c:pt idx="942">
                  <c:v>75.069962000000004</c:v>
                </c:pt>
                <c:pt idx="943">
                  <c:v>76.530088000000006</c:v>
                </c:pt>
                <c:pt idx="944">
                  <c:v>77.435366999999999</c:v>
                </c:pt>
                <c:pt idx="945">
                  <c:v>76.033642999999998</c:v>
                </c:pt>
                <c:pt idx="946">
                  <c:v>75.488532000000006</c:v>
                </c:pt>
                <c:pt idx="947">
                  <c:v>75.634538000000006</c:v>
                </c:pt>
                <c:pt idx="948">
                  <c:v>76.578755000000001</c:v>
                </c:pt>
                <c:pt idx="949">
                  <c:v>77.951277000000005</c:v>
                </c:pt>
                <c:pt idx="950">
                  <c:v>77.951277000000005</c:v>
                </c:pt>
                <c:pt idx="951">
                  <c:v>76.520352000000003</c:v>
                </c:pt>
                <c:pt idx="952">
                  <c:v>77.036261999999994</c:v>
                </c:pt>
                <c:pt idx="953">
                  <c:v>77.999943000000002</c:v>
                </c:pt>
                <c:pt idx="954">
                  <c:v>78.068082000000004</c:v>
                </c:pt>
                <c:pt idx="955">
                  <c:v>76.637164999999996</c:v>
                </c:pt>
                <c:pt idx="956">
                  <c:v>75.955768000000006</c:v>
                </c:pt>
                <c:pt idx="957">
                  <c:v>75.683211999999997</c:v>
                </c:pt>
                <c:pt idx="958">
                  <c:v>78.009680000000003</c:v>
                </c:pt>
                <c:pt idx="959">
                  <c:v>78.661867000000001</c:v>
                </c:pt>
                <c:pt idx="960">
                  <c:v>79.907841000000005</c:v>
                </c:pt>
                <c:pt idx="961">
                  <c:v>80.628174999999999</c:v>
                </c:pt>
                <c:pt idx="962">
                  <c:v>80.803389999999993</c:v>
                </c:pt>
                <c:pt idx="963">
                  <c:v>80.014916999999997</c:v>
                </c:pt>
                <c:pt idx="964">
                  <c:v>83.859921</c:v>
                </c:pt>
                <c:pt idx="965">
                  <c:v>84.074073999999996</c:v>
                </c:pt>
                <c:pt idx="966">
                  <c:v>84.278491000000002</c:v>
                </c:pt>
                <c:pt idx="967">
                  <c:v>85.855422000000004</c:v>
                </c:pt>
                <c:pt idx="968">
                  <c:v>86.147451000000004</c:v>
                </c:pt>
                <c:pt idx="969">
                  <c:v>85.339511999999999</c:v>
                </c:pt>
                <c:pt idx="970">
                  <c:v>85.689943</c:v>
                </c:pt>
                <c:pt idx="971">
                  <c:v>84.901477</c:v>
                </c:pt>
                <c:pt idx="972">
                  <c:v>83.217461999999998</c:v>
                </c:pt>
                <c:pt idx="973">
                  <c:v>83.227198000000001</c:v>
                </c:pt>
                <c:pt idx="974">
                  <c:v>83.898858000000004</c:v>
                </c:pt>
                <c:pt idx="975">
                  <c:v>84.414769000000007</c:v>
                </c:pt>
                <c:pt idx="976">
                  <c:v>86.244791000000006</c:v>
                </c:pt>
                <c:pt idx="977">
                  <c:v>85.037755000000004</c:v>
                </c:pt>
                <c:pt idx="978">
                  <c:v>85.261636999999993</c:v>
                </c:pt>
                <c:pt idx="979">
                  <c:v>85.008554000000004</c:v>
                </c:pt>
                <c:pt idx="980">
                  <c:v>84.453705999999997</c:v>
                </c:pt>
                <c:pt idx="981">
                  <c:v>84.667859000000007</c:v>
                </c:pt>
                <c:pt idx="982">
                  <c:v>84.969616000000002</c:v>
                </c:pt>
                <c:pt idx="983">
                  <c:v>84.541309999999996</c:v>
                </c:pt>
                <c:pt idx="984">
                  <c:v>86.546554999999998</c:v>
                </c:pt>
                <c:pt idx="985">
                  <c:v>84.969616000000002</c:v>
                </c:pt>
                <c:pt idx="986">
                  <c:v>84.005934999999994</c:v>
                </c:pt>
                <c:pt idx="987">
                  <c:v>86.089048000000005</c:v>
                </c:pt>
                <c:pt idx="988">
                  <c:v>86.381068999999997</c:v>
                </c:pt>
                <c:pt idx="989">
                  <c:v>86.196123999999998</c:v>
                </c:pt>
                <c:pt idx="990">
                  <c:v>85.183768999999998</c:v>
                </c:pt>
                <c:pt idx="991">
                  <c:v>84.823601999999994</c:v>
                </c:pt>
                <c:pt idx="992">
                  <c:v>83.616566000000006</c:v>
                </c:pt>
                <c:pt idx="993">
                  <c:v>84.220080999999993</c:v>
                </c:pt>
                <c:pt idx="994">
                  <c:v>84.375831000000005</c:v>
                </c:pt>
                <c:pt idx="995">
                  <c:v>85.874894999999995</c:v>
                </c:pt>
                <c:pt idx="996">
                  <c:v>85.621803999999997</c:v>
                </c:pt>
                <c:pt idx="997">
                  <c:v>84.307692000000003</c:v>
                </c:pt>
                <c:pt idx="998">
                  <c:v>85.709416000000004</c:v>
                </c:pt>
                <c:pt idx="999">
                  <c:v>86.507617999999994</c:v>
                </c:pt>
                <c:pt idx="1000">
                  <c:v>87.266881999999995</c:v>
                </c:pt>
                <c:pt idx="1001">
                  <c:v>87.325284999999994</c:v>
                </c:pt>
                <c:pt idx="1002">
                  <c:v>88.084548999999996</c:v>
                </c:pt>
                <c:pt idx="1003">
                  <c:v>88.434979999999996</c:v>
                </c:pt>
                <c:pt idx="1004">
                  <c:v>88.510256999999996</c:v>
                </c:pt>
                <c:pt idx="1005">
                  <c:v>87.268724000000006</c:v>
                </c:pt>
                <c:pt idx="1006">
                  <c:v>85.978316000000007</c:v>
                </c:pt>
                <c:pt idx="1007">
                  <c:v>87.669535999999994</c:v>
                </c:pt>
                <c:pt idx="1008">
                  <c:v>85.284233999999998</c:v>
                </c:pt>
                <c:pt idx="1009">
                  <c:v>83.094453000000001</c:v>
                </c:pt>
                <c:pt idx="1010">
                  <c:v>81.980009999999993</c:v>
                </c:pt>
                <c:pt idx="1011">
                  <c:v>77.492906000000005</c:v>
                </c:pt>
                <c:pt idx="1012">
                  <c:v>78.099008999999995</c:v>
                </c:pt>
                <c:pt idx="1013">
                  <c:v>76.417567000000005</c:v>
                </c:pt>
                <c:pt idx="1014">
                  <c:v>79.946637999999993</c:v>
                </c:pt>
                <c:pt idx="1015">
                  <c:v>79.418743000000006</c:v>
                </c:pt>
                <c:pt idx="1016">
                  <c:v>79.751125000000002</c:v>
                </c:pt>
                <c:pt idx="1017">
                  <c:v>78.480266</c:v>
                </c:pt>
                <c:pt idx="1018">
                  <c:v>78.284751999999997</c:v>
                </c:pt>
                <c:pt idx="1019">
                  <c:v>79.760895000000005</c:v>
                </c:pt>
                <c:pt idx="1020">
                  <c:v>79.379638999999997</c:v>
                </c:pt>
                <c:pt idx="1021">
                  <c:v>80.855789999999999</c:v>
                </c:pt>
                <c:pt idx="1022">
                  <c:v>79.917311999999995</c:v>
                </c:pt>
                <c:pt idx="1023">
                  <c:v>77.228961999999996</c:v>
                </c:pt>
                <c:pt idx="1024">
                  <c:v>79.545833999999999</c:v>
                </c:pt>
                <c:pt idx="1025">
                  <c:v>78.011031000000003</c:v>
                </c:pt>
                <c:pt idx="1026">
                  <c:v>75.987437</c:v>
                </c:pt>
                <c:pt idx="1027">
                  <c:v>75.596401999999998</c:v>
                </c:pt>
                <c:pt idx="1028">
                  <c:v>74.882763999999995</c:v>
                </c:pt>
                <c:pt idx="1029">
                  <c:v>74.892542000000006</c:v>
                </c:pt>
                <c:pt idx="1030">
                  <c:v>74.452633000000006</c:v>
                </c:pt>
                <c:pt idx="1031">
                  <c:v>74.931646000000001</c:v>
                </c:pt>
                <c:pt idx="1032">
                  <c:v>76.466449999999995</c:v>
                </c:pt>
                <c:pt idx="1033">
                  <c:v>75.391110999999995</c:v>
                </c:pt>
                <c:pt idx="1034">
                  <c:v>77.082323000000002</c:v>
                </c:pt>
                <c:pt idx="1035">
                  <c:v>77.981696999999997</c:v>
                </c:pt>
                <c:pt idx="1036">
                  <c:v>79.164576999999994</c:v>
                </c:pt>
                <c:pt idx="1037">
                  <c:v>79.184126000000006</c:v>
                </c:pt>
                <c:pt idx="1038">
                  <c:v>79.017938999999998</c:v>
                </c:pt>
                <c:pt idx="1039">
                  <c:v>79.633812000000006</c:v>
                </c:pt>
                <c:pt idx="1040">
                  <c:v>79.379638999999997</c:v>
                </c:pt>
                <c:pt idx="1041">
                  <c:v>80.298568000000003</c:v>
                </c:pt>
                <c:pt idx="1042">
                  <c:v>80.816686000000004</c:v>
                </c:pt>
                <c:pt idx="1043">
                  <c:v>81.168616</c:v>
                </c:pt>
                <c:pt idx="1044">
                  <c:v>79.868430000000004</c:v>
                </c:pt>
                <c:pt idx="1045">
                  <c:v>81.021977000000007</c:v>
                </c:pt>
                <c:pt idx="1046">
                  <c:v>81.295705999999996</c:v>
                </c:pt>
                <c:pt idx="1047">
                  <c:v>81.735614999999996</c:v>
                </c:pt>
                <c:pt idx="1048">
                  <c:v>81.637857999999994</c:v>
                </c:pt>
                <c:pt idx="1049">
                  <c:v>82.263509999999997</c:v>
                </c:pt>
                <c:pt idx="1050">
                  <c:v>80.855789999999999</c:v>
                </c:pt>
                <c:pt idx="1051">
                  <c:v>81.315253999999996</c:v>
                </c:pt>
                <c:pt idx="1052">
                  <c:v>80.474532999999994</c:v>
                </c:pt>
                <c:pt idx="1053">
                  <c:v>81.999559000000005</c:v>
                </c:pt>
                <c:pt idx="1054">
                  <c:v>81.735614999999996</c:v>
                </c:pt>
                <c:pt idx="1055">
                  <c:v>78.626903999999996</c:v>
                </c:pt>
                <c:pt idx="1056">
                  <c:v>79.281881999999996</c:v>
                </c:pt>
                <c:pt idx="1057">
                  <c:v>77.952370999999999</c:v>
                </c:pt>
                <c:pt idx="1058">
                  <c:v>79.047264999999996</c:v>
                </c:pt>
                <c:pt idx="1059">
                  <c:v>79.037486999999999</c:v>
                </c:pt>
                <c:pt idx="1060">
                  <c:v>79.340541999999999</c:v>
                </c:pt>
                <c:pt idx="1061">
                  <c:v>79.457847000000001</c:v>
                </c:pt>
                <c:pt idx="1062">
                  <c:v>79.653368</c:v>
                </c:pt>
                <c:pt idx="1063">
                  <c:v>78.959278999999995</c:v>
                </c:pt>
                <c:pt idx="1064">
                  <c:v>79.985742000000002</c:v>
                </c:pt>
                <c:pt idx="1065">
                  <c:v>80.326573999999994</c:v>
                </c:pt>
                <c:pt idx="1066">
                  <c:v>80.493550999999997</c:v>
                </c:pt>
                <c:pt idx="1067">
                  <c:v>80.699825000000004</c:v>
                </c:pt>
                <c:pt idx="1068">
                  <c:v>81.65258</c:v>
                </c:pt>
                <c:pt idx="1069">
                  <c:v>79.864925999999997</c:v>
                </c:pt>
                <c:pt idx="1070">
                  <c:v>82.566051999999999</c:v>
                </c:pt>
                <c:pt idx="1071">
                  <c:v>82.271388000000002</c:v>
                </c:pt>
                <c:pt idx="1072">
                  <c:v>81.524893000000006</c:v>
                </c:pt>
                <c:pt idx="1073">
                  <c:v>80.739108000000002</c:v>
                </c:pt>
                <c:pt idx="1074">
                  <c:v>81.092709999999997</c:v>
                </c:pt>
                <c:pt idx="1075">
                  <c:v>82.379433000000006</c:v>
                </c:pt>
                <c:pt idx="1076">
                  <c:v>82.418723</c:v>
                </c:pt>
                <c:pt idx="1077">
                  <c:v>82.752677000000006</c:v>
                </c:pt>
                <c:pt idx="1078">
                  <c:v>83.066990000000004</c:v>
                </c:pt>
                <c:pt idx="1079">
                  <c:v>84.068859000000003</c:v>
                </c:pt>
                <c:pt idx="1080">
                  <c:v>85.650245999999996</c:v>
                </c:pt>
                <c:pt idx="1081">
                  <c:v>85.277001999999996</c:v>
                </c:pt>
                <c:pt idx="1082">
                  <c:v>85.365405999999993</c:v>
                </c:pt>
                <c:pt idx="1083">
                  <c:v>84.815353999999999</c:v>
                </c:pt>
                <c:pt idx="1084">
                  <c:v>85.041269</c:v>
                </c:pt>
                <c:pt idx="1085">
                  <c:v>85.001979000000006</c:v>
                </c:pt>
                <c:pt idx="1086">
                  <c:v>77.114693000000003</c:v>
                </c:pt>
                <c:pt idx="1087">
                  <c:v>77.065578000000002</c:v>
                </c:pt>
                <c:pt idx="1088">
                  <c:v>78.087096000000003</c:v>
                </c:pt>
                <c:pt idx="1089">
                  <c:v>77.831715000000003</c:v>
                </c:pt>
                <c:pt idx="1090">
                  <c:v>76.132464999999996</c:v>
                </c:pt>
                <c:pt idx="1091">
                  <c:v>77.153982999999997</c:v>
                </c:pt>
                <c:pt idx="1092">
                  <c:v>75.484190999999996</c:v>
                </c:pt>
                <c:pt idx="1093">
                  <c:v>77.075402999999994</c:v>
                </c:pt>
                <c:pt idx="1094">
                  <c:v>77.075402999999994</c:v>
                </c:pt>
                <c:pt idx="1095">
                  <c:v>75.592236999999997</c:v>
                </c:pt>
                <c:pt idx="1096">
                  <c:v>75.631527000000006</c:v>
                </c:pt>
                <c:pt idx="1097">
                  <c:v>74.894856000000004</c:v>
                </c:pt>
                <c:pt idx="1098">
                  <c:v>76.014595</c:v>
                </c:pt>
                <c:pt idx="1099">
                  <c:v>75.729748000000001</c:v>
                </c:pt>
                <c:pt idx="1100">
                  <c:v>76.446777999999995</c:v>
                </c:pt>
                <c:pt idx="1101">
                  <c:v>75.955663999999999</c:v>
                </c:pt>
                <c:pt idx="1102">
                  <c:v>76.034244000000001</c:v>
                </c:pt>
                <c:pt idx="1103">
                  <c:v>75.376146000000006</c:v>
                </c:pt>
                <c:pt idx="1104">
                  <c:v>76.083350999999993</c:v>
                </c:pt>
                <c:pt idx="1105">
                  <c:v>75.366328999999993</c:v>
                </c:pt>
                <c:pt idx="1106">
                  <c:v>75.916374000000005</c:v>
                </c:pt>
                <c:pt idx="1107">
                  <c:v>76.761089999999996</c:v>
                </c:pt>
                <c:pt idx="1108">
                  <c:v>77.546868000000003</c:v>
                </c:pt>
                <c:pt idx="1109">
                  <c:v>77.320959999999999</c:v>
                </c:pt>
                <c:pt idx="1110">
                  <c:v>78.470163999999997</c:v>
                </c:pt>
                <c:pt idx="1111">
                  <c:v>78.371943000000002</c:v>
                </c:pt>
                <c:pt idx="1112">
                  <c:v>78.990744000000007</c:v>
                </c:pt>
                <c:pt idx="1113">
                  <c:v>78.578209999999999</c:v>
                </c:pt>
                <c:pt idx="1114">
                  <c:v>78.244255999999993</c:v>
                </c:pt>
                <c:pt idx="1115">
                  <c:v>77.880829000000006</c:v>
                </c:pt>
                <c:pt idx="1116">
                  <c:v>77.134333999999996</c:v>
                </c:pt>
                <c:pt idx="1117">
                  <c:v>76.810197000000002</c:v>
                </c:pt>
                <c:pt idx="1118">
                  <c:v>76.544999000000004</c:v>
                </c:pt>
                <c:pt idx="1119">
                  <c:v>75.317214000000007</c:v>
                </c:pt>
                <c:pt idx="1120">
                  <c:v>75.179703000000003</c:v>
                </c:pt>
                <c:pt idx="1121">
                  <c:v>74.168009999999995</c:v>
                </c:pt>
                <c:pt idx="1122">
                  <c:v>75.120772000000002</c:v>
                </c:pt>
                <c:pt idx="1123">
                  <c:v>75.523481000000004</c:v>
                </c:pt>
                <c:pt idx="1124">
                  <c:v>75.670817</c:v>
                </c:pt>
                <c:pt idx="1125">
                  <c:v>76.731624999999994</c:v>
                </c:pt>
                <c:pt idx="1126">
                  <c:v>73.892987000000005</c:v>
                </c:pt>
                <c:pt idx="1127">
                  <c:v>72.380356000000006</c:v>
                </c:pt>
                <c:pt idx="1128">
                  <c:v>74.089429999999993</c:v>
                </c:pt>
                <c:pt idx="1129">
                  <c:v>76.370976999999996</c:v>
                </c:pt>
                <c:pt idx="1130">
                  <c:v>77.082417000000007</c:v>
                </c:pt>
                <c:pt idx="1131">
                  <c:v>77.359087000000002</c:v>
                </c:pt>
                <c:pt idx="1132">
                  <c:v>77.299802</c:v>
                </c:pt>
                <c:pt idx="1133">
                  <c:v>79.038870000000003</c:v>
                </c:pt>
                <c:pt idx="1134">
                  <c:v>78.495413999999997</c:v>
                </c:pt>
                <c:pt idx="1135">
                  <c:v>79.424232000000003</c:v>
                </c:pt>
                <c:pt idx="1136">
                  <c:v>80.096146000000005</c:v>
                </c:pt>
                <c:pt idx="1137">
                  <c:v>80.797702999999998</c:v>
                </c:pt>
                <c:pt idx="1138">
                  <c:v>81.301641000000004</c:v>
                </c:pt>
                <c:pt idx="1139">
                  <c:v>81.983439000000004</c:v>
                </c:pt>
                <c:pt idx="1140">
                  <c:v>81.380691999999996</c:v>
                </c:pt>
                <c:pt idx="1141">
                  <c:v>82.220583000000005</c:v>
                </c:pt>
                <c:pt idx="1142">
                  <c:v>81.835221000000004</c:v>
                </c:pt>
                <c:pt idx="1143">
                  <c:v>82.299633999999998</c:v>
                </c:pt>
                <c:pt idx="1144">
                  <c:v>81.627718999999999</c:v>
                </c:pt>
                <c:pt idx="1145">
                  <c:v>82.003197999999998</c:v>
                </c:pt>
                <c:pt idx="1146">
                  <c:v>81.874746000000002</c:v>
                </c:pt>
                <c:pt idx="1147">
                  <c:v>82.645470000000003</c:v>
                </c:pt>
                <c:pt idx="1148">
                  <c:v>82.349035000000001</c:v>
                </c:pt>
                <c:pt idx="1149">
                  <c:v>81.578310000000002</c:v>
                </c:pt>
                <c:pt idx="1150">
                  <c:v>82.605945000000006</c:v>
                </c:pt>
                <c:pt idx="1151">
                  <c:v>81.430099999999996</c:v>
                </c:pt>
                <c:pt idx="1152">
                  <c:v>83.910248999999993</c:v>
                </c:pt>
                <c:pt idx="1153">
                  <c:v>83.633579999999995</c:v>
                </c:pt>
                <c:pt idx="1154">
                  <c:v>82.586185999999998</c:v>
                </c:pt>
                <c:pt idx="1155">
                  <c:v>83.356909999999999</c:v>
                </c:pt>
                <c:pt idx="1156">
                  <c:v>82.783805000000001</c:v>
                </c:pt>
                <c:pt idx="1157">
                  <c:v>82.803572000000003</c:v>
                </c:pt>
                <c:pt idx="1158">
                  <c:v>82.556544000000002</c:v>
                </c:pt>
                <c:pt idx="1159">
                  <c:v>82.615827999999993</c:v>
                </c:pt>
                <c:pt idx="1160">
                  <c:v>82.605945000000006</c:v>
                </c:pt>
                <c:pt idx="1161">
                  <c:v>82.200823999999997</c:v>
                </c:pt>
                <c:pt idx="1162">
                  <c:v>81.696886000000006</c:v>
                </c:pt>
                <c:pt idx="1163">
                  <c:v>81.795696000000007</c:v>
                </c:pt>
                <c:pt idx="1164">
                  <c:v>81.439976000000001</c:v>
                </c:pt>
                <c:pt idx="1165">
                  <c:v>80.748301999999995</c:v>
                </c:pt>
                <c:pt idx="1166">
                  <c:v>81.173190000000005</c:v>
                </c:pt>
                <c:pt idx="1167">
                  <c:v>81.044730000000001</c:v>
                </c:pt>
                <c:pt idx="1168">
                  <c:v>80.115913000000006</c:v>
                </c:pt>
                <c:pt idx="1169">
                  <c:v>78.416363000000004</c:v>
                </c:pt>
                <c:pt idx="1170">
                  <c:v>78.406480000000002</c:v>
                </c:pt>
                <c:pt idx="1171">
                  <c:v>78.821483999999998</c:v>
                </c:pt>
                <c:pt idx="1172">
                  <c:v>78.772082999999995</c:v>
                </c:pt>
                <c:pt idx="1173">
                  <c:v>78.722674999999995</c:v>
                </c:pt>
                <c:pt idx="1174">
                  <c:v>78.752317000000005</c:v>
                </c:pt>
                <c:pt idx="1175">
                  <c:v>78.781966999999995</c:v>
                </c:pt>
                <c:pt idx="1176">
                  <c:v>79.849119000000002</c:v>
                </c:pt>
                <c:pt idx="1177">
                  <c:v>80.194963000000001</c:v>
                </c:pt>
                <c:pt idx="1178">
                  <c:v>79.750309999999999</c:v>
                </c:pt>
                <c:pt idx="1179">
                  <c:v>77.872900000000001</c:v>
                </c:pt>
                <c:pt idx="1180">
                  <c:v>79.028993999999997</c:v>
                </c:pt>
                <c:pt idx="1181">
                  <c:v>77.161460000000005</c:v>
                </c:pt>
                <c:pt idx="1182">
                  <c:v>74.365116</c:v>
                </c:pt>
                <c:pt idx="1183">
                  <c:v>75.689178999999996</c:v>
                </c:pt>
                <c:pt idx="1184">
                  <c:v>76.084424999999996</c:v>
                </c:pt>
                <c:pt idx="1185">
                  <c:v>75.659537</c:v>
                </c:pt>
                <c:pt idx="1186">
                  <c:v>75.056790000000007</c:v>
                </c:pt>
                <c:pt idx="1187">
                  <c:v>75.936206999999996</c:v>
                </c:pt>
                <c:pt idx="1188">
                  <c:v>76.637763000000007</c:v>
                </c:pt>
                <c:pt idx="1189">
                  <c:v>76.736580000000004</c:v>
                </c:pt>
                <c:pt idx="1190">
                  <c:v>75.965849000000006</c:v>
                </c:pt>
                <c:pt idx="1191">
                  <c:v>77.210869000000002</c:v>
                </c:pt>
                <c:pt idx="1192">
                  <c:v>77.329445000000007</c:v>
                </c:pt>
                <c:pt idx="1193">
                  <c:v>76.424081999999999</c:v>
                </c:pt>
                <c:pt idx="1194">
                  <c:v>77.219126000000003</c:v>
                </c:pt>
                <c:pt idx="1195">
                  <c:v>75.320950999999994</c:v>
                </c:pt>
                <c:pt idx="1196">
                  <c:v>75.221570999999997</c:v>
                </c:pt>
                <c:pt idx="1197">
                  <c:v>75.410390000000007</c:v>
                </c:pt>
                <c:pt idx="1198">
                  <c:v>76.235254999999995</c:v>
                </c:pt>
                <c:pt idx="1199">
                  <c:v>75.927176000000003</c:v>
                </c:pt>
                <c:pt idx="1200">
                  <c:v>75.996742999999995</c:v>
                </c:pt>
                <c:pt idx="1201">
                  <c:v>74.853859</c:v>
                </c:pt>
                <c:pt idx="1202">
                  <c:v>75.320950999999994</c:v>
                </c:pt>
                <c:pt idx="1203">
                  <c:v>74.873731000000006</c:v>
                </c:pt>
                <c:pt idx="1204">
                  <c:v>74.804164999999998</c:v>
                </c:pt>
                <c:pt idx="1205">
                  <c:v>74.496086000000005</c:v>
                </c:pt>
                <c:pt idx="1206">
                  <c:v>75.261324999999999</c:v>
                </c:pt>
                <c:pt idx="1207">
                  <c:v>74.744539000000003</c:v>
                </c:pt>
                <c:pt idx="1208">
                  <c:v>75.112251999999998</c:v>
                </c:pt>
                <c:pt idx="1209">
                  <c:v>74.684911999999997</c:v>
                </c:pt>
                <c:pt idx="1210">
                  <c:v>75.142065000000002</c:v>
                </c:pt>
                <c:pt idx="1211">
                  <c:v>74.446399999999997</c:v>
                </c:pt>
                <c:pt idx="1212">
                  <c:v>73.939554000000001</c:v>
                </c:pt>
                <c:pt idx="1213">
                  <c:v>74.33708</c:v>
                </c:pt>
                <c:pt idx="1214">
                  <c:v>67.082255000000004</c:v>
                </c:pt>
                <c:pt idx="1215">
                  <c:v>68.264893000000001</c:v>
                </c:pt>
                <c:pt idx="1216">
                  <c:v>66.476029999999994</c:v>
                </c:pt>
                <c:pt idx="1217">
                  <c:v>68.235079999999996</c:v>
                </c:pt>
                <c:pt idx="1218">
                  <c:v>64.975373000000005</c:v>
                </c:pt>
                <c:pt idx="1219">
                  <c:v>64.766672999999997</c:v>
                </c:pt>
                <c:pt idx="1220">
                  <c:v>65.591538999999997</c:v>
                </c:pt>
                <c:pt idx="1221">
                  <c:v>64.94556</c:v>
                </c:pt>
                <c:pt idx="1222">
                  <c:v>68.821425000000005</c:v>
                </c:pt>
                <c:pt idx="1223">
                  <c:v>71.276139999999998</c:v>
                </c:pt>
                <c:pt idx="1224">
                  <c:v>70.928307000000004</c:v>
                </c:pt>
                <c:pt idx="1225">
                  <c:v>71.902237999999997</c:v>
                </c:pt>
                <c:pt idx="1226">
                  <c:v>70.948179999999994</c:v>
                </c:pt>
                <c:pt idx="1227">
                  <c:v>70.391648000000004</c:v>
                </c:pt>
                <c:pt idx="1228">
                  <c:v>71.196633000000006</c:v>
                </c:pt>
                <c:pt idx="1229">
                  <c:v>70.332014999999998</c:v>
                </c:pt>
                <c:pt idx="1230">
                  <c:v>69.815235999999999</c:v>
                </c:pt>
                <c:pt idx="1231">
                  <c:v>69.695976000000002</c:v>
                </c:pt>
                <c:pt idx="1232">
                  <c:v>70.113382000000001</c:v>
                </c:pt>
                <c:pt idx="1233">
                  <c:v>70.669914000000006</c:v>
                </c:pt>
                <c:pt idx="1234">
                  <c:v>71.127066999999997</c:v>
                </c:pt>
                <c:pt idx="1235">
                  <c:v>70.550653999999994</c:v>
                </c:pt>
                <c:pt idx="1236">
                  <c:v>70.570535000000007</c:v>
                </c:pt>
                <c:pt idx="1237">
                  <c:v>70.491028</c:v>
                </c:pt>
                <c:pt idx="1238">
                  <c:v>70.391648000000004</c:v>
                </c:pt>
                <c:pt idx="1239">
                  <c:v>71.653784999999999</c:v>
                </c:pt>
                <c:pt idx="1240">
                  <c:v>70.977992999999998</c:v>
                </c:pt>
                <c:pt idx="1241">
                  <c:v>70.063688999999997</c:v>
                </c:pt>
                <c:pt idx="1242">
                  <c:v>70.669914000000006</c:v>
                </c:pt>
                <c:pt idx="1243">
                  <c:v>72.587969999999999</c:v>
                </c:pt>
                <c:pt idx="1244">
                  <c:v>73.02525</c:v>
                </c:pt>
                <c:pt idx="1245">
                  <c:v>73.293575000000004</c:v>
                </c:pt>
                <c:pt idx="1246">
                  <c:v>72.021497999999994</c:v>
                </c:pt>
                <c:pt idx="1247">
                  <c:v>72.548216999999994</c:v>
                </c:pt>
                <c:pt idx="1248">
                  <c:v>73.303516000000002</c:v>
                </c:pt>
                <c:pt idx="1249">
                  <c:v>73.243881999999999</c:v>
                </c:pt>
                <c:pt idx="1250">
                  <c:v>72.896049000000005</c:v>
                </c:pt>
                <c:pt idx="1251">
                  <c:v>72.170570999999995</c:v>
                </c:pt>
                <c:pt idx="1252">
                  <c:v>71.663725999999997</c:v>
                </c:pt>
                <c:pt idx="1253">
                  <c:v>72.428956999999997</c:v>
                </c:pt>
                <c:pt idx="1254">
                  <c:v>72.617783000000003</c:v>
                </c:pt>
                <c:pt idx="1255">
                  <c:v>72.101005000000001</c:v>
                </c:pt>
                <c:pt idx="1256">
                  <c:v>72.349997999999999</c:v>
                </c:pt>
                <c:pt idx="1257">
                  <c:v>71.970000999999996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79-4BC0-8C64-218894ED6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3430008"/>
        <c:axId val="713423448"/>
      </c:lineChart>
      <c:lineChart>
        <c:grouping val="standard"/>
        <c:varyColors val="0"/>
        <c:ser>
          <c:idx val="1"/>
          <c:order val="1"/>
          <c:tx>
            <c:strRef>
              <c:f>'CAHDistribution Fit'!$C$1</c:f>
              <c:strCache>
                <c:ptCount val="1"/>
                <c:pt idx="0">
                  <c:v>Daily Change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'CAHDistribution Fit'!$A$2:$A$1259</c:f>
              <c:numCache>
                <c:formatCode>m/d/yyyy</c:formatCode>
                <c:ptCount val="1258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40931</c:v>
                </c:pt>
                <c:pt idx="14">
                  <c:v>40932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40960</c:v>
                </c:pt>
                <c:pt idx="34">
                  <c:v>40961</c:v>
                </c:pt>
                <c:pt idx="35">
                  <c:v>40962</c:v>
                </c:pt>
                <c:pt idx="36">
                  <c:v>40963</c:v>
                </c:pt>
                <c:pt idx="37">
                  <c:v>40966</c:v>
                </c:pt>
                <c:pt idx="38">
                  <c:v>40967</c:v>
                </c:pt>
                <c:pt idx="39">
                  <c:v>40968</c:v>
                </c:pt>
                <c:pt idx="40">
                  <c:v>40969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41008</c:v>
                </c:pt>
                <c:pt idx="67">
                  <c:v>41009</c:v>
                </c:pt>
                <c:pt idx="68">
                  <c:v>41010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41030</c:v>
                </c:pt>
                <c:pt idx="83">
                  <c:v>41031</c:v>
                </c:pt>
                <c:pt idx="84">
                  <c:v>41032</c:v>
                </c:pt>
                <c:pt idx="85">
                  <c:v>41033</c:v>
                </c:pt>
                <c:pt idx="86">
                  <c:v>41036</c:v>
                </c:pt>
                <c:pt idx="87">
                  <c:v>41037</c:v>
                </c:pt>
                <c:pt idx="88">
                  <c:v>41038</c:v>
                </c:pt>
                <c:pt idx="89">
                  <c:v>41039</c:v>
                </c:pt>
                <c:pt idx="90">
                  <c:v>41040</c:v>
                </c:pt>
                <c:pt idx="91">
                  <c:v>41043</c:v>
                </c:pt>
                <c:pt idx="92">
                  <c:v>41044</c:v>
                </c:pt>
                <c:pt idx="93">
                  <c:v>41045</c:v>
                </c:pt>
                <c:pt idx="94">
                  <c:v>41046</c:v>
                </c:pt>
                <c:pt idx="95">
                  <c:v>41047</c:v>
                </c:pt>
                <c:pt idx="96">
                  <c:v>41050</c:v>
                </c:pt>
                <c:pt idx="97">
                  <c:v>41051</c:v>
                </c:pt>
                <c:pt idx="98">
                  <c:v>41052</c:v>
                </c:pt>
                <c:pt idx="99">
                  <c:v>41053</c:v>
                </c:pt>
                <c:pt idx="100">
                  <c:v>41054</c:v>
                </c:pt>
                <c:pt idx="101">
                  <c:v>41058</c:v>
                </c:pt>
                <c:pt idx="102">
                  <c:v>41059</c:v>
                </c:pt>
                <c:pt idx="103">
                  <c:v>41060</c:v>
                </c:pt>
                <c:pt idx="104">
                  <c:v>41061</c:v>
                </c:pt>
                <c:pt idx="105">
                  <c:v>41064</c:v>
                </c:pt>
                <c:pt idx="106">
                  <c:v>41065</c:v>
                </c:pt>
                <c:pt idx="107">
                  <c:v>41066</c:v>
                </c:pt>
                <c:pt idx="108">
                  <c:v>41067</c:v>
                </c:pt>
                <c:pt idx="109">
                  <c:v>41068</c:v>
                </c:pt>
                <c:pt idx="110">
                  <c:v>41071</c:v>
                </c:pt>
                <c:pt idx="111">
                  <c:v>41072</c:v>
                </c:pt>
                <c:pt idx="112">
                  <c:v>41073</c:v>
                </c:pt>
                <c:pt idx="113">
                  <c:v>41074</c:v>
                </c:pt>
                <c:pt idx="114">
                  <c:v>41075</c:v>
                </c:pt>
                <c:pt idx="115">
                  <c:v>41078</c:v>
                </c:pt>
                <c:pt idx="116">
                  <c:v>41079</c:v>
                </c:pt>
                <c:pt idx="117">
                  <c:v>41080</c:v>
                </c:pt>
                <c:pt idx="118">
                  <c:v>41081</c:v>
                </c:pt>
                <c:pt idx="119">
                  <c:v>41082</c:v>
                </c:pt>
                <c:pt idx="120">
                  <c:v>41085</c:v>
                </c:pt>
                <c:pt idx="121">
                  <c:v>41086</c:v>
                </c:pt>
                <c:pt idx="122">
                  <c:v>41087</c:v>
                </c:pt>
                <c:pt idx="123">
                  <c:v>41088</c:v>
                </c:pt>
                <c:pt idx="124">
                  <c:v>41089</c:v>
                </c:pt>
                <c:pt idx="125">
                  <c:v>41092</c:v>
                </c:pt>
                <c:pt idx="126">
                  <c:v>41093</c:v>
                </c:pt>
                <c:pt idx="127">
                  <c:v>41095</c:v>
                </c:pt>
                <c:pt idx="128">
                  <c:v>41096</c:v>
                </c:pt>
                <c:pt idx="129">
                  <c:v>41099</c:v>
                </c:pt>
                <c:pt idx="130">
                  <c:v>41100</c:v>
                </c:pt>
                <c:pt idx="131">
                  <c:v>41101</c:v>
                </c:pt>
                <c:pt idx="132">
                  <c:v>41102</c:v>
                </c:pt>
                <c:pt idx="133">
                  <c:v>41103</c:v>
                </c:pt>
                <c:pt idx="134">
                  <c:v>41106</c:v>
                </c:pt>
                <c:pt idx="135">
                  <c:v>41107</c:v>
                </c:pt>
                <c:pt idx="136">
                  <c:v>41108</c:v>
                </c:pt>
                <c:pt idx="137">
                  <c:v>41109</c:v>
                </c:pt>
                <c:pt idx="138">
                  <c:v>41110</c:v>
                </c:pt>
                <c:pt idx="139">
                  <c:v>41113</c:v>
                </c:pt>
                <c:pt idx="140">
                  <c:v>41114</c:v>
                </c:pt>
                <c:pt idx="141">
                  <c:v>41115</c:v>
                </c:pt>
                <c:pt idx="142">
                  <c:v>41116</c:v>
                </c:pt>
                <c:pt idx="143">
                  <c:v>41117</c:v>
                </c:pt>
                <c:pt idx="144">
                  <c:v>41120</c:v>
                </c:pt>
                <c:pt idx="145">
                  <c:v>41121</c:v>
                </c:pt>
                <c:pt idx="146">
                  <c:v>41122</c:v>
                </c:pt>
                <c:pt idx="147">
                  <c:v>41123</c:v>
                </c:pt>
                <c:pt idx="148">
                  <c:v>41124</c:v>
                </c:pt>
                <c:pt idx="149">
                  <c:v>41127</c:v>
                </c:pt>
                <c:pt idx="150">
                  <c:v>41128</c:v>
                </c:pt>
                <c:pt idx="151">
                  <c:v>41129</c:v>
                </c:pt>
                <c:pt idx="152">
                  <c:v>41130</c:v>
                </c:pt>
                <c:pt idx="153">
                  <c:v>41131</c:v>
                </c:pt>
                <c:pt idx="154">
                  <c:v>41134</c:v>
                </c:pt>
                <c:pt idx="155">
                  <c:v>41135</c:v>
                </c:pt>
                <c:pt idx="156">
                  <c:v>41136</c:v>
                </c:pt>
                <c:pt idx="157">
                  <c:v>41137</c:v>
                </c:pt>
                <c:pt idx="158">
                  <c:v>41138</c:v>
                </c:pt>
                <c:pt idx="159">
                  <c:v>41141</c:v>
                </c:pt>
                <c:pt idx="160">
                  <c:v>41142</c:v>
                </c:pt>
                <c:pt idx="161">
                  <c:v>41143</c:v>
                </c:pt>
                <c:pt idx="162">
                  <c:v>41144</c:v>
                </c:pt>
                <c:pt idx="163">
                  <c:v>41145</c:v>
                </c:pt>
                <c:pt idx="164">
                  <c:v>41148</c:v>
                </c:pt>
                <c:pt idx="165">
                  <c:v>41149</c:v>
                </c:pt>
                <c:pt idx="166">
                  <c:v>41150</c:v>
                </c:pt>
                <c:pt idx="167">
                  <c:v>41151</c:v>
                </c:pt>
                <c:pt idx="168">
                  <c:v>41152</c:v>
                </c:pt>
                <c:pt idx="169">
                  <c:v>41156</c:v>
                </c:pt>
                <c:pt idx="170">
                  <c:v>41157</c:v>
                </c:pt>
                <c:pt idx="171">
                  <c:v>41158</c:v>
                </c:pt>
                <c:pt idx="172">
                  <c:v>41159</c:v>
                </c:pt>
                <c:pt idx="173">
                  <c:v>41162</c:v>
                </c:pt>
                <c:pt idx="174">
                  <c:v>41163</c:v>
                </c:pt>
                <c:pt idx="175">
                  <c:v>41164</c:v>
                </c:pt>
                <c:pt idx="176">
                  <c:v>41165</c:v>
                </c:pt>
                <c:pt idx="177">
                  <c:v>41166</c:v>
                </c:pt>
                <c:pt idx="178">
                  <c:v>41169</c:v>
                </c:pt>
                <c:pt idx="179">
                  <c:v>41170</c:v>
                </c:pt>
                <c:pt idx="180">
                  <c:v>41171</c:v>
                </c:pt>
                <c:pt idx="181">
                  <c:v>41172</c:v>
                </c:pt>
                <c:pt idx="182">
                  <c:v>41173</c:v>
                </c:pt>
                <c:pt idx="183">
                  <c:v>41176</c:v>
                </c:pt>
                <c:pt idx="184">
                  <c:v>41177</c:v>
                </c:pt>
                <c:pt idx="185">
                  <c:v>41178</c:v>
                </c:pt>
                <c:pt idx="186">
                  <c:v>41179</c:v>
                </c:pt>
                <c:pt idx="187">
                  <c:v>41180</c:v>
                </c:pt>
                <c:pt idx="188">
                  <c:v>41183</c:v>
                </c:pt>
                <c:pt idx="189">
                  <c:v>41184</c:v>
                </c:pt>
                <c:pt idx="190">
                  <c:v>41185</c:v>
                </c:pt>
                <c:pt idx="191">
                  <c:v>41186</c:v>
                </c:pt>
                <c:pt idx="192">
                  <c:v>41187</c:v>
                </c:pt>
                <c:pt idx="193">
                  <c:v>41190</c:v>
                </c:pt>
                <c:pt idx="194">
                  <c:v>41191</c:v>
                </c:pt>
                <c:pt idx="195">
                  <c:v>41192</c:v>
                </c:pt>
                <c:pt idx="196">
                  <c:v>41193</c:v>
                </c:pt>
                <c:pt idx="197">
                  <c:v>41194</c:v>
                </c:pt>
                <c:pt idx="198">
                  <c:v>41197</c:v>
                </c:pt>
                <c:pt idx="199">
                  <c:v>41198</c:v>
                </c:pt>
                <c:pt idx="200">
                  <c:v>41199</c:v>
                </c:pt>
                <c:pt idx="201">
                  <c:v>41200</c:v>
                </c:pt>
                <c:pt idx="202">
                  <c:v>41201</c:v>
                </c:pt>
                <c:pt idx="203">
                  <c:v>41204</c:v>
                </c:pt>
                <c:pt idx="204">
                  <c:v>41205</c:v>
                </c:pt>
                <c:pt idx="205">
                  <c:v>41206</c:v>
                </c:pt>
                <c:pt idx="206">
                  <c:v>41207</c:v>
                </c:pt>
                <c:pt idx="207">
                  <c:v>41208</c:v>
                </c:pt>
                <c:pt idx="208">
                  <c:v>41213</c:v>
                </c:pt>
                <c:pt idx="209">
                  <c:v>41214</c:v>
                </c:pt>
                <c:pt idx="210">
                  <c:v>41215</c:v>
                </c:pt>
                <c:pt idx="211">
                  <c:v>41218</c:v>
                </c:pt>
                <c:pt idx="212">
                  <c:v>41219</c:v>
                </c:pt>
                <c:pt idx="213">
                  <c:v>41220</c:v>
                </c:pt>
                <c:pt idx="214">
                  <c:v>41221</c:v>
                </c:pt>
                <c:pt idx="215">
                  <c:v>41222</c:v>
                </c:pt>
                <c:pt idx="216">
                  <c:v>41225</c:v>
                </c:pt>
                <c:pt idx="217">
                  <c:v>41226</c:v>
                </c:pt>
                <c:pt idx="218">
                  <c:v>41227</c:v>
                </c:pt>
                <c:pt idx="219">
                  <c:v>41228</c:v>
                </c:pt>
                <c:pt idx="220">
                  <c:v>41229</c:v>
                </c:pt>
                <c:pt idx="221">
                  <c:v>41232</c:v>
                </c:pt>
                <c:pt idx="222">
                  <c:v>41233</c:v>
                </c:pt>
                <c:pt idx="223">
                  <c:v>41234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41262</c:v>
                </c:pt>
                <c:pt idx="243">
                  <c:v>41263</c:v>
                </c:pt>
                <c:pt idx="244">
                  <c:v>41264</c:v>
                </c:pt>
                <c:pt idx="245">
                  <c:v>41267</c:v>
                </c:pt>
                <c:pt idx="246">
                  <c:v>41269</c:v>
                </c:pt>
                <c:pt idx="247">
                  <c:v>41270</c:v>
                </c:pt>
                <c:pt idx="248">
                  <c:v>41271</c:v>
                </c:pt>
                <c:pt idx="249">
                  <c:v>41274</c:v>
                </c:pt>
                <c:pt idx="250">
                  <c:v>41276</c:v>
                </c:pt>
                <c:pt idx="251">
                  <c:v>41277</c:v>
                </c:pt>
                <c:pt idx="252">
                  <c:v>41278</c:v>
                </c:pt>
                <c:pt idx="253">
                  <c:v>41281</c:v>
                </c:pt>
                <c:pt idx="254">
                  <c:v>41282</c:v>
                </c:pt>
                <c:pt idx="255">
                  <c:v>41283</c:v>
                </c:pt>
                <c:pt idx="256">
                  <c:v>41284</c:v>
                </c:pt>
                <c:pt idx="257">
                  <c:v>41285</c:v>
                </c:pt>
                <c:pt idx="258">
                  <c:v>41288</c:v>
                </c:pt>
                <c:pt idx="259">
                  <c:v>41289</c:v>
                </c:pt>
                <c:pt idx="260">
                  <c:v>41290</c:v>
                </c:pt>
                <c:pt idx="261">
                  <c:v>41291</c:v>
                </c:pt>
                <c:pt idx="262">
                  <c:v>41292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41316</c:v>
                </c:pt>
                <c:pt idx="278">
                  <c:v>41317</c:v>
                </c:pt>
                <c:pt idx="279">
                  <c:v>41318</c:v>
                </c:pt>
                <c:pt idx="280">
                  <c:v>41319</c:v>
                </c:pt>
                <c:pt idx="281">
                  <c:v>41320</c:v>
                </c:pt>
                <c:pt idx="282">
                  <c:v>41324</c:v>
                </c:pt>
                <c:pt idx="283">
                  <c:v>41325</c:v>
                </c:pt>
                <c:pt idx="284">
                  <c:v>41326</c:v>
                </c:pt>
                <c:pt idx="285">
                  <c:v>41327</c:v>
                </c:pt>
                <c:pt idx="286">
                  <c:v>41330</c:v>
                </c:pt>
                <c:pt idx="287">
                  <c:v>41331</c:v>
                </c:pt>
                <c:pt idx="288">
                  <c:v>41332</c:v>
                </c:pt>
                <c:pt idx="289">
                  <c:v>41333</c:v>
                </c:pt>
                <c:pt idx="290">
                  <c:v>41334</c:v>
                </c:pt>
                <c:pt idx="291">
                  <c:v>41337</c:v>
                </c:pt>
                <c:pt idx="292">
                  <c:v>41338</c:v>
                </c:pt>
                <c:pt idx="293">
                  <c:v>41339</c:v>
                </c:pt>
                <c:pt idx="294">
                  <c:v>41340</c:v>
                </c:pt>
                <c:pt idx="295">
                  <c:v>41341</c:v>
                </c:pt>
                <c:pt idx="296">
                  <c:v>41344</c:v>
                </c:pt>
                <c:pt idx="297">
                  <c:v>41345</c:v>
                </c:pt>
                <c:pt idx="298">
                  <c:v>41346</c:v>
                </c:pt>
                <c:pt idx="299">
                  <c:v>41347</c:v>
                </c:pt>
                <c:pt idx="300">
                  <c:v>41348</c:v>
                </c:pt>
                <c:pt idx="301">
                  <c:v>41351</c:v>
                </c:pt>
                <c:pt idx="302">
                  <c:v>41352</c:v>
                </c:pt>
                <c:pt idx="303">
                  <c:v>41353</c:v>
                </c:pt>
                <c:pt idx="304">
                  <c:v>41354</c:v>
                </c:pt>
                <c:pt idx="305">
                  <c:v>41355</c:v>
                </c:pt>
                <c:pt idx="306">
                  <c:v>41358</c:v>
                </c:pt>
                <c:pt idx="307">
                  <c:v>41359</c:v>
                </c:pt>
                <c:pt idx="308">
                  <c:v>41360</c:v>
                </c:pt>
                <c:pt idx="309">
                  <c:v>41361</c:v>
                </c:pt>
                <c:pt idx="310">
                  <c:v>41365</c:v>
                </c:pt>
                <c:pt idx="311">
                  <c:v>41366</c:v>
                </c:pt>
                <c:pt idx="312">
                  <c:v>41367</c:v>
                </c:pt>
                <c:pt idx="313">
                  <c:v>41368</c:v>
                </c:pt>
                <c:pt idx="314">
                  <c:v>41369</c:v>
                </c:pt>
                <c:pt idx="315">
                  <c:v>41372</c:v>
                </c:pt>
                <c:pt idx="316">
                  <c:v>41373</c:v>
                </c:pt>
                <c:pt idx="317">
                  <c:v>41374</c:v>
                </c:pt>
                <c:pt idx="318">
                  <c:v>41375</c:v>
                </c:pt>
                <c:pt idx="319">
                  <c:v>41376</c:v>
                </c:pt>
                <c:pt idx="320">
                  <c:v>41379</c:v>
                </c:pt>
                <c:pt idx="321">
                  <c:v>41380</c:v>
                </c:pt>
                <c:pt idx="322">
                  <c:v>41381</c:v>
                </c:pt>
                <c:pt idx="323">
                  <c:v>41382</c:v>
                </c:pt>
                <c:pt idx="324">
                  <c:v>41383</c:v>
                </c:pt>
                <c:pt idx="325">
                  <c:v>41386</c:v>
                </c:pt>
                <c:pt idx="326">
                  <c:v>41387</c:v>
                </c:pt>
                <c:pt idx="327">
                  <c:v>41388</c:v>
                </c:pt>
                <c:pt idx="328">
                  <c:v>41389</c:v>
                </c:pt>
                <c:pt idx="329">
                  <c:v>41390</c:v>
                </c:pt>
                <c:pt idx="330">
                  <c:v>41393</c:v>
                </c:pt>
                <c:pt idx="331">
                  <c:v>41394</c:v>
                </c:pt>
                <c:pt idx="332">
                  <c:v>41395</c:v>
                </c:pt>
                <c:pt idx="333">
                  <c:v>41396</c:v>
                </c:pt>
                <c:pt idx="334">
                  <c:v>41397</c:v>
                </c:pt>
                <c:pt idx="335">
                  <c:v>41400</c:v>
                </c:pt>
                <c:pt idx="336">
                  <c:v>41401</c:v>
                </c:pt>
                <c:pt idx="337">
                  <c:v>41402</c:v>
                </c:pt>
                <c:pt idx="338">
                  <c:v>41403</c:v>
                </c:pt>
                <c:pt idx="339">
                  <c:v>41404</c:v>
                </c:pt>
                <c:pt idx="340">
                  <c:v>41407</c:v>
                </c:pt>
                <c:pt idx="341">
                  <c:v>41408</c:v>
                </c:pt>
                <c:pt idx="342">
                  <c:v>41409</c:v>
                </c:pt>
                <c:pt idx="343">
                  <c:v>41410</c:v>
                </c:pt>
                <c:pt idx="344">
                  <c:v>41411</c:v>
                </c:pt>
                <c:pt idx="345">
                  <c:v>41414</c:v>
                </c:pt>
                <c:pt idx="346">
                  <c:v>41415</c:v>
                </c:pt>
                <c:pt idx="347">
                  <c:v>41416</c:v>
                </c:pt>
                <c:pt idx="348">
                  <c:v>41417</c:v>
                </c:pt>
                <c:pt idx="349">
                  <c:v>41418</c:v>
                </c:pt>
                <c:pt idx="350">
                  <c:v>41422</c:v>
                </c:pt>
                <c:pt idx="351">
                  <c:v>41423</c:v>
                </c:pt>
                <c:pt idx="352">
                  <c:v>41424</c:v>
                </c:pt>
                <c:pt idx="353">
                  <c:v>41425</c:v>
                </c:pt>
                <c:pt idx="354">
                  <c:v>41428</c:v>
                </c:pt>
                <c:pt idx="355">
                  <c:v>41429</c:v>
                </c:pt>
                <c:pt idx="356">
                  <c:v>41430</c:v>
                </c:pt>
                <c:pt idx="357">
                  <c:v>41431</c:v>
                </c:pt>
                <c:pt idx="358">
                  <c:v>41432</c:v>
                </c:pt>
                <c:pt idx="359">
                  <c:v>41435</c:v>
                </c:pt>
                <c:pt idx="360">
                  <c:v>41436</c:v>
                </c:pt>
                <c:pt idx="361">
                  <c:v>41437</c:v>
                </c:pt>
                <c:pt idx="362">
                  <c:v>41438</c:v>
                </c:pt>
                <c:pt idx="363">
                  <c:v>41439</c:v>
                </c:pt>
                <c:pt idx="364">
                  <c:v>41442</c:v>
                </c:pt>
                <c:pt idx="365">
                  <c:v>41443</c:v>
                </c:pt>
                <c:pt idx="366">
                  <c:v>41444</c:v>
                </c:pt>
                <c:pt idx="367">
                  <c:v>41445</c:v>
                </c:pt>
                <c:pt idx="368">
                  <c:v>41446</c:v>
                </c:pt>
                <c:pt idx="369">
                  <c:v>41449</c:v>
                </c:pt>
                <c:pt idx="370">
                  <c:v>41450</c:v>
                </c:pt>
                <c:pt idx="371">
                  <c:v>41451</c:v>
                </c:pt>
                <c:pt idx="372">
                  <c:v>41452</c:v>
                </c:pt>
                <c:pt idx="373">
                  <c:v>41453</c:v>
                </c:pt>
                <c:pt idx="374">
                  <c:v>41456</c:v>
                </c:pt>
                <c:pt idx="375">
                  <c:v>41457</c:v>
                </c:pt>
                <c:pt idx="376">
                  <c:v>41458</c:v>
                </c:pt>
                <c:pt idx="377">
                  <c:v>41460</c:v>
                </c:pt>
                <c:pt idx="378">
                  <c:v>41463</c:v>
                </c:pt>
                <c:pt idx="379">
                  <c:v>41464</c:v>
                </c:pt>
                <c:pt idx="380">
                  <c:v>41465</c:v>
                </c:pt>
                <c:pt idx="381">
                  <c:v>41466</c:v>
                </c:pt>
                <c:pt idx="382">
                  <c:v>41467</c:v>
                </c:pt>
                <c:pt idx="383">
                  <c:v>41470</c:v>
                </c:pt>
                <c:pt idx="384">
                  <c:v>41471</c:v>
                </c:pt>
                <c:pt idx="385">
                  <c:v>41472</c:v>
                </c:pt>
                <c:pt idx="386">
                  <c:v>41473</c:v>
                </c:pt>
                <c:pt idx="387">
                  <c:v>41474</c:v>
                </c:pt>
                <c:pt idx="388">
                  <c:v>41477</c:v>
                </c:pt>
                <c:pt idx="389">
                  <c:v>41478</c:v>
                </c:pt>
                <c:pt idx="390">
                  <c:v>41479</c:v>
                </c:pt>
                <c:pt idx="391">
                  <c:v>41480</c:v>
                </c:pt>
                <c:pt idx="392">
                  <c:v>41481</c:v>
                </c:pt>
                <c:pt idx="393">
                  <c:v>41484</c:v>
                </c:pt>
                <c:pt idx="394">
                  <c:v>41485</c:v>
                </c:pt>
                <c:pt idx="395">
                  <c:v>41486</c:v>
                </c:pt>
                <c:pt idx="396">
                  <c:v>41487</c:v>
                </c:pt>
                <c:pt idx="397">
                  <c:v>41488</c:v>
                </c:pt>
                <c:pt idx="398">
                  <c:v>41491</c:v>
                </c:pt>
                <c:pt idx="399">
                  <c:v>41492</c:v>
                </c:pt>
                <c:pt idx="400">
                  <c:v>41493</c:v>
                </c:pt>
                <c:pt idx="401">
                  <c:v>41494</c:v>
                </c:pt>
                <c:pt idx="402">
                  <c:v>41495</c:v>
                </c:pt>
                <c:pt idx="403">
                  <c:v>41498</c:v>
                </c:pt>
                <c:pt idx="404">
                  <c:v>41499</c:v>
                </c:pt>
                <c:pt idx="405">
                  <c:v>41500</c:v>
                </c:pt>
                <c:pt idx="406">
                  <c:v>41501</c:v>
                </c:pt>
                <c:pt idx="407">
                  <c:v>41502</c:v>
                </c:pt>
                <c:pt idx="408">
                  <c:v>41505</c:v>
                </c:pt>
                <c:pt idx="409">
                  <c:v>41506</c:v>
                </c:pt>
                <c:pt idx="410">
                  <c:v>41507</c:v>
                </c:pt>
                <c:pt idx="411">
                  <c:v>41508</c:v>
                </c:pt>
                <c:pt idx="412">
                  <c:v>41509</c:v>
                </c:pt>
                <c:pt idx="413">
                  <c:v>41512</c:v>
                </c:pt>
                <c:pt idx="414">
                  <c:v>41513</c:v>
                </c:pt>
                <c:pt idx="415">
                  <c:v>41514</c:v>
                </c:pt>
                <c:pt idx="416">
                  <c:v>41515</c:v>
                </c:pt>
                <c:pt idx="417">
                  <c:v>41516</c:v>
                </c:pt>
                <c:pt idx="418">
                  <c:v>41520</c:v>
                </c:pt>
                <c:pt idx="419">
                  <c:v>41521</c:v>
                </c:pt>
                <c:pt idx="420">
                  <c:v>41522</c:v>
                </c:pt>
                <c:pt idx="421">
                  <c:v>41523</c:v>
                </c:pt>
                <c:pt idx="422">
                  <c:v>41526</c:v>
                </c:pt>
                <c:pt idx="423">
                  <c:v>41527</c:v>
                </c:pt>
                <c:pt idx="424">
                  <c:v>41528</c:v>
                </c:pt>
                <c:pt idx="425">
                  <c:v>41529</c:v>
                </c:pt>
                <c:pt idx="426">
                  <c:v>41530</c:v>
                </c:pt>
                <c:pt idx="427">
                  <c:v>41533</c:v>
                </c:pt>
                <c:pt idx="428">
                  <c:v>41534</c:v>
                </c:pt>
                <c:pt idx="429">
                  <c:v>41535</c:v>
                </c:pt>
                <c:pt idx="430">
                  <c:v>41536</c:v>
                </c:pt>
                <c:pt idx="431">
                  <c:v>41537</c:v>
                </c:pt>
                <c:pt idx="432">
                  <c:v>41540</c:v>
                </c:pt>
                <c:pt idx="433">
                  <c:v>41541</c:v>
                </c:pt>
                <c:pt idx="434">
                  <c:v>41542</c:v>
                </c:pt>
                <c:pt idx="435">
                  <c:v>41543</c:v>
                </c:pt>
                <c:pt idx="436">
                  <c:v>41544</c:v>
                </c:pt>
                <c:pt idx="437">
                  <c:v>41547</c:v>
                </c:pt>
                <c:pt idx="438">
                  <c:v>41548</c:v>
                </c:pt>
                <c:pt idx="439">
                  <c:v>41549</c:v>
                </c:pt>
                <c:pt idx="440">
                  <c:v>41550</c:v>
                </c:pt>
                <c:pt idx="441">
                  <c:v>41551</c:v>
                </c:pt>
                <c:pt idx="442">
                  <c:v>41554</c:v>
                </c:pt>
                <c:pt idx="443">
                  <c:v>41555</c:v>
                </c:pt>
                <c:pt idx="444">
                  <c:v>41556</c:v>
                </c:pt>
                <c:pt idx="445">
                  <c:v>41557</c:v>
                </c:pt>
                <c:pt idx="446">
                  <c:v>41558</c:v>
                </c:pt>
                <c:pt idx="447">
                  <c:v>41561</c:v>
                </c:pt>
                <c:pt idx="448">
                  <c:v>41562</c:v>
                </c:pt>
                <c:pt idx="449">
                  <c:v>41563</c:v>
                </c:pt>
                <c:pt idx="450">
                  <c:v>41564</c:v>
                </c:pt>
                <c:pt idx="451">
                  <c:v>41565</c:v>
                </c:pt>
                <c:pt idx="452">
                  <c:v>41568</c:v>
                </c:pt>
                <c:pt idx="453">
                  <c:v>41569</c:v>
                </c:pt>
                <c:pt idx="454">
                  <c:v>41570</c:v>
                </c:pt>
                <c:pt idx="455">
                  <c:v>41571</c:v>
                </c:pt>
                <c:pt idx="456">
                  <c:v>41572</c:v>
                </c:pt>
                <c:pt idx="457">
                  <c:v>41575</c:v>
                </c:pt>
                <c:pt idx="458">
                  <c:v>41576</c:v>
                </c:pt>
                <c:pt idx="459">
                  <c:v>41577</c:v>
                </c:pt>
                <c:pt idx="460">
                  <c:v>41578</c:v>
                </c:pt>
                <c:pt idx="461">
                  <c:v>41579</c:v>
                </c:pt>
                <c:pt idx="462">
                  <c:v>41582</c:v>
                </c:pt>
                <c:pt idx="463">
                  <c:v>41583</c:v>
                </c:pt>
                <c:pt idx="464">
                  <c:v>41584</c:v>
                </c:pt>
                <c:pt idx="465">
                  <c:v>41585</c:v>
                </c:pt>
                <c:pt idx="466">
                  <c:v>41586</c:v>
                </c:pt>
                <c:pt idx="467">
                  <c:v>41589</c:v>
                </c:pt>
                <c:pt idx="468">
                  <c:v>41590</c:v>
                </c:pt>
                <c:pt idx="469">
                  <c:v>41591</c:v>
                </c:pt>
                <c:pt idx="470">
                  <c:v>41592</c:v>
                </c:pt>
                <c:pt idx="471">
                  <c:v>41593</c:v>
                </c:pt>
                <c:pt idx="472">
                  <c:v>41596</c:v>
                </c:pt>
                <c:pt idx="473">
                  <c:v>41597</c:v>
                </c:pt>
                <c:pt idx="474">
                  <c:v>41598</c:v>
                </c:pt>
                <c:pt idx="475">
                  <c:v>41599</c:v>
                </c:pt>
                <c:pt idx="476">
                  <c:v>41600</c:v>
                </c:pt>
                <c:pt idx="477">
                  <c:v>41603</c:v>
                </c:pt>
                <c:pt idx="478">
                  <c:v>41604</c:v>
                </c:pt>
                <c:pt idx="479">
                  <c:v>41605</c:v>
                </c:pt>
                <c:pt idx="480">
                  <c:v>41607</c:v>
                </c:pt>
                <c:pt idx="481">
                  <c:v>41610</c:v>
                </c:pt>
                <c:pt idx="482">
                  <c:v>41611</c:v>
                </c:pt>
                <c:pt idx="483">
                  <c:v>41612</c:v>
                </c:pt>
                <c:pt idx="484">
                  <c:v>41613</c:v>
                </c:pt>
                <c:pt idx="485">
                  <c:v>41614</c:v>
                </c:pt>
                <c:pt idx="486">
                  <c:v>41617</c:v>
                </c:pt>
                <c:pt idx="487">
                  <c:v>41618</c:v>
                </c:pt>
                <c:pt idx="488">
                  <c:v>41619</c:v>
                </c:pt>
                <c:pt idx="489">
                  <c:v>41620</c:v>
                </c:pt>
                <c:pt idx="490">
                  <c:v>41621</c:v>
                </c:pt>
                <c:pt idx="491">
                  <c:v>41624</c:v>
                </c:pt>
                <c:pt idx="492">
                  <c:v>41625</c:v>
                </c:pt>
                <c:pt idx="493">
                  <c:v>41626</c:v>
                </c:pt>
                <c:pt idx="494">
                  <c:v>41627</c:v>
                </c:pt>
                <c:pt idx="495">
                  <c:v>41628</c:v>
                </c:pt>
                <c:pt idx="496">
                  <c:v>41631</c:v>
                </c:pt>
                <c:pt idx="497">
                  <c:v>41632</c:v>
                </c:pt>
                <c:pt idx="498">
                  <c:v>41634</c:v>
                </c:pt>
                <c:pt idx="499">
                  <c:v>41635</c:v>
                </c:pt>
                <c:pt idx="500">
                  <c:v>41638</c:v>
                </c:pt>
                <c:pt idx="501">
                  <c:v>41639</c:v>
                </c:pt>
                <c:pt idx="502">
                  <c:v>41641</c:v>
                </c:pt>
                <c:pt idx="503">
                  <c:v>41642</c:v>
                </c:pt>
                <c:pt idx="504">
                  <c:v>41645</c:v>
                </c:pt>
                <c:pt idx="505">
                  <c:v>41646</c:v>
                </c:pt>
                <c:pt idx="506">
                  <c:v>41647</c:v>
                </c:pt>
                <c:pt idx="507">
                  <c:v>41648</c:v>
                </c:pt>
                <c:pt idx="508">
                  <c:v>41649</c:v>
                </c:pt>
                <c:pt idx="509">
                  <c:v>41652</c:v>
                </c:pt>
                <c:pt idx="510">
                  <c:v>41653</c:v>
                </c:pt>
                <c:pt idx="511">
                  <c:v>41654</c:v>
                </c:pt>
                <c:pt idx="512">
                  <c:v>41655</c:v>
                </c:pt>
                <c:pt idx="513">
                  <c:v>41656</c:v>
                </c:pt>
                <c:pt idx="514">
                  <c:v>41660</c:v>
                </c:pt>
                <c:pt idx="515">
                  <c:v>41661</c:v>
                </c:pt>
                <c:pt idx="516">
                  <c:v>41662</c:v>
                </c:pt>
                <c:pt idx="517">
                  <c:v>41663</c:v>
                </c:pt>
                <c:pt idx="518">
                  <c:v>41666</c:v>
                </c:pt>
                <c:pt idx="519">
                  <c:v>41667</c:v>
                </c:pt>
                <c:pt idx="520">
                  <c:v>41668</c:v>
                </c:pt>
                <c:pt idx="521">
                  <c:v>41669</c:v>
                </c:pt>
                <c:pt idx="522">
                  <c:v>41670</c:v>
                </c:pt>
                <c:pt idx="523">
                  <c:v>41673</c:v>
                </c:pt>
                <c:pt idx="524">
                  <c:v>41674</c:v>
                </c:pt>
                <c:pt idx="525">
                  <c:v>41675</c:v>
                </c:pt>
                <c:pt idx="526">
                  <c:v>41676</c:v>
                </c:pt>
                <c:pt idx="527">
                  <c:v>41677</c:v>
                </c:pt>
                <c:pt idx="528">
                  <c:v>41680</c:v>
                </c:pt>
                <c:pt idx="529">
                  <c:v>41681</c:v>
                </c:pt>
                <c:pt idx="530">
                  <c:v>41682</c:v>
                </c:pt>
                <c:pt idx="531">
                  <c:v>41683</c:v>
                </c:pt>
                <c:pt idx="532">
                  <c:v>41684</c:v>
                </c:pt>
                <c:pt idx="533">
                  <c:v>41688</c:v>
                </c:pt>
                <c:pt idx="534">
                  <c:v>41689</c:v>
                </c:pt>
                <c:pt idx="535">
                  <c:v>41690</c:v>
                </c:pt>
                <c:pt idx="536">
                  <c:v>41691</c:v>
                </c:pt>
                <c:pt idx="537">
                  <c:v>41694</c:v>
                </c:pt>
                <c:pt idx="538">
                  <c:v>41695</c:v>
                </c:pt>
                <c:pt idx="539">
                  <c:v>41696</c:v>
                </c:pt>
                <c:pt idx="540">
                  <c:v>41697</c:v>
                </c:pt>
                <c:pt idx="541">
                  <c:v>41698</c:v>
                </c:pt>
                <c:pt idx="542">
                  <c:v>41701</c:v>
                </c:pt>
                <c:pt idx="543">
                  <c:v>41702</c:v>
                </c:pt>
                <c:pt idx="544">
                  <c:v>41703</c:v>
                </c:pt>
                <c:pt idx="545">
                  <c:v>41704</c:v>
                </c:pt>
                <c:pt idx="546">
                  <c:v>41705</c:v>
                </c:pt>
                <c:pt idx="547">
                  <c:v>41708</c:v>
                </c:pt>
                <c:pt idx="548">
                  <c:v>41709</c:v>
                </c:pt>
                <c:pt idx="549">
                  <c:v>41710</c:v>
                </c:pt>
                <c:pt idx="550">
                  <c:v>41711</c:v>
                </c:pt>
                <c:pt idx="551">
                  <c:v>41712</c:v>
                </c:pt>
                <c:pt idx="552">
                  <c:v>41715</c:v>
                </c:pt>
                <c:pt idx="553">
                  <c:v>41716</c:v>
                </c:pt>
                <c:pt idx="554">
                  <c:v>41717</c:v>
                </c:pt>
                <c:pt idx="555">
                  <c:v>41718</c:v>
                </c:pt>
                <c:pt idx="556">
                  <c:v>41719</c:v>
                </c:pt>
                <c:pt idx="557">
                  <c:v>41722</c:v>
                </c:pt>
                <c:pt idx="558">
                  <c:v>41723</c:v>
                </c:pt>
                <c:pt idx="559">
                  <c:v>41724</c:v>
                </c:pt>
                <c:pt idx="560">
                  <c:v>41725</c:v>
                </c:pt>
                <c:pt idx="561">
                  <c:v>41726</c:v>
                </c:pt>
                <c:pt idx="562">
                  <c:v>41729</c:v>
                </c:pt>
                <c:pt idx="563">
                  <c:v>41730</c:v>
                </c:pt>
                <c:pt idx="564">
                  <c:v>41731</c:v>
                </c:pt>
                <c:pt idx="565">
                  <c:v>41732</c:v>
                </c:pt>
                <c:pt idx="566">
                  <c:v>41733</c:v>
                </c:pt>
                <c:pt idx="567">
                  <c:v>41736</c:v>
                </c:pt>
                <c:pt idx="568">
                  <c:v>41737</c:v>
                </c:pt>
                <c:pt idx="569">
                  <c:v>41738</c:v>
                </c:pt>
                <c:pt idx="570">
                  <c:v>41739</c:v>
                </c:pt>
                <c:pt idx="571">
                  <c:v>41740</c:v>
                </c:pt>
                <c:pt idx="572">
                  <c:v>41743</c:v>
                </c:pt>
                <c:pt idx="573">
                  <c:v>41744</c:v>
                </c:pt>
                <c:pt idx="574">
                  <c:v>41745</c:v>
                </c:pt>
                <c:pt idx="575">
                  <c:v>41746</c:v>
                </c:pt>
                <c:pt idx="576">
                  <c:v>41750</c:v>
                </c:pt>
                <c:pt idx="577">
                  <c:v>41751</c:v>
                </c:pt>
                <c:pt idx="578">
                  <c:v>41752</c:v>
                </c:pt>
                <c:pt idx="579">
                  <c:v>41753</c:v>
                </c:pt>
                <c:pt idx="580">
                  <c:v>41754</c:v>
                </c:pt>
                <c:pt idx="581">
                  <c:v>41757</c:v>
                </c:pt>
                <c:pt idx="582">
                  <c:v>41758</c:v>
                </c:pt>
                <c:pt idx="583">
                  <c:v>41759</c:v>
                </c:pt>
                <c:pt idx="584">
                  <c:v>41760</c:v>
                </c:pt>
                <c:pt idx="585">
                  <c:v>41761</c:v>
                </c:pt>
                <c:pt idx="586">
                  <c:v>41764</c:v>
                </c:pt>
                <c:pt idx="587">
                  <c:v>41765</c:v>
                </c:pt>
                <c:pt idx="588">
                  <c:v>41766</c:v>
                </c:pt>
                <c:pt idx="589">
                  <c:v>41767</c:v>
                </c:pt>
                <c:pt idx="590">
                  <c:v>41768</c:v>
                </c:pt>
                <c:pt idx="591">
                  <c:v>41771</c:v>
                </c:pt>
                <c:pt idx="592">
                  <c:v>41772</c:v>
                </c:pt>
                <c:pt idx="593">
                  <c:v>41773</c:v>
                </c:pt>
                <c:pt idx="594">
                  <c:v>41774</c:v>
                </c:pt>
                <c:pt idx="595">
                  <c:v>41775</c:v>
                </c:pt>
                <c:pt idx="596">
                  <c:v>41778</c:v>
                </c:pt>
                <c:pt idx="597">
                  <c:v>41779</c:v>
                </c:pt>
                <c:pt idx="598">
                  <c:v>41780</c:v>
                </c:pt>
                <c:pt idx="599">
                  <c:v>41781</c:v>
                </c:pt>
                <c:pt idx="600">
                  <c:v>41782</c:v>
                </c:pt>
                <c:pt idx="601">
                  <c:v>41786</c:v>
                </c:pt>
                <c:pt idx="602">
                  <c:v>41787</c:v>
                </c:pt>
                <c:pt idx="603">
                  <c:v>41788</c:v>
                </c:pt>
                <c:pt idx="604">
                  <c:v>41789</c:v>
                </c:pt>
                <c:pt idx="605">
                  <c:v>41792</c:v>
                </c:pt>
                <c:pt idx="606">
                  <c:v>41793</c:v>
                </c:pt>
                <c:pt idx="607">
                  <c:v>41794</c:v>
                </c:pt>
                <c:pt idx="608">
                  <c:v>41795</c:v>
                </c:pt>
                <c:pt idx="609">
                  <c:v>41796</c:v>
                </c:pt>
                <c:pt idx="610">
                  <c:v>41799</c:v>
                </c:pt>
                <c:pt idx="611">
                  <c:v>41800</c:v>
                </c:pt>
                <c:pt idx="612">
                  <c:v>41801</c:v>
                </c:pt>
                <c:pt idx="613">
                  <c:v>41802</c:v>
                </c:pt>
                <c:pt idx="614">
                  <c:v>41803</c:v>
                </c:pt>
                <c:pt idx="615">
                  <c:v>41806</c:v>
                </c:pt>
                <c:pt idx="616">
                  <c:v>41807</c:v>
                </c:pt>
                <c:pt idx="617">
                  <c:v>41808</c:v>
                </c:pt>
                <c:pt idx="618">
                  <c:v>41809</c:v>
                </c:pt>
                <c:pt idx="619">
                  <c:v>41810</c:v>
                </c:pt>
                <c:pt idx="620">
                  <c:v>41813</c:v>
                </c:pt>
                <c:pt idx="621">
                  <c:v>41814</c:v>
                </c:pt>
                <c:pt idx="622">
                  <c:v>41815</c:v>
                </c:pt>
                <c:pt idx="623">
                  <c:v>41816</c:v>
                </c:pt>
                <c:pt idx="624">
                  <c:v>41817</c:v>
                </c:pt>
                <c:pt idx="625">
                  <c:v>41820</c:v>
                </c:pt>
                <c:pt idx="626">
                  <c:v>41821</c:v>
                </c:pt>
                <c:pt idx="627">
                  <c:v>41822</c:v>
                </c:pt>
                <c:pt idx="628">
                  <c:v>41823</c:v>
                </c:pt>
                <c:pt idx="629">
                  <c:v>41827</c:v>
                </c:pt>
                <c:pt idx="630">
                  <c:v>41828</c:v>
                </c:pt>
                <c:pt idx="631">
                  <c:v>41829</c:v>
                </c:pt>
                <c:pt idx="632">
                  <c:v>41830</c:v>
                </c:pt>
                <c:pt idx="633">
                  <c:v>41831</c:v>
                </c:pt>
                <c:pt idx="634">
                  <c:v>41834</c:v>
                </c:pt>
                <c:pt idx="635">
                  <c:v>41835</c:v>
                </c:pt>
                <c:pt idx="636">
                  <c:v>41836</c:v>
                </c:pt>
                <c:pt idx="637">
                  <c:v>41837</c:v>
                </c:pt>
                <c:pt idx="638">
                  <c:v>41838</c:v>
                </c:pt>
                <c:pt idx="639">
                  <c:v>41841</c:v>
                </c:pt>
                <c:pt idx="640">
                  <c:v>41842</c:v>
                </c:pt>
                <c:pt idx="641">
                  <c:v>41843</c:v>
                </c:pt>
                <c:pt idx="642">
                  <c:v>41844</c:v>
                </c:pt>
                <c:pt idx="643">
                  <c:v>41845</c:v>
                </c:pt>
                <c:pt idx="644">
                  <c:v>41848</c:v>
                </c:pt>
                <c:pt idx="645">
                  <c:v>41849</c:v>
                </c:pt>
                <c:pt idx="646">
                  <c:v>41850</c:v>
                </c:pt>
                <c:pt idx="647">
                  <c:v>41851</c:v>
                </c:pt>
                <c:pt idx="648">
                  <c:v>41852</c:v>
                </c:pt>
                <c:pt idx="649">
                  <c:v>41855</c:v>
                </c:pt>
                <c:pt idx="650">
                  <c:v>41856</c:v>
                </c:pt>
                <c:pt idx="651">
                  <c:v>41857</c:v>
                </c:pt>
                <c:pt idx="652">
                  <c:v>41858</c:v>
                </c:pt>
                <c:pt idx="653">
                  <c:v>41859</c:v>
                </c:pt>
                <c:pt idx="654">
                  <c:v>41862</c:v>
                </c:pt>
                <c:pt idx="655">
                  <c:v>41863</c:v>
                </c:pt>
                <c:pt idx="656">
                  <c:v>41864</c:v>
                </c:pt>
                <c:pt idx="657">
                  <c:v>41865</c:v>
                </c:pt>
                <c:pt idx="658">
                  <c:v>41866</c:v>
                </c:pt>
                <c:pt idx="659">
                  <c:v>41869</c:v>
                </c:pt>
                <c:pt idx="660">
                  <c:v>41870</c:v>
                </c:pt>
                <c:pt idx="661">
                  <c:v>41871</c:v>
                </c:pt>
                <c:pt idx="662">
                  <c:v>41872</c:v>
                </c:pt>
                <c:pt idx="663">
                  <c:v>41873</c:v>
                </c:pt>
                <c:pt idx="664">
                  <c:v>41876</c:v>
                </c:pt>
                <c:pt idx="665">
                  <c:v>41877</c:v>
                </c:pt>
                <c:pt idx="666">
                  <c:v>41878</c:v>
                </c:pt>
                <c:pt idx="667">
                  <c:v>41879</c:v>
                </c:pt>
                <c:pt idx="668">
                  <c:v>41880</c:v>
                </c:pt>
                <c:pt idx="669">
                  <c:v>41884</c:v>
                </c:pt>
                <c:pt idx="670">
                  <c:v>41885</c:v>
                </c:pt>
                <c:pt idx="671">
                  <c:v>41886</c:v>
                </c:pt>
                <c:pt idx="672">
                  <c:v>41887</c:v>
                </c:pt>
                <c:pt idx="673">
                  <c:v>41890</c:v>
                </c:pt>
                <c:pt idx="674">
                  <c:v>41891</c:v>
                </c:pt>
                <c:pt idx="675">
                  <c:v>41892</c:v>
                </c:pt>
                <c:pt idx="676">
                  <c:v>41893</c:v>
                </c:pt>
                <c:pt idx="677">
                  <c:v>41894</c:v>
                </c:pt>
                <c:pt idx="678">
                  <c:v>41897</c:v>
                </c:pt>
                <c:pt idx="679">
                  <c:v>41898</c:v>
                </c:pt>
                <c:pt idx="680">
                  <c:v>41899</c:v>
                </c:pt>
                <c:pt idx="681">
                  <c:v>41900</c:v>
                </c:pt>
                <c:pt idx="682">
                  <c:v>41901</c:v>
                </c:pt>
                <c:pt idx="683">
                  <c:v>41904</c:v>
                </c:pt>
                <c:pt idx="684">
                  <c:v>41905</c:v>
                </c:pt>
                <c:pt idx="685">
                  <c:v>41906</c:v>
                </c:pt>
                <c:pt idx="686">
                  <c:v>41907</c:v>
                </c:pt>
                <c:pt idx="687">
                  <c:v>41908</c:v>
                </c:pt>
                <c:pt idx="688">
                  <c:v>41911</c:v>
                </c:pt>
                <c:pt idx="689">
                  <c:v>41912</c:v>
                </c:pt>
                <c:pt idx="690">
                  <c:v>41913</c:v>
                </c:pt>
                <c:pt idx="691">
                  <c:v>41914</c:v>
                </c:pt>
                <c:pt idx="692">
                  <c:v>41915</c:v>
                </c:pt>
                <c:pt idx="693">
                  <c:v>41918</c:v>
                </c:pt>
                <c:pt idx="694">
                  <c:v>41919</c:v>
                </c:pt>
                <c:pt idx="695">
                  <c:v>41920</c:v>
                </c:pt>
                <c:pt idx="696">
                  <c:v>41921</c:v>
                </c:pt>
                <c:pt idx="697">
                  <c:v>41922</c:v>
                </c:pt>
                <c:pt idx="698">
                  <c:v>41925</c:v>
                </c:pt>
                <c:pt idx="699">
                  <c:v>41926</c:v>
                </c:pt>
                <c:pt idx="700">
                  <c:v>41927</c:v>
                </c:pt>
                <c:pt idx="701">
                  <c:v>41928</c:v>
                </c:pt>
                <c:pt idx="702">
                  <c:v>41929</c:v>
                </c:pt>
                <c:pt idx="703">
                  <c:v>41932</c:v>
                </c:pt>
                <c:pt idx="704">
                  <c:v>41933</c:v>
                </c:pt>
                <c:pt idx="705">
                  <c:v>41934</c:v>
                </c:pt>
                <c:pt idx="706">
                  <c:v>41935</c:v>
                </c:pt>
                <c:pt idx="707">
                  <c:v>41936</c:v>
                </c:pt>
                <c:pt idx="708">
                  <c:v>41939</c:v>
                </c:pt>
                <c:pt idx="709">
                  <c:v>41940</c:v>
                </c:pt>
                <c:pt idx="710">
                  <c:v>41941</c:v>
                </c:pt>
                <c:pt idx="711">
                  <c:v>41942</c:v>
                </c:pt>
                <c:pt idx="712">
                  <c:v>41943</c:v>
                </c:pt>
                <c:pt idx="713">
                  <c:v>41946</c:v>
                </c:pt>
                <c:pt idx="714">
                  <c:v>41947</c:v>
                </c:pt>
                <c:pt idx="715">
                  <c:v>41948</c:v>
                </c:pt>
                <c:pt idx="716">
                  <c:v>41949</c:v>
                </c:pt>
                <c:pt idx="717">
                  <c:v>41950</c:v>
                </c:pt>
                <c:pt idx="718">
                  <c:v>41953</c:v>
                </c:pt>
                <c:pt idx="719">
                  <c:v>41954</c:v>
                </c:pt>
                <c:pt idx="720">
                  <c:v>41955</c:v>
                </c:pt>
                <c:pt idx="721">
                  <c:v>41956</c:v>
                </c:pt>
                <c:pt idx="722">
                  <c:v>41957</c:v>
                </c:pt>
                <c:pt idx="723">
                  <c:v>41960</c:v>
                </c:pt>
                <c:pt idx="724">
                  <c:v>41961</c:v>
                </c:pt>
                <c:pt idx="725">
                  <c:v>41962</c:v>
                </c:pt>
                <c:pt idx="726">
                  <c:v>41963</c:v>
                </c:pt>
                <c:pt idx="727">
                  <c:v>41964</c:v>
                </c:pt>
                <c:pt idx="728">
                  <c:v>41967</c:v>
                </c:pt>
                <c:pt idx="729">
                  <c:v>41968</c:v>
                </c:pt>
                <c:pt idx="730">
                  <c:v>41969</c:v>
                </c:pt>
                <c:pt idx="731">
                  <c:v>41971</c:v>
                </c:pt>
                <c:pt idx="732">
                  <c:v>41974</c:v>
                </c:pt>
                <c:pt idx="733">
                  <c:v>41975</c:v>
                </c:pt>
                <c:pt idx="734">
                  <c:v>41976</c:v>
                </c:pt>
                <c:pt idx="735">
                  <c:v>41977</c:v>
                </c:pt>
                <c:pt idx="736">
                  <c:v>41978</c:v>
                </c:pt>
                <c:pt idx="737">
                  <c:v>41981</c:v>
                </c:pt>
                <c:pt idx="738">
                  <c:v>41982</c:v>
                </c:pt>
                <c:pt idx="739">
                  <c:v>41983</c:v>
                </c:pt>
                <c:pt idx="740">
                  <c:v>41984</c:v>
                </c:pt>
                <c:pt idx="741">
                  <c:v>41985</c:v>
                </c:pt>
                <c:pt idx="742">
                  <c:v>41988</c:v>
                </c:pt>
                <c:pt idx="743">
                  <c:v>41989</c:v>
                </c:pt>
                <c:pt idx="744">
                  <c:v>41990</c:v>
                </c:pt>
                <c:pt idx="745">
                  <c:v>41991</c:v>
                </c:pt>
                <c:pt idx="746">
                  <c:v>41992</c:v>
                </c:pt>
                <c:pt idx="747">
                  <c:v>41995</c:v>
                </c:pt>
                <c:pt idx="748">
                  <c:v>41996</c:v>
                </c:pt>
                <c:pt idx="749">
                  <c:v>41997</c:v>
                </c:pt>
                <c:pt idx="750">
                  <c:v>41999</c:v>
                </c:pt>
                <c:pt idx="751">
                  <c:v>42002</c:v>
                </c:pt>
                <c:pt idx="752">
                  <c:v>42003</c:v>
                </c:pt>
                <c:pt idx="753">
                  <c:v>42004</c:v>
                </c:pt>
                <c:pt idx="754">
                  <c:v>42006</c:v>
                </c:pt>
                <c:pt idx="755">
                  <c:v>42009</c:v>
                </c:pt>
                <c:pt idx="756">
                  <c:v>42010</c:v>
                </c:pt>
                <c:pt idx="757">
                  <c:v>42011</c:v>
                </c:pt>
                <c:pt idx="758">
                  <c:v>42012</c:v>
                </c:pt>
                <c:pt idx="759">
                  <c:v>42013</c:v>
                </c:pt>
                <c:pt idx="760">
                  <c:v>42016</c:v>
                </c:pt>
                <c:pt idx="761">
                  <c:v>42017</c:v>
                </c:pt>
                <c:pt idx="762">
                  <c:v>42018</c:v>
                </c:pt>
                <c:pt idx="763">
                  <c:v>42019</c:v>
                </c:pt>
                <c:pt idx="764">
                  <c:v>42020</c:v>
                </c:pt>
                <c:pt idx="765">
                  <c:v>42024</c:v>
                </c:pt>
                <c:pt idx="766">
                  <c:v>42025</c:v>
                </c:pt>
                <c:pt idx="767">
                  <c:v>42026</c:v>
                </c:pt>
                <c:pt idx="768">
                  <c:v>42027</c:v>
                </c:pt>
                <c:pt idx="769">
                  <c:v>42030</c:v>
                </c:pt>
                <c:pt idx="770">
                  <c:v>42031</c:v>
                </c:pt>
                <c:pt idx="771">
                  <c:v>42032</c:v>
                </c:pt>
                <c:pt idx="772">
                  <c:v>42033</c:v>
                </c:pt>
                <c:pt idx="773">
                  <c:v>42034</c:v>
                </c:pt>
                <c:pt idx="774">
                  <c:v>42037</c:v>
                </c:pt>
                <c:pt idx="775">
                  <c:v>42038</c:v>
                </c:pt>
                <c:pt idx="776">
                  <c:v>42039</c:v>
                </c:pt>
                <c:pt idx="777">
                  <c:v>42040</c:v>
                </c:pt>
                <c:pt idx="778">
                  <c:v>42041</c:v>
                </c:pt>
                <c:pt idx="779">
                  <c:v>42044</c:v>
                </c:pt>
                <c:pt idx="780">
                  <c:v>42045</c:v>
                </c:pt>
                <c:pt idx="781">
                  <c:v>42046</c:v>
                </c:pt>
                <c:pt idx="782">
                  <c:v>42047</c:v>
                </c:pt>
                <c:pt idx="783">
                  <c:v>42048</c:v>
                </c:pt>
                <c:pt idx="784">
                  <c:v>42052</c:v>
                </c:pt>
                <c:pt idx="785">
                  <c:v>42053</c:v>
                </c:pt>
                <c:pt idx="786">
                  <c:v>42054</c:v>
                </c:pt>
                <c:pt idx="787">
                  <c:v>42055</c:v>
                </c:pt>
                <c:pt idx="788">
                  <c:v>42058</c:v>
                </c:pt>
                <c:pt idx="789">
                  <c:v>42059</c:v>
                </c:pt>
                <c:pt idx="790">
                  <c:v>42060</c:v>
                </c:pt>
                <c:pt idx="791">
                  <c:v>42061</c:v>
                </c:pt>
                <c:pt idx="792">
                  <c:v>42062</c:v>
                </c:pt>
                <c:pt idx="793">
                  <c:v>42065</c:v>
                </c:pt>
                <c:pt idx="794">
                  <c:v>42066</c:v>
                </c:pt>
                <c:pt idx="795">
                  <c:v>42067</c:v>
                </c:pt>
                <c:pt idx="796">
                  <c:v>42068</c:v>
                </c:pt>
                <c:pt idx="797">
                  <c:v>42069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42079</c:v>
                </c:pt>
                <c:pt idx="804">
                  <c:v>42080</c:v>
                </c:pt>
                <c:pt idx="805">
                  <c:v>42081</c:v>
                </c:pt>
                <c:pt idx="806">
                  <c:v>42082</c:v>
                </c:pt>
                <c:pt idx="807">
                  <c:v>42083</c:v>
                </c:pt>
                <c:pt idx="808">
                  <c:v>42086</c:v>
                </c:pt>
                <c:pt idx="809">
                  <c:v>42087</c:v>
                </c:pt>
                <c:pt idx="810">
                  <c:v>42088</c:v>
                </c:pt>
                <c:pt idx="811">
                  <c:v>42089</c:v>
                </c:pt>
                <c:pt idx="812">
                  <c:v>42090</c:v>
                </c:pt>
                <c:pt idx="813">
                  <c:v>42093</c:v>
                </c:pt>
                <c:pt idx="814">
                  <c:v>42094</c:v>
                </c:pt>
                <c:pt idx="815">
                  <c:v>42095</c:v>
                </c:pt>
                <c:pt idx="816">
                  <c:v>42096</c:v>
                </c:pt>
                <c:pt idx="817">
                  <c:v>42100</c:v>
                </c:pt>
                <c:pt idx="818">
                  <c:v>42101</c:v>
                </c:pt>
                <c:pt idx="819">
                  <c:v>42102</c:v>
                </c:pt>
                <c:pt idx="820">
                  <c:v>42103</c:v>
                </c:pt>
                <c:pt idx="821">
                  <c:v>42104</c:v>
                </c:pt>
                <c:pt idx="822">
                  <c:v>42107</c:v>
                </c:pt>
                <c:pt idx="823">
                  <c:v>42108</c:v>
                </c:pt>
                <c:pt idx="824">
                  <c:v>42109</c:v>
                </c:pt>
                <c:pt idx="825">
                  <c:v>42110</c:v>
                </c:pt>
                <c:pt idx="826">
                  <c:v>42111</c:v>
                </c:pt>
                <c:pt idx="827">
                  <c:v>42114</c:v>
                </c:pt>
                <c:pt idx="828">
                  <c:v>42115</c:v>
                </c:pt>
                <c:pt idx="829">
                  <c:v>42116</c:v>
                </c:pt>
                <c:pt idx="830">
                  <c:v>42117</c:v>
                </c:pt>
                <c:pt idx="831">
                  <c:v>42118</c:v>
                </c:pt>
                <c:pt idx="832">
                  <c:v>42121</c:v>
                </c:pt>
                <c:pt idx="833">
                  <c:v>42122</c:v>
                </c:pt>
                <c:pt idx="834">
                  <c:v>42123</c:v>
                </c:pt>
                <c:pt idx="835">
                  <c:v>42124</c:v>
                </c:pt>
                <c:pt idx="836">
                  <c:v>42125</c:v>
                </c:pt>
                <c:pt idx="837">
                  <c:v>42128</c:v>
                </c:pt>
                <c:pt idx="838">
                  <c:v>42129</c:v>
                </c:pt>
                <c:pt idx="839">
                  <c:v>42130</c:v>
                </c:pt>
                <c:pt idx="840">
                  <c:v>42131</c:v>
                </c:pt>
                <c:pt idx="841">
                  <c:v>42132</c:v>
                </c:pt>
                <c:pt idx="842">
                  <c:v>42135</c:v>
                </c:pt>
                <c:pt idx="843">
                  <c:v>42136</c:v>
                </c:pt>
                <c:pt idx="844">
                  <c:v>42137</c:v>
                </c:pt>
                <c:pt idx="845">
                  <c:v>42138</c:v>
                </c:pt>
                <c:pt idx="846">
                  <c:v>42139</c:v>
                </c:pt>
                <c:pt idx="847">
                  <c:v>42142</c:v>
                </c:pt>
                <c:pt idx="848">
                  <c:v>42143</c:v>
                </c:pt>
                <c:pt idx="849">
                  <c:v>42144</c:v>
                </c:pt>
                <c:pt idx="850">
                  <c:v>42145</c:v>
                </c:pt>
                <c:pt idx="851">
                  <c:v>42146</c:v>
                </c:pt>
                <c:pt idx="852">
                  <c:v>42150</c:v>
                </c:pt>
                <c:pt idx="853">
                  <c:v>42151</c:v>
                </c:pt>
                <c:pt idx="854">
                  <c:v>42152</c:v>
                </c:pt>
                <c:pt idx="855">
                  <c:v>42153</c:v>
                </c:pt>
                <c:pt idx="856">
                  <c:v>42156</c:v>
                </c:pt>
                <c:pt idx="857">
                  <c:v>42157</c:v>
                </c:pt>
                <c:pt idx="858">
                  <c:v>42158</c:v>
                </c:pt>
                <c:pt idx="859">
                  <c:v>42159</c:v>
                </c:pt>
                <c:pt idx="860">
                  <c:v>42160</c:v>
                </c:pt>
                <c:pt idx="861">
                  <c:v>42163</c:v>
                </c:pt>
                <c:pt idx="862">
                  <c:v>42164</c:v>
                </c:pt>
                <c:pt idx="863">
                  <c:v>42165</c:v>
                </c:pt>
                <c:pt idx="864">
                  <c:v>42166</c:v>
                </c:pt>
                <c:pt idx="865">
                  <c:v>42167</c:v>
                </c:pt>
                <c:pt idx="866">
                  <c:v>42170</c:v>
                </c:pt>
                <c:pt idx="867">
                  <c:v>42171</c:v>
                </c:pt>
                <c:pt idx="868">
                  <c:v>42172</c:v>
                </c:pt>
                <c:pt idx="869">
                  <c:v>42173</c:v>
                </c:pt>
                <c:pt idx="870">
                  <c:v>42174</c:v>
                </c:pt>
                <c:pt idx="871">
                  <c:v>42177</c:v>
                </c:pt>
                <c:pt idx="872">
                  <c:v>42178</c:v>
                </c:pt>
                <c:pt idx="873">
                  <c:v>42179</c:v>
                </c:pt>
                <c:pt idx="874">
                  <c:v>42180</c:v>
                </c:pt>
                <c:pt idx="875">
                  <c:v>42181</c:v>
                </c:pt>
                <c:pt idx="876">
                  <c:v>42184</c:v>
                </c:pt>
                <c:pt idx="877">
                  <c:v>42185</c:v>
                </c:pt>
                <c:pt idx="878">
                  <c:v>42186</c:v>
                </c:pt>
                <c:pt idx="879">
                  <c:v>42187</c:v>
                </c:pt>
                <c:pt idx="880">
                  <c:v>42191</c:v>
                </c:pt>
                <c:pt idx="881">
                  <c:v>42192</c:v>
                </c:pt>
                <c:pt idx="882">
                  <c:v>42193</c:v>
                </c:pt>
                <c:pt idx="883">
                  <c:v>42194</c:v>
                </c:pt>
                <c:pt idx="884">
                  <c:v>42195</c:v>
                </c:pt>
                <c:pt idx="885">
                  <c:v>42198</c:v>
                </c:pt>
                <c:pt idx="886">
                  <c:v>42199</c:v>
                </c:pt>
                <c:pt idx="887">
                  <c:v>42200</c:v>
                </c:pt>
                <c:pt idx="888">
                  <c:v>42201</c:v>
                </c:pt>
                <c:pt idx="889">
                  <c:v>42202</c:v>
                </c:pt>
                <c:pt idx="890">
                  <c:v>42205</c:v>
                </c:pt>
                <c:pt idx="891">
                  <c:v>42206</c:v>
                </c:pt>
                <c:pt idx="892">
                  <c:v>42207</c:v>
                </c:pt>
                <c:pt idx="893">
                  <c:v>42208</c:v>
                </c:pt>
                <c:pt idx="894">
                  <c:v>42209</c:v>
                </c:pt>
                <c:pt idx="895">
                  <c:v>42212</c:v>
                </c:pt>
                <c:pt idx="896">
                  <c:v>42213</c:v>
                </c:pt>
                <c:pt idx="897">
                  <c:v>42214</c:v>
                </c:pt>
                <c:pt idx="898">
                  <c:v>42215</c:v>
                </c:pt>
                <c:pt idx="899">
                  <c:v>42216</c:v>
                </c:pt>
                <c:pt idx="900">
                  <c:v>42219</c:v>
                </c:pt>
                <c:pt idx="901">
                  <c:v>42220</c:v>
                </c:pt>
                <c:pt idx="902">
                  <c:v>42221</c:v>
                </c:pt>
                <c:pt idx="903">
                  <c:v>42222</c:v>
                </c:pt>
                <c:pt idx="904">
                  <c:v>42223</c:v>
                </c:pt>
                <c:pt idx="905">
                  <c:v>42226</c:v>
                </c:pt>
                <c:pt idx="906">
                  <c:v>42227</c:v>
                </c:pt>
                <c:pt idx="907">
                  <c:v>42228</c:v>
                </c:pt>
                <c:pt idx="908">
                  <c:v>42229</c:v>
                </c:pt>
                <c:pt idx="909">
                  <c:v>42230</c:v>
                </c:pt>
                <c:pt idx="910">
                  <c:v>42233</c:v>
                </c:pt>
                <c:pt idx="911">
                  <c:v>42234</c:v>
                </c:pt>
                <c:pt idx="912">
                  <c:v>42235</c:v>
                </c:pt>
                <c:pt idx="913">
                  <c:v>42236</c:v>
                </c:pt>
                <c:pt idx="914">
                  <c:v>42237</c:v>
                </c:pt>
                <c:pt idx="915">
                  <c:v>42240</c:v>
                </c:pt>
                <c:pt idx="916">
                  <c:v>42241</c:v>
                </c:pt>
                <c:pt idx="917">
                  <c:v>42242</c:v>
                </c:pt>
                <c:pt idx="918">
                  <c:v>42243</c:v>
                </c:pt>
                <c:pt idx="919">
                  <c:v>42244</c:v>
                </c:pt>
                <c:pt idx="920">
                  <c:v>42247</c:v>
                </c:pt>
                <c:pt idx="921">
                  <c:v>42248</c:v>
                </c:pt>
                <c:pt idx="922">
                  <c:v>42249</c:v>
                </c:pt>
                <c:pt idx="923">
                  <c:v>42250</c:v>
                </c:pt>
                <c:pt idx="924">
                  <c:v>42251</c:v>
                </c:pt>
                <c:pt idx="925">
                  <c:v>42255</c:v>
                </c:pt>
                <c:pt idx="926">
                  <c:v>42256</c:v>
                </c:pt>
                <c:pt idx="927">
                  <c:v>42257</c:v>
                </c:pt>
                <c:pt idx="928">
                  <c:v>42258</c:v>
                </c:pt>
                <c:pt idx="929">
                  <c:v>42261</c:v>
                </c:pt>
                <c:pt idx="930">
                  <c:v>42262</c:v>
                </c:pt>
                <c:pt idx="931">
                  <c:v>42263</c:v>
                </c:pt>
                <c:pt idx="932">
                  <c:v>42264</c:v>
                </c:pt>
                <c:pt idx="933">
                  <c:v>42265</c:v>
                </c:pt>
                <c:pt idx="934">
                  <c:v>42268</c:v>
                </c:pt>
                <c:pt idx="935">
                  <c:v>42269</c:v>
                </c:pt>
                <c:pt idx="936">
                  <c:v>42270</c:v>
                </c:pt>
                <c:pt idx="937">
                  <c:v>42271</c:v>
                </c:pt>
                <c:pt idx="938">
                  <c:v>42272</c:v>
                </c:pt>
                <c:pt idx="939">
                  <c:v>42275</c:v>
                </c:pt>
                <c:pt idx="940">
                  <c:v>42276</c:v>
                </c:pt>
                <c:pt idx="941">
                  <c:v>42277</c:v>
                </c:pt>
                <c:pt idx="942">
                  <c:v>42278</c:v>
                </c:pt>
                <c:pt idx="943">
                  <c:v>42279</c:v>
                </c:pt>
                <c:pt idx="944">
                  <c:v>42282</c:v>
                </c:pt>
                <c:pt idx="945">
                  <c:v>42283</c:v>
                </c:pt>
                <c:pt idx="946">
                  <c:v>42284</c:v>
                </c:pt>
                <c:pt idx="947">
                  <c:v>42285</c:v>
                </c:pt>
                <c:pt idx="948">
                  <c:v>42286</c:v>
                </c:pt>
                <c:pt idx="949">
                  <c:v>42289</c:v>
                </c:pt>
                <c:pt idx="950">
                  <c:v>42290</c:v>
                </c:pt>
                <c:pt idx="951">
                  <c:v>42291</c:v>
                </c:pt>
                <c:pt idx="952">
                  <c:v>42292</c:v>
                </c:pt>
                <c:pt idx="953">
                  <c:v>42293</c:v>
                </c:pt>
                <c:pt idx="954">
                  <c:v>42296</c:v>
                </c:pt>
                <c:pt idx="955">
                  <c:v>42297</c:v>
                </c:pt>
                <c:pt idx="956">
                  <c:v>42298</c:v>
                </c:pt>
                <c:pt idx="957">
                  <c:v>42299</c:v>
                </c:pt>
                <c:pt idx="958">
                  <c:v>42300</c:v>
                </c:pt>
                <c:pt idx="959">
                  <c:v>42303</c:v>
                </c:pt>
                <c:pt idx="960">
                  <c:v>42304</c:v>
                </c:pt>
                <c:pt idx="961">
                  <c:v>42305</c:v>
                </c:pt>
                <c:pt idx="962">
                  <c:v>42306</c:v>
                </c:pt>
                <c:pt idx="963">
                  <c:v>42307</c:v>
                </c:pt>
                <c:pt idx="964">
                  <c:v>42310</c:v>
                </c:pt>
                <c:pt idx="965">
                  <c:v>42311</c:v>
                </c:pt>
                <c:pt idx="966">
                  <c:v>42312</c:v>
                </c:pt>
                <c:pt idx="967">
                  <c:v>42313</c:v>
                </c:pt>
                <c:pt idx="968">
                  <c:v>42314</c:v>
                </c:pt>
                <c:pt idx="969">
                  <c:v>42317</c:v>
                </c:pt>
                <c:pt idx="970">
                  <c:v>42318</c:v>
                </c:pt>
                <c:pt idx="971">
                  <c:v>42319</c:v>
                </c:pt>
                <c:pt idx="972">
                  <c:v>42320</c:v>
                </c:pt>
                <c:pt idx="973">
                  <c:v>42321</c:v>
                </c:pt>
                <c:pt idx="974">
                  <c:v>42324</c:v>
                </c:pt>
                <c:pt idx="975">
                  <c:v>42325</c:v>
                </c:pt>
                <c:pt idx="976">
                  <c:v>42326</c:v>
                </c:pt>
                <c:pt idx="977">
                  <c:v>42327</c:v>
                </c:pt>
                <c:pt idx="978">
                  <c:v>42328</c:v>
                </c:pt>
                <c:pt idx="979">
                  <c:v>42331</c:v>
                </c:pt>
                <c:pt idx="980">
                  <c:v>42332</c:v>
                </c:pt>
                <c:pt idx="981">
                  <c:v>42333</c:v>
                </c:pt>
                <c:pt idx="982">
                  <c:v>42335</c:v>
                </c:pt>
                <c:pt idx="983">
                  <c:v>42338</c:v>
                </c:pt>
                <c:pt idx="984">
                  <c:v>42339</c:v>
                </c:pt>
                <c:pt idx="985">
                  <c:v>42340</c:v>
                </c:pt>
                <c:pt idx="986">
                  <c:v>42341</c:v>
                </c:pt>
                <c:pt idx="987">
                  <c:v>42342</c:v>
                </c:pt>
                <c:pt idx="988">
                  <c:v>42345</c:v>
                </c:pt>
                <c:pt idx="989">
                  <c:v>42346</c:v>
                </c:pt>
                <c:pt idx="990">
                  <c:v>42347</c:v>
                </c:pt>
                <c:pt idx="991">
                  <c:v>42348</c:v>
                </c:pt>
                <c:pt idx="992">
                  <c:v>42349</c:v>
                </c:pt>
                <c:pt idx="993">
                  <c:v>42352</c:v>
                </c:pt>
                <c:pt idx="994">
                  <c:v>42353</c:v>
                </c:pt>
                <c:pt idx="995">
                  <c:v>42354</c:v>
                </c:pt>
                <c:pt idx="996">
                  <c:v>42355</c:v>
                </c:pt>
                <c:pt idx="997">
                  <c:v>42356</c:v>
                </c:pt>
                <c:pt idx="998">
                  <c:v>42359</c:v>
                </c:pt>
                <c:pt idx="999">
                  <c:v>42360</c:v>
                </c:pt>
                <c:pt idx="1000">
                  <c:v>42361</c:v>
                </c:pt>
                <c:pt idx="1001">
                  <c:v>42362</c:v>
                </c:pt>
                <c:pt idx="1002">
                  <c:v>42366</c:v>
                </c:pt>
                <c:pt idx="1003">
                  <c:v>42367</c:v>
                </c:pt>
                <c:pt idx="1004">
                  <c:v>42368</c:v>
                </c:pt>
                <c:pt idx="1005">
                  <c:v>42369</c:v>
                </c:pt>
                <c:pt idx="1006">
                  <c:v>42373</c:v>
                </c:pt>
                <c:pt idx="1007">
                  <c:v>42374</c:v>
                </c:pt>
                <c:pt idx="1008">
                  <c:v>42375</c:v>
                </c:pt>
                <c:pt idx="1009">
                  <c:v>42376</c:v>
                </c:pt>
                <c:pt idx="1010">
                  <c:v>42377</c:v>
                </c:pt>
                <c:pt idx="1011">
                  <c:v>42380</c:v>
                </c:pt>
                <c:pt idx="1012">
                  <c:v>42381</c:v>
                </c:pt>
                <c:pt idx="1013">
                  <c:v>42382</c:v>
                </c:pt>
                <c:pt idx="1014">
                  <c:v>42383</c:v>
                </c:pt>
                <c:pt idx="1015">
                  <c:v>42384</c:v>
                </c:pt>
                <c:pt idx="1016">
                  <c:v>42388</c:v>
                </c:pt>
                <c:pt idx="1017">
                  <c:v>42389</c:v>
                </c:pt>
                <c:pt idx="1018">
                  <c:v>42390</c:v>
                </c:pt>
                <c:pt idx="1019">
                  <c:v>42391</c:v>
                </c:pt>
                <c:pt idx="1020">
                  <c:v>42394</c:v>
                </c:pt>
                <c:pt idx="1021">
                  <c:v>42395</c:v>
                </c:pt>
                <c:pt idx="1022">
                  <c:v>42396</c:v>
                </c:pt>
                <c:pt idx="1023">
                  <c:v>42397</c:v>
                </c:pt>
                <c:pt idx="1024">
                  <c:v>42398</c:v>
                </c:pt>
                <c:pt idx="1025">
                  <c:v>42401</c:v>
                </c:pt>
                <c:pt idx="1026">
                  <c:v>42402</c:v>
                </c:pt>
                <c:pt idx="1027">
                  <c:v>42403</c:v>
                </c:pt>
                <c:pt idx="1028">
                  <c:v>42404</c:v>
                </c:pt>
                <c:pt idx="1029">
                  <c:v>42405</c:v>
                </c:pt>
                <c:pt idx="1030">
                  <c:v>42408</c:v>
                </c:pt>
                <c:pt idx="1031">
                  <c:v>42409</c:v>
                </c:pt>
                <c:pt idx="1032">
                  <c:v>42410</c:v>
                </c:pt>
                <c:pt idx="1033">
                  <c:v>42411</c:v>
                </c:pt>
                <c:pt idx="1034">
                  <c:v>42412</c:v>
                </c:pt>
                <c:pt idx="1035">
                  <c:v>42416</c:v>
                </c:pt>
                <c:pt idx="1036">
                  <c:v>42417</c:v>
                </c:pt>
                <c:pt idx="1037">
                  <c:v>42418</c:v>
                </c:pt>
                <c:pt idx="1038">
                  <c:v>42419</c:v>
                </c:pt>
                <c:pt idx="1039">
                  <c:v>42422</c:v>
                </c:pt>
                <c:pt idx="1040">
                  <c:v>42423</c:v>
                </c:pt>
                <c:pt idx="1041">
                  <c:v>42424</c:v>
                </c:pt>
                <c:pt idx="1042">
                  <c:v>42425</c:v>
                </c:pt>
                <c:pt idx="1043">
                  <c:v>42426</c:v>
                </c:pt>
                <c:pt idx="1044">
                  <c:v>42429</c:v>
                </c:pt>
                <c:pt idx="1045">
                  <c:v>42430</c:v>
                </c:pt>
                <c:pt idx="1046">
                  <c:v>42431</c:v>
                </c:pt>
                <c:pt idx="1047">
                  <c:v>42432</c:v>
                </c:pt>
                <c:pt idx="1048">
                  <c:v>42433</c:v>
                </c:pt>
                <c:pt idx="1049">
                  <c:v>42436</c:v>
                </c:pt>
                <c:pt idx="1050">
                  <c:v>42437</c:v>
                </c:pt>
                <c:pt idx="1051">
                  <c:v>42438</c:v>
                </c:pt>
                <c:pt idx="1052">
                  <c:v>42439</c:v>
                </c:pt>
                <c:pt idx="1053">
                  <c:v>42440</c:v>
                </c:pt>
                <c:pt idx="1054">
                  <c:v>42443</c:v>
                </c:pt>
                <c:pt idx="1055">
                  <c:v>42444</c:v>
                </c:pt>
                <c:pt idx="1056">
                  <c:v>42445</c:v>
                </c:pt>
                <c:pt idx="1057">
                  <c:v>42446</c:v>
                </c:pt>
                <c:pt idx="1058">
                  <c:v>42447</c:v>
                </c:pt>
                <c:pt idx="1059">
                  <c:v>42450</c:v>
                </c:pt>
                <c:pt idx="1060">
                  <c:v>42451</c:v>
                </c:pt>
                <c:pt idx="1061">
                  <c:v>42452</c:v>
                </c:pt>
                <c:pt idx="1062">
                  <c:v>42453</c:v>
                </c:pt>
                <c:pt idx="1063">
                  <c:v>42457</c:v>
                </c:pt>
                <c:pt idx="1064">
                  <c:v>42458</c:v>
                </c:pt>
                <c:pt idx="1065">
                  <c:v>42459</c:v>
                </c:pt>
                <c:pt idx="1066">
                  <c:v>42460</c:v>
                </c:pt>
                <c:pt idx="1067">
                  <c:v>42461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42471</c:v>
                </c:pt>
                <c:pt idx="1074">
                  <c:v>42472</c:v>
                </c:pt>
                <c:pt idx="1075">
                  <c:v>42473</c:v>
                </c:pt>
                <c:pt idx="1076">
                  <c:v>42474</c:v>
                </c:pt>
                <c:pt idx="1077">
                  <c:v>42475</c:v>
                </c:pt>
                <c:pt idx="1078">
                  <c:v>42478</c:v>
                </c:pt>
                <c:pt idx="1079">
                  <c:v>42479</c:v>
                </c:pt>
                <c:pt idx="1080">
                  <c:v>42480</c:v>
                </c:pt>
                <c:pt idx="1081">
                  <c:v>42481</c:v>
                </c:pt>
                <c:pt idx="1082">
                  <c:v>42482</c:v>
                </c:pt>
                <c:pt idx="1083">
                  <c:v>42485</c:v>
                </c:pt>
                <c:pt idx="1084">
                  <c:v>42486</c:v>
                </c:pt>
                <c:pt idx="1085">
                  <c:v>42487</c:v>
                </c:pt>
                <c:pt idx="1086">
                  <c:v>42488</c:v>
                </c:pt>
                <c:pt idx="1087">
                  <c:v>42489</c:v>
                </c:pt>
                <c:pt idx="1088">
                  <c:v>42492</c:v>
                </c:pt>
                <c:pt idx="1089">
                  <c:v>42493</c:v>
                </c:pt>
                <c:pt idx="1090">
                  <c:v>42494</c:v>
                </c:pt>
                <c:pt idx="1091">
                  <c:v>42495</c:v>
                </c:pt>
                <c:pt idx="1092">
                  <c:v>42496</c:v>
                </c:pt>
                <c:pt idx="1093">
                  <c:v>42499</c:v>
                </c:pt>
                <c:pt idx="1094">
                  <c:v>42500</c:v>
                </c:pt>
                <c:pt idx="1095">
                  <c:v>42501</c:v>
                </c:pt>
                <c:pt idx="1096">
                  <c:v>42502</c:v>
                </c:pt>
                <c:pt idx="1097">
                  <c:v>42503</c:v>
                </c:pt>
                <c:pt idx="1098">
                  <c:v>42506</c:v>
                </c:pt>
                <c:pt idx="1099">
                  <c:v>42507</c:v>
                </c:pt>
                <c:pt idx="1100">
                  <c:v>42508</c:v>
                </c:pt>
                <c:pt idx="1101">
                  <c:v>42509</c:v>
                </c:pt>
                <c:pt idx="1102">
                  <c:v>42510</c:v>
                </c:pt>
                <c:pt idx="1103">
                  <c:v>42513</c:v>
                </c:pt>
                <c:pt idx="1104">
                  <c:v>42514</c:v>
                </c:pt>
                <c:pt idx="1105">
                  <c:v>42515</c:v>
                </c:pt>
                <c:pt idx="1106">
                  <c:v>42516</c:v>
                </c:pt>
                <c:pt idx="1107">
                  <c:v>42517</c:v>
                </c:pt>
                <c:pt idx="1108">
                  <c:v>42521</c:v>
                </c:pt>
                <c:pt idx="1109">
                  <c:v>42522</c:v>
                </c:pt>
                <c:pt idx="1110">
                  <c:v>42523</c:v>
                </c:pt>
                <c:pt idx="1111">
                  <c:v>42524</c:v>
                </c:pt>
                <c:pt idx="1112">
                  <c:v>42527</c:v>
                </c:pt>
                <c:pt idx="1113">
                  <c:v>42528</c:v>
                </c:pt>
                <c:pt idx="1114">
                  <c:v>42529</c:v>
                </c:pt>
                <c:pt idx="1115">
                  <c:v>42530</c:v>
                </c:pt>
                <c:pt idx="1116">
                  <c:v>42531</c:v>
                </c:pt>
                <c:pt idx="1117">
                  <c:v>42534</c:v>
                </c:pt>
                <c:pt idx="1118">
                  <c:v>42535</c:v>
                </c:pt>
                <c:pt idx="1119">
                  <c:v>42536</c:v>
                </c:pt>
                <c:pt idx="1120">
                  <c:v>42537</c:v>
                </c:pt>
                <c:pt idx="1121">
                  <c:v>42538</c:v>
                </c:pt>
                <c:pt idx="1122">
                  <c:v>42541</c:v>
                </c:pt>
                <c:pt idx="1123">
                  <c:v>42542</c:v>
                </c:pt>
                <c:pt idx="1124">
                  <c:v>42543</c:v>
                </c:pt>
                <c:pt idx="1125">
                  <c:v>42544</c:v>
                </c:pt>
                <c:pt idx="1126">
                  <c:v>42545</c:v>
                </c:pt>
                <c:pt idx="1127">
                  <c:v>42548</c:v>
                </c:pt>
                <c:pt idx="1128">
                  <c:v>42549</c:v>
                </c:pt>
                <c:pt idx="1129">
                  <c:v>42550</c:v>
                </c:pt>
                <c:pt idx="1130">
                  <c:v>42551</c:v>
                </c:pt>
                <c:pt idx="1131">
                  <c:v>42552</c:v>
                </c:pt>
                <c:pt idx="1132">
                  <c:v>42556</c:v>
                </c:pt>
                <c:pt idx="1133">
                  <c:v>42557</c:v>
                </c:pt>
                <c:pt idx="1134">
                  <c:v>42558</c:v>
                </c:pt>
                <c:pt idx="1135">
                  <c:v>42559</c:v>
                </c:pt>
                <c:pt idx="1136">
                  <c:v>42562</c:v>
                </c:pt>
                <c:pt idx="1137">
                  <c:v>42563</c:v>
                </c:pt>
                <c:pt idx="1138">
                  <c:v>42564</c:v>
                </c:pt>
                <c:pt idx="1139">
                  <c:v>42565</c:v>
                </c:pt>
                <c:pt idx="1140">
                  <c:v>42566</c:v>
                </c:pt>
                <c:pt idx="1141">
                  <c:v>42569</c:v>
                </c:pt>
                <c:pt idx="1142">
                  <c:v>42570</c:v>
                </c:pt>
                <c:pt idx="1143">
                  <c:v>42571</c:v>
                </c:pt>
                <c:pt idx="1144">
                  <c:v>42572</c:v>
                </c:pt>
                <c:pt idx="1145">
                  <c:v>42573</c:v>
                </c:pt>
                <c:pt idx="1146">
                  <c:v>42576</c:v>
                </c:pt>
                <c:pt idx="1147">
                  <c:v>42577</c:v>
                </c:pt>
                <c:pt idx="1148">
                  <c:v>42578</c:v>
                </c:pt>
                <c:pt idx="1149">
                  <c:v>42579</c:v>
                </c:pt>
                <c:pt idx="1150">
                  <c:v>42580</c:v>
                </c:pt>
                <c:pt idx="1151">
                  <c:v>42583</c:v>
                </c:pt>
                <c:pt idx="1152">
                  <c:v>42584</c:v>
                </c:pt>
                <c:pt idx="1153">
                  <c:v>42585</c:v>
                </c:pt>
                <c:pt idx="1154">
                  <c:v>42586</c:v>
                </c:pt>
                <c:pt idx="1155">
                  <c:v>42587</c:v>
                </c:pt>
                <c:pt idx="1156">
                  <c:v>42590</c:v>
                </c:pt>
                <c:pt idx="1157">
                  <c:v>42591</c:v>
                </c:pt>
                <c:pt idx="1158">
                  <c:v>42592</c:v>
                </c:pt>
                <c:pt idx="1159">
                  <c:v>42593</c:v>
                </c:pt>
                <c:pt idx="1160">
                  <c:v>42594</c:v>
                </c:pt>
                <c:pt idx="1161">
                  <c:v>42597</c:v>
                </c:pt>
                <c:pt idx="1162">
                  <c:v>42598</c:v>
                </c:pt>
                <c:pt idx="1163">
                  <c:v>42599</c:v>
                </c:pt>
                <c:pt idx="1164">
                  <c:v>42600</c:v>
                </c:pt>
                <c:pt idx="1165">
                  <c:v>42601</c:v>
                </c:pt>
                <c:pt idx="1166">
                  <c:v>42604</c:v>
                </c:pt>
                <c:pt idx="1167">
                  <c:v>42605</c:v>
                </c:pt>
                <c:pt idx="1168">
                  <c:v>42606</c:v>
                </c:pt>
                <c:pt idx="1169">
                  <c:v>42607</c:v>
                </c:pt>
                <c:pt idx="1170">
                  <c:v>42608</c:v>
                </c:pt>
                <c:pt idx="1171">
                  <c:v>42611</c:v>
                </c:pt>
                <c:pt idx="1172">
                  <c:v>42612</c:v>
                </c:pt>
                <c:pt idx="1173">
                  <c:v>42613</c:v>
                </c:pt>
                <c:pt idx="1174">
                  <c:v>42614</c:v>
                </c:pt>
                <c:pt idx="1175">
                  <c:v>42615</c:v>
                </c:pt>
                <c:pt idx="1176">
                  <c:v>42619</c:v>
                </c:pt>
                <c:pt idx="1177">
                  <c:v>42620</c:v>
                </c:pt>
                <c:pt idx="1178">
                  <c:v>42621</c:v>
                </c:pt>
                <c:pt idx="1179">
                  <c:v>42622</c:v>
                </c:pt>
                <c:pt idx="1180">
                  <c:v>42625</c:v>
                </c:pt>
                <c:pt idx="1181">
                  <c:v>42626</c:v>
                </c:pt>
                <c:pt idx="1182">
                  <c:v>42627</c:v>
                </c:pt>
                <c:pt idx="1183">
                  <c:v>42628</c:v>
                </c:pt>
                <c:pt idx="1184">
                  <c:v>42629</c:v>
                </c:pt>
                <c:pt idx="1185">
                  <c:v>42632</c:v>
                </c:pt>
                <c:pt idx="1186">
                  <c:v>42633</c:v>
                </c:pt>
                <c:pt idx="1187">
                  <c:v>42634</c:v>
                </c:pt>
                <c:pt idx="1188">
                  <c:v>42635</c:v>
                </c:pt>
                <c:pt idx="1189">
                  <c:v>42636</c:v>
                </c:pt>
                <c:pt idx="1190">
                  <c:v>42639</c:v>
                </c:pt>
                <c:pt idx="1191">
                  <c:v>42640</c:v>
                </c:pt>
                <c:pt idx="1192">
                  <c:v>42641</c:v>
                </c:pt>
                <c:pt idx="1193">
                  <c:v>42642</c:v>
                </c:pt>
                <c:pt idx="1194">
                  <c:v>42643</c:v>
                </c:pt>
                <c:pt idx="1195">
                  <c:v>42646</c:v>
                </c:pt>
                <c:pt idx="1196">
                  <c:v>42647</c:v>
                </c:pt>
                <c:pt idx="1197">
                  <c:v>42648</c:v>
                </c:pt>
                <c:pt idx="1198">
                  <c:v>42649</c:v>
                </c:pt>
                <c:pt idx="1199">
                  <c:v>42650</c:v>
                </c:pt>
                <c:pt idx="1200">
                  <c:v>42653</c:v>
                </c:pt>
                <c:pt idx="1201">
                  <c:v>42654</c:v>
                </c:pt>
                <c:pt idx="1202">
                  <c:v>42655</c:v>
                </c:pt>
                <c:pt idx="1203">
                  <c:v>42656</c:v>
                </c:pt>
                <c:pt idx="1204">
                  <c:v>42657</c:v>
                </c:pt>
                <c:pt idx="1205">
                  <c:v>42660</c:v>
                </c:pt>
                <c:pt idx="1206">
                  <c:v>42661</c:v>
                </c:pt>
                <c:pt idx="1207">
                  <c:v>42662</c:v>
                </c:pt>
                <c:pt idx="1208">
                  <c:v>42663</c:v>
                </c:pt>
                <c:pt idx="1209">
                  <c:v>42664</c:v>
                </c:pt>
                <c:pt idx="1210">
                  <c:v>42667</c:v>
                </c:pt>
                <c:pt idx="1211">
                  <c:v>42668</c:v>
                </c:pt>
                <c:pt idx="1212">
                  <c:v>42669</c:v>
                </c:pt>
                <c:pt idx="1213">
                  <c:v>42670</c:v>
                </c:pt>
                <c:pt idx="1214">
                  <c:v>42671</c:v>
                </c:pt>
                <c:pt idx="1215">
                  <c:v>42674</c:v>
                </c:pt>
                <c:pt idx="1216">
                  <c:v>42675</c:v>
                </c:pt>
                <c:pt idx="1217">
                  <c:v>42676</c:v>
                </c:pt>
                <c:pt idx="1218">
                  <c:v>42677</c:v>
                </c:pt>
                <c:pt idx="1219">
                  <c:v>42678</c:v>
                </c:pt>
                <c:pt idx="1220">
                  <c:v>42681</c:v>
                </c:pt>
                <c:pt idx="1221">
                  <c:v>42682</c:v>
                </c:pt>
                <c:pt idx="1222">
                  <c:v>42683</c:v>
                </c:pt>
                <c:pt idx="1223">
                  <c:v>42684</c:v>
                </c:pt>
                <c:pt idx="1224">
                  <c:v>42685</c:v>
                </c:pt>
                <c:pt idx="1225">
                  <c:v>42688</c:v>
                </c:pt>
                <c:pt idx="1226">
                  <c:v>42689</c:v>
                </c:pt>
                <c:pt idx="1227">
                  <c:v>42690</c:v>
                </c:pt>
                <c:pt idx="1228">
                  <c:v>42691</c:v>
                </c:pt>
                <c:pt idx="1229">
                  <c:v>42692</c:v>
                </c:pt>
                <c:pt idx="1230">
                  <c:v>42695</c:v>
                </c:pt>
                <c:pt idx="1231">
                  <c:v>42696</c:v>
                </c:pt>
                <c:pt idx="1232">
                  <c:v>42697</c:v>
                </c:pt>
                <c:pt idx="1233">
                  <c:v>42699</c:v>
                </c:pt>
                <c:pt idx="1234">
                  <c:v>42702</c:v>
                </c:pt>
                <c:pt idx="1235">
                  <c:v>42703</c:v>
                </c:pt>
                <c:pt idx="1236">
                  <c:v>42704</c:v>
                </c:pt>
                <c:pt idx="1237">
                  <c:v>42705</c:v>
                </c:pt>
                <c:pt idx="1238">
                  <c:v>42706</c:v>
                </c:pt>
                <c:pt idx="1239">
                  <c:v>42709</c:v>
                </c:pt>
                <c:pt idx="1240">
                  <c:v>42710</c:v>
                </c:pt>
                <c:pt idx="1241">
                  <c:v>42711</c:v>
                </c:pt>
                <c:pt idx="1242">
                  <c:v>42712</c:v>
                </c:pt>
                <c:pt idx="1243">
                  <c:v>42713</c:v>
                </c:pt>
                <c:pt idx="1244">
                  <c:v>42716</c:v>
                </c:pt>
                <c:pt idx="1245">
                  <c:v>42717</c:v>
                </c:pt>
                <c:pt idx="1246">
                  <c:v>42718</c:v>
                </c:pt>
                <c:pt idx="1247">
                  <c:v>42719</c:v>
                </c:pt>
                <c:pt idx="1248">
                  <c:v>42720</c:v>
                </c:pt>
                <c:pt idx="1249">
                  <c:v>42723</c:v>
                </c:pt>
                <c:pt idx="1250">
                  <c:v>42724</c:v>
                </c:pt>
                <c:pt idx="1251">
                  <c:v>42725</c:v>
                </c:pt>
                <c:pt idx="1252">
                  <c:v>42726</c:v>
                </c:pt>
                <c:pt idx="1253">
                  <c:v>42727</c:v>
                </c:pt>
                <c:pt idx="1254">
                  <c:v>42731</c:v>
                </c:pt>
                <c:pt idx="1255">
                  <c:v>42732</c:v>
                </c:pt>
                <c:pt idx="1256">
                  <c:v>42733</c:v>
                </c:pt>
                <c:pt idx="1257">
                  <c:v>42734</c:v>
                </c:pt>
              </c:numCache>
            </c:numRef>
          </c:cat>
          <c:val>
            <c:numRef>
              <c:f>'CAHDistribution Fit'!$C$2:$C$1259</c:f>
              <c:numCache>
                <c:formatCode>General</c:formatCode>
                <c:ptCount val="1258"/>
                <c:pt idx="1">
                  <c:v>-6.7730758833818606E-3</c:v>
                </c:pt>
                <c:pt idx="2">
                  <c:v>-7.3081901420800266E-3</c:v>
                </c:pt>
                <c:pt idx="3">
                  <c:v>1.6008106973092528E-2</c:v>
                </c:pt>
                <c:pt idx="4">
                  <c:v>-7.729498292655272E-3</c:v>
                </c:pt>
                <c:pt idx="5">
                  <c:v>3.8722038531479731E-3</c:v>
                </c:pt>
                <c:pt idx="6">
                  <c:v>4.3384318026528047E-3</c:v>
                </c:pt>
                <c:pt idx="7">
                  <c:v>6.7113837415157017E-3</c:v>
                </c:pt>
                <c:pt idx="8">
                  <c:v>-1.467959549979171E-2</c:v>
                </c:pt>
                <c:pt idx="9">
                  <c:v>1.2048333516686733E-2</c:v>
                </c:pt>
                <c:pt idx="10">
                  <c:v>1.2851210683104786E-2</c:v>
                </c:pt>
                <c:pt idx="11">
                  <c:v>9.8823979952892601E-3</c:v>
                </c:pt>
                <c:pt idx="12">
                  <c:v>-1.6403121759431599E-3</c:v>
                </c:pt>
                <c:pt idx="13">
                  <c:v>-1.5123145196944181E-2</c:v>
                </c:pt>
                <c:pt idx="14">
                  <c:v>-3.5778597456340884E-3</c:v>
                </c:pt>
                <c:pt idx="15">
                  <c:v>5.4808672206778531E-3</c:v>
                </c:pt>
                <c:pt idx="16">
                  <c:v>9.5005510166007933E-4</c:v>
                </c:pt>
                <c:pt idx="17">
                  <c:v>5.2095974040590777E-3</c:v>
                </c:pt>
                <c:pt idx="18">
                  <c:v>6.121943343565639E-3</c:v>
                </c:pt>
                <c:pt idx="19">
                  <c:v>1.0043307999666681E-2</c:v>
                </c:pt>
                <c:pt idx="20">
                  <c:v>1.1613694687957123E-3</c:v>
                </c:pt>
                <c:pt idx="21">
                  <c:v>-2.0164811358403773E-2</c:v>
                </c:pt>
                <c:pt idx="22">
                  <c:v>-4.034714980755208E-3</c:v>
                </c:pt>
                <c:pt idx="23">
                  <c:v>-5.9630313078364357E-3</c:v>
                </c:pt>
                <c:pt idx="24">
                  <c:v>1.4487835601877792E-2</c:v>
                </c:pt>
                <c:pt idx="25">
                  <c:v>2.3551318315757222E-3</c:v>
                </c:pt>
                <c:pt idx="26">
                  <c:v>-8.9791892667483546E-3</c:v>
                </c:pt>
                <c:pt idx="27">
                  <c:v>-5.9517006235460489E-3</c:v>
                </c:pt>
                <c:pt idx="28">
                  <c:v>1.1632123846701427E-2</c:v>
                </c:pt>
                <c:pt idx="29">
                  <c:v>-7.3433361308184782E-3</c:v>
                </c:pt>
                <c:pt idx="30">
                  <c:v>-1.3403774671110497E-2</c:v>
                </c:pt>
                <c:pt idx="31">
                  <c:v>7.2029094120685776E-3</c:v>
                </c:pt>
                <c:pt idx="32">
                  <c:v>-6.7210765784495568E-3</c:v>
                </c:pt>
                <c:pt idx="33">
                  <c:v>-5.3127850588161824E-3</c:v>
                </c:pt>
                <c:pt idx="34">
                  <c:v>-5.3410533925818899E-3</c:v>
                </c:pt>
                <c:pt idx="35">
                  <c:v>1.1135412489242647E-2</c:v>
                </c:pt>
                <c:pt idx="36">
                  <c:v>1.2202533848441131E-2</c:v>
                </c:pt>
                <c:pt idx="37">
                  <c:v>-5.245540519582096E-3</c:v>
                </c:pt>
                <c:pt idx="38">
                  <c:v>6.4338811395024389E-3</c:v>
                </c:pt>
                <c:pt idx="39">
                  <c:v>-1.3150201127374542E-2</c:v>
                </c:pt>
                <c:pt idx="40">
                  <c:v>9.6224810800934308E-4</c:v>
                </c:pt>
                <c:pt idx="41">
                  <c:v>-1.331253395139125E-2</c:v>
                </c:pt>
                <c:pt idx="42">
                  <c:v>8.9751741416278438E-3</c:v>
                </c:pt>
                <c:pt idx="43">
                  <c:v>-2.4148711099414064E-4</c:v>
                </c:pt>
                <c:pt idx="44">
                  <c:v>-8.4900818679229141E-3</c:v>
                </c:pt>
                <c:pt idx="45">
                  <c:v>1.6908635428986629E-2</c:v>
                </c:pt>
                <c:pt idx="46">
                  <c:v>1.1194620739894018E-2</c:v>
                </c:pt>
                <c:pt idx="47">
                  <c:v>-9.7584900594036329E-3</c:v>
                </c:pt>
                <c:pt idx="48">
                  <c:v>4.7823455906631474E-4</c:v>
                </c:pt>
                <c:pt idx="49">
                  <c:v>-6.2350668309942266E-3</c:v>
                </c:pt>
                <c:pt idx="50">
                  <c:v>3.1223929149237647E-3</c:v>
                </c:pt>
                <c:pt idx="51">
                  <c:v>-2.6413979637924523E-3</c:v>
                </c:pt>
                <c:pt idx="52">
                  <c:v>-8.6936142923914154E-3</c:v>
                </c:pt>
                <c:pt idx="53">
                  <c:v>-9.9939826369688303E-3</c:v>
                </c:pt>
                <c:pt idx="54">
                  <c:v>1.4350237119596937E-2</c:v>
                </c:pt>
                <c:pt idx="55">
                  <c:v>2.893626828756493E-3</c:v>
                </c:pt>
                <c:pt idx="56">
                  <c:v>1.5530151268645381E-2</c:v>
                </c:pt>
                <c:pt idx="57">
                  <c:v>2.5744423642834427E-2</c:v>
                </c:pt>
                <c:pt idx="58">
                  <c:v>6.9298969539719998E-4</c:v>
                </c:pt>
                <c:pt idx="59">
                  <c:v>-4.0690844911449595E-3</c:v>
                </c:pt>
                <c:pt idx="60">
                  <c:v>4.1850747218299678E-3</c:v>
                </c:pt>
                <c:pt idx="61">
                  <c:v>2.3204267904443677E-4</c:v>
                </c:pt>
                <c:pt idx="62">
                  <c:v>-8.1519448623917617E-3</c:v>
                </c:pt>
                <c:pt idx="63">
                  <c:v>-1.270897715168255E-2</c:v>
                </c:pt>
                <c:pt idx="64">
                  <c:v>3.782505971656414E-3</c:v>
                </c:pt>
                <c:pt idx="65">
                  <c:v>-1.4498183654532705E-2</c:v>
                </c:pt>
                <c:pt idx="66">
                  <c:v>-3.3573133861093921E-3</c:v>
                </c:pt>
                <c:pt idx="67">
                  <c:v>-1.5492908447849186E-2</c:v>
                </c:pt>
                <c:pt idx="68">
                  <c:v>6.5652849840824876E-3</c:v>
                </c:pt>
                <c:pt idx="69">
                  <c:v>9.6901802654479272E-4</c:v>
                </c:pt>
                <c:pt idx="70">
                  <c:v>-1.8820065244079337E-2</c:v>
                </c:pt>
                <c:pt idx="71">
                  <c:v>1.2329741040542417E-3</c:v>
                </c:pt>
                <c:pt idx="72">
                  <c:v>2.7225762213786361E-2</c:v>
                </c:pt>
                <c:pt idx="73">
                  <c:v>-1.2791358560227686E-2</c:v>
                </c:pt>
                <c:pt idx="74">
                  <c:v>0</c:v>
                </c:pt>
                <c:pt idx="75">
                  <c:v>9.1877020568187813E-3</c:v>
                </c:pt>
                <c:pt idx="76">
                  <c:v>-3.616583017670285E-3</c:v>
                </c:pt>
                <c:pt idx="77">
                  <c:v>-3.872217124276107E-3</c:v>
                </c:pt>
                <c:pt idx="78">
                  <c:v>8.9318533583744031E-3</c:v>
                </c:pt>
                <c:pt idx="79">
                  <c:v>7.1839041975280673E-3</c:v>
                </c:pt>
                <c:pt idx="80">
                  <c:v>9.4990443273796042E-3</c:v>
                </c:pt>
                <c:pt idx="81">
                  <c:v>-9.4587519302151272E-4</c:v>
                </c:pt>
                <c:pt idx="82">
                  <c:v>4.2493193408040973E-3</c:v>
                </c:pt>
                <c:pt idx="83">
                  <c:v>-7.0704097167358353E-4</c:v>
                </c:pt>
                <c:pt idx="84">
                  <c:v>2.1225391191563678E-2</c:v>
                </c:pt>
                <c:pt idx="85">
                  <c:v>-1.4646349603705984E-2</c:v>
                </c:pt>
                <c:pt idx="86">
                  <c:v>3.7400654617922948E-3</c:v>
                </c:pt>
                <c:pt idx="87">
                  <c:v>3.7261294774433413E-3</c:v>
                </c:pt>
                <c:pt idx="88">
                  <c:v>-1.8534285616249507E-2</c:v>
                </c:pt>
                <c:pt idx="89">
                  <c:v>2.3682252751488258E-4</c:v>
                </c:pt>
                <c:pt idx="90">
                  <c:v>5.9011338164245359E-3</c:v>
                </c:pt>
                <c:pt idx="91">
                  <c:v>6.3342469153097143E-3</c:v>
                </c:pt>
                <c:pt idx="92">
                  <c:v>-1.2472203259248939E-2</c:v>
                </c:pt>
                <c:pt idx="93">
                  <c:v>-2.6081787404341628E-3</c:v>
                </c:pt>
                <c:pt idx="94">
                  <c:v>-1.4588335247580578E-2</c:v>
                </c:pt>
                <c:pt idx="95">
                  <c:v>-1.3338366314653138E-2</c:v>
                </c:pt>
                <c:pt idx="96">
                  <c:v>9.4764300473731116E-3</c:v>
                </c:pt>
                <c:pt idx="97">
                  <c:v>-2.4212791679577269E-3</c:v>
                </c:pt>
                <c:pt idx="98">
                  <c:v>-6.0790390498092388E-3</c:v>
                </c:pt>
                <c:pt idx="99">
                  <c:v>1.1398221070957178E-2</c:v>
                </c:pt>
                <c:pt idx="100">
                  <c:v>4.8111124887733328E-3</c:v>
                </c:pt>
                <c:pt idx="101">
                  <c:v>7.1973558845120063E-4</c:v>
                </c:pt>
                <c:pt idx="102">
                  <c:v>-1.3034229393480654E-2</c:v>
                </c:pt>
                <c:pt idx="103">
                  <c:v>5.3307819263811234E-3</c:v>
                </c:pt>
                <c:pt idx="104">
                  <c:v>-2.0755288850741228E-2</c:v>
                </c:pt>
                <c:pt idx="105">
                  <c:v>2.4675464453047398E-4</c:v>
                </c:pt>
                <c:pt idx="106">
                  <c:v>1.2258045553330219E-2</c:v>
                </c:pt>
                <c:pt idx="107">
                  <c:v>1.0664170212601982E-2</c:v>
                </c:pt>
                <c:pt idx="108">
                  <c:v>5.7692666760220633E-3</c:v>
                </c:pt>
                <c:pt idx="109">
                  <c:v>4.3052181702821161E-3</c:v>
                </c:pt>
                <c:pt idx="110">
                  <c:v>-1.0074484846304188E-2</c:v>
                </c:pt>
                <c:pt idx="111">
                  <c:v>7.4457110503880208E-3</c:v>
                </c:pt>
                <c:pt idx="112">
                  <c:v>-6.0002510070417273E-3</c:v>
                </c:pt>
                <c:pt idx="113">
                  <c:v>6.7178412789985304E-3</c:v>
                </c:pt>
                <c:pt idx="114">
                  <c:v>1.5423284986710258E-2</c:v>
                </c:pt>
                <c:pt idx="115">
                  <c:v>2.3518067953354387E-3</c:v>
                </c:pt>
                <c:pt idx="116">
                  <c:v>9.3921254282154285E-4</c:v>
                </c:pt>
                <c:pt idx="117">
                  <c:v>-9.9057821573719958E-3</c:v>
                </c:pt>
                <c:pt idx="118">
                  <c:v>-1.5526363446494008E-2</c:v>
                </c:pt>
                <c:pt idx="119">
                  <c:v>3.3645750640957446E-3</c:v>
                </c:pt>
                <c:pt idx="120">
                  <c:v>-2.4530730088486458E-2</c:v>
                </c:pt>
                <c:pt idx="121">
                  <c:v>0</c:v>
                </c:pt>
                <c:pt idx="122">
                  <c:v>-2.5259025395547819E-3</c:v>
                </c:pt>
                <c:pt idx="123">
                  <c:v>1.55003094890884E-2</c:v>
                </c:pt>
                <c:pt idx="124">
                  <c:v>2.5073666631620476E-2</c:v>
                </c:pt>
                <c:pt idx="125">
                  <c:v>9.4787866601528815E-3</c:v>
                </c:pt>
                <c:pt idx="126">
                  <c:v>1.1490267089379958E-2</c:v>
                </c:pt>
                <c:pt idx="127">
                  <c:v>-7.4889116102219043E-3</c:v>
                </c:pt>
                <c:pt idx="128">
                  <c:v>-1.8971383160212723E-2</c:v>
                </c:pt>
                <c:pt idx="129">
                  <c:v>1.9206333540222862E-2</c:v>
                </c:pt>
                <c:pt idx="130">
                  <c:v>2.3457259552050872E-3</c:v>
                </c:pt>
                <c:pt idx="131">
                  <c:v>-7.9981658475508123E-3</c:v>
                </c:pt>
                <c:pt idx="132">
                  <c:v>-7.8246186597803989E-3</c:v>
                </c:pt>
                <c:pt idx="133">
                  <c:v>1.1831659115577858E-2</c:v>
                </c:pt>
                <c:pt idx="134">
                  <c:v>-5.1886470305489421E-3</c:v>
                </c:pt>
                <c:pt idx="135">
                  <c:v>1.0584633076216038E-2</c:v>
                </c:pt>
                <c:pt idx="136">
                  <c:v>7.4592344972049668E-3</c:v>
                </c:pt>
                <c:pt idx="137">
                  <c:v>1.0166410697081225E-2</c:v>
                </c:pt>
                <c:pt idx="138">
                  <c:v>-9.237982955082687E-3</c:v>
                </c:pt>
                <c:pt idx="139">
                  <c:v>-1.4489593656970851E-2</c:v>
                </c:pt>
                <c:pt idx="140">
                  <c:v>-7.5614654351589339E-3</c:v>
                </c:pt>
                <c:pt idx="141">
                  <c:v>-7.1180799111421995E-4</c:v>
                </c:pt>
                <c:pt idx="142">
                  <c:v>-1.4252161684292144E-3</c:v>
                </c:pt>
                <c:pt idx="143">
                  <c:v>6.3973945110053143E-3</c:v>
                </c:pt>
                <c:pt idx="144">
                  <c:v>2.2651312125967011E-2</c:v>
                </c:pt>
                <c:pt idx="145">
                  <c:v>-5.092636770589536E-3</c:v>
                </c:pt>
                <c:pt idx="146">
                  <c:v>-1.3081281365620817E-2</c:v>
                </c:pt>
                <c:pt idx="147">
                  <c:v>-3.932413783786666E-2</c:v>
                </c:pt>
                <c:pt idx="148">
                  <c:v>-4.1188852275200229E-2</c:v>
                </c:pt>
                <c:pt idx="149">
                  <c:v>-3.0628707161806483E-3</c:v>
                </c:pt>
                <c:pt idx="150">
                  <c:v>1.3709306867850312E-2</c:v>
                </c:pt>
                <c:pt idx="151">
                  <c:v>2.2667365798222736E-3</c:v>
                </c:pt>
                <c:pt idx="152">
                  <c:v>1.1257164118751287E-2</c:v>
                </c:pt>
                <c:pt idx="153">
                  <c:v>1.7397843502746926E-3</c:v>
                </c:pt>
                <c:pt idx="154">
                  <c:v>-7.2274867201137403E-3</c:v>
                </c:pt>
                <c:pt idx="155">
                  <c:v>-5.2664303029309511E-3</c:v>
                </c:pt>
                <c:pt idx="156">
                  <c:v>1.005276800008288E-3</c:v>
                </c:pt>
                <c:pt idx="157">
                  <c:v>1.5059815493208332E-3</c:v>
                </c:pt>
                <c:pt idx="158">
                  <c:v>-4.2729350544844372E-3</c:v>
                </c:pt>
                <c:pt idx="159">
                  <c:v>9.0271611468673036E-3</c:v>
                </c:pt>
                <c:pt idx="160">
                  <c:v>-5.0050380000680825E-3</c:v>
                </c:pt>
                <c:pt idx="161">
                  <c:v>-6.0393230617973963E-3</c:v>
                </c:pt>
                <c:pt idx="162">
                  <c:v>-1.7683245715523956E-3</c:v>
                </c:pt>
                <c:pt idx="163">
                  <c:v>4.2891893097735841E-3</c:v>
                </c:pt>
                <c:pt idx="164">
                  <c:v>1.7607904144960758E-3</c:v>
                </c:pt>
                <c:pt idx="165">
                  <c:v>-5.0390860221687303E-3</c:v>
                </c:pt>
                <c:pt idx="166">
                  <c:v>1.1052573676666769E-2</c:v>
                </c:pt>
                <c:pt idx="167">
                  <c:v>-1.1557892789463188E-2</c:v>
                </c:pt>
                <c:pt idx="168">
                  <c:v>-5.055745893044574E-4</c:v>
                </c:pt>
                <c:pt idx="169">
                  <c:v>3.5335553796032133E-3</c:v>
                </c:pt>
                <c:pt idx="170">
                  <c:v>-1.8050562742275487E-2</c:v>
                </c:pt>
                <c:pt idx="171">
                  <c:v>5.3729060604136292E-3</c:v>
                </c:pt>
                <c:pt idx="172">
                  <c:v>-2.2710574707321667E-2</c:v>
                </c:pt>
                <c:pt idx="173">
                  <c:v>-1.5674399514726046E-3</c:v>
                </c:pt>
                <c:pt idx="174">
                  <c:v>-3.6668274058534226E-3</c:v>
                </c:pt>
                <c:pt idx="175">
                  <c:v>-9.4912588841480003E-3</c:v>
                </c:pt>
                <c:pt idx="176">
                  <c:v>1.0590697232886357E-3</c:v>
                </c:pt>
                <c:pt idx="177">
                  <c:v>1.5231328878430369E-2</c:v>
                </c:pt>
                <c:pt idx="178">
                  <c:v>-3.6553387420505032E-3</c:v>
                </c:pt>
                <c:pt idx="179">
                  <c:v>9.6317124825332848E-3</c:v>
                </c:pt>
                <c:pt idx="180">
                  <c:v>-8.3247020318909428E-3</c:v>
                </c:pt>
                <c:pt idx="181">
                  <c:v>7.0285339161055387E-3</c:v>
                </c:pt>
                <c:pt idx="182">
                  <c:v>1.5552514896006087E-3</c:v>
                </c:pt>
                <c:pt idx="183">
                  <c:v>7.4829541631179271E-3</c:v>
                </c:pt>
                <c:pt idx="184">
                  <c:v>3.8485725582523877E-3</c:v>
                </c:pt>
                <c:pt idx="185">
                  <c:v>3.3235541164790701E-3</c:v>
                </c:pt>
                <c:pt idx="186">
                  <c:v>1.7513100484291944E-2</c:v>
                </c:pt>
                <c:pt idx="187">
                  <c:v>-1.6794302619797745E-2</c:v>
                </c:pt>
                <c:pt idx="188">
                  <c:v>1.3508548532964416E-2</c:v>
                </c:pt>
                <c:pt idx="189">
                  <c:v>3.5380047946168601E-3</c:v>
                </c:pt>
                <c:pt idx="190">
                  <c:v>5.0327395225344242E-3</c:v>
                </c:pt>
                <c:pt idx="191">
                  <c:v>2.0127443341426337E-2</c:v>
                </c:pt>
                <c:pt idx="192">
                  <c:v>-3.2031749165307394E-3</c:v>
                </c:pt>
                <c:pt idx="193">
                  <c:v>8.1110955996776327E-3</c:v>
                </c:pt>
                <c:pt idx="194">
                  <c:v>5.1276627670727931E-3</c:v>
                </c:pt>
                <c:pt idx="195">
                  <c:v>-6.352393258213654E-3</c:v>
                </c:pt>
                <c:pt idx="196">
                  <c:v>2.6924619115967154E-3</c:v>
                </c:pt>
                <c:pt idx="197">
                  <c:v>-4.8900448636545705E-4</c:v>
                </c:pt>
                <c:pt idx="198">
                  <c:v>1.745502359429282E-2</c:v>
                </c:pt>
                <c:pt idx="199">
                  <c:v>1.0518829369268075E-2</c:v>
                </c:pt>
                <c:pt idx="200">
                  <c:v>-1.003828437213892E-2</c:v>
                </c:pt>
                <c:pt idx="201">
                  <c:v>2.6388514744702684E-3</c:v>
                </c:pt>
                <c:pt idx="202">
                  <c:v>-1.1566478679425875E-2</c:v>
                </c:pt>
                <c:pt idx="203">
                  <c:v>7.4852726112307607E-3</c:v>
                </c:pt>
                <c:pt idx="204">
                  <c:v>-2.0168282456879003E-2</c:v>
                </c:pt>
                <c:pt idx="205">
                  <c:v>-1.4738604192332415E-3</c:v>
                </c:pt>
                <c:pt idx="206">
                  <c:v>5.1489288784153297E-3</c:v>
                </c:pt>
                <c:pt idx="207">
                  <c:v>-1.1313422688909287E-2</c:v>
                </c:pt>
                <c:pt idx="208">
                  <c:v>1.7165700054493131E-2</c:v>
                </c:pt>
                <c:pt idx="209">
                  <c:v>4.1246965364357176E-3</c:v>
                </c:pt>
                <c:pt idx="210">
                  <c:v>-4.8544207434666337E-3</c:v>
                </c:pt>
                <c:pt idx="211">
                  <c:v>-1.5200071035844132E-2</c:v>
                </c:pt>
                <c:pt idx="212">
                  <c:v>4.9398309988523802E-4</c:v>
                </c:pt>
                <c:pt idx="213">
                  <c:v>5.1717539784351084E-3</c:v>
                </c:pt>
                <c:pt idx="214">
                  <c:v>-1.6095362210954159E-2</c:v>
                </c:pt>
                <c:pt idx="215">
                  <c:v>-1.4989245771370792E-3</c:v>
                </c:pt>
                <c:pt idx="216">
                  <c:v>-2.5030835415122362E-3</c:v>
                </c:pt>
                <c:pt idx="217">
                  <c:v>-2.2581913190902882E-3</c:v>
                </c:pt>
                <c:pt idx="218">
                  <c:v>-1.3148123288984329E-2</c:v>
                </c:pt>
                <c:pt idx="219">
                  <c:v>1.7800359790551489E-3</c:v>
                </c:pt>
                <c:pt idx="220">
                  <c:v>2.539808698324236E-4</c:v>
                </c:pt>
                <c:pt idx="221">
                  <c:v>6.5823676987796665E-3</c:v>
                </c:pt>
                <c:pt idx="222">
                  <c:v>-8.1074714987761313E-3</c:v>
                </c:pt>
                <c:pt idx="223">
                  <c:v>8.1074714987761538E-3</c:v>
                </c:pt>
                <c:pt idx="224">
                  <c:v>9.0430334388502103E-3</c:v>
                </c:pt>
                <c:pt idx="225">
                  <c:v>-7.2782555793614442E-3</c:v>
                </c:pt>
                <c:pt idx="226">
                  <c:v>-4.0383718155730854E-3</c:v>
                </c:pt>
                <c:pt idx="227">
                  <c:v>8.5621381437004755E-3</c:v>
                </c:pt>
                <c:pt idx="228">
                  <c:v>1.0476454031392871E-2</c:v>
                </c:pt>
                <c:pt idx="229">
                  <c:v>3.7152271193452427E-3</c:v>
                </c:pt>
                <c:pt idx="230">
                  <c:v>1.2353210732215353E-3</c:v>
                </c:pt>
                <c:pt idx="231">
                  <c:v>-2.4721700522459893E-3</c:v>
                </c:pt>
                <c:pt idx="232">
                  <c:v>-2.4761297448136683E-4</c:v>
                </c:pt>
                <c:pt idx="233">
                  <c:v>1.2371550874082059E-3</c:v>
                </c:pt>
                <c:pt idx="234">
                  <c:v>1.1310748264503769E-2</c:v>
                </c:pt>
                <c:pt idx="235">
                  <c:v>9.7323883542408517E-3</c:v>
                </c:pt>
                <c:pt idx="236">
                  <c:v>1.6807120079601102E-2</c:v>
                </c:pt>
                <c:pt idx="237">
                  <c:v>-2.8611945738928929E-3</c:v>
                </c:pt>
                <c:pt idx="238">
                  <c:v>7.1603390843617235E-4</c:v>
                </c:pt>
                <c:pt idx="239">
                  <c:v>9.73533366855861E-3</c:v>
                </c:pt>
                <c:pt idx="240">
                  <c:v>0</c:v>
                </c:pt>
                <c:pt idx="241">
                  <c:v>7.7675189946319334E-3</c:v>
                </c:pt>
                <c:pt idx="242">
                  <c:v>-1.5119673734631051E-2</c:v>
                </c:pt>
                <c:pt idx="243">
                  <c:v>7.1158543958458036E-3</c:v>
                </c:pt>
                <c:pt idx="244">
                  <c:v>-6.6398578156663755E-3</c:v>
                </c:pt>
                <c:pt idx="245">
                  <c:v>-6.2052279189474726E-3</c:v>
                </c:pt>
                <c:pt idx="246">
                  <c:v>-2.6369799626615397E-3</c:v>
                </c:pt>
                <c:pt idx="247">
                  <c:v>-7.4690412613549586E-3</c:v>
                </c:pt>
                <c:pt idx="248">
                  <c:v>-8.6802710741301619E-3</c:v>
                </c:pt>
                <c:pt idx="249">
                  <c:v>1.123331645466691E-2</c:v>
                </c:pt>
                <c:pt idx="250">
                  <c:v>1.2308530491216628E-2</c:v>
                </c:pt>
                <c:pt idx="251">
                  <c:v>2.3958463235413592E-3</c:v>
                </c:pt>
                <c:pt idx="252">
                  <c:v>1.5669842958351901E-2</c:v>
                </c:pt>
                <c:pt idx="253">
                  <c:v>-4.7127079039795448E-4</c:v>
                </c:pt>
                <c:pt idx="254">
                  <c:v>0</c:v>
                </c:pt>
                <c:pt idx="255">
                  <c:v>4.9371100820162096E-3</c:v>
                </c:pt>
                <c:pt idx="256">
                  <c:v>8.1747837568553958E-3</c:v>
                </c:pt>
                <c:pt idx="257">
                  <c:v>1.6269579052685217E-3</c:v>
                </c:pt>
                <c:pt idx="258">
                  <c:v>3.0144418679410052E-3</c:v>
                </c:pt>
                <c:pt idx="259">
                  <c:v>6.9221177490146942E-3</c:v>
                </c:pt>
                <c:pt idx="260">
                  <c:v>5.503266545831666E-3</c:v>
                </c:pt>
                <c:pt idx="261">
                  <c:v>9.7850615700168266E-3</c:v>
                </c:pt>
                <c:pt idx="262">
                  <c:v>1.0810896553188287E-2</c:v>
                </c:pt>
                <c:pt idx="263">
                  <c:v>-1.5693277824430408E-3</c:v>
                </c:pt>
                <c:pt idx="264">
                  <c:v>1.0933997178375253E-2</c:v>
                </c:pt>
                <c:pt idx="265">
                  <c:v>-7.3505569661137015E-3</c:v>
                </c:pt>
                <c:pt idx="266">
                  <c:v>3.7934071961628125E-3</c:v>
                </c:pt>
                <c:pt idx="267">
                  <c:v>-5.8075196259811607E-3</c:v>
                </c:pt>
                <c:pt idx="268">
                  <c:v>7.5876399900085189E-3</c:v>
                </c:pt>
                <c:pt idx="269">
                  <c:v>-6.6919510687152677E-3</c:v>
                </c:pt>
                <c:pt idx="270">
                  <c:v>-1.9663868511556697E-2</c:v>
                </c:pt>
                <c:pt idx="271">
                  <c:v>1.5965301382001324E-3</c:v>
                </c:pt>
                <c:pt idx="272">
                  <c:v>-5.0262947290771387E-3</c:v>
                </c:pt>
                <c:pt idx="273">
                  <c:v>2.3093633102433703E-2</c:v>
                </c:pt>
                <c:pt idx="274">
                  <c:v>-1.0801189776536116E-2</c:v>
                </c:pt>
                <c:pt idx="275">
                  <c:v>1.3260120885957466E-2</c:v>
                </c:pt>
                <c:pt idx="276">
                  <c:v>8.6696024720960274E-3</c:v>
                </c:pt>
                <c:pt idx="277">
                  <c:v>8.8496419066239583E-4</c:v>
                </c:pt>
                <c:pt idx="278">
                  <c:v>7.0515888223935379E-3</c:v>
                </c:pt>
                <c:pt idx="279">
                  <c:v>-2.1983428836007128E-3</c:v>
                </c:pt>
                <c:pt idx="280">
                  <c:v>1.224866730047198E-2</c:v>
                </c:pt>
                <c:pt idx="281">
                  <c:v>1.5102782530523377E-2</c:v>
                </c:pt>
                <c:pt idx="282">
                  <c:v>-5.1524862420233696E-3</c:v>
                </c:pt>
                <c:pt idx="283">
                  <c:v>-8.4297170861185287E-3</c:v>
                </c:pt>
                <c:pt idx="284">
                  <c:v>-1.2889319796053724E-2</c:v>
                </c:pt>
                <c:pt idx="285">
                  <c:v>1.7575101856920562E-3</c:v>
                </c:pt>
                <c:pt idx="286">
                  <c:v>-7.4906828312846507E-3</c:v>
                </c:pt>
                <c:pt idx="287">
                  <c:v>1.033992579974027E-2</c:v>
                </c:pt>
                <c:pt idx="288">
                  <c:v>1.2398195499001192E-2</c:v>
                </c:pt>
                <c:pt idx="289">
                  <c:v>-1.081412886702042E-3</c:v>
                </c:pt>
                <c:pt idx="290">
                  <c:v>6.4711214082098295E-3</c:v>
                </c:pt>
                <c:pt idx="291">
                  <c:v>-5.6058506416807406E-3</c:v>
                </c:pt>
                <c:pt idx="292">
                  <c:v>6.4840348544553E-4</c:v>
                </c:pt>
                <c:pt idx="293">
                  <c:v>-3.4631928940151492E-3</c:v>
                </c:pt>
                <c:pt idx="294">
                  <c:v>-4.9994732538834715E-3</c:v>
                </c:pt>
                <c:pt idx="295">
                  <c:v>8.4626661478987512E-3</c:v>
                </c:pt>
                <c:pt idx="296">
                  <c:v>1.0745856194334543E-2</c:v>
                </c:pt>
                <c:pt idx="297">
                  <c:v>1.0683359228368173E-3</c:v>
                </c:pt>
                <c:pt idx="298">
                  <c:v>2.1348859475691355E-4</c:v>
                </c:pt>
                <c:pt idx="299">
                  <c:v>5.3231239812828266E-3</c:v>
                </c:pt>
                <c:pt idx="300">
                  <c:v>-1.0889369609133078E-2</c:v>
                </c:pt>
                <c:pt idx="301">
                  <c:v>-9.7077825860316744E-3</c:v>
                </c:pt>
                <c:pt idx="302">
                  <c:v>-8.5495139532817163E-2</c:v>
                </c:pt>
                <c:pt idx="303">
                  <c:v>-4.9710022522999634E-3</c:v>
                </c:pt>
                <c:pt idx="304">
                  <c:v>-4.0422855454641474E-3</c:v>
                </c:pt>
                <c:pt idx="305">
                  <c:v>2.8550808738680854E-3</c:v>
                </c:pt>
                <c:pt idx="306">
                  <c:v>-9.5080539393695E-4</c:v>
                </c:pt>
                <c:pt idx="307">
                  <c:v>3.0868114868263163E-3</c:v>
                </c:pt>
                <c:pt idx="308">
                  <c:v>-4.6642550878557261E-3</c:v>
                </c:pt>
                <c:pt idx="309">
                  <c:v>-2.1600927016447564E-3</c:v>
                </c:pt>
                <c:pt idx="310">
                  <c:v>5.5109555281463779E-3</c:v>
                </c:pt>
                <c:pt idx="311">
                  <c:v>4.7676187025211736E-3</c:v>
                </c:pt>
                <c:pt idx="312">
                  <c:v>7.8172114861004022E-3</c:v>
                </c:pt>
                <c:pt idx="313">
                  <c:v>3.5330891184697541E-3</c:v>
                </c:pt>
                <c:pt idx="314">
                  <c:v>-1.882742048075316E-3</c:v>
                </c:pt>
                <c:pt idx="315">
                  <c:v>7.5099944956056415E-3</c:v>
                </c:pt>
                <c:pt idx="316">
                  <c:v>2.5686177057883497E-3</c:v>
                </c:pt>
                <c:pt idx="317">
                  <c:v>1.6311189780439561E-3</c:v>
                </c:pt>
                <c:pt idx="318">
                  <c:v>1.272427988465423E-2</c:v>
                </c:pt>
                <c:pt idx="319">
                  <c:v>-5.3013888575828292E-3</c:v>
                </c:pt>
                <c:pt idx="320">
                  <c:v>-6.0269393105122178E-3</c:v>
                </c:pt>
                <c:pt idx="321">
                  <c:v>2.5542779509176057E-3</c:v>
                </c:pt>
                <c:pt idx="322">
                  <c:v>-1.2367415236078753E-2</c:v>
                </c:pt>
                <c:pt idx="323">
                  <c:v>2.5794596064970428E-3</c:v>
                </c:pt>
                <c:pt idx="324">
                  <c:v>8.627758515592672E-3</c:v>
                </c:pt>
                <c:pt idx="325">
                  <c:v>7.1718325612507338E-3</c:v>
                </c:pt>
                <c:pt idx="326">
                  <c:v>9.6352619780854659E-3</c:v>
                </c:pt>
                <c:pt idx="327">
                  <c:v>1.3380402777551882E-2</c:v>
                </c:pt>
                <c:pt idx="328">
                  <c:v>-3.8369962760589583E-3</c:v>
                </c:pt>
                <c:pt idx="329">
                  <c:v>-5.4422283822441776E-3</c:v>
                </c:pt>
                <c:pt idx="330">
                  <c:v>4.5466627215934806E-4</c:v>
                </c:pt>
                <c:pt idx="331">
                  <c:v>4.9875621100849386E-3</c:v>
                </c:pt>
                <c:pt idx="332">
                  <c:v>-6.3521570282495925E-3</c:v>
                </c:pt>
                <c:pt idx="333">
                  <c:v>4.9288583751728489E-2</c:v>
                </c:pt>
                <c:pt idx="334">
                  <c:v>4.9702780082382754E-3</c:v>
                </c:pt>
                <c:pt idx="335">
                  <c:v>-9.3124737715348897E-3</c:v>
                </c:pt>
                <c:pt idx="336">
                  <c:v>1.0605046736686016E-2</c:v>
                </c:pt>
                <c:pt idx="337">
                  <c:v>-1.7238099127330241E-3</c:v>
                </c:pt>
                <c:pt idx="338">
                  <c:v>-7.3593437358085234E-3</c:v>
                </c:pt>
                <c:pt idx="339">
                  <c:v>7.143702009552136E-3</c:v>
                </c:pt>
                <c:pt idx="340">
                  <c:v>-4.3233993344000228E-3</c:v>
                </c:pt>
                <c:pt idx="341">
                  <c:v>2.164001184275574E-3</c:v>
                </c:pt>
                <c:pt idx="342">
                  <c:v>1.0964365679959681E-2</c:v>
                </c:pt>
                <c:pt idx="343">
                  <c:v>4.9056115727333241E-3</c:v>
                </c:pt>
                <c:pt idx="344">
                  <c:v>1.6668837295133188E-2</c:v>
                </c:pt>
                <c:pt idx="345">
                  <c:v>4.8011601559452199E-3</c:v>
                </c:pt>
                <c:pt idx="346">
                  <c:v>-1.2502862370459915E-3</c:v>
                </c:pt>
                <c:pt idx="347">
                  <c:v>-7.7446569042971406E-3</c:v>
                </c:pt>
                <c:pt idx="348">
                  <c:v>-8.8646030098255175E-3</c:v>
                </c:pt>
                <c:pt idx="349">
                  <c:v>0</c:v>
                </c:pt>
                <c:pt idx="350">
                  <c:v>2.3292969387667664E-3</c:v>
                </c:pt>
                <c:pt idx="351">
                  <c:v>-4.0266809006002146E-3</c:v>
                </c:pt>
                <c:pt idx="352">
                  <c:v>1.2241552497832603E-2</c:v>
                </c:pt>
                <c:pt idx="353">
                  <c:v>-1.5006055813832575E-2</c:v>
                </c:pt>
                <c:pt idx="354">
                  <c:v>5.7330999555636588E-3</c:v>
                </c:pt>
                <c:pt idx="355">
                  <c:v>-1.5791987932381388E-2</c:v>
                </c:pt>
                <c:pt idx="356">
                  <c:v>-1.0161191892168105E-2</c:v>
                </c:pt>
                <c:pt idx="357">
                  <c:v>2.3874345179425377E-3</c:v>
                </c:pt>
                <c:pt idx="358">
                  <c:v>1.6554188031985922E-2</c:v>
                </c:pt>
                <c:pt idx="359">
                  <c:v>-1.2801629066705698E-3</c:v>
                </c:pt>
                <c:pt idx="360">
                  <c:v>3.1973053089024007E-3</c:v>
                </c:pt>
                <c:pt idx="361">
                  <c:v>3.6112181229538422E-3</c:v>
                </c:pt>
                <c:pt idx="362">
                  <c:v>1.5569460090151152E-2</c:v>
                </c:pt>
                <c:pt idx="363">
                  <c:v>-1.4624353335021814E-3</c:v>
                </c:pt>
                <c:pt idx="364">
                  <c:v>8.7427245830723008E-3</c:v>
                </c:pt>
                <c:pt idx="365">
                  <c:v>1.0514458940234122E-2</c:v>
                </c:pt>
                <c:pt idx="366">
                  <c:v>-8.0305159316729994E-3</c:v>
                </c:pt>
                <c:pt idx="367">
                  <c:v>-2.7243917411979842E-2</c:v>
                </c:pt>
                <c:pt idx="368">
                  <c:v>3.3934218131326608E-3</c:v>
                </c:pt>
                <c:pt idx="369">
                  <c:v>-1.3857954414786431E-2</c:v>
                </c:pt>
                <c:pt idx="370">
                  <c:v>1.2872114136714976E-3</c:v>
                </c:pt>
                <c:pt idx="371">
                  <c:v>2.7283094160021511E-2</c:v>
                </c:pt>
                <c:pt idx="372">
                  <c:v>1.9297898781575251E-3</c:v>
                </c:pt>
                <c:pt idx="373">
                  <c:v>-1.0956700548236244E-2</c:v>
                </c:pt>
                <c:pt idx="374">
                  <c:v>8.2287369570602821E-3</c:v>
                </c:pt>
                <c:pt idx="375">
                  <c:v>-1.2049600771586231E-2</c:v>
                </c:pt>
                <c:pt idx="376">
                  <c:v>5.9372293444260602E-3</c:v>
                </c:pt>
                <c:pt idx="377">
                  <c:v>5.9022541465481105E-3</c:v>
                </c:pt>
                <c:pt idx="378">
                  <c:v>-8.4104608724136238E-4</c:v>
                </c:pt>
                <c:pt idx="379">
                  <c:v>9.8377968249163481E-3</c:v>
                </c:pt>
                <c:pt idx="380">
                  <c:v>1.6116112101270001E-2</c:v>
                </c:pt>
                <c:pt idx="381">
                  <c:v>1.5255052848212219E-2</c:v>
                </c:pt>
                <c:pt idx="382">
                  <c:v>1.4119967338605251E-3</c:v>
                </c:pt>
                <c:pt idx="383">
                  <c:v>2.6170326212414134E-3</c:v>
                </c:pt>
                <c:pt idx="384">
                  <c:v>-1.0509411010162445E-2</c:v>
                </c:pt>
                <c:pt idx="385">
                  <c:v>6.6821866974162876E-3</c:v>
                </c:pt>
                <c:pt idx="386">
                  <c:v>1.2235628036587322E-2</c:v>
                </c:pt>
                <c:pt idx="387">
                  <c:v>7.1514280927472773E-3</c:v>
                </c:pt>
                <c:pt idx="388">
                  <c:v>0</c:v>
                </c:pt>
                <c:pt idx="389">
                  <c:v>-6.7527606257713627E-3</c:v>
                </c:pt>
                <c:pt idx="390">
                  <c:v>-6.3974654716156482E-3</c:v>
                </c:pt>
                <c:pt idx="391">
                  <c:v>-3.8179957068434304E-3</c:v>
                </c:pt>
                <c:pt idx="392">
                  <c:v>2.7600354846884469E-2</c:v>
                </c:pt>
                <c:pt idx="393">
                  <c:v>-9.4451636532017803E-3</c:v>
                </c:pt>
                <c:pt idx="394">
                  <c:v>-6.5457294391708188E-3</c:v>
                </c:pt>
                <c:pt idx="395">
                  <c:v>-3.1891502027357548E-3</c:v>
                </c:pt>
                <c:pt idx="396">
                  <c:v>1.9767385567314864E-2</c:v>
                </c:pt>
                <c:pt idx="397">
                  <c:v>3.9139091018971286E-4</c:v>
                </c:pt>
                <c:pt idx="398">
                  <c:v>8.3780534390307648E-3</c:v>
                </c:pt>
                <c:pt idx="399">
                  <c:v>-1.9421742153779198E-3</c:v>
                </c:pt>
                <c:pt idx="400">
                  <c:v>-5.8490904069515614E-3</c:v>
                </c:pt>
                <c:pt idx="401">
                  <c:v>7.4031189503286849E-3</c:v>
                </c:pt>
                <c:pt idx="402">
                  <c:v>9.7001952975440215E-4</c:v>
                </c:pt>
                <c:pt idx="403">
                  <c:v>5.8153547745254353E-4</c:v>
                </c:pt>
                <c:pt idx="404">
                  <c:v>1.1369245327494785E-2</c:v>
                </c:pt>
                <c:pt idx="405">
                  <c:v>7.6613969298643277E-4</c:v>
                </c:pt>
                <c:pt idx="406">
                  <c:v>-1.4269378752774186E-2</c:v>
                </c:pt>
                <c:pt idx="407">
                  <c:v>-3.3071179895237477E-3</c:v>
                </c:pt>
                <c:pt idx="408">
                  <c:v>-3.7090923189405278E-3</c:v>
                </c:pt>
                <c:pt idx="409">
                  <c:v>-1.1741938006851441E-3</c:v>
                </c:pt>
                <c:pt idx="410">
                  <c:v>-1.5589884136355E-2</c:v>
                </c:pt>
                <c:pt idx="411">
                  <c:v>6.3441953838875879E-3</c:v>
                </c:pt>
                <c:pt idx="412">
                  <c:v>1.2568948065213381E-2</c:v>
                </c:pt>
                <c:pt idx="413">
                  <c:v>-5.2832619910376825E-3</c:v>
                </c:pt>
                <c:pt idx="414">
                  <c:v>-1.8614447924103727E-2</c:v>
                </c:pt>
                <c:pt idx="415">
                  <c:v>-1.9984727263905116E-4</c:v>
                </c:pt>
                <c:pt idx="416">
                  <c:v>5.1844137386795244E-3</c:v>
                </c:pt>
                <c:pt idx="417">
                  <c:v>0</c:v>
                </c:pt>
                <c:pt idx="418">
                  <c:v>-1.1939705338047041E-3</c:v>
                </c:pt>
                <c:pt idx="419">
                  <c:v>3.9816991645962789E-4</c:v>
                </c:pt>
                <c:pt idx="420">
                  <c:v>-1.394363598606741E-3</c:v>
                </c:pt>
                <c:pt idx="421">
                  <c:v>4.3755420935688268E-3</c:v>
                </c:pt>
                <c:pt idx="422">
                  <c:v>8.1036107160513005E-3</c:v>
                </c:pt>
                <c:pt idx="423">
                  <c:v>6.4750893433718091E-3</c:v>
                </c:pt>
                <c:pt idx="424">
                  <c:v>2.0711070108113024E-2</c:v>
                </c:pt>
                <c:pt idx="425">
                  <c:v>1.2375172406220372E-2</c:v>
                </c:pt>
                <c:pt idx="426">
                  <c:v>3.2115310348362512E-3</c:v>
                </c:pt>
                <c:pt idx="427">
                  <c:v>4.3285897854679024E-3</c:v>
                </c:pt>
                <c:pt idx="428">
                  <c:v>5.9914078380343431E-3</c:v>
                </c:pt>
                <c:pt idx="429">
                  <c:v>-4.6777222102297525E-3</c:v>
                </c:pt>
                <c:pt idx="430">
                  <c:v>2.4351613669964843E-3</c:v>
                </c:pt>
                <c:pt idx="431">
                  <c:v>-1.8713901273380334E-4</c:v>
                </c:pt>
                <c:pt idx="432">
                  <c:v>-3.5617079820672057E-3</c:v>
                </c:pt>
                <c:pt idx="433">
                  <c:v>-1.6091182454915174E-2</c:v>
                </c:pt>
                <c:pt idx="434">
                  <c:v>0</c:v>
                </c:pt>
                <c:pt idx="435">
                  <c:v>-1.5279103718846383E-3</c:v>
                </c:pt>
                <c:pt idx="436">
                  <c:v>5.0432618301617851E-3</c:v>
                </c:pt>
                <c:pt idx="437">
                  <c:v>-2.4896466893050504E-3</c:v>
                </c:pt>
                <c:pt idx="438">
                  <c:v>1.7676017594881605E-2</c:v>
                </c:pt>
                <c:pt idx="439">
                  <c:v>2.4460996239767225E-3</c:v>
                </c:pt>
                <c:pt idx="440">
                  <c:v>5.435315824764796E-3</c:v>
                </c:pt>
                <c:pt idx="441">
                  <c:v>6.5207192959238838E-3</c:v>
                </c:pt>
                <c:pt idx="442">
                  <c:v>1.8572641903338337E-4</c:v>
                </c:pt>
                <c:pt idx="443">
                  <c:v>-1.2329696908323201E-2</c:v>
                </c:pt>
                <c:pt idx="444">
                  <c:v>-4.710322296450048E-3</c:v>
                </c:pt>
                <c:pt idx="445">
                  <c:v>3.2515643208494094E-2</c:v>
                </c:pt>
                <c:pt idx="446">
                  <c:v>-5.4864459464792383E-4</c:v>
                </c:pt>
                <c:pt idx="447">
                  <c:v>3.8339342436481466E-3</c:v>
                </c:pt>
                <c:pt idx="448">
                  <c:v>-5.48146177319064E-3</c:v>
                </c:pt>
                <c:pt idx="449">
                  <c:v>1.7435946474882242E-2</c:v>
                </c:pt>
                <c:pt idx="450">
                  <c:v>1.8728797457002181E-2</c:v>
                </c:pt>
                <c:pt idx="451">
                  <c:v>-1.1910220925997432E-2</c:v>
                </c:pt>
                <c:pt idx="452">
                  <c:v>-6.0986221445528252E-3</c:v>
                </c:pt>
                <c:pt idx="453">
                  <c:v>-1.1945907087604074E-2</c:v>
                </c:pt>
                <c:pt idx="454">
                  <c:v>-2.0048581197856016E-3</c:v>
                </c:pt>
                <c:pt idx="455">
                  <c:v>3.8240823476530998E-3</c:v>
                </c:pt>
                <c:pt idx="456">
                  <c:v>-1.2730764221477089E-3</c:v>
                </c:pt>
                <c:pt idx="457">
                  <c:v>1.0859803748588481E-2</c:v>
                </c:pt>
                <c:pt idx="458">
                  <c:v>1.074321015113695E-2</c:v>
                </c:pt>
                <c:pt idx="459">
                  <c:v>-8.4056904846964847E-3</c:v>
                </c:pt>
                <c:pt idx="460">
                  <c:v>5.2137038608602485E-2</c:v>
                </c:pt>
                <c:pt idx="461">
                  <c:v>2.6744523466102409E-2</c:v>
                </c:pt>
                <c:pt idx="462">
                  <c:v>2.5400778006405507E-2</c:v>
                </c:pt>
                <c:pt idx="463">
                  <c:v>-2.0268726537415353E-2</c:v>
                </c:pt>
                <c:pt idx="464">
                  <c:v>1.1329218658966481E-2</c:v>
                </c:pt>
                <c:pt idx="465">
                  <c:v>-7.0451621240560239E-3</c:v>
                </c:pt>
                <c:pt idx="466">
                  <c:v>2.4042728040629371E-2</c:v>
                </c:pt>
                <c:pt idx="467">
                  <c:v>1.0538183523338459E-2</c:v>
                </c:pt>
                <c:pt idx="468">
                  <c:v>6.3513283961210906E-4</c:v>
                </c:pt>
                <c:pt idx="469">
                  <c:v>1.4654016898823232E-2</c:v>
                </c:pt>
                <c:pt idx="470">
                  <c:v>9.0315330205694624E-3</c:v>
                </c:pt>
                <c:pt idx="471">
                  <c:v>5.1023665165324606E-3</c:v>
                </c:pt>
                <c:pt idx="472">
                  <c:v>-1.6978210191451058E-3</c:v>
                </c:pt>
                <c:pt idx="473">
                  <c:v>3.2389820957458926E-3</c:v>
                </c:pt>
                <c:pt idx="474">
                  <c:v>-2.4669103220040884E-3</c:v>
                </c:pt>
                <c:pt idx="475">
                  <c:v>8.7605247723586393E-3</c:v>
                </c:pt>
                <c:pt idx="476">
                  <c:v>-5.0625605045292931E-3</c:v>
                </c:pt>
                <c:pt idx="477">
                  <c:v>1.3832881344929822E-3</c:v>
                </c:pt>
                <c:pt idx="478">
                  <c:v>-3.2304952636768116E-3</c:v>
                </c:pt>
                <c:pt idx="479">
                  <c:v>-6.6476359253676443E-3</c:v>
                </c:pt>
                <c:pt idx="480">
                  <c:v>2.0143624459994965E-3</c:v>
                </c:pt>
                <c:pt idx="481">
                  <c:v>3.0962068384274001E-4</c:v>
                </c:pt>
                <c:pt idx="482">
                  <c:v>1.7008238831379234E-3</c:v>
                </c:pt>
                <c:pt idx="483">
                  <c:v>-2.3920518622687195E-2</c:v>
                </c:pt>
                <c:pt idx="484">
                  <c:v>-4.2813072074834729E-3</c:v>
                </c:pt>
                <c:pt idx="485">
                  <c:v>1.5765747312213675E-2</c:v>
                </c:pt>
                <c:pt idx="486">
                  <c:v>5.3041633331696999E-3</c:v>
                </c:pt>
                <c:pt idx="487">
                  <c:v>2.9889645473562251E-2</c:v>
                </c:pt>
                <c:pt idx="488">
                  <c:v>1.5103504382655924E-4</c:v>
                </c:pt>
                <c:pt idx="489">
                  <c:v>-9.064238694365288E-4</c:v>
                </c:pt>
                <c:pt idx="490">
                  <c:v>-7.4327011025706567E-3</c:v>
                </c:pt>
                <c:pt idx="491">
                  <c:v>-9.1388788981241543E-4</c:v>
                </c:pt>
                <c:pt idx="492">
                  <c:v>-3.6642196422121426E-3</c:v>
                </c:pt>
                <c:pt idx="493">
                  <c:v>2.1037472575238719E-2</c:v>
                </c:pt>
                <c:pt idx="494">
                  <c:v>0</c:v>
                </c:pt>
                <c:pt idx="495">
                  <c:v>-3.1500699430958338E-3</c:v>
                </c:pt>
                <c:pt idx="496">
                  <c:v>6.4395695363295216E-3</c:v>
                </c:pt>
                <c:pt idx="497">
                  <c:v>1.9387716105201177E-3</c:v>
                </c:pt>
                <c:pt idx="498">
                  <c:v>5.3492050652385699E-3</c:v>
                </c:pt>
                <c:pt idx="499">
                  <c:v>-5.0513183193790874E-3</c:v>
                </c:pt>
                <c:pt idx="500">
                  <c:v>3.4800749656692322E-3</c:v>
                </c:pt>
                <c:pt idx="501">
                  <c:v>-3.8841163143032466E-3</c:v>
                </c:pt>
                <c:pt idx="502">
                  <c:v>-1.0230267924470408E-2</c:v>
                </c:pt>
                <c:pt idx="503">
                  <c:v>9.9309115527131311E-3</c:v>
                </c:pt>
                <c:pt idx="504">
                  <c:v>-8.9870250166879052E-4</c:v>
                </c:pt>
                <c:pt idx="505">
                  <c:v>1.2213439776802108E-2</c:v>
                </c:pt>
                <c:pt idx="506">
                  <c:v>-7.7278556890235627E-3</c:v>
                </c:pt>
                <c:pt idx="507">
                  <c:v>1.7011011166416779E-2</c:v>
                </c:pt>
                <c:pt idx="508">
                  <c:v>1.6582182570067001E-2</c:v>
                </c:pt>
                <c:pt idx="509">
                  <c:v>-1.9961363508011195E-2</c:v>
                </c:pt>
                <c:pt idx="510">
                  <c:v>3.6724351647015679E-3</c:v>
                </c:pt>
                <c:pt idx="511">
                  <c:v>-4.261172856138396E-3</c:v>
                </c:pt>
                <c:pt idx="512">
                  <c:v>4.4164427739040729E-4</c:v>
                </c:pt>
                <c:pt idx="513">
                  <c:v>-3.8342829828129253E-3</c:v>
                </c:pt>
                <c:pt idx="514">
                  <c:v>4.7169868189519907E-3</c:v>
                </c:pt>
                <c:pt idx="515">
                  <c:v>-7.3561042209246833E-4</c:v>
                </c:pt>
                <c:pt idx="516">
                  <c:v>-1.4676686231187888E-2</c:v>
                </c:pt>
                <c:pt idx="517">
                  <c:v>-2.3267412551362696E-2</c:v>
                </c:pt>
                <c:pt idx="518">
                  <c:v>-2.4486725639677534E-3</c:v>
                </c:pt>
                <c:pt idx="519">
                  <c:v>3.2117302234021053E-2</c:v>
                </c:pt>
                <c:pt idx="520">
                  <c:v>-1.4046889706479777E-2</c:v>
                </c:pt>
                <c:pt idx="521">
                  <c:v>3.7076881413188434E-2</c:v>
                </c:pt>
                <c:pt idx="522">
                  <c:v>-1.3724881795643285E-2</c:v>
                </c:pt>
                <c:pt idx="523">
                  <c:v>-3.3789946643243689E-2</c:v>
                </c:pt>
                <c:pt idx="524">
                  <c:v>-3.0460736159383323E-3</c:v>
                </c:pt>
                <c:pt idx="525">
                  <c:v>-2.9022379536111751E-3</c:v>
                </c:pt>
                <c:pt idx="526">
                  <c:v>1.3673786159146445E-2</c:v>
                </c:pt>
                <c:pt idx="527">
                  <c:v>1.8982766656858288E-2</c:v>
                </c:pt>
                <c:pt idx="528">
                  <c:v>-1.3114905503342742E-2</c:v>
                </c:pt>
                <c:pt idx="529">
                  <c:v>4.2584529366585439E-2</c:v>
                </c:pt>
                <c:pt idx="530">
                  <c:v>-1.2946281913767395E-3</c:v>
                </c:pt>
                <c:pt idx="531">
                  <c:v>6.4566877525339102E-3</c:v>
                </c:pt>
                <c:pt idx="532">
                  <c:v>4.993212335193252E-3</c:v>
                </c:pt>
                <c:pt idx="533">
                  <c:v>7.5141278106116063E-3</c:v>
                </c:pt>
                <c:pt idx="534">
                  <c:v>1.9754369898118901E-3</c:v>
                </c:pt>
                <c:pt idx="535">
                  <c:v>8.0028429112547796E-3</c:v>
                </c:pt>
                <c:pt idx="536">
                  <c:v>3.3505264449991321E-3</c:v>
                </c:pt>
                <c:pt idx="537">
                  <c:v>2.7866507466300439E-4</c:v>
                </c:pt>
                <c:pt idx="538">
                  <c:v>3.1995947354838987E-3</c:v>
                </c:pt>
                <c:pt idx="539">
                  <c:v>-5.4313739771427207E-3</c:v>
                </c:pt>
                <c:pt idx="540">
                  <c:v>3.0675007164223541E-3</c:v>
                </c:pt>
                <c:pt idx="541">
                  <c:v>-4.1853128098960028E-3</c:v>
                </c:pt>
                <c:pt idx="542">
                  <c:v>-6.9919159176066038E-4</c:v>
                </c:pt>
                <c:pt idx="543">
                  <c:v>2.8411756091827726E-2</c:v>
                </c:pt>
                <c:pt idx="544">
                  <c:v>-4.6341124449877438E-3</c:v>
                </c:pt>
                <c:pt idx="545">
                  <c:v>-8.7816097630970379E-3</c:v>
                </c:pt>
                <c:pt idx="546">
                  <c:v>-3.5896075198040122E-3</c:v>
                </c:pt>
                <c:pt idx="547">
                  <c:v>2.3485390885655435E-3</c:v>
                </c:pt>
                <c:pt idx="548">
                  <c:v>9.6543775408190215E-4</c:v>
                </c:pt>
                <c:pt idx="549">
                  <c:v>0</c:v>
                </c:pt>
                <c:pt idx="550">
                  <c:v>-8.2743592122084045E-4</c:v>
                </c:pt>
                <c:pt idx="551">
                  <c:v>-2.624886352238006E-3</c:v>
                </c:pt>
                <c:pt idx="552">
                  <c:v>5.5180383586158829E-3</c:v>
                </c:pt>
                <c:pt idx="553">
                  <c:v>1.0401001669642251E-2</c:v>
                </c:pt>
                <c:pt idx="554">
                  <c:v>-1.8134850497213532E-2</c:v>
                </c:pt>
                <c:pt idx="555">
                  <c:v>-5.2821526119419693E-3</c:v>
                </c:pt>
                <c:pt idx="556">
                  <c:v>-2.1269931379036273E-2</c:v>
                </c:pt>
                <c:pt idx="557">
                  <c:v>-1.4246876619706495E-3</c:v>
                </c:pt>
                <c:pt idx="558">
                  <c:v>1.415651835351505E-2</c:v>
                </c:pt>
                <c:pt idx="559">
                  <c:v>-1.1593500970350988E-2</c:v>
                </c:pt>
                <c:pt idx="560">
                  <c:v>-1.6922824047020297E-2</c:v>
                </c:pt>
                <c:pt idx="561">
                  <c:v>1.2171965922475792E-2</c:v>
                </c:pt>
                <c:pt idx="562">
                  <c:v>4.2962005845957234E-3</c:v>
                </c:pt>
                <c:pt idx="563">
                  <c:v>-3.578856418282813E-3</c:v>
                </c:pt>
                <c:pt idx="564">
                  <c:v>7.8565584414389041E-3</c:v>
                </c:pt>
                <c:pt idx="565">
                  <c:v>1.4549293517913215E-2</c:v>
                </c:pt>
                <c:pt idx="566">
                  <c:v>-3.2785085712236921E-2</c:v>
                </c:pt>
                <c:pt idx="567">
                  <c:v>-1.4302679431458291E-2</c:v>
                </c:pt>
                <c:pt idx="568">
                  <c:v>-5.158044306901372E-3</c:v>
                </c:pt>
                <c:pt idx="569">
                  <c:v>2.581629555431764E-2</c:v>
                </c:pt>
                <c:pt idx="570">
                  <c:v>-3.3082558259821038E-2</c:v>
                </c:pt>
                <c:pt idx="571">
                  <c:v>-1.5750770264784875E-2</c:v>
                </c:pt>
                <c:pt idx="572">
                  <c:v>8.7310821182378182E-3</c:v>
                </c:pt>
                <c:pt idx="573">
                  <c:v>7.3172622319864636E-3</c:v>
                </c:pt>
                <c:pt idx="574">
                  <c:v>1.1979696043423183E-2</c:v>
                </c:pt>
                <c:pt idx="575">
                  <c:v>1.6158770072435148E-3</c:v>
                </c:pt>
                <c:pt idx="576">
                  <c:v>7.6035427016654736E-3</c:v>
                </c:pt>
                <c:pt idx="577">
                  <c:v>3.0543171244340351E-3</c:v>
                </c:pt>
                <c:pt idx="578">
                  <c:v>1.3060945584719504E-3</c:v>
                </c:pt>
                <c:pt idx="579">
                  <c:v>-4.9432668005934353E-3</c:v>
                </c:pt>
                <c:pt idx="580">
                  <c:v>-2.0765091583991917E-2</c:v>
                </c:pt>
                <c:pt idx="581">
                  <c:v>1.9890240727532548E-2</c:v>
                </c:pt>
                <c:pt idx="582">
                  <c:v>1.8357045613168373E-2</c:v>
                </c:pt>
                <c:pt idx="583">
                  <c:v>-4.449831068335651E-3</c:v>
                </c:pt>
                <c:pt idx="584">
                  <c:v>-6.5238890221181914E-2</c:v>
                </c:pt>
                <c:pt idx="585">
                  <c:v>-2.0478597856203911E-2</c:v>
                </c:pt>
                <c:pt idx="586">
                  <c:v>2.8173481528507745E-3</c:v>
                </c:pt>
                <c:pt idx="587">
                  <c:v>3.7441813297366543E-3</c:v>
                </c:pt>
                <c:pt idx="588">
                  <c:v>-6.0913675343586219E-3</c:v>
                </c:pt>
                <c:pt idx="589">
                  <c:v>1.0960535134115254E-3</c:v>
                </c:pt>
                <c:pt idx="590">
                  <c:v>7.9495636875290664E-3</c:v>
                </c:pt>
                <c:pt idx="591">
                  <c:v>9.4259033916253045E-3</c:v>
                </c:pt>
                <c:pt idx="592">
                  <c:v>1.7381246041735684E-2</c:v>
                </c:pt>
                <c:pt idx="593">
                  <c:v>-1.4309919552307657E-2</c:v>
                </c:pt>
                <c:pt idx="594">
                  <c:v>-4.4564037111652762E-3</c:v>
                </c:pt>
                <c:pt idx="595">
                  <c:v>1.2549898638198114E-2</c:v>
                </c:pt>
                <c:pt idx="596">
                  <c:v>1.209391342890674E-2</c:v>
                </c:pt>
                <c:pt idx="597">
                  <c:v>-5.2731678860261835E-3</c:v>
                </c:pt>
                <c:pt idx="598">
                  <c:v>1.7816210989503835E-2</c:v>
                </c:pt>
                <c:pt idx="599">
                  <c:v>5.7705067466013596E-3</c:v>
                </c:pt>
                <c:pt idx="600">
                  <c:v>1.115038488046372E-2</c:v>
                </c:pt>
                <c:pt idx="601">
                  <c:v>9.4388494400284174E-3</c:v>
                </c:pt>
                <c:pt idx="602">
                  <c:v>3.7506463720158945E-3</c:v>
                </c:pt>
                <c:pt idx="603">
                  <c:v>2.3620956601705288E-2</c:v>
                </c:pt>
                <c:pt idx="604">
                  <c:v>-6.7730398033324308E-3</c:v>
                </c:pt>
                <c:pt idx="605">
                  <c:v>-1.1332236402144863E-3</c:v>
                </c:pt>
                <c:pt idx="606">
                  <c:v>7.7655956450613291E-3</c:v>
                </c:pt>
                <c:pt idx="607">
                  <c:v>-7.0341311508430337E-4</c:v>
                </c:pt>
                <c:pt idx="608">
                  <c:v>-4.6554549792483255E-3</c:v>
                </c:pt>
                <c:pt idx="609">
                  <c:v>7.0669429811026098E-4</c:v>
                </c:pt>
                <c:pt idx="610">
                  <c:v>-8.4813789021337947E-4</c:v>
                </c:pt>
                <c:pt idx="611">
                  <c:v>-9.6632942485929442E-3</c:v>
                </c:pt>
                <c:pt idx="612">
                  <c:v>-1.4289601739627485E-3</c:v>
                </c:pt>
                <c:pt idx="613">
                  <c:v>-2.9164228080727467E-2</c:v>
                </c:pt>
                <c:pt idx="614">
                  <c:v>-2.5060537928051122E-3</c:v>
                </c:pt>
                <c:pt idx="615">
                  <c:v>-2.0685580788305465E-3</c:v>
                </c:pt>
                <c:pt idx="616">
                  <c:v>8.981894383408259E-3</c:v>
                </c:pt>
                <c:pt idx="617">
                  <c:v>7.5934417205426692E-3</c:v>
                </c:pt>
                <c:pt idx="618">
                  <c:v>-5.8209180444811681E-4</c:v>
                </c:pt>
                <c:pt idx="619">
                  <c:v>6.2396056820129631E-3</c:v>
                </c:pt>
                <c:pt idx="620">
                  <c:v>-4.349033345958795E-3</c:v>
                </c:pt>
                <c:pt idx="621">
                  <c:v>-3.201422917158987E-3</c:v>
                </c:pt>
                <c:pt idx="622">
                  <c:v>1.3607659102547999E-2</c:v>
                </c:pt>
                <c:pt idx="623">
                  <c:v>-4.6116113309087924E-3</c:v>
                </c:pt>
                <c:pt idx="624">
                  <c:v>3.955177736478006E-3</c:v>
                </c:pt>
                <c:pt idx="625">
                  <c:v>-8.7134748004258078E-3</c:v>
                </c:pt>
                <c:pt idx="626">
                  <c:v>1.5342684567570757E-2</c:v>
                </c:pt>
                <c:pt idx="627">
                  <c:v>-4.3108938041813201E-4</c:v>
                </c:pt>
                <c:pt idx="628">
                  <c:v>1.1714517400402042E-2</c:v>
                </c:pt>
                <c:pt idx="629">
                  <c:v>-4.2625152273414655E-4</c:v>
                </c:pt>
                <c:pt idx="630">
                  <c:v>-8.7050245941204755E-3</c:v>
                </c:pt>
                <c:pt idx="631">
                  <c:v>6.7138486690694332E-3</c:v>
                </c:pt>
                <c:pt idx="632">
                  <c:v>3.8366571617114921E-3</c:v>
                </c:pt>
                <c:pt idx="633">
                  <c:v>-4.255425597680596E-4</c:v>
                </c:pt>
                <c:pt idx="634">
                  <c:v>2.267520189971734E-3</c:v>
                </c:pt>
                <c:pt idx="635">
                  <c:v>5.2241880114487771E-3</c:v>
                </c:pt>
                <c:pt idx="636">
                  <c:v>-1.4086320322533757E-4</c:v>
                </c:pt>
                <c:pt idx="637">
                  <c:v>-5.933038736329224E-3</c:v>
                </c:pt>
                <c:pt idx="638">
                  <c:v>6.7777135464740261E-3</c:v>
                </c:pt>
                <c:pt idx="639">
                  <c:v>-1.4029815053050261E-2</c:v>
                </c:pt>
                <c:pt idx="640">
                  <c:v>9.2336948764146047E-3</c:v>
                </c:pt>
                <c:pt idx="641">
                  <c:v>1.0269433622442521E-2</c:v>
                </c:pt>
                <c:pt idx="642">
                  <c:v>1.362271575908325E-2</c:v>
                </c:pt>
                <c:pt idx="643">
                  <c:v>-2.9035452769279216E-3</c:v>
                </c:pt>
                <c:pt idx="644">
                  <c:v>4.4211133903248028E-3</c:v>
                </c:pt>
                <c:pt idx="645">
                  <c:v>-3.3139830738414776E-3</c:v>
                </c:pt>
                <c:pt idx="646">
                  <c:v>6.2047382781468038E-3</c:v>
                </c:pt>
                <c:pt idx="647">
                  <c:v>-1.5235731466760383E-2</c:v>
                </c:pt>
                <c:pt idx="648">
                  <c:v>9.9987168623662838E-3</c:v>
                </c:pt>
                <c:pt idx="649">
                  <c:v>-2.9304649562092791E-2</c:v>
                </c:pt>
                <c:pt idx="650">
                  <c:v>5.5338909566998128E-3</c:v>
                </c:pt>
                <c:pt idx="651">
                  <c:v>-4.538366581300698E-3</c:v>
                </c:pt>
                <c:pt idx="652">
                  <c:v>-4.9875172504145497E-3</c:v>
                </c:pt>
                <c:pt idx="653">
                  <c:v>1.3339240819878672E-2</c:v>
                </c:pt>
                <c:pt idx="654">
                  <c:v>4.2199336396965183E-3</c:v>
                </c:pt>
                <c:pt idx="655">
                  <c:v>-3.0929417053936919E-3</c:v>
                </c:pt>
                <c:pt idx="656">
                  <c:v>1.2036536387888859E-2</c:v>
                </c:pt>
                <c:pt idx="657">
                  <c:v>3.4719907565179814E-3</c:v>
                </c:pt>
                <c:pt idx="658">
                  <c:v>-9.7520499978311376E-3</c:v>
                </c:pt>
                <c:pt idx="659">
                  <c:v>1.0860575578264246E-2</c:v>
                </c:pt>
                <c:pt idx="660">
                  <c:v>5.3863664018802427E-3</c:v>
                </c:pt>
                <c:pt idx="661">
                  <c:v>-1.6541986595189598E-3</c:v>
                </c:pt>
                <c:pt idx="662">
                  <c:v>8.5176412096306699E-3</c:v>
                </c:pt>
                <c:pt idx="663">
                  <c:v>-2.3282644733077537E-3</c:v>
                </c:pt>
                <c:pt idx="664">
                  <c:v>7.1047772450360753E-3</c:v>
                </c:pt>
                <c:pt idx="665">
                  <c:v>-1.7714318058982539E-3</c:v>
                </c:pt>
                <c:pt idx="666">
                  <c:v>-8.9048111696867997E-3</c:v>
                </c:pt>
                <c:pt idx="667">
                  <c:v>8.2225864510500259E-3</c:v>
                </c:pt>
                <c:pt idx="668">
                  <c:v>5.8515591340581345E-3</c:v>
                </c:pt>
                <c:pt idx="669">
                  <c:v>1.7624201603849835E-3</c:v>
                </c:pt>
                <c:pt idx="670">
                  <c:v>7.2874872564511828E-3</c:v>
                </c:pt>
                <c:pt idx="671">
                  <c:v>-9.4167271981609243E-4</c:v>
                </c:pt>
                <c:pt idx="672">
                  <c:v>1.363470189137694E-2</c:v>
                </c:pt>
                <c:pt idx="673">
                  <c:v>1.1942451003731952E-3</c:v>
                </c:pt>
                <c:pt idx="674">
                  <c:v>-1.5926067488908596E-3</c:v>
                </c:pt>
                <c:pt idx="675">
                  <c:v>2.5204249080308027E-3</c:v>
                </c:pt>
                <c:pt idx="676">
                  <c:v>-2.918945311795402E-3</c:v>
                </c:pt>
                <c:pt idx="677">
                  <c:v>1.7258223323553797E-3</c:v>
                </c:pt>
                <c:pt idx="678">
                  <c:v>-5.720010015632721E-3</c:v>
                </c:pt>
                <c:pt idx="679">
                  <c:v>7.8401050076136042E-3</c:v>
                </c:pt>
                <c:pt idx="680">
                  <c:v>-7.8401050076136007E-3</c:v>
                </c:pt>
                <c:pt idx="681">
                  <c:v>6.1178433738062442E-3</c:v>
                </c:pt>
                <c:pt idx="682">
                  <c:v>8.8443318514296616E-3</c:v>
                </c:pt>
                <c:pt idx="683">
                  <c:v>-2.8954140848036517E-3</c:v>
                </c:pt>
                <c:pt idx="684">
                  <c:v>-1.31839341680416E-4</c:v>
                </c:pt>
                <c:pt idx="685">
                  <c:v>2.3450819822950476E-2</c:v>
                </c:pt>
                <c:pt idx="686">
                  <c:v>-1.9503925722869436E-2</c:v>
                </c:pt>
                <c:pt idx="687">
                  <c:v>-6.3225074905600941E-3</c:v>
                </c:pt>
                <c:pt idx="688">
                  <c:v>3.8815726291803192E-3</c:v>
                </c:pt>
                <c:pt idx="689">
                  <c:v>-9.4321517255678781E-3</c:v>
                </c:pt>
                <c:pt idx="690">
                  <c:v>-4.5484419326827941E-3</c:v>
                </c:pt>
                <c:pt idx="691">
                  <c:v>6.2821939499988046E-3</c:v>
                </c:pt>
                <c:pt idx="692">
                  <c:v>1.4681843823363025E-2</c:v>
                </c:pt>
                <c:pt idx="693">
                  <c:v>-4.6062656107445782E-3</c:v>
                </c:pt>
                <c:pt idx="694">
                  <c:v>-1.7565313931689024E-2</c:v>
                </c:pt>
                <c:pt idx="695">
                  <c:v>2.8715240777689961E-2</c:v>
                </c:pt>
                <c:pt idx="696">
                  <c:v>-1.6572813344495885E-2</c:v>
                </c:pt>
                <c:pt idx="697">
                  <c:v>1.5901856210014142E-3</c:v>
                </c:pt>
                <c:pt idx="698">
                  <c:v>-2.1549291204528104E-2</c:v>
                </c:pt>
                <c:pt idx="699">
                  <c:v>9.0242199194044449E-3</c:v>
                </c:pt>
                <c:pt idx="700">
                  <c:v>-1.8267187377266347E-2</c:v>
                </c:pt>
                <c:pt idx="701">
                  <c:v>-1.5135203091143464E-2</c:v>
                </c:pt>
                <c:pt idx="702">
                  <c:v>2.0446749049992604E-2</c:v>
                </c:pt>
                <c:pt idx="703">
                  <c:v>6.6337177671653268E-3</c:v>
                </c:pt>
                <c:pt idx="704">
                  <c:v>2.2943534954249781E-2</c:v>
                </c:pt>
                <c:pt idx="705">
                  <c:v>2.2393244533162214E-3</c:v>
                </c:pt>
                <c:pt idx="706">
                  <c:v>5.9035466696735891E-3</c:v>
                </c:pt>
                <c:pt idx="707">
                  <c:v>8.4663709167697113E-3</c:v>
                </c:pt>
                <c:pt idx="708">
                  <c:v>1.6848254632598165E-2</c:v>
                </c:pt>
                <c:pt idx="709">
                  <c:v>1.019683088884657E-3</c:v>
                </c:pt>
                <c:pt idx="710">
                  <c:v>-5.2372257497299074E-3</c:v>
                </c:pt>
                <c:pt idx="711">
                  <c:v>1.4078204289024712E-3</c:v>
                </c:pt>
                <c:pt idx="712">
                  <c:v>3.7020650629242331E-3</c:v>
                </c:pt>
                <c:pt idx="713">
                  <c:v>1.273378654018409E-3</c:v>
                </c:pt>
                <c:pt idx="714">
                  <c:v>1.176559874207834E-2</c:v>
                </c:pt>
                <c:pt idx="715">
                  <c:v>-7.5748226259100566E-3</c:v>
                </c:pt>
                <c:pt idx="716">
                  <c:v>8.706062142738856E-3</c:v>
                </c:pt>
                <c:pt idx="717">
                  <c:v>-1.6849731298362456E-2</c:v>
                </c:pt>
                <c:pt idx="718">
                  <c:v>1.0422056810850766E-2</c:v>
                </c:pt>
                <c:pt idx="719">
                  <c:v>6.427674487511535E-3</c:v>
                </c:pt>
                <c:pt idx="720">
                  <c:v>8.0080392268180953E-3</c:v>
                </c:pt>
                <c:pt idx="721">
                  <c:v>5.220724169451723E-3</c:v>
                </c:pt>
                <c:pt idx="722">
                  <c:v>-3.8507621586471429E-3</c:v>
                </c:pt>
                <c:pt idx="723">
                  <c:v>1.2446791154977158E-4</c:v>
                </c:pt>
                <c:pt idx="724">
                  <c:v>8.0560851454261687E-3</c:v>
                </c:pt>
                <c:pt idx="725">
                  <c:v>-1.5926653331660458E-2</c:v>
                </c:pt>
                <c:pt idx="726">
                  <c:v>-1.0845014028638829E-2</c:v>
                </c:pt>
                <c:pt idx="727">
                  <c:v>8.5848309483953621E-3</c:v>
                </c:pt>
                <c:pt idx="728">
                  <c:v>1.7692945777762977E-2</c:v>
                </c:pt>
                <c:pt idx="729">
                  <c:v>1.2351489526445428E-4</c:v>
                </c:pt>
                <c:pt idx="730">
                  <c:v>6.4007647154559416E-3</c:v>
                </c:pt>
                <c:pt idx="731">
                  <c:v>8.4306560942748569E-3</c:v>
                </c:pt>
                <c:pt idx="732">
                  <c:v>-2.3144236794019062E-3</c:v>
                </c:pt>
                <c:pt idx="733">
                  <c:v>1.5840739441686199E-3</c:v>
                </c:pt>
                <c:pt idx="734">
                  <c:v>-2.1940510026275278E-3</c:v>
                </c:pt>
                <c:pt idx="735">
                  <c:v>3.4109747224147389E-3</c:v>
                </c:pt>
                <c:pt idx="736">
                  <c:v>0</c:v>
                </c:pt>
                <c:pt idx="737">
                  <c:v>3.1568019766302722E-3</c:v>
                </c:pt>
                <c:pt idx="738">
                  <c:v>-1.4654025479878575E-2</c:v>
                </c:pt>
                <c:pt idx="739">
                  <c:v>-1.0014280763877153E-2</c:v>
                </c:pt>
                <c:pt idx="740">
                  <c:v>-1.2428230751218794E-4</c:v>
                </c:pt>
                <c:pt idx="741">
                  <c:v>-1.4646291107637223E-2</c:v>
                </c:pt>
                <c:pt idx="742">
                  <c:v>3.3989666646528703E-3</c:v>
                </c:pt>
                <c:pt idx="743">
                  <c:v>-5.9242728868497269E-3</c:v>
                </c:pt>
                <c:pt idx="744">
                  <c:v>1.9405956044993181E-2</c:v>
                </c:pt>
                <c:pt idx="745">
                  <c:v>2.1588015920865174E-2</c:v>
                </c:pt>
                <c:pt idx="746">
                  <c:v>7.6155994609743679E-3</c:v>
                </c:pt>
                <c:pt idx="747">
                  <c:v>-4.8182665103299436E-4</c:v>
                </c:pt>
                <c:pt idx="748">
                  <c:v>-1.3097462214553631E-2</c:v>
                </c:pt>
                <c:pt idx="749">
                  <c:v>1.8293960043199481E-3</c:v>
                </c:pt>
                <c:pt idx="750">
                  <c:v>-2.8064661683720022E-3</c:v>
                </c:pt>
                <c:pt idx="751">
                  <c:v>-8.4667616191052928E-3</c:v>
                </c:pt>
                <c:pt idx="752">
                  <c:v>1.2458084669814679E-2</c:v>
                </c:pt>
                <c:pt idx="753">
                  <c:v>-1.3411415306457425E-2</c:v>
                </c:pt>
                <c:pt idx="754">
                  <c:v>-2.7288647563348451E-3</c:v>
                </c:pt>
                <c:pt idx="755">
                  <c:v>-5.7299570825885115E-3</c:v>
                </c:pt>
                <c:pt idx="756">
                  <c:v>-1.0801420599927952E-2</c:v>
                </c:pt>
                <c:pt idx="757">
                  <c:v>3.5234966065746318E-2</c:v>
                </c:pt>
                <c:pt idx="758">
                  <c:v>3.0376289187851652E-2</c:v>
                </c:pt>
                <c:pt idx="759">
                  <c:v>-8.5511390933441147E-3</c:v>
                </c:pt>
                <c:pt idx="760">
                  <c:v>-1.23613803354177E-2</c:v>
                </c:pt>
                <c:pt idx="761">
                  <c:v>-3.7505018579833049E-3</c:v>
                </c:pt>
                <c:pt idx="762">
                  <c:v>-6.6890171166473717E-3</c:v>
                </c:pt>
                <c:pt idx="763">
                  <c:v>-1.351370101769348E-2</c:v>
                </c:pt>
                <c:pt idx="764">
                  <c:v>1.7289415274474876E-2</c:v>
                </c:pt>
                <c:pt idx="765">
                  <c:v>-6.3415408939537579E-3</c:v>
                </c:pt>
                <c:pt idx="766">
                  <c:v>2.4438577202404608E-3</c:v>
                </c:pt>
                <c:pt idx="767">
                  <c:v>2.3876644095194851E-2</c:v>
                </c:pt>
                <c:pt idx="768">
                  <c:v>-5.3766505357532232E-3</c:v>
                </c:pt>
                <c:pt idx="769">
                  <c:v>1.5218443830568498E-2</c:v>
                </c:pt>
                <c:pt idx="770">
                  <c:v>-5.9017843956437905E-4</c:v>
                </c:pt>
                <c:pt idx="771">
                  <c:v>8.1134280973642336E-3</c:v>
                </c:pt>
                <c:pt idx="772">
                  <c:v>-6.6976361198167371E-3</c:v>
                </c:pt>
                <c:pt idx="773">
                  <c:v>-1.9404177555102403E-2</c:v>
                </c:pt>
                <c:pt idx="774">
                  <c:v>-4.4575973147608474E-3</c:v>
                </c:pt>
                <c:pt idx="775">
                  <c:v>7.2184860611861886E-3</c:v>
                </c:pt>
                <c:pt idx="776">
                  <c:v>5.3799516000533282E-3</c:v>
                </c:pt>
                <c:pt idx="777">
                  <c:v>6.6547732690195888E-3</c:v>
                </c:pt>
                <c:pt idx="778">
                  <c:v>1.2242658864091245E-2</c:v>
                </c:pt>
                <c:pt idx="779">
                  <c:v>-1.4733011959326778E-2</c:v>
                </c:pt>
                <c:pt idx="780">
                  <c:v>1.0629621611528922E-2</c:v>
                </c:pt>
                <c:pt idx="781">
                  <c:v>1.1331164550757746E-2</c:v>
                </c:pt>
                <c:pt idx="782">
                  <c:v>-5.8090489595899735E-4</c:v>
                </c:pt>
                <c:pt idx="783">
                  <c:v>4.648017077655522E-4</c:v>
                </c:pt>
                <c:pt idx="784">
                  <c:v>3.8263298162918131E-3</c:v>
                </c:pt>
                <c:pt idx="785">
                  <c:v>-2.2012653162455666E-3</c:v>
                </c:pt>
                <c:pt idx="786">
                  <c:v>-5.8011331495193112E-4</c:v>
                </c:pt>
                <c:pt idx="787">
                  <c:v>1.0275442213644796E-2</c:v>
                </c:pt>
                <c:pt idx="788">
                  <c:v>1.1875007161322346E-2</c:v>
                </c:pt>
                <c:pt idx="789">
                  <c:v>1.2968903136598552E-2</c:v>
                </c:pt>
                <c:pt idx="790">
                  <c:v>-1.0701281158791104E-2</c:v>
                </c:pt>
                <c:pt idx="791">
                  <c:v>-1.4733899022343715E-3</c:v>
                </c:pt>
                <c:pt idx="792">
                  <c:v>-2.0436105982443399E-3</c:v>
                </c:pt>
                <c:pt idx="793">
                  <c:v>1.7238886192165057E-2</c:v>
                </c:pt>
                <c:pt idx="794">
                  <c:v>-1.2250745887384912E-2</c:v>
                </c:pt>
                <c:pt idx="795">
                  <c:v>6.7620899391645775E-3</c:v>
                </c:pt>
                <c:pt idx="796">
                  <c:v>-8.989962656859962E-4</c:v>
                </c:pt>
                <c:pt idx="797">
                  <c:v>-2.2051293353003106E-2</c:v>
                </c:pt>
                <c:pt idx="798">
                  <c:v>1.1086475221707215E-2</c:v>
                </c:pt>
                <c:pt idx="799">
                  <c:v>-1.1891300067443674E-2</c:v>
                </c:pt>
                <c:pt idx="800">
                  <c:v>3.7884682878339955E-3</c:v>
                </c:pt>
                <c:pt idx="801">
                  <c:v>1.3769847809887071E-2</c:v>
                </c:pt>
                <c:pt idx="802">
                  <c:v>-4.077018270139043E-3</c:v>
                </c:pt>
                <c:pt idx="803">
                  <c:v>2.0887909969038474E-2</c:v>
                </c:pt>
                <c:pt idx="804">
                  <c:v>-4.7903048385104317E-3</c:v>
                </c:pt>
                <c:pt idx="805">
                  <c:v>9.2258163385929726E-3</c:v>
                </c:pt>
                <c:pt idx="806">
                  <c:v>-5.1026147708788236E-3</c:v>
                </c:pt>
                <c:pt idx="807">
                  <c:v>1.4682634243400383E-2</c:v>
                </c:pt>
                <c:pt idx="808">
                  <c:v>-1.0244077154938854E-2</c:v>
                </c:pt>
                <c:pt idx="809">
                  <c:v>-9.6791412460591406E-3</c:v>
                </c:pt>
                <c:pt idx="810">
                  <c:v>-4.9310265784248746E-3</c:v>
                </c:pt>
                <c:pt idx="811">
                  <c:v>1.4594136316140925E-3</c:v>
                </c:pt>
                <c:pt idx="812">
                  <c:v>1.0600960387172906E-2</c:v>
                </c:pt>
                <c:pt idx="813">
                  <c:v>1.1664786244105319E-2</c:v>
                </c:pt>
                <c:pt idx="814">
                  <c:v>-5.8541840295761793E-3</c:v>
                </c:pt>
                <c:pt idx="815">
                  <c:v>-1.5855604963276763E-2</c:v>
                </c:pt>
                <c:pt idx="816">
                  <c:v>8.4057666113722066E-3</c:v>
                </c:pt>
                <c:pt idx="817">
                  <c:v>3.6762926239384021E-3</c:v>
                </c:pt>
                <c:pt idx="818">
                  <c:v>1.1121726069209126E-4</c:v>
                </c:pt>
                <c:pt idx="819">
                  <c:v>2.7757751048387833E-3</c:v>
                </c:pt>
                <c:pt idx="820">
                  <c:v>-3.3318928379833272E-3</c:v>
                </c:pt>
                <c:pt idx="821">
                  <c:v>6.9840881164387678E-3</c:v>
                </c:pt>
                <c:pt idx="822">
                  <c:v>-9.9922390120783851E-3</c:v>
                </c:pt>
                <c:pt idx="823">
                  <c:v>7.558955447999862E-3</c:v>
                </c:pt>
                <c:pt idx="824">
                  <c:v>-1.6625293303128362E-3</c:v>
                </c:pt>
                <c:pt idx="825">
                  <c:v>-5.4501856015270632E-3</c:v>
                </c:pt>
                <c:pt idx="826">
                  <c:v>-1.2276177346983686E-3</c:v>
                </c:pt>
                <c:pt idx="827">
                  <c:v>6.5668451638565203E-3</c:v>
                </c:pt>
                <c:pt idx="828">
                  <c:v>2.3269890668962765E-3</c:v>
                </c:pt>
                <c:pt idx="829">
                  <c:v>1.2647975197155227E-2</c:v>
                </c:pt>
                <c:pt idx="830">
                  <c:v>0</c:v>
                </c:pt>
                <c:pt idx="831">
                  <c:v>-1.3123689978405792E-3</c:v>
                </c:pt>
                <c:pt idx="832">
                  <c:v>-2.0452856209208069E-2</c:v>
                </c:pt>
                <c:pt idx="833">
                  <c:v>1.0555123676929359E-2</c:v>
                </c:pt>
                <c:pt idx="834">
                  <c:v>-1.7616713211627732E-2</c:v>
                </c:pt>
                <c:pt idx="835">
                  <c:v>-5.2655954730772836E-2</c:v>
                </c:pt>
                <c:pt idx="836">
                  <c:v>1.4244827652202014E-2</c:v>
                </c:pt>
                <c:pt idx="837">
                  <c:v>9.3462725900958E-4</c:v>
                </c:pt>
                <c:pt idx="838">
                  <c:v>-1.2456065803815787E-2</c:v>
                </c:pt>
                <c:pt idx="839">
                  <c:v>2.2441712147946639E-3</c:v>
                </c:pt>
                <c:pt idx="840">
                  <c:v>2.7098146967916991E-3</c:v>
                </c:pt>
                <c:pt idx="841">
                  <c:v>1.9343450505915068E-2</c:v>
                </c:pt>
                <c:pt idx="842">
                  <c:v>-3.3524104124447208E-3</c:v>
                </c:pt>
                <c:pt idx="843">
                  <c:v>-2.3185465768019151E-3</c:v>
                </c:pt>
                <c:pt idx="844">
                  <c:v>3.707136963980518E-3</c:v>
                </c:pt>
                <c:pt idx="845">
                  <c:v>1.7423601210543649E-2</c:v>
                </c:pt>
                <c:pt idx="846">
                  <c:v>-5.1267185041237139E-3</c:v>
                </c:pt>
                <c:pt idx="847">
                  <c:v>3.4207113540744385E-3</c:v>
                </c:pt>
                <c:pt idx="848">
                  <c:v>-6.2803075049898856E-3</c:v>
                </c:pt>
                <c:pt idx="849">
                  <c:v>8.7814493287693713E-3</c:v>
                </c:pt>
                <c:pt idx="850">
                  <c:v>6.6769260508390002E-3</c:v>
                </c:pt>
                <c:pt idx="851">
                  <c:v>-1.8063224564377105E-3</c:v>
                </c:pt>
                <c:pt idx="852">
                  <c:v>-1.033575080669792E-2</c:v>
                </c:pt>
                <c:pt idx="853">
                  <c:v>1.2480372394394918E-2</c:v>
                </c:pt>
                <c:pt idx="854">
                  <c:v>-6.5611327600138313E-3</c:v>
                </c:pt>
                <c:pt idx="855">
                  <c:v>6.8071695280113036E-4</c:v>
                </c:pt>
                <c:pt idx="856">
                  <c:v>2.8314196956116394E-3</c:v>
                </c:pt>
                <c:pt idx="857">
                  <c:v>-4.4205160043521811E-3</c:v>
                </c:pt>
                <c:pt idx="858">
                  <c:v>-1.1363049928338725E-4</c:v>
                </c:pt>
                <c:pt idx="859">
                  <c:v>-4.6688780411197062E-3</c:v>
                </c:pt>
                <c:pt idx="860">
                  <c:v>4.8961143487638199E-3</c:v>
                </c:pt>
                <c:pt idx="861">
                  <c:v>-5.6811099982778006E-4</c:v>
                </c:pt>
                <c:pt idx="862">
                  <c:v>-3.7574171055767005E-3</c:v>
                </c:pt>
                <c:pt idx="863">
                  <c:v>1.2582986841009036E-2</c:v>
                </c:pt>
                <c:pt idx="864">
                  <c:v>1.0087518408981311E-2</c:v>
                </c:pt>
                <c:pt idx="865">
                  <c:v>-8.8491204940722799E-3</c:v>
                </c:pt>
                <c:pt idx="866">
                  <c:v>-6.8868548577648205E-3</c:v>
                </c:pt>
                <c:pt idx="867">
                  <c:v>9.5835415057493635E-3</c:v>
                </c:pt>
                <c:pt idx="868">
                  <c:v>9.7147187713076451E-3</c:v>
                </c:pt>
                <c:pt idx="869">
                  <c:v>-1.5569326664151362E-3</c:v>
                </c:pt>
                <c:pt idx="870">
                  <c:v>2.2262017504162424E-4</c:v>
                </c:pt>
                <c:pt idx="871">
                  <c:v>-1.1130389255303706E-4</c:v>
                </c:pt>
                <c:pt idx="872">
                  <c:v>-7.035565098830205E-3</c:v>
                </c:pt>
                <c:pt idx="873">
                  <c:v>-2.4964466593851646E-2</c:v>
                </c:pt>
                <c:pt idx="874">
                  <c:v>-4.1450918722306098E-3</c:v>
                </c:pt>
                <c:pt idx="875">
                  <c:v>-7.4117238584851548E-3</c:v>
                </c:pt>
                <c:pt idx="876">
                  <c:v>-2.2470759799720408E-2</c:v>
                </c:pt>
                <c:pt idx="877">
                  <c:v>-1.0752968102190773E-3</c:v>
                </c:pt>
                <c:pt idx="878">
                  <c:v>1.5421364992803522E-2</c:v>
                </c:pt>
                <c:pt idx="879">
                  <c:v>-5.3112683531873605E-3</c:v>
                </c:pt>
                <c:pt idx="880">
                  <c:v>4.732692046750136E-4</c:v>
                </c:pt>
                <c:pt idx="881">
                  <c:v>5.4264483943654504E-3</c:v>
                </c:pt>
                <c:pt idx="882">
                  <c:v>-1.900292996843151E-2</c:v>
                </c:pt>
                <c:pt idx="883">
                  <c:v>9.0714654378798408E-3</c:v>
                </c:pt>
                <c:pt idx="884">
                  <c:v>1.5562678160564346E-2</c:v>
                </c:pt>
                <c:pt idx="885">
                  <c:v>7.4592303087096089E-3</c:v>
                </c:pt>
                <c:pt idx="886">
                  <c:v>5.8037316003803677E-4</c:v>
                </c:pt>
                <c:pt idx="887">
                  <c:v>4.9777254561123811E-3</c:v>
                </c:pt>
                <c:pt idx="888">
                  <c:v>4.838141024842162E-3</c:v>
                </c:pt>
                <c:pt idx="889">
                  <c:v>-2.9922258413089741E-3</c:v>
                </c:pt>
                <c:pt idx="890">
                  <c:v>-2.0768570824256506E-3</c:v>
                </c:pt>
                <c:pt idx="891">
                  <c:v>-4.5146710733234893E-3</c:v>
                </c:pt>
                <c:pt idx="892">
                  <c:v>7.2828167946082031E-3</c:v>
                </c:pt>
                <c:pt idx="893">
                  <c:v>-2.9811111052046778E-2</c:v>
                </c:pt>
                <c:pt idx="894">
                  <c:v>-1.169738562801184E-2</c:v>
                </c:pt>
                <c:pt idx="895">
                  <c:v>-1.2078903428331378E-2</c:v>
                </c:pt>
                <c:pt idx="896">
                  <c:v>1.6750400251579298E-2</c:v>
                </c:pt>
                <c:pt idx="897">
                  <c:v>7.9747849490770639E-3</c:v>
                </c:pt>
                <c:pt idx="898">
                  <c:v>-1.2046207180596496E-2</c:v>
                </c:pt>
                <c:pt idx="899">
                  <c:v>1.9487398312771499E-2</c:v>
                </c:pt>
                <c:pt idx="900">
                  <c:v>9.8361023028795559E-3</c:v>
                </c:pt>
                <c:pt idx="901">
                  <c:v>-8.1599000136777227E-4</c:v>
                </c:pt>
                <c:pt idx="902">
                  <c:v>6.0457788335981488E-3</c:v>
                </c:pt>
                <c:pt idx="903">
                  <c:v>-1.7422214008155856E-2</c:v>
                </c:pt>
                <c:pt idx="904">
                  <c:v>3.5323508686362602E-3</c:v>
                </c:pt>
                <c:pt idx="905">
                  <c:v>7.6108529251618061E-3</c:v>
                </c:pt>
                <c:pt idx="906">
                  <c:v>1.8645460866514633E-3</c:v>
                </c:pt>
                <c:pt idx="907">
                  <c:v>-9.828046432137881E-3</c:v>
                </c:pt>
                <c:pt idx="908">
                  <c:v>-1.0044472840137318E-2</c:v>
                </c:pt>
                <c:pt idx="909">
                  <c:v>8.3100498838354199E-4</c:v>
                </c:pt>
                <c:pt idx="910">
                  <c:v>8.3031499244329017E-4</c:v>
                </c:pt>
                <c:pt idx="911">
                  <c:v>5.4393670161347425E-3</c:v>
                </c:pt>
                <c:pt idx="912">
                  <c:v>5.5270845403528465E-3</c:v>
                </c:pt>
                <c:pt idx="913">
                  <c:v>-3.5937674088719097E-2</c:v>
                </c:pt>
                <c:pt idx="914">
                  <c:v>-2.0386359599580562E-2</c:v>
                </c:pt>
                <c:pt idx="915">
                  <c:v>-2.0303928267380585E-2</c:v>
                </c:pt>
                <c:pt idx="916">
                  <c:v>5.5555123387747473E-3</c:v>
                </c:pt>
                <c:pt idx="917">
                  <c:v>5.0695076875627069E-2</c:v>
                </c:pt>
                <c:pt idx="918">
                  <c:v>1.6742337502739792E-3</c:v>
                </c:pt>
                <c:pt idx="919">
                  <c:v>-3.5911248244035175E-3</c:v>
                </c:pt>
                <c:pt idx="920">
                  <c:v>-1.352191875645135E-2</c:v>
                </c:pt>
                <c:pt idx="921">
                  <c:v>-2.5108925162282702E-2</c:v>
                </c:pt>
                <c:pt idx="922">
                  <c:v>1.754429006746426E-2</c:v>
                </c:pt>
                <c:pt idx="923">
                  <c:v>-6.1425333328970913E-3</c:v>
                </c:pt>
                <c:pt idx="924">
                  <c:v>-7.4211631559373782E-3</c:v>
                </c:pt>
                <c:pt idx="925">
                  <c:v>2.0885245916498096E-2</c:v>
                </c:pt>
                <c:pt idx="926">
                  <c:v>-1.2355677473891194E-2</c:v>
                </c:pt>
                <c:pt idx="927">
                  <c:v>2.1553396618833601E-2</c:v>
                </c:pt>
                <c:pt idx="928">
                  <c:v>2.3807807673306931E-2</c:v>
                </c:pt>
                <c:pt idx="929">
                  <c:v>-8.2684645055271008E-3</c:v>
                </c:pt>
                <c:pt idx="930">
                  <c:v>9.091554649439719E-3</c:v>
                </c:pt>
                <c:pt idx="931">
                  <c:v>3.2856024844050403E-3</c:v>
                </c:pt>
                <c:pt idx="932">
                  <c:v>-6.9359452102055507E-3</c:v>
                </c:pt>
                <c:pt idx="933">
                  <c:v>-1.3539395791226261E-2</c:v>
                </c:pt>
                <c:pt idx="934">
                  <c:v>-7.5616547736946701E-3</c:v>
                </c:pt>
                <c:pt idx="935">
                  <c:v>-1.823759869202966E-2</c:v>
                </c:pt>
                <c:pt idx="936">
                  <c:v>6.6039296007077385E-3</c:v>
                </c:pt>
                <c:pt idx="937">
                  <c:v>-7.4631906719900849E-3</c:v>
                </c:pt>
                <c:pt idx="938">
                  <c:v>-2.3860931407509507E-2</c:v>
                </c:pt>
                <c:pt idx="939">
                  <c:v>-3.0520132153206196E-2</c:v>
                </c:pt>
                <c:pt idx="940">
                  <c:v>-1.6944064563851119E-4</c:v>
                </c:pt>
                <c:pt idx="941">
                  <c:v>1.3025822710453613E-3</c:v>
                </c:pt>
                <c:pt idx="942">
                  <c:v>3.8976639311920041E-3</c:v>
                </c:pt>
                <c:pt idx="943">
                  <c:v>1.92634653064701E-2</c:v>
                </c:pt>
                <c:pt idx="944">
                  <c:v>1.175964351877317E-2</c:v>
                </c:pt>
                <c:pt idx="945">
                  <c:v>-1.8267700826770025E-2</c:v>
                </c:pt>
                <c:pt idx="946">
                  <c:v>-7.1951627108615048E-3</c:v>
                </c:pt>
                <c:pt idx="947">
                  <c:v>1.9322800341287851E-3</c:v>
                </c:pt>
                <c:pt idx="948">
                  <c:v>1.2406657696200987E-2</c:v>
                </c:pt>
                <c:pt idx="949">
                  <c:v>1.7764289257435222E-2</c:v>
                </c:pt>
                <c:pt idx="950">
                  <c:v>0</c:v>
                </c:pt>
                <c:pt idx="951">
                  <c:v>-1.8527232999921515E-2</c:v>
                </c:pt>
                <c:pt idx="952">
                  <c:v>6.7195013974838619E-3</c:v>
                </c:pt>
                <c:pt idx="953">
                  <c:v>1.2431849856590585E-2</c:v>
                </c:pt>
                <c:pt idx="954">
                  <c:v>8.7319621465712879E-4</c:v>
                </c:pt>
                <c:pt idx="955">
                  <c:v>-1.849915028368335E-2</c:v>
                </c:pt>
                <c:pt idx="956">
                  <c:v>-8.9309709924778307E-3</c:v>
                </c:pt>
                <c:pt idx="957">
                  <c:v>-3.5948051551323783E-3</c:v>
                </c:pt>
                <c:pt idx="958">
                  <c:v>3.0276555850150579E-2</c:v>
                </c:pt>
                <c:pt idx="959">
                  <c:v>8.3255802306766748E-3</c:v>
                </c:pt>
                <c:pt idx="960">
                  <c:v>1.5715481341964765E-2</c:v>
                </c:pt>
                <c:pt idx="961">
                  <c:v>8.9741710592825697E-3</c:v>
                </c:pt>
                <c:pt idx="962">
                  <c:v>2.1707659069570766E-3</c:v>
                </c:pt>
                <c:pt idx="963">
                  <c:v>-9.8058403005787144E-3</c:v>
                </c:pt>
                <c:pt idx="964">
                  <c:v>4.6934719903994927E-2</c:v>
                </c:pt>
                <c:pt idx="965">
                  <c:v>2.5504438941566241E-3</c:v>
                </c:pt>
                <c:pt idx="966">
                  <c:v>2.4284405819350067E-3</c:v>
                </c:pt>
                <c:pt idx="967">
                  <c:v>1.8538057845797061E-2</c:v>
                </c:pt>
                <c:pt idx="968">
                  <c:v>3.3956325903804862E-3</c:v>
                </c:pt>
                <c:pt idx="969">
                  <c:v>-9.4228151679280493E-3</c:v>
                </c:pt>
                <c:pt idx="970">
                  <c:v>4.0979080520893258E-3</c:v>
                </c:pt>
                <c:pt idx="971">
                  <c:v>-9.2439773887858373E-3</c:v>
                </c:pt>
                <c:pt idx="972">
                  <c:v>-2.0034284490380742E-2</c:v>
                </c:pt>
                <c:pt idx="973">
                  <c:v>1.1698783260581797E-4</c:v>
                </c:pt>
                <c:pt idx="974">
                  <c:v>8.03780849255545E-3</c:v>
                </c:pt>
                <c:pt idx="975">
                  <c:v>6.1303725065985516E-3</c:v>
                </c:pt>
                <c:pt idx="976">
                  <c:v>2.1447285439837819E-2</c:v>
                </c:pt>
                <c:pt idx="977">
                  <c:v>-1.4094325541029984E-2</c:v>
                </c:pt>
                <c:pt idx="978">
                  <c:v>2.6292769028379019E-3</c:v>
                </c:pt>
                <c:pt idx="979">
                  <c:v>-2.9727245255327991E-3</c:v>
                </c:pt>
                <c:pt idx="980">
                  <c:v>-6.5483604751032081E-3</c:v>
                </c:pt>
                <c:pt idx="981">
                  <c:v>2.5325346824929696E-3</c:v>
                </c:pt>
                <c:pt idx="982">
                  <c:v>3.5576728347204161E-3</c:v>
                </c:pt>
                <c:pt idx="983">
                  <c:v>-5.0534431211912909E-3</c:v>
                </c:pt>
                <c:pt idx="984">
                  <c:v>2.344218660632862E-2</c:v>
                </c:pt>
                <c:pt idx="985">
                  <c:v>-1.8388743485137214E-2</c:v>
                </c:pt>
                <c:pt idx="986">
                  <c:v>-1.1406282653864581E-2</c:v>
                </c:pt>
                <c:pt idx="987">
                  <c:v>2.4494751304520591E-2</c:v>
                </c:pt>
                <c:pt idx="988">
                  <c:v>3.3863405920655271E-3</c:v>
                </c:pt>
                <c:pt idx="989">
                  <c:v>-2.1433315444075725E-3</c:v>
                </c:pt>
                <c:pt idx="990">
                  <c:v>-1.1814300469356817E-2</c:v>
                </c:pt>
                <c:pt idx="991">
                  <c:v>-4.2370814479033561E-3</c:v>
                </c:pt>
                <c:pt idx="992">
                  <c:v>-1.4332171189496134E-2</c:v>
                </c:pt>
                <c:pt idx="993">
                  <c:v>7.1917261454098004E-3</c:v>
                </c:pt>
                <c:pt idx="994">
                  <c:v>1.8476135329625622E-3</c:v>
                </c:pt>
                <c:pt idx="995">
                  <c:v>1.7610529801259399E-2</c:v>
                </c:pt>
                <c:pt idx="996">
                  <c:v>-2.9515574960137601E-3</c:v>
                </c:pt>
                <c:pt idx="997">
                  <c:v>-1.5466863941539363E-2</c:v>
                </c:pt>
                <c:pt idx="998">
                  <c:v>1.6489584816772113E-2</c:v>
                </c:pt>
                <c:pt idx="999">
                  <c:v>9.2697882105553155E-3</c:v>
                </c:pt>
                <c:pt idx="1000">
                  <c:v>8.7385529129962777E-3</c:v>
                </c:pt>
                <c:pt idx="1001">
                  <c:v>6.6902202065447056E-4</c:v>
                </c:pt>
                <c:pt idx="1002">
                  <c:v>8.6570829537358732E-3</c:v>
                </c:pt>
                <c:pt idx="1003">
                  <c:v>3.9704554204252444E-3</c:v>
                </c:pt>
                <c:pt idx="1004">
                  <c:v>8.5085087135046064E-4</c:v>
                </c:pt>
                <c:pt idx="1005">
                  <c:v>-1.4126303825199612E-2</c:v>
                </c:pt>
                <c:pt idx="1006">
                  <c:v>-1.4897014851971896E-2</c:v>
                </c:pt>
                <c:pt idx="1007">
                  <c:v>1.9479348085954213E-2</c:v>
                </c:pt>
                <c:pt idx="1008">
                  <c:v>-2.7584865609323168E-2</c:v>
                </c:pt>
                <c:pt idx="1009">
                  <c:v>-2.601165867180362E-2</c:v>
                </c:pt>
                <c:pt idx="1010">
                  <c:v>-1.3502511673779846E-2</c:v>
                </c:pt>
                <c:pt idx="1011">
                  <c:v>-5.62890403713526E-2</c:v>
                </c:pt>
                <c:pt idx="1012">
                  <c:v>7.7909712188982882E-3</c:v>
                </c:pt>
                <c:pt idx="1013">
                  <c:v>-2.1764763608150221E-2</c:v>
                </c:pt>
                <c:pt idx="1014">
                  <c:v>4.5146782817181499E-2</c:v>
                </c:pt>
                <c:pt idx="1015">
                  <c:v>-6.6249887834233584E-3</c:v>
                </c:pt>
                <c:pt idx="1016">
                  <c:v>4.1764498182205708E-3</c:v>
                </c:pt>
                <c:pt idx="1017">
                  <c:v>-1.60636434985926E-2</c:v>
                </c:pt>
                <c:pt idx="1018">
                  <c:v>-2.4943588035841384E-3</c:v>
                </c:pt>
                <c:pt idx="1019">
                  <c:v>1.8680500907764151E-2</c:v>
                </c:pt>
                <c:pt idx="1020">
                  <c:v>-4.7914471545622657E-3</c:v>
                </c:pt>
                <c:pt idx="1021">
                  <c:v>1.8425297959579881E-2</c:v>
                </c:pt>
                <c:pt idx="1022">
                  <c:v>-1.1674697418093009E-2</c:v>
                </c:pt>
                <c:pt idx="1023">
                  <c:v>-3.4217958023103331E-2</c:v>
                </c:pt>
                <c:pt idx="1024">
                  <c:v>2.9558841715642721E-2</c:v>
                </c:pt>
                <c:pt idx="1025">
                  <c:v>-1.9483144066366188E-2</c:v>
                </c:pt>
                <c:pt idx="1026">
                  <c:v>-2.6282215776447918E-2</c:v>
                </c:pt>
                <c:pt idx="1027">
                  <c:v>-5.1593345304350238E-3</c:v>
                </c:pt>
                <c:pt idx="1028">
                  <c:v>-9.4849455790780128E-3</c:v>
                </c:pt>
                <c:pt idx="1029">
                  <c:v>1.3056892053901965E-4</c:v>
                </c:pt>
                <c:pt idx="1030">
                  <c:v>-5.8911882796756215E-3</c:v>
                </c:pt>
                <c:pt idx="1031">
                  <c:v>6.4131867821860871E-3</c:v>
                </c:pt>
                <c:pt idx="1032">
                  <c:v>2.0275771240203581E-2</c:v>
                </c:pt>
                <c:pt idx="1033">
                  <c:v>-1.4162705726999613E-2</c:v>
                </c:pt>
                <c:pt idx="1034">
                  <c:v>2.2184603793993393E-2</c:v>
                </c:pt>
                <c:pt idx="1035">
                  <c:v>1.1600164696416315E-2</c:v>
                </c:pt>
                <c:pt idx="1036">
                  <c:v>1.5054793360821073E-2</c:v>
                </c:pt>
                <c:pt idx="1037">
                  <c:v>2.469107700784855E-4</c:v>
                </c:pt>
                <c:pt idx="1038">
                  <c:v>-2.1009468002685379E-3</c:v>
                </c:pt>
                <c:pt idx="1039">
                  <c:v>7.7638738902562092E-3</c:v>
                </c:pt>
                <c:pt idx="1040">
                  <c:v>-3.1968769292493593E-3</c:v>
                </c:pt>
                <c:pt idx="1041">
                  <c:v>1.1509888068371218E-2</c:v>
                </c:pt>
                <c:pt idx="1042">
                  <c:v>6.4316664398798365E-3</c:v>
                </c:pt>
                <c:pt idx="1043">
                  <c:v>4.345215885444279E-3</c:v>
                </c:pt>
                <c:pt idx="1044">
                  <c:v>-1.6148014199683976E-2</c:v>
                </c:pt>
                <c:pt idx="1045">
                  <c:v>1.4339783065644617E-2</c:v>
                </c:pt>
                <c:pt idx="1046">
                  <c:v>3.3727595715346346E-3</c:v>
                </c:pt>
                <c:pt idx="1047">
                  <c:v>5.3966325605070559E-3</c:v>
                </c:pt>
                <c:pt idx="1048">
                  <c:v>-1.1967305324654075E-3</c:v>
                </c:pt>
                <c:pt idx="1049">
                  <c:v>7.6345310174155715E-3</c:v>
                </c:pt>
                <c:pt idx="1050">
                  <c:v>-1.726043391706809E-2</c:v>
                </c:pt>
                <c:pt idx="1051">
                  <c:v>5.6664274713206274E-3</c:v>
                </c:pt>
                <c:pt idx="1052">
                  <c:v>-1.0392850906844468E-2</c:v>
                </c:pt>
                <c:pt idx="1053">
                  <c:v>1.8773095077400655E-2</c:v>
                </c:pt>
                <c:pt idx="1054">
                  <c:v>-3.2240382097588486E-3</c:v>
                </c:pt>
                <c:pt idx="1055">
                  <c:v>-3.8775900047639228E-2</c:v>
                </c:pt>
                <c:pt idx="1056">
                  <c:v>8.2956974441928833E-3</c:v>
                </c:pt>
                <c:pt idx="1057">
                  <c:v>-1.6911616412673709E-2</c:v>
                </c:pt>
                <c:pt idx="1058">
                  <c:v>1.3947952726340944E-2</c:v>
                </c:pt>
                <c:pt idx="1059">
                  <c:v>-1.2370579564137906E-4</c:v>
                </c:pt>
                <c:pt idx="1060">
                  <c:v>3.8269875157283524E-3</c:v>
                </c:pt>
                <c:pt idx="1061">
                  <c:v>1.4774082038974429E-3</c:v>
                </c:pt>
                <c:pt idx="1062">
                  <c:v>2.4576658334763855E-3</c:v>
                </c:pt>
                <c:pt idx="1063">
                  <c:v>-8.7520565810709702E-3</c:v>
                </c:pt>
                <c:pt idx="1064">
                  <c:v>1.291612991205638E-2</c:v>
                </c:pt>
                <c:pt idx="1065">
                  <c:v>4.2521064137289247E-3</c:v>
                </c:pt>
                <c:pt idx="1066">
                  <c:v>2.0765692105058566E-3</c:v>
                </c:pt>
                <c:pt idx="1067">
                  <c:v>2.5593373339954256E-3</c:v>
                </c:pt>
                <c:pt idx="1068">
                  <c:v>1.1737010454473994E-2</c:v>
                </c:pt>
                <c:pt idx="1069">
                  <c:v>-2.2136634524708623E-2</c:v>
                </c:pt>
                <c:pt idx="1070">
                  <c:v>3.3261820632277644E-2</c:v>
                </c:pt>
                <c:pt idx="1071">
                  <c:v>-3.5752109941707588E-3</c:v>
                </c:pt>
                <c:pt idx="1072">
                  <c:v>-9.1149831223340024E-3</c:v>
                </c:pt>
                <c:pt idx="1073">
                  <c:v>-9.685341637698212E-3</c:v>
                </c:pt>
                <c:pt idx="1074">
                  <c:v>4.3700004992234445E-3</c:v>
                </c:pt>
                <c:pt idx="1075">
                  <c:v>1.57427381905073E-2</c:v>
                </c:pt>
                <c:pt idx="1076">
                  <c:v>4.7682573273958136E-4</c:v>
                </c:pt>
                <c:pt idx="1077">
                  <c:v>4.0437322086204009E-3</c:v>
                </c:pt>
                <c:pt idx="1078">
                  <c:v>3.7910265063915869E-3</c:v>
                </c:pt>
                <c:pt idx="1079">
                  <c:v>1.1988822338319376E-2</c:v>
                </c:pt>
                <c:pt idx="1080">
                  <c:v>1.8635883888328847E-2</c:v>
                </c:pt>
                <c:pt idx="1081">
                  <c:v>-4.3672919047695255E-3</c:v>
                </c:pt>
                <c:pt idx="1082">
                  <c:v>1.036131744096992E-3</c:v>
                </c:pt>
                <c:pt idx="1083">
                  <c:v>-6.4643490304578553E-3</c:v>
                </c:pt>
                <c:pt idx="1084">
                  <c:v>2.6600685828290374E-3</c:v>
                </c:pt>
                <c:pt idx="1085">
                  <c:v>-4.6211773959059678E-4</c:v>
                </c:pt>
                <c:pt idx="1086">
                  <c:v>-9.7380705471811949E-2</c:v>
                </c:pt>
                <c:pt idx="1087">
                  <c:v>-6.3711136765814112E-4</c:v>
                </c:pt>
                <c:pt idx="1088">
                  <c:v>1.3168097390178856E-2</c:v>
                </c:pt>
                <c:pt idx="1089">
                  <c:v>-3.2758231894776816E-3</c:v>
                </c:pt>
                <c:pt idx="1090">
                  <c:v>-2.2074212313827873E-2</c:v>
                </c:pt>
                <c:pt idx="1091">
                  <c:v>1.3328420558157703E-2</c:v>
                </c:pt>
                <c:pt idx="1092">
                  <c:v>-2.1879960576586088E-2</c:v>
                </c:pt>
                <c:pt idx="1093">
                  <c:v>2.0860958830711835E-2</c:v>
                </c:pt>
                <c:pt idx="1094">
                  <c:v>0</c:v>
                </c:pt>
                <c:pt idx="1095">
                  <c:v>-1.9430609704097043E-2</c:v>
                </c:pt>
                <c:pt idx="1096">
                  <c:v>5.1962733693200372E-4</c:v>
                </c:pt>
                <c:pt idx="1097">
                  <c:v>-9.788010137684015E-3</c:v>
                </c:pt>
                <c:pt idx="1098">
                  <c:v>1.4840151395730429E-2</c:v>
                </c:pt>
                <c:pt idx="1099">
                  <c:v>-3.7543058138516197E-3</c:v>
                </c:pt>
                <c:pt idx="1100">
                  <c:v>9.4237307850568164E-3</c:v>
                </c:pt>
                <c:pt idx="1101">
                  <c:v>-6.4449846542860281E-3</c:v>
                </c:pt>
                <c:pt idx="1102">
                  <c:v>1.0340161137726038E-3</c:v>
                </c:pt>
                <c:pt idx="1103">
                  <c:v>-8.692958841617927E-3</c:v>
                </c:pt>
                <c:pt idx="1104">
                  <c:v>9.3386040966047714E-3</c:v>
                </c:pt>
                <c:pt idx="1105">
                  <c:v>-9.4688527211400104E-3</c:v>
                </c:pt>
                <c:pt idx="1106">
                  <c:v>7.2717820729116655E-3</c:v>
                </c:pt>
                <c:pt idx="1107">
                  <c:v>1.1065478782653326E-2</c:v>
                </c:pt>
                <c:pt idx="1108">
                  <c:v>1.0184630816882334E-2</c:v>
                </c:pt>
                <c:pt idx="1109">
                  <c:v>-2.9174317629470465E-3</c:v>
                </c:pt>
                <c:pt idx="1110">
                  <c:v>1.4753405911052411E-2</c:v>
                </c:pt>
                <c:pt idx="1111">
                  <c:v>-1.25248270019789E-3</c:v>
                </c:pt>
                <c:pt idx="1112">
                  <c:v>7.8646876380671932E-3</c:v>
                </c:pt>
                <c:pt idx="1113">
                  <c:v>-5.2362465080596412E-3</c:v>
                </c:pt>
                <c:pt idx="1114">
                  <c:v>-4.2590135625672331E-3</c:v>
                </c:pt>
                <c:pt idx="1115">
                  <c:v>-4.6555959463767003E-3</c:v>
                </c:pt>
                <c:pt idx="1116">
                  <c:v>-9.6313258148693123E-3</c:v>
                </c:pt>
                <c:pt idx="1117">
                  <c:v>-4.211094436370022E-3</c:v>
                </c:pt>
                <c:pt idx="1118">
                  <c:v>-3.4586146576799448E-3</c:v>
                </c:pt>
                <c:pt idx="1119">
                  <c:v>-1.6170075862570073E-2</c:v>
                </c:pt>
                <c:pt idx="1120">
                  <c:v>-1.8274266477901955E-3</c:v>
                </c:pt>
                <c:pt idx="1121">
                  <c:v>-1.3548362475764821E-2</c:v>
                </c:pt>
                <c:pt idx="1122">
                  <c:v>1.276418660380047E-2</c:v>
                </c:pt>
                <c:pt idx="1123">
                  <c:v>5.3465027874514933E-3</c:v>
                </c:pt>
                <c:pt idx="1124">
                  <c:v>1.9489630043778112E-3</c:v>
                </c:pt>
                <c:pt idx="1125">
                  <c:v>1.3921366593155283E-2</c:v>
                </c:pt>
                <c:pt idx="1126">
                  <c:v>-3.7696019182988753E-2</c:v>
                </c:pt>
                <c:pt idx="1127">
                  <c:v>-2.0682988330235158E-2</c:v>
                </c:pt>
                <c:pt idx="1128">
                  <c:v>2.3337940443770664E-2</c:v>
                </c:pt>
                <c:pt idx="1129">
                  <c:v>3.032986474695968E-2</c:v>
                </c:pt>
                <c:pt idx="1130">
                  <c:v>9.2724582861993358E-3</c:v>
                </c:pt>
                <c:pt idx="1131">
                  <c:v>3.5828490243558098E-3</c:v>
                </c:pt>
                <c:pt idx="1132">
                  <c:v>-7.6665496936013282E-4</c:v>
                </c:pt>
                <c:pt idx="1133">
                  <c:v>2.2248362637515864E-2</c:v>
                </c:pt>
                <c:pt idx="1134">
                  <c:v>-6.8995540790510821E-3</c:v>
                </c:pt>
                <c:pt idx="1135">
                  <c:v>1.1763307909641956E-2</c:v>
                </c:pt>
                <c:pt idx="1136">
                  <c:v>8.4242274510250778E-3</c:v>
                </c:pt>
                <c:pt idx="1137">
                  <c:v>8.7207988448111604E-3</c:v>
                </c:pt>
                <c:pt idx="1138">
                  <c:v>6.2176639467672132E-3</c:v>
                </c:pt>
                <c:pt idx="1139">
                  <c:v>8.3510626003565295E-3</c:v>
                </c:pt>
                <c:pt idx="1140">
                  <c:v>-7.3792175971028875E-3</c:v>
                </c:pt>
                <c:pt idx="1141">
                  <c:v>1.0267626321615937E-2</c:v>
                </c:pt>
                <c:pt idx="1142">
                  <c:v>-4.6979466665776478E-3</c:v>
                </c:pt>
                <c:pt idx="1143">
                  <c:v>5.6589350183449466E-3</c:v>
                </c:pt>
                <c:pt idx="1144">
                  <c:v>-8.1977626138479334E-3</c:v>
                </c:pt>
                <c:pt idx="1145">
                  <c:v>4.5893485890782784E-3</c:v>
                </c:pt>
                <c:pt idx="1146">
                  <c:v>-1.5676548432452737E-3</c:v>
                </c:pt>
                <c:pt idx="1147">
                  <c:v>9.3694216670269035E-3</c:v>
                </c:pt>
                <c:pt idx="1148">
                  <c:v>-3.5932750482174404E-3</c:v>
                </c:pt>
                <c:pt idx="1149">
                  <c:v>-9.4033204662319191E-3</c:v>
                </c:pt>
                <c:pt idx="1150">
                  <c:v>1.251823348948636E-2</c:v>
                </c:pt>
                <c:pt idx="1151">
                  <c:v>-1.4336667775674954E-2</c:v>
                </c:pt>
                <c:pt idx="1152">
                  <c:v>3.0002779815799709E-2</c:v>
                </c:pt>
                <c:pt idx="1153">
                  <c:v>-3.3026492605748889E-3</c:v>
                </c:pt>
                <c:pt idx="1154">
                  <c:v>-1.2602687250771806E-2</c:v>
                </c:pt>
                <c:pt idx="1155">
                  <c:v>9.2890823484509319E-3</c:v>
                </c:pt>
                <c:pt idx="1156">
                  <c:v>-6.8990587066144289E-3</c:v>
                </c:pt>
                <c:pt idx="1157">
                  <c:v>2.3875008411902322E-4</c:v>
                </c:pt>
                <c:pt idx="1158">
                  <c:v>-2.9877601653625642E-3</c:v>
                </c:pt>
                <c:pt idx="1159">
                  <c:v>7.1784405379554455E-4</c:v>
                </c:pt>
                <c:pt idx="1160">
                  <c:v>-1.1963314316655947E-4</c:v>
                </c:pt>
                <c:pt idx="1161">
                  <c:v>-4.9163249598003491E-3</c:v>
                </c:pt>
                <c:pt idx="1162">
                  <c:v>-6.1494402583106471E-3</c:v>
                </c:pt>
                <c:pt idx="1163">
                  <c:v>1.208740003024027E-3</c:v>
                </c:pt>
                <c:pt idx="1164">
                  <c:v>-4.3583679808167769E-3</c:v>
                </c:pt>
                <c:pt idx="1165">
                  <c:v>-8.5293240887877163E-3</c:v>
                </c:pt>
                <c:pt idx="1166">
                  <c:v>5.2480862170269944E-3</c:v>
                </c:pt>
                <c:pt idx="1167">
                  <c:v>-1.583795758847378E-3</c:v>
                </c:pt>
                <c:pt idx="1168">
                  <c:v>-1.152672596309128E-2</c:v>
                </c:pt>
                <c:pt idx="1169">
                  <c:v>-2.1441881199196312E-2</c:v>
                </c:pt>
                <c:pt idx="1170">
                  <c:v>-1.2604031178146982E-4</c:v>
                </c:pt>
                <c:pt idx="1171">
                  <c:v>5.2790222963112554E-3</c:v>
                </c:pt>
                <c:pt idx="1172">
                  <c:v>-6.2694185503286406E-4</c:v>
                </c:pt>
                <c:pt idx="1173">
                  <c:v>-6.2742407745190959E-4</c:v>
                </c:pt>
                <c:pt idx="1174">
                  <c:v>3.7646612930249753E-4</c:v>
                </c:pt>
                <c:pt idx="1175">
                  <c:v>3.7642600197551769E-4</c:v>
                </c:pt>
                <c:pt idx="1176">
                  <c:v>1.3454715915814231E-2</c:v>
                </c:pt>
                <c:pt idx="1177">
                  <c:v>4.3218660009080624E-3</c:v>
                </c:pt>
                <c:pt idx="1178">
                  <c:v>-5.5600786091029629E-3</c:v>
                </c:pt>
                <c:pt idx="1179">
                  <c:v>-2.382261835284907E-2</c:v>
                </c:pt>
                <c:pt idx="1180">
                  <c:v>1.473678734069246E-2</c:v>
                </c:pt>
                <c:pt idx="1181">
                  <c:v>-2.3914688212963865E-2</c:v>
                </c:pt>
                <c:pt idx="1182">
                  <c:v>-3.6913148662672743E-2</c:v>
                </c:pt>
                <c:pt idx="1183">
                  <c:v>1.7648243469894222E-2</c:v>
                </c:pt>
                <c:pt idx="1184">
                  <c:v>5.2083746194969017E-3</c:v>
                </c:pt>
                <c:pt idx="1185">
                  <c:v>-5.6000793020659408E-3</c:v>
                </c:pt>
                <c:pt idx="1186">
                  <c:v>-7.9984726992439591E-3</c:v>
                </c:pt>
                <c:pt idx="1187">
                  <c:v>1.1648579224387504E-2</c:v>
                </c:pt>
                <c:pt idx="1188">
                  <c:v>9.1963385938441129E-3</c:v>
                </c:pt>
                <c:pt idx="1189">
                  <c:v>1.288572935215759E-3</c:v>
                </c:pt>
                <c:pt idx="1190">
                  <c:v>-1.0094633725627437E-2</c:v>
                </c:pt>
                <c:pt idx="1191">
                  <c:v>1.6256353243325052E-2</c:v>
                </c:pt>
                <c:pt idx="1192">
                  <c:v>1.5345642855291233E-3</c:v>
                </c:pt>
                <c:pt idx="1193">
                  <c:v>-1.1776945633191352E-2</c:v>
                </c:pt>
                <c:pt idx="1194">
                  <c:v>1.0349316532214494E-2</c:v>
                </c:pt>
                <c:pt idx="1195">
                  <c:v>-2.4888842622958388E-2</c:v>
                </c:pt>
                <c:pt idx="1196">
                  <c:v>-1.3202916108492782E-3</c:v>
                </c:pt>
                <c:pt idx="1197">
                  <c:v>2.507025702158171E-3</c:v>
                </c:pt>
                <c:pt idx="1198">
                  <c:v>1.0878955809518358E-2</c:v>
                </c:pt>
                <c:pt idx="1199">
                  <c:v>-4.0493493557560772E-3</c:v>
                </c:pt>
                <c:pt idx="1200">
                  <c:v>9.1581372202791046E-4</c:v>
                </c:pt>
                <c:pt idx="1201">
                  <c:v>-1.5152818121984896E-2</c:v>
                </c:pt>
                <c:pt idx="1202">
                  <c:v>6.2206638548857902E-3</c:v>
                </c:pt>
                <c:pt idx="1203">
                  <c:v>-5.9552217928491242E-3</c:v>
                </c:pt>
                <c:pt idx="1204">
                  <c:v>-9.2954279647339331E-4</c:v>
                </c:pt>
                <c:pt idx="1205">
                  <c:v>-4.1269781557881141E-3</c:v>
                </c:pt>
                <c:pt idx="1206">
                  <c:v>1.0219803551466464E-2</c:v>
                </c:pt>
                <c:pt idx="1207">
                  <c:v>-6.8902378982902282E-3</c:v>
                </c:pt>
                <c:pt idx="1208">
                  <c:v>4.9075351946735865E-3</c:v>
                </c:pt>
                <c:pt idx="1209">
                  <c:v>-5.7055974610568652E-3</c:v>
                </c:pt>
                <c:pt idx="1210">
                  <c:v>6.1024313222927968E-3</c:v>
                </c:pt>
                <c:pt idx="1211">
                  <c:v>-9.3011184412424581E-3</c:v>
                </c:pt>
                <c:pt idx="1212">
                  <c:v>-6.8314817879709588E-3</c:v>
                </c:pt>
                <c:pt idx="1213">
                  <c:v>5.3619635367123603E-3</c:v>
                </c:pt>
                <c:pt idx="1214">
                  <c:v>-0.10269033214203001</c:v>
                </c:pt>
                <c:pt idx="1215">
                  <c:v>1.7476069747201936E-2</c:v>
                </c:pt>
                <c:pt idx="1216">
                  <c:v>-2.6554191158540654E-2</c:v>
                </c:pt>
                <c:pt idx="1217">
                  <c:v>2.611737055237005E-2</c:v>
                </c:pt>
                <c:pt idx="1218">
                  <c:v>-4.8950480927671687E-2</c:v>
                </c:pt>
                <c:pt idx="1219">
                  <c:v>-3.2171556783573856E-3</c:v>
                </c:pt>
                <c:pt idx="1220">
                  <c:v>1.2655543470837059E-2</c:v>
                </c:pt>
                <c:pt idx="1221">
                  <c:v>-9.8973284702422275E-3</c:v>
                </c:pt>
                <c:pt idx="1222">
                  <c:v>5.7965725842223266E-2</c:v>
                </c:pt>
                <c:pt idx="1223">
                  <c:v>3.5046522713735637E-2</c:v>
                </c:pt>
                <c:pt idx="1224">
                  <c:v>-4.8920227324729063E-3</c:v>
                </c:pt>
                <c:pt idx="1225">
                  <c:v>1.3637784480964654E-2</c:v>
                </c:pt>
                <c:pt idx="1226">
                  <c:v>-1.3357639397728235E-2</c:v>
                </c:pt>
                <c:pt idx="1227">
                  <c:v>-7.8751316470140505E-3</c:v>
                </c:pt>
                <c:pt idx="1228">
                  <c:v>1.1370908211401676E-2</c:v>
                </c:pt>
                <c:pt idx="1229">
                  <c:v>-1.2218427417457005E-2</c:v>
                </c:pt>
                <c:pt idx="1230">
                  <c:v>-7.3748338056241237E-3</c:v>
                </c:pt>
                <c:pt idx="1231">
                  <c:v>-1.7096837930119639E-3</c:v>
                </c:pt>
                <c:pt idx="1232">
                  <c:v>5.9710915800039741E-3</c:v>
                </c:pt>
                <c:pt idx="1233">
                  <c:v>7.906263240469634E-3</c:v>
                </c:pt>
                <c:pt idx="1234">
                  <c:v>6.4480157573484692E-3</c:v>
                </c:pt>
                <c:pt idx="1235">
                  <c:v>-8.1370052585228378E-3</c:v>
                </c:pt>
                <c:pt idx="1236">
                  <c:v>2.8175783200821801E-4</c:v>
                </c:pt>
                <c:pt idx="1237">
                  <c:v>-1.1272668007987381E-3</c:v>
                </c:pt>
                <c:pt idx="1238">
                  <c:v>-1.4108195458173299E-3</c:v>
                </c:pt>
                <c:pt idx="1239">
                  <c:v>1.7771359355074116E-2</c:v>
                </c:pt>
                <c:pt idx="1240">
                  <c:v>-9.4761078695787902E-3</c:v>
                </c:pt>
                <c:pt idx="1241">
                  <c:v>-1.2965199997627122E-2</c:v>
                </c:pt>
                <c:pt idx="1242">
                  <c:v>8.6152665279139919E-3</c:v>
                </c:pt>
                <c:pt idx="1243">
                  <c:v>2.6779267842946385E-2</c:v>
                </c:pt>
                <c:pt idx="1244">
                  <c:v>6.0060661318133667E-3</c:v>
                </c:pt>
                <c:pt idx="1245">
                  <c:v>3.667679818908749E-3</c:v>
                </c:pt>
                <c:pt idx="1246">
                  <c:v>-1.7508293789704924E-2</c:v>
                </c:pt>
                <c:pt idx="1247">
                  <c:v>7.2867450915656291E-3</c:v>
                </c:pt>
                <c:pt idx="1248">
                  <c:v>1.0357172126236242E-2</c:v>
                </c:pt>
                <c:pt idx="1249">
                  <c:v>-8.1385277535370604E-4</c:v>
                </c:pt>
                <c:pt idx="1250">
                  <c:v>-4.7602822096954366E-3</c:v>
                </c:pt>
                <c:pt idx="1251">
                  <c:v>-1.0002081087385817E-2</c:v>
                </c:pt>
                <c:pt idx="1252">
                  <c:v>-7.0476528680682386E-3</c:v>
                </c:pt>
                <c:pt idx="1253">
                  <c:v>1.0621471933545536E-2</c:v>
                </c:pt>
                <c:pt idx="1254">
                  <c:v>2.6036587471261427E-3</c:v>
                </c:pt>
                <c:pt idx="1255">
                  <c:v>-7.1418535728221639E-3</c:v>
                </c:pt>
                <c:pt idx="1256">
                  <c:v>3.4474422666877515E-3</c:v>
                </c:pt>
                <c:pt idx="1257">
                  <c:v>-5.2660460197012961E-3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79-4BC0-8C64-218894ED6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3444112"/>
        <c:axId val="713446736"/>
      </c:lineChart>
      <c:dateAx>
        <c:axId val="7134300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423448"/>
        <c:crosses val="autoZero"/>
        <c:auto val="1"/>
        <c:lblOffset val="100"/>
        <c:baseTimeUnit val="days"/>
      </c:dateAx>
      <c:valAx>
        <c:axId val="71342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430008"/>
        <c:crosses val="autoZero"/>
        <c:crossBetween val="between"/>
      </c:valAx>
      <c:valAx>
        <c:axId val="7134467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444112"/>
        <c:crosses val="max"/>
        <c:crossBetween val="between"/>
      </c:valAx>
      <c:dateAx>
        <c:axId val="71344411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1344673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CAHTS!$B$1</c:f>
              <c:strCache>
                <c:ptCount val="1"/>
                <c:pt idx="0">
                  <c:v>CAH</c:v>
                </c:pt>
              </c:strCache>
            </c:strRef>
          </c:tx>
          <c:spPr>
            <a:ln w="28575" cap="rnd">
              <a:solidFill>
                <a:schemeClr val="accent1">
                  <a:shade val="58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CAHTS!$A$2:$A$1360</c:f>
              <c:numCache>
                <c:formatCode>m/d/yyyy</c:formatCode>
                <c:ptCount val="1359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40931</c:v>
                </c:pt>
                <c:pt idx="14">
                  <c:v>40932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40960</c:v>
                </c:pt>
                <c:pt idx="34">
                  <c:v>40961</c:v>
                </c:pt>
                <c:pt idx="35">
                  <c:v>40962</c:v>
                </c:pt>
                <c:pt idx="36">
                  <c:v>40963</c:v>
                </c:pt>
                <c:pt idx="37">
                  <c:v>40966</c:v>
                </c:pt>
                <c:pt idx="38">
                  <c:v>40967</c:v>
                </c:pt>
                <c:pt idx="39">
                  <c:v>40968</c:v>
                </c:pt>
                <c:pt idx="40">
                  <c:v>40969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41008</c:v>
                </c:pt>
                <c:pt idx="67">
                  <c:v>41009</c:v>
                </c:pt>
                <c:pt idx="68">
                  <c:v>41010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41030</c:v>
                </c:pt>
                <c:pt idx="83">
                  <c:v>41031</c:v>
                </c:pt>
                <c:pt idx="84">
                  <c:v>41032</c:v>
                </c:pt>
                <c:pt idx="85">
                  <c:v>41033</c:v>
                </c:pt>
                <c:pt idx="86">
                  <c:v>41036</c:v>
                </c:pt>
                <c:pt idx="87">
                  <c:v>41037</c:v>
                </c:pt>
                <c:pt idx="88">
                  <c:v>41038</c:v>
                </c:pt>
                <c:pt idx="89">
                  <c:v>41039</c:v>
                </c:pt>
                <c:pt idx="90">
                  <c:v>41040</c:v>
                </c:pt>
                <c:pt idx="91">
                  <c:v>41043</c:v>
                </c:pt>
                <c:pt idx="92">
                  <c:v>41044</c:v>
                </c:pt>
                <c:pt idx="93">
                  <c:v>41045</c:v>
                </c:pt>
                <c:pt idx="94">
                  <c:v>41046</c:v>
                </c:pt>
                <c:pt idx="95">
                  <c:v>41047</c:v>
                </c:pt>
                <c:pt idx="96">
                  <c:v>41050</c:v>
                </c:pt>
                <c:pt idx="97">
                  <c:v>41051</c:v>
                </c:pt>
                <c:pt idx="98">
                  <c:v>41052</c:v>
                </c:pt>
                <c:pt idx="99">
                  <c:v>41053</c:v>
                </c:pt>
                <c:pt idx="100">
                  <c:v>41054</c:v>
                </c:pt>
                <c:pt idx="101">
                  <c:v>41058</c:v>
                </c:pt>
                <c:pt idx="102">
                  <c:v>41059</c:v>
                </c:pt>
                <c:pt idx="103">
                  <c:v>41060</c:v>
                </c:pt>
                <c:pt idx="104">
                  <c:v>41061</c:v>
                </c:pt>
                <c:pt idx="105">
                  <c:v>41064</c:v>
                </c:pt>
                <c:pt idx="106">
                  <c:v>41065</c:v>
                </c:pt>
                <c:pt idx="107">
                  <c:v>41066</c:v>
                </c:pt>
                <c:pt idx="108">
                  <c:v>41067</c:v>
                </c:pt>
                <c:pt idx="109">
                  <c:v>41068</c:v>
                </c:pt>
                <c:pt idx="110">
                  <c:v>41071</c:v>
                </c:pt>
                <c:pt idx="111">
                  <c:v>41072</c:v>
                </c:pt>
                <c:pt idx="112">
                  <c:v>41073</c:v>
                </c:pt>
                <c:pt idx="113">
                  <c:v>41074</c:v>
                </c:pt>
                <c:pt idx="114">
                  <c:v>41075</c:v>
                </c:pt>
                <c:pt idx="115">
                  <c:v>41078</c:v>
                </c:pt>
                <c:pt idx="116">
                  <c:v>41079</c:v>
                </c:pt>
                <c:pt idx="117">
                  <c:v>41080</c:v>
                </c:pt>
                <c:pt idx="118">
                  <c:v>41081</c:v>
                </c:pt>
                <c:pt idx="119">
                  <c:v>41082</c:v>
                </c:pt>
                <c:pt idx="120">
                  <c:v>41085</c:v>
                </c:pt>
                <c:pt idx="121">
                  <c:v>41086</c:v>
                </c:pt>
                <c:pt idx="122">
                  <c:v>41087</c:v>
                </c:pt>
                <c:pt idx="123">
                  <c:v>41088</c:v>
                </c:pt>
                <c:pt idx="124">
                  <c:v>41089</c:v>
                </c:pt>
                <c:pt idx="125">
                  <c:v>41092</c:v>
                </c:pt>
                <c:pt idx="126">
                  <c:v>41093</c:v>
                </c:pt>
                <c:pt idx="127">
                  <c:v>41095</c:v>
                </c:pt>
                <c:pt idx="128">
                  <c:v>41096</c:v>
                </c:pt>
                <c:pt idx="129">
                  <c:v>41099</c:v>
                </c:pt>
                <c:pt idx="130">
                  <c:v>41100</c:v>
                </c:pt>
                <c:pt idx="131">
                  <c:v>41101</c:v>
                </c:pt>
                <c:pt idx="132">
                  <c:v>41102</c:v>
                </c:pt>
                <c:pt idx="133">
                  <c:v>41103</c:v>
                </c:pt>
                <c:pt idx="134">
                  <c:v>41106</c:v>
                </c:pt>
                <c:pt idx="135">
                  <c:v>41107</c:v>
                </c:pt>
                <c:pt idx="136">
                  <c:v>41108</c:v>
                </c:pt>
                <c:pt idx="137">
                  <c:v>41109</c:v>
                </c:pt>
                <c:pt idx="138">
                  <c:v>41110</c:v>
                </c:pt>
                <c:pt idx="139">
                  <c:v>41113</c:v>
                </c:pt>
                <c:pt idx="140">
                  <c:v>41114</c:v>
                </c:pt>
                <c:pt idx="141">
                  <c:v>41115</c:v>
                </c:pt>
                <c:pt idx="142">
                  <c:v>41116</c:v>
                </c:pt>
                <c:pt idx="143">
                  <c:v>41117</c:v>
                </c:pt>
                <c:pt idx="144">
                  <c:v>41120</c:v>
                </c:pt>
                <c:pt idx="145">
                  <c:v>41121</c:v>
                </c:pt>
                <c:pt idx="146">
                  <c:v>41122</c:v>
                </c:pt>
                <c:pt idx="147">
                  <c:v>41123</c:v>
                </c:pt>
                <c:pt idx="148">
                  <c:v>41124</c:v>
                </c:pt>
                <c:pt idx="149">
                  <c:v>41127</c:v>
                </c:pt>
                <c:pt idx="150">
                  <c:v>41128</c:v>
                </c:pt>
                <c:pt idx="151">
                  <c:v>41129</c:v>
                </c:pt>
                <c:pt idx="152">
                  <c:v>41130</c:v>
                </c:pt>
                <c:pt idx="153">
                  <c:v>41131</c:v>
                </c:pt>
                <c:pt idx="154">
                  <c:v>41134</c:v>
                </c:pt>
                <c:pt idx="155">
                  <c:v>41135</c:v>
                </c:pt>
                <c:pt idx="156">
                  <c:v>41136</c:v>
                </c:pt>
                <c:pt idx="157">
                  <c:v>41137</c:v>
                </c:pt>
                <c:pt idx="158">
                  <c:v>41138</c:v>
                </c:pt>
                <c:pt idx="159">
                  <c:v>41141</c:v>
                </c:pt>
                <c:pt idx="160">
                  <c:v>41142</c:v>
                </c:pt>
                <c:pt idx="161">
                  <c:v>41143</c:v>
                </c:pt>
                <c:pt idx="162">
                  <c:v>41144</c:v>
                </c:pt>
                <c:pt idx="163">
                  <c:v>41145</c:v>
                </c:pt>
                <c:pt idx="164">
                  <c:v>41148</c:v>
                </c:pt>
                <c:pt idx="165">
                  <c:v>41149</c:v>
                </c:pt>
                <c:pt idx="166">
                  <c:v>41150</c:v>
                </c:pt>
                <c:pt idx="167">
                  <c:v>41151</c:v>
                </c:pt>
                <c:pt idx="168">
                  <c:v>41152</c:v>
                </c:pt>
                <c:pt idx="169">
                  <c:v>41156</c:v>
                </c:pt>
                <c:pt idx="170">
                  <c:v>41157</c:v>
                </c:pt>
                <c:pt idx="171">
                  <c:v>41158</c:v>
                </c:pt>
                <c:pt idx="172">
                  <c:v>41159</c:v>
                </c:pt>
                <c:pt idx="173">
                  <c:v>41162</c:v>
                </c:pt>
                <c:pt idx="174">
                  <c:v>41163</c:v>
                </c:pt>
                <c:pt idx="175">
                  <c:v>41164</c:v>
                </c:pt>
                <c:pt idx="176">
                  <c:v>41165</c:v>
                </c:pt>
                <c:pt idx="177">
                  <c:v>41166</c:v>
                </c:pt>
                <c:pt idx="178">
                  <c:v>41169</c:v>
                </c:pt>
                <c:pt idx="179">
                  <c:v>41170</c:v>
                </c:pt>
                <c:pt idx="180">
                  <c:v>41171</c:v>
                </c:pt>
                <c:pt idx="181">
                  <c:v>41172</c:v>
                </c:pt>
                <c:pt idx="182">
                  <c:v>41173</c:v>
                </c:pt>
                <c:pt idx="183">
                  <c:v>41176</c:v>
                </c:pt>
                <c:pt idx="184">
                  <c:v>41177</c:v>
                </c:pt>
                <c:pt idx="185">
                  <c:v>41178</c:v>
                </c:pt>
                <c:pt idx="186">
                  <c:v>41179</c:v>
                </c:pt>
                <c:pt idx="187">
                  <c:v>41180</c:v>
                </c:pt>
                <c:pt idx="188">
                  <c:v>41183</c:v>
                </c:pt>
                <c:pt idx="189">
                  <c:v>41184</c:v>
                </c:pt>
                <c:pt idx="190">
                  <c:v>41185</c:v>
                </c:pt>
                <c:pt idx="191">
                  <c:v>41186</c:v>
                </c:pt>
                <c:pt idx="192">
                  <c:v>41187</c:v>
                </c:pt>
                <c:pt idx="193">
                  <c:v>41190</c:v>
                </c:pt>
                <c:pt idx="194">
                  <c:v>41191</c:v>
                </c:pt>
                <c:pt idx="195">
                  <c:v>41192</c:v>
                </c:pt>
                <c:pt idx="196">
                  <c:v>41193</c:v>
                </c:pt>
                <c:pt idx="197">
                  <c:v>41194</c:v>
                </c:pt>
                <c:pt idx="198">
                  <c:v>41197</c:v>
                </c:pt>
                <c:pt idx="199">
                  <c:v>41198</c:v>
                </c:pt>
                <c:pt idx="200">
                  <c:v>41199</c:v>
                </c:pt>
                <c:pt idx="201">
                  <c:v>41200</c:v>
                </c:pt>
                <c:pt idx="202">
                  <c:v>41201</c:v>
                </c:pt>
                <c:pt idx="203">
                  <c:v>41204</c:v>
                </c:pt>
                <c:pt idx="204">
                  <c:v>41205</c:v>
                </c:pt>
                <c:pt idx="205">
                  <c:v>41206</c:v>
                </c:pt>
                <c:pt idx="206">
                  <c:v>41207</c:v>
                </c:pt>
                <c:pt idx="207">
                  <c:v>41208</c:v>
                </c:pt>
                <c:pt idx="208">
                  <c:v>41213</c:v>
                </c:pt>
                <c:pt idx="209">
                  <c:v>41214</c:v>
                </c:pt>
                <c:pt idx="210">
                  <c:v>41215</c:v>
                </c:pt>
                <c:pt idx="211">
                  <c:v>41218</c:v>
                </c:pt>
                <c:pt idx="212">
                  <c:v>41219</c:v>
                </c:pt>
                <c:pt idx="213">
                  <c:v>41220</c:v>
                </c:pt>
                <c:pt idx="214">
                  <c:v>41221</c:v>
                </c:pt>
                <c:pt idx="215">
                  <c:v>41222</c:v>
                </c:pt>
                <c:pt idx="216">
                  <c:v>41225</c:v>
                </c:pt>
                <c:pt idx="217">
                  <c:v>41226</c:v>
                </c:pt>
                <c:pt idx="218">
                  <c:v>41227</c:v>
                </c:pt>
                <c:pt idx="219">
                  <c:v>41228</c:v>
                </c:pt>
                <c:pt idx="220">
                  <c:v>41229</c:v>
                </c:pt>
                <c:pt idx="221">
                  <c:v>41232</c:v>
                </c:pt>
                <c:pt idx="222">
                  <c:v>41233</c:v>
                </c:pt>
                <c:pt idx="223">
                  <c:v>41234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41262</c:v>
                </c:pt>
                <c:pt idx="243">
                  <c:v>41263</c:v>
                </c:pt>
                <c:pt idx="244">
                  <c:v>41264</c:v>
                </c:pt>
                <c:pt idx="245">
                  <c:v>41267</c:v>
                </c:pt>
                <c:pt idx="246">
                  <c:v>41269</c:v>
                </c:pt>
                <c:pt idx="247">
                  <c:v>41270</c:v>
                </c:pt>
                <c:pt idx="248">
                  <c:v>41271</c:v>
                </c:pt>
                <c:pt idx="249">
                  <c:v>41274</c:v>
                </c:pt>
                <c:pt idx="250">
                  <c:v>41276</c:v>
                </c:pt>
                <c:pt idx="251">
                  <c:v>41277</c:v>
                </c:pt>
                <c:pt idx="252">
                  <c:v>41278</c:v>
                </c:pt>
                <c:pt idx="253">
                  <c:v>41281</c:v>
                </c:pt>
                <c:pt idx="254">
                  <c:v>41282</c:v>
                </c:pt>
                <c:pt idx="255">
                  <c:v>41283</c:v>
                </c:pt>
                <c:pt idx="256">
                  <c:v>41284</c:v>
                </c:pt>
                <c:pt idx="257">
                  <c:v>41285</c:v>
                </c:pt>
                <c:pt idx="258">
                  <c:v>41288</c:v>
                </c:pt>
                <c:pt idx="259">
                  <c:v>41289</c:v>
                </c:pt>
                <c:pt idx="260">
                  <c:v>41290</c:v>
                </c:pt>
                <c:pt idx="261">
                  <c:v>41291</c:v>
                </c:pt>
                <c:pt idx="262">
                  <c:v>41292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41316</c:v>
                </c:pt>
                <c:pt idx="278">
                  <c:v>41317</c:v>
                </c:pt>
                <c:pt idx="279">
                  <c:v>41318</c:v>
                </c:pt>
                <c:pt idx="280">
                  <c:v>41319</c:v>
                </c:pt>
                <c:pt idx="281">
                  <c:v>41320</c:v>
                </c:pt>
                <c:pt idx="282">
                  <c:v>41324</c:v>
                </c:pt>
                <c:pt idx="283">
                  <c:v>41325</c:v>
                </c:pt>
                <c:pt idx="284">
                  <c:v>41326</c:v>
                </c:pt>
                <c:pt idx="285">
                  <c:v>41327</c:v>
                </c:pt>
                <c:pt idx="286">
                  <c:v>41330</c:v>
                </c:pt>
                <c:pt idx="287">
                  <c:v>41331</c:v>
                </c:pt>
                <c:pt idx="288">
                  <c:v>41332</c:v>
                </c:pt>
                <c:pt idx="289">
                  <c:v>41333</c:v>
                </c:pt>
                <c:pt idx="290">
                  <c:v>41334</c:v>
                </c:pt>
                <c:pt idx="291">
                  <c:v>41337</c:v>
                </c:pt>
                <c:pt idx="292">
                  <c:v>41338</c:v>
                </c:pt>
                <c:pt idx="293">
                  <c:v>41339</c:v>
                </c:pt>
                <c:pt idx="294">
                  <c:v>41340</c:v>
                </c:pt>
                <c:pt idx="295">
                  <c:v>41341</c:v>
                </c:pt>
                <c:pt idx="296">
                  <c:v>41344</c:v>
                </c:pt>
                <c:pt idx="297">
                  <c:v>41345</c:v>
                </c:pt>
                <c:pt idx="298">
                  <c:v>41346</c:v>
                </c:pt>
                <c:pt idx="299">
                  <c:v>41347</c:v>
                </c:pt>
                <c:pt idx="300">
                  <c:v>41348</c:v>
                </c:pt>
                <c:pt idx="301">
                  <c:v>41351</c:v>
                </c:pt>
                <c:pt idx="302">
                  <c:v>41352</c:v>
                </c:pt>
                <c:pt idx="303">
                  <c:v>41353</c:v>
                </c:pt>
                <c:pt idx="304">
                  <c:v>41354</c:v>
                </c:pt>
                <c:pt idx="305">
                  <c:v>41355</c:v>
                </c:pt>
                <c:pt idx="306">
                  <c:v>41358</c:v>
                </c:pt>
                <c:pt idx="307">
                  <c:v>41359</c:v>
                </c:pt>
                <c:pt idx="308">
                  <c:v>41360</c:v>
                </c:pt>
                <c:pt idx="309">
                  <c:v>41361</c:v>
                </c:pt>
                <c:pt idx="310">
                  <c:v>41365</c:v>
                </c:pt>
                <c:pt idx="311">
                  <c:v>41366</c:v>
                </c:pt>
                <c:pt idx="312">
                  <c:v>41367</c:v>
                </c:pt>
                <c:pt idx="313">
                  <c:v>41368</c:v>
                </c:pt>
                <c:pt idx="314">
                  <c:v>41369</c:v>
                </c:pt>
                <c:pt idx="315">
                  <c:v>41372</c:v>
                </c:pt>
                <c:pt idx="316">
                  <c:v>41373</c:v>
                </c:pt>
                <c:pt idx="317">
                  <c:v>41374</c:v>
                </c:pt>
                <c:pt idx="318">
                  <c:v>41375</c:v>
                </c:pt>
                <c:pt idx="319">
                  <c:v>41376</c:v>
                </c:pt>
                <c:pt idx="320">
                  <c:v>41379</c:v>
                </c:pt>
                <c:pt idx="321">
                  <c:v>41380</c:v>
                </c:pt>
                <c:pt idx="322">
                  <c:v>41381</c:v>
                </c:pt>
                <c:pt idx="323">
                  <c:v>41382</c:v>
                </c:pt>
                <c:pt idx="324">
                  <c:v>41383</c:v>
                </c:pt>
                <c:pt idx="325">
                  <c:v>41386</c:v>
                </c:pt>
                <c:pt idx="326">
                  <c:v>41387</c:v>
                </c:pt>
                <c:pt idx="327">
                  <c:v>41388</c:v>
                </c:pt>
                <c:pt idx="328">
                  <c:v>41389</c:v>
                </c:pt>
                <c:pt idx="329">
                  <c:v>41390</c:v>
                </c:pt>
                <c:pt idx="330">
                  <c:v>41393</c:v>
                </c:pt>
                <c:pt idx="331">
                  <c:v>41394</c:v>
                </c:pt>
                <c:pt idx="332">
                  <c:v>41395</c:v>
                </c:pt>
                <c:pt idx="333">
                  <c:v>41396</c:v>
                </c:pt>
                <c:pt idx="334">
                  <c:v>41397</c:v>
                </c:pt>
                <c:pt idx="335">
                  <c:v>41400</c:v>
                </c:pt>
                <c:pt idx="336">
                  <c:v>41401</c:v>
                </c:pt>
                <c:pt idx="337">
                  <c:v>41402</c:v>
                </c:pt>
                <c:pt idx="338">
                  <c:v>41403</c:v>
                </c:pt>
                <c:pt idx="339">
                  <c:v>41404</c:v>
                </c:pt>
                <c:pt idx="340">
                  <c:v>41407</c:v>
                </c:pt>
                <c:pt idx="341">
                  <c:v>41408</c:v>
                </c:pt>
                <c:pt idx="342">
                  <c:v>41409</c:v>
                </c:pt>
                <c:pt idx="343">
                  <c:v>41410</c:v>
                </c:pt>
                <c:pt idx="344">
                  <c:v>41411</c:v>
                </c:pt>
                <c:pt idx="345">
                  <c:v>41414</c:v>
                </c:pt>
                <c:pt idx="346">
                  <c:v>41415</c:v>
                </c:pt>
                <c:pt idx="347">
                  <c:v>41416</c:v>
                </c:pt>
                <c:pt idx="348">
                  <c:v>41417</c:v>
                </c:pt>
                <c:pt idx="349">
                  <c:v>41418</c:v>
                </c:pt>
                <c:pt idx="350">
                  <c:v>41422</c:v>
                </c:pt>
                <c:pt idx="351">
                  <c:v>41423</c:v>
                </c:pt>
                <c:pt idx="352">
                  <c:v>41424</c:v>
                </c:pt>
                <c:pt idx="353">
                  <c:v>41425</c:v>
                </c:pt>
                <c:pt idx="354">
                  <c:v>41428</c:v>
                </c:pt>
                <c:pt idx="355">
                  <c:v>41429</c:v>
                </c:pt>
                <c:pt idx="356">
                  <c:v>41430</c:v>
                </c:pt>
                <c:pt idx="357">
                  <c:v>41431</c:v>
                </c:pt>
                <c:pt idx="358">
                  <c:v>41432</c:v>
                </c:pt>
                <c:pt idx="359">
                  <c:v>41435</c:v>
                </c:pt>
                <c:pt idx="360">
                  <c:v>41436</c:v>
                </c:pt>
                <c:pt idx="361">
                  <c:v>41437</c:v>
                </c:pt>
                <c:pt idx="362">
                  <c:v>41438</c:v>
                </c:pt>
                <c:pt idx="363">
                  <c:v>41439</c:v>
                </c:pt>
                <c:pt idx="364">
                  <c:v>41442</c:v>
                </c:pt>
                <c:pt idx="365">
                  <c:v>41443</c:v>
                </c:pt>
                <c:pt idx="366">
                  <c:v>41444</c:v>
                </c:pt>
                <c:pt idx="367">
                  <c:v>41445</c:v>
                </c:pt>
                <c:pt idx="368">
                  <c:v>41446</c:v>
                </c:pt>
                <c:pt idx="369">
                  <c:v>41449</c:v>
                </c:pt>
                <c:pt idx="370">
                  <c:v>41450</c:v>
                </c:pt>
                <c:pt idx="371">
                  <c:v>41451</c:v>
                </c:pt>
                <c:pt idx="372">
                  <c:v>41452</c:v>
                </c:pt>
                <c:pt idx="373">
                  <c:v>41453</c:v>
                </c:pt>
                <c:pt idx="374">
                  <c:v>41456</c:v>
                </c:pt>
                <c:pt idx="375">
                  <c:v>41457</c:v>
                </c:pt>
                <c:pt idx="376">
                  <c:v>41458</c:v>
                </c:pt>
                <c:pt idx="377">
                  <c:v>41460</c:v>
                </c:pt>
                <c:pt idx="378">
                  <c:v>41463</c:v>
                </c:pt>
                <c:pt idx="379">
                  <c:v>41464</c:v>
                </c:pt>
                <c:pt idx="380">
                  <c:v>41465</c:v>
                </c:pt>
                <c:pt idx="381">
                  <c:v>41466</c:v>
                </c:pt>
                <c:pt idx="382">
                  <c:v>41467</c:v>
                </c:pt>
                <c:pt idx="383">
                  <c:v>41470</c:v>
                </c:pt>
                <c:pt idx="384">
                  <c:v>41471</c:v>
                </c:pt>
                <c:pt idx="385">
                  <c:v>41472</c:v>
                </c:pt>
                <c:pt idx="386">
                  <c:v>41473</c:v>
                </c:pt>
                <c:pt idx="387">
                  <c:v>41474</c:v>
                </c:pt>
                <c:pt idx="388">
                  <c:v>41477</c:v>
                </c:pt>
                <c:pt idx="389">
                  <c:v>41478</c:v>
                </c:pt>
                <c:pt idx="390">
                  <c:v>41479</c:v>
                </c:pt>
                <c:pt idx="391">
                  <c:v>41480</c:v>
                </c:pt>
                <c:pt idx="392">
                  <c:v>41481</c:v>
                </c:pt>
                <c:pt idx="393">
                  <c:v>41484</c:v>
                </c:pt>
                <c:pt idx="394">
                  <c:v>41485</c:v>
                </c:pt>
                <c:pt idx="395">
                  <c:v>41486</c:v>
                </c:pt>
                <c:pt idx="396">
                  <c:v>41487</c:v>
                </c:pt>
                <c:pt idx="397">
                  <c:v>41488</c:v>
                </c:pt>
                <c:pt idx="398">
                  <c:v>41491</c:v>
                </c:pt>
                <c:pt idx="399">
                  <c:v>41492</c:v>
                </c:pt>
                <c:pt idx="400">
                  <c:v>41493</c:v>
                </c:pt>
                <c:pt idx="401">
                  <c:v>41494</c:v>
                </c:pt>
                <c:pt idx="402">
                  <c:v>41495</c:v>
                </c:pt>
                <c:pt idx="403">
                  <c:v>41498</c:v>
                </c:pt>
                <c:pt idx="404">
                  <c:v>41499</c:v>
                </c:pt>
                <c:pt idx="405">
                  <c:v>41500</c:v>
                </c:pt>
                <c:pt idx="406">
                  <c:v>41501</c:v>
                </c:pt>
                <c:pt idx="407">
                  <c:v>41502</c:v>
                </c:pt>
                <c:pt idx="408">
                  <c:v>41505</c:v>
                </c:pt>
                <c:pt idx="409">
                  <c:v>41506</c:v>
                </c:pt>
                <c:pt idx="410">
                  <c:v>41507</c:v>
                </c:pt>
                <c:pt idx="411">
                  <c:v>41508</c:v>
                </c:pt>
                <c:pt idx="412">
                  <c:v>41509</c:v>
                </c:pt>
                <c:pt idx="413">
                  <c:v>41512</c:v>
                </c:pt>
                <c:pt idx="414">
                  <c:v>41513</c:v>
                </c:pt>
                <c:pt idx="415">
                  <c:v>41514</c:v>
                </c:pt>
                <c:pt idx="416">
                  <c:v>41515</c:v>
                </c:pt>
                <c:pt idx="417">
                  <c:v>41516</c:v>
                </c:pt>
                <c:pt idx="418">
                  <c:v>41520</c:v>
                </c:pt>
                <c:pt idx="419">
                  <c:v>41521</c:v>
                </c:pt>
                <c:pt idx="420">
                  <c:v>41522</c:v>
                </c:pt>
                <c:pt idx="421">
                  <c:v>41523</c:v>
                </c:pt>
                <c:pt idx="422">
                  <c:v>41526</c:v>
                </c:pt>
                <c:pt idx="423">
                  <c:v>41527</c:v>
                </c:pt>
                <c:pt idx="424">
                  <c:v>41528</c:v>
                </c:pt>
                <c:pt idx="425">
                  <c:v>41529</c:v>
                </c:pt>
                <c:pt idx="426">
                  <c:v>41530</c:v>
                </c:pt>
                <c:pt idx="427">
                  <c:v>41533</c:v>
                </c:pt>
                <c:pt idx="428">
                  <c:v>41534</c:v>
                </c:pt>
                <c:pt idx="429">
                  <c:v>41535</c:v>
                </c:pt>
                <c:pt idx="430">
                  <c:v>41536</c:v>
                </c:pt>
                <c:pt idx="431">
                  <c:v>41537</c:v>
                </c:pt>
                <c:pt idx="432">
                  <c:v>41540</c:v>
                </c:pt>
                <c:pt idx="433">
                  <c:v>41541</c:v>
                </c:pt>
                <c:pt idx="434">
                  <c:v>41542</c:v>
                </c:pt>
                <c:pt idx="435">
                  <c:v>41543</c:v>
                </c:pt>
                <c:pt idx="436">
                  <c:v>41544</c:v>
                </c:pt>
                <c:pt idx="437">
                  <c:v>41547</c:v>
                </c:pt>
                <c:pt idx="438">
                  <c:v>41548</c:v>
                </c:pt>
                <c:pt idx="439">
                  <c:v>41549</c:v>
                </c:pt>
                <c:pt idx="440">
                  <c:v>41550</c:v>
                </c:pt>
                <c:pt idx="441">
                  <c:v>41551</c:v>
                </c:pt>
                <c:pt idx="442">
                  <c:v>41554</c:v>
                </c:pt>
                <c:pt idx="443">
                  <c:v>41555</c:v>
                </c:pt>
                <c:pt idx="444">
                  <c:v>41556</c:v>
                </c:pt>
                <c:pt idx="445">
                  <c:v>41557</c:v>
                </c:pt>
                <c:pt idx="446">
                  <c:v>41558</c:v>
                </c:pt>
                <c:pt idx="447">
                  <c:v>41561</c:v>
                </c:pt>
                <c:pt idx="448">
                  <c:v>41562</c:v>
                </c:pt>
                <c:pt idx="449">
                  <c:v>41563</c:v>
                </c:pt>
                <c:pt idx="450">
                  <c:v>41564</c:v>
                </c:pt>
                <c:pt idx="451">
                  <c:v>41565</c:v>
                </c:pt>
                <c:pt idx="452">
                  <c:v>41568</c:v>
                </c:pt>
                <c:pt idx="453">
                  <c:v>41569</c:v>
                </c:pt>
                <c:pt idx="454">
                  <c:v>41570</c:v>
                </c:pt>
                <c:pt idx="455">
                  <c:v>41571</c:v>
                </c:pt>
                <c:pt idx="456">
                  <c:v>41572</c:v>
                </c:pt>
                <c:pt idx="457">
                  <c:v>41575</c:v>
                </c:pt>
                <c:pt idx="458">
                  <c:v>41576</c:v>
                </c:pt>
                <c:pt idx="459">
                  <c:v>41577</c:v>
                </c:pt>
                <c:pt idx="460">
                  <c:v>41578</c:v>
                </c:pt>
                <c:pt idx="461">
                  <c:v>41579</c:v>
                </c:pt>
                <c:pt idx="462">
                  <c:v>41582</c:v>
                </c:pt>
                <c:pt idx="463">
                  <c:v>41583</c:v>
                </c:pt>
                <c:pt idx="464">
                  <c:v>41584</c:v>
                </c:pt>
                <c:pt idx="465">
                  <c:v>41585</c:v>
                </c:pt>
                <c:pt idx="466">
                  <c:v>41586</c:v>
                </c:pt>
                <c:pt idx="467">
                  <c:v>41589</c:v>
                </c:pt>
                <c:pt idx="468">
                  <c:v>41590</c:v>
                </c:pt>
                <c:pt idx="469">
                  <c:v>41591</c:v>
                </c:pt>
                <c:pt idx="470">
                  <c:v>41592</c:v>
                </c:pt>
                <c:pt idx="471">
                  <c:v>41593</c:v>
                </c:pt>
                <c:pt idx="472">
                  <c:v>41596</c:v>
                </c:pt>
                <c:pt idx="473">
                  <c:v>41597</c:v>
                </c:pt>
                <c:pt idx="474">
                  <c:v>41598</c:v>
                </c:pt>
                <c:pt idx="475">
                  <c:v>41599</c:v>
                </c:pt>
                <c:pt idx="476">
                  <c:v>41600</c:v>
                </c:pt>
                <c:pt idx="477">
                  <c:v>41603</c:v>
                </c:pt>
                <c:pt idx="478">
                  <c:v>41604</c:v>
                </c:pt>
                <c:pt idx="479">
                  <c:v>41605</c:v>
                </c:pt>
                <c:pt idx="480">
                  <c:v>41607</c:v>
                </c:pt>
                <c:pt idx="481">
                  <c:v>41610</c:v>
                </c:pt>
                <c:pt idx="482">
                  <c:v>41611</c:v>
                </c:pt>
                <c:pt idx="483">
                  <c:v>41612</c:v>
                </c:pt>
                <c:pt idx="484">
                  <c:v>41613</c:v>
                </c:pt>
                <c:pt idx="485">
                  <c:v>41614</c:v>
                </c:pt>
                <c:pt idx="486">
                  <c:v>41617</c:v>
                </c:pt>
                <c:pt idx="487">
                  <c:v>41618</c:v>
                </c:pt>
                <c:pt idx="488">
                  <c:v>41619</c:v>
                </c:pt>
                <c:pt idx="489">
                  <c:v>41620</c:v>
                </c:pt>
                <c:pt idx="490">
                  <c:v>41621</c:v>
                </c:pt>
                <c:pt idx="491">
                  <c:v>41624</c:v>
                </c:pt>
                <c:pt idx="492">
                  <c:v>41625</c:v>
                </c:pt>
                <c:pt idx="493">
                  <c:v>41626</c:v>
                </c:pt>
                <c:pt idx="494">
                  <c:v>41627</c:v>
                </c:pt>
                <c:pt idx="495">
                  <c:v>41628</c:v>
                </c:pt>
                <c:pt idx="496">
                  <c:v>41631</c:v>
                </c:pt>
                <c:pt idx="497">
                  <c:v>41632</c:v>
                </c:pt>
                <c:pt idx="498">
                  <c:v>41634</c:v>
                </c:pt>
                <c:pt idx="499">
                  <c:v>41635</c:v>
                </c:pt>
                <c:pt idx="500">
                  <c:v>41638</c:v>
                </c:pt>
                <c:pt idx="501">
                  <c:v>41639</c:v>
                </c:pt>
                <c:pt idx="502">
                  <c:v>41641</c:v>
                </c:pt>
                <c:pt idx="503">
                  <c:v>41642</c:v>
                </c:pt>
                <c:pt idx="504">
                  <c:v>41645</c:v>
                </c:pt>
                <c:pt idx="505">
                  <c:v>41646</c:v>
                </c:pt>
                <c:pt idx="506">
                  <c:v>41647</c:v>
                </c:pt>
                <c:pt idx="507">
                  <c:v>41648</c:v>
                </c:pt>
                <c:pt idx="508">
                  <c:v>41649</c:v>
                </c:pt>
                <c:pt idx="509">
                  <c:v>41652</c:v>
                </c:pt>
                <c:pt idx="510">
                  <c:v>41653</c:v>
                </c:pt>
                <c:pt idx="511">
                  <c:v>41654</c:v>
                </c:pt>
                <c:pt idx="512">
                  <c:v>41655</c:v>
                </c:pt>
                <c:pt idx="513">
                  <c:v>41656</c:v>
                </c:pt>
                <c:pt idx="514">
                  <c:v>41660</c:v>
                </c:pt>
                <c:pt idx="515">
                  <c:v>41661</c:v>
                </c:pt>
                <c:pt idx="516">
                  <c:v>41662</c:v>
                </c:pt>
                <c:pt idx="517">
                  <c:v>41663</c:v>
                </c:pt>
                <c:pt idx="518">
                  <c:v>41666</c:v>
                </c:pt>
                <c:pt idx="519">
                  <c:v>41667</c:v>
                </c:pt>
                <c:pt idx="520">
                  <c:v>41668</c:v>
                </c:pt>
                <c:pt idx="521">
                  <c:v>41669</c:v>
                </c:pt>
                <c:pt idx="522">
                  <c:v>41670</c:v>
                </c:pt>
                <c:pt idx="523">
                  <c:v>41673</c:v>
                </c:pt>
                <c:pt idx="524">
                  <c:v>41674</c:v>
                </c:pt>
                <c:pt idx="525">
                  <c:v>41675</c:v>
                </c:pt>
                <c:pt idx="526">
                  <c:v>41676</c:v>
                </c:pt>
                <c:pt idx="527">
                  <c:v>41677</c:v>
                </c:pt>
                <c:pt idx="528">
                  <c:v>41680</c:v>
                </c:pt>
                <c:pt idx="529">
                  <c:v>41681</c:v>
                </c:pt>
                <c:pt idx="530">
                  <c:v>41682</c:v>
                </c:pt>
                <c:pt idx="531">
                  <c:v>41683</c:v>
                </c:pt>
                <c:pt idx="532">
                  <c:v>41684</c:v>
                </c:pt>
                <c:pt idx="533">
                  <c:v>41688</c:v>
                </c:pt>
                <c:pt idx="534">
                  <c:v>41689</c:v>
                </c:pt>
                <c:pt idx="535">
                  <c:v>41690</c:v>
                </c:pt>
                <c:pt idx="536">
                  <c:v>41691</c:v>
                </c:pt>
                <c:pt idx="537">
                  <c:v>41694</c:v>
                </c:pt>
                <c:pt idx="538">
                  <c:v>41695</c:v>
                </c:pt>
                <c:pt idx="539">
                  <c:v>41696</c:v>
                </c:pt>
                <c:pt idx="540">
                  <c:v>41697</c:v>
                </c:pt>
                <c:pt idx="541">
                  <c:v>41698</c:v>
                </c:pt>
                <c:pt idx="542">
                  <c:v>41701</c:v>
                </c:pt>
                <c:pt idx="543">
                  <c:v>41702</c:v>
                </c:pt>
                <c:pt idx="544">
                  <c:v>41703</c:v>
                </c:pt>
                <c:pt idx="545">
                  <c:v>41704</c:v>
                </c:pt>
                <c:pt idx="546">
                  <c:v>41705</c:v>
                </c:pt>
                <c:pt idx="547">
                  <c:v>41708</c:v>
                </c:pt>
                <c:pt idx="548">
                  <c:v>41709</c:v>
                </c:pt>
                <c:pt idx="549">
                  <c:v>41710</c:v>
                </c:pt>
                <c:pt idx="550">
                  <c:v>41711</c:v>
                </c:pt>
                <c:pt idx="551">
                  <c:v>41712</c:v>
                </c:pt>
                <c:pt idx="552">
                  <c:v>41715</c:v>
                </c:pt>
                <c:pt idx="553">
                  <c:v>41716</c:v>
                </c:pt>
                <c:pt idx="554">
                  <c:v>41717</c:v>
                </c:pt>
                <c:pt idx="555">
                  <c:v>41718</c:v>
                </c:pt>
                <c:pt idx="556">
                  <c:v>41719</c:v>
                </c:pt>
                <c:pt idx="557">
                  <c:v>41722</c:v>
                </c:pt>
                <c:pt idx="558">
                  <c:v>41723</c:v>
                </c:pt>
                <c:pt idx="559">
                  <c:v>41724</c:v>
                </c:pt>
                <c:pt idx="560">
                  <c:v>41725</c:v>
                </c:pt>
                <c:pt idx="561">
                  <c:v>41726</c:v>
                </c:pt>
                <c:pt idx="562">
                  <c:v>41729</c:v>
                </c:pt>
                <c:pt idx="563">
                  <c:v>41730</c:v>
                </c:pt>
                <c:pt idx="564">
                  <c:v>41731</c:v>
                </c:pt>
                <c:pt idx="565">
                  <c:v>41732</c:v>
                </c:pt>
                <c:pt idx="566">
                  <c:v>41733</c:v>
                </c:pt>
                <c:pt idx="567">
                  <c:v>41736</c:v>
                </c:pt>
                <c:pt idx="568">
                  <c:v>41737</c:v>
                </c:pt>
                <c:pt idx="569">
                  <c:v>41738</c:v>
                </c:pt>
                <c:pt idx="570">
                  <c:v>41739</c:v>
                </c:pt>
                <c:pt idx="571">
                  <c:v>41740</c:v>
                </c:pt>
                <c:pt idx="572">
                  <c:v>41743</c:v>
                </c:pt>
                <c:pt idx="573">
                  <c:v>41744</c:v>
                </c:pt>
                <c:pt idx="574">
                  <c:v>41745</c:v>
                </c:pt>
                <c:pt idx="575">
                  <c:v>41746</c:v>
                </c:pt>
                <c:pt idx="576">
                  <c:v>41750</c:v>
                </c:pt>
                <c:pt idx="577">
                  <c:v>41751</c:v>
                </c:pt>
                <c:pt idx="578">
                  <c:v>41752</c:v>
                </c:pt>
                <c:pt idx="579">
                  <c:v>41753</c:v>
                </c:pt>
                <c:pt idx="580">
                  <c:v>41754</c:v>
                </c:pt>
                <c:pt idx="581">
                  <c:v>41757</c:v>
                </c:pt>
                <c:pt idx="582">
                  <c:v>41758</c:v>
                </c:pt>
                <c:pt idx="583">
                  <c:v>41759</c:v>
                </c:pt>
                <c:pt idx="584">
                  <c:v>41760</c:v>
                </c:pt>
                <c:pt idx="585">
                  <c:v>41761</c:v>
                </c:pt>
                <c:pt idx="586">
                  <c:v>41764</c:v>
                </c:pt>
                <c:pt idx="587">
                  <c:v>41765</c:v>
                </c:pt>
                <c:pt idx="588">
                  <c:v>41766</c:v>
                </c:pt>
                <c:pt idx="589">
                  <c:v>41767</c:v>
                </c:pt>
                <c:pt idx="590">
                  <c:v>41768</c:v>
                </c:pt>
                <c:pt idx="591">
                  <c:v>41771</c:v>
                </c:pt>
                <c:pt idx="592">
                  <c:v>41772</c:v>
                </c:pt>
                <c:pt idx="593">
                  <c:v>41773</c:v>
                </c:pt>
                <c:pt idx="594">
                  <c:v>41774</c:v>
                </c:pt>
                <c:pt idx="595">
                  <c:v>41775</c:v>
                </c:pt>
                <c:pt idx="596">
                  <c:v>41778</c:v>
                </c:pt>
                <c:pt idx="597">
                  <c:v>41779</c:v>
                </c:pt>
                <c:pt idx="598">
                  <c:v>41780</c:v>
                </c:pt>
                <c:pt idx="599">
                  <c:v>41781</c:v>
                </c:pt>
                <c:pt idx="600">
                  <c:v>41782</c:v>
                </c:pt>
                <c:pt idx="601">
                  <c:v>41786</c:v>
                </c:pt>
                <c:pt idx="602">
                  <c:v>41787</c:v>
                </c:pt>
                <c:pt idx="603">
                  <c:v>41788</c:v>
                </c:pt>
                <c:pt idx="604">
                  <c:v>41789</c:v>
                </c:pt>
                <c:pt idx="605">
                  <c:v>41792</c:v>
                </c:pt>
                <c:pt idx="606">
                  <c:v>41793</c:v>
                </c:pt>
                <c:pt idx="607">
                  <c:v>41794</c:v>
                </c:pt>
                <c:pt idx="608">
                  <c:v>41795</c:v>
                </c:pt>
                <c:pt idx="609">
                  <c:v>41796</c:v>
                </c:pt>
                <c:pt idx="610">
                  <c:v>41799</c:v>
                </c:pt>
                <c:pt idx="611">
                  <c:v>41800</c:v>
                </c:pt>
                <c:pt idx="612">
                  <c:v>41801</c:v>
                </c:pt>
                <c:pt idx="613">
                  <c:v>41802</c:v>
                </c:pt>
                <c:pt idx="614">
                  <c:v>41803</c:v>
                </c:pt>
                <c:pt idx="615">
                  <c:v>41806</c:v>
                </c:pt>
                <c:pt idx="616">
                  <c:v>41807</c:v>
                </c:pt>
                <c:pt idx="617">
                  <c:v>41808</c:v>
                </c:pt>
                <c:pt idx="618">
                  <c:v>41809</c:v>
                </c:pt>
                <c:pt idx="619">
                  <c:v>41810</c:v>
                </c:pt>
                <c:pt idx="620">
                  <c:v>41813</c:v>
                </c:pt>
                <c:pt idx="621">
                  <c:v>41814</c:v>
                </c:pt>
                <c:pt idx="622">
                  <c:v>41815</c:v>
                </c:pt>
                <c:pt idx="623">
                  <c:v>41816</c:v>
                </c:pt>
                <c:pt idx="624">
                  <c:v>41817</c:v>
                </c:pt>
                <c:pt idx="625">
                  <c:v>41820</c:v>
                </c:pt>
                <c:pt idx="626">
                  <c:v>41821</c:v>
                </c:pt>
                <c:pt idx="627">
                  <c:v>41822</c:v>
                </c:pt>
                <c:pt idx="628">
                  <c:v>41823</c:v>
                </c:pt>
                <c:pt idx="629">
                  <c:v>41827</c:v>
                </c:pt>
                <c:pt idx="630">
                  <c:v>41828</c:v>
                </c:pt>
                <c:pt idx="631">
                  <c:v>41829</c:v>
                </c:pt>
                <c:pt idx="632">
                  <c:v>41830</c:v>
                </c:pt>
                <c:pt idx="633">
                  <c:v>41831</c:v>
                </c:pt>
                <c:pt idx="634">
                  <c:v>41834</c:v>
                </c:pt>
                <c:pt idx="635">
                  <c:v>41835</c:v>
                </c:pt>
                <c:pt idx="636">
                  <c:v>41836</c:v>
                </c:pt>
                <c:pt idx="637">
                  <c:v>41837</c:v>
                </c:pt>
                <c:pt idx="638">
                  <c:v>41838</c:v>
                </c:pt>
                <c:pt idx="639">
                  <c:v>41841</c:v>
                </c:pt>
                <c:pt idx="640">
                  <c:v>41842</c:v>
                </c:pt>
                <c:pt idx="641">
                  <c:v>41843</c:v>
                </c:pt>
                <c:pt idx="642">
                  <c:v>41844</c:v>
                </c:pt>
                <c:pt idx="643">
                  <c:v>41845</c:v>
                </c:pt>
                <c:pt idx="644">
                  <c:v>41848</c:v>
                </c:pt>
                <c:pt idx="645">
                  <c:v>41849</c:v>
                </c:pt>
                <c:pt idx="646">
                  <c:v>41850</c:v>
                </c:pt>
                <c:pt idx="647">
                  <c:v>41851</c:v>
                </c:pt>
                <c:pt idx="648">
                  <c:v>41852</c:v>
                </c:pt>
                <c:pt idx="649">
                  <c:v>41855</c:v>
                </c:pt>
                <c:pt idx="650">
                  <c:v>41856</c:v>
                </c:pt>
                <c:pt idx="651">
                  <c:v>41857</c:v>
                </c:pt>
                <c:pt idx="652">
                  <c:v>41858</c:v>
                </c:pt>
                <c:pt idx="653">
                  <c:v>41859</c:v>
                </c:pt>
                <c:pt idx="654">
                  <c:v>41862</c:v>
                </c:pt>
                <c:pt idx="655">
                  <c:v>41863</c:v>
                </c:pt>
                <c:pt idx="656">
                  <c:v>41864</c:v>
                </c:pt>
                <c:pt idx="657">
                  <c:v>41865</c:v>
                </c:pt>
                <c:pt idx="658">
                  <c:v>41866</c:v>
                </c:pt>
                <c:pt idx="659">
                  <c:v>41869</c:v>
                </c:pt>
                <c:pt idx="660">
                  <c:v>41870</c:v>
                </c:pt>
                <c:pt idx="661">
                  <c:v>41871</c:v>
                </c:pt>
                <c:pt idx="662">
                  <c:v>41872</c:v>
                </c:pt>
                <c:pt idx="663">
                  <c:v>41873</c:v>
                </c:pt>
                <c:pt idx="664">
                  <c:v>41876</c:v>
                </c:pt>
                <c:pt idx="665">
                  <c:v>41877</c:v>
                </c:pt>
                <c:pt idx="666">
                  <c:v>41878</c:v>
                </c:pt>
                <c:pt idx="667">
                  <c:v>41879</c:v>
                </c:pt>
                <c:pt idx="668">
                  <c:v>41880</c:v>
                </c:pt>
                <c:pt idx="669">
                  <c:v>41884</c:v>
                </c:pt>
                <c:pt idx="670">
                  <c:v>41885</c:v>
                </c:pt>
                <c:pt idx="671">
                  <c:v>41886</c:v>
                </c:pt>
                <c:pt idx="672">
                  <c:v>41887</c:v>
                </c:pt>
                <c:pt idx="673">
                  <c:v>41890</c:v>
                </c:pt>
                <c:pt idx="674">
                  <c:v>41891</c:v>
                </c:pt>
                <c:pt idx="675">
                  <c:v>41892</c:v>
                </c:pt>
                <c:pt idx="676">
                  <c:v>41893</c:v>
                </c:pt>
                <c:pt idx="677">
                  <c:v>41894</c:v>
                </c:pt>
                <c:pt idx="678">
                  <c:v>41897</c:v>
                </c:pt>
                <c:pt idx="679">
                  <c:v>41898</c:v>
                </c:pt>
                <c:pt idx="680">
                  <c:v>41899</c:v>
                </c:pt>
                <c:pt idx="681">
                  <c:v>41900</c:v>
                </c:pt>
                <c:pt idx="682">
                  <c:v>41901</c:v>
                </c:pt>
                <c:pt idx="683">
                  <c:v>41904</c:v>
                </c:pt>
                <c:pt idx="684">
                  <c:v>41905</c:v>
                </c:pt>
                <c:pt idx="685">
                  <c:v>41906</c:v>
                </c:pt>
                <c:pt idx="686">
                  <c:v>41907</c:v>
                </c:pt>
                <c:pt idx="687">
                  <c:v>41908</c:v>
                </c:pt>
                <c:pt idx="688">
                  <c:v>41911</c:v>
                </c:pt>
                <c:pt idx="689">
                  <c:v>41912</c:v>
                </c:pt>
                <c:pt idx="690">
                  <c:v>41913</c:v>
                </c:pt>
                <c:pt idx="691">
                  <c:v>41914</c:v>
                </c:pt>
                <c:pt idx="692">
                  <c:v>41915</c:v>
                </c:pt>
                <c:pt idx="693">
                  <c:v>41918</c:v>
                </c:pt>
                <c:pt idx="694">
                  <c:v>41919</c:v>
                </c:pt>
                <c:pt idx="695">
                  <c:v>41920</c:v>
                </c:pt>
                <c:pt idx="696">
                  <c:v>41921</c:v>
                </c:pt>
                <c:pt idx="697">
                  <c:v>41922</c:v>
                </c:pt>
                <c:pt idx="698">
                  <c:v>41925</c:v>
                </c:pt>
                <c:pt idx="699">
                  <c:v>41926</c:v>
                </c:pt>
                <c:pt idx="700">
                  <c:v>41927</c:v>
                </c:pt>
                <c:pt idx="701">
                  <c:v>41928</c:v>
                </c:pt>
                <c:pt idx="702">
                  <c:v>41929</c:v>
                </c:pt>
                <c:pt idx="703">
                  <c:v>41932</c:v>
                </c:pt>
                <c:pt idx="704">
                  <c:v>41933</c:v>
                </c:pt>
                <c:pt idx="705">
                  <c:v>41934</c:v>
                </c:pt>
                <c:pt idx="706">
                  <c:v>41935</c:v>
                </c:pt>
                <c:pt idx="707">
                  <c:v>41936</c:v>
                </c:pt>
                <c:pt idx="708">
                  <c:v>41939</c:v>
                </c:pt>
                <c:pt idx="709">
                  <c:v>41940</c:v>
                </c:pt>
                <c:pt idx="710">
                  <c:v>41941</c:v>
                </c:pt>
                <c:pt idx="711">
                  <c:v>41942</c:v>
                </c:pt>
                <c:pt idx="712">
                  <c:v>41943</c:v>
                </c:pt>
                <c:pt idx="713">
                  <c:v>41946</c:v>
                </c:pt>
                <c:pt idx="714">
                  <c:v>41947</c:v>
                </c:pt>
                <c:pt idx="715">
                  <c:v>41948</c:v>
                </c:pt>
                <c:pt idx="716">
                  <c:v>41949</c:v>
                </c:pt>
                <c:pt idx="717">
                  <c:v>41950</c:v>
                </c:pt>
                <c:pt idx="718">
                  <c:v>41953</c:v>
                </c:pt>
                <c:pt idx="719">
                  <c:v>41954</c:v>
                </c:pt>
                <c:pt idx="720">
                  <c:v>41955</c:v>
                </c:pt>
                <c:pt idx="721">
                  <c:v>41956</c:v>
                </c:pt>
                <c:pt idx="722">
                  <c:v>41957</c:v>
                </c:pt>
                <c:pt idx="723">
                  <c:v>41960</c:v>
                </c:pt>
                <c:pt idx="724">
                  <c:v>41961</c:v>
                </c:pt>
                <c:pt idx="725">
                  <c:v>41962</c:v>
                </c:pt>
                <c:pt idx="726">
                  <c:v>41963</c:v>
                </c:pt>
                <c:pt idx="727">
                  <c:v>41964</c:v>
                </c:pt>
                <c:pt idx="728">
                  <c:v>41967</c:v>
                </c:pt>
                <c:pt idx="729">
                  <c:v>41968</c:v>
                </c:pt>
                <c:pt idx="730">
                  <c:v>41969</c:v>
                </c:pt>
                <c:pt idx="731">
                  <c:v>41971</c:v>
                </c:pt>
                <c:pt idx="732">
                  <c:v>41974</c:v>
                </c:pt>
                <c:pt idx="733">
                  <c:v>41975</c:v>
                </c:pt>
                <c:pt idx="734">
                  <c:v>41976</c:v>
                </c:pt>
                <c:pt idx="735">
                  <c:v>41977</c:v>
                </c:pt>
                <c:pt idx="736">
                  <c:v>41978</c:v>
                </c:pt>
                <c:pt idx="737">
                  <c:v>41981</c:v>
                </c:pt>
                <c:pt idx="738">
                  <c:v>41982</c:v>
                </c:pt>
                <c:pt idx="739">
                  <c:v>41983</c:v>
                </c:pt>
                <c:pt idx="740">
                  <c:v>41984</c:v>
                </c:pt>
                <c:pt idx="741">
                  <c:v>41985</c:v>
                </c:pt>
                <c:pt idx="742">
                  <c:v>41988</c:v>
                </c:pt>
                <c:pt idx="743">
                  <c:v>41989</c:v>
                </c:pt>
                <c:pt idx="744">
                  <c:v>41990</c:v>
                </c:pt>
                <c:pt idx="745">
                  <c:v>41991</c:v>
                </c:pt>
                <c:pt idx="746">
                  <c:v>41992</c:v>
                </c:pt>
                <c:pt idx="747">
                  <c:v>41995</c:v>
                </c:pt>
                <c:pt idx="748">
                  <c:v>41996</c:v>
                </c:pt>
                <c:pt idx="749">
                  <c:v>41997</c:v>
                </c:pt>
                <c:pt idx="750">
                  <c:v>41999</c:v>
                </c:pt>
                <c:pt idx="751">
                  <c:v>42002</c:v>
                </c:pt>
                <c:pt idx="752">
                  <c:v>42003</c:v>
                </c:pt>
                <c:pt idx="753">
                  <c:v>42004</c:v>
                </c:pt>
                <c:pt idx="754">
                  <c:v>42006</c:v>
                </c:pt>
                <c:pt idx="755">
                  <c:v>42009</c:v>
                </c:pt>
                <c:pt idx="756">
                  <c:v>42010</c:v>
                </c:pt>
                <c:pt idx="757">
                  <c:v>42011</c:v>
                </c:pt>
                <c:pt idx="758">
                  <c:v>42012</c:v>
                </c:pt>
                <c:pt idx="759">
                  <c:v>42013</c:v>
                </c:pt>
                <c:pt idx="760">
                  <c:v>42016</c:v>
                </c:pt>
                <c:pt idx="761">
                  <c:v>42017</c:v>
                </c:pt>
                <c:pt idx="762">
                  <c:v>42018</c:v>
                </c:pt>
                <c:pt idx="763">
                  <c:v>42019</c:v>
                </c:pt>
                <c:pt idx="764">
                  <c:v>42020</c:v>
                </c:pt>
                <c:pt idx="765">
                  <c:v>42024</c:v>
                </c:pt>
                <c:pt idx="766">
                  <c:v>42025</c:v>
                </c:pt>
                <c:pt idx="767">
                  <c:v>42026</c:v>
                </c:pt>
                <c:pt idx="768">
                  <c:v>42027</c:v>
                </c:pt>
                <c:pt idx="769">
                  <c:v>42030</c:v>
                </c:pt>
                <c:pt idx="770">
                  <c:v>42031</c:v>
                </c:pt>
                <c:pt idx="771">
                  <c:v>42032</c:v>
                </c:pt>
                <c:pt idx="772">
                  <c:v>42033</c:v>
                </c:pt>
                <c:pt idx="773">
                  <c:v>42034</c:v>
                </c:pt>
                <c:pt idx="774">
                  <c:v>42037</c:v>
                </c:pt>
                <c:pt idx="775">
                  <c:v>42038</c:v>
                </c:pt>
                <c:pt idx="776">
                  <c:v>42039</c:v>
                </c:pt>
                <c:pt idx="777">
                  <c:v>42040</c:v>
                </c:pt>
                <c:pt idx="778">
                  <c:v>42041</c:v>
                </c:pt>
                <c:pt idx="779">
                  <c:v>42044</c:v>
                </c:pt>
                <c:pt idx="780">
                  <c:v>42045</c:v>
                </c:pt>
                <c:pt idx="781">
                  <c:v>42046</c:v>
                </c:pt>
                <c:pt idx="782">
                  <c:v>42047</c:v>
                </c:pt>
                <c:pt idx="783">
                  <c:v>42048</c:v>
                </c:pt>
                <c:pt idx="784">
                  <c:v>42052</c:v>
                </c:pt>
                <c:pt idx="785">
                  <c:v>42053</c:v>
                </c:pt>
                <c:pt idx="786">
                  <c:v>42054</c:v>
                </c:pt>
                <c:pt idx="787">
                  <c:v>42055</c:v>
                </c:pt>
                <c:pt idx="788">
                  <c:v>42058</c:v>
                </c:pt>
                <c:pt idx="789">
                  <c:v>42059</c:v>
                </c:pt>
                <c:pt idx="790">
                  <c:v>42060</c:v>
                </c:pt>
                <c:pt idx="791">
                  <c:v>42061</c:v>
                </c:pt>
                <c:pt idx="792">
                  <c:v>42062</c:v>
                </c:pt>
                <c:pt idx="793">
                  <c:v>42065</c:v>
                </c:pt>
                <c:pt idx="794">
                  <c:v>42066</c:v>
                </c:pt>
                <c:pt idx="795">
                  <c:v>42067</c:v>
                </c:pt>
                <c:pt idx="796">
                  <c:v>42068</c:v>
                </c:pt>
                <c:pt idx="797">
                  <c:v>42069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42079</c:v>
                </c:pt>
                <c:pt idx="804">
                  <c:v>42080</c:v>
                </c:pt>
                <c:pt idx="805">
                  <c:v>42081</c:v>
                </c:pt>
                <c:pt idx="806">
                  <c:v>42082</c:v>
                </c:pt>
                <c:pt idx="807">
                  <c:v>42083</c:v>
                </c:pt>
                <c:pt idx="808">
                  <c:v>42086</c:v>
                </c:pt>
                <c:pt idx="809">
                  <c:v>42087</c:v>
                </c:pt>
                <c:pt idx="810">
                  <c:v>42088</c:v>
                </c:pt>
                <c:pt idx="811">
                  <c:v>42089</c:v>
                </c:pt>
                <c:pt idx="812">
                  <c:v>42090</c:v>
                </c:pt>
                <c:pt idx="813">
                  <c:v>42093</c:v>
                </c:pt>
                <c:pt idx="814">
                  <c:v>42094</c:v>
                </c:pt>
                <c:pt idx="815">
                  <c:v>42095</c:v>
                </c:pt>
                <c:pt idx="816">
                  <c:v>42096</c:v>
                </c:pt>
                <c:pt idx="817">
                  <c:v>42100</c:v>
                </c:pt>
                <c:pt idx="818">
                  <c:v>42101</c:v>
                </c:pt>
                <c:pt idx="819">
                  <c:v>42102</c:v>
                </c:pt>
                <c:pt idx="820">
                  <c:v>42103</c:v>
                </c:pt>
                <c:pt idx="821">
                  <c:v>42104</c:v>
                </c:pt>
                <c:pt idx="822">
                  <c:v>42107</c:v>
                </c:pt>
                <c:pt idx="823">
                  <c:v>42108</c:v>
                </c:pt>
                <c:pt idx="824">
                  <c:v>42109</c:v>
                </c:pt>
                <c:pt idx="825">
                  <c:v>42110</c:v>
                </c:pt>
                <c:pt idx="826">
                  <c:v>42111</c:v>
                </c:pt>
                <c:pt idx="827">
                  <c:v>42114</c:v>
                </c:pt>
                <c:pt idx="828">
                  <c:v>42115</c:v>
                </c:pt>
                <c:pt idx="829">
                  <c:v>42116</c:v>
                </c:pt>
                <c:pt idx="830">
                  <c:v>42117</c:v>
                </c:pt>
                <c:pt idx="831">
                  <c:v>42118</c:v>
                </c:pt>
                <c:pt idx="832">
                  <c:v>42121</c:v>
                </c:pt>
                <c:pt idx="833">
                  <c:v>42122</c:v>
                </c:pt>
                <c:pt idx="834">
                  <c:v>42123</c:v>
                </c:pt>
                <c:pt idx="835">
                  <c:v>42124</c:v>
                </c:pt>
                <c:pt idx="836">
                  <c:v>42125</c:v>
                </c:pt>
                <c:pt idx="837">
                  <c:v>42128</c:v>
                </c:pt>
                <c:pt idx="838">
                  <c:v>42129</c:v>
                </c:pt>
                <c:pt idx="839">
                  <c:v>42130</c:v>
                </c:pt>
                <c:pt idx="840">
                  <c:v>42131</c:v>
                </c:pt>
                <c:pt idx="841">
                  <c:v>42132</c:v>
                </c:pt>
                <c:pt idx="842">
                  <c:v>42135</c:v>
                </c:pt>
                <c:pt idx="843">
                  <c:v>42136</c:v>
                </c:pt>
                <c:pt idx="844">
                  <c:v>42137</c:v>
                </c:pt>
                <c:pt idx="845">
                  <c:v>42138</c:v>
                </c:pt>
                <c:pt idx="846">
                  <c:v>42139</c:v>
                </c:pt>
                <c:pt idx="847">
                  <c:v>42142</c:v>
                </c:pt>
                <c:pt idx="848">
                  <c:v>42143</c:v>
                </c:pt>
                <c:pt idx="849">
                  <c:v>42144</c:v>
                </c:pt>
                <c:pt idx="850">
                  <c:v>42145</c:v>
                </c:pt>
                <c:pt idx="851">
                  <c:v>42146</c:v>
                </c:pt>
                <c:pt idx="852">
                  <c:v>42150</c:v>
                </c:pt>
                <c:pt idx="853">
                  <c:v>42151</c:v>
                </c:pt>
                <c:pt idx="854">
                  <c:v>42152</c:v>
                </c:pt>
                <c:pt idx="855">
                  <c:v>42153</c:v>
                </c:pt>
                <c:pt idx="856">
                  <c:v>42156</c:v>
                </c:pt>
                <c:pt idx="857">
                  <c:v>42157</c:v>
                </c:pt>
                <c:pt idx="858">
                  <c:v>42158</c:v>
                </c:pt>
                <c:pt idx="859">
                  <c:v>42159</c:v>
                </c:pt>
                <c:pt idx="860">
                  <c:v>42160</c:v>
                </c:pt>
                <c:pt idx="861">
                  <c:v>42163</c:v>
                </c:pt>
                <c:pt idx="862">
                  <c:v>42164</c:v>
                </c:pt>
                <c:pt idx="863">
                  <c:v>42165</c:v>
                </c:pt>
                <c:pt idx="864">
                  <c:v>42166</c:v>
                </c:pt>
                <c:pt idx="865">
                  <c:v>42167</c:v>
                </c:pt>
                <c:pt idx="866">
                  <c:v>42170</c:v>
                </c:pt>
                <c:pt idx="867">
                  <c:v>42171</c:v>
                </c:pt>
                <c:pt idx="868">
                  <c:v>42172</c:v>
                </c:pt>
                <c:pt idx="869">
                  <c:v>42173</c:v>
                </c:pt>
                <c:pt idx="870">
                  <c:v>42174</c:v>
                </c:pt>
                <c:pt idx="871">
                  <c:v>42177</c:v>
                </c:pt>
                <c:pt idx="872">
                  <c:v>42178</c:v>
                </c:pt>
                <c:pt idx="873">
                  <c:v>42179</c:v>
                </c:pt>
                <c:pt idx="874">
                  <c:v>42180</c:v>
                </c:pt>
                <c:pt idx="875">
                  <c:v>42181</c:v>
                </c:pt>
                <c:pt idx="876">
                  <c:v>42184</c:v>
                </c:pt>
                <c:pt idx="877">
                  <c:v>42185</c:v>
                </c:pt>
                <c:pt idx="878">
                  <c:v>42186</c:v>
                </c:pt>
                <c:pt idx="879">
                  <c:v>42187</c:v>
                </c:pt>
                <c:pt idx="880">
                  <c:v>42191</c:v>
                </c:pt>
                <c:pt idx="881">
                  <c:v>42192</c:v>
                </c:pt>
                <c:pt idx="882">
                  <c:v>42193</c:v>
                </c:pt>
                <c:pt idx="883">
                  <c:v>42194</c:v>
                </c:pt>
                <c:pt idx="884">
                  <c:v>42195</c:v>
                </c:pt>
                <c:pt idx="885">
                  <c:v>42198</c:v>
                </c:pt>
                <c:pt idx="886">
                  <c:v>42199</c:v>
                </c:pt>
                <c:pt idx="887">
                  <c:v>42200</c:v>
                </c:pt>
                <c:pt idx="888">
                  <c:v>42201</c:v>
                </c:pt>
                <c:pt idx="889">
                  <c:v>42202</c:v>
                </c:pt>
                <c:pt idx="890">
                  <c:v>42205</c:v>
                </c:pt>
                <c:pt idx="891">
                  <c:v>42206</c:v>
                </c:pt>
                <c:pt idx="892">
                  <c:v>42207</c:v>
                </c:pt>
                <c:pt idx="893">
                  <c:v>42208</c:v>
                </c:pt>
                <c:pt idx="894">
                  <c:v>42209</c:v>
                </c:pt>
                <c:pt idx="895">
                  <c:v>42212</c:v>
                </c:pt>
                <c:pt idx="896">
                  <c:v>42213</c:v>
                </c:pt>
                <c:pt idx="897">
                  <c:v>42214</c:v>
                </c:pt>
                <c:pt idx="898">
                  <c:v>42215</c:v>
                </c:pt>
                <c:pt idx="899">
                  <c:v>42216</c:v>
                </c:pt>
                <c:pt idx="900">
                  <c:v>42219</c:v>
                </c:pt>
                <c:pt idx="901">
                  <c:v>42220</c:v>
                </c:pt>
                <c:pt idx="902">
                  <c:v>42221</c:v>
                </c:pt>
                <c:pt idx="903">
                  <c:v>42222</c:v>
                </c:pt>
                <c:pt idx="904">
                  <c:v>42223</c:v>
                </c:pt>
                <c:pt idx="905">
                  <c:v>42226</c:v>
                </c:pt>
                <c:pt idx="906">
                  <c:v>42227</c:v>
                </c:pt>
                <c:pt idx="907">
                  <c:v>42228</c:v>
                </c:pt>
                <c:pt idx="908">
                  <c:v>42229</c:v>
                </c:pt>
                <c:pt idx="909">
                  <c:v>42230</c:v>
                </c:pt>
                <c:pt idx="910">
                  <c:v>42233</c:v>
                </c:pt>
                <c:pt idx="911">
                  <c:v>42234</c:v>
                </c:pt>
                <c:pt idx="912">
                  <c:v>42235</c:v>
                </c:pt>
                <c:pt idx="913">
                  <c:v>42236</c:v>
                </c:pt>
                <c:pt idx="914">
                  <c:v>42237</c:v>
                </c:pt>
                <c:pt idx="915">
                  <c:v>42240</c:v>
                </c:pt>
                <c:pt idx="916">
                  <c:v>42241</c:v>
                </c:pt>
                <c:pt idx="917">
                  <c:v>42242</c:v>
                </c:pt>
                <c:pt idx="918">
                  <c:v>42243</c:v>
                </c:pt>
                <c:pt idx="919">
                  <c:v>42244</c:v>
                </c:pt>
                <c:pt idx="920">
                  <c:v>42247</c:v>
                </c:pt>
                <c:pt idx="921">
                  <c:v>42248</c:v>
                </c:pt>
                <c:pt idx="922">
                  <c:v>42249</c:v>
                </c:pt>
                <c:pt idx="923">
                  <c:v>42250</c:v>
                </c:pt>
                <c:pt idx="924">
                  <c:v>42251</c:v>
                </c:pt>
                <c:pt idx="925">
                  <c:v>42255</c:v>
                </c:pt>
                <c:pt idx="926">
                  <c:v>42256</c:v>
                </c:pt>
                <c:pt idx="927">
                  <c:v>42257</c:v>
                </c:pt>
                <c:pt idx="928">
                  <c:v>42258</c:v>
                </c:pt>
                <c:pt idx="929">
                  <c:v>42261</c:v>
                </c:pt>
                <c:pt idx="930">
                  <c:v>42262</c:v>
                </c:pt>
                <c:pt idx="931">
                  <c:v>42263</c:v>
                </c:pt>
                <c:pt idx="932">
                  <c:v>42264</c:v>
                </c:pt>
                <c:pt idx="933">
                  <c:v>42265</c:v>
                </c:pt>
                <c:pt idx="934">
                  <c:v>42268</c:v>
                </c:pt>
                <c:pt idx="935">
                  <c:v>42269</c:v>
                </c:pt>
                <c:pt idx="936">
                  <c:v>42270</c:v>
                </c:pt>
                <c:pt idx="937">
                  <c:v>42271</c:v>
                </c:pt>
                <c:pt idx="938">
                  <c:v>42272</c:v>
                </c:pt>
                <c:pt idx="939">
                  <c:v>42275</c:v>
                </c:pt>
                <c:pt idx="940">
                  <c:v>42276</c:v>
                </c:pt>
                <c:pt idx="941">
                  <c:v>42277</c:v>
                </c:pt>
                <c:pt idx="942">
                  <c:v>42278</c:v>
                </c:pt>
                <c:pt idx="943">
                  <c:v>42279</c:v>
                </c:pt>
                <c:pt idx="944">
                  <c:v>42282</c:v>
                </c:pt>
                <c:pt idx="945">
                  <c:v>42283</c:v>
                </c:pt>
                <c:pt idx="946">
                  <c:v>42284</c:v>
                </c:pt>
                <c:pt idx="947">
                  <c:v>42285</c:v>
                </c:pt>
                <c:pt idx="948">
                  <c:v>42286</c:v>
                </c:pt>
                <c:pt idx="949">
                  <c:v>42289</c:v>
                </c:pt>
                <c:pt idx="950">
                  <c:v>42290</c:v>
                </c:pt>
                <c:pt idx="951">
                  <c:v>42291</c:v>
                </c:pt>
                <c:pt idx="952">
                  <c:v>42292</c:v>
                </c:pt>
                <c:pt idx="953">
                  <c:v>42293</c:v>
                </c:pt>
                <c:pt idx="954">
                  <c:v>42296</c:v>
                </c:pt>
                <c:pt idx="955">
                  <c:v>42297</c:v>
                </c:pt>
                <c:pt idx="956">
                  <c:v>42298</c:v>
                </c:pt>
                <c:pt idx="957">
                  <c:v>42299</c:v>
                </c:pt>
                <c:pt idx="958">
                  <c:v>42300</c:v>
                </c:pt>
                <c:pt idx="959">
                  <c:v>42303</c:v>
                </c:pt>
                <c:pt idx="960">
                  <c:v>42304</c:v>
                </c:pt>
                <c:pt idx="961">
                  <c:v>42305</c:v>
                </c:pt>
                <c:pt idx="962">
                  <c:v>42306</c:v>
                </c:pt>
                <c:pt idx="963">
                  <c:v>42307</c:v>
                </c:pt>
                <c:pt idx="964">
                  <c:v>42310</c:v>
                </c:pt>
                <c:pt idx="965">
                  <c:v>42311</c:v>
                </c:pt>
                <c:pt idx="966">
                  <c:v>42312</c:v>
                </c:pt>
                <c:pt idx="967">
                  <c:v>42313</c:v>
                </c:pt>
                <c:pt idx="968">
                  <c:v>42314</c:v>
                </c:pt>
                <c:pt idx="969">
                  <c:v>42317</c:v>
                </c:pt>
                <c:pt idx="970">
                  <c:v>42318</c:v>
                </c:pt>
                <c:pt idx="971">
                  <c:v>42319</c:v>
                </c:pt>
                <c:pt idx="972">
                  <c:v>42320</c:v>
                </c:pt>
                <c:pt idx="973">
                  <c:v>42321</c:v>
                </c:pt>
                <c:pt idx="974">
                  <c:v>42324</c:v>
                </c:pt>
                <c:pt idx="975">
                  <c:v>42325</c:v>
                </c:pt>
                <c:pt idx="976">
                  <c:v>42326</c:v>
                </c:pt>
                <c:pt idx="977">
                  <c:v>42327</c:v>
                </c:pt>
                <c:pt idx="978">
                  <c:v>42328</c:v>
                </c:pt>
                <c:pt idx="979">
                  <c:v>42331</c:v>
                </c:pt>
                <c:pt idx="980">
                  <c:v>42332</c:v>
                </c:pt>
                <c:pt idx="981">
                  <c:v>42333</c:v>
                </c:pt>
                <c:pt idx="982">
                  <c:v>42335</c:v>
                </c:pt>
                <c:pt idx="983">
                  <c:v>42338</c:v>
                </c:pt>
                <c:pt idx="984">
                  <c:v>42339</c:v>
                </c:pt>
                <c:pt idx="985">
                  <c:v>42340</c:v>
                </c:pt>
                <c:pt idx="986">
                  <c:v>42341</c:v>
                </c:pt>
                <c:pt idx="987">
                  <c:v>42342</c:v>
                </c:pt>
                <c:pt idx="988">
                  <c:v>42345</c:v>
                </c:pt>
                <c:pt idx="989">
                  <c:v>42346</c:v>
                </c:pt>
                <c:pt idx="990">
                  <c:v>42347</c:v>
                </c:pt>
                <c:pt idx="991">
                  <c:v>42348</c:v>
                </c:pt>
                <c:pt idx="992">
                  <c:v>42349</c:v>
                </c:pt>
                <c:pt idx="993">
                  <c:v>42352</c:v>
                </c:pt>
                <c:pt idx="994">
                  <c:v>42353</c:v>
                </c:pt>
                <c:pt idx="995">
                  <c:v>42354</c:v>
                </c:pt>
                <c:pt idx="996">
                  <c:v>42355</c:v>
                </c:pt>
                <c:pt idx="997">
                  <c:v>42356</c:v>
                </c:pt>
                <c:pt idx="998">
                  <c:v>42359</c:v>
                </c:pt>
                <c:pt idx="999">
                  <c:v>42360</c:v>
                </c:pt>
                <c:pt idx="1000">
                  <c:v>42361</c:v>
                </c:pt>
                <c:pt idx="1001">
                  <c:v>42362</c:v>
                </c:pt>
                <c:pt idx="1002">
                  <c:v>42366</c:v>
                </c:pt>
                <c:pt idx="1003">
                  <c:v>42367</c:v>
                </c:pt>
                <c:pt idx="1004">
                  <c:v>42368</c:v>
                </c:pt>
                <c:pt idx="1005">
                  <c:v>42369</c:v>
                </c:pt>
                <c:pt idx="1006">
                  <c:v>42373</c:v>
                </c:pt>
                <c:pt idx="1007">
                  <c:v>42374</c:v>
                </c:pt>
                <c:pt idx="1008">
                  <c:v>42375</c:v>
                </c:pt>
                <c:pt idx="1009">
                  <c:v>42376</c:v>
                </c:pt>
                <c:pt idx="1010">
                  <c:v>42377</c:v>
                </c:pt>
                <c:pt idx="1011">
                  <c:v>42380</c:v>
                </c:pt>
                <c:pt idx="1012">
                  <c:v>42381</c:v>
                </c:pt>
                <c:pt idx="1013">
                  <c:v>42382</c:v>
                </c:pt>
                <c:pt idx="1014">
                  <c:v>42383</c:v>
                </c:pt>
                <c:pt idx="1015">
                  <c:v>42384</c:v>
                </c:pt>
                <c:pt idx="1016">
                  <c:v>42388</c:v>
                </c:pt>
                <c:pt idx="1017">
                  <c:v>42389</c:v>
                </c:pt>
                <c:pt idx="1018">
                  <c:v>42390</c:v>
                </c:pt>
                <c:pt idx="1019">
                  <c:v>42391</c:v>
                </c:pt>
                <c:pt idx="1020">
                  <c:v>42394</c:v>
                </c:pt>
                <c:pt idx="1021">
                  <c:v>42395</c:v>
                </c:pt>
                <c:pt idx="1022">
                  <c:v>42396</c:v>
                </c:pt>
                <c:pt idx="1023">
                  <c:v>42397</c:v>
                </c:pt>
                <c:pt idx="1024">
                  <c:v>42398</c:v>
                </c:pt>
                <c:pt idx="1025">
                  <c:v>42401</c:v>
                </c:pt>
                <c:pt idx="1026">
                  <c:v>42402</c:v>
                </c:pt>
                <c:pt idx="1027">
                  <c:v>42403</c:v>
                </c:pt>
                <c:pt idx="1028">
                  <c:v>42404</c:v>
                </c:pt>
                <c:pt idx="1029">
                  <c:v>42405</c:v>
                </c:pt>
                <c:pt idx="1030">
                  <c:v>42408</c:v>
                </c:pt>
                <c:pt idx="1031">
                  <c:v>42409</c:v>
                </c:pt>
                <c:pt idx="1032">
                  <c:v>42410</c:v>
                </c:pt>
                <c:pt idx="1033">
                  <c:v>42411</c:v>
                </c:pt>
                <c:pt idx="1034">
                  <c:v>42412</c:v>
                </c:pt>
                <c:pt idx="1035">
                  <c:v>42416</c:v>
                </c:pt>
                <c:pt idx="1036">
                  <c:v>42417</c:v>
                </c:pt>
                <c:pt idx="1037">
                  <c:v>42418</c:v>
                </c:pt>
                <c:pt idx="1038">
                  <c:v>42419</c:v>
                </c:pt>
                <c:pt idx="1039">
                  <c:v>42422</c:v>
                </c:pt>
                <c:pt idx="1040">
                  <c:v>42423</c:v>
                </c:pt>
                <c:pt idx="1041">
                  <c:v>42424</c:v>
                </c:pt>
                <c:pt idx="1042">
                  <c:v>42425</c:v>
                </c:pt>
                <c:pt idx="1043">
                  <c:v>42426</c:v>
                </c:pt>
                <c:pt idx="1044">
                  <c:v>42429</c:v>
                </c:pt>
                <c:pt idx="1045">
                  <c:v>42430</c:v>
                </c:pt>
                <c:pt idx="1046">
                  <c:v>42431</c:v>
                </c:pt>
                <c:pt idx="1047">
                  <c:v>42432</c:v>
                </c:pt>
                <c:pt idx="1048">
                  <c:v>42433</c:v>
                </c:pt>
                <c:pt idx="1049">
                  <c:v>42436</c:v>
                </c:pt>
                <c:pt idx="1050">
                  <c:v>42437</c:v>
                </c:pt>
                <c:pt idx="1051">
                  <c:v>42438</c:v>
                </c:pt>
                <c:pt idx="1052">
                  <c:v>42439</c:v>
                </c:pt>
                <c:pt idx="1053">
                  <c:v>42440</c:v>
                </c:pt>
                <c:pt idx="1054">
                  <c:v>42443</c:v>
                </c:pt>
                <c:pt idx="1055">
                  <c:v>42444</c:v>
                </c:pt>
                <c:pt idx="1056">
                  <c:v>42445</c:v>
                </c:pt>
                <c:pt idx="1057">
                  <c:v>42446</c:v>
                </c:pt>
                <c:pt idx="1058">
                  <c:v>42447</c:v>
                </c:pt>
                <c:pt idx="1059">
                  <c:v>42450</c:v>
                </c:pt>
                <c:pt idx="1060">
                  <c:v>42451</c:v>
                </c:pt>
                <c:pt idx="1061">
                  <c:v>42452</c:v>
                </c:pt>
                <c:pt idx="1062">
                  <c:v>42453</c:v>
                </c:pt>
                <c:pt idx="1063">
                  <c:v>42457</c:v>
                </c:pt>
                <c:pt idx="1064">
                  <c:v>42458</c:v>
                </c:pt>
                <c:pt idx="1065">
                  <c:v>42459</c:v>
                </c:pt>
                <c:pt idx="1066">
                  <c:v>42460</c:v>
                </c:pt>
                <c:pt idx="1067">
                  <c:v>42461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42471</c:v>
                </c:pt>
                <c:pt idx="1074">
                  <c:v>42472</c:v>
                </c:pt>
                <c:pt idx="1075">
                  <c:v>42473</c:v>
                </c:pt>
                <c:pt idx="1076">
                  <c:v>42474</c:v>
                </c:pt>
                <c:pt idx="1077">
                  <c:v>42475</c:v>
                </c:pt>
                <c:pt idx="1078">
                  <c:v>42478</c:v>
                </c:pt>
                <c:pt idx="1079">
                  <c:v>42479</c:v>
                </c:pt>
                <c:pt idx="1080">
                  <c:v>42480</c:v>
                </c:pt>
                <c:pt idx="1081">
                  <c:v>42481</c:v>
                </c:pt>
                <c:pt idx="1082">
                  <c:v>42482</c:v>
                </c:pt>
                <c:pt idx="1083">
                  <c:v>42485</c:v>
                </c:pt>
                <c:pt idx="1084">
                  <c:v>42486</c:v>
                </c:pt>
                <c:pt idx="1085">
                  <c:v>42487</c:v>
                </c:pt>
                <c:pt idx="1086">
                  <c:v>42488</c:v>
                </c:pt>
                <c:pt idx="1087">
                  <c:v>42489</c:v>
                </c:pt>
                <c:pt idx="1088">
                  <c:v>42492</c:v>
                </c:pt>
                <c:pt idx="1089">
                  <c:v>42493</c:v>
                </c:pt>
                <c:pt idx="1090">
                  <c:v>42494</c:v>
                </c:pt>
                <c:pt idx="1091">
                  <c:v>42495</c:v>
                </c:pt>
                <c:pt idx="1092">
                  <c:v>42496</c:v>
                </c:pt>
                <c:pt idx="1093">
                  <c:v>42499</c:v>
                </c:pt>
                <c:pt idx="1094">
                  <c:v>42500</c:v>
                </c:pt>
                <c:pt idx="1095">
                  <c:v>42501</c:v>
                </c:pt>
                <c:pt idx="1096">
                  <c:v>42502</c:v>
                </c:pt>
                <c:pt idx="1097">
                  <c:v>42503</c:v>
                </c:pt>
                <c:pt idx="1098">
                  <c:v>42506</c:v>
                </c:pt>
                <c:pt idx="1099">
                  <c:v>42507</c:v>
                </c:pt>
                <c:pt idx="1100">
                  <c:v>42508</c:v>
                </c:pt>
                <c:pt idx="1101">
                  <c:v>42509</c:v>
                </c:pt>
                <c:pt idx="1102">
                  <c:v>42510</c:v>
                </c:pt>
                <c:pt idx="1103">
                  <c:v>42513</c:v>
                </c:pt>
                <c:pt idx="1104">
                  <c:v>42514</c:v>
                </c:pt>
                <c:pt idx="1105">
                  <c:v>42515</c:v>
                </c:pt>
                <c:pt idx="1106">
                  <c:v>42516</c:v>
                </c:pt>
                <c:pt idx="1107">
                  <c:v>42517</c:v>
                </c:pt>
                <c:pt idx="1108">
                  <c:v>42521</c:v>
                </c:pt>
                <c:pt idx="1109">
                  <c:v>42522</c:v>
                </c:pt>
                <c:pt idx="1110">
                  <c:v>42523</c:v>
                </c:pt>
                <c:pt idx="1111">
                  <c:v>42524</c:v>
                </c:pt>
                <c:pt idx="1112">
                  <c:v>42527</c:v>
                </c:pt>
                <c:pt idx="1113">
                  <c:v>42528</c:v>
                </c:pt>
                <c:pt idx="1114">
                  <c:v>42529</c:v>
                </c:pt>
                <c:pt idx="1115">
                  <c:v>42530</c:v>
                </c:pt>
                <c:pt idx="1116">
                  <c:v>42531</c:v>
                </c:pt>
                <c:pt idx="1117">
                  <c:v>42534</c:v>
                </c:pt>
                <c:pt idx="1118">
                  <c:v>42535</c:v>
                </c:pt>
                <c:pt idx="1119">
                  <c:v>42536</c:v>
                </c:pt>
                <c:pt idx="1120">
                  <c:v>42537</c:v>
                </c:pt>
                <c:pt idx="1121">
                  <c:v>42538</c:v>
                </c:pt>
                <c:pt idx="1122">
                  <c:v>42541</c:v>
                </c:pt>
                <c:pt idx="1123">
                  <c:v>42542</c:v>
                </c:pt>
                <c:pt idx="1124">
                  <c:v>42543</c:v>
                </c:pt>
                <c:pt idx="1125">
                  <c:v>42544</c:v>
                </c:pt>
                <c:pt idx="1126">
                  <c:v>42545</c:v>
                </c:pt>
                <c:pt idx="1127">
                  <c:v>42548</c:v>
                </c:pt>
                <c:pt idx="1128">
                  <c:v>42549</c:v>
                </c:pt>
                <c:pt idx="1129">
                  <c:v>42550</c:v>
                </c:pt>
                <c:pt idx="1130">
                  <c:v>42551</c:v>
                </c:pt>
                <c:pt idx="1131">
                  <c:v>42552</c:v>
                </c:pt>
                <c:pt idx="1132">
                  <c:v>42556</c:v>
                </c:pt>
                <c:pt idx="1133">
                  <c:v>42557</c:v>
                </c:pt>
                <c:pt idx="1134">
                  <c:v>42558</c:v>
                </c:pt>
                <c:pt idx="1135">
                  <c:v>42559</c:v>
                </c:pt>
                <c:pt idx="1136">
                  <c:v>42562</c:v>
                </c:pt>
                <c:pt idx="1137">
                  <c:v>42563</c:v>
                </c:pt>
                <c:pt idx="1138">
                  <c:v>42564</c:v>
                </c:pt>
                <c:pt idx="1139">
                  <c:v>42565</c:v>
                </c:pt>
                <c:pt idx="1140">
                  <c:v>42566</c:v>
                </c:pt>
                <c:pt idx="1141">
                  <c:v>42569</c:v>
                </c:pt>
                <c:pt idx="1142">
                  <c:v>42570</c:v>
                </c:pt>
                <c:pt idx="1143">
                  <c:v>42571</c:v>
                </c:pt>
                <c:pt idx="1144">
                  <c:v>42572</c:v>
                </c:pt>
                <c:pt idx="1145">
                  <c:v>42573</c:v>
                </c:pt>
                <c:pt idx="1146">
                  <c:v>42576</c:v>
                </c:pt>
                <c:pt idx="1147">
                  <c:v>42577</c:v>
                </c:pt>
                <c:pt idx="1148">
                  <c:v>42578</c:v>
                </c:pt>
                <c:pt idx="1149">
                  <c:v>42579</c:v>
                </c:pt>
                <c:pt idx="1150">
                  <c:v>42580</c:v>
                </c:pt>
                <c:pt idx="1151">
                  <c:v>42583</c:v>
                </c:pt>
                <c:pt idx="1152">
                  <c:v>42584</c:v>
                </c:pt>
                <c:pt idx="1153">
                  <c:v>42585</c:v>
                </c:pt>
                <c:pt idx="1154">
                  <c:v>42586</c:v>
                </c:pt>
                <c:pt idx="1155">
                  <c:v>42587</c:v>
                </c:pt>
                <c:pt idx="1156">
                  <c:v>42590</c:v>
                </c:pt>
                <c:pt idx="1157">
                  <c:v>42591</c:v>
                </c:pt>
                <c:pt idx="1158">
                  <c:v>42592</c:v>
                </c:pt>
                <c:pt idx="1159">
                  <c:v>42593</c:v>
                </c:pt>
                <c:pt idx="1160">
                  <c:v>42594</c:v>
                </c:pt>
                <c:pt idx="1161">
                  <c:v>42597</c:v>
                </c:pt>
                <c:pt idx="1162">
                  <c:v>42598</c:v>
                </c:pt>
                <c:pt idx="1163">
                  <c:v>42599</c:v>
                </c:pt>
                <c:pt idx="1164">
                  <c:v>42600</c:v>
                </c:pt>
                <c:pt idx="1165">
                  <c:v>42601</c:v>
                </c:pt>
                <c:pt idx="1166">
                  <c:v>42604</c:v>
                </c:pt>
                <c:pt idx="1167">
                  <c:v>42605</c:v>
                </c:pt>
                <c:pt idx="1168">
                  <c:v>42606</c:v>
                </c:pt>
                <c:pt idx="1169">
                  <c:v>42607</c:v>
                </c:pt>
                <c:pt idx="1170">
                  <c:v>42608</c:v>
                </c:pt>
                <c:pt idx="1171">
                  <c:v>42611</c:v>
                </c:pt>
                <c:pt idx="1172">
                  <c:v>42612</c:v>
                </c:pt>
                <c:pt idx="1173">
                  <c:v>42613</c:v>
                </c:pt>
                <c:pt idx="1174">
                  <c:v>42614</c:v>
                </c:pt>
                <c:pt idx="1175">
                  <c:v>42615</c:v>
                </c:pt>
                <c:pt idx="1176">
                  <c:v>42619</c:v>
                </c:pt>
                <c:pt idx="1177">
                  <c:v>42620</c:v>
                </c:pt>
                <c:pt idx="1178">
                  <c:v>42621</c:v>
                </c:pt>
                <c:pt idx="1179">
                  <c:v>42622</c:v>
                </c:pt>
                <c:pt idx="1180">
                  <c:v>42625</c:v>
                </c:pt>
                <c:pt idx="1181">
                  <c:v>42626</c:v>
                </c:pt>
                <c:pt idx="1182">
                  <c:v>42627</c:v>
                </c:pt>
                <c:pt idx="1183">
                  <c:v>42628</c:v>
                </c:pt>
                <c:pt idx="1184">
                  <c:v>42629</c:v>
                </c:pt>
                <c:pt idx="1185">
                  <c:v>42632</c:v>
                </c:pt>
                <c:pt idx="1186">
                  <c:v>42633</c:v>
                </c:pt>
                <c:pt idx="1187">
                  <c:v>42634</c:v>
                </c:pt>
                <c:pt idx="1188">
                  <c:v>42635</c:v>
                </c:pt>
                <c:pt idx="1189">
                  <c:v>42636</c:v>
                </c:pt>
                <c:pt idx="1190">
                  <c:v>42639</c:v>
                </c:pt>
                <c:pt idx="1191">
                  <c:v>42640</c:v>
                </c:pt>
                <c:pt idx="1192">
                  <c:v>42641</c:v>
                </c:pt>
                <c:pt idx="1193">
                  <c:v>42642</c:v>
                </c:pt>
                <c:pt idx="1194">
                  <c:v>42643</c:v>
                </c:pt>
                <c:pt idx="1195">
                  <c:v>42646</c:v>
                </c:pt>
                <c:pt idx="1196">
                  <c:v>42647</c:v>
                </c:pt>
                <c:pt idx="1197">
                  <c:v>42648</c:v>
                </c:pt>
                <c:pt idx="1198">
                  <c:v>42649</c:v>
                </c:pt>
                <c:pt idx="1199">
                  <c:v>42650</c:v>
                </c:pt>
                <c:pt idx="1200">
                  <c:v>42653</c:v>
                </c:pt>
                <c:pt idx="1201">
                  <c:v>42654</c:v>
                </c:pt>
                <c:pt idx="1202">
                  <c:v>42655</c:v>
                </c:pt>
                <c:pt idx="1203">
                  <c:v>42656</c:v>
                </c:pt>
                <c:pt idx="1204">
                  <c:v>42657</c:v>
                </c:pt>
                <c:pt idx="1205">
                  <c:v>42660</c:v>
                </c:pt>
                <c:pt idx="1206">
                  <c:v>42661</c:v>
                </c:pt>
                <c:pt idx="1207">
                  <c:v>42662</c:v>
                </c:pt>
                <c:pt idx="1208">
                  <c:v>42663</c:v>
                </c:pt>
                <c:pt idx="1209">
                  <c:v>42664</c:v>
                </c:pt>
                <c:pt idx="1210">
                  <c:v>42667</c:v>
                </c:pt>
                <c:pt idx="1211">
                  <c:v>42668</c:v>
                </c:pt>
                <c:pt idx="1212">
                  <c:v>42669</c:v>
                </c:pt>
                <c:pt idx="1213">
                  <c:v>42670</c:v>
                </c:pt>
                <c:pt idx="1214">
                  <c:v>42671</c:v>
                </c:pt>
                <c:pt idx="1215">
                  <c:v>42674</c:v>
                </c:pt>
                <c:pt idx="1216">
                  <c:v>42675</c:v>
                </c:pt>
                <c:pt idx="1217">
                  <c:v>42676</c:v>
                </c:pt>
                <c:pt idx="1218">
                  <c:v>42677</c:v>
                </c:pt>
                <c:pt idx="1219">
                  <c:v>42678</c:v>
                </c:pt>
                <c:pt idx="1220">
                  <c:v>42681</c:v>
                </c:pt>
                <c:pt idx="1221">
                  <c:v>42682</c:v>
                </c:pt>
                <c:pt idx="1222">
                  <c:v>42683</c:v>
                </c:pt>
                <c:pt idx="1223">
                  <c:v>42684</c:v>
                </c:pt>
                <c:pt idx="1224">
                  <c:v>42685</c:v>
                </c:pt>
                <c:pt idx="1225">
                  <c:v>42688</c:v>
                </c:pt>
                <c:pt idx="1226">
                  <c:v>42689</c:v>
                </c:pt>
                <c:pt idx="1227">
                  <c:v>42690</c:v>
                </c:pt>
                <c:pt idx="1228">
                  <c:v>42691</c:v>
                </c:pt>
                <c:pt idx="1229">
                  <c:v>42692</c:v>
                </c:pt>
                <c:pt idx="1230">
                  <c:v>42695</c:v>
                </c:pt>
                <c:pt idx="1231">
                  <c:v>42696</c:v>
                </c:pt>
                <c:pt idx="1232">
                  <c:v>42697</c:v>
                </c:pt>
                <c:pt idx="1233">
                  <c:v>42699</c:v>
                </c:pt>
                <c:pt idx="1234">
                  <c:v>42702</c:v>
                </c:pt>
                <c:pt idx="1235">
                  <c:v>42703</c:v>
                </c:pt>
                <c:pt idx="1236">
                  <c:v>42704</c:v>
                </c:pt>
                <c:pt idx="1237">
                  <c:v>42705</c:v>
                </c:pt>
                <c:pt idx="1238">
                  <c:v>42706</c:v>
                </c:pt>
                <c:pt idx="1239">
                  <c:v>42709</c:v>
                </c:pt>
                <c:pt idx="1240">
                  <c:v>42710</c:v>
                </c:pt>
                <c:pt idx="1241">
                  <c:v>42711</c:v>
                </c:pt>
                <c:pt idx="1242">
                  <c:v>42712</c:v>
                </c:pt>
                <c:pt idx="1243">
                  <c:v>42713</c:v>
                </c:pt>
                <c:pt idx="1244">
                  <c:v>42716</c:v>
                </c:pt>
                <c:pt idx="1245">
                  <c:v>42717</c:v>
                </c:pt>
                <c:pt idx="1246">
                  <c:v>42718</c:v>
                </c:pt>
                <c:pt idx="1247">
                  <c:v>42719</c:v>
                </c:pt>
                <c:pt idx="1248">
                  <c:v>42720</c:v>
                </c:pt>
                <c:pt idx="1249">
                  <c:v>42723</c:v>
                </c:pt>
                <c:pt idx="1250">
                  <c:v>42724</c:v>
                </c:pt>
                <c:pt idx="1251">
                  <c:v>42725</c:v>
                </c:pt>
                <c:pt idx="1252">
                  <c:v>42726</c:v>
                </c:pt>
                <c:pt idx="1253">
                  <c:v>42727</c:v>
                </c:pt>
                <c:pt idx="1254">
                  <c:v>42731</c:v>
                </c:pt>
                <c:pt idx="1255">
                  <c:v>42732</c:v>
                </c:pt>
                <c:pt idx="1256">
                  <c:v>42733</c:v>
                </c:pt>
                <c:pt idx="1257">
                  <c:v>42734</c:v>
                </c:pt>
                <c:pt idx="1258">
                  <c:v>42735</c:v>
                </c:pt>
                <c:pt idx="1259">
                  <c:v>42736</c:v>
                </c:pt>
                <c:pt idx="1260">
                  <c:v>42737</c:v>
                </c:pt>
                <c:pt idx="1261">
                  <c:v>42738</c:v>
                </c:pt>
                <c:pt idx="1262">
                  <c:v>42739</c:v>
                </c:pt>
                <c:pt idx="1263">
                  <c:v>42740</c:v>
                </c:pt>
                <c:pt idx="1264">
                  <c:v>42741</c:v>
                </c:pt>
                <c:pt idx="1265">
                  <c:v>42742</c:v>
                </c:pt>
                <c:pt idx="1266">
                  <c:v>42743</c:v>
                </c:pt>
                <c:pt idx="1267">
                  <c:v>42744</c:v>
                </c:pt>
                <c:pt idx="1268">
                  <c:v>42745</c:v>
                </c:pt>
                <c:pt idx="1269">
                  <c:v>42746</c:v>
                </c:pt>
                <c:pt idx="1270">
                  <c:v>42747</c:v>
                </c:pt>
                <c:pt idx="1271">
                  <c:v>42748</c:v>
                </c:pt>
                <c:pt idx="1272">
                  <c:v>42749</c:v>
                </c:pt>
                <c:pt idx="1273">
                  <c:v>42750</c:v>
                </c:pt>
                <c:pt idx="1274">
                  <c:v>42751</c:v>
                </c:pt>
                <c:pt idx="1275">
                  <c:v>42752</c:v>
                </c:pt>
                <c:pt idx="1276">
                  <c:v>42753</c:v>
                </c:pt>
                <c:pt idx="1277">
                  <c:v>42754</c:v>
                </c:pt>
                <c:pt idx="1278">
                  <c:v>42755</c:v>
                </c:pt>
                <c:pt idx="1279">
                  <c:v>42756</c:v>
                </c:pt>
                <c:pt idx="1280">
                  <c:v>42757</c:v>
                </c:pt>
                <c:pt idx="1281">
                  <c:v>42758</c:v>
                </c:pt>
                <c:pt idx="1282">
                  <c:v>42759</c:v>
                </c:pt>
                <c:pt idx="1283">
                  <c:v>42760</c:v>
                </c:pt>
                <c:pt idx="1284">
                  <c:v>42761</c:v>
                </c:pt>
                <c:pt idx="1285">
                  <c:v>42762</c:v>
                </c:pt>
                <c:pt idx="1286">
                  <c:v>42763</c:v>
                </c:pt>
                <c:pt idx="1287">
                  <c:v>42764</c:v>
                </c:pt>
                <c:pt idx="1288">
                  <c:v>42765</c:v>
                </c:pt>
                <c:pt idx="1289">
                  <c:v>42766</c:v>
                </c:pt>
                <c:pt idx="1290">
                  <c:v>42767</c:v>
                </c:pt>
                <c:pt idx="1291">
                  <c:v>42768</c:v>
                </c:pt>
                <c:pt idx="1292">
                  <c:v>42769</c:v>
                </c:pt>
                <c:pt idx="1293">
                  <c:v>42770</c:v>
                </c:pt>
                <c:pt idx="1294">
                  <c:v>42771</c:v>
                </c:pt>
                <c:pt idx="1295">
                  <c:v>42772</c:v>
                </c:pt>
                <c:pt idx="1296">
                  <c:v>42773</c:v>
                </c:pt>
                <c:pt idx="1297">
                  <c:v>42774</c:v>
                </c:pt>
                <c:pt idx="1298">
                  <c:v>42775</c:v>
                </c:pt>
                <c:pt idx="1299">
                  <c:v>42776</c:v>
                </c:pt>
                <c:pt idx="1300">
                  <c:v>42777</c:v>
                </c:pt>
                <c:pt idx="1301">
                  <c:v>42778</c:v>
                </c:pt>
                <c:pt idx="1302">
                  <c:v>42779</c:v>
                </c:pt>
                <c:pt idx="1303">
                  <c:v>42780</c:v>
                </c:pt>
                <c:pt idx="1304">
                  <c:v>42781</c:v>
                </c:pt>
                <c:pt idx="1305">
                  <c:v>42782</c:v>
                </c:pt>
                <c:pt idx="1306">
                  <c:v>42783</c:v>
                </c:pt>
                <c:pt idx="1307">
                  <c:v>42784</c:v>
                </c:pt>
                <c:pt idx="1308">
                  <c:v>42785</c:v>
                </c:pt>
                <c:pt idx="1309">
                  <c:v>42786</c:v>
                </c:pt>
                <c:pt idx="1310">
                  <c:v>42787</c:v>
                </c:pt>
                <c:pt idx="1311">
                  <c:v>42788</c:v>
                </c:pt>
                <c:pt idx="1312">
                  <c:v>42789</c:v>
                </c:pt>
                <c:pt idx="1313">
                  <c:v>42790</c:v>
                </c:pt>
                <c:pt idx="1314">
                  <c:v>42791</c:v>
                </c:pt>
                <c:pt idx="1315">
                  <c:v>42792</c:v>
                </c:pt>
                <c:pt idx="1316">
                  <c:v>42793</c:v>
                </c:pt>
                <c:pt idx="1317">
                  <c:v>42794</c:v>
                </c:pt>
                <c:pt idx="1318">
                  <c:v>42795</c:v>
                </c:pt>
                <c:pt idx="1319">
                  <c:v>42796</c:v>
                </c:pt>
                <c:pt idx="1320">
                  <c:v>42797</c:v>
                </c:pt>
                <c:pt idx="1321">
                  <c:v>42798</c:v>
                </c:pt>
                <c:pt idx="1322">
                  <c:v>42799</c:v>
                </c:pt>
                <c:pt idx="1323">
                  <c:v>42800</c:v>
                </c:pt>
                <c:pt idx="1324">
                  <c:v>42801</c:v>
                </c:pt>
                <c:pt idx="1325">
                  <c:v>42802</c:v>
                </c:pt>
                <c:pt idx="1326">
                  <c:v>42803</c:v>
                </c:pt>
                <c:pt idx="1327">
                  <c:v>42804</c:v>
                </c:pt>
                <c:pt idx="1328">
                  <c:v>42805</c:v>
                </c:pt>
                <c:pt idx="1329">
                  <c:v>42806</c:v>
                </c:pt>
                <c:pt idx="1330">
                  <c:v>42807</c:v>
                </c:pt>
                <c:pt idx="1331">
                  <c:v>42808</c:v>
                </c:pt>
                <c:pt idx="1332">
                  <c:v>42809</c:v>
                </c:pt>
                <c:pt idx="1333">
                  <c:v>42810</c:v>
                </c:pt>
                <c:pt idx="1334">
                  <c:v>42811</c:v>
                </c:pt>
                <c:pt idx="1335">
                  <c:v>42812</c:v>
                </c:pt>
                <c:pt idx="1336">
                  <c:v>42813</c:v>
                </c:pt>
                <c:pt idx="1337">
                  <c:v>42814</c:v>
                </c:pt>
                <c:pt idx="1338">
                  <c:v>42815</c:v>
                </c:pt>
                <c:pt idx="1339">
                  <c:v>42816</c:v>
                </c:pt>
                <c:pt idx="1340">
                  <c:v>42817</c:v>
                </c:pt>
                <c:pt idx="1341">
                  <c:v>42818</c:v>
                </c:pt>
                <c:pt idx="1342">
                  <c:v>42819</c:v>
                </c:pt>
                <c:pt idx="1343">
                  <c:v>42820</c:v>
                </c:pt>
                <c:pt idx="1344">
                  <c:v>42821</c:v>
                </c:pt>
                <c:pt idx="1345">
                  <c:v>42822</c:v>
                </c:pt>
                <c:pt idx="1346">
                  <c:v>42823</c:v>
                </c:pt>
                <c:pt idx="1347">
                  <c:v>42824</c:v>
                </c:pt>
                <c:pt idx="1348">
                  <c:v>42825</c:v>
                </c:pt>
                <c:pt idx="1349">
                  <c:v>42826</c:v>
                </c:pt>
                <c:pt idx="1350">
                  <c:v>42827</c:v>
                </c:pt>
                <c:pt idx="1351">
                  <c:v>42828</c:v>
                </c:pt>
                <c:pt idx="1352">
                  <c:v>42829</c:v>
                </c:pt>
                <c:pt idx="1353">
                  <c:v>42830</c:v>
                </c:pt>
                <c:pt idx="1354">
                  <c:v>42831</c:v>
                </c:pt>
                <c:pt idx="1355">
                  <c:v>42832</c:v>
                </c:pt>
                <c:pt idx="1356">
                  <c:v>42833</c:v>
                </c:pt>
                <c:pt idx="1357">
                  <c:v>42834</c:v>
                </c:pt>
                <c:pt idx="1358">
                  <c:v>42835</c:v>
                </c:pt>
              </c:numCache>
            </c:numRef>
          </c:cat>
          <c:val>
            <c:numRef>
              <c:f>CAHTS!$B$2:$B$1360</c:f>
              <c:numCache>
                <c:formatCode>General</c:formatCode>
                <c:ptCount val="1359"/>
                <c:pt idx="0">
                  <c:v>37.336576999999998</c:v>
                </c:pt>
                <c:pt idx="1">
                  <c:v>37.084547999999998</c:v>
                </c:pt>
                <c:pt idx="2">
                  <c:v>36.814515</c:v>
                </c:pt>
                <c:pt idx="3">
                  <c:v>37.408588000000002</c:v>
                </c:pt>
                <c:pt idx="4">
                  <c:v>37.120553000000001</c:v>
                </c:pt>
                <c:pt idx="5">
                  <c:v>37.264569999999999</c:v>
                </c:pt>
                <c:pt idx="6">
                  <c:v>37.426591000000002</c:v>
                </c:pt>
                <c:pt idx="7">
                  <c:v>37.678620000000002</c:v>
                </c:pt>
                <c:pt idx="8">
                  <c:v>37.129553000000001</c:v>
                </c:pt>
                <c:pt idx="9">
                  <c:v>37.579608</c:v>
                </c:pt>
                <c:pt idx="10">
                  <c:v>38.065668000000002</c:v>
                </c:pt>
                <c:pt idx="11">
                  <c:v>38.443713000000002</c:v>
                </c:pt>
                <c:pt idx="12">
                  <c:v>38.380704999999999</c:v>
                </c:pt>
                <c:pt idx="13">
                  <c:v>37.804634999999998</c:v>
                </c:pt>
                <c:pt idx="14">
                  <c:v>37.669617000000002</c:v>
                </c:pt>
                <c:pt idx="15">
                  <c:v>37.876646000000001</c:v>
                </c:pt>
                <c:pt idx="16">
                  <c:v>37.912647999999997</c:v>
                </c:pt>
                <c:pt idx="17">
                  <c:v>38.110672999999998</c:v>
                </c:pt>
                <c:pt idx="18">
                  <c:v>38.344700000000003</c:v>
                </c:pt>
                <c:pt idx="19">
                  <c:v>38.731748000000003</c:v>
                </c:pt>
                <c:pt idx="20">
                  <c:v>38.776755999999999</c:v>
                </c:pt>
                <c:pt idx="21">
                  <c:v>38.002661000000003</c:v>
                </c:pt>
                <c:pt idx="22">
                  <c:v>37.849640000000001</c:v>
                </c:pt>
                <c:pt idx="23">
                  <c:v>37.624612999999997</c:v>
                </c:pt>
                <c:pt idx="24">
                  <c:v>38.173679999999997</c:v>
                </c:pt>
                <c:pt idx="25">
                  <c:v>38.263689999999997</c:v>
                </c:pt>
                <c:pt idx="26">
                  <c:v>37.921650999999997</c:v>
                </c:pt>
                <c:pt idx="27">
                  <c:v>37.696623000000002</c:v>
                </c:pt>
                <c:pt idx="28">
                  <c:v>38.137675000000002</c:v>
                </c:pt>
                <c:pt idx="29">
                  <c:v>37.858643000000001</c:v>
                </c:pt>
                <c:pt idx="30">
                  <c:v>37.354579999999999</c:v>
                </c:pt>
                <c:pt idx="31">
                  <c:v>37.624612999999997</c:v>
                </c:pt>
                <c:pt idx="32">
                  <c:v>37.372582999999999</c:v>
                </c:pt>
                <c:pt idx="33">
                  <c:v>37.174557</c:v>
                </c:pt>
                <c:pt idx="34">
                  <c:v>36.976534999999998</c:v>
                </c:pt>
                <c:pt idx="35">
                  <c:v>37.390585000000002</c:v>
                </c:pt>
                <c:pt idx="36">
                  <c:v>37.849640000000001</c:v>
                </c:pt>
                <c:pt idx="37">
                  <c:v>37.651617999999999</c:v>
                </c:pt>
                <c:pt idx="38">
                  <c:v>37.894644999999997</c:v>
                </c:pt>
                <c:pt idx="39">
                  <c:v>37.399585000000002</c:v>
                </c:pt>
                <c:pt idx="40">
                  <c:v>37.435589999999998</c:v>
                </c:pt>
                <c:pt idx="41">
                  <c:v>36.940530000000003</c:v>
                </c:pt>
                <c:pt idx="42">
                  <c:v>37.273569999999999</c:v>
                </c:pt>
                <c:pt idx="43">
                  <c:v>37.264569999999999</c:v>
                </c:pt>
                <c:pt idx="44">
                  <c:v>36.949530000000003</c:v>
                </c:pt>
                <c:pt idx="45">
                  <c:v>37.579608</c:v>
                </c:pt>
                <c:pt idx="46">
                  <c:v>38.002661000000003</c:v>
                </c:pt>
                <c:pt idx="47">
                  <c:v>37.633616000000004</c:v>
                </c:pt>
                <c:pt idx="48">
                  <c:v>37.651617999999999</c:v>
                </c:pt>
                <c:pt idx="49">
                  <c:v>37.417588000000002</c:v>
                </c:pt>
                <c:pt idx="50">
                  <c:v>37.534602999999997</c:v>
                </c:pt>
                <c:pt idx="51">
                  <c:v>37.435589999999998</c:v>
                </c:pt>
                <c:pt idx="52">
                  <c:v>37.111550000000001</c:v>
                </c:pt>
                <c:pt idx="53">
                  <c:v>36.742505000000001</c:v>
                </c:pt>
                <c:pt idx="54">
                  <c:v>37.273569999999999</c:v>
                </c:pt>
                <c:pt idx="55">
                  <c:v>37.381582000000002</c:v>
                </c:pt>
                <c:pt idx="56">
                  <c:v>37.966655000000003</c:v>
                </c:pt>
                <c:pt idx="57">
                  <c:v>38.956775</c:v>
                </c:pt>
                <c:pt idx="58">
                  <c:v>38.983781</c:v>
                </c:pt>
                <c:pt idx="59">
                  <c:v>38.825474999999997</c:v>
                </c:pt>
                <c:pt idx="60">
                  <c:v>38.988303000000002</c:v>
                </c:pt>
                <c:pt idx="61">
                  <c:v>38.997351000000002</c:v>
                </c:pt>
                <c:pt idx="62">
                  <c:v>38.680739000000003</c:v>
                </c:pt>
                <c:pt idx="63">
                  <c:v>38.192256999999998</c:v>
                </c:pt>
                <c:pt idx="64">
                  <c:v>38.336993</c:v>
                </c:pt>
                <c:pt idx="65">
                  <c:v>37.785186000000003</c:v>
                </c:pt>
                <c:pt idx="66">
                  <c:v>37.658541999999997</c:v>
                </c:pt>
                <c:pt idx="67">
                  <c:v>37.079597999999997</c:v>
                </c:pt>
                <c:pt idx="68">
                  <c:v>37.323836999999997</c:v>
                </c:pt>
                <c:pt idx="69">
                  <c:v>37.360022000000001</c:v>
                </c:pt>
                <c:pt idx="70">
                  <c:v>36.663479000000002</c:v>
                </c:pt>
                <c:pt idx="71">
                  <c:v>36.708711999999998</c:v>
                </c:pt>
                <c:pt idx="72">
                  <c:v>37.721863999999997</c:v>
                </c:pt>
                <c:pt idx="73">
                  <c:v>37.242423000000002</c:v>
                </c:pt>
                <c:pt idx="74">
                  <c:v>37.242423000000002</c:v>
                </c:pt>
                <c:pt idx="75">
                  <c:v>37.586171999999998</c:v>
                </c:pt>
                <c:pt idx="76">
                  <c:v>37.450484000000003</c:v>
                </c:pt>
                <c:pt idx="77">
                  <c:v>37.305748000000001</c:v>
                </c:pt>
                <c:pt idx="78">
                  <c:v>37.640450000000001</c:v>
                </c:pt>
                <c:pt idx="79">
                  <c:v>37.911828999999997</c:v>
                </c:pt>
                <c:pt idx="80">
                  <c:v>38.273671</c:v>
                </c:pt>
                <c:pt idx="81">
                  <c:v>38.237485999999997</c:v>
                </c:pt>
                <c:pt idx="82">
                  <c:v>38.400314999999999</c:v>
                </c:pt>
                <c:pt idx="83">
                  <c:v>38.373173999999999</c:v>
                </c:pt>
                <c:pt idx="84">
                  <c:v>39.196365</c:v>
                </c:pt>
                <c:pt idx="85">
                  <c:v>38.626465000000003</c:v>
                </c:pt>
                <c:pt idx="86">
                  <c:v>38.771200999999998</c:v>
                </c:pt>
                <c:pt idx="87">
                  <c:v>38.915937</c:v>
                </c:pt>
                <c:pt idx="88">
                  <c:v>38.201301000000001</c:v>
                </c:pt>
                <c:pt idx="89">
                  <c:v>38.210349000000001</c:v>
                </c:pt>
                <c:pt idx="90">
                  <c:v>38.436500000000002</c:v>
                </c:pt>
                <c:pt idx="91">
                  <c:v>38.680739000000003</c:v>
                </c:pt>
                <c:pt idx="92">
                  <c:v>38.201301000000001</c:v>
                </c:pt>
                <c:pt idx="93">
                  <c:v>38.101795000000003</c:v>
                </c:pt>
                <c:pt idx="94">
                  <c:v>37.549987999999999</c:v>
                </c:pt>
                <c:pt idx="95">
                  <c:v>37.052458000000001</c:v>
                </c:pt>
                <c:pt idx="96">
                  <c:v>37.405251999999997</c:v>
                </c:pt>
                <c:pt idx="97">
                  <c:v>37.314793000000002</c:v>
                </c:pt>
                <c:pt idx="98">
                  <c:v>37.088642999999998</c:v>
                </c:pt>
                <c:pt idx="99">
                  <c:v>37.513806000000002</c:v>
                </c:pt>
                <c:pt idx="100">
                  <c:v>37.694724000000001</c:v>
                </c:pt>
                <c:pt idx="101">
                  <c:v>37.721863999999997</c:v>
                </c:pt>
                <c:pt idx="102">
                  <c:v>37.233378999999999</c:v>
                </c:pt>
                <c:pt idx="103">
                  <c:v>37.432392</c:v>
                </c:pt>
                <c:pt idx="104">
                  <c:v>36.663479000000002</c:v>
                </c:pt>
                <c:pt idx="105">
                  <c:v>36.672527000000002</c:v>
                </c:pt>
                <c:pt idx="106">
                  <c:v>37.124827000000003</c:v>
                </c:pt>
                <c:pt idx="107">
                  <c:v>37.522851000000003</c:v>
                </c:pt>
                <c:pt idx="108">
                  <c:v>37.739955999999999</c:v>
                </c:pt>
                <c:pt idx="109">
                  <c:v>37.902785000000002</c:v>
                </c:pt>
                <c:pt idx="110">
                  <c:v>37.522851000000003</c:v>
                </c:pt>
                <c:pt idx="111">
                  <c:v>37.803277999999999</c:v>
                </c:pt>
                <c:pt idx="112">
                  <c:v>37.577128000000002</c:v>
                </c:pt>
                <c:pt idx="113">
                  <c:v>37.830415000000002</c:v>
                </c:pt>
                <c:pt idx="114">
                  <c:v>38.418407000000002</c:v>
                </c:pt>
                <c:pt idx="115">
                  <c:v>38.508865999999998</c:v>
                </c:pt>
                <c:pt idx="116">
                  <c:v>38.545051000000001</c:v>
                </c:pt>
                <c:pt idx="117">
                  <c:v>38.165117000000002</c:v>
                </c:pt>
                <c:pt idx="118">
                  <c:v>37.577128000000002</c:v>
                </c:pt>
                <c:pt idx="119">
                  <c:v>37.703772000000001</c:v>
                </c:pt>
                <c:pt idx="120">
                  <c:v>36.790123000000001</c:v>
                </c:pt>
                <c:pt idx="121">
                  <c:v>36.790123000000001</c:v>
                </c:pt>
                <c:pt idx="122">
                  <c:v>36.697311999999997</c:v>
                </c:pt>
                <c:pt idx="123">
                  <c:v>37.270563000000003</c:v>
                </c:pt>
                <c:pt idx="124">
                  <c:v>38.216887</c:v>
                </c:pt>
                <c:pt idx="125">
                  <c:v>38.580858999999997</c:v>
                </c:pt>
                <c:pt idx="126">
                  <c:v>39.026719999999997</c:v>
                </c:pt>
                <c:pt idx="127">
                  <c:v>38.735543999999997</c:v>
                </c:pt>
                <c:pt idx="128">
                  <c:v>38.007604000000001</c:v>
                </c:pt>
                <c:pt idx="129">
                  <c:v>38.744646000000003</c:v>
                </c:pt>
                <c:pt idx="130">
                  <c:v>38.835636999999998</c:v>
                </c:pt>
                <c:pt idx="131">
                  <c:v>38.526262000000003</c:v>
                </c:pt>
                <c:pt idx="132">
                  <c:v>38.225985000000001</c:v>
                </c:pt>
                <c:pt idx="133">
                  <c:v>38.680948000000001</c:v>
                </c:pt>
                <c:pt idx="134">
                  <c:v>38.480766000000003</c:v>
                </c:pt>
                <c:pt idx="135">
                  <c:v>38.890234</c:v>
                </c:pt>
                <c:pt idx="136">
                  <c:v>39.18141</c:v>
                </c:pt>
                <c:pt idx="137">
                  <c:v>39.581775999999998</c:v>
                </c:pt>
                <c:pt idx="138">
                  <c:v>39.217804000000001</c:v>
                </c:pt>
                <c:pt idx="139">
                  <c:v>38.653651000000004</c:v>
                </c:pt>
                <c:pt idx="140">
                  <c:v>38.362475000000003</c:v>
                </c:pt>
                <c:pt idx="141">
                  <c:v>38.335177999999999</c:v>
                </c:pt>
                <c:pt idx="142">
                  <c:v>38.280580999999998</c:v>
                </c:pt>
                <c:pt idx="143">
                  <c:v>38.526262000000003</c:v>
                </c:pt>
                <c:pt idx="144">
                  <c:v>39.408890999999997</c:v>
                </c:pt>
                <c:pt idx="145">
                  <c:v>39.208705999999999</c:v>
                </c:pt>
                <c:pt idx="146">
                  <c:v>38.699145999999999</c:v>
                </c:pt>
                <c:pt idx="147">
                  <c:v>37.206868999999998</c:v>
                </c:pt>
                <c:pt idx="148">
                  <c:v>35.705492999999997</c:v>
                </c:pt>
                <c:pt idx="149">
                  <c:v>35.596299000000002</c:v>
                </c:pt>
                <c:pt idx="150">
                  <c:v>36.08766</c:v>
                </c:pt>
                <c:pt idx="151">
                  <c:v>36.169553999999998</c:v>
                </c:pt>
                <c:pt idx="152">
                  <c:v>36.579020999999997</c:v>
                </c:pt>
                <c:pt idx="153">
                  <c:v>36.642716</c:v>
                </c:pt>
                <c:pt idx="154">
                  <c:v>36.378836</c:v>
                </c:pt>
                <c:pt idx="155">
                  <c:v>36.187753000000001</c:v>
                </c:pt>
                <c:pt idx="156">
                  <c:v>36.224150000000002</c:v>
                </c:pt>
                <c:pt idx="157">
                  <c:v>36.278744000000003</c:v>
                </c:pt>
                <c:pt idx="158">
                  <c:v>36.124057999999998</c:v>
                </c:pt>
                <c:pt idx="159">
                  <c:v>36.451631999999996</c:v>
                </c:pt>
                <c:pt idx="160">
                  <c:v>36.269646000000002</c:v>
                </c:pt>
                <c:pt idx="161">
                  <c:v>36.051262000000001</c:v>
                </c:pt>
                <c:pt idx="162">
                  <c:v>35.987568000000003</c:v>
                </c:pt>
                <c:pt idx="163">
                  <c:v>36.142257000000001</c:v>
                </c:pt>
                <c:pt idx="164">
                  <c:v>36.205952000000003</c:v>
                </c:pt>
                <c:pt idx="165">
                  <c:v>36.023966000000001</c:v>
                </c:pt>
                <c:pt idx="166">
                  <c:v>36.424332</c:v>
                </c:pt>
                <c:pt idx="167">
                  <c:v>36.005766999999999</c:v>
                </c:pt>
                <c:pt idx="168">
                  <c:v>35.987568000000003</c:v>
                </c:pt>
                <c:pt idx="169">
                  <c:v>36.114956999999997</c:v>
                </c:pt>
                <c:pt idx="170">
                  <c:v>35.468910000000001</c:v>
                </c:pt>
                <c:pt idx="171">
                  <c:v>35.659993999999998</c:v>
                </c:pt>
                <c:pt idx="172">
                  <c:v>34.859262000000001</c:v>
                </c:pt>
                <c:pt idx="173">
                  <c:v>34.804665</c:v>
                </c:pt>
                <c:pt idx="174">
                  <c:v>34.677275999999999</c:v>
                </c:pt>
                <c:pt idx="175">
                  <c:v>34.349702000000001</c:v>
                </c:pt>
                <c:pt idx="176">
                  <c:v>34.386099999999999</c:v>
                </c:pt>
                <c:pt idx="177">
                  <c:v>34.913854999999998</c:v>
                </c:pt>
                <c:pt idx="178">
                  <c:v>34.786465999999997</c:v>
                </c:pt>
                <c:pt idx="179">
                  <c:v>35.123137999999997</c:v>
                </c:pt>
                <c:pt idx="180">
                  <c:v>34.831961999999997</c:v>
                </c:pt>
                <c:pt idx="181">
                  <c:v>35.077641999999997</c:v>
                </c:pt>
                <c:pt idx="182">
                  <c:v>35.132238999999998</c:v>
                </c:pt>
                <c:pt idx="183">
                  <c:v>35.396118000000001</c:v>
                </c:pt>
                <c:pt idx="184">
                  <c:v>35.532604999999997</c:v>
                </c:pt>
                <c:pt idx="185">
                  <c:v>35.650896000000003</c:v>
                </c:pt>
                <c:pt idx="186">
                  <c:v>36.280752999999997</c:v>
                </c:pt>
                <c:pt idx="187">
                  <c:v>35.676530999999997</c:v>
                </c:pt>
                <c:pt idx="188">
                  <c:v>36.161738999999997</c:v>
                </c:pt>
                <c:pt idx="189">
                  <c:v>36.289906000000002</c:v>
                </c:pt>
                <c:pt idx="190">
                  <c:v>36.473004000000003</c:v>
                </c:pt>
                <c:pt idx="191">
                  <c:v>37.214550000000003</c:v>
                </c:pt>
                <c:pt idx="192">
                  <c:v>37.095536000000003</c:v>
                </c:pt>
                <c:pt idx="193">
                  <c:v>37.397644999999997</c:v>
                </c:pt>
                <c:pt idx="194">
                  <c:v>37.5899</c:v>
                </c:pt>
                <c:pt idx="195">
                  <c:v>37.351871000000003</c:v>
                </c:pt>
                <c:pt idx="196">
                  <c:v>37.452575000000003</c:v>
                </c:pt>
                <c:pt idx="197">
                  <c:v>37.434265000000003</c:v>
                </c:pt>
                <c:pt idx="198">
                  <c:v>38.093417000000002</c:v>
                </c:pt>
                <c:pt idx="199">
                  <c:v>38.496229999999997</c:v>
                </c:pt>
                <c:pt idx="200">
                  <c:v>38.111727000000002</c:v>
                </c:pt>
                <c:pt idx="201">
                  <c:v>38.212431000000002</c:v>
                </c:pt>
                <c:pt idx="202">
                  <c:v>37.772993999999997</c:v>
                </c:pt>
                <c:pt idx="203">
                  <c:v>38.056795999999999</c:v>
                </c:pt>
                <c:pt idx="204">
                  <c:v>37.296944000000003</c:v>
                </c:pt>
                <c:pt idx="205">
                  <c:v>37.242013999999998</c:v>
                </c:pt>
                <c:pt idx="206">
                  <c:v>37.434265000000003</c:v>
                </c:pt>
                <c:pt idx="207">
                  <c:v>37.013142000000002</c:v>
                </c:pt>
                <c:pt idx="208">
                  <c:v>37.653982999999997</c:v>
                </c:pt>
                <c:pt idx="209">
                  <c:v>37.809615000000001</c:v>
                </c:pt>
                <c:pt idx="210">
                  <c:v>37.626516000000002</c:v>
                </c:pt>
                <c:pt idx="211">
                  <c:v>37.058914999999999</c:v>
                </c:pt>
                <c:pt idx="212">
                  <c:v>37.077226000000003</c:v>
                </c:pt>
                <c:pt idx="213">
                  <c:v>37.269477000000002</c:v>
                </c:pt>
                <c:pt idx="214">
                  <c:v>36.674413000000001</c:v>
                </c:pt>
                <c:pt idx="215">
                  <c:v>36.619481999999998</c:v>
                </c:pt>
                <c:pt idx="216">
                  <c:v>36.527934999999999</c:v>
                </c:pt>
                <c:pt idx="217">
                  <c:v>36.445540999999999</c:v>
                </c:pt>
                <c:pt idx="218">
                  <c:v>35.969487000000001</c:v>
                </c:pt>
                <c:pt idx="219">
                  <c:v>36.033571000000002</c:v>
                </c:pt>
                <c:pt idx="220">
                  <c:v>36.042724</c:v>
                </c:pt>
                <c:pt idx="221">
                  <c:v>36.280752999999997</c:v>
                </c:pt>
                <c:pt idx="222">
                  <c:v>35.987797</c:v>
                </c:pt>
                <c:pt idx="223">
                  <c:v>36.280752999999997</c:v>
                </c:pt>
                <c:pt idx="224">
                  <c:v>36.610329</c:v>
                </c:pt>
                <c:pt idx="225">
                  <c:v>36.344836999999998</c:v>
                </c:pt>
                <c:pt idx="226">
                  <c:v>36.198359000000004</c:v>
                </c:pt>
                <c:pt idx="227">
                  <c:v>36.509625</c:v>
                </c:pt>
                <c:pt idx="228">
                  <c:v>36.894126999999997</c:v>
                </c:pt>
                <c:pt idx="229">
                  <c:v>37.031452000000002</c:v>
                </c:pt>
                <c:pt idx="230">
                  <c:v>37.077226000000003</c:v>
                </c:pt>
                <c:pt idx="231">
                  <c:v>36.985678</c:v>
                </c:pt>
                <c:pt idx="232">
                  <c:v>36.976520999999998</c:v>
                </c:pt>
                <c:pt idx="233">
                  <c:v>37.022295</c:v>
                </c:pt>
                <c:pt idx="234">
                  <c:v>37.443421999999998</c:v>
                </c:pt>
                <c:pt idx="235">
                  <c:v>37.809615000000001</c:v>
                </c:pt>
                <c:pt idx="236">
                  <c:v>38.450456000000003</c:v>
                </c:pt>
                <c:pt idx="237">
                  <c:v>38.340598999999997</c:v>
                </c:pt>
                <c:pt idx="238">
                  <c:v>38.368062000000002</c:v>
                </c:pt>
                <c:pt idx="239">
                  <c:v>38.743411999999999</c:v>
                </c:pt>
                <c:pt idx="240">
                  <c:v>38.743411999999999</c:v>
                </c:pt>
                <c:pt idx="241">
                  <c:v>39.045524</c:v>
                </c:pt>
                <c:pt idx="242">
                  <c:v>38.459609</c:v>
                </c:pt>
                <c:pt idx="243">
                  <c:v>38.734257999999997</c:v>
                </c:pt>
                <c:pt idx="244">
                  <c:v>38.477919999999997</c:v>
                </c:pt>
                <c:pt idx="245">
                  <c:v>38.239894999999997</c:v>
                </c:pt>
                <c:pt idx="246">
                  <c:v>38.139189999999999</c:v>
                </c:pt>
                <c:pt idx="247">
                  <c:v>37.855387999999998</c:v>
                </c:pt>
                <c:pt idx="248">
                  <c:v>37.528215000000003</c:v>
                </c:pt>
                <c:pt idx="249">
                  <c:v>37.952157999999997</c:v>
                </c:pt>
                <c:pt idx="250">
                  <c:v>38.422179999999997</c:v>
                </c:pt>
                <c:pt idx="251">
                  <c:v>38.514344000000001</c:v>
                </c:pt>
                <c:pt idx="252">
                  <c:v>39.122610999999999</c:v>
                </c:pt>
                <c:pt idx="253">
                  <c:v>39.104177999999997</c:v>
                </c:pt>
                <c:pt idx="254">
                  <c:v>39.104177999999997</c:v>
                </c:pt>
                <c:pt idx="255">
                  <c:v>39.297716999999999</c:v>
                </c:pt>
                <c:pt idx="256">
                  <c:v>39.620283999999998</c:v>
                </c:pt>
                <c:pt idx="257">
                  <c:v>39.684797000000003</c:v>
                </c:pt>
                <c:pt idx="258">
                  <c:v>39.804605000000002</c:v>
                </c:pt>
                <c:pt idx="259">
                  <c:v>40.081093000000003</c:v>
                </c:pt>
                <c:pt idx="260">
                  <c:v>40.302278000000001</c:v>
                </c:pt>
                <c:pt idx="261">
                  <c:v>40.698574000000001</c:v>
                </c:pt>
                <c:pt idx="262">
                  <c:v>41.140948999999999</c:v>
                </c:pt>
                <c:pt idx="263">
                  <c:v>41.076436000000001</c:v>
                </c:pt>
                <c:pt idx="264">
                  <c:v>41.528030000000001</c:v>
                </c:pt>
                <c:pt idx="265">
                  <c:v>41.223894999999999</c:v>
                </c:pt>
                <c:pt idx="266">
                  <c:v>41.380571000000003</c:v>
                </c:pt>
                <c:pt idx="267">
                  <c:v>41.140948999999999</c:v>
                </c:pt>
                <c:pt idx="268">
                  <c:v>41.454298999999999</c:v>
                </c:pt>
                <c:pt idx="269">
                  <c:v>41.177815000000002</c:v>
                </c:pt>
                <c:pt idx="270">
                  <c:v>40.376009000000003</c:v>
                </c:pt>
                <c:pt idx="271">
                  <c:v>40.440522000000001</c:v>
                </c:pt>
                <c:pt idx="272">
                  <c:v>40.237766000000001</c:v>
                </c:pt>
                <c:pt idx="273">
                  <c:v>41.177815000000002</c:v>
                </c:pt>
                <c:pt idx="274">
                  <c:v>40.735439</c:v>
                </c:pt>
                <c:pt idx="275">
                  <c:v>41.279192999999999</c:v>
                </c:pt>
                <c:pt idx="276">
                  <c:v>41.638623000000003</c:v>
                </c:pt>
                <c:pt idx="277">
                  <c:v>41.675488000000001</c:v>
                </c:pt>
                <c:pt idx="278">
                  <c:v>41.970405</c:v>
                </c:pt>
                <c:pt idx="279">
                  <c:v>41.878241000000003</c:v>
                </c:pt>
                <c:pt idx="280">
                  <c:v>42.394348000000001</c:v>
                </c:pt>
                <c:pt idx="281">
                  <c:v>43.039479999999998</c:v>
                </c:pt>
                <c:pt idx="282">
                  <c:v>42.818289999999998</c:v>
                </c:pt>
                <c:pt idx="283">
                  <c:v>42.458860999999999</c:v>
                </c:pt>
                <c:pt idx="284">
                  <c:v>41.915106999999999</c:v>
                </c:pt>
                <c:pt idx="285">
                  <c:v>41.988838000000001</c:v>
                </c:pt>
                <c:pt idx="286">
                  <c:v>41.675488000000001</c:v>
                </c:pt>
                <c:pt idx="287">
                  <c:v>42.108645000000003</c:v>
                </c:pt>
                <c:pt idx="288">
                  <c:v>42.633966000000001</c:v>
                </c:pt>
                <c:pt idx="289">
                  <c:v>42.587885999999997</c:v>
                </c:pt>
                <c:pt idx="290">
                  <c:v>42.864370999999998</c:v>
                </c:pt>
                <c:pt idx="291">
                  <c:v>42.624752000000001</c:v>
                </c:pt>
                <c:pt idx="292">
                  <c:v>42.652399000000003</c:v>
                </c:pt>
                <c:pt idx="293">
                  <c:v>42.504941000000002</c:v>
                </c:pt>
                <c:pt idx="294">
                  <c:v>42.292968999999999</c:v>
                </c:pt>
                <c:pt idx="295">
                  <c:v>42.652399000000003</c:v>
                </c:pt>
                <c:pt idx="296">
                  <c:v>43.113207000000003</c:v>
                </c:pt>
                <c:pt idx="297">
                  <c:v>43.159291000000003</c:v>
                </c:pt>
                <c:pt idx="298">
                  <c:v>43.168506000000001</c:v>
                </c:pt>
                <c:pt idx="299">
                  <c:v>43.398910000000001</c:v>
                </c:pt>
                <c:pt idx="300">
                  <c:v>42.928887000000003</c:v>
                </c:pt>
                <c:pt idx="301">
                  <c:v>42.514158999999999</c:v>
                </c:pt>
                <c:pt idx="302">
                  <c:v>39.030447000000002</c:v>
                </c:pt>
                <c:pt idx="303">
                  <c:v>38.836908000000001</c:v>
                </c:pt>
                <c:pt idx="304">
                  <c:v>38.680235000000003</c:v>
                </c:pt>
                <c:pt idx="305">
                  <c:v>38.790827999999998</c:v>
                </c:pt>
                <c:pt idx="306">
                  <c:v>38.753962999999999</c:v>
                </c:pt>
                <c:pt idx="307">
                  <c:v>38.873773999999997</c:v>
                </c:pt>
                <c:pt idx="308">
                  <c:v>38.692878999999998</c:v>
                </c:pt>
                <c:pt idx="309">
                  <c:v>38.609389</c:v>
                </c:pt>
                <c:pt idx="310">
                  <c:v>38.822750999999997</c:v>
                </c:pt>
                <c:pt idx="311">
                  <c:v>39.008285000000001</c:v>
                </c:pt>
                <c:pt idx="312">
                  <c:v>39.314416000000001</c:v>
                </c:pt>
                <c:pt idx="313">
                  <c:v>39.453563000000003</c:v>
                </c:pt>
                <c:pt idx="314">
                  <c:v>39.379351999999997</c:v>
                </c:pt>
                <c:pt idx="315">
                  <c:v>39.676203999999998</c:v>
                </c:pt>
                <c:pt idx="316">
                  <c:v>39.778247999999998</c:v>
                </c:pt>
                <c:pt idx="317">
                  <c:v>39.843184000000001</c:v>
                </c:pt>
                <c:pt idx="318">
                  <c:v>40.353399000000003</c:v>
                </c:pt>
                <c:pt idx="319">
                  <c:v>40.140036000000002</c:v>
                </c:pt>
                <c:pt idx="320">
                  <c:v>39.898842000000002</c:v>
                </c:pt>
                <c:pt idx="321">
                  <c:v>40.000884999999997</c:v>
                </c:pt>
                <c:pt idx="322">
                  <c:v>39.509224000000003</c:v>
                </c:pt>
                <c:pt idx="323">
                  <c:v>39.611268000000003</c:v>
                </c:pt>
                <c:pt idx="324">
                  <c:v>39.954503000000003</c:v>
                </c:pt>
                <c:pt idx="325">
                  <c:v>40.242080000000001</c:v>
                </c:pt>
                <c:pt idx="326">
                  <c:v>40.631697000000003</c:v>
                </c:pt>
                <c:pt idx="327">
                  <c:v>41.179018999999997</c:v>
                </c:pt>
                <c:pt idx="328">
                  <c:v>41.021318000000001</c:v>
                </c:pt>
                <c:pt idx="329">
                  <c:v>40.798676999999998</c:v>
                </c:pt>
                <c:pt idx="330">
                  <c:v>40.817231</c:v>
                </c:pt>
                <c:pt idx="331">
                  <c:v>41.021318000000001</c:v>
                </c:pt>
                <c:pt idx="332">
                  <c:v>40.761569999999999</c:v>
                </c:pt>
                <c:pt idx="333">
                  <c:v>42.820985999999998</c:v>
                </c:pt>
                <c:pt idx="334">
                  <c:v>43.034348000000001</c:v>
                </c:pt>
                <c:pt idx="335">
                  <c:v>42.635452000000001</c:v>
                </c:pt>
                <c:pt idx="336">
                  <c:v>43.090009000000002</c:v>
                </c:pt>
                <c:pt idx="337">
                  <c:v>43.015794</c:v>
                </c:pt>
                <c:pt idx="338">
                  <c:v>42.700387999999997</c:v>
                </c:pt>
                <c:pt idx="339">
                  <c:v>43.006518999999997</c:v>
                </c:pt>
                <c:pt idx="340">
                  <c:v>42.820985999999998</c:v>
                </c:pt>
                <c:pt idx="341">
                  <c:v>42.913750999999998</c:v>
                </c:pt>
                <c:pt idx="342">
                  <c:v>43.386862000000001</c:v>
                </c:pt>
                <c:pt idx="343">
                  <c:v>43.600223999999997</c:v>
                </c:pt>
                <c:pt idx="344">
                  <c:v>44.333080000000002</c:v>
                </c:pt>
                <c:pt idx="345">
                  <c:v>44.546441999999999</c:v>
                </c:pt>
                <c:pt idx="346">
                  <c:v>44.490780999999998</c:v>
                </c:pt>
                <c:pt idx="347">
                  <c:v>44.147545999999998</c:v>
                </c:pt>
                <c:pt idx="348">
                  <c:v>43.757925</c:v>
                </c:pt>
                <c:pt idx="349">
                  <c:v>43.757925</c:v>
                </c:pt>
                <c:pt idx="350">
                  <c:v>43.859969</c:v>
                </c:pt>
                <c:pt idx="351">
                  <c:v>43.683714000000002</c:v>
                </c:pt>
                <c:pt idx="352">
                  <c:v>44.221756999999997</c:v>
                </c:pt>
                <c:pt idx="353">
                  <c:v>43.563116999999998</c:v>
                </c:pt>
                <c:pt idx="354">
                  <c:v>43.813586000000001</c:v>
                </c:pt>
                <c:pt idx="355">
                  <c:v>43.127116999999998</c:v>
                </c:pt>
                <c:pt idx="356">
                  <c:v>42.691113000000001</c:v>
                </c:pt>
                <c:pt idx="357">
                  <c:v>42.793157000000001</c:v>
                </c:pt>
                <c:pt idx="358">
                  <c:v>43.507458999999997</c:v>
                </c:pt>
                <c:pt idx="359">
                  <c:v>43.451797999999997</c:v>
                </c:pt>
                <c:pt idx="360">
                  <c:v>43.590949000000002</c:v>
                </c:pt>
                <c:pt idx="361">
                  <c:v>43.748649999999998</c:v>
                </c:pt>
                <c:pt idx="362">
                  <c:v>44.435122999999997</c:v>
                </c:pt>
                <c:pt idx="363">
                  <c:v>44.370187000000001</c:v>
                </c:pt>
                <c:pt idx="364">
                  <c:v>44.759804000000003</c:v>
                </c:pt>
                <c:pt idx="365">
                  <c:v>45.232911999999999</c:v>
                </c:pt>
                <c:pt idx="366">
                  <c:v>44.871122999999997</c:v>
                </c:pt>
                <c:pt idx="367">
                  <c:v>43.66516</c:v>
                </c:pt>
                <c:pt idx="368">
                  <c:v>43.813586000000001</c:v>
                </c:pt>
                <c:pt idx="369">
                  <c:v>43.210607000000003</c:v>
                </c:pt>
                <c:pt idx="370">
                  <c:v>43.266264</c:v>
                </c:pt>
                <c:pt idx="371">
                  <c:v>44.462952000000001</c:v>
                </c:pt>
                <c:pt idx="372">
                  <c:v>44.548839000000001</c:v>
                </c:pt>
                <c:pt idx="373">
                  <c:v>44.063395</c:v>
                </c:pt>
                <c:pt idx="374">
                  <c:v>44.427477000000003</c:v>
                </c:pt>
                <c:pt idx="375">
                  <c:v>43.895356</c:v>
                </c:pt>
                <c:pt idx="376">
                  <c:v>44.156748</c:v>
                </c:pt>
                <c:pt idx="377">
                  <c:v>44.418143000000001</c:v>
                </c:pt>
                <c:pt idx="378">
                  <c:v>44.380800999999998</c:v>
                </c:pt>
                <c:pt idx="379">
                  <c:v>44.819564999999997</c:v>
                </c:pt>
                <c:pt idx="380">
                  <c:v>45.547733999999998</c:v>
                </c:pt>
                <c:pt idx="381">
                  <c:v>46.247894000000002</c:v>
                </c:pt>
                <c:pt idx="382">
                  <c:v>46.313242000000002</c:v>
                </c:pt>
                <c:pt idx="383">
                  <c:v>46.434604</c:v>
                </c:pt>
                <c:pt idx="384">
                  <c:v>45.949159000000002</c:v>
                </c:pt>
                <c:pt idx="385">
                  <c:v>46.257227999999998</c:v>
                </c:pt>
                <c:pt idx="386">
                  <c:v>46.826690999999997</c:v>
                </c:pt>
                <c:pt idx="387">
                  <c:v>47.162768999999997</c:v>
                </c:pt>
                <c:pt idx="388">
                  <c:v>47.162768999999997</c:v>
                </c:pt>
                <c:pt idx="389">
                  <c:v>46.845362999999999</c:v>
                </c:pt>
                <c:pt idx="390">
                  <c:v>46.546627999999998</c:v>
                </c:pt>
                <c:pt idx="391">
                  <c:v>46.369252000000003</c:v>
                </c:pt>
                <c:pt idx="392">
                  <c:v>47.666885000000001</c:v>
                </c:pt>
                <c:pt idx="393">
                  <c:v>47.218783000000002</c:v>
                </c:pt>
                <c:pt idx="394">
                  <c:v>46.910710999999999</c:v>
                </c:pt>
                <c:pt idx="395">
                  <c:v>46.761344000000001</c:v>
                </c:pt>
                <c:pt idx="396">
                  <c:v>47.694890000000001</c:v>
                </c:pt>
                <c:pt idx="397">
                  <c:v>47.713560999999999</c:v>
                </c:pt>
                <c:pt idx="398">
                  <c:v>48.114986999999999</c:v>
                </c:pt>
                <c:pt idx="399">
                  <c:v>48.021630000000002</c:v>
                </c:pt>
                <c:pt idx="400">
                  <c:v>47.741567000000003</c:v>
                </c:pt>
                <c:pt idx="401">
                  <c:v>48.096314999999997</c:v>
                </c:pt>
                <c:pt idx="402">
                  <c:v>48.142992</c:v>
                </c:pt>
                <c:pt idx="403">
                  <c:v>48.170997</c:v>
                </c:pt>
                <c:pt idx="404">
                  <c:v>48.721789999999999</c:v>
                </c:pt>
                <c:pt idx="405">
                  <c:v>48.759132000000001</c:v>
                </c:pt>
                <c:pt idx="406">
                  <c:v>48.068309999999997</c:v>
                </c:pt>
                <c:pt idx="407">
                  <c:v>47.909604999999999</c:v>
                </c:pt>
                <c:pt idx="408">
                  <c:v>47.732233000000001</c:v>
                </c:pt>
                <c:pt idx="409">
                  <c:v>47.676219000000003</c:v>
                </c:pt>
                <c:pt idx="410">
                  <c:v>46.938715999999999</c:v>
                </c:pt>
                <c:pt idx="411">
                  <c:v>47.237451</c:v>
                </c:pt>
                <c:pt idx="412">
                  <c:v>47.834923000000003</c:v>
                </c:pt>
                <c:pt idx="413">
                  <c:v>47.582864999999998</c:v>
                </c:pt>
                <c:pt idx="414">
                  <c:v>46.705328999999999</c:v>
                </c:pt>
                <c:pt idx="415">
                  <c:v>46.695996000000001</c:v>
                </c:pt>
                <c:pt idx="416">
                  <c:v>46.938715999999999</c:v>
                </c:pt>
                <c:pt idx="417">
                  <c:v>46.938715999999999</c:v>
                </c:pt>
                <c:pt idx="418">
                  <c:v>46.882705999999999</c:v>
                </c:pt>
                <c:pt idx="419">
                  <c:v>46.901376999999997</c:v>
                </c:pt>
                <c:pt idx="420">
                  <c:v>46.836024999999999</c:v>
                </c:pt>
                <c:pt idx="421">
                  <c:v>47.041407</c:v>
                </c:pt>
                <c:pt idx="422">
                  <c:v>47.424160999999998</c:v>
                </c:pt>
                <c:pt idx="423">
                  <c:v>47.732233000000001</c:v>
                </c:pt>
                <c:pt idx="424">
                  <c:v>48.731127000000001</c:v>
                </c:pt>
                <c:pt idx="425">
                  <c:v>49.33793</c:v>
                </c:pt>
                <c:pt idx="426">
                  <c:v>49.496634999999998</c:v>
                </c:pt>
                <c:pt idx="427">
                  <c:v>49.711350000000003</c:v>
                </c:pt>
                <c:pt idx="428">
                  <c:v>50.010084999999997</c:v>
                </c:pt>
                <c:pt idx="429">
                  <c:v>49.776698000000003</c:v>
                </c:pt>
                <c:pt idx="430">
                  <c:v>49.898060000000001</c:v>
                </c:pt>
                <c:pt idx="431">
                  <c:v>49.888722999999999</c:v>
                </c:pt>
                <c:pt idx="432">
                  <c:v>49.711350000000003</c:v>
                </c:pt>
                <c:pt idx="433">
                  <c:v>48.917836999999999</c:v>
                </c:pt>
                <c:pt idx="434">
                  <c:v>48.917836999999999</c:v>
                </c:pt>
                <c:pt idx="435">
                  <c:v>48.843152000000003</c:v>
                </c:pt>
                <c:pt idx="436">
                  <c:v>49.090102999999999</c:v>
                </c:pt>
                <c:pt idx="437">
                  <c:v>48.968038</c:v>
                </c:pt>
                <c:pt idx="438">
                  <c:v>49.841293</c:v>
                </c:pt>
                <c:pt idx="439">
                  <c:v>49.963358999999997</c:v>
                </c:pt>
                <c:pt idx="440">
                  <c:v>50.235664999999997</c:v>
                </c:pt>
                <c:pt idx="441">
                  <c:v>50.564307999999997</c:v>
                </c:pt>
                <c:pt idx="442">
                  <c:v>50.573700000000002</c:v>
                </c:pt>
                <c:pt idx="443">
                  <c:v>49.953969999999998</c:v>
                </c:pt>
                <c:pt idx="444">
                  <c:v>49.719223999999997</c:v>
                </c:pt>
                <c:pt idx="445">
                  <c:v>51.362447000000003</c:v>
                </c:pt>
                <c:pt idx="446">
                  <c:v>51.334274999999998</c:v>
                </c:pt>
                <c:pt idx="447">
                  <c:v>51.531464999999997</c:v>
                </c:pt>
                <c:pt idx="448">
                  <c:v>51.249769999999998</c:v>
                </c:pt>
                <c:pt idx="449">
                  <c:v>52.151193999999997</c:v>
                </c:pt>
                <c:pt idx="450">
                  <c:v>53.137127</c:v>
                </c:pt>
                <c:pt idx="451">
                  <c:v>52.508006000000002</c:v>
                </c:pt>
                <c:pt idx="452">
                  <c:v>52.188754000000003</c:v>
                </c:pt>
                <c:pt idx="453">
                  <c:v>51.569020999999999</c:v>
                </c:pt>
                <c:pt idx="454">
                  <c:v>51.465736</c:v>
                </c:pt>
                <c:pt idx="455">
                  <c:v>51.662922000000002</c:v>
                </c:pt>
                <c:pt idx="456">
                  <c:v>51.597192999999997</c:v>
                </c:pt>
                <c:pt idx="457">
                  <c:v>52.160581999999998</c:v>
                </c:pt>
                <c:pt idx="458">
                  <c:v>52.723975000000003</c:v>
                </c:pt>
                <c:pt idx="459">
                  <c:v>52.282651000000001</c:v>
                </c:pt>
                <c:pt idx="460">
                  <c:v>55.080824</c:v>
                </c:pt>
                <c:pt idx="461">
                  <c:v>56.573810000000002</c:v>
                </c:pt>
                <c:pt idx="462">
                  <c:v>58.029235</c:v>
                </c:pt>
                <c:pt idx="463">
                  <c:v>56.864896000000002</c:v>
                </c:pt>
                <c:pt idx="464">
                  <c:v>57.512794</c:v>
                </c:pt>
                <c:pt idx="465">
                  <c:v>57.109031000000002</c:v>
                </c:pt>
                <c:pt idx="466">
                  <c:v>58.498727000000002</c:v>
                </c:pt>
                <c:pt idx="467">
                  <c:v>59.118456999999999</c:v>
                </c:pt>
                <c:pt idx="468">
                  <c:v>59.156016999999999</c:v>
                </c:pt>
                <c:pt idx="469">
                  <c:v>60.029273000000003</c:v>
                </c:pt>
                <c:pt idx="470">
                  <c:v>60.573884999999997</c:v>
                </c:pt>
                <c:pt idx="471">
                  <c:v>60.883744999999998</c:v>
                </c:pt>
                <c:pt idx="472">
                  <c:v>60.780462999999997</c:v>
                </c:pt>
                <c:pt idx="473">
                  <c:v>60.977649</c:v>
                </c:pt>
                <c:pt idx="474">
                  <c:v>60.827407999999998</c:v>
                </c:pt>
                <c:pt idx="475">
                  <c:v>61.362628999999998</c:v>
                </c:pt>
                <c:pt idx="476">
                  <c:v>61.052762000000001</c:v>
                </c:pt>
                <c:pt idx="477">
                  <c:v>61.137273999999998</c:v>
                </c:pt>
                <c:pt idx="478">
                  <c:v>60.940089</c:v>
                </c:pt>
                <c:pt idx="479">
                  <c:v>60.536324999999998</c:v>
                </c:pt>
                <c:pt idx="480">
                  <c:v>60.658389999999997</c:v>
                </c:pt>
                <c:pt idx="481">
                  <c:v>60.677174000000001</c:v>
                </c:pt>
                <c:pt idx="482">
                  <c:v>60.780462999999997</c:v>
                </c:pt>
                <c:pt idx="483">
                  <c:v>59.343814000000002</c:v>
                </c:pt>
                <c:pt idx="484">
                  <c:v>59.090288000000001</c:v>
                </c:pt>
                <c:pt idx="485">
                  <c:v>60.029273000000003</c:v>
                </c:pt>
                <c:pt idx="486">
                  <c:v>60.348523999999998</c:v>
                </c:pt>
                <c:pt idx="487">
                  <c:v>62.179547999999997</c:v>
                </c:pt>
                <c:pt idx="488">
                  <c:v>62.188940000000002</c:v>
                </c:pt>
                <c:pt idx="489">
                  <c:v>62.132595999999999</c:v>
                </c:pt>
                <c:pt idx="490">
                  <c:v>61.672494999999998</c:v>
                </c:pt>
                <c:pt idx="491">
                  <c:v>61.616159000000003</c:v>
                </c:pt>
                <c:pt idx="492">
                  <c:v>61.390796999999999</c:v>
                </c:pt>
                <c:pt idx="493">
                  <c:v>62.695985</c:v>
                </c:pt>
                <c:pt idx="494">
                  <c:v>62.695985</c:v>
                </c:pt>
                <c:pt idx="495">
                  <c:v>62.498798999999998</c:v>
                </c:pt>
                <c:pt idx="496">
                  <c:v>62.902563000000001</c:v>
                </c:pt>
                <c:pt idx="497">
                  <c:v>63.024635000000004</c:v>
                </c:pt>
                <c:pt idx="498">
                  <c:v>63.362670000000001</c:v>
                </c:pt>
                <c:pt idx="499">
                  <c:v>63.043411999999996</c:v>
                </c:pt>
                <c:pt idx="500">
                  <c:v>63.263190000000002</c:v>
                </c:pt>
                <c:pt idx="501">
                  <c:v>63.017944999999997</c:v>
                </c:pt>
                <c:pt idx="502">
                  <c:v>62.376541000000003</c:v>
                </c:pt>
                <c:pt idx="503">
                  <c:v>62.999082999999999</c:v>
                </c:pt>
                <c:pt idx="504">
                  <c:v>62.942490999999997</c:v>
                </c:pt>
                <c:pt idx="505">
                  <c:v>63.715949000000002</c:v>
                </c:pt>
                <c:pt idx="506">
                  <c:v>63.225459000000001</c:v>
                </c:pt>
                <c:pt idx="507">
                  <c:v>64.310187999999997</c:v>
                </c:pt>
                <c:pt idx="508">
                  <c:v>65.385481999999996</c:v>
                </c:pt>
                <c:pt idx="509">
                  <c:v>64.093238999999997</c:v>
                </c:pt>
                <c:pt idx="510">
                  <c:v>64.329049999999995</c:v>
                </c:pt>
                <c:pt idx="511">
                  <c:v>64.055515999999997</c:v>
                </c:pt>
                <c:pt idx="512">
                  <c:v>64.083811999999995</c:v>
                </c:pt>
                <c:pt idx="513">
                  <c:v>63.838566999999998</c:v>
                </c:pt>
                <c:pt idx="514">
                  <c:v>64.140404000000004</c:v>
                </c:pt>
                <c:pt idx="515">
                  <c:v>64.093238999999997</c:v>
                </c:pt>
                <c:pt idx="516">
                  <c:v>63.159432000000002</c:v>
                </c:pt>
                <c:pt idx="517">
                  <c:v>61.70684</c:v>
                </c:pt>
                <c:pt idx="518">
                  <c:v>61.555925000000002</c:v>
                </c:pt>
                <c:pt idx="519">
                  <c:v>63.565026000000003</c:v>
                </c:pt>
                <c:pt idx="520">
                  <c:v>62.678376999999998</c:v>
                </c:pt>
                <c:pt idx="521">
                  <c:v>65.045914999999994</c:v>
                </c:pt>
                <c:pt idx="522">
                  <c:v>64.159266000000002</c:v>
                </c:pt>
                <c:pt idx="523">
                  <c:v>62.027546000000001</c:v>
                </c:pt>
                <c:pt idx="524">
                  <c:v>61.838892999999999</c:v>
                </c:pt>
                <c:pt idx="525">
                  <c:v>61.659681999999997</c:v>
                </c:pt>
                <c:pt idx="526">
                  <c:v>62.508594000000002</c:v>
                </c:pt>
                <c:pt idx="527">
                  <c:v>63.706513999999999</c:v>
                </c:pt>
                <c:pt idx="528">
                  <c:v>62.876463999999999</c:v>
                </c:pt>
                <c:pt idx="529">
                  <c:v>65.611857999999998</c:v>
                </c:pt>
                <c:pt idx="530">
                  <c:v>65.526970000000006</c:v>
                </c:pt>
                <c:pt idx="531">
                  <c:v>65.951425999999998</c:v>
                </c:pt>
                <c:pt idx="532">
                  <c:v>66.281559000000001</c:v>
                </c:pt>
                <c:pt idx="533">
                  <c:v>66.781482999999994</c:v>
                </c:pt>
                <c:pt idx="534">
                  <c:v>66.913535999999993</c:v>
                </c:pt>
                <c:pt idx="535">
                  <c:v>67.451183</c:v>
                </c:pt>
                <c:pt idx="536">
                  <c:v>67.677559000000002</c:v>
                </c:pt>
                <c:pt idx="537">
                  <c:v>67.696421000000001</c:v>
                </c:pt>
                <c:pt idx="538">
                  <c:v>67.913369000000003</c:v>
                </c:pt>
                <c:pt idx="539">
                  <c:v>67.545506000000003</c:v>
                </c:pt>
                <c:pt idx="540">
                  <c:v>67.753020000000006</c:v>
                </c:pt>
                <c:pt idx="541">
                  <c:v>67.470044999999999</c:v>
                </c:pt>
                <c:pt idx="542">
                  <c:v>67.422887000000003</c:v>
                </c:pt>
                <c:pt idx="543">
                  <c:v>69.365961999999996</c:v>
                </c:pt>
                <c:pt idx="544">
                  <c:v>69.045255999999995</c:v>
                </c:pt>
                <c:pt idx="545">
                  <c:v>68.441581999999997</c:v>
                </c:pt>
                <c:pt idx="546">
                  <c:v>68.196343999999996</c:v>
                </c:pt>
                <c:pt idx="547">
                  <c:v>68.356694000000005</c:v>
                </c:pt>
                <c:pt idx="548">
                  <c:v>68.422719999999998</c:v>
                </c:pt>
                <c:pt idx="549">
                  <c:v>68.422719999999998</c:v>
                </c:pt>
                <c:pt idx="550">
                  <c:v>68.366128000000003</c:v>
                </c:pt>
                <c:pt idx="551">
                  <c:v>68.186909999999997</c:v>
                </c:pt>
                <c:pt idx="552">
                  <c:v>68.564207999999994</c:v>
                </c:pt>
                <c:pt idx="553">
                  <c:v>69.281065999999996</c:v>
                </c:pt>
                <c:pt idx="554">
                  <c:v>68.035988000000003</c:v>
                </c:pt>
                <c:pt idx="555">
                  <c:v>67.677559000000002</c:v>
                </c:pt>
                <c:pt idx="556">
                  <c:v>66.253263000000004</c:v>
                </c:pt>
                <c:pt idx="557">
                  <c:v>66.158940000000001</c:v>
                </c:pt>
                <c:pt idx="558">
                  <c:v>67.102181000000002</c:v>
                </c:pt>
                <c:pt idx="559">
                  <c:v>66.328723999999994</c:v>
                </c:pt>
                <c:pt idx="560">
                  <c:v>65.215699000000001</c:v>
                </c:pt>
                <c:pt idx="561">
                  <c:v>66.014353</c:v>
                </c:pt>
                <c:pt idx="562">
                  <c:v>66.298574000000002</c:v>
                </c:pt>
                <c:pt idx="563">
                  <c:v>66.061724999999996</c:v>
                </c:pt>
                <c:pt idx="564">
                  <c:v>66.582786999999996</c:v>
                </c:pt>
                <c:pt idx="565">
                  <c:v>67.558600999999996</c:v>
                </c:pt>
                <c:pt idx="566">
                  <c:v>65.379600999999994</c:v>
                </c:pt>
                <c:pt idx="567">
                  <c:v>64.451153000000005</c:v>
                </c:pt>
                <c:pt idx="568">
                  <c:v>64.119567000000004</c:v>
                </c:pt>
                <c:pt idx="569">
                  <c:v>65.796448999999996</c:v>
                </c:pt>
                <c:pt idx="570">
                  <c:v>63.655346000000002</c:v>
                </c:pt>
                <c:pt idx="571">
                  <c:v>62.660580000000003</c:v>
                </c:pt>
                <c:pt idx="572">
                  <c:v>63.210070000000002</c:v>
                </c:pt>
                <c:pt idx="573">
                  <c:v>63.674290999999997</c:v>
                </c:pt>
                <c:pt idx="574">
                  <c:v>64.441676999999999</c:v>
                </c:pt>
                <c:pt idx="575">
                  <c:v>64.545890999999997</c:v>
                </c:pt>
                <c:pt idx="576">
                  <c:v>65.038539</c:v>
                </c:pt>
                <c:pt idx="577">
                  <c:v>65.237491000000006</c:v>
                </c:pt>
                <c:pt idx="578">
                  <c:v>65.322753000000006</c:v>
                </c:pt>
                <c:pt idx="579">
                  <c:v>65.000641999999999</c:v>
                </c:pt>
                <c:pt idx="580">
                  <c:v>63.664814999999997</c:v>
                </c:pt>
                <c:pt idx="581">
                  <c:v>64.943800999999993</c:v>
                </c:pt>
                <c:pt idx="582">
                  <c:v>66.146986999999996</c:v>
                </c:pt>
                <c:pt idx="583">
                  <c:v>65.853297999999995</c:v>
                </c:pt>
                <c:pt idx="584">
                  <c:v>61.694243</c:v>
                </c:pt>
                <c:pt idx="585">
                  <c:v>60.443680000000001</c:v>
                </c:pt>
                <c:pt idx="586">
                  <c:v>60.614210999999997</c:v>
                </c:pt>
                <c:pt idx="587">
                  <c:v>60.841586999999997</c:v>
                </c:pt>
                <c:pt idx="588">
                  <c:v>60.472104999999999</c:v>
                </c:pt>
                <c:pt idx="589">
                  <c:v>60.538421999999997</c:v>
                </c:pt>
                <c:pt idx="590">
                  <c:v>61.021594</c:v>
                </c:pt>
                <c:pt idx="591">
                  <c:v>61.599497</c:v>
                </c:pt>
                <c:pt idx="592">
                  <c:v>62.679532000000002</c:v>
                </c:pt>
                <c:pt idx="593">
                  <c:v>61.788980000000002</c:v>
                </c:pt>
                <c:pt idx="594">
                  <c:v>61.514235999999997</c:v>
                </c:pt>
                <c:pt idx="595">
                  <c:v>62.291097999999998</c:v>
                </c:pt>
                <c:pt idx="596">
                  <c:v>63.049014999999997</c:v>
                </c:pt>
                <c:pt idx="597">
                  <c:v>62.717421999999999</c:v>
                </c:pt>
                <c:pt idx="598">
                  <c:v>63.844822000000001</c:v>
                </c:pt>
                <c:pt idx="599">
                  <c:v>64.214303999999998</c:v>
                </c:pt>
                <c:pt idx="600">
                  <c:v>64.934325000000001</c:v>
                </c:pt>
                <c:pt idx="601">
                  <c:v>65.550132000000005</c:v>
                </c:pt>
                <c:pt idx="602">
                  <c:v>65.796448999999996</c:v>
                </c:pt>
                <c:pt idx="603">
                  <c:v>67.369124999999997</c:v>
                </c:pt>
                <c:pt idx="604">
                  <c:v>66.914372999999998</c:v>
                </c:pt>
                <c:pt idx="605">
                  <c:v>66.838587000000004</c:v>
                </c:pt>
                <c:pt idx="606">
                  <c:v>67.359649000000005</c:v>
                </c:pt>
                <c:pt idx="607">
                  <c:v>67.312284000000005</c:v>
                </c:pt>
                <c:pt idx="608">
                  <c:v>66.999643000000006</c:v>
                </c:pt>
                <c:pt idx="609">
                  <c:v>67.047008000000005</c:v>
                </c:pt>
                <c:pt idx="610">
                  <c:v>66.990167</c:v>
                </c:pt>
                <c:pt idx="611">
                  <c:v>66.345939000000001</c:v>
                </c:pt>
                <c:pt idx="612">
                  <c:v>66.251200999999995</c:v>
                </c:pt>
                <c:pt idx="613">
                  <c:v>64.346939000000006</c:v>
                </c:pt>
                <c:pt idx="614">
                  <c:v>64.185884000000001</c:v>
                </c:pt>
                <c:pt idx="615">
                  <c:v>64.053248999999994</c:v>
                </c:pt>
                <c:pt idx="616">
                  <c:v>64.631159999999994</c:v>
                </c:pt>
                <c:pt idx="617">
                  <c:v>65.123801</c:v>
                </c:pt>
                <c:pt idx="618">
                  <c:v>65.085903999999999</c:v>
                </c:pt>
                <c:pt idx="619">
                  <c:v>65.493284000000003</c:v>
                </c:pt>
                <c:pt idx="620">
                  <c:v>65.209069999999997</c:v>
                </c:pt>
                <c:pt idx="621">
                  <c:v>65.000641999999999</c:v>
                </c:pt>
                <c:pt idx="622">
                  <c:v>65.891193999999999</c:v>
                </c:pt>
                <c:pt idx="623">
                  <c:v>65.588029000000006</c:v>
                </c:pt>
                <c:pt idx="624">
                  <c:v>65.847954999999999</c:v>
                </c:pt>
                <c:pt idx="625">
                  <c:v>65.276683000000006</c:v>
                </c:pt>
                <c:pt idx="626">
                  <c:v>66.285925000000006</c:v>
                </c:pt>
                <c:pt idx="627">
                  <c:v>66.257356000000001</c:v>
                </c:pt>
                <c:pt idx="628">
                  <c:v>67.038093000000003</c:v>
                </c:pt>
                <c:pt idx="629">
                  <c:v>67.009523999999999</c:v>
                </c:pt>
                <c:pt idx="630">
                  <c:v>66.428736000000001</c:v>
                </c:pt>
                <c:pt idx="631">
                  <c:v>66.876228999999995</c:v>
                </c:pt>
                <c:pt idx="632">
                  <c:v>67.133302999999998</c:v>
                </c:pt>
                <c:pt idx="633">
                  <c:v>67.104741000000004</c:v>
                </c:pt>
                <c:pt idx="634">
                  <c:v>67.257075</c:v>
                </c:pt>
                <c:pt idx="635">
                  <c:v>67.609358</c:v>
                </c:pt>
                <c:pt idx="636">
                  <c:v>67.599834999999999</c:v>
                </c:pt>
                <c:pt idx="637">
                  <c:v>67.199950000000001</c:v>
                </c:pt>
                <c:pt idx="638">
                  <c:v>67.656959000000001</c:v>
                </c:pt>
                <c:pt idx="639">
                  <c:v>66.714371999999997</c:v>
                </c:pt>
                <c:pt idx="640">
                  <c:v>67.333245000000005</c:v>
                </c:pt>
                <c:pt idx="641">
                  <c:v>68.028282000000004</c:v>
                </c:pt>
                <c:pt idx="642">
                  <c:v>68.961353000000003</c:v>
                </c:pt>
                <c:pt idx="643">
                  <c:v>68.761410999999995</c:v>
                </c:pt>
                <c:pt idx="644">
                  <c:v>69.066085999999999</c:v>
                </c:pt>
                <c:pt idx="645">
                  <c:v>68.837581</c:v>
                </c:pt>
                <c:pt idx="646">
                  <c:v>69.266028000000006</c:v>
                </c:pt>
                <c:pt idx="647">
                  <c:v>68.218708000000007</c:v>
                </c:pt>
                <c:pt idx="648">
                  <c:v>68.904229000000001</c:v>
                </c:pt>
                <c:pt idx="649">
                  <c:v>66.914314000000005</c:v>
                </c:pt>
                <c:pt idx="650">
                  <c:v>67.285636999999994</c:v>
                </c:pt>
                <c:pt idx="651">
                  <c:v>66.980962000000005</c:v>
                </c:pt>
                <c:pt idx="652">
                  <c:v>66.647724999999994</c:v>
                </c:pt>
                <c:pt idx="653">
                  <c:v>67.542710999999997</c:v>
                </c:pt>
                <c:pt idx="654">
                  <c:v>67.828339</c:v>
                </c:pt>
                <c:pt idx="655">
                  <c:v>67.618874000000005</c:v>
                </c:pt>
                <c:pt idx="656">
                  <c:v>68.437689000000006</c:v>
                </c:pt>
                <c:pt idx="657">
                  <c:v>68.675717000000006</c:v>
                </c:pt>
                <c:pt idx="658">
                  <c:v>68.009242999999998</c:v>
                </c:pt>
                <c:pt idx="659">
                  <c:v>68.751887999999994</c:v>
                </c:pt>
                <c:pt idx="660">
                  <c:v>69.12321</c:v>
                </c:pt>
                <c:pt idx="661">
                  <c:v>69.008960999999999</c:v>
                </c:pt>
                <c:pt idx="662">
                  <c:v>69.599265000000003</c:v>
                </c:pt>
                <c:pt idx="663">
                  <c:v>69.437408000000005</c:v>
                </c:pt>
                <c:pt idx="664">
                  <c:v>69.932501999999999</c:v>
                </c:pt>
                <c:pt idx="665">
                  <c:v>69.808730999999995</c:v>
                </c:pt>
                <c:pt idx="666">
                  <c:v>69.189857000000003</c:v>
                </c:pt>
                <c:pt idx="667">
                  <c:v>69.761122</c:v>
                </c:pt>
                <c:pt idx="668">
                  <c:v>70.170529999999999</c:v>
                </c:pt>
                <c:pt idx="669">
                  <c:v>70.294308999999998</c:v>
                </c:pt>
                <c:pt idx="670">
                  <c:v>70.808448999999996</c:v>
                </c:pt>
                <c:pt idx="671">
                  <c:v>70.741802000000007</c:v>
                </c:pt>
                <c:pt idx="672">
                  <c:v>71.712951000000004</c:v>
                </c:pt>
                <c:pt idx="673">
                  <c:v>71.798644999999993</c:v>
                </c:pt>
                <c:pt idx="674">
                  <c:v>71.684388999999996</c:v>
                </c:pt>
                <c:pt idx="675">
                  <c:v>71.865291999999997</c:v>
                </c:pt>
                <c:pt idx="676">
                  <c:v>71.655827000000002</c:v>
                </c:pt>
                <c:pt idx="677">
                  <c:v>71.779599000000005</c:v>
                </c:pt>
                <c:pt idx="678">
                  <c:v>71.370191000000005</c:v>
                </c:pt>
                <c:pt idx="679">
                  <c:v>71.931939999999997</c:v>
                </c:pt>
                <c:pt idx="680">
                  <c:v>71.370191000000005</c:v>
                </c:pt>
                <c:pt idx="681">
                  <c:v>71.808160999999998</c:v>
                </c:pt>
                <c:pt idx="682">
                  <c:v>72.446072999999998</c:v>
                </c:pt>
                <c:pt idx="683">
                  <c:v>72.236615</c:v>
                </c:pt>
                <c:pt idx="684">
                  <c:v>72.227091999999999</c:v>
                </c:pt>
                <c:pt idx="685">
                  <c:v>73.940893000000003</c:v>
                </c:pt>
                <c:pt idx="686">
                  <c:v>72.512727999999996</c:v>
                </c:pt>
                <c:pt idx="687">
                  <c:v>72.055712</c:v>
                </c:pt>
                <c:pt idx="688">
                  <c:v>72.335944999999995</c:v>
                </c:pt>
                <c:pt idx="689">
                  <c:v>71.656869</c:v>
                </c:pt>
                <c:pt idx="690">
                  <c:v>71.331682000000001</c:v>
                </c:pt>
                <c:pt idx="691">
                  <c:v>71.781211999999996</c:v>
                </c:pt>
                <c:pt idx="692">
                  <c:v>72.842866999999998</c:v>
                </c:pt>
                <c:pt idx="693">
                  <c:v>72.508105</c:v>
                </c:pt>
                <c:pt idx="694">
                  <c:v>71.245598000000001</c:v>
                </c:pt>
                <c:pt idx="695">
                  <c:v>73.321089000000001</c:v>
                </c:pt>
                <c:pt idx="696">
                  <c:v>72.115966</c:v>
                </c:pt>
                <c:pt idx="697">
                  <c:v>72.230734999999996</c:v>
                </c:pt>
                <c:pt idx="698">
                  <c:v>70.690865000000002</c:v>
                </c:pt>
                <c:pt idx="699">
                  <c:v>71.331682000000001</c:v>
                </c:pt>
                <c:pt idx="700">
                  <c:v>70.040481999999997</c:v>
                </c:pt>
                <c:pt idx="701">
                  <c:v>68.988387000000003</c:v>
                </c:pt>
                <c:pt idx="702">
                  <c:v>70.413494999999998</c:v>
                </c:pt>
                <c:pt idx="703">
                  <c:v>70.882150999999993</c:v>
                </c:pt>
                <c:pt idx="704">
                  <c:v>72.527237999999997</c:v>
                </c:pt>
                <c:pt idx="705">
                  <c:v>72.689831999999996</c:v>
                </c:pt>
                <c:pt idx="706">
                  <c:v>73.120228999999995</c:v>
                </c:pt>
                <c:pt idx="707">
                  <c:v>73.741919999999993</c:v>
                </c:pt>
                <c:pt idx="708">
                  <c:v>74.994867999999997</c:v>
                </c:pt>
                <c:pt idx="709">
                  <c:v>75.071377999999996</c:v>
                </c:pt>
                <c:pt idx="710">
                  <c:v>74.679239999999993</c:v>
                </c:pt>
                <c:pt idx="711">
                  <c:v>74.784448999999995</c:v>
                </c:pt>
                <c:pt idx="712">
                  <c:v>75.061819</c:v>
                </c:pt>
                <c:pt idx="713">
                  <c:v>75.157461999999995</c:v>
                </c:pt>
                <c:pt idx="714">
                  <c:v>76.046957000000006</c:v>
                </c:pt>
                <c:pt idx="715">
                  <c:v>75.473090999999997</c:v>
                </c:pt>
                <c:pt idx="716">
                  <c:v>76.133032999999998</c:v>
                </c:pt>
                <c:pt idx="717">
                  <c:v>74.860958999999994</c:v>
                </c:pt>
                <c:pt idx="718">
                  <c:v>75.645244000000005</c:v>
                </c:pt>
                <c:pt idx="719">
                  <c:v>76.133032999999998</c:v>
                </c:pt>
                <c:pt idx="720">
                  <c:v>76.745157000000006</c:v>
                </c:pt>
                <c:pt idx="721">
                  <c:v>77.146870000000007</c:v>
                </c:pt>
                <c:pt idx="722">
                  <c:v>76.850367000000006</c:v>
                </c:pt>
                <c:pt idx="723">
                  <c:v>76.859932999999998</c:v>
                </c:pt>
                <c:pt idx="724">
                  <c:v>77.481623999999996</c:v>
                </c:pt>
                <c:pt idx="725">
                  <c:v>76.257375999999994</c:v>
                </c:pt>
                <c:pt idx="726">
                  <c:v>75.434832</c:v>
                </c:pt>
                <c:pt idx="727">
                  <c:v>76.085215000000005</c:v>
                </c:pt>
                <c:pt idx="728">
                  <c:v>77.443365999999997</c:v>
                </c:pt>
                <c:pt idx="729">
                  <c:v>77.452932000000004</c:v>
                </c:pt>
                <c:pt idx="730">
                  <c:v>77.950280000000006</c:v>
                </c:pt>
                <c:pt idx="731">
                  <c:v>78.610230000000001</c:v>
                </c:pt>
                <c:pt idx="732">
                  <c:v>78.428503000000006</c:v>
                </c:pt>
                <c:pt idx="733">
                  <c:v>78.552837999999994</c:v>
                </c:pt>
                <c:pt idx="734">
                  <c:v>78.380678000000003</c:v>
                </c:pt>
                <c:pt idx="735">
                  <c:v>78.648488999999998</c:v>
                </c:pt>
                <c:pt idx="736">
                  <c:v>78.648488999999998</c:v>
                </c:pt>
                <c:pt idx="737">
                  <c:v>78.897159000000002</c:v>
                </c:pt>
                <c:pt idx="738">
                  <c:v>77.749427999999995</c:v>
                </c:pt>
                <c:pt idx="739">
                  <c:v>76.974709000000004</c:v>
                </c:pt>
                <c:pt idx="740">
                  <c:v>76.965142999999998</c:v>
                </c:pt>
                <c:pt idx="741">
                  <c:v>75.846103999999997</c:v>
                </c:pt>
                <c:pt idx="742">
                  <c:v>76.104341000000005</c:v>
                </c:pt>
                <c:pt idx="743">
                  <c:v>75.654810999999995</c:v>
                </c:pt>
                <c:pt idx="744">
                  <c:v>77.137303000000003</c:v>
                </c:pt>
                <c:pt idx="745">
                  <c:v>78.820649000000003</c:v>
                </c:pt>
                <c:pt idx="746">
                  <c:v>79.423207000000005</c:v>
                </c:pt>
                <c:pt idx="747">
                  <c:v>79.384947999999994</c:v>
                </c:pt>
                <c:pt idx="748">
                  <c:v>78.351985999999997</c:v>
                </c:pt>
                <c:pt idx="749">
                  <c:v>78.495453999999995</c:v>
                </c:pt>
                <c:pt idx="750">
                  <c:v>78.275468000000004</c:v>
                </c:pt>
                <c:pt idx="751">
                  <c:v>77.615526000000003</c:v>
                </c:pt>
                <c:pt idx="752">
                  <c:v>78.588515000000001</c:v>
                </c:pt>
                <c:pt idx="753">
                  <c:v>77.541567999999998</c:v>
                </c:pt>
                <c:pt idx="754">
                  <c:v>77.330256000000006</c:v>
                </c:pt>
                <c:pt idx="755">
                  <c:v>76.888424000000001</c:v>
                </c:pt>
                <c:pt idx="756">
                  <c:v>76.062388999999996</c:v>
                </c:pt>
                <c:pt idx="757">
                  <c:v>78.790220000000005</c:v>
                </c:pt>
                <c:pt idx="758">
                  <c:v>81.220296000000005</c:v>
                </c:pt>
                <c:pt idx="759">
                  <c:v>80.528730999999993</c:v>
                </c:pt>
                <c:pt idx="760">
                  <c:v>79.539411999999999</c:v>
                </c:pt>
                <c:pt idx="761">
                  <c:v>79.241658000000001</c:v>
                </c:pt>
                <c:pt idx="762">
                  <c:v>78.713378000000006</c:v>
                </c:pt>
                <c:pt idx="763">
                  <c:v>77.656824</c:v>
                </c:pt>
                <c:pt idx="764">
                  <c:v>79.011139</c:v>
                </c:pt>
                <c:pt idx="765">
                  <c:v>78.511672000000004</c:v>
                </c:pt>
                <c:pt idx="766">
                  <c:v>78.703778</c:v>
                </c:pt>
                <c:pt idx="767">
                  <c:v>80.605574000000004</c:v>
                </c:pt>
                <c:pt idx="768">
                  <c:v>80.173349000000002</c:v>
                </c:pt>
                <c:pt idx="769">
                  <c:v>81.402794</c:v>
                </c:pt>
                <c:pt idx="770">
                  <c:v>81.354765999999998</c:v>
                </c:pt>
                <c:pt idx="771">
                  <c:v>82.017516999999998</c:v>
                </c:pt>
                <c:pt idx="772">
                  <c:v>81.470028999999997</c:v>
                </c:pt>
                <c:pt idx="773">
                  <c:v>79.904409000000001</c:v>
                </c:pt>
                <c:pt idx="774">
                  <c:v>79.549019999999999</c:v>
                </c:pt>
                <c:pt idx="775">
                  <c:v>80.125321</c:v>
                </c:pt>
                <c:pt idx="776">
                  <c:v>80.557552999999999</c:v>
                </c:pt>
                <c:pt idx="777">
                  <c:v>81.095433</c:v>
                </c:pt>
                <c:pt idx="778">
                  <c:v>82.094358999999997</c:v>
                </c:pt>
                <c:pt idx="779">
                  <c:v>80.893727999999996</c:v>
                </c:pt>
                <c:pt idx="780">
                  <c:v>81.758184</c:v>
                </c:pt>
                <c:pt idx="781">
                  <c:v>82.689868000000004</c:v>
                </c:pt>
                <c:pt idx="782">
                  <c:v>82.641846999999999</c:v>
                </c:pt>
                <c:pt idx="783">
                  <c:v>82.680267999999998</c:v>
                </c:pt>
                <c:pt idx="784">
                  <c:v>82.997236000000001</c:v>
                </c:pt>
                <c:pt idx="785">
                  <c:v>82.814738000000006</c:v>
                </c:pt>
                <c:pt idx="786">
                  <c:v>82.766710000000003</c:v>
                </c:pt>
                <c:pt idx="787">
                  <c:v>83.621559000000005</c:v>
                </c:pt>
                <c:pt idx="788">
                  <c:v>84.620485000000002</c:v>
                </c:pt>
                <c:pt idx="789">
                  <c:v>85.725066999999996</c:v>
                </c:pt>
                <c:pt idx="790">
                  <c:v>84.81259</c:v>
                </c:pt>
                <c:pt idx="791">
                  <c:v>84.687719999999999</c:v>
                </c:pt>
                <c:pt idx="792">
                  <c:v>84.514827999999994</c:v>
                </c:pt>
                <c:pt idx="793">
                  <c:v>85.984399999999994</c:v>
                </c:pt>
                <c:pt idx="794">
                  <c:v>84.937453000000005</c:v>
                </c:pt>
                <c:pt idx="795">
                  <c:v>85.513754000000006</c:v>
                </c:pt>
                <c:pt idx="796">
                  <c:v>85.436912000000007</c:v>
                </c:pt>
                <c:pt idx="797">
                  <c:v>83.573537999999999</c:v>
                </c:pt>
                <c:pt idx="798">
                  <c:v>84.505229</c:v>
                </c:pt>
                <c:pt idx="799">
                  <c:v>83.506303000000003</c:v>
                </c:pt>
                <c:pt idx="800">
                  <c:v>83.823263999999995</c:v>
                </c:pt>
                <c:pt idx="801">
                  <c:v>84.985480999999993</c:v>
                </c:pt>
                <c:pt idx="802">
                  <c:v>84.639698999999993</c:v>
                </c:pt>
                <c:pt idx="803">
                  <c:v>86.426238999999995</c:v>
                </c:pt>
                <c:pt idx="804">
                  <c:v>86.013221000000001</c:v>
                </c:pt>
                <c:pt idx="805">
                  <c:v>86.810434999999998</c:v>
                </c:pt>
                <c:pt idx="806">
                  <c:v>86.368602999999993</c:v>
                </c:pt>
                <c:pt idx="807">
                  <c:v>87.646077000000005</c:v>
                </c:pt>
                <c:pt idx="808">
                  <c:v>86.752807000000004</c:v>
                </c:pt>
                <c:pt idx="809">
                  <c:v>85.917164999999997</c:v>
                </c:pt>
                <c:pt idx="810">
                  <c:v>85.494547999999995</c:v>
                </c:pt>
                <c:pt idx="811">
                  <c:v>85.619410999999999</c:v>
                </c:pt>
                <c:pt idx="812">
                  <c:v>86.531886999999998</c:v>
                </c:pt>
                <c:pt idx="813">
                  <c:v>87.547173000000001</c:v>
                </c:pt>
                <c:pt idx="814">
                  <c:v>87.036152999999999</c:v>
                </c:pt>
                <c:pt idx="815">
                  <c:v>85.667024999999995</c:v>
                </c:pt>
                <c:pt idx="816">
                  <c:v>86.390157000000002</c:v>
                </c:pt>
                <c:pt idx="817">
                  <c:v>86.708337</c:v>
                </c:pt>
                <c:pt idx="818">
                  <c:v>86.717980999999995</c:v>
                </c:pt>
                <c:pt idx="819">
                  <c:v>86.959024999999997</c:v>
                </c:pt>
                <c:pt idx="820">
                  <c:v>86.669769000000002</c:v>
                </c:pt>
                <c:pt idx="821">
                  <c:v>87.277197000000001</c:v>
                </c:pt>
                <c:pt idx="822">
                  <c:v>86.409445000000005</c:v>
                </c:pt>
                <c:pt idx="823">
                  <c:v>87.065084999999996</c:v>
                </c:pt>
                <c:pt idx="824">
                  <c:v>86.920456999999999</c:v>
                </c:pt>
                <c:pt idx="825">
                  <c:v>86.448013000000003</c:v>
                </c:pt>
                <c:pt idx="826">
                  <c:v>86.341953000000004</c:v>
                </c:pt>
                <c:pt idx="827">
                  <c:v>86.910813000000005</c:v>
                </c:pt>
                <c:pt idx="828">
                  <c:v>87.113288999999995</c:v>
                </c:pt>
                <c:pt idx="829">
                  <c:v>88.222093000000001</c:v>
                </c:pt>
                <c:pt idx="830">
                  <c:v>88.222093000000001</c:v>
                </c:pt>
                <c:pt idx="831">
                  <c:v>88.106388999999993</c:v>
                </c:pt>
                <c:pt idx="832">
                  <c:v>86.322665000000001</c:v>
                </c:pt>
                <c:pt idx="833">
                  <c:v>87.238636999999997</c:v>
                </c:pt>
                <c:pt idx="834">
                  <c:v>85.715237000000002</c:v>
                </c:pt>
                <c:pt idx="835">
                  <c:v>81.31859</c:v>
                </c:pt>
                <c:pt idx="836">
                  <c:v>82.485248999999996</c:v>
                </c:pt>
                <c:pt idx="837">
                  <c:v>82.562377999999995</c:v>
                </c:pt>
                <c:pt idx="838">
                  <c:v>81.540353999999994</c:v>
                </c:pt>
                <c:pt idx="839">
                  <c:v>81.723550000000003</c:v>
                </c:pt>
                <c:pt idx="840">
                  <c:v>81.945306000000002</c:v>
                </c:pt>
                <c:pt idx="841">
                  <c:v>83.545840999999996</c:v>
                </c:pt>
                <c:pt idx="842">
                  <c:v>83.266229999999993</c:v>
                </c:pt>
                <c:pt idx="843">
                  <c:v>83.073397</c:v>
                </c:pt>
                <c:pt idx="844">
                  <c:v>83.381933000000004</c:v>
                </c:pt>
                <c:pt idx="845">
                  <c:v>84.847476999999998</c:v>
                </c:pt>
                <c:pt idx="846">
                  <c:v>84.413601</c:v>
                </c:pt>
                <c:pt idx="847">
                  <c:v>84.702849999999998</c:v>
                </c:pt>
                <c:pt idx="848">
                  <c:v>84.172556999999998</c:v>
                </c:pt>
                <c:pt idx="849">
                  <c:v>84.914968999999999</c:v>
                </c:pt>
                <c:pt idx="850">
                  <c:v>85.483836999999994</c:v>
                </c:pt>
                <c:pt idx="851">
                  <c:v>85.329565000000002</c:v>
                </c:pt>
                <c:pt idx="852">
                  <c:v>84.452162000000001</c:v>
                </c:pt>
                <c:pt idx="853">
                  <c:v>85.512760999999998</c:v>
                </c:pt>
                <c:pt idx="854">
                  <c:v>84.953536999999997</c:v>
                </c:pt>
                <c:pt idx="855">
                  <c:v>85.011386000000002</c:v>
                </c:pt>
                <c:pt idx="856">
                  <c:v>85.252430000000004</c:v>
                </c:pt>
                <c:pt idx="857">
                  <c:v>84.876401999999999</c:v>
                </c:pt>
                <c:pt idx="858">
                  <c:v>84.866758000000004</c:v>
                </c:pt>
                <c:pt idx="859">
                  <c:v>84.471449000000007</c:v>
                </c:pt>
                <c:pt idx="860">
                  <c:v>84.886044999999996</c:v>
                </c:pt>
                <c:pt idx="861">
                  <c:v>84.837834000000001</c:v>
                </c:pt>
                <c:pt idx="862">
                  <c:v>84.519660999999999</c:v>
                </c:pt>
                <c:pt idx="863">
                  <c:v>85.589889999999997</c:v>
                </c:pt>
                <c:pt idx="864">
                  <c:v>86.457649000000004</c:v>
                </c:pt>
                <c:pt idx="865">
                  <c:v>85.695949999999996</c:v>
                </c:pt>
                <c:pt idx="866">
                  <c:v>85.107802000000007</c:v>
                </c:pt>
                <c:pt idx="867">
                  <c:v>85.927357000000001</c:v>
                </c:pt>
                <c:pt idx="868">
                  <c:v>86.766184999999993</c:v>
                </c:pt>
                <c:pt idx="869">
                  <c:v>86.631201000000004</c:v>
                </c:pt>
                <c:pt idx="870">
                  <c:v>86.650488999999993</c:v>
                </c:pt>
                <c:pt idx="871">
                  <c:v>86.640844999999999</c:v>
                </c:pt>
                <c:pt idx="872">
                  <c:v>86.033417</c:v>
                </c:pt>
                <c:pt idx="873">
                  <c:v>83.912226000000004</c:v>
                </c:pt>
                <c:pt idx="874">
                  <c:v>83.565122000000002</c:v>
                </c:pt>
                <c:pt idx="875">
                  <c:v>82.948049999999995</c:v>
                </c:pt>
                <c:pt idx="876">
                  <c:v>81.104929999999996</c:v>
                </c:pt>
                <c:pt idx="877">
                  <c:v>81.017764999999997</c:v>
                </c:pt>
                <c:pt idx="878">
                  <c:v>82.276853000000003</c:v>
                </c:pt>
                <c:pt idx="879">
                  <c:v>81.841016999999994</c:v>
                </c:pt>
                <c:pt idx="880">
                  <c:v>81.879759000000007</c:v>
                </c:pt>
                <c:pt idx="881">
                  <c:v>82.325282999999999</c:v>
                </c:pt>
                <c:pt idx="882">
                  <c:v>80.775632000000002</c:v>
                </c:pt>
                <c:pt idx="883">
                  <c:v>81.511718999999999</c:v>
                </c:pt>
                <c:pt idx="884">
                  <c:v>82.790182000000001</c:v>
                </c:pt>
                <c:pt idx="885">
                  <c:v>83.410042000000004</c:v>
                </c:pt>
                <c:pt idx="886">
                  <c:v>83.458465000000004</c:v>
                </c:pt>
                <c:pt idx="887">
                  <c:v>83.874933999999996</c:v>
                </c:pt>
                <c:pt idx="888">
                  <c:v>84.281716000000003</c:v>
                </c:pt>
                <c:pt idx="889">
                  <c:v>84.029903000000004</c:v>
                </c:pt>
                <c:pt idx="890">
                  <c:v>83.855565999999996</c:v>
                </c:pt>
                <c:pt idx="891">
                  <c:v>83.477839000000003</c:v>
                </c:pt>
                <c:pt idx="892">
                  <c:v>84.088012000000006</c:v>
                </c:pt>
                <c:pt idx="893">
                  <c:v>81.618251000000001</c:v>
                </c:pt>
                <c:pt idx="894">
                  <c:v>80.669093000000004</c:v>
                </c:pt>
                <c:pt idx="895">
                  <c:v>79.700559999999996</c:v>
                </c:pt>
                <c:pt idx="896">
                  <c:v>81.046819999999997</c:v>
                </c:pt>
                <c:pt idx="897">
                  <c:v>81.695734999999999</c:v>
                </c:pt>
                <c:pt idx="898">
                  <c:v>80.717515000000006</c:v>
                </c:pt>
                <c:pt idx="899">
                  <c:v>82.305915999999996</c:v>
                </c:pt>
                <c:pt idx="900">
                  <c:v>83.119479999999996</c:v>
                </c:pt>
                <c:pt idx="901">
                  <c:v>83.051682999999997</c:v>
                </c:pt>
                <c:pt idx="902">
                  <c:v>83.555316000000005</c:v>
                </c:pt>
                <c:pt idx="903">
                  <c:v>82.112205000000003</c:v>
                </c:pt>
                <c:pt idx="904">
                  <c:v>82.402766999999997</c:v>
                </c:pt>
                <c:pt idx="905">
                  <c:v>83.032314999999997</c:v>
                </c:pt>
                <c:pt idx="906">
                  <c:v>83.187276999999995</c:v>
                </c:pt>
                <c:pt idx="907">
                  <c:v>82.373712999999995</c:v>
                </c:pt>
                <c:pt idx="908">
                  <c:v>81.550454000000002</c:v>
                </c:pt>
                <c:pt idx="909">
                  <c:v>81.618251000000001</c:v>
                </c:pt>
                <c:pt idx="910">
                  <c:v>81.686048</c:v>
                </c:pt>
                <c:pt idx="911">
                  <c:v>82.131579000000002</c:v>
                </c:pt>
                <c:pt idx="912">
                  <c:v>82.586783999999994</c:v>
                </c:pt>
                <c:pt idx="913">
                  <c:v>79.671504999999996</c:v>
                </c:pt>
                <c:pt idx="914">
                  <c:v>78.063737000000003</c:v>
                </c:pt>
                <c:pt idx="915">
                  <c:v>76.494719000000003</c:v>
                </c:pt>
                <c:pt idx="916">
                  <c:v>76.920868999999996</c:v>
                </c:pt>
                <c:pt idx="917">
                  <c:v>80.920912999999999</c:v>
                </c:pt>
                <c:pt idx="918">
                  <c:v>81.056506999999996</c:v>
                </c:pt>
                <c:pt idx="919">
                  <c:v>80.765945000000002</c:v>
                </c:pt>
                <c:pt idx="920">
                  <c:v>79.681184999999999</c:v>
                </c:pt>
                <c:pt idx="921">
                  <c:v>77.705385000000007</c:v>
                </c:pt>
                <c:pt idx="922">
                  <c:v>79.080699999999993</c:v>
                </c:pt>
                <c:pt idx="923">
                  <c:v>78.596433000000005</c:v>
                </c:pt>
                <c:pt idx="924">
                  <c:v>78.015315000000001</c:v>
                </c:pt>
                <c:pt idx="925">
                  <c:v>79.661817999999997</c:v>
                </c:pt>
                <c:pt idx="926">
                  <c:v>78.683598000000003</c:v>
                </c:pt>
                <c:pt idx="927">
                  <c:v>80.397904999999994</c:v>
                </c:pt>
                <c:pt idx="928">
                  <c:v>82.334969999999998</c:v>
                </c:pt>
                <c:pt idx="929">
                  <c:v>81.656993</c:v>
                </c:pt>
                <c:pt idx="930">
                  <c:v>82.402766999999997</c:v>
                </c:pt>
                <c:pt idx="931">
                  <c:v>82.673955000000007</c:v>
                </c:pt>
                <c:pt idx="932">
                  <c:v>82.102517000000006</c:v>
                </c:pt>
                <c:pt idx="933">
                  <c:v>80.998390000000001</c:v>
                </c:pt>
                <c:pt idx="934">
                  <c:v>80.388217999999995</c:v>
                </c:pt>
                <c:pt idx="935">
                  <c:v>78.935417999999999</c:v>
                </c:pt>
                <c:pt idx="936">
                  <c:v>79.458427</c:v>
                </c:pt>
                <c:pt idx="937">
                  <c:v>78.867621</c:v>
                </c:pt>
                <c:pt idx="938">
                  <c:v>77.008039999999994</c:v>
                </c:pt>
                <c:pt idx="939">
                  <c:v>74.693247999999997</c:v>
                </c:pt>
                <c:pt idx="940">
                  <c:v>74.680593000000002</c:v>
                </c:pt>
                <c:pt idx="941">
                  <c:v>74.777934000000002</c:v>
                </c:pt>
                <c:pt idx="942">
                  <c:v>75.069962000000004</c:v>
                </c:pt>
                <c:pt idx="943">
                  <c:v>76.530088000000006</c:v>
                </c:pt>
                <c:pt idx="944">
                  <c:v>77.435366999999999</c:v>
                </c:pt>
                <c:pt idx="945">
                  <c:v>76.033642999999998</c:v>
                </c:pt>
                <c:pt idx="946">
                  <c:v>75.488532000000006</c:v>
                </c:pt>
                <c:pt idx="947">
                  <c:v>75.634538000000006</c:v>
                </c:pt>
                <c:pt idx="948">
                  <c:v>76.578755000000001</c:v>
                </c:pt>
                <c:pt idx="949">
                  <c:v>77.951277000000005</c:v>
                </c:pt>
                <c:pt idx="950">
                  <c:v>77.951277000000005</c:v>
                </c:pt>
                <c:pt idx="951">
                  <c:v>76.520352000000003</c:v>
                </c:pt>
                <c:pt idx="952">
                  <c:v>77.036261999999994</c:v>
                </c:pt>
                <c:pt idx="953">
                  <c:v>77.999943000000002</c:v>
                </c:pt>
                <c:pt idx="954">
                  <c:v>78.068082000000004</c:v>
                </c:pt>
                <c:pt idx="955">
                  <c:v>76.637164999999996</c:v>
                </c:pt>
                <c:pt idx="956">
                  <c:v>75.955768000000006</c:v>
                </c:pt>
                <c:pt idx="957">
                  <c:v>75.683211999999997</c:v>
                </c:pt>
                <c:pt idx="958">
                  <c:v>78.009680000000003</c:v>
                </c:pt>
                <c:pt idx="959">
                  <c:v>78.661867000000001</c:v>
                </c:pt>
                <c:pt idx="960">
                  <c:v>79.907841000000005</c:v>
                </c:pt>
                <c:pt idx="961">
                  <c:v>80.628174999999999</c:v>
                </c:pt>
                <c:pt idx="962">
                  <c:v>80.803389999999993</c:v>
                </c:pt>
                <c:pt idx="963">
                  <c:v>80.014916999999997</c:v>
                </c:pt>
                <c:pt idx="964">
                  <c:v>83.859921</c:v>
                </c:pt>
                <c:pt idx="965">
                  <c:v>84.074073999999996</c:v>
                </c:pt>
                <c:pt idx="966">
                  <c:v>84.278491000000002</c:v>
                </c:pt>
                <c:pt idx="967">
                  <c:v>85.855422000000004</c:v>
                </c:pt>
                <c:pt idx="968">
                  <c:v>86.147451000000004</c:v>
                </c:pt>
                <c:pt idx="969">
                  <c:v>85.339511999999999</c:v>
                </c:pt>
                <c:pt idx="970">
                  <c:v>85.689943</c:v>
                </c:pt>
                <c:pt idx="971">
                  <c:v>84.901477</c:v>
                </c:pt>
                <c:pt idx="972">
                  <c:v>83.217461999999998</c:v>
                </c:pt>
                <c:pt idx="973">
                  <c:v>83.227198000000001</c:v>
                </c:pt>
                <c:pt idx="974">
                  <c:v>83.898858000000004</c:v>
                </c:pt>
                <c:pt idx="975">
                  <c:v>84.414769000000007</c:v>
                </c:pt>
                <c:pt idx="976">
                  <c:v>86.244791000000006</c:v>
                </c:pt>
                <c:pt idx="977">
                  <c:v>85.037755000000004</c:v>
                </c:pt>
                <c:pt idx="978">
                  <c:v>85.261636999999993</c:v>
                </c:pt>
                <c:pt idx="979">
                  <c:v>85.008554000000004</c:v>
                </c:pt>
                <c:pt idx="980">
                  <c:v>84.453705999999997</c:v>
                </c:pt>
                <c:pt idx="981">
                  <c:v>84.667859000000007</c:v>
                </c:pt>
                <c:pt idx="982">
                  <c:v>84.969616000000002</c:v>
                </c:pt>
                <c:pt idx="983">
                  <c:v>84.541309999999996</c:v>
                </c:pt>
                <c:pt idx="984">
                  <c:v>86.546554999999998</c:v>
                </c:pt>
                <c:pt idx="985">
                  <c:v>84.969616000000002</c:v>
                </c:pt>
                <c:pt idx="986">
                  <c:v>84.005934999999994</c:v>
                </c:pt>
                <c:pt idx="987">
                  <c:v>86.089048000000005</c:v>
                </c:pt>
                <c:pt idx="988">
                  <c:v>86.381068999999997</c:v>
                </c:pt>
                <c:pt idx="989">
                  <c:v>86.196123999999998</c:v>
                </c:pt>
                <c:pt idx="990">
                  <c:v>85.183768999999998</c:v>
                </c:pt>
                <c:pt idx="991">
                  <c:v>84.823601999999994</c:v>
                </c:pt>
                <c:pt idx="992">
                  <c:v>83.616566000000006</c:v>
                </c:pt>
                <c:pt idx="993">
                  <c:v>84.220080999999993</c:v>
                </c:pt>
                <c:pt idx="994">
                  <c:v>84.375831000000005</c:v>
                </c:pt>
                <c:pt idx="995">
                  <c:v>85.874894999999995</c:v>
                </c:pt>
                <c:pt idx="996">
                  <c:v>85.621803999999997</c:v>
                </c:pt>
                <c:pt idx="997">
                  <c:v>84.307692000000003</c:v>
                </c:pt>
                <c:pt idx="998">
                  <c:v>85.709416000000004</c:v>
                </c:pt>
                <c:pt idx="999">
                  <c:v>86.507617999999994</c:v>
                </c:pt>
                <c:pt idx="1000">
                  <c:v>87.266881999999995</c:v>
                </c:pt>
                <c:pt idx="1001">
                  <c:v>87.325284999999994</c:v>
                </c:pt>
                <c:pt idx="1002">
                  <c:v>88.084548999999996</c:v>
                </c:pt>
                <c:pt idx="1003">
                  <c:v>88.434979999999996</c:v>
                </c:pt>
                <c:pt idx="1004">
                  <c:v>88.510256999999996</c:v>
                </c:pt>
                <c:pt idx="1005">
                  <c:v>87.268724000000006</c:v>
                </c:pt>
                <c:pt idx="1006">
                  <c:v>85.978316000000007</c:v>
                </c:pt>
                <c:pt idx="1007">
                  <c:v>87.669535999999994</c:v>
                </c:pt>
                <c:pt idx="1008">
                  <c:v>85.284233999999998</c:v>
                </c:pt>
                <c:pt idx="1009">
                  <c:v>83.094453000000001</c:v>
                </c:pt>
                <c:pt idx="1010">
                  <c:v>81.980009999999993</c:v>
                </c:pt>
                <c:pt idx="1011">
                  <c:v>77.492906000000005</c:v>
                </c:pt>
                <c:pt idx="1012">
                  <c:v>78.099008999999995</c:v>
                </c:pt>
                <c:pt idx="1013">
                  <c:v>76.417567000000005</c:v>
                </c:pt>
                <c:pt idx="1014">
                  <c:v>79.946637999999993</c:v>
                </c:pt>
                <c:pt idx="1015">
                  <c:v>79.418743000000006</c:v>
                </c:pt>
                <c:pt idx="1016">
                  <c:v>79.751125000000002</c:v>
                </c:pt>
                <c:pt idx="1017">
                  <c:v>78.480266</c:v>
                </c:pt>
                <c:pt idx="1018">
                  <c:v>78.284751999999997</c:v>
                </c:pt>
                <c:pt idx="1019">
                  <c:v>79.760895000000005</c:v>
                </c:pt>
                <c:pt idx="1020">
                  <c:v>79.379638999999997</c:v>
                </c:pt>
                <c:pt idx="1021">
                  <c:v>80.855789999999999</c:v>
                </c:pt>
                <c:pt idx="1022">
                  <c:v>79.917311999999995</c:v>
                </c:pt>
                <c:pt idx="1023">
                  <c:v>77.228961999999996</c:v>
                </c:pt>
                <c:pt idx="1024">
                  <c:v>79.545833999999999</c:v>
                </c:pt>
                <c:pt idx="1025">
                  <c:v>78.011031000000003</c:v>
                </c:pt>
                <c:pt idx="1026">
                  <c:v>75.987437</c:v>
                </c:pt>
                <c:pt idx="1027">
                  <c:v>75.596401999999998</c:v>
                </c:pt>
                <c:pt idx="1028">
                  <c:v>74.882763999999995</c:v>
                </c:pt>
                <c:pt idx="1029">
                  <c:v>74.892542000000006</c:v>
                </c:pt>
                <c:pt idx="1030">
                  <c:v>74.452633000000006</c:v>
                </c:pt>
                <c:pt idx="1031">
                  <c:v>74.931646000000001</c:v>
                </c:pt>
                <c:pt idx="1032">
                  <c:v>76.466449999999995</c:v>
                </c:pt>
                <c:pt idx="1033">
                  <c:v>75.391110999999995</c:v>
                </c:pt>
                <c:pt idx="1034">
                  <c:v>77.082323000000002</c:v>
                </c:pt>
                <c:pt idx="1035">
                  <c:v>77.981696999999997</c:v>
                </c:pt>
                <c:pt idx="1036">
                  <c:v>79.164576999999994</c:v>
                </c:pt>
                <c:pt idx="1037">
                  <c:v>79.184126000000006</c:v>
                </c:pt>
                <c:pt idx="1038">
                  <c:v>79.017938999999998</c:v>
                </c:pt>
                <c:pt idx="1039">
                  <c:v>79.633812000000006</c:v>
                </c:pt>
                <c:pt idx="1040">
                  <c:v>79.379638999999997</c:v>
                </c:pt>
                <c:pt idx="1041">
                  <c:v>80.298568000000003</c:v>
                </c:pt>
                <c:pt idx="1042">
                  <c:v>80.816686000000004</c:v>
                </c:pt>
                <c:pt idx="1043">
                  <c:v>81.168616</c:v>
                </c:pt>
                <c:pt idx="1044">
                  <c:v>79.868430000000004</c:v>
                </c:pt>
                <c:pt idx="1045">
                  <c:v>81.021977000000007</c:v>
                </c:pt>
                <c:pt idx="1046">
                  <c:v>81.295705999999996</c:v>
                </c:pt>
                <c:pt idx="1047">
                  <c:v>81.735614999999996</c:v>
                </c:pt>
                <c:pt idx="1048">
                  <c:v>81.637857999999994</c:v>
                </c:pt>
                <c:pt idx="1049">
                  <c:v>82.263509999999997</c:v>
                </c:pt>
                <c:pt idx="1050">
                  <c:v>80.855789999999999</c:v>
                </c:pt>
                <c:pt idx="1051">
                  <c:v>81.315253999999996</c:v>
                </c:pt>
                <c:pt idx="1052">
                  <c:v>80.474532999999994</c:v>
                </c:pt>
                <c:pt idx="1053">
                  <c:v>81.999559000000005</c:v>
                </c:pt>
                <c:pt idx="1054">
                  <c:v>81.735614999999996</c:v>
                </c:pt>
                <c:pt idx="1055">
                  <c:v>78.626903999999996</c:v>
                </c:pt>
                <c:pt idx="1056">
                  <c:v>79.281881999999996</c:v>
                </c:pt>
                <c:pt idx="1057">
                  <c:v>77.952370999999999</c:v>
                </c:pt>
                <c:pt idx="1058">
                  <c:v>79.047264999999996</c:v>
                </c:pt>
                <c:pt idx="1059">
                  <c:v>79.037486999999999</c:v>
                </c:pt>
                <c:pt idx="1060">
                  <c:v>79.340541999999999</c:v>
                </c:pt>
                <c:pt idx="1061">
                  <c:v>79.457847000000001</c:v>
                </c:pt>
                <c:pt idx="1062">
                  <c:v>79.653368</c:v>
                </c:pt>
                <c:pt idx="1063">
                  <c:v>78.959278999999995</c:v>
                </c:pt>
                <c:pt idx="1064">
                  <c:v>79.985742000000002</c:v>
                </c:pt>
                <c:pt idx="1065">
                  <c:v>80.326573999999994</c:v>
                </c:pt>
                <c:pt idx="1066">
                  <c:v>80.493550999999997</c:v>
                </c:pt>
                <c:pt idx="1067">
                  <c:v>80.699825000000004</c:v>
                </c:pt>
                <c:pt idx="1068">
                  <c:v>81.65258</c:v>
                </c:pt>
                <c:pt idx="1069">
                  <c:v>79.864925999999997</c:v>
                </c:pt>
                <c:pt idx="1070">
                  <c:v>82.566051999999999</c:v>
                </c:pt>
                <c:pt idx="1071">
                  <c:v>82.271388000000002</c:v>
                </c:pt>
                <c:pt idx="1072">
                  <c:v>81.524893000000006</c:v>
                </c:pt>
                <c:pt idx="1073">
                  <c:v>80.739108000000002</c:v>
                </c:pt>
                <c:pt idx="1074">
                  <c:v>81.092709999999997</c:v>
                </c:pt>
                <c:pt idx="1075">
                  <c:v>82.379433000000006</c:v>
                </c:pt>
                <c:pt idx="1076">
                  <c:v>82.418723</c:v>
                </c:pt>
                <c:pt idx="1077">
                  <c:v>82.752677000000006</c:v>
                </c:pt>
                <c:pt idx="1078">
                  <c:v>83.066990000000004</c:v>
                </c:pt>
                <c:pt idx="1079">
                  <c:v>84.068859000000003</c:v>
                </c:pt>
                <c:pt idx="1080">
                  <c:v>85.650245999999996</c:v>
                </c:pt>
                <c:pt idx="1081">
                  <c:v>85.277001999999996</c:v>
                </c:pt>
                <c:pt idx="1082">
                  <c:v>85.365405999999993</c:v>
                </c:pt>
                <c:pt idx="1083">
                  <c:v>84.815353999999999</c:v>
                </c:pt>
                <c:pt idx="1084">
                  <c:v>85.041269</c:v>
                </c:pt>
                <c:pt idx="1085">
                  <c:v>85.001979000000006</c:v>
                </c:pt>
                <c:pt idx="1086">
                  <c:v>77.114693000000003</c:v>
                </c:pt>
                <c:pt idx="1087">
                  <c:v>77.065578000000002</c:v>
                </c:pt>
                <c:pt idx="1088">
                  <c:v>78.087096000000003</c:v>
                </c:pt>
                <c:pt idx="1089">
                  <c:v>77.831715000000003</c:v>
                </c:pt>
                <c:pt idx="1090">
                  <c:v>76.132464999999996</c:v>
                </c:pt>
                <c:pt idx="1091">
                  <c:v>77.153982999999997</c:v>
                </c:pt>
                <c:pt idx="1092">
                  <c:v>75.484190999999996</c:v>
                </c:pt>
                <c:pt idx="1093">
                  <c:v>77.075402999999994</c:v>
                </c:pt>
                <c:pt idx="1094">
                  <c:v>77.075402999999994</c:v>
                </c:pt>
                <c:pt idx="1095">
                  <c:v>75.592236999999997</c:v>
                </c:pt>
                <c:pt idx="1096">
                  <c:v>75.631527000000006</c:v>
                </c:pt>
                <c:pt idx="1097">
                  <c:v>74.894856000000004</c:v>
                </c:pt>
                <c:pt idx="1098">
                  <c:v>76.014595</c:v>
                </c:pt>
                <c:pt idx="1099">
                  <c:v>75.729748000000001</c:v>
                </c:pt>
                <c:pt idx="1100">
                  <c:v>76.446777999999995</c:v>
                </c:pt>
                <c:pt idx="1101">
                  <c:v>75.955663999999999</c:v>
                </c:pt>
                <c:pt idx="1102">
                  <c:v>76.034244000000001</c:v>
                </c:pt>
                <c:pt idx="1103">
                  <c:v>75.376146000000006</c:v>
                </c:pt>
                <c:pt idx="1104">
                  <c:v>76.083350999999993</c:v>
                </c:pt>
                <c:pt idx="1105">
                  <c:v>75.366328999999993</c:v>
                </c:pt>
                <c:pt idx="1106">
                  <c:v>75.916374000000005</c:v>
                </c:pt>
                <c:pt idx="1107">
                  <c:v>76.761089999999996</c:v>
                </c:pt>
                <c:pt idx="1108">
                  <c:v>77.546868000000003</c:v>
                </c:pt>
                <c:pt idx="1109">
                  <c:v>77.320959999999999</c:v>
                </c:pt>
                <c:pt idx="1110">
                  <c:v>78.470163999999997</c:v>
                </c:pt>
                <c:pt idx="1111">
                  <c:v>78.371943000000002</c:v>
                </c:pt>
                <c:pt idx="1112">
                  <c:v>78.990744000000007</c:v>
                </c:pt>
                <c:pt idx="1113">
                  <c:v>78.578209999999999</c:v>
                </c:pt>
                <c:pt idx="1114">
                  <c:v>78.244255999999993</c:v>
                </c:pt>
                <c:pt idx="1115">
                  <c:v>77.880829000000006</c:v>
                </c:pt>
                <c:pt idx="1116">
                  <c:v>77.134333999999996</c:v>
                </c:pt>
                <c:pt idx="1117">
                  <c:v>76.810197000000002</c:v>
                </c:pt>
                <c:pt idx="1118">
                  <c:v>76.544999000000004</c:v>
                </c:pt>
                <c:pt idx="1119">
                  <c:v>75.317214000000007</c:v>
                </c:pt>
                <c:pt idx="1120">
                  <c:v>75.179703000000003</c:v>
                </c:pt>
                <c:pt idx="1121">
                  <c:v>74.168009999999995</c:v>
                </c:pt>
                <c:pt idx="1122">
                  <c:v>75.120772000000002</c:v>
                </c:pt>
                <c:pt idx="1123">
                  <c:v>75.523481000000004</c:v>
                </c:pt>
                <c:pt idx="1124">
                  <c:v>75.670817</c:v>
                </c:pt>
                <c:pt idx="1125">
                  <c:v>76.731624999999994</c:v>
                </c:pt>
                <c:pt idx="1126">
                  <c:v>73.892987000000005</c:v>
                </c:pt>
                <c:pt idx="1127">
                  <c:v>72.380356000000006</c:v>
                </c:pt>
                <c:pt idx="1128">
                  <c:v>74.089429999999993</c:v>
                </c:pt>
                <c:pt idx="1129">
                  <c:v>76.370976999999996</c:v>
                </c:pt>
                <c:pt idx="1130">
                  <c:v>77.082417000000007</c:v>
                </c:pt>
                <c:pt idx="1131">
                  <c:v>77.359087000000002</c:v>
                </c:pt>
                <c:pt idx="1132">
                  <c:v>77.299802</c:v>
                </c:pt>
                <c:pt idx="1133">
                  <c:v>79.038870000000003</c:v>
                </c:pt>
                <c:pt idx="1134">
                  <c:v>78.495413999999997</c:v>
                </c:pt>
                <c:pt idx="1135">
                  <c:v>79.424232000000003</c:v>
                </c:pt>
                <c:pt idx="1136">
                  <c:v>80.096146000000005</c:v>
                </c:pt>
                <c:pt idx="1137">
                  <c:v>80.797702999999998</c:v>
                </c:pt>
                <c:pt idx="1138">
                  <c:v>81.301641000000004</c:v>
                </c:pt>
                <c:pt idx="1139">
                  <c:v>81.983439000000004</c:v>
                </c:pt>
                <c:pt idx="1140">
                  <c:v>81.380691999999996</c:v>
                </c:pt>
                <c:pt idx="1141">
                  <c:v>82.220583000000005</c:v>
                </c:pt>
                <c:pt idx="1142">
                  <c:v>81.835221000000004</c:v>
                </c:pt>
                <c:pt idx="1143">
                  <c:v>82.299633999999998</c:v>
                </c:pt>
                <c:pt idx="1144">
                  <c:v>81.627718999999999</c:v>
                </c:pt>
                <c:pt idx="1145">
                  <c:v>82.003197999999998</c:v>
                </c:pt>
                <c:pt idx="1146">
                  <c:v>81.874746000000002</c:v>
                </c:pt>
                <c:pt idx="1147">
                  <c:v>82.645470000000003</c:v>
                </c:pt>
                <c:pt idx="1148">
                  <c:v>82.349035000000001</c:v>
                </c:pt>
                <c:pt idx="1149">
                  <c:v>81.578310000000002</c:v>
                </c:pt>
                <c:pt idx="1150">
                  <c:v>82.605945000000006</c:v>
                </c:pt>
                <c:pt idx="1151">
                  <c:v>81.430099999999996</c:v>
                </c:pt>
                <c:pt idx="1152">
                  <c:v>83.910248999999993</c:v>
                </c:pt>
                <c:pt idx="1153">
                  <c:v>83.633579999999995</c:v>
                </c:pt>
                <c:pt idx="1154">
                  <c:v>82.586185999999998</c:v>
                </c:pt>
                <c:pt idx="1155">
                  <c:v>83.356909999999999</c:v>
                </c:pt>
                <c:pt idx="1156">
                  <c:v>82.783805000000001</c:v>
                </c:pt>
                <c:pt idx="1157">
                  <c:v>82.803572000000003</c:v>
                </c:pt>
                <c:pt idx="1158">
                  <c:v>82.556544000000002</c:v>
                </c:pt>
                <c:pt idx="1159">
                  <c:v>82.615827999999993</c:v>
                </c:pt>
                <c:pt idx="1160">
                  <c:v>82.605945000000006</c:v>
                </c:pt>
                <c:pt idx="1161">
                  <c:v>82.200823999999997</c:v>
                </c:pt>
                <c:pt idx="1162">
                  <c:v>81.696886000000006</c:v>
                </c:pt>
                <c:pt idx="1163">
                  <c:v>81.795696000000007</c:v>
                </c:pt>
                <c:pt idx="1164">
                  <c:v>81.439976000000001</c:v>
                </c:pt>
                <c:pt idx="1165">
                  <c:v>80.748301999999995</c:v>
                </c:pt>
                <c:pt idx="1166">
                  <c:v>81.173190000000005</c:v>
                </c:pt>
                <c:pt idx="1167">
                  <c:v>81.044730000000001</c:v>
                </c:pt>
                <c:pt idx="1168">
                  <c:v>80.115913000000006</c:v>
                </c:pt>
                <c:pt idx="1169">
                  <c:v>78.416363000000004</c:v>
                </c:pt>
                <c:pt idx="1170">
                  <c:v>78.406480000000002</c:v>
                </c:pt>
                <c:pt idx="1171">
                  <c:v>78.821483999999998</c:v>
                </c:pt>
                <c:pt idx="1172">
                  <c:v>78.772082999999995</c:v>
                </c:pt>
                <c:pt idx="1173">
                  <c:v>78.722674999999995</c:v>
                </c:pt>
                <c:pt idx="1174">
                  <c:v>78.752317000000005</c:v>
                </c:pt>
                <c:pt idx="1175">
                  <c:v>78.781966999999995</c:v>
                </c:pt>
                <c:pt idx="1176">
                  <c:v>79.849119000000002</c:v>
                </c:pt>
                <c:pt idx="1177">
                  <c:v>80.194963000000001</c:v>
                </c:pt>
                <c:pt idx="1178">
                  <c:v>79.750309999999999</c:v>
                </c:pt>
                <c:pt idx="1179">
                  <c:v>77.872900000000001</c:v>
                </c:pt>
                <c:pt idx="1180">
                  <c:v>79.028993999999997</c:v>
                </c:pt>
                <c:pt idx="1181">
                  <c:v>77.161460000000005</c:v>
                </c:pt>
                <c:pt idx="1182">
                  <c:v>74.365116</c:v>
                </c:pt>
                <c:pt idx="1183">
                  <c:v>75.689178999999996</c:v>
                </c:pt>
                <c:pt idx="1184">
                  <c:v>76.084424999999996</c:v>
                </c:pt>
                <c:pt idx="1185">
                  <c:v>75.659537</c:v>
                </c:pt>
                <c:pt idx="1186">
                  <c:v>75.056790000000007</c:v>
                </c:pt>
                <c:pt idx="1187">
                  <c:v>75.936206999999996</c:v>
                </c:pt>
                <c:pt idx="1188">
                  <c:v>76.637763000000007</c:v>
                </c:pt>
                <c:pt idx="1189">
                  <c:v>76.736580000000004</c:v>
                </c:pt>
                <c:pt idx="1190">
                  <c:v>75.965849000000006</c:v>
                </c:pt>
                <c:pt idx="1191">
                  <c:v>77.210869000000002</c:v>
                </c:pt>
                <c:pt idx="1192">
                  <c:v>77.329445000000007</c:v>
                </c:pt>
                <c:pt idx="1193">
                  <c:v>76.424081999999999</c:v>
                </c:pt>
                <c:pt idx="1194">
                  <c:v>77.219126000000003</c:v>
                </c:pt>
                <c:pt idx="1195">
                  <c:v>75.320950999999994</c:v>
                </c:pt>
                <c:pt idx="1196">
                  <c:v>75.221570999999997</c:v>
                </c:pt>
                <c:pt idx="1197">
                  <c:v>75.410390000000007</c:v>
                </c:pt>
                <c:pt idx="1198">
                  <c:v>76.235254999999995</c:v>
                </c:pt>
                <c:pt idx="1199">
                  <c:v>75.927176000000003</c:v>
                </c:pt>
                <c:pt idx="1200">
                  <c:v>75.996742999999995</c:v>
                </c:pt>
                <c:pt idx="1201">
                  <c:v>74.853859</c:v>
                </c:pt>
                <c:pt idx="1202">
                  <c:v>75.320950999999994</c:v>
                </c:pt>
                <c:pt idx="1203">
                  <c:v>74.873731000000006</c:v>
                </c:pt>
                <c:pt idx="1204">
                  <c:v>74.804164999999998</c:v>
                </c:pt>
                <c:pt idx="1205">
                  <c:v>74.496086000000005</c:v>
                </c:pt>
                <c:pt idx="1206">
                  <c:v>75.261324999999999</c:v>
                </c:pt>
                <c:pt idx="1207">
                  <c:v>74.744539000000003</c:v>
                </c:pt>
                <c:pt idx="1208">
                  <c:v>75.112251999999998</c:v>
                </c:pt>
                <c:pt idx="1209">
                  <c:v>74.684911999999997</c:v>
                </c:pt>
                <c:pt idx="1210">
                  <c:v>75.142065000000002</c:v>
                </c:pt>
                <c:pt idx="1211">
                  <c:v>74.446399999999997</c:v>
                </c:pt>
                <c:pt idx="1212">
                  <c:v>73.939554000000001</c:v>
                </c:pt>
                <c:pt idx="1213">
                  <c:v>74.33708</c:v>
                </c:pt>
                <c:pt idx="1214">
                  <c:v>67.082255000000004</c:v>
                </c:pt>
                <c:pt idx="1215">
                  <c:v>68.264893000000001</c:v>
                </c:pt>
                <c:pt idx="1216">
                  <c:v>66.476029999999994</c:v>
                </c:pt>
                <c:pt idx="1217">
                  <c:v>68.235079999999996</c:v>
                </c:pt>
                <c:pt idx="1218">
                  <c:v>64.975373000000005</c:v>
                </c:pt>
                <c:pt idx="1219">
                  <c:v>64.766672999999997</c:v>
                </c:pt>
                <c:pt idx="1220">
                  <c:v>65.591538999999997</c:v>
                </c:pt>
                <c:pt idx="1221">
                  <c:v>64.94556</c:v>
                </c:pt>
                <c:pt idx="1222">
                  <c:v>68.821425000000005</c:v>
                </c:pt>
                <c:pt idx="1223">
                  <c:v>71.276139999999998</c:v>
                </c:pt>
                <c:pt idx="1224">
                  <c:v>70.928307000000004</c:v>
                </c:pt>
                <c:pt idx="1225">
                  <c:v>71.902237999999997</c:v>
                </c:pt>
                <c:pt idx="1226">
                  <c:v>70.948179999999994</c:v>
                </c:pt>
                <c:pt idx="1227">
                  <c:v>70.391648000000004</c:v>
                </c:pt>
                <c:pt idx="1228">
                  <c:v>71.196633000000006</c:v>
                </c:pt>
                <c:pt idx="1229">
                  <c:v>70.332014999999998</c:v>
                </c:pt>
                <c:pt idx="1230">
                  <c:v>69.815235999999999</c:v>
                </c:pt>
                <c:pt idx="1231">
                  <c:v>69.695976000000002</c:v>
                </c:pt>
                <c:pt idx="1232">
                  <c:v>70.113382000000001</c:v>
                </c:pt>
                <c:pt idx="1233">
                  <c:v>70.669914000000006</c:v>
                </c:pt>
                <c:pt idx="1234">
                  <c:v>71.127066999999997</c:v>
                </c:pt>
                <c:pt idx="1235">
                  <c:v>70.550653999999994</c:v>
                </c:pt>
                <c:pt idx="1236">
                  <c:v>70.570535000000007</c:v>
                </c:pt>
                <c:pt idx="1237">
                  <c:v>70.491028</c:v>
                </c:pt>
                <c:pt idx="1238">
                  <c:v>70.391648000000004</c:v>
                </c:pt>
                <c:pt idx="1239">
                  <c:v>71.653784999999999</c:v>
                </c:pt>
                <c:pt idx="1240">
                  <c:v>70.977992999999998</c:v>
                </c:pt>
                <c:pt idx="1241">
                  <c:v>70.063688999999997</c:v>
                </c:pt>
                <c:pt idx="1242">
                  <c:v>70.669914000000006</c:v>
                </c:pt>
                <c:pt idx="1243">
                  <c:v>72.587969999999999</c:v>
                </c:pt>
                <c:pt idx="1244">
                  <c:v>73.02525</c:v>
                </c:pt>
                <c:pt idx="1245">
                  <c:v>73.293575000000004</c:v>
                </c:pt>
                <c:pt idx="1246">
                  <c:v>72.021497999999994</c:v>
                </c:pt>
                <c:pt idx="1247">
                  <c:v>72.548216999999994</c:v>
                </c:pt>
                <c:pt idx="1248">
                  <c:v>73.303516000000002</c:v>
                </c:pt>
                <c:pt idx="1249">
                  <c:v>73.243881999999999</c:v>
                </c:pt>
                <c:pt idx="1250">
                  <c:v>72.896049000000005</c:v>
                </c:pt>
                <c:pt idx="1251">
                  <c:v>72.170570999999995</c:v>
                </c:pt>
                <c:pt idx="1252">
                  <c:v>71.663725999999997</c:v>
                </c:pt>
                <c:pt idx="1253">
                  <c:v>72.428956999999997</c:v>
                </c:pt>
                <c:pt idx="1254">
                  <c:v>72.617783000000003</c:v>
                </c:pt>
                <c:pt idx="1255">
                  <c:v>72.101005000000001</c:v>
                </c:pt>
                <c:pt idx="1256">
                  <c:v>72.349997999999999</c:v>
                </c:pt>
                <c:pt idx="1257">
                  <c:v>71.970000999999996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D-42A4-8341-4B496F2FC63D}"/>
            </c:ext>
          </c:extLst>
        </c:ser>
        <c:ser>
          <c:idx val="1"/>
          <c:order val="1"/>
          <c:tx>
            <c:strRef>
              <c:f>CAHTS!$G$1</c:f>
              <c:strCache>
                <c:ptCount val="1"/>
                <c:pt idx="0">
                  <c:v>GMAJ</c:v>
                </c:pt>
              </c:strCache>
            </c:strRef>
          </c:tx>
          <c:spPr>
            <a:ln w="28575" cap="rnd">
              <a:solidFill>
                <a:schemeClr val="accent1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CAHTS!$G$2:$G$1360</c:f>
              <c:numCache>
                <c:formatCode>General</c:formatCode>
                <c:ptCount val="1359"/>
                <c:pt idx="1257">
                  <c:v>0</c:v>
                </c:pt>
                <c:pt idx="1258" formatCode="0.00">
                  <c:v>71.567413729433923</c:v>
                </c:pt>
                <c:pt idx="1259" formatCode="0.00">
                  <c:v>72.146388803624433</c:v>
                </c:pt>
                <c:pt idx="1260" formatCode="0.00">
                  <c:v>72.914645799830438</c:v>
                </c:pt>
                <c:pt idx="1261" formatCode="0.00">
                  <c:v>72.551384811451712</c:v>
                </c:pt>
                <c:pt idx="1262" formatCode="0.00">
                  <c:v>72.244033056425238</c:v>
                </c:pt>
                <c:pt idx="1263" formatCode="0.00">
                  <c:v>72.107418615909737</c:v>
                </c:pt>
                <c:pt idx="1264" formatCode="0.00">
                  <c:v>71.130745723678984</c:v>
                </c:pt>
                <c:pt idx="1265" formatCode="0.00">
                  <c:v>71.055504074083956</c:v>
                </c:pt>
                <c:pt idx="1266" formatCode="0.00">
                  <c:v>70.640732962794303</c:v>
                </c:pt>
                <c:pt idx="1267" formatCode="0.00">
                  <c:v>69.85317805303076</c:v>
                </c:pt>
                <c:pt idx="1268" formatCode="0.00">
                  <c:v>69.707247785027519</c:v>
                </c:pt>
                <c:pt idx="1269" formatCode="0.00">
                  <c:v>71.838069563720794</c:v>
                </c:pt>
                <c:pt idx="1270" formatCode="0.00">
                  <c:v>71.585005940089459</c:v>
                </c:pt>
                <c:pt idx="1271" formatCode="0.00">
                  <c:v>71.292441959048887</c:v>
                </c:pt>
                <c:pt idx="1272" formatCode="0.00">
                  <c:v>71.456108454073117</c:v>
                </c:pt>
                <c:pt idx="1273" formatCode="0.00">
                  <c:v>71.151541361587647</c:v>
                </c:pt>
                <c:pt idx="1274" formatCode="0.00">
                  <c:v>71.227376938415532</c:v>
                </c:pt>
                <c:pt idx="1275" formatCode="0.00">
                  <c:v>70.092848564477052</c:v>
                </c:pt>
                <c:pt idx="1276" formatCode="0.00">
                  <c:v>70.380794016232485</c:v>
                </c:pt>
                <c:pt idx="1277" formatCode="0.00">
                  <c:v>71.175258468714404</c:v>
                </c:pt>
                <c:pt idx="1278" formatCode="0.00">
                  <c:v>69.565672078278709</c:v>
                </c:pt>
                <c:pt idx="1279" formatCode="0.00">
                  <c:v>70.434191856347724</c:v>
                </c:pt>
                <c:pt idx="1280" formatCode="0.00">
                  <c:v>70.519927144780169</c:v>
                </c:pt>
                <c:pt idx="1281" formatCode="0.00">
                  <c:v>70.11235597933927</c:v>
                </c:pt>
                <c:pt idx="1282" formatCode="0.00">
                  <c:v>68.877729140945718</c:v>
                </c:pt>
                <c:pt idx="1283" formatCode="0.00">
                  <c:v>68.061694870135298</c:v>
                </c:pt>
                <c:pt idx="1284" formatCode="0.00">
                  <c:v>67.538422269717472</c:v>
                </c:pt>
                <c:pt idx="1285" formatCode="0.00">
                  <c:v>67.799683288561582</c:v>
                </c:pt>
                <c:pt idx="1286" formatCode="0.00">
                  <c:v>68.327805651950655</c:v>
                </c:pt>
                <c:pt idx="1287" formatCode="0.00">
                  <c:v>68.602143475698526</c:v>
                </c:pt>
                <c:pt idx="1288" formatCode="0.00">
                  <c:v>69.297612267174529</c:v>
                </c:pt>
                <c:pt idx="1289" formatCode="0.00">
                  <c:v>69.374572336893323</c:v>
                </c:pt>
                <c:pt idx="1290" formatCode="0.00">
                  <c:v>70.168798138098097</c:v>
                </c:pt>
                <c:pt idx="1291" formatCode="0.00">
                  <c:v>69.776797345280059</c:v>
                </c:pt>
                <c:pt idx="1292" formatCode="0.00">
                  <c:v>69.934567421680086</c:v>
                </c:pt>
                <c:pt idx="1293" formatCode="0.00">
                  <c:v>69.65530976591451</c:v>
                </c:pt>
                <c:pt idx="1294" formatCode="0.00">
                  <c:v>68.747025142550939</c:v>
                </c:pt>
                <c:pt idx="1295" formatCode="0.00">
                  <c:v>68.806315762705253</c:v>
                </c:pt>
                <c:pt idx="1296" formatCode="0.00">
                  <c:v>68.518647111885642</c:v>
                </c:pt>
                <c:pt idx="1297" formatCode="0.00">
                  <c:v>68.717509939029284</c:v>
                </c:pt>
                <c:pt idx="1298" formatCode="0.00">
                  <c:v>68.961591011038152</c:v>
                </c:pt>
                <c:pt idx="1299" formatCode="0.00">
                  <c:v>67.900812122031439</c:v>
                </c:pt>
                <c:pt idx="1300" formatCode="0.00">
                  <c:v>68.250540756771073</c:v>
                </c:pt>
                <c:pt idx="1301" formatCode="0.00">
                  <c:v>67.518597193651175</c:v>
                </c:pt>
                <c:pt idx="1302" formatCode="0.00">
                  <c:v>67.285212668865853</c:v>
                </c:pt>
                <c:pt idx="1303" formatCode="0.00">
                  <c:v>67.215702410116251</c:v>
                </c:pt>
                <c:pt idx="1304" formatCode="0.00">
                  <c:v>67.100250744579185</c:v>
                </c:pt>
                <c:pt idx="1305" formatCode="0.00">
                  <c:v>66.761996067859783</c:v>
                </c:pt>
                <c:pt idx="1306" formatCode="0.00">
                  <c:v>66.5462144731477</c:v>
                </c:pt>
                <c:pt idx="1307" formatCode="0.00">
                  <c:v>65.727072610390053</c:v>
                </c:pt>
                <c:pt idx="1308" formatCode="0.00">
                  <c:v>65.593195417917386</c:v>
                </c:pt>
                <c:pt idx="1309" formatCode="0.00">
                  <c:v>65.818320061083142</c:v>
                </c:pt>
                <c:pt idx="1310" formatCode="0.00">
                  <c:v>67.177382977573743</c:v>
                </c:pt>
                <c:pt idx="1311" formatCode="0.00">
                  <c:v>66.161073564109614</c:v>
                </c:pt>
                <c:pt idx="1312" formatCode="0.00">
                  <c:v>65.989422931194483</c:v>
                </c:pt>
                <c:pt idx="1313" formatCode="0.00">
                  <c:v>65.150197920900098</c:v>
                </c:pt>
                <c:pt idx="1314" formatCode="0.00">
                  <c:v>66.034692979711153</c:v>
                </c:pt>
                <c:pt idx="1315" formatCode="0.00">
                  <c:v>65.547888312551422</c:v>
                </c:pt>
                <c:pt idx="1316" formatCode="0.00">
                  <c:v>64.023456947752749</c:v>
                </c:pt>
                <c:pt idx="1317" formatCode="0.00">
                  <c:v>63.888657813519217</c:v>
                </c:pt>
                <c:pt idx="1318" formatCode="0.00">
                  <c:v>63.692513975754885</c:v>
                </c:pt>
                <c:pt idx="1319" formatCode="0.00">
                  <c:v>63.6741772836588</c:v>
                </c:pt>
                <c:pt idx="1320" formatCode="0.00">
                  <c:v>63.060744042356781</c:v>
                </c:pt>
                <c:pt idx="1321" formatCode="0.00">
                  <c:v>63.285450685770577</c:v>
                </c:pt>
                <c:pt idx="1322" formatCode="0.00">
                  <c:v>63.632948917574367</c:v>
                </c:pt>
                <c:pt idx="1323" formatCode="0.00">
                  <c:v>62.910224853746016</c:v>
                </c:pt>
                <c:pt idx="1324" formatCode="0.00">
                  <c:v>61.963904210057784</c:v>
                </c:pt>
                <c:pt idx="1325" formatCode="0.00">
                  <c:v>61.302592396248123</c:v>
                </c:pt>
                <c:pt idx="1326" formatCode="0.00">
                  <c:v>59.539135368938169</c:v>
                </c:pt>
                <c:pt idx="1327" formatCode="0.00">
                  <c:v>59.358804017972844</c:v>
                </c:pt>
                <c:pt idx="1328" formatCode="0.00">
                  <c:v>60.084261432062675</c:v>
                </c:pt>
                <c:pt idx="1329" formatCode="0.00">
                  <c:v>59.475632368621127</c:v>
                </c:pt>
                <c:pt idx="1330" formatCode="0.00">
                  <c:v>61.158075938270095</c:v>
                </c:pt>
                <c:pt idx="1331" formatCode="0.00">
                  <c:v>61.574558238908395</c:v>
                </c:pt>
                <c:pt idx="1332" formatCode="0.00">
                  <c:v>61.279235644973383</c:v>
                </c:pt>
                <c:pt idx="1333" formatCode="0.00">
                  <c:v>62.238295085838885</c:v>
                </c:pt>
                <c:pt idx="1334" formatCode="0.00">
                  <c:v>63.542492904467601</c:v>
                </c:pt>
                <c:pt idx="1335" formatCode="0.00">
                  <c:v>63.98505194921303</c:v>
                </c:pt>
                <c:pt idx="1336" formatCode="0.00">
                  <c:v>64.773456137779831</c:v>
                </c:pt>
                <c:pt idx="1337" formatCode="0.00">
                  <c:v>64.937266833228989</c:v>
                </c:pt>
                <c:pt idx="1338" formatCode="0.00">
                  <c:v>64.841233567118465</c:v>
                </c:pt>
                <c:pt idx="1339" formatCode="0.00">
                  <c:v>64.467832402020392</c:v>
                </c:pt>
                <c:pt idx="1340" formatCode="0.00">
                  <c:v>64.001165533997664</c:v>
                </c:pt>
                <c:pt idx="1341" formatCode="0.00">
                  <c:v>63.589478601889191</c:v>
                </c:pt>
                <c:pt idx="1342" formatCode="0.00">
                  <c:v>64.028486617588911</c:v>
                </c:pt>
                <c:pt idx="1343" formatCode="0.00">
                  <c:v>64.16628162735654</c:v>
                </c:pt>
                <c:pt idx="1344" formatCode="0.00">
                  <c:v>65.484182026924714</c:v>
                </c:pt>
                <c:pt idx="1345" formatCode="0.00">
                  <c:v>64.641770618604482</c:v>
                </c:pt>
                <c:pt idx="1346" formatCode="0.00">
                  <c:v>65.507091823171777</c:v>
                </c:pt>
                <c:pt idx="1347" formatCode="0.00">
                  <c:v>63.991087457552887</c:v>
                </c:pt>
                <c:pt idx="1348" formatCode="0.00">
                  <c:v>62.967877467363955</c:v>
                </c:pt>
                <c:pt idx="1349" formatCode="0.00">
                  <c:v>62.269348643495029</c:v>
                </c:pt>
                <c:pt idx="1350" formatCode="0.00">
                  <c:v>62.686721053864169</c:v>
                </c:pt>
                <c:pt idx="1351" formatCode="0.00">
                  <c:v>62.013055863533069</c:v>
                </c:pt>
                <c:pt idx="1352" formatCode="0.00">
                  <c:v>62.717018384458363</c:v>
                </c:pt>
                <c:pt idx="1353" formatCode="0.00">
                  <c:v>62.623246637577836</c:v>
                </c:pt>
                <c:pt idx="1354" formatCode="0.00">
                  <c:v>62.958620138924445</c:v>
                </c:pt>
                <c:pt idx="1355" formatCode="0.00">
                  <c:v>63.257326595324237</c:v>
                </c:pt>
                <c:pt idx="1356" formatCode="0.00">
                  <c:v>63.139345075316974</c:v>
                </c:pt>
                <c:pt idx="1357" formatCode="0.00">
                  <c:v>64.151341714642555</c:v>
                </c:pt>
                <c:pt idx="1358" formatCode="0.00">
                  <c:v>63.184669688864595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BD-42A4-8341-4B496F2FC63D}"/>
            </c:ext>
          </c:extLst>
        </c:ser>
        <c:ser>
          <c:idx val="2"/>
          <c:order val="2"/>
          <c:tx>
            <c:strRef>
              <c:f>CAHTS!$H$1</c:f>
              <c:strCache>
                <c:ptCount val="1"/>
                <c:pt idx="0">
                  <c:v>APARCH</c:v>
                </c:pt>
              </c:strCache>
            </c:strRef>
          </c:tx>
          <c:spPr>
            <a:ln w="28575" cap="rnd">
              <a:solidFill>
                <a:schemeClr val="accent1">
                  <a:tint val="86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CAHTS!$H$2:$H$1360</c:f>
              <c:numCache>
                <c:formatCode>General</c:formatCode>
                <c:ptCount val="1359"/>
                <c:pt idx="1257">
                  <c:v>0</c:v>
                </c:pt>
                <c:pt idx="1258" formatCode="0.00">
                  <c:v>71.801870475285739</c:v>
                </c:pt>
                <c:pt idx="1259" formatCode="0.00">
                  <c:v>72.644888247254329</c:v>
                </c:pt>
                <c:pt idx="1260" formatCode="0.00">
                  <c:v>71.028176343119455</c:v>
                </c:pt>
                <c:pt idx="1261" formatCode="0.00">
                  <c:v>72.502619739289059</c:v>
                </c:pt>
                <c:pt idx="1262" formatCode="0.00">
                  <c:v>72.478096670353125</c:v>
                </c:pt>
                <c:pt idx="1263" formatCode="0.00">
                  <c:v>72.578533667440112</c:v>
                </c:pt>
                <c:pt idx="1264" formatCode="0.00">
                  <c:v>71.794242898167553</c:v>
                </c:pt>
                <c:pt idx="1265" formatCode="0.00">
                  <c:v>71.811003342705888</c:v>
                </c:pt>
                <c:pt idx="1266" formatCode="0.00">
                  <c:v>70.80280145272134</c:v>
                </c:pt>
                <c:pt idx="1267" formatCode="0.00">
                  <c:v>70.614108516903755</c:v>
                </c:pt>
                <c:pt idx="1268" formatCode="0.00">
                  <c:v>68.708432385465542</c:v>
                </c:pt>
                <c:pt idx="1269" formatCode="0.00">
                  <c:v>70.250961592112333</c:v>
                </c:pt>
                <c:pt idx="1270" formatCode="0.00">
                  <c:v>72.14842782407473</c:v>
                </c:pt>
                <c:pt idx="1271" formatCode="0.00">
                  <c:v>72.78773724166345</c:v>
                </c:pt>
                <c:pt idx="1272" formatCode="0.00">
                  <c:v>69.760360286677852</c:v>
                </c:pt>
                <c:pt idx="1273" formatCode="0.00">
                  <c:v>73.432015757714197</c:v>
                </c:pt>
                <c:pt idx="1274" formatCode="0.00">
                  <c:v>71.778208337396819</c:v>
                </c:pt>
                <c:pt idx="1275" formatCode="0.00">
                  <c:v>72.005289554733807</c:v>
                </c:pt>
                <c:pt idx="1276" formatCode="0.00">
                  <c:v>68.553836584287879</c:v>
                </c:pt>
                <c:pt idx="1277" formatCode="0.00">
                  <c:v>73.066755289738452</c:v>
                </c:pt>
                <c:pt idx="1278" formatCode="0.00">
                  <c:v>73.175413806159398</c:v>
                </c:pt>
                <c:pt idx="1279" formatCode="0.00">
                  <c:v>67.965420015835832</c:v>
                </c:pt>
                <c:pt idx="1280" formatCode="0.00">
                  <c:v>70.361465753883209</c:v>
                </c:pt>
                <c:pt idx="1281" formatCode="0.00">
                  <c:v>69.737573836474127</c:v>
                </c:pt>
                <c:pt idx="1282" formatCode="0.00">
                  <c:v>68.38811295165776</c:v>
                </c:pt>
                <c:pt idx="1283" formatCode="0.00">
                  <c:v>69.818326365825783</c:v>
                </c:pt>
                <c:pt idx="1284" formatCode="0.00">
                  <c:v>69.308750212140581</c:v>
                </c:pt>
                <c:pt idx="1285" formatCode="0.00">
                  <c:v>68.665867938350146</c:v>
                </c:pt>
                <c:pt idx="1286" formatCode="0.00">
                  <c:v>67.704114231481398</c:v>
                </c:pt>
                <c:pt idx="1287" formatCode="0.00">
                  <c:v>69.49414552280308</c:v>
                </c:pt>
                <c:pt idx="1288" formatCode="0.00">
                  <c:v>66.703874269670933</c:v>
                </c:pt>
                <c:pt idx="1289" formatCode="0.00">
                  <c:v>67.900952017776945</c:v>
                </c:pt>
                <c:pt idx="1290" formatCode="0.00">
                  <c:v>69.376891635048707</c:v>
                </c:pt>
                <c:pt idx="1291" formatCode="0.00">
                  <c:v>70.269565344681368</c:v>
                </c:pt>
                <c:pt idx="1292" formatCode="0.00">
                  <c:v>70.243005540068978</c:v>
                </c:pt>
                <c:pt idx="1293" formatCode="0.00">
                  <c:v>69.117844644284489</c:v>
                </c:pt>
                <c:pt idx="1294" formatCode="0.00">
                  <c:v>68.649216105494745</c:v>
                </c:pt>
                <c:pt idx="1295" formatCode="0.00">
                  <c:v>68.655083299556793</c:v>
                </c:pt>
                <c:pt idx="1296" formatCode="0.00">
                  <c:v>68.569178767978258</c:v>
                </c:pt>
                <c:pt idx="1297" formatCode="0.00">
                  <c:v>69.144647235124381</c:v>
                </c:pt>
                <c:pt idx="1298" formatCode="0.00">
                  <c:v>70.175760038602732</c:v>
                </c:pt>
                <c:pt idx="1299" formatCode="0.00">
                  <c:v>68.797605298674995</c:v>
                </c:pt>
                <c:pt idx="1300" formatCode="0.00">
                  <c:v>67.770889839164667</c:v>
                </c:pt>
                <c:pt idx="1301" formatCode="0.00">
                  <c:v>67.290159264996731</c:v>
                </c:pt>
                <c:pt idx="1302" formatCode="0.00">
                  <c:v>67.038869721324119</c:v>
                </c:pt>
                <c:pt idx="1303" formatCode="0.00">
                  <c:v>67.022977546321414</c:v>
                </c:pt>
                <c:pt idx="1304" formatCode="0.00">
                  <c:v>66.874524791062797</c:v>
                </c:pt>
                <c:pt idx="1305" formatCode="0.00">
                  <c:v>66.717816299247616</c:v>
                </c:pt>
                <c:pt idx="1306" formatCode="0.00">
                  <c:v>66.659863899865641</c:v>
                </c:pt>
                <c:pt idx="1307" formatCode="0.00">
                  <c:v>65.763376327516355</c:v>
                </c:pt>
                <c:pt idx="1308" formatCode="0.00">
                  <c:v>65.798319931554161</c:v>
                </c:pt>
                <c:pt idx="1309" formatCode="0.00">
                  <c:v>66.711353911668468</c:v>
                </c:pt>
                <c:pt idx="1310" formatCode="0.00">
                  <c:v>64.83831831364941</c:v>
                </c:pt>
                <c:pt idx="1311" formatCode="0.00">
                  <c:v>68.112017373517034</c:v>
                </c:pt>
                <c:pt idx="1312" formatCode="0.00">
                  <c:v>64.333572730855948</c:v>
                </c:pt>
                <c:pt idx="1313" formatCode="0.00">
                  <c:v>65.616202312777645</c:v>
                </c:pt>
                <c:pt idx="1314" formatCode="0.00">
                  <c:v>65.181865974769593</c:v>
                </c:pt>
                <c:pt idx="1315" formatCode="0.00">
                  <c:v>65.830709604637335</c:v>
                </c:pt>
                <c:pt idx="1316" formatCode="0.00">
                  <c:v>66.60380177072345</c:v>
                </c:pt>
                <c:pt idx="1317" formatCode="0.00">
                  <c:v>64.785408146012216</c:v>
                </c:pt>
                <c:pt idx="1318" formatCode="0.00">
                  <c:v>63.61267850271571</c:v>
                </c:pt>
                <c:pt idx="1319" formatCode="0.00">
                  <c:v>63.11434618603176</c:v>
                </c:pt>
                <c:pt idx="1320" formatCode="0.00">
                  <c:v>62.107031263387043</c:v>
                </c:pt>
                <c:pt idx="1321" formatCode="0.00">
                  <c:v>62.826052746356403</c:v>
                </c:pt>
                <c:pt idx="1322" formatCode="0.00">
                  <c:v>62.985997802946152</c:v>
                </c:pt>
                <c:pt idx="1323" formatCode="0.00">
                  <c:v>64.627441181745283</c:v>
                </c:pt>
                <c:pt idx="1324" formatCode="0.00">
                  <c:v>63.029953007175202</c:v>
                </c:pt>
                <c:pt idx="1325" formatCode="0.00">
                  <c:v>63.001033279048301</c:v>
                </c:pt>
                <c:pt idx="1326" formatCode="0.00">
                  <c:v>62.522142065410463</c:v>
                </c:pt>
                <c:pt idx="1327" formatCode="0.00">
                  <c:v>58.592972161558095</c:v>
                </c:pt>
                <c:pt idx="1328" formatCode="0.00">
                  <c:v>57.790709626374309</c:v>
                </c:pt>
                <c:pt idx="1329" formatCode="0.00">
                  <c:v>58.941598752905271</c:v>
                </c:pt>
                <c:pt idx="1330" formatCode="0.00">
                  <c:v>58.971965571263382</c:v>
                </c:pt>
                <c:pt idx="1331" formatCode="0.00">
                  <c:v>60.815821465712538</c:v>
                </c:pt>
                <c:pt idx="1332" formatCode="0.00">
                  <c:v>62.316204237875624</c:v>
                </c:pt>
                <c:pt idx="1333" formatCode="0.00">
                  <c:v>62.034643817224712</c:v>
                </c:pt>
                <c:pt idx="1334" formatCode="0.00">
                  <c:v>63.796828863772319</c:v>
                </c:pt>
                <c:pt idx="1335" formatCode="0.00">
                  <c:v>65.691899027427326</c:v>
                </c:pt>
                <c:pt idx="1336" formatCode="0.00">
                  <c:v>62.577764261686788</c:v>
                </c:pt>
                <c:pt idx="1337" formatCode="0.00">
                  <c:v>64.007355998605831</c:v>
                </c:pt>
                <c:pt idx="1338" formatCode="0.00">
                  <c:v>63.752201618110959</c:v>
                </c:pt>
                <c:pt idx="1339" formatCode="0.00">
                  <c:v>64.937777994385968</c:v>
                </c:pt>
                <c:pt idx="1340" formatCode="0.00">
                  <c:v>65.197451069110798</c:v>
                </c:pt>
                <c:pt idx="1341" formatCode="0.00">
                  <c:v>63.469229196865236</c:v>
                </c:pt>
                <c:pt idx="1342" formatCode="0.00">
                  <c:v>65.013639964946108</c:v>
                </c:pt>
                <c:pt idx="1343" formatCode="0.00">
                  <c:v>64.835496499262334</c:v>
                </c:pt>
                <c:pt idx="1344" formatCode="0.00">
                  <c:v>64.107173216207556</c:v>
                </c:pt>
                <c:pt idx="1345" formatCode="0.00">
                  <c:v>66.679674956135571</c:v>
                </c:pt>
                <c:pt idx="1346" formatCode="0.00">
                  <c:v>64.131875186442954</c:v>
                </c:pt>
                <c:pt idx="1347" formatCode="0.00">
                  <c:v>65.929686801784428</c:v>
                </c:pt>
                <c:pt idx="1348" formatCode="0.00">
                  <c:v>63.530286664515494</c:v>
                </c:pt>
                <c:pt idx="1349" formatCode="0.00">
                  <c:v>61.959235118076784</c:v>
                </c:pt>
                <c:pt idx="1350" formatCode="0.00">
                  <c:v>61.120473784789482</c:v>
                </c:pt>
                <c:pt idx="1351" formatCode="0.00">
                  <c:v>63.151275567548261</c:v>
                </c:pt>
                <c:pt idx="1352" formatCode="0.00">
                  <c:v>61.665019956027763</c:v>
                </c:pt>
                <c:pt idx="1353" formatCode="0.00">
                  <c:v>62.053989890302347</c:v>
                </c:pt>
                <c:pt idx="1354" formatCode="0.00">
                  <c:v>62.474314268854251</c:v>
                </c:pt>
                <c:pt idx="1355" formatCode="0.00">
                  <c:v>61.81772347059735</c:v>
                </c:pt>
                <c:pt idx="1356" formatCode="0.00">
                  <c:v>62.975042981902938</c:v>
                </c:pt>
                <c:pt idx="1357" formatCode="0.00">
                  <c:v>63.873783984397853</c:v>
                </c:pt>
                <c:pt idx="1358" formatCode="0.00">
                  <c:v>64.222961391315295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BD-42A4-8341-4B496F2FC63D}"/>
            </c:ext>
          </c:extLst>
        </c:ser>
        <c:ser>
          <c:idx val="3"/>
          <c:order val="3"/>
          <c:tx>
            <c:strRef>
              <c:f>CAHTS!$I$1</c:f>
              <c:strCache>
                <c:ptCount val="1"/>
                <c:pt idx="0">
                  <c:v>EGARCH</c:v>
                </c:pt>
              </c:strCache>
            </c:strRef>
          </c:tx>
          <c:spPr>
            <a:ln w="28575" cap="rnd">
              <a:solidFill>
                <a:schemeClr val="accent1">
                  <a:tint val="58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CAHTS!$I$2:$I$1360</c:f>
              <c:numCache>
                <c:formatCode>General</c:formatCode>
                <c:ptCount val="1359"/>
                <c:pt idx="1257">
                  <c:v>0</c:v>
                </c:pt>
                <c:pt idx="1258" formatCode="0.00">
                  <c:v>72.997570075621326</c:v>
                </c:pt>
                <c:pt idx="1259" formatCode="0.00">
                  <c:v>71.799410777210639</c:v>
                </c:pt>
                <c:pt idx="1260" formatCode="0.00">
                  <c:v>73.516365206315612</c:v>
                </c:pt>
                <c:pt idx="1261" formatCode="0.00">
                  <c:v>74.173861777303173</c:v>
                </c:pt>
                <c:pt idx="1262" formatCode="0.00">
                  <c:v>73.44824778726958</c:v>
                </c:pt>
                <c:pt idx="1263" formatCode="0.00">
                  <c:v>71.570351557734199</c:v>
                </c:pt>
                <c:pt idx="1264" formatCode="0.00">
                  <c:v>72.392570317566452</c:v>
                </c:pt>
                <c:pt idx="1265" formatCode="0.00">
                  <c:v>70.084368170953141</c:v>
                </c:pt>
                <c:pt idx="1266" formatCode="0.00">
                  <c:v>70.106814545656491</c:v>
                </c:pt>
                <c:pt idx="1267" formatCode="0.00">
                  <c:v>71.315508824200919</c:v>
                </c:pt>
                <c:pt idx="1268" formatCode="0.00">
                  <c:v>72.011990402998862</c:v>
                </c:pt>
                <c:pt idx="1269" formatCode="0.00">
                  <c:v>71.21838894637672</c:v>
                </c:pt>
                <c:pt idx="1270" formatCode="0.00">
                  <c:v>72.339302316934521</c:v>
                </c:pt>
                <c:pt idx="1271" formatCode="0.00">
                  <c:v>69.924040160206147</c:v>
                </c:pt>
                <c:pt idx="1272" formatCode="0.00">
                  <c:v>69.27272547045277</c:v>
                </c:pt>
                <c:pt idx="1273" formatCode="0.00">
                  <c:v>72.382710313079201</c:v>
                </c:pt>
                <c:pt idx="1274" formatCode="0.00">
                  <c:v>71.573707358686619</c:v>
                </c:pt>
                <c:pt idx="1275" formatCode="0.00">
                  <c:v>71.164976842760794</c:v>
                </c:pt>
                <c:pt idx="1276" formatCode="0.00">
                  <c:v>70.76750012365865</c:v>
                </c:pt>
                <c:pt idx="1277" formatCode="0.00">
                  <c:v>72.554078761139436</c:v>
                </c:pt>
                <c:pt idx="1278" formatCode="0.00">
                  <c:v>71.141973708115401</c:v>
                </c:pt>
                <c:pt idx="1279" formatCode="0.00">
                  <c:v>69.800384573926152</c:v>
                </c:pt>
                <c:pt idx="1280" formatCode="0.00">
                  <c:v>70.52553965522678</c:v>
                </c:pt>
                <c:pt idx="1281" formatCode="0.00">
                  <c:v>73.072427465089177</c:v>
                </c:pt>
                <c:pt idx="1282" formatCode="0.00">
                  <c:v>73.2564346697216</c:v>
                </c:pt>
                <c:pt idx="1283" formatCode="0.00">
                  <c:v>64.376547929443518</c:v>
                </c:pt>
                <c:pt idx="1284" formatCode="0.00">
                  <c:v>68.418770915002142</c:v>
                </c:pt>
                <c:pt idx="1285" formatCode="0.00">
                  <c:v>68.220924442780401</c:v>
                </c:pt>
                <c:pt idx="1286" formatCode="0.00">
                  <c:v>66.512669699464311</c:v>
                </c:pt>
                <c:pt idx="1287" formatCode="0.00">
                  <c:v>66.867142380552622</c:v>
                </c:pt>
                <c:pt idx="1288" formatCode="0.00">
                  <c:v>69.833156047572189</c:v>
                </c:pt>
                <c:pt idx="1289" formatCode="0.00">
                  <c:v>68.031322817329496</c:v>
                </c:pt>
                <c:pt idx="1290" formatCode="0.00">
                  <c:v>70.092248177315355</c:v>
                </c:pt>
                <c:pt idx="1291" formatCode="0.00">
                  <c:v>69.728178833586995</c:v>
                </c:pt>
                <c:pt idx="1292" formatCode="0.00">
                  <c:v>69.621769797253847</c:v>
                </c:pt>
                <c:pt idx="1293" formatCode="0.00">
                  <c:v>67.71724748553271</c:v>
                </c:pt>
                <c:pt idx="1294" formatCode="0.00">
                  <c:v>70.44779303970914</c:v>
                </c:pt>
                <c:pt idx="1295" formatCode="0.00">
                  <c:v>68.735131096103785</c:v>
                </c:pt>
                <c:pt idx="1296" formatCode="0.00">
                  <c:v>68.698659286816451</c:v>
                </c:pt>
                <c:pt idx="1297" formatCode="0.00">
                  <c:v>68.729663923745221</c:v>
                </c:pt>
                <c:pt idx="1298" formatCode="0.00">
                  <c:v>67.449412965213028</c:v>
                </c:pt>
                <c:pt idx="1299" formatCode="0.00">
                  <c:v>67.505284693465967</c:v>
                </c:pt>
                <c:pt idx="1300" formatCode="0.00">
                  <c:v>67.579647906075905</c:v>
                </c:pt>
                <c:pt idx="1301" formatCode="0.00">
                  <c:v>68.024646685044871</c:v>
                </c:pt>
                <c:pt idx="1302" formatCode="0.00">
                  <c:v>66.690812990651935</c:v>
                </c:pt>
                <c:pt idx="1303" formatCode="0.00">
                  <c:v>66.861174353970796</c:v>
                </c:pt>
                <c:pt idx="1304" formatCode="0.00">
                  <c:v>68.13320762994104</c:v>
                </c:pt>
                <c:pt idx="1305" formatCode="0.00">
                  <c:v>65.907014222685049</c:v>
                </c:pt>
                <c:pt idx="1306" formatCode="0.00">
                  <c:v>67.042931911033449</c:v>
                </c:pt>
                <c:pt idx="1307" formatCode="0.00">
                  <c:v>66.795786833711247</c:v>
                </c:pt>
                <c:pt idx="1308" formatCode="0.00">
                  <c:v>65.623276374228851</c:v>
                </c:pt>
                <c:pt idx="1309" formatCode="0.00">
                  <c:v>66.233085116747432</c:v>
                </c:pt>
                <c:pt idx="1310" formatCode="0.00">
                  <c:v>66.423770178998055</c:v>
                </c:pt>
                <c:pt idx="1311" formatCode="0.00">
                  <c:v>66.326171215269099</c:v>
                </c:pt>
                <c:pt idx="1312" formatCode="0.00">
                  <c:v>66.136465512001919</c:v>
                </c:pt>
                <c:pt idx="1313" formatCode="0.00">
                  <c:v>66.218141070936213</c:v>
                </c:pt>
                <c:pt idx="1314" formatCode="0.00">
                  <c:v>65.795243459795273</c:v>
                </c:pt>
                <c:pt idx="1315" formatCode="0.00">
                  <c:v>66.064347478763395</c:v>
                </c:pt>
                <c:pt idx="1316" formatCode="0.00">
                  <c:v>66.868774319267246</c:v>
                </c:pt>
                <c:pt idx="1317" formatCode="0.00">
                  <c:v>63.130356832218226</c:v>
                </c:pt>
                <c:pt idx="1318" formatCode="0.00">
                  <c:v>64.724083669347635</c:v>
                </c:pt>
                <c:pt idx="1319" formatCode="0.00">
                  <c:v>62.545699293079984</c:v>
                </c:pt>
                <c:pt idx="1320" formatCode="0.00">
                  <c:v>62.987403477456546</c:v>
                </c:pt>
                <c:pt idx="1321" formatCode="0.00">
                  <c:v>64.005589734801092</c:v>
                </c:pt>
                <c:pt idx="1322" formatCode="0.00">
                  <c:v>63.393080444422552</c:v>
                </c:pt>
                <c:pt idx="1323" formatCode="0.00">
                  <c:v>62.678993772558428</c:v>
                </c:pt>
                <c:pt idx="1324" formatCode="0.00">
                  <c:v>62.487080088862633</c:v>
                </c:pt>
                <c:pt idx="1325" formatCode="0.00">
                  <c:v>61.757213432423967</c:v>
                </c:pt>
                <c:pt idx="1326" formatCode="0.00">
                  <c:v>61.51934316514739</c:v>
                </c:pt>
                <c:pt idx="1327" formatCode="0.00">
                  <c:v>59.969168512595161</c:v>
                </c:pt>
                <c:pt idx="1328" formatCode="0.00">
                  <c:v>60.337528149986959</c:v>
                </c:pt>
                <c:pt idx="1329" formatCode="0.00">
                  <c:v>59.359368556539025</c:v>
                </c:pt>
                <c:pt idx="1330" formatCode="0.00">
                  <c:v>60.461220700375669</c:v>
                </c:pt>
                <c:pt idx="1331" formatCode="0.00">
                  <c:v>61.589379484422231</c:v>
                </c:pt>
                <c:pt idx="1332" formatCode="0.00">
                  <c:v>62.244336605689909</c:v>
                </c:pt>
                <c:pt idx="1333" formatCode="0.00">
                  <c:v>61.712806553124366</c:v>
                </c:pt>
                <c:pt idx="1334" formatCode="0.00">
                  <c:v>63.403870424173995</c:v>
                </c:pt>
                <c:pt idx="1335" formatCode="0.00">
                  <c:v>64.025855566639322</c:v>
                </c:pt>
                <c:pt idx="1336" formatCode="0.00">
                  <c:v>65.626821125662914</c:v>
                </c:pt>
                <c:pt idx="1337" formatCode="0.00">
                  <c:v>64.762043145842213</c:v>
                </c:pt>
                <c:pt idx="1338" formatCode="0.00">
                  <c:v>63.805976088603735</c:v>
                </c:pt>
                <c:pt idx="1339" formatCode="0.00">
                  <c:v>65.26971072384616</c:v>
                </c:pt>
                <c:pt idx="1340" formatCode="0.00">
                  <c:v>63.975619914602277</c:v>
                </c:pt>
                <c:pt idx="1341" formatCode="0.00">
                  <c:v>64.204702495957704</c:v>
                </c:pt>
                <c:pt idx="1342" formatCode="0.00">
                  <c:v>62.305713782098124</c:v>
                </c:pt>
                <c:pt idx="1343" formatCode="0.00">
                  <c:v>63.380704526701237</c:v>
                </c:pt>
                <c:pt idx="1344" formatCode="0.00">
                  <c:v>64.101260030236375</c:v>
                </c:pt>
                <c:pt idx="1345" formatCode="0.00">
                  <c:v>64.878567529407277</c:v>
                </c:pt>
                <c:pt idx="1346" formatCode="0.00">
                  <c:v>64.601270712747521</c:v>
                </c:pt>
                <c:pt idx="1347" formatCode="0.00">
                  <c:v>63.985302269539986</c:v>
                </c:pt>
                <c:pt idx="1348" formatCode="0.00">
                  <c:v>63.630513420977806</c:v>
                </c:pt>
                <c:pt idx="1349" formatCode="0.00">
                  <c:v>63.394414628201069</c:v>
                </c:pt>
                <c:pt idx="1350" formatCode="0.00">
                  <c:v>63.408618221181882</c:v>
                </c:pt>
                <c:pt idx="1351" formatCode="0.00">
                  <c:v>62.21320734767199</c:v>
                </c:pt>
                <c:pt idx="1352" formatCode="0.00">
                  <c:v>61.707972408729894</c:v>
                </c:pt>
                <c:pt idx="1353" formatCode="0.00">
                  <c:v>61.392628527888782</c:v>
                </c:pt>
                <c:pt idx="1354" formatCode="0.00">
                  <c:v>62.460387181010063</c:v>
                </c:pt>
                <c:pt idx="1355" formatCode="0.00">
                  <c:v>63.671433912565973</c:v>
                </c:pt>
                <c:pt idx="1356" formatCode="0.00">
                  <c:v>62.871799657928797</c:v>
                </c:pt>
                <c:pt idx="1357" formatCode="0.00">
                  <c:v>62.606158885934811</c:v>
                </c:pt>
                <c:pt idx="1358" formatCode="0.00">
                  <c:v>63.850239143198635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BD-42A4-8341-4B496F2FC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4949704"/>
        <c:axId val="774950032"/>
      </c:lineChart>
      <c:dateAx>
        <c:axId val="7749497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950032"/>
        <c:crosses val="autoZero"/>
        <c:auto val="1"/>
        <c:lblOffset val="100"/>
        <c:baseTimeUnit val="days"/>
      </c:dateAx>
      <c:valAx>
        <c:axId val="77495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949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Agilent Technologies Inc.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A!$B$1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A!$A$2:$A$1259</c:f>
              <c:numCache>
                <c:formatCode>m/d/yyyy</c:formatCode>
                <c:ptCount val="1258"/>
                <c:pt idx="0">
                  <c:v>42734</c:v>
                </c:pt>
                <c:pt idx="1">
                  <c:v>42733</c:v>
                </c:pt>
                <c:pt idx="2">
                  <c:v>42732</c:v>
                </c:pt>
                <c:pt idx="3">
                  <c:v>42731</c:v>
                </c:pt>
                <c:pt idx="4">
                  <c:v>42727</c:v>
                </c:pt>
                <c:pt idx="5">
                  <c:v>42726</c:v>
                </c:pt>
                <c:pt idx="6">
                  <c:v>42725</c:v>
                </c:pt>
                <c:pt idx="7">
                  <c:v>42724</c:v>
                </c:pt>
                <c:pt idx="8">
                  <c:v>42723</c:v>
                </c:pt>
                <c:pt idx="9">
                  <c:v>42720</c:v>
                </c:pt>
                <c:pt idx="10">
                  <c:v>42719</c:v>
                </c:pt>
                <c:pt idx="11">
                  <c:v>42718</c:v>
                </c:pt>
                <c:pt idx="12">
                  <c:v>42717</c:v>
                </c:pt>
                <c:pt idx="13">
                  <c:v>42716</c:v>
                </c:pt>
                <c:pt idx="14">
                  <c:v>42713</c:v>
                </c:pt>
                <c:pt idx="15">
                  <c:v>42712</c:v>
                </c:pt>
                <c:pt idx="16">
                  <c:v>42711</c:v>
                </c:pt>
                <c:pt idx="17">
                  <c:v>42710</c:v>
                </c:pt>
                <c:pt idx="18">
                  <c:v>42709</c:v>
                </c:pt>
                <c:pt idx="19">
                  <c:v>42706</c:v>
                </c:pt>
                <c:pt idx="20">
                  <c:v>42705</c:v>
                </c:pt>
                <c:pt idx="21">
                  <c:v>42704</c:v>
                </c:pt>
                <c:pt idx="22">
                  <c:v>42703</c:v>
                </c:pt>
                <c:pt idx="23">
                  <c:v>42702</c:v>
                </c:pt>
                <c:pt idx="24">
                  <c:v>42699</c:v>
                </c:pt>
                <c:pt idx="25">
                  <c:v>42697</c:v>
                </c:pt>
                <c:pt idx="26">
                  <c:v>42696</c:v>
                </c:pt>
                <c:pt idx="27">
                  <c:v>42695</c:v>
                </c:pt>
                <c:pt idx="28">
                  <c:v>42692</c:v>
                </c:pt>
                <c:pt idx="29">
                  <c:v>42691</c:v>
                </c:pt>
                <c:pt idx="30">
                  <c:v>42690</c:v>
                </c:pt>
                <c:pt idx="31">
                  <c:v>42689</c:v>
                </c:pt>
                <c:pt idx="32">
                  <c:v>42688</c:v>
                </c:pt>
                <c:pt idx="33">
                  <c:v>42685</c:v>
                </c:pt>
                <c:pt idx="34">
                  <c:v>42684</c:v>
                </c:pt>
                <c:pt idx="35">
                  <c:v>42683</c:v>
                </c:pt>
                <c:pt idx="36">
                  <c:v>42682</c:v>
                </c:pt>
                <c:pt idx="37">
                  <c:v>42681</c:v>
                </c:pt>
                <c:pt idx="38">
                  <c:v>42678</c:v>
                </c:pt>
                <c:pt idx="39">
                  <c:v>42677</c:v>
                </c:pt>
                <c:pt idx="40">
                  <c:v>42676</c:v>
                </c:pt>
                <c:pt idx="41">
                  <c:v>42675</c:v>
                </c:pt>
                <c:pt idx="42">
                  <c:v>42674</c:v>
                </c:pt>
                <c:pt idx="43">
                  <c:v>42671</c:v>
                </c:pt>
                <c:pt idx="44">
                  <c:v>42670</c:v>
                </c:pt>
                <c:pt idx="45">
                  <c:v>42669</c:v>
                </c:pt>
                <c:pt idx="46">
                  <c:v>42668</c:v>
                </c:pt>
                <c:pt idx="47">
                  <c:v>42667</c:v>
                </c:pt>
                <c:pt idx="48">
                  <c:v>42664</c:v>
                </c:pt>
                <c:pt idx="49">
                  <c:v>42663</c:v>
                </c:pt>
                <c:pt idx="50">
                  <c:v>42662</c:v>
                </c:pt>
                <c:pt idx="51">
                  <c:v>42661</c:v>
                </c:pt>
                <c:pt idx="52">
                  <c:v>42660</c:v>
                </c:pt>
                <c:pt idx="53">
                  <c:v>42657</c:v>
                </c:pt>
                <c:pt idx="54">
                  <c:v>42656</c:v>
                </c:pt>
                <c:pt idx="55">
                  <c:v>42655</c:v>
                </c:pt>
                <c:pt idx="56">
                  <c:v>42654</c:v>
                </c:pt>
                <c:pt idx="57">
                  <c:v>42653</c:v>
                </c:pt>
                <c:pt idx="58">
                  <c:v>42650</c:v>
                </c:pt>
                <c:pt idx="59">
                  <c:v>42649</c:v>
                </c:pt>
                <c:pt idx="60">
                  <c:v>42648</c:v>
                </c:pt>
                <c:pt idx="61">
                  <c:v>42647</c:v>
                </c:pt>
                <c:pt idx="62">
                  <c:v>42646</c:v>
                </c:pt>
                <c:pt idx="63">
                  <c:v>42643</c:v>
                </c:pt>
                <c:pt idx="64">
                  <c:v>42642</c:v>
                </c:pt>
                <c:pt idx="65">
                  <c:v>42641</c:v>
                </c:pt>
                <c:pt idx="66">
                  <c:v>42640</c:v>
                </c:pt>
                <c:pt idx="67">
                  <c:v>42639</c:v>
                </c:pt>
                <c:pt idx="68">
                  <c:v>42636</c:v>
                </c:pt>
                <c:pt idx="69">
                  <c:v>42635</c:v>
                </c:pt>
                <c:pt idx="70">
                  <c:v>42634</c:v>
                </c:pt>
                <c:pt idx="71">
                  <c:v>42633</c:v>
                </c:pt>
                <c:pt idx="72">
                  <c:v>42632</c:v>
                </c:pt>
                <c:pt idx="73">
                  <c:v>42629</c:v>
                </c:pt>
                <c:pt idx="74">
                  <c:v>42628</c:v>
                </c:pt>
                <c:pt idx="75">
                  <c:v>42627</c:v>
                </c:pt>
                <c:pt idx="76">
                  <c:v>42626</c:v>
                </c:pt>
                <c:pt idx="77">
                  <c:v>42625</c:v>
                </c:pt>
                <c:pt idx="78">
                  <c:v>42622</c:v>
                </c:pt>
                <c:pt idx="79">
                  <c:v>42621</c:v>
                </c:pt>
                <c:pt idx="80">
                  <c:v>42620</c:v>
                </c:pt>
                <c:pt idx="81">
                  <c:v>42619</c:v>
                </c:pt>
                <c:pt idx="82">
                  <c:v>42615</c:v>
                </c:pt>
                <c:pt idx="83">
                  <c:v>42614</c:v>
                </c:pt>
                <c:pt idx="84">
                  <c:v>42613</c:v>
                </c:pt>
                <c:pt idx="85">
                  <c:v>42612</c:v>
                </c:pt>
                <c:pt idx="86">
                  <c:v>42611</c:v>
                </c:pt>
                <c:pt idx="87">
                  <c:v>42608</c:v>
                </c:pt>
                <c:pt idx="88">
                  <c:v>42607</c:v>
                </c:pt>
                <c:pt idx="89">
                  <c:v>42606</c:v>
                </c:pt>
                <c:pt idx="90">
                  <c:v>42605</c:v>
                </c:pt>
                <c:pt idx="91">
                  <c:v>42604</c:v>
                </c:pt>
                <c:pt idx="92">
                  <c:v>42601</c:v>
                </c:pt>
                <c:pt idx="93">
                  <c:v>42600</c:v>
                </c:pt>
                <c:pt idx="94">
                  <c:v>42599</c:v>
                </c:pt>
                <c:pt idx="95">
                  <c:v>42598</c:v>
                </c:pt>
                <c:pt idx="96">
                  <c:v>42597</c:v>
                </c:pt>
                <c:pt idx="97">
                  <c:v>42594</c:v>
                </c:pt>
                <c:pt idx="98">
                  <c:v>42593</c:v>
                </c:pt>
                <c:pt idx="99">
                  <c:v>42592</c:v>
                </c:pt>
                <c:pt idx="100">
                  <c:v>42591</c:v>
                </c:pt>
                <c:pt idx="101">
                  <c:v>42590</c:v>
                </c:pt>
                <c:pt idx="102">
                  <c:v>42587</c:v>
                </c:pt>
                <c:pt idx="103">
                  <c:v>42586</c:v>
                </c:pt>
                <c:pt idx="104">
                  <c:v>42585</c:v>
                </c:pt>
                <c:pt idx="105">
                  <c:v>42584</c:v>
                </c:pt>
                <c:pt idx="106">
                  <c:v>42583</c:v>
                </c:pt>
                <c:pt idx="107">
                  <c:v>42580</c:v>
                </c:pt>
                <c:pt idx="108">
                  <c:v>42579</c:v>
                </c:pt>
                <c:pt idx="109">
                  <c:v>42578</c:v>
                </c:pt>
                <c:pt idx="110">
                  <c:v>42577</c:v>
                </c:pt>
                <c:pt idx="111">
                  <c:v>42576</c:v>
                </c:pt>
                <c:pt idx="112">
                  <c:v>42573</c:v>
                </c:pt>
                <c:pt idx="113">
                  <c:v>42572</c:v>
                </c:pt>
                <c:pt idx="114">
                  <c:v>42571</c:v>
                </c:pt>
                <c:pt idx="115">
                  <c:v>42570</c:v>
                </c:pt>
                <c:pt idx="116">
                  <c:v>42569</c:v>
                </c:pt>
                <c:pt idx="117">
                  <c:v>42566</c:v>
                </c:pt>
                <c:pt idx="118">
                  <c:v>42565</c:v>
                </c:pt>
                <c:pt idx="119">
                  <c:v>42564</c:v>
                </c:pt>
                <c:pt idx="120">
                  <c:v>42563</c:v>
                </c:pt>
                <c:pt idx="121">
                  <c:v>42562</c:v>
                </c:pt>
                <c:pt idx="122">
                  <c:v>42559</c:v>
                </c:pt>
                <c:pt idx="123">
                  <c:v>42558</c:v>
                </c:pt>
                <c:pt idx="124">
                  <c:v>42557</c:v>
                </c:pt>
                <c:pt idx="125">
                  <c:v>42556</c:v>
                </c:pt>
                <c:pt idx="126">
                  <c:v>42552</c:v>
                </c:pt>
                <c:pt idx="127">
                  <c:v>42551</c:v>
                </c:pt>
                <c:pt idx="128">
                  <c:v>42550</c:v>
                </c:pt>
                <c:pt idx="129">
                  <c:v>42549</c:v>
                </c:pt>
                <c:pt idx="130">
                  <c:v>42548</c:v>
                </c:pt>
                <c:pt idx="131">
                  <c:v>42545</c:v>
                </c:pt>
                <c:pt idx="132">
                  <c:v>42544</c:v>
                </c:pt>
                <c:pt idx="133">
                  <c:v>42543</c:v>
                </c:pt>
                <c:pt idx="134">
                  <c:v>42542</c:v>
                </c:pt>
                <c:pt idx="135">
                  <c:v>42541</c:v>
                </c:pt>
                <c:pt idx="136">
                  <c:v>42538</c:v>
                </c:pt>
                <c:pt idx="137">
                  <c:v>42537</c:v>
                </c:pt>
                <c:pt idx="138">
                  <c:v>42536</c:v>
                </c:pt>
                <c:pt idx="139">
                  <c:v>42535</c:v>
                </c:pt>
                <c:pt idx="140">
                  <c:v>42534</c:v>
                </c:pt>
                <c:pt idx="141">
                  <c:v>42531</c:v>
                </c:pt>
                <c:pt idx="142">
                  <c:v>42530</c:v>
                </c:pt>
                <c:pt idx="143">
                  <c:v>42529</c:v>
                </c:pt>
                <c:pt idx="144">
                  <c:v>42528</c:v>
                </c:pt>
                <c:pt idx="145">
                  <c:v>42527</c:v>
                </c:pt>
                <c:pt idx="146">
                  <c:v>42524</c:v>
                </c:pt>
                <c:pt idx="147">
                  <c:v>42523</c:v>
                </c:pt>
                <c:pt idx="148">
                  <c:v>42522</c:v>
                </c:pt>
                <c:pt idx="149">
                  <c:v>42521</c:v>
                </c:pt>
                <c:pt idx="150">
                  <c:v>42517</c:v>
                </c:pt>
                <c:pt idx="151">
                  <c:v>42516</c:v>
                </c:pt>
                <c:pt idx="152">
                  <c:v>42515</c:v>
                </c:pt>
                <c:pt idx="153">
                  <c:v>42514</c:v>
                </c:pt>
                <c:pt idx="154">
                  <c:v>42513</c:v>
                </c:pt>
                <c:pt idx="155">
                  <c:v>42510</c:v>
                </c:pt>
                <c:pt idx="156">
                  <c:v>42509</c:v>
                </c:pt>
                <c:pt idx="157">
                  <c:v>42508</c:v>
                </c:pt>
                <c:pt idx="158">
                  <c:v>42507</c:v>
                </c:pt>
                <c:pt idx="159">
                  <c:v>42506</c:v>
                </c:pt>
                <c:pt idx="160">
                  <c:v>42503</c:v>
                </c:pt>
                <c:pt idx="161">
                  <c:v>42502</c:v>
                </c:pt>
                <c:pt idx="162">
                  <c:v>42501</c:v>
                </c:pt>
                <c:pt idx="163">
                  <c:v>42500</c:v>
                </c:pt>
                <c:pt idx="164">
                  <c:v>42499</c:v>
                </c:pt>
                <c:pt idx="165">
                  <c:v>42496</c:v>
                </c:pt>
                <c:pt idx="166">
                  <c:v>42495</c:v>
                </c:pt>
                <c:pt idx="167">
                  <c:v>42494</c:v>
                </c:pt>
                <c:pt idx="168">
                  <c:v>42493</c:v>
                </c:pt>
                <c:pt idx="169">
                  <c:v>42492</c:v>
                </c:pt>
                <c:pt idx="170">
                  <c:v>42489</c:v>
                </c:pt>
                <c:pt idx="171">
                  <c:v>42488</c:v>
                </c:pt>
                <c:pt idx="172">
                  <c:v>42487</c:v>
                </c:pt>
                <c:pt idx="173">
                  <c:v>42486</c:v>
                </c:pt>
                <c:pt idx="174">
                  <c:v>42485</c:v>
                </c:pt>
                <c:pt idx="175">
                  <c:v>42482</c:v>
                </c:pt>
                <c:pt idx="176">
                  <c:v>42481</c:v>
                </c:pt>
                <c:pt idx="177">
                  <c:v>42480</c:v>
                </c:pt>
                <c:pt idx="178">
                  <c:v>42479</c:v>
                </c:pt>
                <c:pt idx="179">
                  <c:v>42478</c:v>
                </c:pt>
                <c:pt idx="180">
                  <c:v>42475</c:v>
                </c:pt>
                <c:pt idx="181">
                  <c:v>42474</c:v>
                </c:pt>
                <c:pt idx="182">
                  <c:v>42473</c:v>
                </c:pt>
                <c:pt idx="183">
                  <c:v>42472</c:v>
                </c:pt>
                <c:pt idx="184">
                  <c:v>42471</c:v>
                </c:pt>
                <c:pt idx="185">
                  <c:v>42468</c:v>
                </c:pt>
                <c:pt idx="186">
                  <c:v>42467</c:v>
                </c:pt>
                <c:pt idx="187">
                  <c:v>42466</c:v>
                </c:pt>
                <c:pt idx="188">
                  <c:v>42465</c:v>
                </c:pt>
                <c:pt idx="189">
                  <c:v>42464</c:v>
                </c:pt>
                <c:pt idx="190">
                  <c:v>42461</c:v>
                </c:pt>
                <c:pt idx="191">
                  <c:v>42460</c:v>
                </c:pt>
                <c:pt idx="192">
                  <c:v>42459</c:v>
                </c:pt>
                <c:pt idx="193">
                  <c:v>42458</c:v>
                </c:pt>
                <c:pt idx="194">
                  <c:v>42457</c:v>
                </c:pt>
                <c:pt idx="195">
                  <c:v>42453</c:v>
                </c:pt>
                <c:pt idx="196">
                  <c:v>42452</c:v>
                </c:pt>
                <c:pt idx="197">
                  <c:v>42451</c:v>
                </c:pt>
                <c:pt idx="198">
                  <c:v>42450</c:v>
                </c:pt>
                <c:pt idx="199">
                  <c:v>42447</c:v>
                </c:pt>
                <c:pt idx="200">
                  <c:v>42446</c:v>
                </c:pt>
                <c:pt idx="201">
                  <c:v>42445</c:v>
                </c:pt>
                <c:pt idx="202">
                  <c:v>42444</c:v>
                </c:pt>
                <c:pt idx="203">
                  <c:v>42443</c:v>
                </c:pt>
                <c:pt idx="204">
                  <c:v>42440</c:v>
                </c:pt>
                <c:pt idx="205">
                  <c:v>42439</c:v>
                </c:pt>
                <c:pt idx="206">
                  <c:v>42438</c:v>
                </c:pt>
                <c:pt idx="207">
                  <c:v>42437</c:v>
                </c:pt>
                <c:pt idx="208">
                  <c:v>42436</c:v>
                </c:pt>
                <c:pt idx="209">
                  <c:v>42433</c:v>
                </c:pt>
                <c:pt idx="210">
                  <c:v>42432</c:v>
                </c:pt>
                <c:pt idx="211">
                  <c:v>42431</c:v>
                </c:pt>
                <c:pt idx="212">
                  <c:v>42430</c:v>
                </c:pt>
                <c:pt idx="213">
                  <c:v>42429</c:v>
                </c:pt>
                <c:pt idx="214">
                  <c:v>42426</c:v>
                </c:pt>
                <c:pt idx="215">
                  <c:v>42425</c:v>
                </c:pt>
                <c:pt idx="216">
                  <c:v>42424</c:v>
                </c:pt>
                <c:pt idx="217">
                  <c:v>42423</c:v>
                </c:pt>
                <c:pt idx="218">
                  <c:v>42422</c:v>
                </c:pt>
                <c:pt idx="219">
                  <c:v>42419</c:v>
                </c:pt>
                <c:pt idx="220">
                  <c:v>42418</c:v>
                </c:pt>
                <c:pt idx="221">
                  <c:v>42417</c:v>
                </c:pt>
                <c:pt idx="222">
                  <c:v>42416</c:v>
                </c:pt>
                <c:pt idx="223">
                  <c:v>42412</c:v>
                </c:pt>
                <c:pt idx="224">
                  <c:v>42411</c:v>
                </c:pt>
                <c:pt idx="225">
                  <c:v>42410</c:v>
                </c:pt>
                <c:pt idx="226">
                  <c:v>42409</c:v>
                </c:pt>
                <c:pt idx="227">
                  <c:v>42408</c:v>
                </c:pt>
                <c:pt idx="228">
                  <c:v>42405</c:v>
                </c:pt>
                <c:pt idx="229">
                  <c:v>42404</c:v>
                </c:pt>
                <c:pt idx="230">
                  <c:v>42403</c:v>
                </c:pt>
                <c:pt idx="231">
                  <c:v>42402</c:v>
                </c:pt>
                <c:pt idx="232">
                  <c:v>42401</c:v>
                </c:pt>
                <c:pt idx="233">
                  <c:v>42398</c:v>
                </c:pt>
                <c:pt idx="234">
                  <c:v>42397</c:v>
                </c:pt>
                <c:pt idx="235">
                  <c:v>42396</c:v>
                </c:pt>
                <c:pt idx="236">
                  <c:v>42395</c:v>
                </c:pt>
                <c:pt idx="237">
                  <c:v>42394</c:v>
                </c:pt>
                <c:pt idx="238">
                  <c:v>42391</c:v>
                </c:pt>
                <c:pt idx="239">
                  <c:v>42390</c:v>
                </c:pt>
                <c:pt idx="240">
                  <c:v>42389</c:v>
                </c:pt>
                <c:pt idx="241">
                  <c:v>42388</c:v>
                </c:pt>
                <c:pt idx="242">
                  <c:v>42384</c:v>
                </c:pt>
                <c:pt idx="243">
                  <c:v>42383</c:v>
                </c:pt>
                <c:pt idx="244">
                  <c:v>42382</c:v>
                </c:pt>
                <c:pt idx="245">
                  <c:v>42381</c:v>
                </c:pt>
                <c:pt idx="246">
                  <c:v>42380</c:v>
                </c:pt>
                <c:pt idx="247">
                  <c:v>42377</c:v>
                </c:pt>
                <c:pt idx="248">
                  <c:v>42376</c:v>
                </c:pt>
                <c:pt idx="249">
                  <c:v>42375</c:v>
                </c:pt>
                <c:pt idx="250">
                  <c:v>42374</c:v>
                </c:pt>
                <c:pt idx="251">
                  <c:v>42373</c:v>
                </c:pt>
                <c:pt idx="252">
                  <c:v>42369</c:v>
                </c:pt>
                <c:pt idx="253">
                  <c:v>42368</c:v>
                </c:pt>
                <c:pt idx="254">
                  <c:v>42367</c:v>
                </c:pt>
                <c:pt idx="255">
                  <c:v>42366</c:v>
                </c:pt>
                <c:pt idx="256">
                  <c:v>42362</c:v>
                </c:pt>
                <c:pt idx="257">
                  <c:v>42361</c:v>
                </c:pt>
                <c:pt idx="258">
                  <c:v>42360</c:v>
                </c:pt>
                <c:pt idx="259">
                  <c:v>42359</c:v>
                </c:pt>
                <c:pt idx="260">
                  <c:v>42356</c:v>
                </c:pt>
                <c:pt idx="261">
                  <c:v>42355</c:v>
                </c:pt>
                <c:pt idx="262">
                  <c:v>42354</c:v>
                </c:pt>
                <c:pt idx="263">
                  <c:v>42353</c:v>
                </c:pt>
                <c:pt idx="264">
                  <c:v>42352</c:v>
                </c:pt>
                <c:pt idx="265">
                  <c:v>42349</c:v>
                </c:pt>
                <c:pt idx="266">
                  <c:v>42348</c:v>
                </c:pt>
                <c:pt idx="267">
                  <c:v>42347</c:v>
                </c:pt>
                <c:pt idx="268">
                  <c:v>42346</c:v>
                </c:pt>
                <c:pt idx="269">
                  <c:v>42345</c:v>
                </c:pt>
                <c:pt idx="270">
                  <c:v>42342</c:v>
                </c:pt>
                <c:pt idx="271">
                  <c:v>42341</c:v>
                </c:pt>
                <c:pt idx="272">
                  <c:v>42340</c:v>
                </c:pt>
                <c:pt idx="273">
                  <c:v>42339</c:v>
                </c:pt>
                <c:pt idx="274">
                  <c:v>42338</c:v>
                </c:pt>
                <c:pt idx="275">
                  <c:v>42335</c:v>
                </c:pt>
                <c:pt idx="276">
                  <c:v>42333</c:v>
                </c:pt>
                <c:pt idx="277">
                  <c:v>42332</c:v>
                </c:pt>
                <c:pt idx="278">
                  <c:v>42331</c:v>
                </c:pt>
                <c:pt idx="279">
                  <c:v>42328</c:v>
                </c:pt>
                <c:pt idx="280">
                  <c:v>42327</c:v>
                </c:pt>
                <c:pt idx="281">
                  <c:v>42326</c:v>
                </c:pt>
                <c:pt idx="282">
                  <c:v>42325</c:v>
                </c:pt>
                <c:pt idx="283">
                  <c:v>42324</c:v>
                </c:pt>
                <c:pt idx="284">
                  <c:v>42321</c:v>
                </c:pt>
                <c:pt idx="285">
                  <c:v>42320</c:v>
                </c:pt>
                <c:pt idx="286">
                  <c:v>42319</c:v>
                </c:pt>
                <c:pt idx="287">
                  <c:v>42318</c:v>
                </c:pt>
                <c:pt idx="288">
                  <c:v>42317</c:v>
                </c:pt>
                <c:pt idx="289">
                  <c:v>42314</c:v>
                </c:pt>
                <c:pt idx="290">
                  <c:v>42313</c:v>
                </c:pt>
                <c:pt idx="291">
                  <c:v>42312</c:v>
                </c:pt>
                <c:pt idx="292">
                  <c:v>42311</c:v>
                </c:pt>
                <c:pt idx="293">
                  <c:v>42310</c:v>
                </c:pt>
                <c:pt idx="294">
                  <c:v>42307</c:v>
                </c:pt>
                <c:pt idx="295">
                  <c:v>42306</c:v>
                </c:pt>
                <c:pt idx="296">
                  <c:v>42305</c:v>
                </c:pt>
                <c:pt idx="297">
                  <c:v>42304</c:v>
                </c:pt>
                <c:pt idx="298">
                  <c:v>42303</c:v>
                </c:pt>
                <c:pt idx="299">
                  <c:v>42300</c:v>
                </c:pt>
                <c:pt idx="300">
                  <c:v>42299</c:v>
                </c:pt>
                <c:pt idx="301">
                  <c:v>42298</c:v>
                </c:pt>
                <c:pt idx="302">
                  <c:v>42297</c:v>
                </c:pt>
                <c:pt idx="303">
                  <c:v>42296</c:v>
                </c:pt>
                <c:pt idx="304">
                  <c:v>42293</c:v>
                </c:pt>
                <c:pt idx="305">
                  <c:v>42292</c:v>
                </c:pt>
                <c:pt idx="306">
                  <c:v>42291</c:v>
                </c:pt>
                <c:pt idx="307">
                  <c:v>42290</c:v>
                </c:pt>
                <c:pt idx="308">
                  <c:v>42289</c:v>
                </c:pt>
                <c:pt idx="309">
                  <c:v>42286</c:v>
                </c:pt>
                <c:pt idx="310">
                  <c:v>42285</c:v>
                </c:pt>
                <c:pt idx="311">
                  <c:v>42284</c:v>
                </c:pt>
                <c:pt idx="312">
                  <c:v>42283</c:v>
                </c:pt>
                <c:pt idx="313">
                  <c:v>42282</c:v>
                </c:pt>
                <c:pt idx="314">
                  <c:v>42279</c:v>
                </c:pt>
                <c:pt idx="315">
                  <c:v>42278</c:v>
                </c:pt>
                <c:pt idx="316">
                  <c:v>42277</c:v>
                </c:pt>
                <c:pt idx="317">
                  <c:v>42276</c:v>
                </c:pt>
                <c:pt idx="318">
                  <c:v>42275</c:v>
                </c:pt>
                <c:pt idx="319">
                  <c:v>42272</c:v>
                </c:pt>
                <c:pt idx="320">
                  <c:v>42271</c:v>
                </c:pt>
                <c:pt idx="321">
                  <c:v>42270</c:v>
                </c:pt>
                <c:pt idx="322">
                  <c:v>42269</c:v>
                </c:pt>
                <c:pt idx="323">
                  <c:v>42268</c:v>
                </c:pt>
                <c:pt idx="324">
                  <c:v>42265</c:v>
                </c:pt>
                <c:pt idx="325">
                  <c:v>42264</c:v>
                </c:pt>
                <c:pt idx="326">
                  <c:v>42263</c:v>
                </c:pt>
                <c:pt idx="327">
                  <c:v>42262</c:v>
                </c:pt>
                <c:pt idx="328">
                  <c:v>42261</c:v>
                </c:pt>
                <c:pt idx="329">
                  <c:v>42258</c:v>
                </c:pt>
                <c:pt idx="330">
                  <c:v>42257</c:v>
                </c:pt>
                <c:pt idx="331">
                  <c:v>42256</c:v>
                </c:pt>
                <c:pt idx="332">
                  <c:v>42255</c:v>
                </c:pt>
                <c:pt idx="333">
                  <c:v>42251</c:v>
                </c:pt>
                <c:pt idx="334">
                  <c:v>42250</c:v>
                </c:pt>
                <c:pt idx="335">
                  <c:v>42249</c:v>
                </c:pt>
                <c:pt idx="336">
                  <c:v>42248</c:v>
                </c:pt>
                <c:pt idx="337">
                  <c:v>42247</c:v>
                </c:pt>
                <c:pt idx="338">
                  <c:v>42244</c:v>
                </c:pt>
                <c:pt idx="339">
                  <c:v>42243</c:v>
                </c:pt>
                <c:pt idx="340">
                  <c:v>42242</c:v>
                </c:pt>
                <c:pt idx="341">
                  <c:v>42241</c:v>
                </c:pt>
                <c:pt idx="342">
                  <c:v>42240</c:v>
                </c:pt>
                <c:pt idx="343">
                  <c:v>42237</c:v>
                </c:pt>
                <c:pt idx="344">
                  <c:v>42236</c:v>
                </c:pt>
                <c:pt idx="345">
                  <c:v>42235</c:v>
                </c:pt>
                <c:pt idx="346">
                  <c:v>42234</c:v>
                </c:pt>
                <c:pt idx="347">
                  <c:v>42233</c:v>
                </c:pt>
                <c:pt idx="348">
                  <c:v>42230</c:v>
                </c:pt>
                <c:pt idx="349">
                  <c:v>42229</c:v>
                </c:pt>
                <c:pt idx="350">
                  <c:v>42228</c:v>
                </c:pt>
                <c:pt idx="351">
                  <c:v>42227</c:v>
                </c:pt>
                <c:pt idx="352">
                  <c:v>42226</c:v>
                </c:pt>
                <c:pt idx="353">
                  <c:v>42223</c:v>
                </c:pt>
                <c:pt idx="354">
                  <c:v>42222</c:v>
                </c:pt>
                <c:pt idx="355">
                  <c:v>42221</c:v>
                </c:pt>
                <c:pt idx="356">
                  <c:v>42220</c:v>
                </c:pt>
                <c:pt idx="357">
                  <c:v>42219</c:v>
                </c:pt>
                <c:pt idx="358">
                  <c:v>42216</c:v>
                </c:pt>
                <c:pt idx="359">
                  <c:v>42215</c:v>
                </c:pt>
                <c:pt idx="360">
                  <c:v>42214</c:v>
                </c:pt>
                <c:pt idx="361">
                  <c:v>42213</c:v>
                </c:pt>
                <c:pt idx="362">
                  <c:v>42212</c:v>
                </c:pt>
                <c:pt idx="363">
                  <c:v>42209</c:v>
                </c:pt>
                <c:pt idx="364">
                  <c:v>42208</c:v>
                </c:pt>
                <c:pt idx="365">
                  <c:v>42207</c:v>
                </c:pt>
                <c:pt idx="366">
                  <c:v>42206</c:v>
                </c:pt>
                <c:pt idx="367">
                  <c:v>42205</c:v>
                </c:pt>
                <c:pt idx="368">
                  <c:v>42202</c:v>
                </c:pt>
                <c:pt idx="369">
                  <c:v>42201</c:v>
                </c:pt>
                <c:pt idx="370">
                  <c:v>42200</c:v>
                </c:pt>
                <c:pt idx="371">
                  <c:v>42199</c:v>
                </c:pt>
                <c:pt idx="372">
                  <c:v>42198</c:v>
                </c:pt>
                <c:pt idx="373">
                  <c:v>42195</c:v>
                </c:pt>
                <c:pt idx="374">
                  <c:v>42194</c:v>
                </c:pt>
                <c:pt idx="375">
                  <c:v>42193</c:v>
                </c:pt>
                <c:pt idx="376">
                  <c:v>42192</c:v>
                </c:pt>
                <c:pt idx="377">
                  <c:v>42191</c:v>
                </c:pt>
                <c:pt idx="378">
                  <c:v>42187</c:v>
                </c:pt>
                <c:pt idx="379">
                  <c:v>42186</c:v>
                </c:pt>
                <c:pt idx="380">
                  <c:v>42185</c:v>
                </c:pt>
                <c:pt idx="381">
                  <c:v>42184</c:v>
                </c:pt>
                <c:pt idx="382">
                  <c:v>42181</c:v>
                </c:pt>
                <c:pt idx="383">
                  <c:v>42180</c:v>
                </c:pt>
                <c:pt idx="384">
                  <c:v>42179</c:v>
                </c:pt>
                <c:pt idx="385">
                  <c:v>42178</c:v>
                </c:pt>
                <c:pt idx="386">
                  <c:v>42177</c:v>
                </c:pt>
                <c:pt idx="387">
                  <c:v>42174</c:v>
                </c:pt>
                <c:pt idx="388">
                  <c:v>42173</c:v>
                </c:pt>
                <c:pt idx="389">
                  <c:v>42172</c:v>
                </c:pt>
                <c:pt idx="390">
                  <c:v>42171</c:v>
                </c:pt>
                <c:pt idx="391">
                  <c:v>42170</c:v>
                </c:pt>
                <c:pt idx="392">
                  <c:v>42167</c:v>
                </c:pt>
                <c:pt idx="393">
                  <c:v>42166</c:v>
                </c:pt>
                <c:pt idx="394">
                  <c:v>42165</c:v>
                </c:pt>
                <c:pt idx="395">
                  <c:v>42164</c:v>
                </c:pt>
                <c:pt idx="396">
                  <c:v>42163</c:v>
                </c:pt>
                <c:pt idx="397">
                  <c:v>42160</c:v>
                </c:pt>
                <c:pt idx="398">
                  <c:v>42159</c:v>
                </c:pt>
                <c:pt idx="399">
                  <c:v>42158</c:v>
                </c:pt>
                <c:pt idx="400">
                  <c:v>42157</c:v>
                </c:pt>
                <c:pt idx="401">
                  <c:v>42156</c:v>
                </c:pt>
                <c:pt idx="402">
                  <c:v>42153</c:v>
                </c:pt>
                <c:pt idx="403">
                  <c:v>42152</c:v>
                </c:pt>
                <c:pt idx="404">
                  <c:v>42151</c:v>
                </c:pt>
                <c:pt idx="405">
                  <c:v>42150</c:v>
                </c:pt>
                <c:pt idx="406">
                  <c:v>42146</c:v>
                </c:pt>
                <c:pt idx="407">
                  <c:v>42145</c:v>
                </c:pt>
                <c:pt idx="408">
                  <c:v>42144</c:v>
                </c:pt>
                <c:pt idx="409">
                  <c:v>42143</c:v>
                </c:pt>
                <c:pt idx="410">
                  <c:v>42142</c:v>
                </c:pt>
                <c:pt idx="411">
                  <c:v>42139</c:v>
                </c:pt>
                <c:pt idx="412">
                  <c:v>42138</c:v>
                </c:pt>
                <c:pt idx="413">
                  <c:v>42137</c:v>
                </c:pt>
                <c:pt idx="414">
                  <c:v>42136</c:v>
                </c:pt>
                <c:pt idx="415">
                  <c:v>42135</c:v>
                </c:pt>
                <c:pt idx="416">
                  <c:v>42132</c:v>
                </c:pt>
                <c:pt idx="417">
                  <c:v>42131</c:v>
                </c:pt>
                <c:pt idx="418">
                  <c:v>42130</c:v>
                </c:pt>
                <c:pt idx="419">
                  <c:v>42129</c:v>
                </c:pt>
                <c:pt idx="420">
                  <c:v>42128</c:v>
                </c:pt>
                <c:pt idx="421">
                  <c:v>42125</c:v>
                </c:pt>
                <c:pt idx="422">
                  <c:v>42124</c:v>
                </c:pt>
                <c:pt idx="423">
                  <c:v>42123</c:v>
                </c:pt>
                <c:pt idx="424">
                  <c:v>42122</c:v>
                </c:pt>
                <c:pt idx="425">
                  <c:v>42121</c:v>
                </c:pt>
                <c:pt idx="426">
                  <c:v>42118</c:v>
                </c:pt>
                <c:pt idx="427">
                  <c:v>42117</c:v>
                </c:pt>
                <c:pt idx="428">
                  <c:v>42116</c:v>
                </c:pt>
                <c:pt idx="429">
                  <c:v>42115</c:v>
                </c:pt>
                <c:pt idx="430">
                  <c:v>42114</c:v>
                </c:pt>
                <c:pt idx="431">
                  <c:v>42111</c:v>
                </c:pt>
                <c:pt idx="432">
                  <c:v>42110</c:v>
                </c:pt>
                <c:pt idx="433">
                  <c:v>42109</c:v>
                </c:pt>
                <c:pt idx="434">
                  <c:v>42108</c:v>
                </c:pt>
                <c:pt idx="435">
                  <c:v>42107</c:v>
                </c:pt>
                <c:pt idx="436">
                  <c:v>42104</c:v>
                </c:pt>
                <c:pt idx="437">
                  <c:v>42103</c:v>
                </c:pt>
                <c:pt idx="438">
                  <c:v>42102</c:v>
                </c:pt>
                <c:pt idx="439">
                  <c:v>42101</c:v>
                </c:pt>
                <c:pt idx="440">
                  <c:v>42100</c:v>
                </c:pt>
                <c:pt idx="441">
                  <c:v>42096</c:v>
                </c:pt>
                <c:pt idx="442">
                  <c:v>42095</c:v>
                </c:pt>
                <c:pt idx="443">
                  <c:v>42094</c:v>
                </c:pt>
                <c:pt idx="444">
                  <c:v>42093</c:v>
                </c:pt>
                <c:pt idx="445">
                  <c:v>42090</c:v>
                </c:pt>
                <c:pt idx="446">
                  <c:v>42089</c:v>
                </c:pt>
                <c:pt idx="447">
                  <c:v>42088</c:v>
                </c:pt>
                <c:pt idx="448">
                  <c:v>42087</c:v>
                </c:pt>
                <c:pt idx="449">
                  <c:v>42086</c:v>
                </c:pt>
                <c:pt idx="450">
                  <c:v>42083</c:v>
                </c:pt>
                <c:pt idx="451">
                  <c:v>42082</c:v>
                </c:pt>
                <c:pt idx="452">
                  <c:v>42081</c:v>
                </c:pt>
                <c:pt idx="453">
                  <c:v>42080</c:v>
                </c:pt>
                <c:pt idx="454">
                  <c:v>42079</c:v>
                </c:pt>
                <c:pt idx="455">
                  <c:v>42076</c:v>
                </c:pt>
                <c:pt idx="456">
                  <c:v>42075</c:v>
                </c:pt>
                <c:pt idx="457">
                  <c:v>42074</c:v>
                </c:pt>
                <c:pt idx="458">
                  <c:v>42073</c:v>
                </c:pt>
                <c:pt idx="459">
                  <c:v>42072</c:v>
                </c:pt>
                <c:pt idx="460">
                  <c:v>42069</c:v>
                </c:pt>
                <c:pt idx="461">
                  <c:v>42068</c:v>
                </c:pt>
                <c:pt idx="462">
                  <c:v>42067</c:v>
                </c:pt>
                <c:pt idx="463">
                  <c:v>42066</c:v>
                </c:pt>
                <c:pt idx="464">
                  <c:v>42065</c:v>
                </c:pt>
                <c:pt idx="465">
                  <c:v>42062</c:v>
                </c:pt>
                <c:pt idx="466">
                  <c:v>42061</c:v>
                </c:pt>
                <c:pt idx="467">
                  <c:v>42060</c:v>
                </c:pt>
                <c:pt idx="468">
                  <c:v>42059</c:v>
                </c:pt>
                <c:pt idx="469">
                  <c:v>42058</c:v>
                </c:pt>
                <c:pt idx="470">
                  <c:v>42055</c:v>
                </c:pt>
                <c:pt idx="471">
                  <c:v>42054</c:v>
                </c:pt>
                <c:pt idx="472">
                  <c:v>42053</c:v>
                </c:pt>
                <c:pt idx="473">
                  <c:v>42052</c:v>
                </c:pt>
                <c:pt idx="474">
                  <c:v>42048</c:v>
                </c:pt>
                <c:pt idx="475">
                  <c:v>42047</c:v>
                </c:pt>
                <c:pt idx="476">
                  <c:v>42046</c:v>
                </c:pt>
                <c:pt idx="477">
                  <c:v>42045</c:v>
                </c:pt>
                <c:pt idx="478">
                  <c:v>42044</c:v>
                </c:pt>
                <c:pt idx="479">
                  <c:v>42041</c:v>
                </c:pt>
                <c:pt idx="480">
                  <c:v>42040</c:v>
                </c:pt>
                <c:pt idx="481">
                  <c:v>42039</c:v>
                </c:pt>
                <c:pt idx="482">
                  <c:v>42038</c:v>
                </c:pt>
                <c:pt idx="483">
                  <c:v>42037</c:v>
                </c:pt>
                <c:pt idx="484">
                  <c:v>42034</c:v>
                </c:pt>
                <c:pt idx="485">
                  <c:v>42033</c:v>
                </c:pt>
                <c:pt idx="486">
                  <c:v>42032</c:v>
                </c:pt>
                <c:pt idx="487">
                  <c:v>42031</c:v>
                </c:pt>
                <c:pt idx="488">
                  <c:v>42030</c:v>
                </c:pt>
                <c:pt idx="489">
                  <c:v>42027</c:v>
                </c:pt>
                <c:pt idx="490">
                  <c:v>42026</c:v>
                </c:pt>
                <c:pt idx="491">
                  <c:v>42025</c:v>
                </c:pt>
                <c:pt idx="492">
                  <c:v>42024</c:v>
                </c:pt>
                <c:pt idx="493">
                  <c:v>42020</c:v>
                </c:pt>
                <c:pt idx="494">
                  <c:v>42019</c:v>
                </c:pt>
                <c:pt idx="495">
                  <c:v>42018</c:v>
                </c:pt>
                <c:pt idx="496">
                  <c:v>42017</c:v>
                </c:pt>
                <c:pt idx="497">
                  <c:v>42016</c:v>
                </c:pt>
                <c:pt idx="498">
                  <c:v>42013</c:v>
                </c:pt>
                <c:pt idx="499">
                  <c:v>42012</c:v>
                </c:pt>
                <c:pt idx="500">
                  <c:v>42011</c:v>
                </c:pt>
                <c:pt idx="501">
                  <c:v>42010</c:v>
                </c:pt>
                <c:pt idx="502">
                  <c:v>42009</c:v>
                </c:pt>
                <c:pt idx="503">
                  <c:v>42006</c:v>
                </c:pt>
                <c:pt idx="504">
                  <c:v>42004</c:v>
                </c:pt>
                <c:pt idx="505">
                  <c:v>42003</c:v>
                </c:pt>
                <c:pt idx="506">
                  <c:v>42002</c:v>
                </c:pt>
                <c:pt idx="507">
                  <c:v>41999</c:v>
                </c:pt>
                <c:pt idx="508">
                  <c:v>41997</c:v>
                </c:pt>
                <c:pt idx="509">
                  <c:v>41996</c:v>
                </c:pt>
                <c:pt idx="510">
                  <c:v>41995</c:v>
                </c:pt>
                <c:pt idx="511">
                  <c:v>41992</c:v>
                </c:pt>
                <c:pt idx="512">
                  <c:v>41991</c:v>
                </c:pt>
                <c:pt idx="513">
                  <c:v>41990</c:v>
                </c:pt>
                <c:pt idx="514">
                  <c:v>41989</c:v>
                </c:pt>
                <c:pt idx="515">
                  <c:v>41988</c:v>
                </c:pt>
                <c:pt idx="516">
                  <c:v>41985</c:v>
                </c:pt>
                <c:pt idx="517">
                  <c:v>41984</c:v>
                </c:pt>
                <c:pt idx="518">
                  <c:v>41983</c:v>
                </c:pt>
                <c:pt idx="519">
                  <c:v>41982</c:v>
                </c:pt>
                <c:pt idx="520">
                  <c:v>41981</c:v>
                </c:pt>
                <c:pt idx="521">
                  <c:v>41978</c:v>
                </c:pt>
                <c:pt idx="522">
                  <c:v>41977</c:v>
                </c:pt>
                <c:pt idx="523">
                  <c:v>41976</c:v>
                </c:pt>
                <c:pt idx="524">
                  <c:v>41975</c:v>
                </c:pt>
                <c:pt idx="525">
                  <c:v>41974</c:v>
                </c:pt>
                <c:pt idx="526">
                  <c:v>41971</c:v>
                </c:pt>
                <c:pt idx="527">
                  <c:v>41969</c:v>
                </c:pt>
                <c:pt idx="528">
                  <c:v>41968</c:v>
                </c:pt>
                <c:pt idx="529">
                  <c:v>41967</c:v>
                </c:pt>
                <c:pt idx="530">
                  <c:v>41964</c:v>
                </c:pt>
                <c:pt idx="531">
                  <c:v>41963</c:v>
                </c:pt>
                <c:pt idx="532">
                  <c:v>41962</c:v>
                </c:pt>
                <c:pt idx="533">
                  <c:v>41961</c:v>
                </c:pt>
                <c:pt idx="534">
                  <c:v>41960</c:v>
                </c:pt>
                <c:pt idx="535">
                  <c:v>41957</c:v>
                </c:pt>
                <c:pt idx="536">
                  <c:v>41956</c:v>
                </c:pt>
                <c:pt idx="537">
                  <c:v>41955</c:v>
                </c:pt>
                <c:pt idx="538">
                  <c:v>41954</c:v>
                </c:pt>
                <c:pt idx="539">
                  <c:v>41953</c:v>
                </c:pt>
                <c:pt idx="540">
                  <c:v>41950</c:v>
                </c:pt>
                <c:pt idx="541">
                  <c:v>41949</c:v>
                </c:pt>
                <c:pt idx="542">
                  <c:v>41948</c:v>
                </c:pt>
                <c:pt idx="543">
                  <c:v>41947</c:v>
                </c:pt>
                <c:pt idx="544">
                  <c:v>41946</c:v>
                </c:pt>
                <c:pt idx="545">
                  <c:v>41943</c:v>
                </c:pt>
                <c:pt idx="546">
                  <c:v>41942</c:v>
                </c:pt>
                <c:pt idx="547">
                  <c:v>41941</c:v>
                </c:pt>
                <c:pt idx="548">
                  <c:v>41940</c:v>
                </c:pt>
                <c:pt idx="549">
                  <c:v>41939</c:v>
                </c:pt>
                <c:pt idx="550">
                  <c:v>41936</c:v>
                </c:pt>
                <c:pt idx="551">
                  <c:v>41935</c:v>
                </c:pt>
                <c:pt idx="552">
                  <c:v>41934</c:v>
                </c:pt>
                <c:pt idx="553">
                  <c:v>41933</c:v>
                </c:pt>
                <c:pt idx="554">
                  <c:v>41932</c:v>
                </c:pt>
                <c:pt idx="555">
                  <c:v>41929</c:v>
                </c:pt>
                <c:pt idx="556">
                  <c:v>41928</c:v>
                </c:pt>
                <c:pt idx="557">
                  <c:v>41927</c:v>
                </c:pt>
                <c:pt idx="558">
                  <c:v>41926</c:v>
                </c:pt>
                <c:pt idx="559">
                  <c:v>41925</c:v>
                </c:pt>
                <c:pt idx="560">
                  <c:v>41922</c:v>
                </c:pt>
                <c:pt idx="561">
                  <c:v>41921</c:v>
                </c:pt>
                <c:pt idx="562">
                  <c:v>41920</c:v>
                </c:pt>
                <c:pt idx="563">
                  <c:v>41919</c:v>
                </c:pt>
                <c:pt idx="564">
                  <c:v>41918</c:v>
                </c:pt>
                <c:pt idx="565">
                  <c:v>41915</c:v>
                </c:pt>
                <c:pt idx="566">
                  <c:v>41914</c:v>
                </c:pt>
                <c:pt idx="567">
                  <c:v>41913</c:v>
                </c:pt>
                <c:pt idx="568">
                  <c:v>41912</c:v>
                </c:pt>
                <c:pt idx="569">
                  <c:v>41911</c:v>
                </c:pt>
                <c:pt idx="570">
                  <c:v>41908</c:v>
                </c:pt>
                <c:pt idx="571">
                  <c:v>41907</c:v>
                </c:pt>
                <c:pt idx="572">
                  <c:v>41906</c:v>
                </c:pt>
                <c:pt idx="573">
                  <c:v>41905</c:v>
                </c:pt>
                <c:pt idx="574">
                  <c:v>41904</c:v>
                </c:pt>
                <c:pt idx="575">
                  <c:v>41901</c:v>
                </c:pt>
                <c:pt idx="576">
                  <c:v>41900</c:v>
                </c:pt>
                <c:pt idx="577">
                  <c:v>41899</c:v>
                </c:pt>
                <c:pt idx="578">
                  <c:v>41898</c:v>
                </c:pt>
                <c:pt idx="579">
                  <c:v>41897</c:v>
                </c:pt>
                <c:pt idx="580">
                  <c:v>41894</c:v>
                </c:pt>
                <c:pt idx="581">
                  <c:v>41893</c:v>
                </c:pt>
                <c:pt idx="582">
                  <c:v>41892</c:v>
                </c:pt>
                <c:pt idx="583">
                  <c:v>41891</c:v>
                </c:pt>
                <c:pt idx="584">
                  <c:v>41890</c:v>
                </c:pt>
                <c:pt idx="585">
                  <c:v>41887</c:v>
                </c:pt>
                <c:pt idx="586">
                  <c:v>41886</c:v>
                </c:pt>
                <c:pt idx="587">
                  <c:v>41885</c:v>
                </c:pt>
                <c:pt idx="588">
                  <c:v>41884</c:v>
                </c:pt>
                <c:pt idx="589">
                  <c:v>41880</c:v>
                </c:pt>
                <c:pt idx="590">
                  <c:v>41879</c:v>
                </c:pt>
                <c:pt idx="591">
                  <c:v>41878</c:v>
                </c:pt>
                <c:pt idx="592">
                  <c:v>41877</c:v>
                </c:pt>
                <c:pt idx="593">
                  <c:v>41876</c:v>
                </c:pt>
                <c:pt idx="594">
                  <c:v>41873</c:v>
                </c:pt>
                <c:pt idx="595">
                  <c:v>41872</c:v>
                </c:pt>
                <c:pt idx="596">
                  <c:v>41871</c:v>
                </c:pt>
                <c:pt idx="597">
                  <c:v>41870</c:v>
                </c:pt>
                <c:pt idx="598">
                  <c:v>41869</c:v>
                </c:pt>
                <c:pt idx="599">
                  <c:v>41866</c:v>
                </c:pt>
                <c:pt idx="600">
                  <c:v>41865</c:v>
                </c:pt>
                <c:pt idx="601">
                  <c:v>41864</c:v>
                </c:pt>
                <c:pt idx="602">
                  <c:v>41863</c:v>
                </c:pt>
                <c:pt idx="603">
                  <c:v>41862</c:v>
                </c:pt>
                <c:pt idx="604">
                  <c:v>41859</c:v>
                </c:pt>
                <c:pt idx="605">
                  <c:v>41858</c:v>
                </c:pt>
                <c:pt idx="606">
                  <c:v>41857</c:v>
                </c:pt>
                <c:pt idx="607">
                  <c:v>41856</c:v>
                </c:pt>
                <c:pt idx="608">
                  <c:v>41855</c:v>
                </c:pt>
                <c:pt idx="609">
                  <c:v>41852</c:v>
                </c:pt>
                <c:pt idx="610">
                  <c:v>41851</c:v>
                </c:pt>
                <c:pt idx="611">
                  <c:v>41850</c:v>
                </c:pt>
                <c:pt idx="612">
                  <c:v>41849</c:v>
                </c:pt>
                <c:pt idx="613">
                  <c:v>41848</c:v>
                </c:pt>
                <c:pt idx="614">
                  <c:v>41845</c:v>
                </c:pt>
                <c:pt idx="615">
                  <c:v>41844</c:v>
                </c:pt>
                <c:pt idx="616">
                  <c:v>41843</c:v>
                </c:pt>
                <c:pt idx="617">
                  <c:v>41842</c:v>
                </c:pt>
                <c:pt idx="618">
                  <c:v>41841</c:v>
                </c:pt>
                <c:pt idx="619">
                  <c:v>41838</c:v>
                </c:pt>
                <c:pt idx="620">
                  <c:v>41837</c:v>
                </c:pt>
                <c:pt idx="621">
                  <c:v>41836</c:v>
                </c:pt>
                <c:pt idx="622">
                  <c:v>41835</c:v>
                </c:pt>
                <c:pt idx="623">
                  <c:v>41834</c:v>
                </c:pt>
                <c:pt idx="624">
                  <c:v>41831</c:v>
                </c:pt>
                <c:pt idx="625">
                  <c:v>41830</c:v>
                </c:pt>
                <c:pt idx="626">
                  <c:v>41829</c:v>
                </c:pt>
                <c:pt idx="627">
                  <c:v>41828</c:v>
                </c:pt>
                <c:pt idx="628">
                  <c:v>41827</c:v>
                </c:pt>
                <c:pt idx="629">
                  <c:v>41823</c:v>
                </c:pt>
                <c:pt idx="630">
                  <c:v>41822</c:v>
                </c:pt>
                <c:pt idx="631">
                  <c:v>41821</c:v>
                </c:pt>
                <c:pt idx="632">
                  <c:v>41820</c:v>
                </c:pt>
                <c:pt idx="633">
                  <c:v>41817</c:v>
                </c:pt>
                <c:pt idx="634">
                  <c:v>41816</c:v>
                </c:pt>
                <c:pt idx="635">
                  <c:v>41815</c:v>
                </c:pt>
                <c:pt idx="636">
                  <c:v>41814</c:v>
                </c:pt>
                <c:pt idx="637">
                  <c:v>41813</c:v>
                </c:pt>
                <c:pt idx="638">
                  <c:v>41810</c:v>
                </c:pt>
                <c:pt idx="639">
                  <c:v>41809</c:v>
                </c:pt>
                <c:pt idx="640">
                  <c:v>41808</c:v>
                </c:pt>
                <c:pt idx="641">
                  <c:v>41807</c:v>
                </c:pt>
                <c:pt idx="642">
                  <c:v>41806</c:v>
                </c:pt>
                <c:pt idx="643">
                  <c:v>41803</c:v>
                </c:pt>
                <c:pt idx="644">
                  <c:v>41802</c:v>
                </c:pt>
                <c:pt idx="645">
                  <c:v>41801</c:v>
                </c:pt>
                <c:pt idx="646">
                  <c:v>41800</c:v>
                </c:pt>
                <c:pt idx="647">
                  <c:v>41799</c:v>
                </c:pt>
                <c:pt idx="648">
                  <c:v>41796</c:v>
                </c:pt>
                <c:pt idx="649">
                  <c:v>41795</c:v>
                </c:pt>
                <c:pt idx="650">
                  <c:v>41794</c:v>
                </c:pt>
                <c:pt idx="651">
                  <c:v>41793</c:v>
                </c:pt>
                <c:pt idx="652">
                  <c:v>41792</c:v>
                </c:pt>
                <c:pt idx="653">
                  <c:v>41789</c:v>
                </c:pt>
                <c:pt idx="654">
                  <c:v>41788</c:v>
                </c:pt>
                <c:pt idx="655">
                  <c:v>41787</c:v>
                </c:pt>
                <c:pt idx="656">
                  <c:v>41786</c:v>
                </c:pt>
                <c:pt idx="657">
                  <c:v>41782</c:v>
                </c:pt>
                <c:pt idx="658">
                  <c:v>41781</c:v>
                </c:pt>
                <c:pt idx="659">
                  <c:v>41780</c:v>
                </c:pt>
                <c:pt idx="660">
                  <c:v>41779</c:v>
                </c:pt>
                <c:pt idx="661">
                  <c:v>41778</c:v>
                </c:pt>
                <c:pt idx="662">
                  <c:v>41775</c:v>
                </c:pt>
                <c:pt idx="663">
                  <c:v>41774</c:v>
                </c:pt>
                <c:pt idx="664">
                  <c:v>41773</c:v>
                </c:pt>
                <c:pt idx="665">
                  <c:v>41772</c:v>
                </c:pt>
                <c:pt idx="666">
                  <c:v>41771</c:v>
                </c:pt>
                <c:pt idx="667">
                  <c:v>41768</c:v>
                </c:pt>
                <c:pt idx="668">
                  <c:v>41767</c:v>
                </c:pt>
                <c:pt idx="669">
                  <c:v>41766</c:v>
                </c:pt>
                <c:pt idx="670">
                  <c:v>41765</c:v>
                </c:pt>
                <c:pt idx="671">
                  <c:v>41764</c:v>
                </c:pt>
                <c:pt idx="672">
                  <c:v>41761</c:v>
                </c:pt>
                <c:pt idx="673">
                  <c:v>41760</c:v>
                </c:pt>
                <c:pt idx="674">
                  <c:v>41759</c:v>
                </c:pt>
                <c:pt idx="675">
                  <c:v>41758</c:v>
                </c:pt>
                <c:pt idx="676">
                  <c:v>41757</c:v>
                </c:pt>
                <c:pt idx="677">
                  <c:v>41754</c:v>
                </c:pt>
                <c:pt idx="678">
                  <c:v>41753</c:v>
                </c:pt>
                <c:pt idx="679">
                  <c:v>41752</c:v>
                </c:pt>
                <c:pt idx="680">
                  <c:v>41751</c:v>
                </c:pt>
                <c:pt idx="681">
                  <c:v>41750</c:v>
                </c:pt>
                <c:pt idx="682">
                  <c:v>41746</c:v>
                </c:pt>
                <c:pt idx="683">
                  <c:v>41745</c:v>
                </c:pt>
                <c:pt idx="684">
                  <c:v>41744</c:v>
                </c:pt>
                <c:pt idx="685">
                  <c:v>41743</c:v>
                </c:pt>
                <c:pt idx="686">
                  <c:v>41740</c:v>
                </c:pt>
                <c:pt idx="687">
                  <c:v>41739</c:v>
                </c:pt>
                <c:pt idx="688">
                  <c:v>41738</c:v>
                </c:pt>
                <c:pt idx="689">
                  <c:v>41737</c:v>
                </c:pt>
                <c:pt idx="690">
                  <c:v>41736</c:v>
                </c:pt>
                <c:pt idx="691">
                  <c:v>41733</c:v>
                </c:pt>
                <c:pt idx="692">
                  <c:v>41732</c:v>
                </c:pt>
                <c:pt idx="693">
                  <c:v>41731</c:v>
                </c:pt>
                <c:pt idx="694">
                  <c:v>41730</c:v>
                </c:pt>
                <c:pt idx="695">
                  <c:v>41729</c:v>
                </c:pt>
                <c:pt idx="696">
                  <c:v>41726</c:v>
                </c:pt>
                <c:pt idx="697">
                  <c:v>41725</c:v>
                </c:pt>
                <c:pt idx="698">
                  <c:v>41724</c:v>
                </c:pt>
                <c:pt idx="699">
                  <c:v>41723</c:v>
                </c:pt>
                <c:pt idx="700">
                  <c:v>41722</c:v>
                </c:pt>
                <c:pt idx="701">
                  <c:v>41719</c:v>
                </c:pt>
                <c:pt idx="702">
                  <c:v>41718</c:v>
                </c:pt>
                <c:pt idx="703">
                  <c:v>41717</c:v>
                </c:pt>
                <c:pt idx="704">
                  <c:v>41716</c:v>
                </c:pt>
                <c:pt idx="705">
                  <c:v>41715</c:v>
                </c:pt>
                <c:pt idx="706">
                  <c:v>41712</c:v>
                </c:pt>
                <c:pt idx="707">
                  <c:v>41711</c:v>
                </c:pt>
                <c:pt idx="708">
                  <c:v>41710</c:v>
                </c:pt>
                <c:pt idx="709">
                  <c:v>41709</c:v>
                </c:pt>
                <c:pt idx="710">
                  <c:v>41708</c:v>
                </c:pt>
                <c:pt idx="711">
                  <c:v>41705</c:v>
                </c:pt>
                <c:pt idx="712">
                  <c:v>41704</c:v>
                </c:pt>
                <c:pt idx="713">
                  <c:v>41703</c:v>
                </c:pt>
                <c:pt idx="714">
                  <c:v>41702</c:v>
                </c:pt>
                <c:pt idx="715">
                  <c:v>41701</c:v>
                </c:pt>
                <c:pt idx="716">
                  <c:v>41698</c:v>
                </c:pt>
                <c:pt idx="717">
                  <c:v>41697</c:v>
                </c:pt>
                <c:pt idx="718">
                  <c:v>41696</c:v>
                </c:pt>
                <c:pt idx="719">
                  <c:v>41695</c:v>
                </c:pt>
                <c:pt idx="720">
                  <c:v>41694</c:v>
                </c:pt>
                <c:pt idx="721">
                  <c:v>41691</c:v>
                </c:pt>
                <c:pt idx="722">
                  <c:v>41690</c:v>
                </c:pt>
                <c:pt idx="723">
                  <c:v>41689</c:v>
                </c:pt>
                <c:pt idx="724">
                  <c:v>41688</c:v>
                </c:pt>
                <c:pt idx="725">
                  <c:v>41684</c:v>
                </c:pt>
                <c:pt idx="726">
                  <c:v>41683</c:v>
                </c:pt>
                <c:pt idx="727">
                  <c:v>41682</c:v>
                </c:pt>
                <c:pt idx="728">
                  <c:v>41681</c:v>
                </c:pt>
                <c:pt idx="729">
                  <c:v>41680</c:v>
                </c:pt>
                <c:pt idx="730">
                  <c:v>41677</c:v>
                </c:pt>
                <c:pt idx="731">
                  <c:v>41676</c:v>
                </c:pt>
                <c:pt idx="732">
                  <c:v>41675</c:v>
                </c:pt>
                <c:pt idx="733">
                  <c:v>41674</c:v>
                </c:pt>
                <c:pt idx="734">
                  <c:v>41673</c:v>
                </c:pt>
                <c:pt idx="735">
                  <c:v>41670</c:v>
                </c:pt>
                <c:pt idx="736">
                  <c:v>41669</c:v>
                </c:pt>
                <c:pt idx="737">
                  <c:v>41668</c:v>
                </c:pt>
                <c:pt idx="738">
                  <c:v>41667</c:v>
                </c:pt>
                <c:pt idx="739">
                  <c:v>41666</c:v>
                </c:pt>
                <c:pt idx="740">
                  <c:v>41663</c:v>
                </c:pt>
                <c:pt idx="741">
                  <c:v>41662</c:v>
                </c:pt>
                <c:pt idx="742">
                  <c:v>41661</c:v>
                </c:pt>
                <c:pt idx="743">
                  <c:v>41660</c:v>
                </c:pt>
                <c:pt idx="744">
                  <c:v>41656</c:v>
                </c:pt>
                <c:pt idx="745">
                  <c:v>41655</c:v>
                </c:pt>
                <c:pt idx="746">
                  <c:v>41654</c:v>
                </c:pt>
                <c:pt idx="747">
                  <c:v>41653</c:v>
                </c:pt>
                <c:pt idx="748">
                  <c:v>41652</c:v>
                </c:pt>
                <c:pt idx="749">
                  <c:v>41649</c:v>
                </c:pt>
                <c:pt idx="750">
                  <c:v>41648</c:v>
                </c:pt>
                <c:pt idx="751">
                  <c:v>41647</c:v>
                </c:pt>
                <c:pt idx="752">
                  <c:v>41646</c:v>
                </c:pt>
                <c:pt idx="753">
                  <c:v>41645</c:v>
                </c:pt>
                <c:pt idx="754">
                  <c:v>41642</c:v>
                </c:pt>
                <c:pt idx="755">
                  <c:v>41641</c:v>
                </c:pt>
                <c:pt idx="756">
                  <c:v>41639</c:v>
                </c:pt>
                <c:pt idx="757">
                  <c:v>41638</c:v>
                </c:pt>
                <c:pt idx="758">
                  <c:v>41635</c:v>
                </c:pt>
                <c:pt idx="759">
                  <c:v>41634</c:v>
                </c:pt>
                <c:pt idx="760">
                  <c:v>41632</c:v>
                </c:pt>
                <c:pt idx="761">
                  <c:v>41631</c:v>
                </c:pt>
                <c:pt idx="762">
                  <c:v>41628</c:v>
                </c:pt>
                <c:pt idx="763">
                  <c:v>41627</c:v>
                </c:pt>
                <c:pt idx="764">
                  <c:v>41626</c:v>
                </c:pt>
                <c:pt idx="765">
                  <c:v>41625</c:v>
                </c:pt>
                <c:pt idx="766">
                  <c:v>41624</c:v>
                </c:pt>
                <c:pt idx="767">
                  <c:v>41621</c:v>
                </c:pt>
                <c:pt idx="768">
                  <c:v>41620</c:v>
                </c:pt>
                <c:pt idx="769">
                  <c:v>41619</c:v>
                </c:pt>
                <c:pt idx="770">
                  <c:v>41618</c:v>
                </c:pt>
                <c:pt idx="771">
                  <c:v>41617</c:v>
                </c:pt>
                <c:pt idx="772">
                  <c:v>41614</c:v>
                </c:pt>
                <c:pt idx="773">
                  <c:v>41613</c:v>
                </c:pt>
                <c:pt idx="774">
                  <c:v>41612</c:v>
                </c:pt>
                <c:pt idx="775">
                  <c:v>41611</c:v>
                </c:pt>
                <c:pt idx="776">
                  <c:v>41610</c:v>
                </c:pt>
                <c:pt idx="777">
                  <c:v>41607</c:v>
                </c:pt>
                <c:pt idx="778">
                  <c:v>41605</c:v>
                </c:pt>
                <c:pt idx="779">
                  <c:v>41604</c:v>
                </c:pt>
                <c:pt idx="780">
                  <c:v>41603</c:v>
                </c:pt>
                <c:pt idx="781">
                  <c:v>41600</c:v>
                </c:pt>
                <c:pt idx="782">
                  <c:v>41599</c:v>
                </c:pt>
                <c:pt idx="783">
                  <c:v>41598</c:v>
                </c:pt>
                <c:pt idx="784">
                  <c:v>41597</c:v>
                </c:pt>
                <c:pt idx="785">
                  <c:v>41596</c:v>
                </c:pt>
                <c:pt idx="786">
                  <c:v>41593</c:v>
                </c:pt>
                <c:pt idx="787">
                  <c:v>41592</c:v>
                </c:pt>
                <c:pt idx="788">
                  <c:v>41591</c:v>
                </c:pt>
                <c:pt idx="789">
                  <c:v>41590</c:v>
                </c:pt>
                <c:pt idx="790">
                  <c:v>41589</c:v>
                </c:pt>
                <c:pt idx="791">
                  <c:v>41586</c:v>
                </c:pt>
                <c:pt idx="792">
                  <c:v>41585</c:v>
                </c:pt>
                <c:pt idx="793">
                  <c:v>41584</c:v>
                </c:pt>
                <c:pt idx="794">
                  <c:v>41583</c:v>
                </c:pt>
                <c:pt idx="795">
                  <c:v>41582</c:v>
                </c:pt>
                <c:pt idx="796">
                  <c:v>41579</c:v>
                </c:pt>
                <c:pt idx="797">
                  <c:v>41578</c:v>
                </c:pt>
                <c:pt idx="798">
                  <c:v>41577</c:v>
                </c:pt>
                <c:pt idx="799">
                  <c:v>41576</c:v>
                </c:pt>
                <c:pt idx="800">
                  <c:v>41575</c:v>
                </c:pt>
                <c:pt idx="801">
                  <c:v>41572</c:v>
                </c:pt>
                <c:pt idx="802">
                  <c:v>41571</c:v>
                </c:pt>
                <c:pt idx="803">
                  <c:v>41570</c:v>
                </c:pt>
                <c:pt idx="804">
                  <c:v>41569</c:v>
                </c:pt>
                <c:pt idx="805">
                  <c:v>41568</c:v>
                </c:pt>
                <c:pt idx="806">
                  <c:v>41565</c:v>
                </c:pt>
                <c:pt idx="807">
                  <c:v>41564</c:v>
                </c:pt>
                <c:pt idx="808">
                  <c:v>41563</c:v>
                </c:pt>
                <c:pt idx="809">
                  <c:v>41562</c:v>
                </c:pt>
                <c:pt idx="810">
                  <c:v>41561</c:v>
                </c:pt>
                <c:pt idx="811">
                  <c:v>41558</c:v>
                </c:pt>
                <c:pt idx="812">
                  <c:v>41557</c:v>
                </c:pt>
                <c:pt idx="813">
                  <c:v>41556</c:v>
                </c:pt>
                <c:pt idx="814">
                  <c:v>41555</c:v>
                </c:pt>
                <c:pt idx="815">
                  <c:v>41554</c:v>
                </c:pt>
                <c:pt idx="816">
                  <c:v>41551</c:v>
                </c:pt>
                <c:pt idx="817">
                  <c:v>41550</c:v>
                </c:pt>
                <c:pt idx="818">
                  <c:v>41549</c:v>
                </c:pt>
                <c:pt idx="819">
                  <c:v>41548</c:v>
                </c:pt>
                <c:pt idx="820">
                  <c:v>41547</c:v>
                </c:pt>
                <c:pt idx="821">
                  <c:v>41544</c:v>
                </c:pt>
                <c:pt idx="822">
                  <c:v>41543</c:v>
                </c:pt>
                <c:pt idx="823">
                  <c:v>41542</c:v>
                </c:pt>
                <c:pt idx="824">
                  <c:v>41541</c:v>
                </c:pt>
                <c:pt idx="825">
                  <c:v>41540</c:v>
                </c:pt>
                <c:pt idx="826">
                  <c:v>41537</c:v>
                </c:pt>
                <c:pt idx="827">
                  <c:v>41536</c:v>
                </c:pt>
                <c:pt idx="828">
                  <c:v>41535</c:v>
                </c:pt>
                <c:pt idx="829">
                  <c:v>41534</c:v>
                </c:pt>
                <c:pt idx="830">
                  <c:v>41533</c:v>
                </c:pt>
                <c:pt idx="831">
                  <c:v>41530</c:v>
                </c:pt>
                <c:pt idx="832">
                  <c:v>41529</c:v>
                </c:pt>
                <c:pt idx="833">
                  <c:v>41528</c:v>
                </c:pt>
                <c:pt idx="834">
                  <c:v>41527</c:v>
                </c:pt>
                <c:pt idx="835">
                  <c:v>41526</c:v>
                </c:pt>
                <c:pt idx="836">
                  <c:v>41523</c:v>
                </c:pt>
                <c:pt idx="837">
                  <c:v>41522</c:v>
                </c:pt>
                <c:pt idx="838">
                  <c:v>41521</c:v>
                </c:pt>
                <c:pt idx="839">
                  <c:v>41520</c:v>
                </c:pt>
                <c:pt idx="840">
                  <c:v>41516</c:v>
                </c:pt>
                <c:pt idx="841">
                  <c:v>41515</c:v>
                </c:pt>
                <c:pt idx="842">
                  <c:v>41514</c:v>
                </c:pt>
                <c:pt idx="843">
                  <c:v>41513</c:v>
                </c:pt>
                <c:pt idx="844">
                  <c:v>41512</c:v>
                </c:pt>
                <c:pt idx="845">
                  <c:v>41509</c:v>
                </c:pt>
                <c:pt idx="846">
                  <c:v>41508</c:v>
                </c:pt>
                <c:pt idx="847">
                  <c:v>41507</c:v>
                </c:pt>
                <c:pt idx="848">
                  <c:v>41506</c:v>
                </c:pt>
                <c:pt idx="849">
                  <c:v>41505</c:v>
                </c:pt>
                <c:pt idx="850">
                  <c:v>41502</c:v>
                </c:pt>
                <c:pt idx="851">
                  <c:v>41501</c:v>
                </c:pt>
                <c:pt idx="852">
                  <c:v>41500</c:v>
                </c:pt>
                <c:pt idx="853">
                  <c:v>41499</c:v>
                </c:pt>
                <c:pt idx="854">
                  <c:v>41498</c:v>
                </c:pt>
                <c:pt idx="855">
                  <c:v>41495</c:v>
                </c:pt>
                <c:pt idx="856">
                  <c:v>41494</c:v>
                </c:pt>
                <c:pt idx="857">
                  <c:v>41493</c:v>
                </c:pt>
                <c:pt idx="858">
                  <c:v>41492</c:v>
                </c:pt>
                <c:pt idx="859">
                  <c:v>41491</c:v>
                </c:pt>
                <c:pt idx="860">
                  <c:v>41488</c:v>
                </c:pt>
                <c:pt idx="861">
                  <c:v>41487</c:v>
                </c:pt>
                <c:pt idx="862">
                  <c:v>41486</c:v>
                </c:pt>
                <c:pt idx="863">
                  <c:v>41485</c:v>
                </c:pt>
                <c:pt idx="864">
                  <c:v>41484</c:v>
                </c:pt>
                <c:pt idx="865">
                  <c:v>41481</c:v>
                </c:pt>
                <c:pt idx="866">
                  <c:v>41480</c:v>
                </c:pt>
                <c:pt idx="867">
                  <c:v>41479</c:v>
                </c:pt>
                <c:pt idx="868">
                  <c:v>41478</c:v>
                </c:pt>
                <c:pt idx="869">
                  <c:v>41477</c:v>
                </c:pt>
                <c:pt idx="870">
                  <c:v>41474</c:v>
                </c:pt>
                <c:pt idx="871">
                  <c:v>41473</c:v>
                </c:pt>
                <c:pt idx="872">
                  <c:v>41472</c:v>
                </c:pt>
                <c:pt idx="873">
                  <c:v>41471</c:v>
                </c:pt>
                <c:pt idx="874">
                  <c:v>41470</c:v>
                </c:pt>
                <c:pt idx="875">
                  <c:v>41467</c:v>
                </c:pt>
                <c:pt idx="876">
                  <c:v>41466</c:v>
                </c:pt>
                <c:pt idx="877">
                  <c:v>41465</c:v>
                </c:pt>
                <c:pt idx="878">
                  <c:v>41464</c:v>
                </c:pt>
                <c:pt idx="879">
                  <c:v>41463</c:v>
                </c:pt>
                <c:pt idx="880">
                  <c:v>41460</c:v>
                </c:pt>
                <c:pt idx="881">
                  <c:v>41458</c:v>
                </c:pt>
                <c:pt idx="882">
                  <c:v>41457</c:v>
                </c:pt>
                <c:pt idx="883">
                  <c:v>41456</c:v>
                </c:pt>
                <c:pt idx="884">
                  <c:v>41453</c:v>
                </c:pt>
                <c:pt idx="885">
                  <c:v>41452</c:v>
                </c:pt>
                <c:pt idx="886">
                  <c:v>41451</c:v>
                </c:pt>
                <c:pt idx="887">
                  <c:v>41450</c:v>
                </c:pt>
                <c:pt idx="888">
                  <c:v>41449</c:v>
                </c:pt>
                <c:pt idx="889">
                  <c:v>41446</c:v>
                </c:pt>
                <c:pt idx="890">
                  <c:v>41445</c:v>
                </c:pt>
                <c:pt idx="891">
                  <c:v>41444</c:v>
                </c:pt>
                <c:pt idx="892">
                  <c:v>41443</c:v>
                </c:pt>
                <c:pt idx="893">
                  <c:v>41442</c:v>
                </c:pt>
                <c:pt idx="894">
                  <c:v>41439</c:v>
                </c:pt>
                <c:pt idx="895">
                  <c:v>41438</c:v>
                </c:pt>
                <c:pt idx="896">
                  <c:v>41437</c:v>
                </c:pt>
                <c:pt idx="897">
                  <c:v>41436</c:v>
                </c:pt>
                <c:pt idx="898">
                  <c:v>41435</c:v>
                </c:pt>
                <c:pt idx="899">
                  <c:v>41432</c:v>
                </c:pt>
                <c:pt idx="900">
                  <c:v>41431</c:v>
                </c:pt>
                <c:pt idx="901">
                  <c:v>41430</c:v>
                </c:pt>
                <c:pt idx="902">
                  <c:v>41429</c:v>
                </c:pt>
                <c:pt idx="903">
                  <c:v>41428</c:v>
                </c:pt>
                <c:pt idx="904">
                  <c:v>41425</c:v>
                </c:pt>
                <c:pt idx="905">
                  <c:v>41424</c:v>
                </c:pt>
                <c:pt idx="906">
                  <c:v>41423</c:v>
                </c:pt>
                <c:pt idx="907">
                  <c:v>41422</c:v>
                </c:pt>
                <c:pt idx="908">
                  <c:v>41418</c:v>
                </c:pt>
                <c:pt idx="909">
                  <c:v>41417</c:v>
                </c:pt>
                <c:pt idx="910">
                  <c:v>41416</c:v>
                </c:pt>
                <c:pt idx="911">
                  <c:v>41415</c:v>
                </c:pt>
                <c:pt idx="912">
                  <c:v>41414</c:v>
                </c:pt>
                <c:pt idx="913">
                  <c:v>41411</c:v>
                </c:pt>
                <c:pt idx="914">
                  <c:v>41410</c:v>
                </c:pt>
                <c:pt idx="915">
                  <c:v>41409</c:v>
                </c:pt>
                <c:pt idx="916">
                  <c:v>41408</c:v>
                </c:pt>
                <c:pt idx="917">
                  <c:v>41407</c:v>
                </c:pt>
                <c:pt idx="918">
                  <c:v>41404</c:v>
                </c:pt>
                <c:pt idx="919">
                  <c:v>41403</c:v>
                </c:pt>
                <c:pt idx="920">
                  <c:v>41402</c:v>
                </c:pt>
                <c:pt idx="921">
                  <c:v>41401</c:v>
                </c:pt>
                <c:pt idx="922">
                  <c:v>41400</c:v>
                </c:pt>
                <c:pt idx="923">
                  <c:v>41397</c:v>
                </c:pt>
                <c:pt idx="924">
                  <c:v>41396</c:v>
                </c:pt>
                <c:pt idx="925">
                  <c:v>41395</c:v>
                </c:pt>
                <c:pt idx="926">
                  <c:v>41394</c:v>
                </c:pt>
                <c:pt idx="927">
                  <c:v>41393</c:v>
                </c:pt>
                <c:pt idx="928">
                  <c:v>41390</c:v>
                </c:pt>
                <c:pt idx="929">
                  <c:v>41389</c:v>
                </c:pt>
                <c:pt idx="930">
                  <c:v>41388</c:v>
                </c:pt>
                <c:pt idx="931">
                  <c:v>41387</c:v>
                </c:pt>
                <c:pt idx="932">
                  <c:v>41386</c:v>
                </c:pt>
                <c:pt idx="933">
                  <c:v>41383</c:v>
                </c:pt>
                <c:pt idx="934">
                  <c:v>41382</c:v>
                </c:pt>
                <c:pt idx="935">
                  <c:v>41381</c:v>
                </c:pt>
                <c:pt idx="936">
                  <c:v>41380</c:v>
                </c:pt>
                <c:pt idx="937">
                  <c:v>41379</c:v>
                </c:pt>
                <c:pt idx="938">
                  <c:v>41376</c:v>
                </c:pt>
                <c:pt idx="939">
                  <c:v>41375</c:v>
                </c:pt>
                <c:pt idx="940">
                  <c:v>41374</c:v>
                </c:pt>
                <c:pt idx="941">
                  <c:v>41373</c:v>
                </c:pt>
                <c:pt idx="942">
                  <c:v>41372</c:v>
                </c:pt>
                <c:pt idx="943">
                  <c:v>41369</c:v>
                </c:pt>
                <c:pt idx="944">
                  <c:v>41368</c:v>
                </c:pt>
                <c:pt idx="945">
                  <c:v>41367</c:v>
                </c:pt>
                <c:pt idx="946">
                  <c:v>41366</c:v>
                </c:pt>
                <c:pt idx="947">
                  <c:v>41365</c:v>
                </c:pt>
                <c:pt idx="948">
                  <c:v>41361</c:v>
                </c:pt>
                <c:pt idx="949">
                  <c:v>41360</c:v>
                </c:pt>
                <c:pt idx="950">
                  <c:v>41359</c:v>
                </c:pt>
                <c:pt idx="951">
                  <c:v>41358</c:v>
                </c:pt>
                <c:pt idx="952">
                  <c:v>41355</c:v>
                </c:pt>
                <c:pt idx="953">
                  <c:v>41354</c:v>
                </c:pt>
                <c:pt idx="954">
                  <c:v>41353</c:v>
                </c:pt>
                <c:pt idx="955">
                  <c:v>41352</c:v>
                </c:pt>
                <c:pt idx="956">
                  <c:v>41351</c:v>
                </c:pt>
                <c:pt idx="957">
                  <c:v>41348</c:v>
                </c:pt>
                <c:pt idx="958">
                  <c:v>41347</c:v>
                </c:pt>
                <c:pt idx="959">
                  <c:v>41346</c:v>
                </c:pt>
                <c:pt idx="960">
                  <c:v>41345</c:v>
                </c:pt>
                <c:pt idx="961">
                  <c:v>41344</c:v>
                </c:pt>
                <c:pt idx="962">
                  <c:v>41341</c:v>
                </c:pt>
                <c:pt idx="963">
                  <c:v>41340</c:v>
                </c:pt>
                <c:pt idx="964">
                  <c:v>41339</c:v>
                </c:pt>
                <c:pt idx="965">
                  <c:v>41338</c:v>
                </c:pt>
                <c:pt idx="966">
                  <c:v>41337</c:v>
                </c:pt>
                <c:pt idx="967">
                  <c:v>41334</c:v>
                </c:pt>
                <c:pt idx="968">
                  <c:v>41333</c:v>
                </c:pt>
                <c:pt idx="969">
                  <c:v>41332</c:v>
                </c:pt>
                <c:pt idx="970">
                  <c:v>41331</c:v>
                </c:pt>
                <c:pt idx="971">
                  <c:v>41330</c:v>
                </c:pt>
                <c:pt idx="972">
                  <c:v>41327</c:v>
                </c:pt>
                <c:pt idx="973">
                  <c:v>41326</c:v>
                </c:pt>
                <c:pt idx="974">
                  <c:v>41325</c:v>
                </c:pt>
                <c:pt idx="975">
                  <c:v>41324</c:v>
                </c:pt>
                <c:pt idx="976">
                  <c:v>41320</c:v>
                </c:pt>
                <c:pt idx="977">
                  <c:v>41319</c:v>
                </c:pt>
                <c:pt idx="978">
                  <c:v>41318</c:v>
                </c:pt>
                <c:pt idx="979">
                  <c:v>41317</c:v>
                </c:pt>
                <c:pt idx="980">
                  <c:v>41316</c:v>
                </c:pt>
                <c:pt idx="981">
                  <c:v>41313</c:v>
                </c:pt>
                <c:pt idx="982">
                  <c:v>41312</c:v>
                </c:pt>
                <c:pt idx="983">
                  <c:v>41311</c:v>
                </c:pt>
                <c:pt idx="984">
                  <c:v>41310</c:v>
                </c:pt>
                <c:pt idx="985">
                  <c:v>41309</c:v>
                </c:pt>
                <c:pt idx="986">
                  <c:v>41306</c:v>
                </c:pt>
                <c:pt idx="987">
                  <c:v>41305</c:v>
                </c:pt>
                <c:pt idx="988">
                  <c:v>41304</c:v>
                </c:pt>
                <c:pt idx="989">
                  <c:v>41303</c:v>
                </c:pt>
                <c:pt idx="990">
                  <c:v>41302</c:v>
                </c:pt>
                <c:pt idx="991">
                  <c:v>41299</c:v>
                </c:pt>
                <c:pt idx="992">
                  <c:v>41298</c:v>
                </c:pt>
                <c:pt idx="993">
                  <c:v>41297</c:v>
                </c:pt>
                <c:pt idx="994">
                  <c:v>41296</c:v>
                </c:pt>
                <c:pt idx="995">
                  <c:v>41292</c:v>
                </c:pt>
                <c:pt idx="996">
                  <c:v>41291</c:v>
                </c:pt>
                <c:pt idx="997">
                  <c:v>41290</c:v>
                </c:pt>
                <c:pt idx="998">
                  <c:v>41289</c:v>
                </c:pt>
                <c:pt idx="999">
                  <c:v>41288</c:v>
                </c:pt>
                <c:pt idx="1000">
                  <c:v>41285</c:v>
                </c:pt>
                <c:pt idx="1001">
                  <c:v>41284</c:v>
                </c:pt>
                <c:pt idx="1002">
                  <c:v>41283</c:v>
                </c:pt>
                <c:pt idx="1003">
                  <c:v>41282</c:v>
                </c:pt>
                <c:pt idx="1004">
                  <c:v>41281</c:v>
                </c:pt>
                <c:pt idx="1005">
                  <c:v>41278</c:v>
                </c:pt>
                <c:pt idx="1006">
                  <c:v>41277</c:v>
                </c:pt>
                <c:pt idx="1007">
                  <c:v>41276</c:v>
                </c:pt>
                <c:pt idx="1008">
                  <c:v>41274</c:v>
                </c:pt>
                <c:pt idx="1009">
                  <c:v>41271</c:v>
                </c:pt>
                <c:pt idx="1010">
                  <c:v>41270</c:v>
                </c:pt>
                <c:pt idx="1011">
                  <c:v>41269</c:v>
                </c:pt>
                <c:pt idx="1012">
                  <c:v>41267</c:v>
                </c:pt>
                <c:pt idx="1013">
                  <c:v>41264</c:v>
                </c:pt>
                <c:pt idx="1014">
                  <c:v>41263</c:v>
                </c:pt>
                <c:pt idx="1015">
                  <c:v>41262</c:v>
                </c:pt>
                <c:pt idx="1016">
                  <c:v>41261</c:v>
                </c:pt>
                <c:pt idx="1017">
                  <c:v>41260</c:v>
                </c:pt>
                <c:pt idx="1018">
                  <c:v>41257</c:v>
                </c:pt>
                <c:pt idx="1019">
                  <c:v>41256</c:v>
                </c:pt>
                <c:pt idx="1020">
                  <c:v>41255</c:v>
                </c:pt>
                <c:pt idx="1021">
                  <c:v>41254</c:v>
                </c:pt>
                <c:pt idx="1022">
                  <c:v>41253</c:v>
                </c:pt>
                <c:pt idx="1023">
                  <c:v>41250</c:v>
                </c:pt>
                <c:pt idx="1024">
                  <c:v>41249</c:v>
                </c:pt>
                <c:pt idx="1025">
                  <c:v>41248</c:v>
                </c:pt>
                <c:pt idx="1026">
                  <c:v>41247</c:v>
                </c:pt>
                <c:pt idx="1027">
                  <c:v>41246</c:v>
                </c:pt>
                <c:pt idx="1028">
                  <c:v>41243</c:v>
                </c:pt>
                <c:pt idx="1029">
                  <c:v>41242</c:v>
                </c:pt>
                <c:pt idx="1030">
                  <c:v>41241</c:v>
                </c:pt>
                <c:pt idx="1031">
                  <c:v>41240</c:v>
                </c:pt>
                <c:pt idx="1032">
                  <c:v>41239</c:v>
                </c:pt>
                <c:pt idx="1033">
                  <c:v>41236</c:v>
                </c:pt>
                <c:pt idx="1034">
                  <c:v>41234</c:v>
                </c:pt>
                <c:pt idx="1035">
                  <c:v>41233</c:v>
                </c:pt>
                <c:pt idx="1036">
                  <c:v>41232</c:v>
                </c:pt>
                <c:pt idx="1037">
                  <c:v>41229</c:v>
                </c:pt>
                <c:pt idx="1038">
                  <c:v>41228</c:v>
                </c:pt>
                <c:pt idx="1039">
                  <c:v>41227</c:v>
                </c:pt>
                <c:pt idx="1040">
                  <c:v>41226</c:v>
                </c:pt>
                <c:pt idx="1041">
                  <c:v>41225</c:v>
                </c:pt>
                <c:pt idx="1042">
                  <c:v>41222</c:v>
                </c:pt>
                <c:pt idx="1043">
                  <c:v>41221</c:v>
                </c:pt>
                <c:pt idx="1044">
                  <c:v>41220</c:v>
                </c:pt>
                <c:pt idx="1045">
                  <c:v>41219</c:v>
                </c:pt>
                <c:pt idx="1046">
                  <c:v>41218</c:v>
                </c:pt>
                <c:pt idx="1047">
                  <c:v>41215</c:v>
                </c:pt>
                <c:pt idx="1048">
                  <c:v>41214</c:v>
                </c:pt>
                <c:pt idx="1049">
                  <c:v>41213</c:v>
                </c:pt>
                <c:pt idx="1050">
                  <c:v>41208</c:v>
                </c:pt>
                <c:pt idx="1051">
                  <c:v>41207</c:v>
                </c:pt>
                <c:pt idx="1052">
                  <c:v>41206</c:v>
                </c:pt>
                <c:pt idx="1053">
                  <c:v>41205</c:v>
                </c:pt>
                <c:pt idx="1054">
                  <c:v>41204</c:v>
                </c:pt>
                <c:pt idx="1055">
                  <c:v>41201</c:v>
                </c:pt>
                <c:pt idx="1056">
                  <c:v>41200</c:v>
                </c:pt>
                <c:pt idx="1057">
                  <c:v>41199</c:v>
                </c:pt>
                <c:pt idx="1058">
                  <c:v>41198</c:v>
                </c:pt>
                <c:pt idx="1059">
                  <c:v>41197</c:v>
                </c:pt>
                <c:pt idx="1060">
                  <c:v>41194</c:v>
                </c:pt>
                <c:pt idx="1061">
                  <c:v>41193</c:v>
                </c:pt>
                <c:pt idx="1062">
                  <c:v>41192</c:v>
                </c:pt>
                <c:pt idx="1063">
                  <c:v>41191</c:v>
                </c:pt>
                <c:pt idx="1064">
                  <c:v>41190</c:v>
                </c:pt>
                <c:pt idx="1065">
                  <c:v>41187</c:v>
                </c:pt>
                <c:pt idx="1066">
                  <c:v>41186</c:v>
                </c:pt>
                <c:pt idx="1067">
                  <c:v>41185</c:v>
                </c:pt>
                <c:pt idx="1068">
                  <c:v>41184</c:v>
                </c:pt>
                <c:pt idx="1069">
                  <c:v>41183</c:v>
                </c:pt>
                <c:pt idx="1070">
                  <c:v>41180</c:v>
                </c:pt>
                <c:pt idx="1071">
                  <c:v>41179</c:v>
                </c:pt>
                <c:pt idx="1072">
                  <c:v>41178</c:v>
                </c:pt>
                <c:pt idx="1073">
                  <c:v>41177</c:v>
                </c:pt>
                <c:pt idx="1074">
                  <c:v>41176</c:v>
                </c:pt>
                <c:pt idx="1075">
                  <c:v>41173</c:v>
                </c:pt>
                <c:pt idx="1076">
                  <c:v>41172</c:v>
                </c:pt>
                <c:pt idx="1077">
                  <c:v>41171</c:v>
                </c:pt>
                <c:pt idx="1078">
                  <c:v>41170</c:v>
                </c:pt>
                <c:pt idx="1079">
                  <c:v>41169</c:v>
                </c:pt>
                <c:pt idx="1080">
                  <c:v>41166</c:v>
                </c:pt>
                <c:pt idx="1081">
                  <c:v>41165</c:v>
                </c:pt>
                <c:pt idx="1082">
                  <c:v>41164</c:v>
                </c:pt>
                <c:pt idx="1083">
                  <c:v>41163</c:v>
                </c:pt>
                <c:pt idx="1084">
                  <c:v>41162</c:v>
                </c:pt>
                <c:pt idx="1085">
                  <c:v>41159</c:v>
                </c:pt>
                <c:pt idx="1086">
                  <c:v>41158</c:v>
                </c:pt>
                <c:pt idx="1087">
                  <c:v>41157</c:v>
                </c:pt>
                <c:pt idx="1088">
                  <c:v>41156</c:v>
                </c:pt>
                <c:pt idx="1089">
                  <c:v>41152</c:v>
                </c:pt>
                <c:pt idx="1090">
                  <c:v>41151</c:v>
                </c:pt>
                <c:pt idx="1091">
                  <c:v>41150</c:v>
                </c:pt>
                <c:pt idx="1092">
                  <c:v>41149</c:v>
                </c:pt>
                <c:pt idx="1093">
                  <c:v>41148</c:v>
                </c:pt>
                <c:pt idx="1094">
                  <c:v>41145</c:v>
                </c:pt>
                <c:pt idx="1095">
                  <c:v>41144</c:v>
                </c:pt>
                <c:pt idx="1096">
                  <c:v>41143</c:v>
                </c:pt>
                <c:pt idx="1097">
                  <c:v>41142</c:v>
                </c:pt>
                <c:pt idx="1098">
                  <c:v>41141</c:v>
                </c:pt>
                <c:pt idx="1099">
                  <c:v>41138</c:v>
                </c:pt>
                <c:pt idx="1100">
                  <c:v>41137</c:v>
                </c:pt>
                <c:pt idx="1101">
                  <c:v>41136</c:v>
                </c:pt>
                <c:pt idx="1102">
                  <c:v>41135</c:v>
                </c:pt>
                <c:pt idx="1103">
                  <c:v>41134</c:v>
                </c:pt>
                <c:pt idx="1104">
                  <c:v>41131</c:v>
                </c:pt>
                <c:pt idx="1105">
                  <c:v>41130</c:v>
                </c:pt>
                <c:pt idx="1106">
                  <c:v>41129</c:v>
                </c:pt>
                <c:pt idx="1107">
                  <c:v>41128</c:v>
                </c:pt>
                <c:pt idx="1108">
                  <c:v>41127</c:v>
                </c:pt>
                <c:pt idx="1109">
                  <c:v>41124</c:v>
                </c:pt>
                <c:pt idx="1110">
                  <c:v>41123</c:v>
                </c:pt>
                <c:pt idx="1111">
                  <c:v>41122</c:v>
                </c:pt>
                <c:pt idx="1112">
                  <c:v>41121</c:v>
                </c:pt>
                <c:pt idx="1113">
                  <c:v>41120</c:v>
                </c:pt>
                <c:pt idx="1114">
                  <c:v>41117</c:v>
                </c:pt>
                <c:pt idx="1115">
                  <c:v>41116</c:v>
                </c:pt>
                <c:pt idx="1116">
                  <c:v>41115</c:v>
                </c:pt>
                <c:pt idx="1117">
                  <c:v>41114</c:v>
                </c:pt>
                <c:pt idx="1118">
                  <c:v>41113</c:v>
                </c:pt>
                <c:pt idx="1119">
                  <c:v>41110</c:v>
                </c:pt>
                <c:pt idx="1120">
                  <c:v>41109</c:v>
                </c:pt>
                <c:pt idx="1121">
                  <c:v>41108</c:v>
                </c:pt>
                <c:pt idx="1122">
                  <c:v>41107</c:v>
                </c:pt>
                <c:pt idx="1123">
                  <c:v>41106</c:v>
                </c:pt>
                <c:pt idx="1124">
                  <c:v>41103</c:v>
                </c:pt>
                <c:pt idx="1125">
                  <c:v>41102</c:v>
                </c:pt>
                <c:pt idx="1126">
                  <c:v>41101</c:v>
                </c:pt>
                <c:pt idx="1127">
                  <c:v>41100</c:v>
                </c:pt>
                <c:pt idx="1128">
                  <c:v>41099</c:v>
                </c:pt>
                <c:pt idx="1129">
                  <c:v>41096</c:v>
                </c:pt>
                <c:pt idx="1130">
                  <c:v>41095</c:v>
                </c:pt>
                <c:pt idx="1131">
                  <c:v>41093</c:v>
                </c:pt>
                <c:pt idx="1132">
                  <c:v>41092</c:v>
                </c:pt>
                <c:pt idx="1133">
                  <c:v>41089</c:v>
                </c:pt>
                <c:pt idx="1134">
                  <c:v>41088</c:v>
                </c:pt>
                <c:pt idx="1135">
                  <c:v>41087</c:v>
                </c:pt>
                <c:pt idx="1136">
                  <c:v>41086</c:v>
                </c:pt>
                <c:pt idx="1137">
                  <c:v>41085</c:v>
                </c:pt>
                <c:pt idx="1138">
                  <c:v>41082</c:v>
                </c:pt>
                <c:pt idx="1139">
                  <c:v>41081</c:v>
                </c:pt>
                <c:pt idx="1140">
                  <c:v>41080</c:v>
                </c:pt>
                <c:pt idx="1141">
                  <c:v>41079</c:v>
                </c:pt>
                <c:pt idx="1142">
                  <c:v>41078</c:v>
                </c:pt>
                <c:pt idx="1143">
                  <c:v>41075</c:v>
                </c:pt>
                <c:pt idx="1144">
                  <c:v>41074</c:v>
                </c:pt>
                <c:pt idx="1145">
                  <c:v>41073</c:v>
                </c:pt>
                <c:pt idx="1146">
                  <c:v>41072</c:v>
                </c:pt>
                <c:pt idx="1147">
                  <c:v>41071</c:v>
                </c:pt>
                <c:pt idx="1148">
                  <c:v>41068</c:v>
                </c:pt>
                <c:pt idx="1149">
                  <c:v>41067</c:v>
                </c:pt>
                <c:pt idx="1150">
                  <c:v>41066</c:v>
                </c:pt>
                <c:pt idx="1151">
                  <c:v>41065</c:v>
                </c:pt>
                <c:pt idx="1152">
                  <c:v>41064</c:v>
                </c:pt>
                <c:pt idx="1153">
                  <c:v>41061</c:v>
                </c:pt>
                <c:pt idx="1154">
                  <c:v>41060</c:v>
                </c:pt>
                <c:pt idx="1155">
                  <c:v>41059</c:v>
                </c:pt>
                <c:pt idx="1156">
                  <c:v>41058</c:v>
                </c:pt>
                <c:pt idx="1157">
                  <c:v>41054</c:v>
                </c:pt>
                <c:pt idx="1158">
                  <c:v>41053</c:v>
                </c:pt>
                <c:pt idx="1159">
                  <c:v>41052</c:v>
                </c:pt>
                <c:pt idx="1160">
                  <c:v>41051</c:v>
                </c:pt>
                <c:pt idx="1161">
                  <c:v>41050</c:v>
                </c:pt>
                <c:pt idx="1162">
                  <c:v>41047</c:v>
                </c:pt>
                <c:pt idx="1163">
                  <c:v>41046</c:v>
                </c:pt>
                <c:pt idx="1164">
                  <c:v>41045</c:v>
                </c:pt>
                <c:pt idx="1165">
                  <c:v>41044</c:v>
                </c:pt>
                <c:pt idx="1166">
                  <c:v>41043</c:v>
                </c:pt>
                <c:pt idx="1167">
                  <c:v>41040</c:v>
                </c:pt>
                <c:pt idx="1168">
                  <c:v>41039</c:v>
                </c:pt>
                <c:pt idx="1169">
                  <c:v>41038</c:v>
                </c:pt>
                <c:pt idx="1170">
                  <c:v>41037</c:v>
                </c:pt>
                <c:pt idx="1171">
                  <c:v>41036</c:v>
                </c:pt>
                <c:pt idx="1172">
                  <c:v>41033</c:v>
                </c:pt>
                <c:pt idx="1173">
                  <c:v>41032</c:v>
                </c:pt>
                <c:pt idx="1174">
                  <c:v>41031</c:v>
                </c:pt>
                <c:pt idx="1175">
                  <c:v>41030</c:v>
                </c:pt>
                <c:pt idx="1176">
                  <c:v>41029</c:v>
                </c:pt>
                <c:pt idx="1177">
                  <c:v>41026</c:v>
                </c:pt>
                <c:pt idx="1178">
                  <c:v>41025</c:v>
                </c:pt>
                <c:pt idx="1179">
                  <c:v>41024</c:v>
                </c:pt>
                <c:pt idx="1180">
                  <c:v>41023</c:v>
                </c:pt>
                <c:pt idx="1181">
                  <c:v>41022</c:v>
                </c:pt>
                <c:pt idx="1182">
                  <c:v>41019</c:v>
                </c:pt>
                <c:pt idx="1183">
                  <c:v>41018</c:v>
                </c:pt>
                <c:pt idx="1184">
                  <c:v>41017</c:v>
                </c:pt>
                <c:pt idx="1185">
                  <c:v>41016</c:v>
                </c:pt>
                <c:pt idx="1186">
                  <c:v>41015</c:v>
                </c:pt>
                <c:pt idx="1187">
                  <c:v>41012</c:v>
                </c:pt>
                <c:pt idx="1188">
                  <c:v>41011</c:v>
                </c:pt>
                <c:pt idx="1189">
                  <c:v>41010</c:v>
                </c:pt>
                <c:pt idx="1190">
                  <c:v>41009</c:v>
                </c:pt>
                <c:pt idx="1191">
                  <c:v>41008</c:v>
                </c:pt>
                <c:pt idx="1192">
                  <c:v>41004</c:v>
                </c:pt>
                <c:pt idx="1193">
                  <c:v>41003</c:v>
                </c:pt>
                <c:pt idx="1194">
                  <c:v>41002</c:v>
                </c:pt>
                <c:pt idx="1195">
                  <c:v>41001</c:v>
                </c:pt>
                <c:pt idx="1196">
                  <c:v>40998</c:v>
                </c:pt>
                <c:pt idx="1197">
                  <c:v>40997</c:v>
                </c:pt>
                <c:pt idx="1198">
                  <c:v>40996</c:v>
                </c:pt>
                <c:pt idx="1199">
                  <c:v>40995</c:v>
                </c:pt>
                <c:pt idx="1200">
                  <c:v>40994</c:v>
                </c:pt>
                <c:pt idx="1201">
                  <c:v>40991</c:v>
                </c:pt>
                <c:pt idx="1202">
                  <c:v>40990</c:v>
                </c:pt>
                <c:pt idx="1203">
                  <c:v>40989</c:v>
                </c:pt>
                <c:pt idx="1204">
                  <c:v>40988</c:v>
                </c:pt>
                <c:pt idx="1205">
                  <c:v>40987</c:v>
                </c:pt>
                <c:pt idx="1206">
                  <c:v>40984</c:v>
                </c:pt>
                <c:pt idx="1207">
                  <c:v>40983</c:v>
                </c:pt>
                <c:pt idx="1208">
                  <c:v>40982</c:v>
                </c:pt>
                <c:pt idx="1209">
                  <c:v>40981</c:v>
                </c:pt>
                <c:pt idx="1210">
                  <c:v>40980</c:v>
                </c:pt>
                <c:pt idx="1211">
                  <c:v>40977</c:v>
                </c:pt>
                <c:pt idx="1212">
                  <c:v>40976</c:v>
                </c:pt>
                <c:pt idx="1213">
                  <c:v>40975</c:v>
                </c:pt>
                <c:pt idx="1214">
                  <c:v>40974</c:v>
                </c:pt>
                <c:pt idx="1215">
                  <c:v>40973</c:v>
                </c:pt>
                <c:pt idx="1216">
                  <c:v>40970</c:v>
                </c:pt>
                <c:pt idx="1217">
                  <c:v>40969</c:v>
                </c:pt>
                <c:pt idx="1218">
                  <c:v>40968</c:v>
                </c:pt>
                <c:pt idx="1219">
                  <c:v>40967</c:v>
                </c:pt>
                <c:pt idx="1220">
                  <c:v>40966</c:v>
                </c:pt>
                <c:pt idx="1221">
                  <c:v>40963</c:v>
                </c:pt>
                <c:pt idx="1222">
                  <c:v>40962</c:v>
                </c:pt>
                <c:pt idx="1223">
                  <c:v>40961</c:v>
                </c:pt>
                <c:pt idx="1224">
                  <c:v>40960</c:v>
                </c:pt>
                <c:pt idx="1225">
                  <c:v>40956</c:v>
                </c:pt>
                <c:pt idx="1226">
                  <c:v>40955</c:v>
                </c:pt>
                <c:pt idx="1227">
                  <c:v>40954</c:v>
                </c:pt>
                <c:pt idx="1228">
                  <c:v>40953</c:v>
                </c:pt>
                <c:pt idx="1229">
                  <c:v>40952</c:v>
                </c:pt>
                <c:pt idx="1230">
                  <c:v>40949</c:v>
                </c:pt>
                <c:pt idx="1231">
                  <c:v>40948</c:v>
                </c:pt>
                <c:pt idx="1232">
                  <c:v>40947</c:v>
                </c:pt>
                <c:pt idx="1233">
                  <c:v>40946</c:v>
                </c:pt>
                <c:pt idx="1234">
                  <c:v>40945</c:v>
                </c:pt>
                <c:pt idx="1235">
                  <c:v>40942</c:v>
                </c:pt>
                <c:pt idx="1236">
                  <c:v>40941</c:v>
                </c:pt>
                <c:pt idx="1237">
                  <c:v>40940</c:v>
                </c:pt>
                <c:pt idx="1238">
                  <c:v>40939</c:v>
                </c:pt>
                <c:pt idx="1239">
                  <c:v>40938</c:v>
                </c:pt>
                <c:pt idx="1240">
                  <c:v>40935</c:v>
                </c:pt>
                <c:pt idx="1241">
                  <c:v>40934</c:v>
                </c:pt>
                <c:pt idx="1242">
                  <c:v>40933</c:v>
                </c:pt>
                <c:pt idx="1243">
                  <c:v>40932</c:v>
                </c:pt>
                <c:pt idx="1244">
                  <c:v>40931</c:v>
                </c:pt>
                <c:pt idx="1245">
                  <c:v>40928</c:v>
                </c:pt>
                <c:pt idx="1246">
                  <c:v>40927</c:v>
                </c:pt>
                <c:pt idx="1247">
                  <c:v>40926</c:v>
                </c:pt>
                <c:pt idx="1248">
                  <c:v>40925</c:v>
                </c:pt>
                <c:pt idx="1249">
                  <c:v>40921</c:v>
                </c:pt>
                <c:pt idx="1250">
                  <c:v>40920</c:v>
                </c:pt>
                <c:pt idx="1251">
                  <c:v>40919</c:v>
                </c:pt>
                <c:pt idx="1252">
                  <c:v>40918</c:v>
                </c:pt>
                <c:pt idx="1253">
                  <c:v>40917</c:v>
                </c:pt>
                <c:pt idx="1254">
                  <c:v>40914</c:v>
                </c:pt>
                <c:pt idx="1255">
                  <c:v>40913</c:v>
                </c:pt>
                <c:pt idx="1256">
                  <c:v>40912</c:v>
                </c:pt>
                <c:pt idx="1257">
                  <c:v>40911</c:v>
                </c:pt>
              </c:numCache>
            </c:numRef>
          </c:cat>
          <c:val>
            <c:numRef>
              <c:f>A!$B$2:$B$1259</c:f>
              <c:numCache>
                <c:formatCode>General</c:formatCode>
                <c:ptCount val="1258"/>
                <c:pt idx="0">
                  <c:v>45.560001</c:v>
                </c:pt>
                <c:pt idx="1">
                  <c:v>45.639999000000003</c:v>
                </c:pt>
                <c:pt idx="2">
                  <c:v>45.588002000000003</c:v>
                </c:pt>
                <c:pt idx="3">
                  <c:v>46.375717999999999</c:v>
                </c:pt>
                <c:pt idx="4">
                  <c:v>46.066614999999999</c:v>
                </c:pt>
                <c:pt idx="5">
                  <c:v>45.83728</c:v>
                </c:pt>
                <c:pt idx="6">
                  <c:v>45.907077000000001</c:v>
                </c:pt>
                <c:pt idx="7">
                  <c:v>46.076585000000001</c:v>
                </c:pt>
                <c:pt idx="8">
                  <c:v>45.298838000000003</c:v>
                </c:pt>
                <c:pt idx="9">
                  <c:v>45.777451999999997</c:v>
                </c:pt>
                <c:pt idx="10">
                  <c:v>46.425576999999997</c:v>
                </c:pt>
                <c:pt idx="11">
                  <c:v>46.006787000000003</c:v>
                </c:pt>
                <c:pt idx="12">
                  <c:v>46.256065</c:v>
                </c:pt>
                <c:pt idx="13">
                  <c:v>46.006787000000003</c:v>
                </c:pt>
                <c:pt idx="14">
                  <c:v>46.166325000000001</c:v>
                </c:pt>
                <c:pt idx="15">
                  <c:v>45.667769</c:v>
                </c:pt>
                <c:pt idx="16">
                  <c:v>44.860109999999999</c:v>
                </c:pt>
                <c:pt idx="17">
                  <c:v>44.710540999999999</c:v>
                </c:pt>
                <c:pt idx="18">
                  <c:v>44.401434999999999</c:v>
                </c:pt>
                <c:pt idx="19">
                  <c:v>43.902878000000001</c:v>
                </c:pt>
                <c:pt idx="20">
                  <c:v>43.085245999999998</c:v>
                </c:pt>
                <c:pt idx="21">
                  <c:v>43.853023999999998</c:v>
                </c:pt>
                <c:pt idx="22">
                  <c:v>44.351579999999998</c:v>
                </c:pt>
                <c:pt idx="23">
                  <c:v>43.474119999999999</c:v>
                </c:pt>
                <c:pt idx="24">
                  <c:v>44.760396</c:v>
                </c:pt>
                <c:pt idx="25">
                  <c:v>44.521090999999998</c:v>
                </c:pt>
                <c:pt idx="26">
                  <c:v>44.331637000000001</c:v>
                </c:pt>
                <c:pt idx="27">
                  <c:v>44.840167000000001</c:v>
                </c:pt>
                <c:pt idx="28">
                  <c:v>44.909965</c:v>
                </c:pt>
                <c:pt idx="29">
                  <c:v>45.807364</c:v>
                </c:pt>
                <c:pt idx="30">
                  <c:v>46.046672999999998</c:v>
                </c:pt>
                <c:pt idx="31">
                  <c:v>45.268926</c:v>
                </c:pt>
                <c:pt idx="32">
                  <c:v>45.199128000000002</c:v>
                </c:pt>
                <c:pt idx="33">
                  <c:v>46.236122999999999</c:v>
                </c:pt>
                <c:pt idx="34">
                  <c:v>46.894216999999998</c:v>
                </c:pt>
                <c:pt idx="35">
                  <c:v>45.807364</c:v>
                </c:pt>
                <c:pt idx="36">
                  <c:v>45.488287999999997</c:v>
                </c:pt>
                <c:pt idx="37">
                  <c:v>45.578028000000003</c:v>
                </c:pt>
                <c:pt idx="38">
                  <c:v>44.192042000000001</c:v>
                </c:pt>
                <c:pt idx="39">
                  <c:v>43.533948000000002</c:v>
                </c:pt>
                <c:pt idx="40">
                  <c:v>43.135100999999999</c:v>
                </c:pt>
                <c:pt idx="41">
                  <c:v>43.364440000000002</c:v>
                </c:pt>
                <c:pt idx="42">
                  <c:v>43.444206999999999</c:v>
                </c:pt>
                <c:pt idx="43">
                  <c:v>43.095219</c:v>
                </c:pt>
                <c:pt idx="44">
                  <c:v>43.254756999999998</c:v>
                </c:pt>
                <c:pt idx="45">
                  <c:v>43.244784000000003</c:v>
                </c:pt>
                <c:pt idx="46">
                  <c:v>43.384379000000003</c:v>
                </c:pt>
                <c:pt idx="47">
                  <c:v>45.717624000000001</c:v>
                </c:pt>
                <c:pt idx="48">
                  <c:v>45.438433000000003</c:v>
                </c:pt>
                <c:pt idx="49">
                  <c:v>45.917046999999997</c:v>
                </c:pt>
                <c:pt idx="50">
                  <c:v>45.887135000000001</c:v>
                </c:pt>
                <c:pt idx="51">
                  <c:v>45.308807000000002</c:v>
                </c:pt>
                <c:pt idx="52">
                  <c:v>45.019647999999997</c:v>
                </c:pt>
                <c:pt idx="53">
                  <c:v>44.949849999999998</c:v>
                </c:pt>
                <c:pt idx="54">
                  <c:v>45.029617000000002</c:v>
                </c:pt>
                <c:pt idx="55">
                  <c:v>45.338723000000002</c:v>
                </c:pt>
                <c:pt idx="56">
                  <c:v>45.558086000000003</c:v>
                </c:pt>
                <c:pt idx="57">
                  <c:v>47.552311000000003</c:v>
                </c:pt>
                <c:pt idx="58">
                  <c:v>47.243209</c:v>
                </c:pt>
                <c:pt idx="59">
                  <c:v>47.163437999999999</c:v>
                </c:pt>
                <c:pt idx="60">
                  <c:v>47.013872999999997</c:v>
                </c:pt>
                <c:pt idx="61">
                  <c:v>46.694797999999999</c:v>
                </c:pt>
                <c:pt idx="62">
                  <c:v>47.003900000000002</c:v>
                </c:pt>
                <c:pt idx="63">
                  <c:v>46.954045000000001</c:v>
                </c:pt>
                <c:pt idx="64">
                  <c:v>46.161338999999998</c:v>
                </c:pt>
                <c:pt idx="65">
                  <c:v>46.927213999999999</c:v>
                </c:pt>
                <c:pt idx="66">
                  <c:v>46.449786000000003</c:v>
                </c:pt>
                <c:pt idx="67">
                  <c:v>46.320481000000001</c:v>
                </c:pt>
                <c:pt idx="68">
                  <c:v>46.360267999999998</c:v>
                </c:pt>
                <c:pt idx="69">
                  <c:v>46.419944000000001</c:v>
                </c:pt>
                <c:pt idx="70">
                  <c:v>45.793322000000003</c:v>
                </c:pt>
                <c:pt idx="71">
                  <c:v>45.465088999999999</c:v>
                </c:pt>
                <c:pt idx="72">
                  <c:v>44.709161999999999</c:v>
                </c:pt>
                <c:pt idx="73">
                  <c:v>44.550020000000004</c:v>
                </c:pt>
                <c:pt idx="74">
                  <c:v>45.196534999999997</c:v>
                </c:pt>
                <c:pt idx="75">
                  <c:v>44.619644000000001</c:v>
                </c:pt>
                <c:pt idx="76">
                  <c:v>44.659430999999998</c:v>
                </c:pt>
                <c:pt idx="77">
                  <c:v>45.504874999999998</c:v>
                </c:pt>
                <c:pt idx="78">
                  <c:v>44.639538000000002</c:v>
                </c:pt>
                <c:pt idx="79">
                  <c:v>46.768070999999999</c:v>
                </c:pt>
                <c:pt idx="80">
                  <c:v>46.857588999999997</c:v>
                </c:pt>
                <c:pt idx="81">
                  <c:v>46.698445999999997</c:v>
                </c:pt>
                <c:pt idx="82">
                  <c:v>46.748178000000003</c:v>
                </c:pt>
                <c:pt idx="83">
                  <c:v>46.738233000000001</c:v>
                </c:pt>
                <c:pt idx="84">
                  <c:v>46.728284000000002</c:v>
                </c:pt>
                <c:pt idx="85">
                  <c:v>46.887427000000002</c:v>
                </c:pt>
                <c:pt idx="86">
                  <c:v>47.364854999999999</c:v>
                </c:pt>
                <c:pt idx="87">
                  <c:v>47.066462999999999</c:v>
                </c:pt>
                <c:pt idx="88">
                  <c:v>47.006782999999999</c:v>
                </c:pt>
                <c:pt idx="89">
                  <c:v>46.449786000000003</c:v>
                </c:pt>
                <c:pt idx="90">
                  <c:v>47.563783999999998</c:v>
                </c:pt>
                <c:pt idx="91">
                  <c:v>47.325071999999999</c:v>
                </c:pt>
                <c:pt idx="92">
                  <c:v>47.364854999999999</c:v>
                </c:pt>
                <c:pt idx="93">
                  <c:v>46.469678999999999</c:v>
                </c:pt>
                <c:pt idx="94">
                  <c:v>48.170515999999999</c:v>
                </c:pt>
                <c:pt idx="95">
                  <c:v>48.021318000000001</c:v>
                </c:pt>
                <c:pt idx="96">
                  <c:v>48.180461000000001</c:v>
                </c:pt>
                <c:pt idx="97">
                  <c:v>47.882069000000001</c:v>
                </c:pt>
                <c:pt idx="98">
                  <c:v>47.872123999999999</c:v>
                </c:pt>
                <c:pt idx="99">
                  <c:v>47.255443</c:v>
                </c:pt>
                <c:pt idx="100">
                  <c:v>47.195766999999996</c:v>
                </c:pt>
                <c:pt idx="101">
                  <c:v>46.976945000000001</c:v>
                </c:pt>
                <c:pt idx="102">
                  <c:v>47.235554</c:v>
                </c:pt>
                <c:pt idx="103">
                  <c:v>46.579090000000001</c:v>
                </c:pt>
                <c:pt idx="104">
                  <c:v>46.837696000000001</c:v>
                </c:pt>
                <c:pt idx="105">
                  <c:v>46.927213999999999</c:v>
                </c:pt>
                <c:pt idx="106">
                  <c:v>47.613515</c:v>
                </c:pt>
                <c:pt idx="107">
                  <c:v>47.852231000000003</c:v>
                </c:pt>
                <c:pt idx="108">
                  <c:v>47.255443</c:v>
                </c:pt>
                <c:pt idx="109">
                  <c:v>47.006782999999999</c:v>
                </c:pt>
                <c:pt idx="110">
                  <c:v>46.698445999999997</c:v>
                </c:pt>
                <c:pt idx="111">
                  <c:v>45.892785000000003</c:v>
                </c:pt>
                <c:pt idx="112">
                  <c:v>46.33043</c:v>
                </c:pt>
                <c:pt idx="113">
                  <c:v>46.419944000000001</c:v>
                </c:pt>
                <c:pt idx="114">
                  <c:v>46.758122</c:v>
                </c:pt>
                <c:pt idx="115">
                  <c:v>46.728284000000002</c:v>
                </c:pt>
                <c:pt idx="116">
                  <c:v>46.549249000000003</c:v>
                </c:pt>
                <c:pt idx="117">
                  <c:v>46.419944000000001</c:v>
                </c:pt>
                <c:pt idx="118">
                  <c:v>46.549249000000003</c:v>
                </c:pt>
                <c:pt idx="119">
                  <c:v>46.161338999999998</c:v>
                </c:pt>
                <c:pt idx="120">
                  <c:v>46.280695000000001</c:v>
                </c:pt>
                <c:pt idx="121">
                  <c:v>45.156751999999997</c:v>
                </c:pt>
                <c:pt idx="122">
                  <c:v>45.236320999999997</c:v>
                </c:pt>
                <c:pt idx="123">
                  <c:v>44.181998999999998</c:v>
                </c:pt>
                <c:pt idx="124">
                  <c:v>44.231734000000003</c:v>
                </c:pt>
                <c:pt idx="125">
                  <c:v>43.515591000000001</c:v>
                </c:pt>
                <c:pt idx="126">
                  <c:v>44.361035000000001</c:v>
                </c:pt>
                <c:pt idx="127">
                  <c:v>44.122323000000002</c:v>
                </c:pt>
                <c:pt idx="128">
                  <c:v>43.411154000000003</c:v>
                </c:pt>
                <c:pt idx="129">
                  <c:v>42.766337999999998</c:v>
                </c:pt>
                <c:pt idx="130">
                  <c:v>41.923112000000003</c:v>
                </c:pt>
                <c:pt idx="131">
                  <c:v>43.768284999999999</c:v>
                </c:pt>
                <c:pt idx="132">
                  <c:v>46.307878000000002</c:v>
                </c:pt>
                <c:pt idx="133">
                  <c:v>45.663058999999997</c:v>
                </c:pt>
                <c:pt idx="134">
                  <c:v>45.792023</c:v>
                </c:pt>
                <c:pt idx="135">
                  <c:v>45.772182000000001</c:v>
                </c:pt>
                <c:pt idx="136">
                  <c:v>44.998401000000001</c:v>
                </c:pt>
                <c:pt idx="137">
                  <c:v>45.008319999999998</c:v>
                </c:pt>
                <c:pt idx="138">
                  <c:v>44.581747999999997</c:v>
                </c:pt>
                <c:pt idx="139">
                  <c:v>44.551988000000001</c:v>
                </c:pt>
                <c:pt idx="140">
                  <c:v>44.561906999999998</c:v>
                </c:pt>
                <c:pt idx="141">
                  <c:v>44.998401000000001</c:v>
                </c:pt>
                <c:pt idx="142">
                  <c:v>45.722582000000003</c:v>
                </c:pt>
                <c:pt idx="143">
                  <c:v>45.782105000000001</c:v>
                </c:pt>
                <c:pt idx="144">
                  <c:v>45.385292</c:v>
                </c:pt>
                <c:pt idx="145">
                  <c:v>45.494416000000001</c:v>
                </c:pt>
                <c:pt idx="146">
                  <c:v>45.355531999999997</c:v>
                </c:pt>
                <c:pt idx="147">
                  <c:v>45.534098</c:v>
                </c:pt>
                <c:pt idx="148">
                  <c:v>45.583697999999998</c:v>
                </c:pt>
                <c:pt idx="149">
                  <c:v>45.524175</c:v>
                </c:pt>
                <c:pt idx="150">
                  <c:v>45.454732999999997</c:v>
                </c:pt>
                <c:pt idx="151">
                  <c:v>45.147202999999998</c:v>
                </c:pt>
                <c:pt idx="152">
                  <c:v>45.057921</c:v>
                </c:pt>
                <c:pt idx="153">
                  <c:v>44.671030000000002</c:v>
                </c:pt>
                <c:pt idx="154">
                  <c:v>44.214697999999999</c:v>
                </c:pt>
                <c:pt idx="155">
                  <c:v>44.532147000000002</c:v>
                </c:pt>
                <c:pt idx="156">
                  <c:v>44.20478</c:v>
                </c:pt>
                <c:pt idx="157">
                  <c:v>43.966690999999997</c:v>
                </c:pt>
                <c:pt idx="158">
                  <c:v>44.055973999999999</c:v>
                </c:pt>
                <c:pt idx="159">
                  <c:v>42.597690999999998</c:v>
                </c:pt>
                <c:pt idx="160">
                  <c:v>42.280242000000001</c:v>
                </c:pt>
                <c:pt idx="161">
                  <c:v>42.389366000000003</c:v>
                </c:pt>
                <c:pt idx="162">
                  <c:v>42.121518000000002</c:v>
                </c:pt>
                <c:pt idx="163">
                  <c:v>41.665185999999999</c:v>
                </c:pt>
                <c:pt idx="164">
                  <c:v>41.000529</c:v>
                </c:pt>
                <c:pt idx="165">
                  <c:v>41.099730000000001</c:v>
                </c:pt>
                <c:pt idx="166">
                  <c:v>40.633476000000002</c:v>
                </c:pt>
                <c:pt idx="167">
                  <c:v>40.196984999999998</c:v>
                </c:pt>
                <c:pt idx="168">
                  <c:v>40.911245999999998</c:v>
                </c:pt>
                <c:pt idx="169">
                  <c:v>41.377496999999998</c:v>
                </c:pt>
                <c:pt idx="170">
                  <c:v>40.593794000000003</c:v>
                </c:pt>
                <c:pt idx="171">
                  <c:v>40.851723</c:v>
                </c:pt>
                <c:pt idx="172">
                  <c:v>41.248536000000001</c:v>
                </c:pt>
                <c:pt idx="173">
                  <c:v>40.990606</c:v>
                </c:pt>
                <c:pt idx="174">
                  <c:v>41.298136999999997</c:v>
                </c:pt>
                <c:pt idx="175">
                  <c:v>41.46678</c:v>
                </c:pt>
                <c:pt idx="176">
                  <c:v>41.595744000000003</c:v>
                </c:pt>
                <c:pt idx="177">
                  <c:v>41.189013000000003</c:v>
                </c:pt>
                <c:pt idx="178">
                  <c:v>41.069971000000002</c:v>
                </c:pt>
                <c:pt idx="179">
                  <c:v>40.980688000000001</c:v>
                </c:pt>
                <c:pt idx="180">
                  <c:v>40.583874999999999</c:v>
                </c:pt>
                <c:pt idx="181">
                  <c:v>40.454909999999998</c:v>
                </c:pt>
                <c:pt idx="182">
                  <c:v>40.365628000000001</c:v>
                </c:pt>
                <c:pt idx="183">
                  <c:v>39.433121999999997</c:v>
                </c:pt>
                <c:pt idx="184">
                  <c:v>39.095832999999999</c:v>
                </c:pt>
                <c:pt idx="185">
                  <c:v>39.224797000000002</c:v>
                </c:pt>
                <c:pt idx="186">
                  <c:v>39.155355999999998</c:v>
                </c:pt>
                <c:pt idx="187">
                  <c:v>39.919218000000001</c:v>
                </c:pt>
                <c:pt idx="188">
                  <c:v>38.947026999999999</c:v>
                </c:pt>
                <c:pt idx="189">
                  <c:v>39.691048000000002</c:v>
                </c:pt>
                <c:pt idx="190">
                  <c:v>39.988660000000003</c:v>
                </c:pt>
                <c:pt idx="191">
                  <c:v>39.418238000000002</c:v>
                </c:pt>
                <c:pt idx="192">
                  <c:v>39.685313000000001</c:v>
                </c:pt>
                <c:pt idx="193">
                  <c:v>39.724881000000003</c:v>
                </c:pt>
                <c:pt idx="194">
                  <c:v>39.091816000000001</c:v>
                </c:pt>
                <c:pt idx="195">
                  <c:v>39.002791000000002</c:v>
                </c:pt>
                <c:pt idx="196">
                  <c:v>39.042358</c:v>
                </c:pt>
                <c:pt idx="197">
                  <c:v>39.447915999999999</c:v>
                </c:pt>
                <c:pt idx="198">
                  <c:v>39.220407999999999</c:v>
                </c:pt>
                <c:pt idx="199">
                  <c:v>39.754555000000003</c:v>
                </c:pt>
                <c:pt idx="200">
                  <c:v>38.864308000000001</c:v>
                </c:pt>
                <c:pt idx="201">
                  <c:v>38.557665999999998</c:v>
                </c:pt>
                <c:pt idx="202">
                  <c:v>37.875143000000001</c:v>
                </c:pt>
                <c:pt idx="203">
                  <c:v>38.597233000000003</c:v>
                </c:pt>
                <c:pt idx="204">
                  <c:v>38.804957000000002</c:v>
                </c:pt>
                <c:pt idx="205">
                  <c:v>37.5685</c:v>
                </c:pt>
                <c:pt idx="206">
                  <c:v>37.716875999999999</c:v>
                </c:pt>
                <c:pt idx="207">
                  <c:v>37.677309000000001</c:v>
                </c:pt>
                <c:pt idx="208">
                  <c:v>39.002791000000002</c:v>
                </c:pt>
                <c:pt idx="209">
                  <c:v>38.913766000000003</c:v>
                </c:pt>
                <c:pt idx="210">
                  <c:v>38.775283000000002</c:v>
                </c:pt>
                <c:pt idx="211">
                  <c:v>38.617016999999997</c:v>
                </c:pt>
                <c:pt idx="212">
                  <c:v>38.171892</c:v>
                </c:pt>
                <c:pt idx="213">
                  <c:v>36.945324999999997</c:v>
                </c:pt>
                <c:pt idx="214">
                  <c:v>37.182726000000002</c:v>
                </c:pt>
                <c:pt idx="215">
                  <c:v>37.222293999999998</c:v>
                </c:pt>
                <c:pt idx="216">
                  <c:v>37.073917000000002</c:v>
                </c:pt>
                <c:pt idx="217">
                  <c:v>36.767274999999998</c:v>
                </c:pt>
                <c:pt idx="218">
                  <c:v>37.617958000000002</c:v>
                </c:pt>
                <c:pt idx="219">
                  <c:v>37.034350000000003</c:v>
                </c:pt>
                <c:pt idx="220">
                  <c:v>36.787058999999999</c:v>
                </c:pt>
                <c:pt idx="221">
                  <c:v>37.459690999999999</c:v>
                </c:pt>
                <c:pt idx="222">
                  <c:v>36.678254000000003</c:v>
                </c:pt>
                <c:pt idx="223">
                  <c:v>35.827570999999999</c:v>
                </c:pt>
                <c:pt idx="224">
                  <c:v>34.947214000000002</c:v>
                </c:pt>
                <c:pt idx="225">
                  <c:v>35.461576999999998</c:v>
                </c:pt>
                <c:pt idx="226">
                  <c:v>34.986778000000001</c:v>
                </c:pt>
                <c:pt idx="227">
                  <c:v>34.422953999999997</c:v>
                </c:pt>
                <c:pt idx="228">
                  <c:v>35.649521</c:v>
                </c:pt>
                <c:pt idx="229">
                  <c:v>37.014566000000002</c:v>
                </c:pt>
                <c:pt idx="230">
                  <c:v>36.787058999999999</c:v>
                </c:pt>
                <c:pt idx="231">
                  <c:v>36.66836</c:v>
                </c:pt>
                <c:pt idx="232">
                  <c:v>37.281641</c:v>
                </c:pt>
                <c:pt idx="233">
                  <c:v>37.242077999999999</c:v>
                </c:pt>
                <c:pt idx="234">
                  <c:v>35.718761999999998</c:v>
                </c:pt>
                <c:pt idx="235">
                  <c:v>36.648575999999998</c:v>
                </c:pt>
                <c:pt idx="236">
                  <c:v>37.103591000000002</c:v>
                </c:pt>
                <c:pt idx="237">
                  <c:v>37.202509999999997</c:v>
                </c:pt>
                <c:pt idx="238">
                  <c:v>37.5685</c:v>
                </c:pt>
                <c:pt idx="239">
                  <c:v>36.826625999999997</c:v>
                </c:pt>
                <c:pt idx="240">
                  <c:v>36.856299999999997</c:v>
                </c:pt>
                <c:pt idx="241">
                  <c:v>36.796951999999997</c:v>
                </c:pt>
                <c:pt idx="242">
                  <c:v>36.707926999999998</c:v>
                </c:pt>
                <c:pt idx="243">
                  <c:v>37.202509999999997</c:v>
                </c:pt>
                <c:pt idx="244">
                  <c:v>36.460636000000001</c:v>
                </c:pt>
                <c:pt idx="245">
                  <c:v>37.776223999999999</c:v>
                </c:pt>
                <c:pt idx="246">
                  <c:v>37.528933000000002</c:v>
                </c:pt>
                <c:pt idx="247">
                  <c:v>38.171892</c:v>
                </c:pt>
                <c:pt idx="248">
                  <c:v>38.577449000000001</c:v>
                </c:pt>
                <c:pt idx="249">
                  <c:v>40.288705</c:v>
                </c:pt>
                <c:pt idx="250">
                  <c:v>40.110655000000001</c:v>
                </c:pt>
                <c:pt idx="251">
                  <c:v>40.249136999999997</c:v>
                </c:pt>
                <c:pt idx="252">
                  <c:v>41.357005000000001</c:v>
                </c:pt>
                <c:pt idx="253">
                  <c:v>41.599348999999997</c:v>
                </c:pt>
                <c:pt idx="254">
                  <c:v>41.786780999999998</c:v>
                </c:pt>
                <c:pt idx="255">
                  <c:v>41.214627999999998</c:v>
                </c:pt>
                <c:pt idx="256">
                  <c:v>41.569757000000003</c:v>
                </c:pt>
                <c:pt idx="257">
                  <c:v>41.204765000000002</c:v>
                </c:pt>
                <c:pt idx="258">
                  <c:v>40.662208</c:v>
                </c:pt>
                <c:pt idx="259">
                  <c:v>40.277486000000003</c:v>
                </c:pt>
                <c:pt idx="260">
                  <c:v>39.557361</c:v>
                </c:pt>
                <c:pt idx="261">
                  <c:v>40.228160000000003</c:v>
                </c:pt>
                <c:pt idx="262">
                  <c:v>40.869365000000002</c:v>
                </c:pt>
                <c:pt idx="263">
                  <c:v>40.257756000000001</c:v>
                </c:pt>
                <c:pt idx="264">
                  <c:v>39.705333000000003</c:v>
                </c:pt>
                <c:pt idx="265">
                  <c:v>39.646143000000002</c:v>
                </c:pt>
                <c:pt idx="266">
                  <c:v>40.691800999999998</c:v>
                </c:pt>
                <c:pt idx="267">
                  <c:v>40.425454000000002</c:v>
                </c:pt>
                <c:pt idx="268">
                  <c:v>40.612881999999999</c:v>
                </c:pt>
                <c:pt idx="269">
                  <c:v>40.149244000000003</c:v>
                </c:pt>
                <c:pt idx="270">
                  <c:v>40.543829000000002</c:v>
                </c:pt>
                <c:pt idx="271">
                  <c:v>39.606687999999998</c:v>
                </c:pt>
                <c:pt idx="272">
                  <c:v>39.873030999999997</c:v>
                </c:pt>
                <c:pt idx="273">
                  <c:v>40.504373000000001</c:v>
                </c:pt>
                <c:pt idx="274">
                  <c:v>41.254086999999998</c:v>
                </c:pt>
                <c:pt idx="275">
                  <c:v>41.402059000000001</c:v>
                </c:pt>
                <c:pt idx="276">
                  <c:v>40.780583</c:v>
                </c:pt>
                <c:pt idx="277">
                  <c:v>40.119647999999998</c:v>
                </c:pt>
                <c:pt idx="278">
                  <c:v>39.488309000000001</c:v>
                </c:pt>
                <c:pt idx="279">
                  <c:v>38.748457999999999</c:v>
                </c:pt>
                <c:pt idx="280">
                  <c:v>37.979013999999999</c:v>
                </c:pt>
                <c:pt idx="281">
                  <c:v>38.807647000000003</c:v>
                </c:pt>
                <c:pt idx="282">
                  <c:v>37.860638999999999</c:v>
                </c:pt>
                <c:pt idx="283">
                  <c:v>36.824848000000003</c:v>
                </c:pt>
                <c:pt idx="284">
                  <c:v>36.272424999999998</c:v>
                </c:pt>
                <c:pt idx="285">
                  <c:v>36.982683000000002</c:v>
                </c:pt>
                <c:pt idx="286">
                  <c:v>37.150381000000003</c:v>
                </c:pt>
                <c:pt idx="287">
                  <c:v>37.466050000000003</c:v>
                </c:pt>
                <c:pt idx="288">
                  <c:v>37.406860999999999</c:v>
                </c:pt>
                <c:pt idx="289">
                  <c:v>37.623885000000001</c:v>
                </c:pt>
                <c:pt idx="290">
                  <c:v>37.78172</c:v>
                </c:pt>
                <c:pt idx="291">
                  <c:v>37.821179000000001</c:v>
                </c:pt>
                <c:pt idx="292">
                  <c:v>37.752127000000002</c:v>
                </c:pt>
                <c:pt idx="293">
                  <c:v>38.067796000000001</c:v>
                </c:pt>
                <c:pt idx="294">
                  <c:v>37.249026000000001</c:v>
                </c:pt>
                <c:pt idx="295">
                  <c:v>37.189841000000001</c:v>
                </c:pt>
                <c:pt idx="296">
                  <c:v>37.012276</c:v>
                </c:pt>
                <c:pt idx="297">
                  <c:v>36.548634999999997</c:v>
                </c:pt>
                <c:pt idx="298">
                  <c:v>36.331614000000002</c:v>
                </c:pt>
                <c:pt idx="299">
                  <c:v>36.607824000000001</c:v>
                </c:pt>
                <c:pt idx="300">
                  <c:v>35.601627000000001</c:v>
                </c:pt>
                <c:pt idx="301">
                  <c:v>35.414199000000004</c:v>
                </c:pt>
                <c:pt idx="302">
                  <c:v>35.828513999999998</c:v>
                </c:pt>
                <c:pt idx="303">
                  <c:v>35.739730999999999</c:v>
                </c:pt>
                <c:pt idx="304">
                  <c:v>35.295819999999999</c:v>
                </c:pt>
                <c:pt idx="305">
                  <c:v>35.098529999999997</c:v>
                </c:pt>
                <c:pt idx="306">
                  <c:v>34.575699</c:v>
                </c:pt>
                <c:pt idx="307">
                  <c:v>35.147852</c:v>
                </c:pt>
                <c:pt idx="308">
                  <c:v>35.502980999999998</c:v>
                </c:pt>
                <c:pt idx="309">
                  <c:v>35.739730999999999</c:v>
                </c:pt>
                <c:pt idx="310">
                  <c:v>35.522706999999997</c:v>
                </c:pt>
                <c:pt idx="311">
                  <c:v>35.059069999999998</c:v>
                </c:pt>
                <c:pt idx="312">
                  <c:v>34.427731000000001</c:v>
                </c:pt>
                <c:pt idx="313">
                  <c:v>34.861775999999999</c:v>
                </c:pt>
                <c:pt idx="314">
                  <c:v>34.200839999999999</c:v>
                </c:pt>
                <c:pt idx="315">
                  <c:v>33.283428999999998</c:v>
                </c:pt>
                <c:pt idx="316">
                  <c:v>33.865445000000001</c:v>
                </c:pt>
                <c:pt idx="317">
                  <c:v>33.283428999999998</c:v>
                </c:pt>
                <c:pt idx="318">
                  <c:v>32.918433</c:v>
                </c:pt>
                <c:pt idx="319">
                  <c:v>33.983820000000001</c:v>
                </c:pt>
                <c:pt idx="320">
                  <c:v>33.983818999999997</c:v>
                </c:pt>
                <c:pt idx="321">
                  <c:v>34.377265000000001</c:v>
                </c:pt>
                <c:pt idx="322">
                  <c:v>34.475625000000001</c:v>
                </c:pt>
                <c:pt idx="323">
                  <c:v>35.105136000000002</c:v>
                </c:pt>
                <c:pt idx="324">
                  <c:v>35.154319999999998</c:v>
                </c:pt>
                <c:pt idx="325">
                  <c:v>35.803503999999997</c:v>
                </c:pt>
                <c:pt idx="326">
                  <c:v>35.921537000000001</c:v>
                </c:pt>
                <c:pt idx="327">
                  <c:v>35.557600999999998</c:v>
                </c:pt>
                <c:pt idx="328">
                  <c:v>34.967430999999998</c:v>
                </c:pt>
                <c:pt idx="329">
                  <c:v>35.370711999999997</c:v>
                </c:pt>
                <c:pt idx="330">
                  <c:v>35.272353000000003</c:v>
                </c:pt>
                <c:pt idx="331">
                  <c:v>34.957597</c:v>
                </c:pt>
                <c:pt idx="332">
                  <c:v>35.616616</c:v>
                </c:pt>
                <c:pt idx="333">
                  <c:v>34.485463000000003</c:v>
                </c:pt>
                <c:pt idx="334">
                  <c:v>35.164155000000001</c:v>
                </c:pt>
                <c:pt idx="335">
                  <c:v>34.947758999999998</c:v>
                </c:pt>
                <c:pt idx="336">
                  <c:v>34.180542000000003</c:v>
                </c:pt>
                <c:pt idx="337">
                  <c:v>35.714979</c:v>
                </c:pt>
                <c:pt idx="338">
                  <c:v>35.911698999999999</c:v>
                </c:pt>
                <c:pt idx="339">
                  <c:v>36.039569</c:v>
                </c:pt>
                <c:pt idx="340">
                  <c:v>35.036284000000002</c:v>
                </c:pt>
                <c:pt idx="341">
                  <c:v>33.796934</c:v>
                </c:pt>
                <c:pt idx="342">
                  <c:v>34.111688999999998</c:v>
                </c:pt>
                <c:pt idx="343">
                  <c:v>35.636288</c:v>
                </c:pt>
                <c:pt idx="344">
                  <c:v>36.895311</c:v>
                </c:pt>
                <c:pt idx="345">
                  <c:v>37.77073</c:v>
                </c:pt>
                <c:pt idx="346">
                  <c:v>38.380569000000001</c:v>
                </c:pt>
                <c:pt idx="347">
                  <c:v>38.183844999999998</c:v>
                </c:pt>
                <c:pt idx="348">
                  <c:v>38.016632999999999</c:v>
                </c:pt>
                <c:pt idx="349">
                  <c:v>37.928108000000002</c:v>
                </c:pt>
                <c:pt idx="350">
                  <c:v>38.252698000000002</c:v>
                </c:pt>
                <c:pt idx="351">
                  <c:v>38.774011000000002</c:v>
                </c:pt>
                <c:pt idx="352">
                  <c:v>39.806807999999997</c:v>
                </c:pt>
                <c:pt idx="353">
                  <c:v>39.334674</c:v>
                </c:pt>
                <c:pt idx="354">
                  <c:v>39.462541000000002</c:v>
                </c:pt>
                <c:pt idx="355">
                  <c:v>40.052711000000002</c:v>
                </c:pt>
                <c:pt idx="356">
                  <c:v>39.954346999999999</c:v>
                </c:pt>
                <c:pt idx="357">
                  <c:v>40.328121000000003</c:v>
                </c:pt>
                <c:pt idx="358">
                  <c:v>40.278941000000003</c:v>
                </c:pt>
                <c:pt idx="359">
                  <c:v>40.298614000000001</c:v>
                </c:pt>
                <c:pt idx="360">
                  <c:v>39.737954999999999</c:v>
                </c:pt>
                <c:pt idx="361">
                  <c:v>39.787134999999999</c:v>
                </c:pt>
                <c:pt idx="362">
                  <c:v>38.960900000000002</c:v>
                </c:pt>
                <c:pt idx="363">
                  <c:v>38.665816999999997</c:v>
                </c:pt>
                <c:pt idx="364">
                  <c:v>39.590412000000001</c:v>
                </c:pt>
                <c:pt idx="365">
                  <c:v>39.669103</c:v>
                </c:pt>
                <c:pt idx="366">
                  <c:v>38.921554999999998</c:v>
                </c:pt>
                <c:pt idx="367">
                  <c:v>39.403526999999997</c:v>
                </c:pt>
                <c:pt idx="368">
                  <c:v>39.295329000000002</c:v>
                </c:pt>
                <c:pt idx="369">
                  <c:v>39.678936999999998</c:v>
                </c:pt>
                <c:pt idx="370">
                  <c:v>39.472378999999997</c:v>
                </c:pt>
                <c:pt idx="371">
                  <c:v>39.826481000000001</c:v>
                </c:pt>
                <c:pt idx="372">
                  <c:v>39.305163</c:v>
                </c:pt>
                <c:pt idx="373">
                  <c:v>38.754342999999999</c:v>
                </c:pt>
                <c:pt idx="374">
                  <c:v>38.282204999999998</c:v>
                </c:pt>
                <c:pt idx="375">
                  <c:v>38.114992999999998</c:v>
                </c:pt>
                <c:pt idx="376">
                  <c:v>39.137951000000001</c:v>
                </c:pt>
                <c:pt idx="377">
                  <c:v>38.714996999999997</c:v>
                </c:pt>
                <c:pt idx="378">
                  <c:v>38.931393</c:v>
                </c:pt>
                <c:pt idx="379">
                  <c:v>38.616633999999998</c:v>
                </c:pt>
                <c:pt idx="380">
                  <c:v>37.947780000000002</c:v>
                </c:pt>
                <c:pt idx="381">
                  <c:v>38.105158000000003</c:v>
                </c:pt>
                <c:pt idx="382">
                  <c:v>39.364181000000002</c:v>
                </c:pt>
                <c:pt idx="383">
                  <c:v>39.295324999999998</c:v>
                </c:pt>
                <c:pt idx="384">
                  <c:v>39.432687000000001</c:v>
                </c:pt>
                <c:pt idx="385">
                  <c:v>38.853803999999997</c:v>
                </c:pt>
                <c:pt idx="386">
                  <c:v>39.059849999999997</c:v>
                </c:pt>
                <c:pt idx="387">
                  <c:v>38.74588</c:v>
                </c:pt>
                <c:pt idx="388">
                  <c:v>39.148153999999998</c:v>
                </c:pt>
                <c:pt idx="389">
                  <c:v>38.853803999999997</c:v>
                </c:pt>
                <c:pt idx="390">
                  <c:v>39.040225999999997</c:v>
                </c:pt>
                <c:pt idx="391">
                  <c:v>38.775314000000002</c:v>
                </c:pt>
                <c:pt idx="392">
                  <c:v>39.089283000000002</c:v>
                </c:pt>
                <c:pt idx="393">
                  <c:v>39.766280000000002</c:v>
                </c:pt>
                <c:pt idx="394">
                  <c:v>39.75647</c:v>
                </c:pt>
                <c:pt idx="395">
                  <c:v>39.364006000000003</c:v>
                </c:pt>
                <c:pt idx="396">
                  <c:v>39.197211000000003</c:v>
                </c:pt>
                <c:pt idx="397">
                  <c:v>39.550427999999997</c:v>
                </c:pt>
                <c:pt idx="398">
                  <c:v>39.776094000000001</c:v>
                </c:pt>
                <c:pt idx="399">
                  <c:v>40.325538999999999</c:v>
                </c:pt>
                <c:pt idx="400">
                  <c:v>40.335352999999998</c:v>
                </c:pt>
                <c:pt idx="401">
                  <c:v>40.148930999999997</c:v>
                </c:pt>
                <c:pt idx="402">
                  <c:v>40.413843</c:v>
                </c:pt>
                <c:pt idx="403">
                  <c:v>40.963293</c:v>
                </c:pt>
                <c:pt idx="404">
                  <c:v>41.807088</c:v>
                </c:pt>
                <c:pt idx="405">
                  <c:v>41.267451999999999</c:v>
                </c:pt>
                <c:pt idx="406">
                  <c:v>41.699159999999999</c:v>
                </c:pt>
                <c:pt idx="407">
                  <c:v>41.522551999999997</c:v>
                </c:pt>
                <c:pt idx="408">
                  <c:v>41.807088</c:v>
                </c:pt>
                <c:pt idx="409">
                  <c:v>41.571609000000002</c:v>
                </c:pt>
                <c:pt idx="410">
                  <c:v>41.826711000000003</c:v>
                </c:pt>
                <c:pt idx="411">
                  <c:v>41.247829000000003</c:v>
                </c:pt>
                <c:pt idx="412">
                  <c:v>41.257638999999998</c:v>
                </c:pt>
                <c:pt idx="413">
                  <c:v>41.022162999999999</c:v>
                </c:pt>
                <c:pt idx="414">
                  <c:v>41.120277000000002</c:v>
                </c:pt>
                <c:pt idx="415">
                  <c:v>41.816898000000002</c:v>
                </c:pt>
                <c:pt idx="416">
                  <c:v>41.699159999999999</c:v>
                </c:pt>
                <c:pt idx="417">
                  <c:v>41.012349999999998</c:v>
                </c:pt>
                <c:pt idx="418">
                  <c:v>40.806308000000001</c:v>
                </c:pt>
                <c:pt idx="419">
                  <c:v>40.806308000000001</c:v>
                </c:pt>
                <c:pt idx="420">
                  <c:v>41.149711000000003</c:v>
                </c:pt>
                <c:pt idx="421">
                  <c:v>41.041786999999999</c:v>
                </c:pt>
                <c:pt idx="422">
                  <c:v>40.590451999999999</c:v>
                </c:pt>
                <c:pt idx="423">
                  <c:v>41.169334999999997</c:v>
                </c:pt>
                <c:pt idx="424">
                  <c:v>41.385190000000001</c:v>
                </c:pt>
                <c:pt idx="425">
                  <c:v>41.188958</c:v>
                </c:pt>
                <c:pt idx="426">
                  <c:v>41.689349999999997</c:v>
                </c:pt>
                <c:pt idx="427">
                  <c:v>41.816898000000002</c:v>
                </c:pt>
                <c:pt idx="428">
                  <c:v>41.905202000000003</c:v>
                </c:pt>
                <c:pt idx="429">
                  <c:v>42.081811000000002</c:v>
                </c:pt>
                <c:pt idx="430">
                  <c:v>42.376156999999999</c:v>
                </c:pt>
                <c:pt idx="431">
                  <c:v>42.170115000000003</c:v>
                </c:pt>
                <c:pt idx="432">
                  <c:v>42.31729</c:v>
                </c:pt>
                <c:pt idx="433">
                  <c:v>42.562578999999999</c:v>
                </c:pt>
                <c:pt idx="434">
                  <c:v>42.258419000000004</c:v>
                </c:pt>
                <c:pt idx="435">
                  <c:v>42.228985999999999</c:v>
                </c:pt>
                <c:pt idx="436">
                  <c:v>42.729374</c:v>
                </c:pt>
                <c:pt idx="437">
                  <c:v>41.689349999999997</c:v>
                </c:pt>
                <c:pt idx="438">
                  <c:v>41.463681000000001</c:v>
                </c:pt>
                <c:pt idx="439">
                  <c:v>41.640289000000003</c:v>
                </c:pt>
                <c:pt idx="440">
                  <c:v>41.139901000000002</c:v>
                </c:pt>
                <c:pt idx="441">
                  <c:v>41.257638999999998</c:v>
                </c:pt>
                <c:pt idx="442">
                  <c:v>40.610075000000002</c:v>
                </c:pt>
                <c:pt idx="443">
                  <c:v>40.767060000000001</c:v>
                </c:pt>
                <c:pt idx="444">
                  <c:v>40.933858999999998</c:v>
                </c:pt>
                <c:pt idx="445">
                  <c:v>40.335352999999998</c:v>
                </c:pt>
                <c:pt idx="446">
                  <c:v>39.834964999999997</c:v>
                </c:pt>
                <c:pt idx="447">
                  <c:v>39.942627999999999</c:v>
                </c:pt>
                <c:pt idx="448">
                  <c:v>40.216676</c:v>
                </c:pt>
                <c:pt idx="449">
                  <c:v>41.303083999999998</c:v>
                </c:pt>
                <c:pt idx="450">
                  <c:v>41.312869999999997</c:v>
                </c:pt>
                <c:pt idx="451">
                  <c:v>41.312869999999997</c:v>
                </c:pt>
                <c:pt idx="452">
                  <c:v>41.224783000000002</c:v>
                </c:pt>
                <c:pt idx="453">
                  <c:v>40.696263000000002</c:v>
                </c:pt>
                <c:pt idx="454">
                  <c:v>40.921374</c:v>
                </c:pt>
                <c:pt idx="455">
                  <c:v>40.001350000000002</c:v>
                </c:pt>
                <c:pt idx="456">
                  <c:v>40.226461</c:v>
                </c:pt>
                <c:pt idx="457">
                  <c:v>39.981774999999999</c:v>
                </c:pt>
                <c:pt idx="458">
                  <c:v>39.766452999999998</c:v>
                </c:pt>
                <c:pt idx="459">
                  <c:v>40.852862000000002</c:v>
                </c:pt>
                <c:pt idx="460">
                  <c:v>40.647323</c:v>
                </c:pt>
                <c:pt idx="461">
                  <c:v>41.322659999999999</c:v>
                </c:pt>
                <c:pt idx="462">
                  <c:v>41.107334000000002</c:v>
                </c:pt>
                <c:pt idx="463">
                  <c:v>41.361806999999999</c:v>
                </c:pt>
                <c:pt idx="464">
                  <c:v>41.792456999999999</c:v>
                </c:pt>
                <c:pt idx="465">
                  <c:v>41.312869999999997</c:v>
                </c:pt>
                <c:pt idx="466">
                  <c:v>41.459684000000003</c:v>
                </c:pt>
                <c:pt idx="467">
                  <c:v>41.303083999999998</c:v>
                </c:pt>
                <c:pt idx="468">
                  <c:v>41.166060000000002</c:v>
                </c:pt>
                <c:pt idx="469">
                  <c:v>40.843071999999999</c:v>
                </c:pt>
                <c:pt idx="470">
                  <c:v>41.058397999999997</c:v>
                </c:pt>
                <c:pt idx="471">
                  <c:v>40.275402</c:v>
                </c:pt>
                <c:pt idx="472">
                  <c:v>40.657111999999998</c:v>
                </c:pt>
                <c:pt idx="473">
                  <c:v>39.658791000000001</c:v>
                </c:pt>
                <c:pt idx="474">
                  <c:v>39.296655999999999</c:v>
                </c:pt>
                <c:pt idx="475">
                  <c:v>39.169418</c:v>
                </c:pt>
                <c:pt idx="476">
                  <c:v>38.494084000000001</c:v>
                </c:pt>
                <c:pt idx="477">
                  <c:v>38.826853999999997</c:v>
                </c:pt>
                <c:pt idx="478">
                  <c:v>38.210247000000003</c:v>
                </c:pt>
                <c:pt idx="479">
                  <c:v>38.503869999999999</c:v>
                </c:pt>
                <c:pt idx="480">
                  <c:v>38.689830000000001</c:v>
                </c:pt>
                <c:pt idx="481">
                  <c:v>38.278759000000001</c:v>
                </c:pt>
                <c:pt idx="482">
                  <c:v>38.777918</c:v>
                </c:pt>
                <c:pt idx="483">
                  <c:v>37.867683999999997</c:v>
                </c:pt>
                <c:pt idx="484">
                  <c:v>36.967238999999999</c:v>
                </c:pt>
                <c:pt idx="485">
                  <c:v>37.642572000000001</c:v>
                </c:pt>
                <c:pt idx="486">
                  <c:v>37.192349999999998</c:v>
                </c:pt>
                <c:pt idx="487">
                  <c:v>37.926409999999997</c:v>
                </c:pt>
                <c:pt idx="488">
                  <c:v>38.317909999999998</c:v>
                </c:pt>
                <c:pt idx="489">
                  <c:v>37.985135999999997</c:v>
                </c:pt>
                <c:pt idx="490">
                  <c:v>38.807282999999998</c:v>
                </c:pt>
                <c:pt idx="491">
                  <c:v>37.348948999999998</c:v>
                </c:pt>
                <c:pt idx="492">
                  <c:v>37.123837999999999</c:v>
                </c:pt>
                <c:pt idx="493">
                  <c:v>37.437036999999997</c:v>
                </c:pt>
                <c:pt idx="494">
                  <c:v>37.202136000000003</c:v>
                </c:pt>
                <c:pt idx="495">
                  <c:v>38.229821999999999</c:v>
                </c:pt>
                <c:pt idx="496">
                  <c:v>38.709406000000001</c:v>
                </c:pt>
                <c:pt idx="497">
                  <c:v>39.257505000000002</c:v>
                </c:pt>
                <c:pt idx="498">
                  <c:v>39.727302999999999</c:v>
                </c:pt>
                <c:pt idx="499">
                  <c:v>40.020926000000003</c:v>
                </c:pt>
                <c:pt idx="500">
                  <c:v>38.856219000000003</c:v>
                </c:pt>
                <c:pt idx="501">
                  <c:v>38.347270999999999</c:v>
                </c:pt>
                <c:pt idx="502">
                  <c:v>38.954092000000003</c:v>
                </c:pt>
                <c:pt idx="503">
                  <c:v>39.697941</c:v>
                </c:pt>
                <c:pt idx="504">
                  <c:v>39.971984999999997</c:v>
                </c:pt>
                <c:pt idx="505">
                  <c:v>40.391818000000001</c:v>
                </c:pt>
                <c:pt idx="506">
                  <c:v>40.352767</c:v>
                </c:pt>
                <c:pt idx="507">
                  <c:v>40.401584</c:v>
                </c:pt>
                <c:pt idx="508">
                  <c:v>40.157494999999997</c:v>
                </c:pt>
                <c:pt idx="509">
                  <c:v>40.391818000000001</c:v>
                </c:pt>
                <c:pt idx="510">
                  <c:v>40.889761999999997</c:v>
                </c:pt>
                <c:pt idx="511">
                  <c:v>40.401584</c:v>
                </c:pt>
                <c:pt idx="512">
                  <c:v>39.737662</c:v>
                </c:pt>
                <c:pt idx="513">
                  <c:v>38.819885999999997</c:v>
                </c:pt>
                <c:pt idx="514">
                  <c:v>37.560389999999998</c:v>
                </c:pt>
                <c:pt idx="515">
                  <c:v>37.765424000000003</c:v>
                </c:pt>
                <c:pt idx="516">
                  <c:v>38.780833999999999</c:v>
                </c:pt>
                <c:pt idx="517">
                  <c:v>39.659551999999998</c:v>
                </c:pt>
                <c:pt idx="518">
                  <c:v>39.386173999999997</c:v>
                </c:pt>
                <c:pt idx="519">
                  <c:v>40.421111000000003</c:v>
                </c:pt>
                <c:pt idx="520">
                  <c:v>40.528506999999998</c:v>
                </c:pt>
                <c:pt idx="521">
                  <c:v>41.299829000000003</c:v>
                </c:pt>
                <c:pt idx="522">
                  <c:v>41.270539999999997</c:v>
                </c:pt>
                <c:pt idx="523">
                  <c:v>41.231484000000002</c:v>
                </c:pt>
                <c:pt idx="524">
                  <c:v>40.987395999999997</c:v>
                </c:pt>
                <c:pt idx="525">
                  <c:v>40.606617999999997</c:v>
                </c:pt>
                <c:pt idx="526">
                  <c:v>41.729427999999999</c:v>
                </c:pt>
                <c:pt idx="527">
                  <c:v>41.729427999999999</c:v>
                </c:pt>
                <c:pt idx="528">
                  <c:v>41.700135000000003</c:v>
                </c:pt>
                <c:pt idx="529">
                  <c:v>41.251012000000003</c:v>
                </c:pt>
                <c:pt idx="530">
                  <c:v>41.251012000000003</c:v>
                </c:pt>
                <c:pt idx="531">
                  <c:v>40.284419</c:v>
                </c:pt>
                <c:pt idx="532">
                  <c:v>39.835296</c:v>
                </c:pt>
                <c:pt idx="533">
                  <c:v>39.835296</c:v>
                </c:pt>
                <c:pt idx="534">
                  <c:v>40.264895000000003</c:v>
                </c:pt>
                <c:pt idx="535">
                  <c:v>40.587090000000003</c:v>
                </c:pt>
                <c:pt idx="536">
                  <c:v>40.469929</c:v>
                </c:pt>
                <c:pt idx="537">
                  <c:v>40.469929</c:v>
                </c:pt>
                <c:pt idx="538">
                  <c:v>40.674962000000001</c:v>
                </c:pt>
                <c:pt idx="539">
                  <c:v>40.548034999999999</c:v>
                </c:pt>
                <c:pt idx="540">
                  <c:v>39.962223000000002</c:v>
                </c:pt>
                <c:pt idx="541">
                  <c:v>40.391818000000001</c:v>
                </c:pt>
                <c:pt idx="542">
                  <c:v>39.181139999999999</c:v>
                </c:pt>
                <c:pt idx="543">
                  <c:v>39.229956999999999</c:v>
                </c:pt>
                <c:pt idx="544">
                  <c:v>39.874350999999997</c:v>
                </c:pt>
                <c:pt idx="545">
                  <c:v>38.607239</c:v>
                </c:pt>
                <c:pt idx="546">
                  <c:v>37.936781000000003</c:v>
                </c:pt>
                <c:pt idx="547">
                  <c:v>38.062494000000001</c:v>
                </c:pt>
                <c:pt idx="548">
                  <c:v>38.174236000000001</c:v>
                </c:pt>
                <c:pt idx="549">
                  <c:v>37.706311999999997</c:v>
                </c:pt>
                <c:pt idx="550">
                  <c:v>37.748216999999997</c:v>
                </c:pt>
                <c:pt idx="551">
                  <c:v>37.510761000000002</c:v>
                </c:pt>
                <c:pt idx="552">
                  <c:v>37.049821000000001</c:v>
                </c:pt>
                <c:pt idx="553">
                  <c:v>37.713296</c:v>
                </c:pt>
                <c:pt idx="554">
                  <c:v>36.560943000000002</c:v>
                </c:pt>
                <c:pt idx="555">
                  <c:v>36.505071999999998</c:v>
                </c:pt>
                <c:pt idx="556">
                  <c:v>36.113973000000001</c:v>
                </c:pt>
                <c:pt idx="557">
                  <c:v>36.169843999999998</c:v>
                </c:pt>
                <c:pt idx="558">
                  <c:v>36.169843999999998</c:v>
                </c:pt>
                <c:pt idx="559">
                  <c:v>36.868237000000001</c:v>
                </c:pt>
                <c:pt idx="560">
                  <c:v>37.461872999999997</c:v>
                </c:pt>
                <c:pt idx="561">
                  <c:v>38.432642000000001</c:v>
                </c:pt>
                <c:pt idx="562">
                  <c:v>39.431344000000003</c:v>
                </c:pt>
                <c:pt idx="563">
                  <c:v>38.411687999999998</c:v>
                </c:pt>
                <c:pt idx="564">
                  <c:v>39.50817</c:v>
                </c:pt>
                <c:pt idx="565">
                  <c:v>39.745621</c:v>
                </c:pt>
                <c:pt idx="566">
                  <c:v>38.991357999999998</c:v>
                </c:pt>
                <c:pt idx="567">
                  <c:v>39.249763999999999</c:v>
                </c:pt>
                <c:pt idx="568">
                  <c:v>39.794508999999998</c:v>
                </c:pt>
                <c:pt idx="569">
                  <c:v>39.913238999999997</c:v>
                </c:pt>
                <c:pt idx="570">
                  <c:v>39.459282000000002</c:v>
                </c:pt>
                <c:pt idx="571">
                  <c:v>39.639468999999998</c:v>
                </c:pt>
                <c:pt idx="572">
                  <c:v>40.385019</c:v>
                </c:pt>
                <c:pt idx="573">
                  <c:v>39.702178000000004</c:v>
                </c:pt>
                <c:pt idx="574">
                  <c:v>40.099339999999998</c:v>
                </c:pt>
                <c:pt idx="575">
                  <c:v>40.587083999999997</c:v>
                </c:pt>
                <c:pt idx="576">
                  <c:v>40.691600000000001</c:v>
                </c:pt>
                <c:pt idx="577">
                  <c:v>41.033017000000001</c:v>
                </c:pt>
                <c:pt idx="578">
                  <c:v>40.350178999999997</c:v>
                </c:pt>
                <c:pt idx="579">
                  <c:v>40.357146</c:v>
                </c:pt>
                <c:pt idx="580">
                  <c:v>40.830952000000003</c:v>
                </c:pt>
                <c:pt idx="581">
                  <c:v>40.127212999999998</c:v>
                </c:pt>
                <c:pt idx="582">
                  <c:v>40.196888999999999</c:v>
                </c:pt>
                <c:pt idx="583">
                  <c:v>40.029663999999997</c:v>
                </c:pt>
                <c:pt idx="584">
                  <c:v>40.169020000000003</c:v>
                </c:pt>
                <c:pt idx="585">
                  <c:v>40.357146</c:v>
                </c:pt>
                <c:pt idx="586">
                  <c:v>40.196888999999999</c:v>
                </c:pt>
                <c:pt idx="587">
                  <c:v>40.454695000000001</c:v>
                </c:pt>
                <c:pt idx="588">
                  <c:v>40.461661999999997</c:v>
                </c:pt>
                <c:pt idx="589">
                  <c:v>39.827599999999997</c:v>
                </c:pt>
                <c:pt idx="590">
                  <c:v>39.820632000000003</c:v>
                </c:pt>
                <c:pt idx="591">
                  <c:v>39.980890000000002</c:v>
                </c:pt>
                <c:pt idx="592">
                  <c:v>40.308371999999999</c:v>
                </c:pt>
                <c:pt idx="593">
                  <c:v>40.231729000000001</c:v>
                </c:pt>
                <c:pt idx="594">
                  <c:v>40.162049000000003</c:v>
                </c:pt>
                <c:pt idx="595">
                  <c:v>40.405920999999999</c:v>
                </c:pt>
                <c:pt idx="596">
                  <c:v>40.642825000000002</c:v>
                </c:pt>
                <c:pt idx="597">
                  <c:v>40.803083000000001</c:v>
                </c:pt>
                <c:pt idx="598">
                  <c:v>40.775210000000001</c:v>
                </c:pt>
                <c:pt idx="599">
                  <c:v>40.120246000000002</c:v>
                </c:pt>
                <c:pt idx="600">
                  <c:v>38.754567000000002</c:v>
                </c:pt>
                <c:pt idx="601">
                  <c:v>38.169279000000003</c:v>
                </c:pt>
                <c:pt idx="602">
                  <c:v>37.862698000000002</c:v>
                </c:pt>
                <c:pt idx="603">
                  <c:v>38.461920999999997</c:v>
                </c:pt>
                <c:pt idx="604">
                  <c:v>38.489794000000003</c:v>
                </c:pt>
                <c:pt idx="605">
                  <c:v>38.357405</c:v>
                </c:pt>
                <c:pt idx="606">
                  <c:v>38.733665999999999</c:v>
                </c:pt>
                <c:pt idx="607">
                  <c:v>38.489794000000003</c:v>
                </c:pt>
                <c:pt idx="608">
                  <c:v>39.200504000000002</c:v>
                </c:pt>
                <c:pt idx="609">
                  <c:v>39.068114999999999</c:v>
                </c:pt>
                <c:pt idx="610">
                  <c:v>39.082050000000002</c:v>
                </c:pt>
                <c:pt idx="611">
                  <c:v>39.562826000000001</c:v>
                </c:pt>
                <c:pt idx="612">
                  <c:v>39.040242999999997</c:v>
                </c:pt>
                <c:pt idx="613">
                  <c:v>39.221406000000002</c:v>
                </c:pt>
                <c:pt idx="614">
                  <c:v>39.388629999999999</c:v>
                </c:pt>
                <c:pt idx="615">
                  <c:v>39.604633</c:v>
                </c:pt>
                <c:pt idx="616">
                  <c:v>40.043599</c:v>
                </c:pt>
                <c:pt idx="617">
                  <c:v>40.217790999999998</c:v>
                </c:pt>
                <c:pt idx="618">
                  <c:v>39.514052</c:v>
                </c:pt>
                <c:pt idx="619">
                  <c:v>39.123857000000001</c:v>
                </c:pt>
                <c:pt idx="620">
                  <c:v>38.427084999999998</c:v>
                </c:pt>
                <c:pt idx="621">
                  <c:v>39.688243999999997</c:v>
                </c:pt>
                <c:pt idx="622">
                  <c:v>39.479211999999997</c:v>
                </c:pt>
                <c:pt idx="623">
                  <c:v>39.590694999999997</c:v>
                </c:pt>
                <c:pt idx="624">
                  <c:v>39.437404999999998</c:v>
                </c:pt>
                <c:pt idx="625">
                  <c:v>39.360760999999997</c:v>
                </c:pt>
                <c:pt idx="626">
                  <c:v>39.646436999999999</c:v>
                </c:pt>
                <c:pt idx="627">
                  <c:v>39.820632000000003</c:v>
                </c:pt>
                <c:pt idx="628">
                  <c:v>40.496502</c:v>
                </c:pt>
                <c:pt idx="629">
                  <c:v>40.733407</c:v>
                </c:pt>
                <c:pt idx="630">
                  <c:v>40.447727999999998</c:v>
                </c:pt>
                <c:pt idx="631">
                  <c:v>40.587083999999997</c:v>
                </c:pt>
                <c:pt idx="632">
                  <c:v>40.022697000000001</c:v>
                </c:pt>
                <c:pt idx="633">
                  <c:v>40.064500000000002</c:v>
                </c:pt>
                <c:pt idx="634">
                  <c:v>40.195497000000003</c:v>
                </c:pt>
                <c:pt idx="635">
                  <c:v>40.299773999999999</c:v>
                </c:pt>
                <c:pt idx="636">
                  <c:v>40.077317000000001</c:v>
                </c:pt>
                <c:pt idx="637">
                  <c:v>40.397100000000002</c:v>
                </c:pt>
                <c:pt idx="638">
                  <c:v>40.855921000000002</c:v>
                </c:pt>
                <c:pt idx="639">
                  <c:v>40.751643999999999</c:v>
                </c:pt>
                <c:pt idx="640">
                  <c:v>41.203513000000001</c:v>
                </c:pt>
                <c:pt idx="641">
                  <c:v>40.925438</c:v>
                </c:pt>
                <c:pt idx="642">
                  <c:v>40.543089000000002</c:v>
                </c:pt>
                <c:pt idx="643">
                  <c:v>40.668219999999998</c:v>
                </c:pt>
                <c:pt idx="644">
                  <c:v>40.598703</c:v>
                </c:pt>
                <c:pt idx="645">
                  <c:v>40.953246999999998</c:v>
                </c:pt>
                <c:pt idx="646">
                  <c:v>40.939340999999999</c:v>
                </c:pt>
                <c:pt idx="647">
                  <c:v>41.210464999999999</c:v>
                </c:pt>
                <c:pt idx="648">
                  <c:v>41.022764000000002</c:v>
                </c:pt>
                <c:pt idx="649">
                  <c:v>40.737737000000003</c:v>
                </c:pt>
                <c:pt idx="650">
                  <c:v>39.938279000000001</c:v>
                </c:pt>
                <c:pt idx="651">
                  <c:v>39.778387000000002</c:v>
                </c:pt>
                <c:pt idx="652">
                  <c:v>39.548974999999999</c:v>
                </c:pt>
                <c:pt idx="653">
                  <c:v>39.583734999999997</c:v>
                </c:pt>
                <c:pt idx="654">
                  <c:v>39.597638000000003</c:v>
                </c:pt>
                <c:pt idx="655">
                  <c:v>39.701915</c:v>
                </c:pt>
                <c:pt idx="656">
                  <c:v>39.124913999999997</c:v>
                </c:pt>
                <c:pt idx="657">
                  <c:v>39.055396999999999</c:v>
                </c:pt>
                <c:pt idx="658">
                  <c:v>38.610478999999998</c:v>
                </c:pt>
                <c:pt idx="659">
                  <c:v>38.228126000000003</c:v>
                </c:pt>
                <c:pt idx="660">
                  <c:v>37.755401999999997</c:v>
                </c:pt>
                <c:pt idx="661">
                  <c:v>38.214222999999997</c:v>
                </c:pt>
                <c:pt idx="662">
                  <c:v>38.255935000000001</c:v>
                </c:pt>
                <c:pt idx="663">
                  <c:v>37.880536999999997</c:v>
                </c:pt>
                <c:pt idx="664">
                  <c:v>38.825985000000003</c:v>
                </c:pt>
                <c:pt idx="665">
                  <c:v>39.507263000000002</c:v>
                </c:pt>
                <c:pt idx="666">
                  <c:v>39.215288999999999</c:v>
                </c:pt>
                <c:pt idx="667">
                  <c:v>38.506200999999997</c:v>
                </c:pt>
                <c:pt idx="668">
                  <c:v>38.443635999999998</c:v>
                </c:pt>
                <c:pt idx="669">
                  <c:v>38.255935000000001</c:v>
                </c:pt>
                <c:pt idx="670">
                  <c:v>38.242032000000002</c:v>
                </c:pt>
                <c:pt idx="671">
                  <c:v>38.464489999999998</c:v>
                </c:pt>
                <c:pt idx="672">
                  <c:v>37.915294000000003</c:v>
                </c:pt>
                <c:pt idx="673">
                  <c:v>37.866630999999998</c:v>
                </c:pt>
                <c:pt idx="674">
                  <c:v>37.567701</c:v>
                </c:pt>
                <c:pt idx="675">
                  <c:v>37.053266000000001</c:v>
                </c:pt>
                <c:pt idx="676">
                  <c:v>37.352195000000002</c:v>
                </c:pt>
                <c:pt idx="677">
                  <c:v>37.811017</c:v>
                </c:pt>
                <c:pt idx="678">
                  <c:v>38.429729000000002</c:v>
                </c:pt>
                <c:pt idx="679">
                  <c:v>38.242032000000002</c:v>
                </c:pt>
                <c:pt idx="680">
                  <c:v>38.214222999999997</c:v>
                </c:pt>
                <c:pt idx="681">
                  <c:v>38.019570999999999</c:v>
                </c:pt>
                <c:pt idx="682">
                  <c:v>37.991765999999998</c:v>
                </c:pt>
                <c:pt idx="683">
                  <c:v>37.317439</c:v>
                </c:pt>
                <c:pt idx="684">
                  <c:v>36.921182999999999</c:v>
                </c:pt>
                <c:pt idx="685">
                  <c:v>36.601399999999998</c:v>
                </c:pt>
                <c:pt idx="686">
                  <c:v>36.684820000000002</c:v>
                </c:pt>
                <c:pt idx="687">
                  <c:v>37.574657000000002</c:v>
                </c:pt>
                <c:pt idx="688">
                  <c:v>38.631332999999998</c:v>
                </c:pt>
                <c:pt idx="689">
                  <c:v>37.906953000000001</c:v>
                </c:pt>
                <c:pt idx="690">
                  <c:v>37.691966999999998</c:v>
                </c:pt>
                <c:pt idx="691">
                  <c:v>38.538041</c:v>
                </c:pt>
                <c:pt idx="692">
                  <c:v>39.25235</c:v>
                </c:pt>
                <c:pt idx="693">
                  <c:v>39.300896000000002</c:v>
                </c:pt>
                <c:pt idx="694">
                  <c:v>39.085909999999998</c:v>
                </c:pt>
                <c:pt idx="695">
                  <c:v>38.780768000000002</c:v>
                </c:pt>
                <c:pt idx="696">
                  <c:v>37.927756000000002</c:v>
                </c:pt>
                <c:pt idx="697">
                  <c:v>37.927756000000002</c:v>
                </c:pt>
                <c:pt idx="698">
                  <c:v>38.260640000000002</c:v>
                </c:pt>
                <c:pt idx="699">
                  <c:v>38.253706000000001</c:v>
                </c:pt>
                <c:pt idx="700">
                  <c:v>38.323054999999997</c:v>
                </c:pt>
                <c:pt idx="701">
                  <c:v>38.898662999999999</c:v>
                </c:pt>
                <c:pt idx="702">
                  <c:v>39.321702999999999</c:v>
                </c:pt>
                <c:pt idx="703">
                  <c:v>39.273156999999998</c:v>
                </c:pt>
                <c:pt idx="704">
                  <c:v>39.384117000000003</c:v>
                </c:pt>
                <c:pt idx="705">
                  <c:v>38.697546000000003</c:v>
                </c:pt>
                <c:pt idx="706">
                  <c:v>38.447884000000002</c:v>
                </c:pt>
                <c:pt idx="707">
                  <c:v>38.732222</c:v>
                </c:pt>
                <c:pt idx="708">
                  <c:v>39.571361000000003</c:v>
                </c:pt>
                <c:pt idx="709">
                  <c:v>39.432662999999998</c:v>
                </c:pt>
                <c:pt idx="710">
                  <c:v>40.327281999999997</c:v>
                </c:pt>
                <c:pt idx="711">
                  <c:v>40.514529000000003</c:v>
                </c:pt>
                <c:pt idx="712">
                  <c:v>40.757257000000003</c:v>
                </c:pt>
                <c:pt idx="713">
                  <c:v>40.084558000000001</c:v>
                </c:pt>
                <c:pt idx="714">
                  <c:v>40.070684999999997</c:v>
                </c:pt>
                <c:pt idx="715">
                  <c:v>39.328637000000001</c:v>
                </c:pt>
                <c:pt idx="716">
                  <c:v>39.481208000000002</c:v>
                </c:pt>
                <c:pt idx="717">
                  <c:v>39.085909999999998</c:v>
                </c:pt>
                <c:pt idx="718">
                  <c:v>39.599102999999999</c:v>
                </c:pt>
                <c:pt idx="719">
                  <c:v>39.453467000000003</c:v>
                </c:pt>
                <c:pt idx="720">
                  <c:v>39.356375999999997</c:v>
                </c:pt>
                <c:pt idx="721">
                  <c:v>39.072040999999999</c:v>
                </c:pt>
                <c:pt idx="722">
                  <c:v>39.730870000000003</c:v>
                </c:pt>
                <c:pt idx="723">
                  <c:v>38.794637000000002</c:v>
                </c:pt>
                <c:pt idx="724">
                  <c:v>38.246771000000003</c:v>
                </c:pt>
                <c:pt idx="725">
                  <c:v>38.316119999999998</c:v>
                </c:pt>
                <c:pt idx="726">
                  <c:v>41.665748000000001</c:v>
                </c:pt>
                <c:pt idx="727">
                  <c:v>41.533980999999997</c:v>
                </c:pt>
                <c:pt idx="728">
                  <c:v>41.423020999999999</c:v>
                </c:pt>
                <c:pt idx="729">
                  <c:v>40.923696999999997</c:v>
                </c:pt>
                <c:pt idx="730">
                  <c:v>41.208035000000002</c:v>
                </c:pt>
                <c:pt idx="731">
                  <c:v>40.424373000000003</c:v>
                </c:pt>
                <c:pt idx="732">
                  <c:v>39.827961000000002</c:v>
                </c:pt>
                <c:pt idx="733">
                  <c:v>40.091493</c:v>
                </c:pt>
                <c:pt idx="734">
                  <c:v>38.940274000000002</c:v>
                </c:pt>
                <c:pt idx="735">
                  <c:v>40.327281999999997</c:v>
                </c:pt>
                <c:pt idx="736">
                  <c:v>41.270449999999997</c:v>
                </c:pt>
                <c:pt idx="737">
                  <c:v>39.980531999999997</c:v>
                </c:pt>
                <c:pt idx="738">
                  <c:v>40.292608999999999</c:v>
                </c:pt>
                <c:pt idx="739">
                  <c:v>40.431306999999997</c:v>
                </c:pt>
                <c:pt idx="740">
                  <c:v>40.133102999999998</c:v>
                </c:pt>
                <c:pt idx="741">
                  <c:v>41.242708</c:v>
                </c:pt>
                <c:pt idx="742">
                  <c:v>42.255225000000003</c:v>
                </c:pt>
                <c:pt idx="743">
                  <c:v>42.199745</c:v>
                </c:pt>
                <c:pt idx="744">
                  <c:v>42.102654000000001</c:v>
                </c:pt>
                <c:pt idx="745">
                  <c:v>41.957017</c:v>
                </c:pt>
                <c:pt idx="746">
                  <c:v>41.846057000000002</c:v>
                </c:pt>
                <c:pt idx="747">
                  <c:v>41.527045999999999</c:v>
                </c:pt>
                <c:pt idx="748">
                  <c:v>40.868217000000001</c:v>
                </c:pt>
                <c:pt idx="749">
                  <c:v>40.868217000000001</c:v>
                </c:pt>
                <c:pt idx="750">
                  <c:v>40.507595000000002</c:v>
                </c:pt>
                <c:pt idx="751">
                  <c:v>40.493726000000002</c:v>
                </c:pt>
                <c:pt idx="752">
                  <c:v>39.841830999999999</c:v>
                </c:pt>
                <c:pt idx="753">
                  <c:v>39.280092000000003</c:v>
                </c:pt>
                <c:pt idx="754">
                  <c:v>39.474274000000001</c:v>
                </c:pt>
                <c:pt idx="755">
                  <c:v>38.981884000000001</c:v>
                </c:pt>
                <c:pt idx="756">
                  <c:v>39.661518000000001</c:v>
                </c:pt>
                <c:pt idx="757">
                  <c:v>39.751674000000001</c:v>
                </c:pt>
                <c:pt idx="758">
                  <c:v>39.647649000000001</c:v>
                </c:pt>
                <c:pt idx="759">
                  <c:v>39.757224000000001</c:v>
                </c:pt>
                <c:pt idx="760">
                  <c:v>39.598084999999998</c:v>
                </c:pt>
                <c:pt idx="761">
                  <c:v>39.812576999999997</c:v>
                </c:pt>
                <c:pt idx="762">
                  <c:v>39.411268</c:v>
                </c:pt>
                <c:pt idx="763">
                  <c:v>39.701872000000002</c:v>
                </c:pt>
                <c:pt idx="764">
                  <c:v>40.054746999999999</c:v>
                </c:pt>
                <c:pt idx="765">
                  <c:v>39.003039999999999</c:v>
                </c:pt>
                <c:pt idx="766">
                  <c:v>38.221181999999999</c:v>
                </c:pt>
                <c:pt idx="767">
                  <c:v>38.165829000000002</c:v>
                </c:pt>
                <c:pt idx="768">
                  <c:v>38.235019000000001</c:v>
                </c:pt>
                <c:pt idx="769">
                  <c:v>37.944414999999999</c:v>
                </c:pt>
                <c:pt idx="770">
                  <c:v>38.290371</c:v>
                </c:pt>
                <c:pt idx="771">
                  <c:v>38.096635999999997</c:v>
                </c:pt>
                <c:pt idx="772">
                  <c:v>37.937496000000003</c:v>
                </c:pt>
                <c:pt idx="773">
                  <c:v>37.017254999999999</c:v>
                </c:pt>
                <c:pt idx="774">
                  <c:v>37.072606999999998</c:v>
                </c:pt>
                <c:pt idx="775">
                  <c:v>36.622864</c:v>
                </c:pt>
                <c:pt idx="776">
                  <c:v>36.816600000000001</c:v>
                </c:pt>
                <c:pt idx="777">
                  <c:v>37.065688999999999</c:v>
                </c:pt>
                <c:pt idx="778">
                  <c:v>37.231746000000001</c:v>
                </c:pt>
                <c:pt idx="779">
                  <c:v>37.121040999999998</c:v>
                </c:pt>
                <c:pt idx="780">
                  <c:v>36.747410000000002</c:v>
                </c:pt>
                <c:pt idx="781">
                  <c:v>37.259425</c:v>
                </c:pt>
                <c:pt idx="782">
                  <c:v>37.432400999999999</c:v>
                </c:pt>
                <c:pt idx="783">
                  <c:v>37.038013999999997</c:v>
                </c:pt>
                <c:pt idx="784">
                  <c:v>37.238664999999997</c:v>
                </c:pt>
                <c:pt idx="785">
                  <c:v>37.397807999999998</c:v>
                </c:pt>
                <c:pt idx="786">
                  <c:v>38.006689999999999</c:v>
                </c:pt>
                <c:pt idx="787">
                  <c:v>34.969197999999999</c:v>
                </c:pt>
                <c:pt idx="788">
                  <c:v>35.42586</c:v>
                </c:pt>
                <c:pt idx="789">
                  <c:v>35.42586</c:v>
                </c:pt>
                <c:pt idx="790">
                  <c:v>35.495049000000002</c:v>
                </c:pt>
                <c:pt idx="791">
                  <c:v>35.135255999999998</c:v>
                </c:pt>
                <c:pt idx="792">
                  <c:v>34.630159999999997</c:v>
                </c:pt>
                <c:pt idx="793">
                  <c:v>35.315154</c:v>
                </c:pt>
                <c:pt idx="794">
                  <c:v>35.432777999999999</c:v>
                </c:pt>
                <c:pt idx="795">
                  <c:v>35.432777999999999</c:v>
                </c:pt>
                <c:pt idx="796">
                  <c:v>35.356665999999997</c:v>
                </c:pt>
                <c:pt idx="797">
                  <c:v>35.121419000000003</c:v>
                </c:pt>
                <c:pt idx="798">
                  <c:v>35.391263000000002</c:v>
                </c:pt>
                <c:pt idx="799">
                  <c:v>35.771816000000001</c:v>
                </c:pt>
                <c:pt idx="800">
                  <c:v>35.626514</c:v>
                </c:pt>
                <c:pt idx="801">
                  <c:v>35.88944</c:v>
                </c:pt>
                <c:pt idx="802">
                  <c:v>35.370507000000003</c:v>
                </c:pt>
                <c:pt idx="803">
                  <c:v>35.045305999999997</c:v>
                </c:pt>
                <c:pt idx="804">
                  <c:v>35.301313999999998</c:v>
                </c:pt>
                <c:pt idx="805">
                  <c:v>35.972470999999999</c:v>
                </c:pt>
                <c:pt idx="806">
                  <c:v>36.664380000000001</c:v>
                </c:pt>
                <c:pt idx="807">
                  <c:v>36.429132000000003</c:v>
                </c:pt>
                <c:pt idx="808">
                  <c:v>35.674948000000001</c:v>
                </c:pt>
                <c:pt idx="809">
                  <c:v>35.204448999999997</c:v>
                </c:pt>
                <c:pt idx="810">
                  <c:v>35.536565000000003</c:v>
                </c:pt>
                <c:pt idx="811">
                  <c:v>35.605755000000002</c:v>
                </c:pt>
                <c:pt idx="812">
                  <c:v>35.280557999999999</c:v>
                </c:pt>
                <c:pt idx="813">
                  <c:v>34.560969999999998</c:v>
                </c:pt>
                <c:pt idx="814">
                  <c:v>34.685513</c:v>
                </c:pt>
                <c:pt idx="815">
                  <c:v>35.377426</c:v>
                </c:pt>
                <c:pt idx="816">
                  <c:v>35.827168999999998</c:v>
                </c:pt>
                <c:pt idx="817">
                  <c:v>35.328992</c:v>
                </c:pt>
                <c:pt idx="818">
                  <c:v>35.681866999999997</c:v>
                </c:pt>
                <c:pt idx="819">
                  <c:v>35.910195999999999</c:v>
                </c:pt>
                <c:pt idx="820">
                  <c:v>35.460456000000001</c:v>
                </c:pt>
                <c:pt idx="821">
                  <c:v>35.723382000000001</c:v>
                </c:pt>
                <c:pt idx="822">
                  <c:v>35.958627999999997</c:v>
                </c:pt>
                <c:pt idx="823">
                  <c:v>35.779144000000002</c:v>
                </c:pt>
                <c:pt idx="824">
                  <c:v>35.620370999999999</c:v>
                </c:pt>
                <c:pt idx="825">
                  <c:v>35.668694000000002</c:v>
                </c:pt>
                <c:pt idx="826">
                  <c:v>36.000048</c:v>
                </c:pt>
                <c:pt idx="827">
                  <c:v>35.192376000000003</c:v>
                </c:pt>
                <c:pt idx="828">
                  <c:v>34.046447999999998</c:v>
                </c:pt>
                <c:pt idx="829">
                  <c:v>33.735804999999999</c:v>
                </c:pt>
                <c:pt idx="830">
                  <c:v>33.646062999999998</c:v>
                </c:pt>
                <c:pt idx="831">
                  <c:v>33.452776999999998</c:v>
                </c:pt>
                <c:pt idx="832">
                  <c:v>33.563226999999998</c:v>
                </c:pt>
                <c:pt idx="833">
                  <c:v>33.797933</c:v>
                </c:pt>
                <c:pt idx="834">
                  <c:v>33.514904999999999</c:v>
                </c:pt>
                <c:pt idx="835">
                  <c:v>33.100715000000001</c:v>
                </c:pt>
                <c:pt idx="836">
                  <c:v>32.741751000000001</c:v>
                </c:pt>
                <c:pt idx="837">
                  <c:v>32.914327999999998</c:v>
                </c:pt>
                <c:pt idx="838">
                  <c:v>33.045490000000001</c:v>
                </c:pt>
                <c:pt idx="839">
                  <c:v>32.396591000000001</c:v>
                </c:pt>
                <c:pt idx="840">
                  <c:v>32.196399</c:v>
                </c:pt>
                <c:pt idx="841">
                  <c:v>32.306849</c:v>
                </c:pt>
                <c:pt idx="842">
                  <c:v>32.265428999999997</c:v>
                </c:pt>
                <c:pt idx="843">
                  <c:v>32.424202000000001</c:v>
                </c:pt>
                <c:pt idx="844">
                  <c:v>32.859102999999998</c:v>
                </c:pt>
                <c:pt idx="845">
                  <c:v>32.914327999999998</c:v>
                </c:pt>
                <c:pt idx="846">
                  <c:v>33.114521000000003</c:v>
                </c:pt>
                <c:pt idx="847">
                  <c:v>32.368977000000001</c:v>
                </c:pt>
                <c:pt idx="848">
                  <c:v>32.465622000000003</c:v>
                </c:pt>
                <c:pt idx="849">
                  <c:v>32.058334000000002</c:v>
                </c:pt>
                <c:pt idx="850">
                  <c:v>32.299945999999998</c:v>
                </c:pt>
                <c:pt idx="851">
                  <c:v>32.417299</c:v>
                </c:pt>
                <c:pt idx="852">
                  <c:v>32.106656999999998</c:v>
                </c:pt>
                <c:pt idx="853">
                  <c:v>32.389688</c:v>
                </c:pt>
                <c:pt idx="854">
                  <c:v>32.065237000000003</c:v>
                </c:pt>
                <c:pt idx="855">
                  <c:v>31.906465000000001</c:v>
                </c:pt>
                <c:pt idx="856">
                  <c:v>31.651046999999998</c:v>
                </c:pt>
                <c:pt idx="857">
                  <c:v>31.947883999999998</c:v>
                </c:pt>
                <c:pt idx="858">
                  <c:v>31.809819999999998</c:v>
                </c:pt>
                <c:pt idx="859">
                  <c:v>31.713175</c:v>
                </c:pt>
                <c:pt idx="860">
                  <c:v>32.016914999999997</c:v>
                </c:pt>
                <c:pt idx="861">
                  <c:v>31.782209000000002</c:v>
                </c:pt>
                <c:pt idx="862">
                  <c:v>30.877893</c:v>
                </c:pt>
                <c:pt idx="863">
                  <c:v>30.960732</c:v>
                </c:pt>
                <c:pt idx="864">
                  <c:v>31.298984999999998</c:v>
                </c:pt>
                <c:pt idx="865">
                  <c:v>31.478469</c:v>
                </c:pt>
                <c:pt idx="866">
                  <c:v>32.210203999999997</c:v>
                </c:pt>
                <c:pt idx="867">
                  <c:v>32.279237999999999</c:v>
                </c:pt>
                <c:pt idx="868">
                  <c:v>32.079045999999998</c:v>
                </c:pt>
                <c:pt idx="869">
                  <c:v>32.306849</c:v>
                </c:pt>
                <c:pt idx="870">
                  <c:v>31.892658999999998</c:v>
                </c:pt>
                <c:pt idx="871">
                  <c:v>31.685563999999999</c:v>
                </c:pt>
                <c:pt idx="872">
                  <c:v>31.485372000000002</c:v>
                </c:pt>
                <c:pt idx="873">
                  <c:v>31.692467000000001</c:v>
                </c:pt>
                <c:pt idx="874">
                  <c:v>31.830532000000002</c:v>
                </c:pt>
                <c:pt idx="875">
                  <c:v>31.582017</c:v>
                </c:pt>
                <c:pt idx="876">
                  <c:v>31.561305000000001</c:v>
                </c:pt>
                <c:pt idx="877">
                  <c:v>31.278276999999999</c:v>
                </c:pt>
                <c:pt idx="878">
                  <c:v>30.788150999999999</c:v>
                </c:pt>
                <c:pt idx="879">
                  <c:v>30.622475000000001</c:v>
                </c:pt>
                <c:pt idx="880">
                  <c:v>30.532733</c:v>
                </c:pt>
                <c:pt idx="881">
                  <c:v>29.800996999999999</c:v>
                </c:pt>
                <c:pt idx="882">
                  <c:v>29.745771999999999</c:v>
                </c:pt>
                <c:pt idx="883">
                  <c:v>30.090931000000001</c:v>
                </c:pt>
                <c:pt idx="884">
                  <c:v>29.517966999999999</c:v>
                </c:pt>
                <c:pt idx="885">
                  <c:v>29.656026000000001</c:v>
                </c:pt>
                <c:pt idx="886">
                  <c:v>29.146615000000001</c:v>
                </c:pt>
                <c:pt idx="887">
                  <c:v>29.242989999999999</c:v>
                </c:pt>
                <c:pt idx="888">
                  <c:v>29.125962999999999</c:v>
                </c:pt>
                <c:pt idx="889">
                  <c:v>29.587185999999999</c:v>
                </c:pt>
                <c:pt idx="890">
                  <c:v>29.132846000000001</c:v>
                </c:pt>
                <c:pt idx="891">
                  <c:v>29.958919999999999</c:v>
                </c:pt>
                <c:pt idx="892">
                  <c:v>30.840064999999999</c:v>
                </c:pt>
                <c:pt idx="893">
                  <c:v>30.550937999999999</c:v>
                </c:pt>
                <c:pt idx="894">
                  <c:v>30.289349000000001</c:v>
                </c:pt>
                <c:pt idx="895">
                  <c:v>30.626662</c:v>
                </c:pt>
                <c:pt idx="896">
                  <c:v>30.234278</c:v>
                </c:pt>
                <c:pt idx="897">
                  <c:v>30.564706999999999</c:v>
                </c:pt>
                <c:pt idx="898">
                  <c:v>30.791876999999999</c:v>
                </c:pt>
                <c:pt idx="899">
                  <c:v>31.081004</c:v>
                </c:pt>
                <c:pt idx="900">
                  <c:v>30.984628000000001</c:v>
                </c:pt>
                <c:pt idx="901">
                  <c:v>30.654197</c:v>
                </c:pt>
                <c:pt idx="902">
                  <c:v>31.266867999999999</c:v>
                </c:pt>
                <c:pt idx="903">
                  <c:v>31.328825999999999</c:v>
                </c:pt>
                <c:pt idx="904">
                  <c:v>31.287521999999999</c:v>
                </c:pt>
                <c:pt idx="905">
                  <c:v>31.700558000000001</c:v>
                </c:pt>
                <c:pt idx="906">
                  <c:v>31.700558000000001</c:v>
                </c:pt>
                <c:pt idx="907">
                  <c:v>31.962147000000002</c:v>
                </c:pt>
                <c:pt idx="908">
                  <c:v>31.383897000000001</c:v>
                </c:pt>
                <c:pt idx="909">
                  <c:v>31.487155999999999</c:v>
                </c:pt>
                <c:pt idx="910">
                  <c:v>31.831351000000002</c:v>
                </c:pt>
                <c:pt idx="911">
                  <c:v>32.182431999999999</c:v>
                </c:pt>
                <c:pt idx="912">
                  <c:v>31.900192000000001</c:v>
                </c:pt>
                <c:pt idx="913">
                  <c:v>31.363243000000001</c:v>
                </c:pt>
                <c:pt idx="914">
                  <c:v>30.970858</c:v>
                </c:pt>
                <c:pt idx="915">
                  <c:v>31.445851999999999</c:v>
                </c:pt>
                <c:pt idx="916">
                  <c:v>30.268697</c:v>
                </c:pt>
                <c:pt idx="917">
                  <c:v>29.628491</c:v>
                </c:pt>
                <c:pt idx="918">
                  <c:v>30.034642999999999</c:v>
                </c:pt>
                <c:pt idx="919">
                  <c:v>29.711096999999999</c:v>
                </c:pt>
                <c:pt idx="920">
                  <c:v>29.559650999999999</c:v>
                </c:pt>
                <c:pt idx="921">
                  <c:v>29.187919000000001</c:v>
                </c:pt>
                <c:pt idx="922">
                  <c:v>28.912561</c:v>
                </c:pt>
                <c:pt idx="923">
                  <c:v>28.602782000000001</c:v>
                </c:pt>
                <c:pt idx="924">
                  <c:v>28.554594000000002</c:v>
                </c:pt>
                <c:pt idx="925">
                  <c:v>28.437569</c:v>
                </c:pt>
                <c:pt idx="926">
                  <c:v>28.527059000000001</c:v>
                </c:pt>
                <c:pt idx="927">
                  <c:v>28.540828000000001</c:v>
                </c:pt>
                <c:pt idx="928">
                  <c:v>28.430685</c:v>
                </c:pt>
                <c:pt idx="929">
                  <c:v>29.415087</c:v>
                </c:pt>
                <c:pt idx="930">
                  <c:v>29.497696000000001</c:v>
                </c:pt>
                <c:pt idx="931">
                  <c:v>29.332481000000001</c:v>
                </c:pt>
                <c:pt idx="932">
                  <c:v>28.809301999999999</c:v>
                </c:pt>
                <c:pt idx="933">
                  <c:v>28.912561</c:v>
                </c:pt>
                <c:pt idx="934">
                  <c:v>28.795532999999999</c:v>
                </c:pt>
                <c:pt idx="935">
                  <c:v>29.043355999999999</c:v>
                </c:pt>
                <c:pt idx="936">
                  <c:v>29.869427999999999</c:v>
                </c:pt>
                <c:pt idx="937">
                  <c:v>29.628491</c:v>
                </c:pt>
                <c:pt idx="938">
                  <c:v>30.805644000000001</c:v>
                </c:pt>
                <c:pt idx="939">
                  <c:v>30.192972999999999</c:v>
                </c:pt>
                <c:pt idx="940">
                  <c:v>29.091543000000001</c:v>
                </c:pt>
                <c:pt idx="941">
                  <c:v>28.671621999999999</c:v>
                </c:pt>
                <c:pt idx="942">
                  <c:v>28.678505999999999</c:v>
                </c:pt>
                <c:pt idx="943">
                  <c:v>28.595898999999999</c:v>
                </c:pt>
                <c:pt idx="944">
                  <c:v>28.506409000000001</c:v>
                </c:pt>
                <c:pt idx="945">
                  <c:v>27.893736000000001</c:v>
                </c:pt>
                <c:pt idx="946">
                  <c:v>27.990112</c:v>
                </c:pt>
                <c:pt idx="947">
                  <c:v>28.175979000000002</c:v>
                </c:pt>
                <c:pt idx="948">
                  <c:v>28.891908999999998</c:v>
                </c:pt>
                <c:pt idx="949">
                  <c:v>28.891905999999999</c:v>
                </c:pt>
                <c:pt idx="950">
                  <c:v>28.706569999999999</c:v>
                </c:pt>
                <c:pt idx="951">
                  <c:v>28.232932000000002</c:v>
                </c:pt>
                <c:pt idx="952">
                  <c:v>28.315303</c:v>
                </c:pt>
                <c:pt idx="953">
                  <c:v>28.589876</c:v>
                </c:pt>
                <c:pt idx="954">
                  <c:v>29.31063</c:v>
                </c:pt>
                <c:pt idx="955">
                  <c:v>28.830127999999998</c:v>
                </c:pt>
                <c:pt idx="956">
                  <c:v>29.207666</c:v>
                </c:pt>
                <c:pt idx="957">
                  <c:v>29.523423000000001</c:v>
                </c:pt>
                <c:pt idx="958">
                  <c:v>29.736218000000001</c:v>
                </c:pt>
                <c:pt idx="959">
                  <c:v>29.516559000000001</c:v>
                </c:pt>
                <c:pt idx="960">
                  <c:v>29.255714000000001</c:v>
                </c:pt>
                <c:pt idx="961">
                  <c:v>29.386137999999999</c:v>
                </c:pt>
                <c:pt idx="962">
                  <c:v>29.537153</c:v>
                </c:pt>
                <c:pt idx="963">
                  <c:v>29.688168000000001</c:v>
                </c:pt>
                <c:pt idx="964">
                  <c:v>29.681301999999999</c:v>
                </c:pt>
                <c:pt idx="965">
                  <c:v>29.283173000000001</c:v>
                </c:pt>
                <c:pt idx="966">
                  <c:v>28.850719999999999</c:v>
                </c:pt>
                <c:pt idx="967">
                  <c:v>28.782077999999998</c:v>
                </c:pt>
                <c:pt idx="968">
                  <c:v>28.473182000000001</c:v>
                </c:pt>
                <c:pt idx="969">
                  <c:v>28.64479</c:v>
                </c:pt>
                <c:pt idx="970">
                  <c:v>28.123104000000001</c:v>
                </c:pt>
                <c:pt idx="971">
                  <c:v>28.342759999999998</c:v>
                </c:pt>
                <c:pt idx="972">
                  <c:v>28.692841000000001</c:v>
                </c:pt>
                <c:pt idx="973">
                  <c:v>28.576149000000001</c:v>
                </c:pt>
                <c:pt idx="974">
                  <c:v>28.994871</c:v>
                </c:pt>
                <c:pt idx="975">
                  <c:v>29.523423000000001</c:v>
                </c:pt>
                <c:pt idx="976">
                  <c:v>29.001735</c:v>
                </c:pt>
                <c:pt idx="977">
                  <c:v>30.601120999999999</c:v>
                </c:pt>
                <c:pt idx="978">
                  <c:v>30.717814000000001</c:v>
                </c:pt>
                <c:pt idx="979">
                  <c:v>30.628578999999998</c:v>
                </c:pt>
                <c:pt idx="980">
                  <c:v>30.614849</c:v>
                </c:pt>
                <c:pt idx="981">
                  <c:v>30.944337999999998</c:v>
                </c:pt>
                <c:pt idx="982">
                  <c:v>30.896287999999998</c:v>
                </c:pt>
                <c:pt idx="983">
                  <c:v>30.951201999999999</c:v>
                </c:pt>
                <c:pt idx="984">
                  <c:v>30.889424000000002</c:v>
                </c:pt>
                <c:pt idx="985">
                  <c:v>30.381463</c:v>
                </c:pt>
                <c:pt idx="986">
                  <c:v>31.088488999999999</c:v>
                </c:pt>
                <c:pt idx="987">
                  <c:v>30.738409000000001</c:v>
                </c:pt>
                <c:pt idx="988">
                  <c:v>30.477564000000001</c:v>
                </c:pt>
                <c:pt idx="989">
                  <c:v>30.642306000000001</c:v>
                </c:pt>
                <c:pt idx="990">
                  <c:v>31.012979999999999</c:v>
                </c:pt>
                <c:pt idx="991">
                  <c:v>31.088488999999999</c:v>
                </c:pt>
                <c:pt idx="992">
                  <c:v>30.656036</c:v>
                </c:pt>
                <c:pt idx="993">
                  <c:v>30.408919999999998</c:v>
                </c:pt>
                <c:pt idx="994">
                  <c:v>30.642306000000001</c:v>
                </c:pt>
                <c:pt idx="995">
                  <c:v>30.305955000000001</c:v>
                </c:pt>
                <c:pt idx="996">
                  <c:v>30.113754</c:v>
                </c:pt>
                <c:pt idx="997">
                  <c:v>29.550879999999999</c:v>
                </c:pt>
                <c:pt idx="998">
                  <c:v>29.681301999999999</c:v>
                </c:pt>
                <c:pt idx="999">
                  <c:v>29.887231</c:v>
                </c:pt>
                <c:pt idx="1000">
                  <c:v>29.811726</c:v>
                </c:pt>
                <c:pt idx="1001">
                  <c:v>29.976468000000001</c:v>
                </c:pt>
                <c:pt idx="1002">
                  <c:v>29.756810000000002</c:v>
                </c:pt>
                <c:pt idx="1003">
                  <c:v>28.974277000000001</c:v>
                </c:pt>
                <c:pt idx="1004">
                  <c:v>29.207666</c:v>
                </c:pt>
                <c:pt idx="1005">
                  <c:v>29.420459000000001</c:v>
                </c:pt>
                <c:pt idx="1006">
                  <c:v>28.850719999999999</c:v>
                </c:pt>
                <c:pt idx="1007">
                  <c:v>28.747755000000002</c:v>
                </c:pt>
                <c:pt idx="1008">
                  <c:v>28.102509999999999</c:v>
                </c:pt>
                <c:pt idx="1009">
                  <c:v>27.340572000000002</c:v>
                </c:pt>
                <c:pt idx="1010">
                  <c:v>27.896581000000001</c:v>
                </c:pt>
                <c:pt idx="1011">
                  <c:v>27.999545999999999</c:v>
                </c:pt>
                <c:pt idx="1012">
                  <c:v>28.122800999999999</c:v>
                </c:pt>
                <c:pt idx="1013">
                  <c:v>28.109107000000002</c:v>
                </c:pt>
                <c:pt idx="1014">
                  <c:v>28.321380000000001</c:v>
                </c:pt>
                <c:pt idx="1015">
                  <c:v>27.794119999999999</c:v>
                </c:pt>
                <c:pt idx="1016">
                  <c:v>28.341923000000001</c:v>
                </c:pt>
                <c:pt idx="1017">
                  <c:v>27.896833000000001</c:v>
                </c:pt>
                <c:pt idx="1018">
                  <c:v>27.287403000000001</c:v>
                </c:pt>
                <c:pt idx="1019">
                  <c:v>27.253166</c:v>
                </c:pt>
                <c:pt idx="1020">
                  <c:v>27.739339999999999</c:v>
                </c:pt>
                <c:pt idx="1021">
                  <c:v>27.18469</c:v>
                </c:pt>
                <c:pt idx="1022">
                  <c:v>26.404071999999999</c:v>
                </c:pt>
                <c:pt idx="1023">
                  <c:v>25.890508000000001</c:v>
                </c:pt>
                <c:pt idx="1024">
                  <c:v>26.239732</c:v>
                </c:pt>
                <c:pt idx="1025">
                  <c:v>26.472548</c:v>
                </c:pt>
                <c:pt idx="1026">
                  <c:v>26.109628000000001</c:v>
                </c:pt>
                <c:pt idx="1027">
                  <c:v>25.965831000000001</c:v>
                </c:pt>
                <c:pt idx="1028">
                  <c:v>26.219189</c:v>
                </c:pt>
                <c:pt idx="1029">
                  <c:v>26.253426000000001</c:v>
                </c:pt>
                <c:pt idx="1030">
                  <c:v>26.000067999999999</c:v>
                </c:pt>
                <c:pt idx="1031">
                  <c:v>25.568674000000001</c:v>
                </c:pt>
                <c:pt idx="1032">
                  <c:v>25.657691</c:v>
                </c:pt>
                <c:pt idx="1033">
                  <c:v>25.253686999999999</c:v>
                </c:pt>
                <c:pt idx="1034">
                  <c:v>24.541543999999998</c:v>
                </c:pt>
                <c:pt idx="1035">
                  <c:v>24.842835000000001</c:v>
                </c:pt>
                <c:pt idx="1036">
                  <c:v>25.685082000000001</c:v>
                </c:pt>
                <c:pt idx="1037">
                  <c:v>24.521000999999998</c:v>
                </c:pt>
                <c:pt idx="1038">
                  <c:v>24.479917</c:v>
                </c:pt>
                <c:pt idx="1039">
                  <c:v>24.746970000000001</c:v>
                </c:pt>
                <c:pt idx="1040">
                  <c:v>24.877074</c:v>
                </c:pt>
                <c:pt idx="1041">
                  <c:v>25.212603000000001</c:v>
                </c:pt>
                <c:pt idx="1042">
                  <c:v>25.274228999999998</c:v>
                </c:pt>
                <c:pt idx="1043">
                  <c:v>25.253686999999999</c:v>
                </c:pt>
                <c:pt idx="1044">
                  <c:v>25.733014000000001</c:v>
                </c:pt>
                <c:pt idx="1045">
                  <c:v>26.212342</c:v>
                </c:pt>
                <c:pt idx="1046">
                  <c:v>25.753556</c:v>
                </c:pt>
                <c:pt idx="1047">
                  <c:v>25.335858000000002</c:v>
                </c:pt>
                <c:pt idx="1048">
                  <c:v>25.404332</c:v>
                </c:pt>
                <c:pt idx="1049">
                  <c:v>24.644257</c:v>
                </c:pt>
                <c:pt idx="1050">
                  <c:v>24.610019999999999</c:v>
                </c:pt>
                <c:pt idx="1051">
                  <c:v>24.726429</c:v>
                </c:pt>
                <c:pt idx="1052">
                  <c:v>24.548390999999999</c:v>
                </c:pt>
                <c:pt idx="1053">
                  <c:v>24.315576</c:v>
                </c:pt>
                <c:pt idx="1054">
                  <c:v>24.651105999999999</c:v>
                </c:pt>
                <c:pt idx="1055">
                  <c:v>24.479917</c:v>
                </c:pt>
                <c:pt idx="1056">
                  <c:v>25.089347</c:v>
                </c:pt>
                <c:pt idx="1057">
                  <c:v>26.061696999999999</c:v>
                </c:pt>
                <c:pt idx="1058">
                  <c:v>25.958981999999999</c:v>
                </c:pt>
                <c:pt idx="1059">
                  <c:v>25.459114</c:v>
                </c:pt>
                <c:pt idx="1060">
                  <c:v>25.486504</c:v>
                </c:pt>
                <c:pt idx="1061">
                  <c:v>25.767251999999999</c:v>
                </c:pt>
                <c:pt idx="1062">
                  <c:v>25.616606999999998</c:v>
                </c:pt>
                <c:pt idx="1063">
                  <c:v>26.123324</c:v>
                </c:pt>
                <c:pt idx="1064">
                  <c:v>26.472548</c:v>
                </c:pt>
                <c:pt idx="1065">
                  <c:v>26.609497999999999</c:v>
                </c:pt>
                <c:pt idx="1066">
                  <c:v>26.842314999999999</c:v>
                </c:pt>
                <c:pt idx="1067">
                  <c:v>26.691669000000001</c:v>
                </c:pt>
                <c:pt idx="1068">
                  <c:v>26.616347000000001</c:v>
                </c:pt>
                <c:pt idx="1069">
                  <c:v>26.609497999999999</c:v>
                </c:pt>
                <c:pt idx="1070">
                  <c:v>26.328748999999998</c:v>
                </c:pt>
                <c:pt idx="1071">
                  <c:v>26.349292999999999</c:v>
                </c:pt>
                <c:pt idx="1072">
                  <c:v>26.137568999999999</c:v>
                </c:pt>
                <c:pt idx="1073">
                  <c:v>26.171719</c:v>
                </c:pt>
                <c:pt idx="1074">
                  <c:v>26.424420999999999</c:v>
                </c:pt>
                <c:pt idx="1075">
                  <c:v>26.636143000000001</c:v>
                </c:pt>
                <c:pt idx="1076">
                  <c:v>26.793227999999999</c:v>
                </c:pt>
                <c:pt idx="1077">
                  <c:v>27.237164</c:v>
                </c:pt>
                <c:pt idx="1078">
                  <c:v>27.011780999999999</c:v>
                </c:pt>
                <c:pt idx="1079">
                  <c:v>27.066419</c:v>
                </c:pt>
                <c:pt idx="1080">
                  <c:v>27.134716999999998</c:v>
                </c:pt>
                <c:pt idx="1081">
                  <c:v>26.212696000000001</c:v>
                </c:pt>
                <c:pt idx="1082">
                  <c:v>25.604845999999998</c:v>
                </c:pt>
                <c:pt idx="1083">
                  <c:v>25.837057999999999</c:v>
                </c:pt>
                <c:pt idx="1084">
                  <c:v>26.130739999999999</c:v>
                </c:pt>
                <c:pt idx="1085">
                  <c:v>26.240015</c:v>
                </c:pt>
                <c:pt idx="1086">
                  <c:v>25.598016999999999</c:v>
                </c:pt>
                <c:pt idx="1087">
                  <c:v>25.092614000000001</c:v>
                </c:pt>
                <c:pt idx="1088">
                  <c:v>25.304335999999999</c:v>
                </c:pt>
                <c:pt idx="1089">
                  <c:v>25.379463999999999</c:v>
                </c:pt>
                <c:pt idx="1090">
                  <c:v>25.297507</c:v>
                </c:pt>
                <c:pt idx="1091">
                  <c:v>25.379463999999999</c:v>
                </c:pt>
                <c:pt idx="1092">
                  <c:v>25.236038000000001</c:v>
                </c:pt>
                <c:pt idx="1093">
                  <c:v>25.570698</c:v>
                </c:pt>
                <c:pt idx="1094">
                  <c:v>25.850719000000002</c:v>
                </c:pt>
                <c:pt idx="1095">
                  <c:v>25.591186</c:v>
                </c:pt>
                <c:pt idx="1096">
                  <c:v>25.584357000000001</c:v>
                </c:pt>
                <c:pt idx="1097">
                  <c:v>25.358974</c:v>
                </c:pt>
                <c:pt idx="1098">
                  <c:v>25.051634</c:v>
                </c:pt>
                <c:pt idx="1099">
                  <c:v>25.420442999999999</c:v>
                </c:pt>
                <c:pt idx="1100">
                  <c:v>25.372634000000001</c:v>
                </c:pt>
                <c:pt idx="1101">
                  <c:v>27.64695</c:v>
                </c:pt>
                <c:pt idx="1102">
                  <c:v>27.653780999999999</c:v>
                </c:pt>
                <c:pt idx="1103">
                  <c:v>27.578654</c:v>
                </c:pt>
                <c:pt idx="1104">
                  <c:v>27.681100000000001</c:v>
                </c:pt>
                <c:pt idx="1105">
                  <c:v>27.865504000000001</c:v>
                </c:pt>
                <c:pt idx="1106">
                  <c:v>27.769886</c:v>
                </c:pt>
                <c:pt idx="1107">
                  <c:v>27.489865999999999</c:v>
                </c:pt>
                <c:pt idx="1108">
                  <c:v>26.793227999999999</c:v>
                </c:pt>
                <c:pt idx="1109">
                  <c:v>26.711271</c:v>
                </c:pt>
                <c:pt idx="1110">
                  <c:v>25.782420999999999</c:v>
                </c:pt>
                <c:pt idx="1111">
                  <c:v>26.076101999999999</c:v>
                </c:pt>
                <c:pt idx="1112">
                  <c:v>26.151229000000001</c:v>
                </c:pt>
                <c:pt idx="1113">
                  <c:v>26.076101999999999</c:v>
                </c:pt>
                <c:pt idx="1114">
                  <c:v>25.912185999999998</c:v>
                </c:pt>
                <c:pt idx="1115">
                  <c:v>25.003826</c:v>
                </c:pt>
                <c:pt idx="1116">
                  <c:v>24.682825000000001</c:v>
                </c:pt>
                <c:pt idx="1117">
                  <c:v>24.320848000000002</c:v>
                </c:pt>
                <c:pt idx="1118">
                  <c:v>25.058463</c:v>
                </c:pt>
                <c:pt idx="1119">
                  <c:v>25.652654999999999</c:v>
                </c:pt>
                <c:pt idx="1120">
                  <c:v>26.267334000000002</c:v>
                </c:pt>
                <c:pt idx="1121">
                  <c:v>26.199038000000002</c:v>
                </c:pt>
                <c:pt idx="1122">
                  <c:v>25.502400000000002</c:v>
                </c:pt>
                <c:pt idx="1123">
                  <c:v>25.154081000000001</c:v>
                </c:pt>
                <c:pt idx="1124">
                  <c:v>25.297507</c:v>
                </c:pt>
                <c:pt idx="1125">
                  <c:v>24.942357999999999</c:v>
                </c:pt>
                <c:pt idx="1126">
                  <c:v>25.399953</c:v>
                </c:pt>
                <c:pt idx="1127">
                  <c:v>25.604845999999998</c:v>
                </c:pt>
                <c:pt idx="1128">
                  <c:v>25.693633999999999</c:v>
                </c:pt>
                <c:pt idx="1129">
                  <c:v>25.932676000000001</c:v>
                </c:pt>
                <c:pt idx="1130">
                  <c:v>26.888845</c:v>
                </c:pt>
                <c:pt idx="1131">
                  <c:v>27.004951999999999</c:v>
                </c:pt>
                <c:pt idx="1132">
                  <c:v>26.574676</c:v>
                </c:pt>
                <c:pt idx="1133">
                  <c:v>26.800059000000001</c:v>
                </c:pt>
                <c:pt idx="1134">
                  <c:v>25.693632999999998</c:v>
                </c:pt>
                <c:pt idx="1135">
                  <c:v>26.122768000000001</c:v>
                </c:pt>
                <c:pt idx="1136">
                  <c:v>25.877548999999998</c:v>
                </c:pt>
                <c:pt idx="1137">
                  <c:v>25.652764000000001</c:v>
                </c:pt>
                <c:pt idx="1138">
                  <c:v>26.585963</c:v>
                </c:pt>
                <c:pt idx="1139">
                  <c:v>26.647266999999999</c:v>
                </c:pt>
                <c:pt idx="1140">
                  <c:v>27.682642999999999</c:v>
                </c:pt>
                <c:pt idx="1141">
                  <c:v>28.030038999999999</c:v>
                </c:pt>
                <c:pt idx="1142">
                  <c:v>27.348870000000002</c:v>
                </c:pt>
                <c:pt idx="1143">
                  <c:v>27.253508</c:v>
                </c:pt>
                <c:pt idx="1144">
                  <c:v>26.803937000000001</c:v>
                </c:pt>
                <c:pt idx="1145">
                  <c:v>26.565528</c:v>
                </c:pt>
                <c:pt idx="1146">
                  <c:v>26.885677000000001</c:v>
                </c:pt>
                <c:pt idx="1147">
                  <c:v>26.551905000000001</c:v>
                </c:pt>
                <c:pt idx="1148">
                  <c:v>26.974228</c:v>
                </c:pt>
                <c:pt idx="1149">
                  <c:v>27.219448</c:v>
                </c:pt>
                <c:pt idx="1150">
                  <c:v>27.090026999999999</c:v>
                </c:pt>
                <c:pt idx="1151">
                  <c:v>26.081899</c:v>
                </c:pt>
                <c:pt idx="1152">
                  <c:v>25.775375</c:v>
                </c:pt>
                <c:pt idx="1153">
                  <c:v>26.034217999999999</c:v>
                </c:pt>
                <c:pt idx="1154">
                  <c:v>27.696265</c:v>
                </c:pt>
                <c:pt idx="1155">
                  <c:v>28.166270999999998</c:v>
                </c:pt>
                <c:pt idx="1156">
                  <c:v>28.731641</c:v>
                </c:pt>
                <c:pt idx="1157">
                  <c:v>27.934674999999999</c:v>
                </c:pt>
                <c:pt idx="1158">
                  <c:v>27.941486000000001</c:v>
                </c:pt>
                <c:pt idx="1159">
                  <c:v>27.771194000000001</c:v>
                </c:pt>
                <c:pt idx="1160">
                  <c:v>27.580468</c:v>
                </c:pt>
                <c:pt idx="1161">
                  <c:v>27.239884</c:v>
                </c:pt>
                <c:pt idx="1162">
                  <c:v>26.381613000000002</c:v>
                </c:pt>
                <c:pt idx="1163">
                  <c:v>26.994662999999999</c:v>
                </c:pt>
                <c:pt idx="1164">
                  <c:v>27.083216</c:v>
                </c:pt>
                <c:pt idx="1165">
                  <c:v>27.594090000000001</c:v>
                </c:pt>
                <c:pt idx="1166">
                  <c:v>26.497409999999999</c:v>
                </c:pt>
                <c:pt idx="1167">
                  <c:v>26.872053000000001</c:v>
                </c:pt>
                <c:pt idx="1168">
                  <c:v>27.069590999999999</c:v>
                </c:pt>
                <c:pt idx="1169">
                  <c:v>27.199013000000001</c:v>
                </c:pt>
                <c:pt idx="1170">
                  <c:v>27.430610999999999</c:v>
                </c:pt>
                <c:pt idx="1171">
                  <c:v>27.8325</c:v>
                </c:pt>
                <c:pt idx="1172">
                  <c:v>27.934674999999999</c:v>
                </c:pt>
                <c:pt idx="1173">
                  <c:v>28.752075000000001</c:v>
                </c:pt>
                <c:pt idx="1174">
                  <c:v>29.317443999999998</c:v>
                </c:pt>
                <c:pt idx="1175">
                  <c:v>29.269762</c:v>
                </c:pt>
                <c:pt idx="1176">
                  <c:v>28.731641</c:v>
                </c:pt>
                <c:pt idx="1177">
                  <c:v>28.990483999999999</c:v>
                </c:pt>
                <c:pt idx="1178">
                  <c:v>28.602218000000001</c:v>
                </c:pt>
                <c:pt idx="1179">
                  <c:v>28.050471999999999</c:v>
                </c:pt>
                <c:pt idx="1180">
                  <c:v>27.110461999999998</c:v>
                </c:pt>
                <c:pt idx="1181">
                  <c:v>28.111778000000001</c:v>
                </c:pt>
                <c:pt idx="1182">
                  <c:v>28.677146</c:v>
                </c:pt>
                <c:pt idx="1183">
                  <c:v>28.554535999999999</c:v>
                </c:pt>
                <c:pt idx="1184">
                  <c:v>28.827003000000001</c:v>
                </c:pt>
                <c:pt idx="1185">
                  <c:v>29.051787999999998</c:v>
                </c:pt>
                <c:pt idx="1186">
                  <c:v>28.602218000000001</c:v>
                </c:pt>
                <c:pt idx="1187">
                  <c:v>28.77251</c:v>
                </c:pt>
                <c:pt idx="1188">
                  <c:v>29.651216000000002</c:v>
                </c:pt>
                <c:pt idx="1189">
                  <c:v>28.929178</c:v>
                </c:pt>
                <c:pt idx="1190">
                  <c:v>28.813381</c:v>
                </c:pt>
                <c:pt idx="1191">
                  <c:v>29.664840000000002</c:v>
                </c:pt>
                <c:pt idx="1192">
                  <c:v>30.495861999999999</c:v>
                </c:pt>
                <c:pt idx="1193">
                  <c:v>29.794260999999999</c:v>
                </c:pt>
                <c:pt idx="1194">
                  <c:v>30.536733000000002</c:v>
                </c:pt>
                <c:pt idx="1195">
                  <c:v>30.563980999999998</c:v>
                </c:pt>
                <c:pt idx="1196">
                  <c:v>30.318760000000001</c:v>
                </c:pt>
                <c:pt idx="1197">
                  <c:v>30.216584999999998</c:v>
                </c:pt>
                <c:pt idx="1198">
                  <c:v>30.304938</c:v>
                </c:pt>
                <c:pt idx="1199">
                  <c:v>31.038945999999999</c:v>
                </c:pt>
                <c:pt idx="1200">
                  <c:v>30.617570000000001</c:v>
                </c:pt>
                <c:pt idx="1201">
                  <c:v>30.107844</c:v>
                </c:pt>
                <c:pt idx="1202">
                  <c:v>29.706859000000001</c:v>
                </c:pt>
                <c:pt idx="1203">
                  <c:v>30.393291999999999</c:v>
                </c:pt>
                <c:pt idx="1204">
                  <c:v>30.468050000000002</c:v>
                </c:pt>
                <c:pt idx="1205">
                  <c:v>30.828256</c:v>
                </c:pt>
                <c:pt idx="1206">
                  <c:v>31.004963</c:v>
                </c:pt>
                <c:pt idx="1207">
                  <c:v>31.168074000000001</c:v>
                </c:pt>
                <c:pt idx="1208">
                  <c:v>30.563199000000001</c:v>
                </c:pt>
                <c:pt idx="1209">
                  <c:v>30.658349000000001</c:v>
                </c:pt>
                <c:pt idx="1210">
                  <c:v>29.645693000000001</c:v>
                </c:pt>
                <c:pt idx="1211">
                  <c:v>30.277753000000001</c:v>
                </c:pt>
                <c:pt idx="1212">
                  <c:v>30.094252000000001</c:v>
                </c:pt>
                <c:pt idx="1213">
                  <c:v>29.536950000000001</c:v>
                </c:pt>
                <c:pt idx="1214">
                  <c:v>28.734981000000001</c:v>
                </c:pt>
                <c:pt idx="1215">
                  <c:v>29.074798999999999</c:v>
                </c:pt>
                <c:pt idx="1216">
                  <c:v>29.713654999999999</c:v>
                </c:pt>
                <c:pt idx="1217">
                  <c:v>30.012695000000001</c:v>
                </c:pt>
                <c:pt idx="1218">
                  <c:v>29.645693000000001</c:v>
                </c:pt>
                <c:pt idx="1219">
                  <c:v>29.652488999999999</c:v>
                </c:pt>
                <c:pt idx="1220">
                  <c:v>29.46219</c:v>
                </c:pt>
                <c:pt idx="1221">
                  <c:v>29.237909999999999</c:v>
                </c:pt>
                <c:pt idx="1222">
                  <c:v>29.502969</c:v>
                </c:pt>
                <c:pt idx="1223">
                  <c:v>29.034020000000002</c:v>
                </c:pt>
                <c:pt idx="1224">
                  <c:v>28.95926</c:v>
                </c:pt>
                <c:pt idx="1225">
                  <c:v>29.319468000000001</c:v>
                </c:pt>
                <c:pt idx="1226">
                  <c:v>29.788415000000001</c:v>
                </c:pt>
                <c:pt idx="1227">
                  <c:v>29.659285000000001</c:v>
                </c:pt>
                <c:pt idx="1228">
                  <c:v>29.754434</c:v>
                </c:pt>
                <c:pt idx="1229">
                  <c:v>29.795213</c:v>
                </c:pt>
                <c:pt idx="1230">
                  <c:v>29.999103000000002</c:v>
                </c:pt>
                <c:pt idx="1231">
                  <c:v>30.644756999999998</c:v>
                </c:pt>
                <c:pt idx="1232">
                  <c:v>30.563199000000001</c:v>
                </c:pt>
                <c:pt idx="1233">
                  <c:v>30.311734000000001</c:v>
                </c:pt>
                <c:pt idx="1234">
                  <c:v>30.352512999999998</c:v>
                </c:pt>
                <c:pt idx="1235">
                  <c:v>30.773885</c:v>
                </c:pt>
                <c:pt idx="1236">
                  <c:v>29.713654999999999</c:v>
                </c:pt>
                <c:pt idx="1237">
                  <c:v>30.033083999999999</c:v>
                </c:pt>
                <c:pt idx="1238">
                  <c:v>28.864111000000001</c:v>
                </c:pt>
                <c:pt idx="1239">
                  <c:v>29.33306</c:v>
                </c:pt>
                <c:pt idx="1240">
                  <c:v>29.006834999999999</c:v>
                </c:pt>
                <c:pt idx="1241">
                  <c:v>28.993243</c:v>
                </c:pt>
                <c:pt idx="1242">
                  <c:v>29.937935</c:v>
                </c:pt>
                <c:pt idx="1243">
                  <c:v>28.952463999999999</c:v>
                </c:pt>
                <c:pt idx="1244">
                  <c:v>27.865047000000001</c:v>
                </c:pt>
                <c:pt idx="1245">
                  <c:v>27.865047000000001</c:v>
                </c:pt>
                <c:pt idx="1246">
                  <c:v>28.442739</c:v>
                </c:pt>
                <c:pt idx="1247">
                  <c:v>28.048549999999999</c:v>
                </c:pt>
                <c:pt idx="1248">
                  <c:v>27.178616000000002</c:v>
                </c:pt>
                <c:pt idx="1249">
                  <c:v>26.546555999999999</c:v>
                </c:pt>
                <c:pt idx="1250">
                  <c:v>26.859186999999999</c:v>
                </c:pt>
                <c:pt idx="1251">
                  <c:v>26.451405999999999</c:v>
                </c:pt>
                <c:pt idx="1252">
                  <c:v>26.573740999999998</c:v>
                </c:pt>
                <c:pt idx="1253">
                  <c:v>26.084402999999998</c:v>
                </c:pt>
                <c:pt idx="1254">
                  <c:v>25.418361000000001</c:v>
                </c:pt>
                <c:pt idx="1255">
                  <c:v>25.146507</c:v>
                </c:pt>
                <c:pt idx="1256">
                  <c:v>24.596001999999999</c:v>
                </c:pt>
                <c:pt idx="1257">
                  <c:v>24.793096999999999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10-4605-987C-9EC227359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2985608"/>
        <c:axId val="442984296"/>
      </c:lineChart>
      <c:dateAx>
        <c:axId val="4429856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984296"/>
        <c:crosses val="autoZero"/>
        <c:auto val="1"/>
        <c:lblOffset val="100"/>
        <c:baseTimeUnit val="days"/>
      </c:dateAx>
      <c:valAx>
        <c:axId val="442984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985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Adj. Closed Price and Daily Change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'ADistribution Fit'!$B$1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'ADistribution Fit'!$A$2:$A$1259</c:f>
              <c:numCache>
                <c:formatCode>m/d/yyyy</c:formatCode>
                <c:ptCount val="1258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40931</c:v>
                </c:pt>
                <c:pt idx="14">
                  <c:v>40932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40960</c:v>
                </c:pt>
                <c:pt idx="34">
                  <c:v>40961</c:v>
                </c:pt>
                <c:pt idx="35">
                  <c:v>40962</c:v>
                </c:pt>
                <c:pt idx="36">
                  <c:v>40963</c:v>
                </c:pt>
                <c:pt idx="37">
                  <c:v>40966</c:v>
                </c:pt>
                <c:pt idx="38">
                  <c:v>40967</c:v>
                </c:pt>
                <c:pt idx="39">
                  <c:v>40968</c:v>
                </c:pt>
                <c:pt idx="40">
                  <c:v>40969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41008</c:v>
                </c:pt>
                <c:pt idx="67">
                  <c:v>41009</c:v>
                </c:pt>
                <c:pt idx="68">
                  <c:v>41010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41030</c:v>
                </c:pt>
                <c:pt idx="83">
                  <c:v>41031</c:v>
                </c:pt>
                <c:pt idx="84">
                  <c:v>41032</c:v>
                </c:pt>
                <c:pt idx="85">
                  <c:v>41033</c:v>
                </c:pt>
                <c:pt idx="86">
                  <c:v>41036</c:v>
                </c:pt>
                <c:pt idx="87">
                  <c:v>41037</c:v>
                </c:pt>
                <c:pt idx="88">
                  <c:v>41038</c:v>
                </c:pt>
                <c:pt idx="89">
                  <c:v>41039</c:v>
                </c:pt>
                <c:pt idx="90">
                  <c:v>41040</c:v>
                </c:pt>
                <c:pt idx="91">
                  <c:v>41043</c:v>
                </c:pt>
                <c:pt idx="92">
                  <c:v>41044</c:v>
                </c:pt>
                <c:pt idx="93">
                  <c:v>41045</c:v>
                </c:pt>
                <c:pt idx="94">
                  <c:v>41046</c:v>
                </c:pt>
                <c:pt idx="95">
                  <c:v>41047</c:v>
                </c:pt>
                <c:pt idx="96">
                  <c:v>41050</c:v>
                </c:pt>
                <c:pt idx="97">
                  <c:v>41051</c:v>
                </c:pt>
                <c:pt idx="98">
                  <c:v>41052</c:v>
                </c:pt>
                <c:pt idx="99">
                  <c:v>41053</c:v>
                </c:pt>
                <c:pt idx="100">
                  <c:v>41054</c:v>
                </c:pt>
                <c:pt idx="101">
                  <c:v>41058</c:v>
                </c:pt>
                <c:pt idx="102">
                  <c:v>41059</c:v>
                </c:pt>
                <c:pt idx="103">
                  <c:v>41060</c:v>
                </c:pt>
                <c:pt idx="104">
                  <c:v>41061</c:v>
                </c:pt>
                <c:pt idx="105">
                  <c:v>41064</c:v>
                </c:pt>
                <c:pt idx="106">
                  <c:v>41065</c:v>
                </c:pt>
                <c:pt idx="107">
                  <c:v>41066</c:v>
                </c:pt>
                <c:pt idx="108">
                  <c:v>41067</c:v>
                </c:pt>
                <c:pt idx="109">
                  <c:v>41068</c:v>
                </c:pt>
                <c:pt idx="110">
                  <c:v>41071</c:v>
                </c:pt>
                <c:pt idx="111">
                  <c:v>41072</c:v>
                </c:pt>
                <c:pt idx="112">
                  <c:v>41073</c:v>
                </c:pt>
                <c:pt idx="113">
                  <c:v>41074</c:v>
                </c:pt>
                <c:pt idx="114">
                  <c:v>41075</c:v>
                </c:pt>
                <c:pt idx="115">
                  <c:v>41078</c:v>
                </c:pt>
                <c:pt idx="116">
                  <c:v>41079</c:v>
                </c:pt>
                <c:pt idx="117">
                  <c:v>41080</c:v>
                </c:pt>
                <c:pt idx="118">
                  <c:v>41081</c:v>
                </c:pt>
                <c:pt idx="119">
                  <c:v>41082</c:v>
                </c:pt>
                <c:pt idx="120">
                  <c:v>41085</c:v>
                </c:pt>
                <c:pt idx="121">
                  <c:v>41086</c:v>
                </c:pt>
                <c:pt idx="122">
                  <c:v>41087</c:v>
                </c:pt>
                <c:pt idx="123">
                  <c:v>41088</c:v>
                </c:pt>
                <c:pt idx="124">
                  <c:v>41089</c:v>
                </c:pt>
                <c:pt idx="125">
                  <c:v>41092</c:v>
                </c:pt>
                <c:pt idx="126">
                  <c:v>41093</c:v>
                </c:pt>
                <c:pt idx="127">
                  <c:v>41095</c:v>
                </c:pt>
                <c:pt idx="128">
                  <c:v>41096</c:v>
                </c:pt>
                <c:pt idx="129">
                  <c:v>41099</c:v>
                </c:pt>
                <c:pt idx="130">
                  <c:v>41100</c:v>
                </c:pt>
                <c:pt idx="131">
                  <c:v>41101</c:v>
                </c:pt>
                <c:pt idx="132">
                  <c:v>41102</c:v>
                </c:pt>
                <c:pt idx="133">
                  <c:v>41103</c:v>
                </c:pt>
                <c:pt idx="134">
                  <c:v>41106</c:v>
                </c:pt>
                <c:pt idx="135">
                  <c:v>41107</c:v>
                </c:pt>
                <c:pt idx="136">
                  <c:v>41108</c:v>
                </c:pt>
                <c:pt idx="137">
                  <c:v>41109</c:v>
                </c:pt>
                <c:pt idx="138">
                  <c:v>41110</c:v>
                </c:pt>
                <c:pt idx="139">
                  <c:v>41113</c:v>
                </c:pt>
                <c:pt idx="140">
                  <c:v>41114</c:v>
                </c:pt>
                <c:pt idx="141">
                  <c:v>41115</c:v>
                </c:pt>
                <c:pt idx="142">
                  <c:v>41116</c:v>
                </c:pt>
                <c:pt idx="143">
                  <c:v>41117</c:v>
                </c:pt>
                <c:pt idx="144">
                  <c:v>41120</c:v>
                </c:pt>
                <c:pt idx="145">
                  <c:v>41121</c:v>
                </c:pt>
                <c:pt idx="146">
                  <c:v>41122</c:v>
                </c:pt>
                <c:pt idx="147">
                  <c:v>41123</c:v>
                </c:pt>
                <c:pt idx="148">
                  <c:v>41124</c:v>
                </c:pt>
                <c:pt idx="149">
                  <c:v>41127</c:v>
                </c:pt>
                <c:pt idx="150">
                  <c:v>41128</c:v>
                </c:pt>
                <c:pt idx="151">
                  <c:v>41129</c:v>
                </c:pt>
                <c:pt idx="152">
                  <c:v>41130</c:v>
                </c:pt>
                <c:pt idx="153">
                  <c:v>41131</c:v>
                </c:pt>
                <c:pt idx="154">
                  <c:v>41134</c:v>
                </c:pt>
                <c:pt idx="155">
                  <c:v>41135</c:v>
                </c:pt>
                <c:pt idx="156">
                  <c:v>41136</c:v>
                </c:pt>
                <c:pt idx="157">
                  <c:v>41137</c:v>
                </c:pt>
                <c:pt idx="158">
                  <c:v>41138</c:v>
                </c:pt>
                <c:pt idx="159">
                  <c:v>41141</c:v>
                </c:pt>
                <c:pt idx="160">
                  <c:v>41142</c:v>
                </c:pt>
                <c:pt idx="161">
                  <c:v>41143</c:v>
                </c:pt>
                <c:pt idx="162">
                  <c:v>41144</c:v>
                </c:pt>
                <c:pt idx="163">
                  <c:v>41145</c:v>
                </c:pt>
                <c:pt idx="164">
                  <c:v>41148</c:v>
                </c:pt>
                <c:pt idx="165">
                  <c:v>41149</c:v>
                </c:pt>
                <c:pt idx="166">
                  <c:v>41150</c:v>
                </c:pt>
                <c:pt idx="167">
                  <c:v>41151</c:v>
                </c:pt>
                <c:pt idx="168">
                  <c:v>41152</c:v>
                </c:pt>
                <c:pt idx="169">
                  <c:v>41156</c:v>
                </c:pt>
                <c:pt idx="170">
                  <c:v>41157</c:v>
                </c:pt>
                <c:pt idx="171">
                  <c:v>41158</c:v>
                </c:pt>
                <c:pt idx="172">
                  <c:v>41159</c:v>
                </c:pt>
                <c:pt idx="173">
                  <c:v>41162</c:v>
                </c:pt>
                <c:pt idx="174">
                  <c:v>41163</c:v>
                </c:pt>
                <c:pt idx="175">
                  <c:v>41164</c:v>
                </c:pt>
                <c:pt idx="176">
                  <c:v>41165</c:v>
                </c:pt>
                <c:pt idx="177">
                  <c:v>41166</c:v>
                </c:pt>
                <c:pt idx="178">
                  <c:v>41169</c:v>
                </c:pt>
                <c:pt idx="179">
                  <c:v>41170</c:v>
                </c:pt>
                <c:pt idx="180">
                  <c:v>41171</c:v>
                </c:pt>
                <c:pt idx="181">
                  <c:v>41172</c:v>
                </c:pt>
                <c:pt idx="182">
                  <c:v>41173</c:v>
                </c:pt>
                <c:pt idx="183">
                  <c:v>41176</c:v>
                </c:pt>
                <c:pt idx="184">
                  <c:v>41177</c:v>
                </c:pt>
                <c:pt idx="185">
                  <c:v>41178</c:v>
                </c:pt>
                <c:pt idx="186">
                  <c:v>41179</c:v>
                </c:pt>
                <c:pt idx="187">
                  <c:v>41180</c:v>
                </c:pt>
                <c:pt idx="188">
                  <c:v>41183</c:v>
                </c:pt>
                <c:pt idx="189">
                  <c:v>41184</c:v>
                </c:pt>
                <c:pt idx="190">
                  <c:v>41185</c:v>
                </c:pt>
                <c:pt idx="191">
                  <c:v>41186</c:v>
                </c:pt>
                <c:pt idx="192">
                  <c:v>41187</c:v>
                </c:pt>
                <c:pt idx="193">
                  <c:v>41190</c:v>
                </c:pt>
                <c:pt idx="194">
                  <c:v>41191</c:v>
                </c:pt>
                <c:pt idx="195">
                  <c:v>41192</c:v>
                </c:pt>
                <c:pt idx="196">
                  <c:v>41193</c:v>
                </c:pt>
                <c:pt idx="197">
                  <c:v>41194</c:v>
                </c:pt>
                <c:pt idx="198">
                  <c:v>41197</c:v>
                </c:pt>
                <c:pt idx="199">
                  <c:v>41198</c:v>
                </c:pt>
                <c:pt idx="200">
                  <c:v>41199</c:v>
                </c:pt>
                <c:pt idx="201">
                  <c:v>41200</c:v>
                </c:pt>
                <c:pt idx="202">
                  <c:v>41201</c:v>
                </c:pt>
                <c:pt idx="203">
                  <c:v>41204</c:v>
                </c:pt>
                <c:pt idx="204">
                  <c:v>41205</c:v>
                </c:pt>
                <c:pt idx="205">
                  <c:v>41206</c:v>
                </c:pt>
                <c:pt idx="206">
                  <c:v>41207</c:v>
                </c:pt>
                <c:pt idx="207">
                  <c:v>41208</c:v>
                </c:pt>
                <c:pt idx="208">
                  <c:v>41213</c:v>
                </c:pt>
                <c:pt idx="209">
                  <c:v>41214</c:v>
                </c:pt>
                <c:pt idx="210">
                  <c:v>41215</c:v>
                </c:pt>
                <c:pt idx="211">
                  <c:v>41218</c:v>
                </c:pt>
                <c:pt idx="212">
                  <c:v>41219</c:v>
                </c:pt>
                <c:pt idx="213">
                  <c:v>41220</c:v>
                </c:pt>
                <c:pt idx="214">
                  <c:v>41221</c:v>
                </c:pt>
                <c:pt idx="215">
                  <c:v>41222</c:v>
                </c:pt>
                <c:pt idx="216">
                  <c:v>41225</c:v>
                </c:pt>
                <c:pt idx="217">
                  <c:v>41226</c:v>
                </c:pt>
                <c:pt idx="218">
                  <c:v>41227</c:v>
                </c:pt>
                <c:pt idx="219">
                  <c:v>41228</c:v>
                </c:pt>
                <c:pt idx="220">
                  <c:v>41229</c:v>
                </c:pt>
                <c:pt idx="221">
                  <c:v>41232</c:v>
                </c:pt>
                <c:pt idx="222">
                  <c:v>41233</c:v>
                </c:pt>
                <c:pt idx="223">
                  <c:v>41234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41262</c:v>
                </c:pt>
                <c:pt idx="243">
                  <c:v>41263</c:v>
                </c:pt>
                <c:pt idx="244">
                  <c:v>41264</c:v>
                </c:pt>
                <c:pt idx="245">
                  <c:v>41267</c:v>
                </c:pt>
                <c:pt idx="246">
                  <c:v>41269</c:v>
                </c:pt>
                <c:pt idx="247">
                  <c:v>41270</c:v>
                </c:pt>
                <c:pt idx="248">
                  <c:v>41271</c:v>
                </c:pt>
                <c:pt idx="249">
                  <c:v>41274</c:v>
                </c:pt>
                <c:pt idx="250">
                  <c:v>41276</c:v>
                </c:pt>
                <c:pt idx="251">
                  <c:v>41277</c:v>
                </c:pt>
                <c:pt idx="252">
                  <c:v>41278</c:v>
                </c:pt>
                <c:pt idx="253">
                  <c:v>41281</c:v>
                </c:pt>
                <c:pt idx="254">
                  <c:v>41282</c:v>
                </c:pt>
                <c:pt idx="255">
                  <c:v>41283</c:v>
                </c:pt>
                <c:pt idx="256">
                  <c:v>41284</c:v>
                </c:pt>
                <c:pt idx="257">
                  <c:v>41285</c:v>
                </c:pt>
                <c:pt idx="258">
                  <c:v>41288</c:v>
                </c:pt>
                <c:pt idx="259">
                  <c:v>41289</c:v>
                </c:pt>
                <c:pt idx="260">
                  <c:v>41290</c:v>
                </c:pt>
                <c:pt idx="261">
                  <c:v>41291</c:v>
                </c:pt>
                <c:pt idx="262">
                  <c:v>41292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41316</c:v>
                </c:pt>
                <c:pt idx="278">
                  <c:v>41317</c:v>
                </c:pt>
                <c:pt idx="279">
                  <c:v>41318</c:v>
                </c:pt>
                <c:pt idx="280">
                  <c:v>41319</c:v>
                </c:pt>
                <c:pt idx="281">
                  <c:v>41320</c:v>
                </c:pt>
                <c:pt idx="282">
                  <c:v>41324</c:v>
                </c:pt>
                <c:pt idx="283">
                  <c:v>41325</c:v>
                </c:pt>
                <c:pt idx="284">
                  <c:v>41326</c:v>
                </c:pt>
                <c:pt idx="285">
                  <c:v>41327</c:v>
                </c:pt>
                <c:pt idx="286">
                  <c:v>41330</c:v>
                </c:pt>
                <c:pt idx="287">
                  <c:v>41331</c:v>
                </c:pt>
                <c:pt idx="288">
                  <c:v>41332</c:v>
                </c:pt>
                <c:pt idx="289">
                  <c:v>41333</c:v>
                </c:pt>
                <c:pt idx="290">
                  <c:v>41334</c:v>
                </c:pt>
                <c:pt idx="291">
                  <c:v>41337</c:v>
                </c:pt>
                <c:pt idx="292">
                  <c:v>41338</c:v>
                </c:pt>
                <c:pt idx="293">
                  <c:v>41339</c:v>
                </c:pt>
                <c:pt idx="294">
                  <c:v>41340</c:v>
                </c:pt>
                <c:pt idx="295">
                  <c:v>41341</c:v>
                </c:pt>
                <c:pt idx="296">
                  <c:v>41344</c:v>
                </c:pt>
                <c:pt idx="297">
                  <c:v>41345</c:v>
                </c:pt>
                <c:pt idx="298">
                  <c:v>41346</c:v>
                </c:pt>
                <c:pt idx="299">
                  <c:v>41347</c:v>
                </c:pt>
                <c:pt idx="300">
                  <c:v>41348</c:v>
                </c:pt>
                <c:pt idx="301">
                  <c:v>41351</c:v>
                </c:pt>
                <c:pt idx="302">
                  <c:v>41352</c:v>
                </c:pt>
                <c:pt idx="303">
                  <c:v>41353</c:v>
                </c:pt>
                <c:pt idx="304">
                  <c:v>41354</c:v>
                </c:pt>
                <c:pt idx="305">
                  <c:v>41355</c:v>
                </c:pt>
                <c:pt idx="306">
                  <c:v>41358</c:v>
                </c:pt>
                <c:pt idx="307">
                  <c:v>41359</c:v>
                </c:pt>
                <c:pt idx="308">
                  <c:v>41360</c:v>
                </c:pt>
                <c:pt idx="309">
                  <c:v>41361</c:v>
                </c:pt>
                <c:pt idx="310">
                  <c:v>41365</c:v>
                </c:pt>
                <c:pt idx="311">
                  <c:v>41366</c:v>
                </c:pt>
                <c:pt idx="312">
                  <c:v>41367</c:v>
                </c:pt>
                <c:pt idx="313">
                  <c:v>41368</c:v>
                </c:pt>
                <c:pt idx="314">
                  <c:v>41369</c:v>
                </c:pt>
                <c:pt idx="315">
                  <c:v>41372</c:v>
                </c:pt>
                <c:pt idx="316">
                  <c:v>41373</c:v>
                </c:pt>
                <c:pt idx="317">
                  <c:v>41374</c:v>
                </c:pt>
                <c:pt idx="318">
                  <c:v>41375</c:v>
                </c:pt>
                <c:pt idx="319">
                  <c:v>41376</c:v>
                </c:pt>
                <c:pt idx="320">
                  <c:v>41379</c:v>
                </c:pt>
                <c:pt idx="321">
                  <c:v>41380</c:v>
                </c:pt>
                <c:pt idx="322">
                  <c:v>41381</c:v>
                </c:pt>
                <c:pt idx="323">
                  <c:v>41382</c:v>
                </c:pt>
                <c:pt idx="324">
                  <c:v>41383</c:v>
                </c:pt>
                <c:pt idx="325">
                  <c:v>41386</c:v>
                </c:pt>
                <c:pt idx="326">
                  <c:v>41387</c:v>
                </c:pt>
                <c:pt idx="327">
                  <c:v>41388</c:v>
                </c:pt>
                <c:pt idx="328">
                  <c:v>41389</c:v>
                </c:pt>
                <c:pt idx="329">
                  <c:v>41390</c:v>
                </c:pt>
                <c:pt idx="330">
                  <c:v>41393</c:v>
                </c:pt>
                <c:pt idx="331">
                  <c:v>41394</c:v>
                </c:pt>
                <c:pt idx="332">
                  <c:v>41395</c:v>
                </c:pt>
                <c:pt idx="333">
                  <c:v>41396</c:v>
                </c:pt>
                <c:pt idx="334">
                  <c:v>41397</c:v>
                </c:pt>
                <c:pt idx="335">
                  <c:v>41400</c:v>
                </c:pt>
                <c:pt idx="336">
                  <c:v>41401</c:v>
                </c:pt>
                <c:pt idx="337">
                  <c:v>41402</c:v>
                </c:pt>
                <c:pt idx="338">
                  <c:v>41403</c:v>
                </c:pt>
                <c:pt idx="339">
                  <c:v>41404</c:v>
                </c:pt>
                <c:pt idx="340">
                  <c:v>41407</c:v>
                </c:pt>
                <c:pt idx="341">
                  <c:v>41408</c:v>
                </c:pt>
                <c:pt idx="342">
                  <c:v>41409</c:v>
                </c:pt>
                <c:pt idx="343">
                  <c:v>41410</c:v>
                </c:pt>
                <c:pt idx="344">
                  <c:v>41411</c:v>
                </c:pt>
                <c:pt idx="345">
                  <c:v>41414</c:v>
                </c:pt>
                <c:pt idx="346">
                  <c:v>41415</c:v>
                </c:pt>
                <c:pt idx="347">
                  <c:v>41416</c:v>
                </c:pt>
                <c:pt idx="348">
                  <c:v>41417</c:v>
                </c:pt>
                <c:pt idx="349">
                  <c:v>41418</c:v>
                </c:pt>
                <c:pt idx="350">
                  <c:v>41422</c:v>
                </c:pt>
                <c:pt idx="351">
                  <c:v>41423</c:v>
                </c:pt>
                <c:pt idx="352">
                  <c:v>41424</c:v>
                </c:pt>
                <c:pt idx="353">
                  <c:v>41425</c:v>
                </c:pt>
                <c:pt idx="354">
                  <c:v>41428</c:v>
                </c:pt>
                <c:pt idx="355">
                  <c:v>41429</c:v>
                </c:pt>
                <c:pt idx="356">
                  <c:v>41430</c:v>
                </c:pt>
                <c:pt idx="357">
                  <c:v>41431</c:v>
                </c:pt>
                <c:pt idx="358">
                  <c:v>41432</c:v>
                </c:pt>
                <c:pt idx="359">
                  <c:v>41435</c:v>
                </c:pt>
                <c:pt idx="360">
                  <c:v>41436</c:v>
                </c:pt>
                <c:pt idx="361">
                  <c:v>41437</c:v>
                </c:pt>
                <c:pt idx="362">
                  <c:v>41438</c:v>
                </c:pt>
                <c:pt idx="363">
                  <c:v>41439</c:v>
                </c:pt>
                <c:pt idx="364">
                  <c:v>41442</c:v>
                </c:pt>
                <c:pt idx="365">
                  <c:v>41443</c:v>
                </c:pt>
                <c:pt idx="366">
                  <c:v>41444</c:v>
                </c:pt>
                <c:pt idx="367">
                  <c:v>41445</c:v>
                </c:pt>
                <c:pt idx="368">
                  <c:v>41446</c:v>
                </c:pt>
                <c:pt idx="369">
                  <c:v>41449</c:v>
                </c:pt>
                <c:pt idx="370">
                  <c:v>41450</c:v>
                </c:pt>
                <c:pt idx="371">
                  <c:v>41451</c:v>
                </c:pt>
                <c:pt idx="372">
                  <c:v>41452</c:v>
                </c:pt>
                <c:pt idx="373">
                  <c:v>41453</c:v>
                </c:pt>
                <c:pt idx="374">
                  <c:v>41456</c:v>
                </c:pt>
                <c:pt idx="375">
                  <c:v>41457</c:v>
                </c:pt>
                <c:pt idx="376">
                  <c:v>41458</c:v>
                </c:pt>
                <c:pt idx="377">
                  <c:v>41460</c:v>
                </c:pt>
                <c:pt idx="378">
                  <c:v>41463</c:v>
                </c:pt>
                <c:pt idx="379">
                  <c:v>41464</c:v>
                </c:pt>
                <c:pt idx="380">
                  <c:v>41465</c:v>
                </c:pt>
                <c:pt idx="381">
                  <c:v>41466</c:v>
                </c:pt>
                <c:pt idx="382">
                  <c:v>41467</c:v>
                </c:pt>
                <c:pt idx="383">
                  <c:v>41470</c:v>
                </c:pt>
                <c:pt idx="384">
                  <c:v>41471</c:v>
                </c:pt>
                <c:pt idx="385">
                  <c:v>41472</c:v>
                </c:pt>
                <c:pt idx="386">
                  <c:v>41473</c:v>
                </c:pt>
                <c:pt idx="387">
                  <c:v>41474</c:v>
                </c:pt>
                <c:pt idx="388">
                  <c:v>41477</c:v>
                </c:pt>
                <c:pt idx="389">
                  <c:v>41478</c:v>
                </c:pt>
                <c:pt idx="390">
                  <c:v>41479</c:v>
                </c:pt>
                <c:pt idx="391">
                  <c:v>41480</c:v>
                </c:pt>
                <c:pt idx="392">
                  <c:v>41481</c:v>
                </c:pt>
                <c:pt idx="393">
                  <c:v>41484</c:v>
                </c:pt>
                <c:pt idx="394">
                  <c:v>41485</c:v>
                </c:pt>
                <c:pt idx="395">
                  <c:v>41486</c:v>
                </c:pt>
                <c:pt idx="396">
                  <c:v>41487</c:v>
                </c:pt>
                <c:pt idx="397">
                  <c:v>41488</c:v>
                </c:pt>
                <c:pt idx="398">
                  <c:v>41491</c:v>
                </c:pt>
                <c:pt idx="399">
                  <c:v>41492</c:v>
                </c:pt>
                <c:pt idx="400">
                  <c:v>41493</c:v>
                </c:pt>
                <c:pt idx="401">
                  <c:v>41494</c:v>
                </c:pt>
                <c:pt idx="402">
                  <c:v>41495</c:v>
                </c:pt>
                <c:pt idx="403">
                  <c:v>41498</c:v>
                </c:pt>
                <c:pt idx="404">
                  <c:v>41499</c:v>
                </c:pt>
                <c:pt idx="405">
                  <c:v>41500</c:v>
                </c:pt>
                <c:pt idx="406">
                  <c:v>41501</c:v>
                </c:pt>
                <c:pt idx="407">
                  <c:v>41502</c:v>
                </c:pt>
                <c:pt idx="408">
                  <c:v>41505</c:v>
                </c:pt>
                <c:pt idx="409">
                  <c:v>41506</c:v>
                </c:pt>
                <c:pt idx="410">
                  <c:v>41507</c:v>
                </c:pt>
                <c:pt idx="411">
                  <c:v>41508</c:v>
                </c:pt>
                <c:pt idx="412">
                  <c:v>41509</c:v>
                </c:pt>
                <c:pt idx="413">
                  <c:v>41512</c:v>
                </c:pt>
                <c:pt idx="414">
                  <c:v>41513</c:v>
                </c:pt>
                <c:pt idx="415">
                  <c:v>41514</c:v>
                </c:pt>
                <c:pt idx="416">
                  <c:v>41515</c:v>
                </c:pt>
                <c:pt idx="417">
                  <c:v>41516</c:v>
                </c:pt>
                <c:pt idx="418">
                  <c:v>41520</c:v>
                </c:pt>
                <c:pt idx="419">
                  <c:v>41521</c:v>
                </c:pt>
                <c:pt idx="420">
                  <c:v>41522</c:v>
                </c:pt>
                <c:pt idx="421">
                  <c:v>41523</c:v>
                </c:pt>
                <c:pt idx="422">
                  <c:v>41526</c:v>
                </c:pt>
                <c:pt idx="423">
                  <c:v>41527</c:v>
                </c:pt>
                <c:pt idx="424">
                  <c:v>41528</c:v>
                </c:pt>
                <c:pt idx="425">
                  <c:v>41529</c:v>
                </c:pt>
                <c:pt idx="426">
                  <c:v>41530</c:v>
                </c:pt>
                <c:pt idx="427">
                  <c:v>41533</c:v>
                </c:pt>
                <c:pt idx="428">
                  <c:v>41534</c:v>
                </c:pt>
                <c:pt idx="429">
                  <c:v>41535</c:v>
                </c:pt>
                <c:pt idx="430">
                  <c:v>41536</c:v>
                </c:pt>
                <c:pt idx="431">
                  <c:v>41537</c:v>
                </c:pt>
                <c:pt idx="432">
                  <c:v>41540</c:v>
                </c:pt>
                <c:pt idx="433">
                  <c:v>41541</c:v>
                </c:pt>
                <c:pt idx="434">
                  <c:v>41542</c:v>
                </c:pt>
                <c:pt idx="435">
                  <c:v>41543</c:v>
                </c:pt>
                <c:pt idx="436">
                  <c:v>41544</c:v>
                </c:pt>
                <c:pt idx="437">
                  <c:v>41547</c:v>
                </c:pt>
                <c:pt idx="438">
                  <c:v>41548</c:v>
                </c:pt>
                <c:pt idx="439">
                  <c:v>41549</c:v>
                </c:pt>
                <c:pt idx="440">
                  <c:v>41550</c:v>
                </c:pt>
                <c:pt idx="441">
                  <c:v>41551</c:v>
                </c:pt>
                <c:pt idx="442">
                  <c:v>41554</c:v>
                </c:pt>
                <c:pt idx="443">
                  <c:v>41555</c:v>
                </c:pt>
                <c:pt idx="444">
                  <c:v>41556</c:v>
                </c:pt>
                <c:pt idx="445">
                  <c:v>41557</c:v>
                </c:pt>
                <c:pt idx="446">
                  <c:v>41558</c:v>
                </c:pt>
                <c:pt idx="447">
                  <c:v>41561</c:v>
                </c:pt>
                <c:pt idx="448">
                  <c:v>41562</c:v>
                </c:pt>
                <c:pt idx="449">
                  <c:v>41563</c:v>
                </c:pt>
                <c:pt idx="450">
                  <c:v>41564</c:v>
                </c:pt>
                <c:pt idx="451">
                  <c:v>41565</c:v>
                </c:pt>
                <c:pt idx="452">
                  <c:v>41568</c:v>
                </c:pt>
                <c:pt idx="453">
                  <c:v>41569</c:v>
                </c:pt>
                <c:pt idx="454">
                  <c:v>41570</c:v>
                </c:pt>
                <c:pt idx="455">
                  <c:v>41571</c:v>
                </c:pt>
                <c:pt idx="456">
                  <c:v>41572</c:v>
                </c:pt>
                <c:pt idx="457">
                  <c:v>41575</c:v>
                </c:pt>
                <c:pt idx="458">
                  <c:v>41576</c:v>
                </c:pt>
                <c:pt idx="459">
                  <c:v>41577</c:v>
                </c:pt>
                <c:pt idx="460">
                  <c:v>41578</c:v>
                </c:pt>
                <c:pt idx="461">
                  <c:v>41579</c:v>
                </c:pt>
                <c:pt idx="462">
                  <c:v>41582</c:v>
                </c:pt>
                <c:pt idx="463">
                  <c:v>41583</c:v>
                </c:pt>
                <c:pt idx="464">
                  <c:v>41584</c:v>
                </c:pt>
                <c:pt idx="465">
                  <c:v>41585</c:v>
                </c:pt>
                <c:pt idx="466">
                  <c:v>41586</c:v>
                </c:pt>
                <c:pt idx="467">
                  <c:v>41589</c:v>
                </c:pt>
                <c:pt idx="468">
                  <c:v>41590</c:v>
                </c:pt>
                <c:pt idx="469">
                  <c:v>41591</c:v>
                </c:pt>
                <c:pt idx="470">
                  <c:v>41592</c:v>
                </c:pt>
                <c:pt idx="471">
                  <c:v>41593</c:v>
                </c:pt>
                <c:pt idx="472">
                  <c:v>41596</c:v>
                </c:pt>
                <c:pt idx="473">
                  <c:v>41597</c:v>
                </c:pt>
                <c:pt idx="474">
                  <c:v>41598</c:v>
                </c:pt>
                <c:pt idx="475">
                  <c:v>41599</c:v>
                </c:pt>
                <c:pt idx="476">
                  <c:v>41600</c:v>
                </c:pt>
                <c:pt idx="477">
                  <c:v>41603</c:v>
                </c:pt>
                <c:pt idx="478">
                  <c:v>41604</c:v>
                </c:pt>
                <c:pt idx="479">
                  <c:v>41605</c:v>
                </c:pt>
                <c:pt idx="480">
                  <c:v>41607</c:v>
                </c:pt>
                <c:pt idx="481">
                  <c:v>41610</c:v>
                </c:pt>
                <c:pt idx="482">
                  <c:v>41611</c:v>
                </c:pt>
                <c:pt idx="483">
                  <c:v>41612</c:v>
                </c:pt>
                <c:pt idx="484">
                  <c:v>41613</c:v>
                </c:pt>
                <c:pt idx="485">
                  <c:v>41614</c:v>
                </c:pt>
                <c:pt idx="486">
                  <c:v>41617</c:v>
                </c:pt>
                <c:pt idx="487">
                  <c:v>41618</c:v>
                </c:pt>
                <c:pt idx="488">
                  <c:v>41619</c:v>
                </c:pt>
                <c:pt idx="489">
                  <c:v>41620</c:v>
                </c:pt>
                <c:pt idx="490">
                  <c:v>41621</c:v>
                </c:pt>
                <c:pt idx="491">
                  <c:v>41624</c:v>
                </c:pt>
                <c:pt idx="492">
                  <c:v>41625</c:v>
                </c:pt>
                <c:pt idx="493">
                  <c:v>41626</c:v>
                </c:pt>
                <c:pt idx="494">
                  <c:v>41627</c:v>
                </c:pt>
                <c:pt idx="495">
                  <c:v>41628</c:v>
                </c:pt>
                <c:pt idx="496">
                  <c:v>41631</c:v>
                </c:pt>
                <c:pt idx="497">
                  <c:v>41632</c:v>
                </c:pt>
                <c:pt idx="498">
                  <c:v>41634</c:v>
                </c:pt>
                <c:pt idx="499">
                  <c:v>41635</c:v>
                </c:pt>
                <c:pt idx="500">
                  <c:v>41638</c:v>
                </c:pt>
                <c:pt idx="501">
                  <c:v>41639</c:v>
                </c:pt>
                <c:pt idx="502">
                  <c:v>41641</c:v>
                </c:pt>
                <c:pt idx="503">
                  <c:v>41642</c:v>
                </c:pt>
                <c:pt idx="504">
                  <c:v>41645</c:v>
                </c:pt>
                <c:pt idx="505">
                  <c:v>41646</c:v>
                </c:pt>
                <c:pt idx="506">
                  <c:v>41647</c:v>
                </c:pt>
                <c:pt idx="507">
                  <c:v>41648</c:v>
                </c:pt>
                <c:pt idx="508">
                  <c:v>41649</c:v>
                </c:pt>
                <c:pt idx="509">
                  <c:v>41652</c:v>
                </c:pt>
                <c:pt idx="510">
                  <c:v>41653</c:v>
                </c:pt>
                <c:pt idx="511">
                  <c:v>41654</c:v>
                </c:pt>
                <c:pt idx="512">
                  <c:v>41655</c:v>
                </c:pt>
                <c:pt idx="513">
                  <c:v>41656</c:v>
                </c:pt>
                <c:pt idx="514">
                  <c:v>41660</c:v>
                </c:pt>
                <c:pt idx="515">
                  <c:v>41661</c:v>
                </c:pt>
                <c:pt idx="516">
                  <c:v>41662</c:v>
                </c:pt>
                <c:pt idx="517">
                  <c:v>41663</c:v>
                </c:pt>
                <c:pt idx="518">
                  <c:v>41666</c:v>
                </c:pt>
                <c:pt idx="519">
                  <c:v>41667</c:v>
                </c:pt>
                <c:pt idx="520">
                  <c:v>41668</c:v>
                </c:pt>
                <c:pt idx="521">
                  <c:v>41669</c:v>
                </c:pt>
                <c:pt idx="522">
                  <c:v>41670</c:v>
                </c:pt>
                <c:pt idx="523">
                  <c:v>41673</c:v>
                </c:pt>
                <c:pt idx="524">
                  <c:v>41674</c:v>
                </c:pt>
                <c:pt idx="525">
                  <c:v>41675</c:v>
                </c:pt>
                <c:pt idx="526">
                  <c:v>41676</c:v>
                </c:pt>
                <c:pt idx="527">
                  <c:v>41677</c:v>
                </c:pt>
                <c:pt idx="528">
                  <c:v>41680</c:v>
                </c:pt>
                <c:pt idx="529">
                  <c:v>41681</c:v>
                </c:pt>
                <c:pt idx="530">
                  <c:v>41682</c:v>
                </c:pt>
                <c:pt idx="531">
                  <c:v>41683</c:v>
                </c:pt>
                <c:pt idx="532">
                  <c:v>41684</c:v>
                </c:pt>
                <c:pt idx="533">
                  <c:v>41688</c:v>
                </c:pt>
                <c:pt idx="534">
                  <c:v>41689</c:v>
                </c:pt>
                <c:pt idx="535">
                  <c:v>41690</c:v>
                </c:pt>
                <c:pt idx="536">
                  <c:v>41691</c:v>
                </c:pt>
                <c:pt idx="537">
                  <c:v>41694</c:v>
                </c:pt>
                <c:pt idx="538">
                  <c:v>41695</c:v>
                </c:pt>
                <c:pt idx="539">
                  <c:v>41696</c:v>
                </c:pt>
                <c:pt idx="540">
                  <c:v>41697</c:v>
                </c:pt>
                <c:pt idx="541">
                  <c:v>41698</c:v>
                </c:pt>
                <c:pt idx="542">
                  <c:v>41701</c:v>
                </c:pt>
                <c:pt idx="543">
                  <c:v>41702</c:v>
                </c:pt>
                <c:pt idx="544">
                  <c:v>41703</c:v>
                </c:pt>
                <c:pt idx="545">
                  <c:v>41704</c:v>
                </c:pt>
                <c:pt idx="546">
                  <c:v>41705</c:v>
                </c:pt>
                <c:pt idx="547">
                  <c:v>41708</c:v>
                </c:pt>
                <c:pt idx="548">
                  <c:v>41709</c:v>
                </c:pt>
                <c:pt idx="549">
                  <c:v>41710</c:v>
                </c:pt>
                <c:pt idx="550">
                  <c:v>41711</c:v>
                </c:pt>
                <c:pt idx="551">
                  <c:v>41712</c:v>
                </c:pt>
                <c:pt idx="552">
                  <c:v>41715</c:v>
                </c:pt>
                <c:pt idx="553">
                  <c:v>41716</c:v>
                </c:pt>
                <c:pt idx="554">
                  <c:v>41717</c:v>
                </c:pt>
                <c:pt idx="555">
                  <c:v>41718</c:v>
                </c:pt>
                <c:pt idx="556">
                  <c:v>41719</c:v>
                </c:pt>
                <c:pt idx="557">
                  <c:v>41722</c:v>
                </c:pt>
                <c:pt idx="558">
                  <c:v>41723</c:v>
                </c:pt>
                <c:pt idx="559">
                  <c:v>41724</c:v>
                </c:pt>
                <c:pt idx="560">
                  <c:v>41725</c:v>
                </c:pt>
                <c:pt idx="561">
                  <c:v>41726</c:v>
                </c:pt>
                <c:pt idx="562">
                  <c:v>41729</c:v>
                </c:pt>
                <c:pt idx="563">
                  <c:v>41730</c:v>
                </c:pt>
                <c:pt idx="564">
                  <c:v>41731</c:v>
                </c:pt>
                <c:pt idx="565">
                  <c:v>41732</c:v>
                </c:pt>
                <c:pt idx="566">
                  <c:v>41733</c:v>
                </c:pt>
                <c:pt idx="567">
                  <c:v>41736</c:v>
                </c:pt>
                <c:pt idx="568">
                  <c:v>41737</c:v>
                </c:pt>
                <c:pt idx="569">
                  <c:v>41738</c:v>
                </c:pt>
                <c:pt idx="570">
                  <c:v>41739</c:v>
                </c:pt>
                <c:pt idx="571">
                  <c:v>41740</c:v>
                </c:pt>
                <c:pt idx="572">
                  <c:v>41743</c:v>
                </c:pt>
                <c:pt idx="573">
                  <c:v>41744</c:v>
                </c:pt>
                <c:pt idx="574">
                  <c:v>41745</c:v>
                </c:pt>
                <c:pt idx="575">
                  <c:v>41746</c:v>
                </c:pt>
                <c:pt idx="576">
                  <c:v>41750</c:v>
                </c:pt>
                <c:pt idx="577">
                  <c:v>41751</c:v>
                </c:pt>
                <c:pt idx="578">
                  <c:v>41752</c:v>
                </c:pt>
                <c:pt idx="579">
                  <c:v>41753</c:v>
                </c:pt>
                <c:pt idx="580">
                  <c:v>41754</c:v>
                </c:pt>
                <c:pt idx="581">
                  <c:v>41757</c:v>
                </c:pt>
                <c:pt idx="582">
                  <c:v>41758</c:v>
                </c:pt>
                <c:pt idx="583">
                  <c:v>41759</c:v>
                </c:pt>
                <c:pt idx="584">
                  <c:v>41760</c:v>
                </c:pt>
                <c:pt idx="585">
                  <c:v>41761</c:v>
                </c:pt>
                <c:pt idx="586">
                  <c:v>41764</c:v>
                </c:pt>
                <c:pt idx="587">
                  <c:v>41765</c:v>
                </c:pt>
                <c:pt idx="588">
                  <c:v>41766</c:v>
                </c:pt>
                <c:pt idx="589">
                  <c:v>41767</c:v>
                </c:pt>
                <c:pt idx="590">
                  <c:v>41768</c:v>
                </c:pt>
                <c:pt idx="591">
                  <c:v>41771</c:v>
                </c:pt>
                <c:pt idx="592">
                  <c:v>41772</c:v>
                </c:pt>
                <c:pt idx="593">
                  <c:v>41773</c:v>
                </c:pt>
                <c:pt idx="594">
                  <c:v>41774</c:v>
                </c:pt>
                <c:pt idx="595">
                  <c:v>41775</c:v>
                </c:pt>
                <c:pt idx="596">
                  <c:v>41778</c:v>
                </c:pt>
                <c:pt idx="597">
                  <c:v>41779</c:v>
                </c:pt>
                <c:pt idx="598">
                  <c:v>41780</c:v>
                </c:pt>
                <c:pt idx="599">
                  <c:v>41781</c:v>
                </c:pt>
                <c:pt idx="600">
                  <c:v>41782</c:v>
                </c:pt>
                <c:pt idx="601">
                  <c:v>41786</c:v>
                </c:pt>
                <c:pt idx="602">
                  <c:v>41787</c:v>
                </c:pt>
                <c:pt idx="603">
                  <c:v>41788</c:v>
                </c:pt>
                <c:pt idx="604">
                  <c:v>41789</c:v>
                </c:pt>
                <c:pt idx="605">
                  <c:v>41792</c:v>
                </c:pt>
                <c:pt idx="606">
                  <c:v>41793</c:v>
                </c:pt>
                <c:pt idx="607">
                  <c:v>41794</c:v>
                </c:pt>
                <c:pt idx="608">
                  <c:v>41795</c:v>
                </c:pt>
                <c:pt idx="609">
                  <c:v>41796</c:v>
                </c:pt>
                <c:pt idx="610">
                  <c:v>41799</c:v>
                </c:pt>
                <c:pt idx="611">
                  <c:v>41800</c:v>
                </c:pt>
                <c:pt idx="612">
                  <c:v>41801</c:v>
                </c:pt>
                <c:pt idx="613">
                  <c:v>41802</c:v>
                </c:pt>
                <c:pt idx="614">
                  <c:v>41803</c:v>
                </c:pt>
                <c:pt idx="615">
                  <c:v>41806</c:v>
                </c:pt>
                <c:pt idx="616">
                  <c:v>41807</c:v>
                </c:pt>
                <c:pt idx="617">
                  <c:v>41808</c:v>
                </c:pt>
                <c:pt idx="618">
                  <c:v>41809</c:v>
                </c:pt>
                <c:pt idx="619">
                  <c:v>41810</c:v>
                </c:pt>
                <c:pt idx="620">
                  <c:v>41813</c:v>
                </c:pt>
                <c:pt idx="621">
                  <c:v>41814</c:v>
                </c:pt>
                <c:pt idx="622">
                  <c:v>41815</c:v>
                </c:pt>
                <c:pt idx="623">
                  <c:v>41816</c:v>
                </c:pt>
                <c:pt idx="624">
                  <c:v>41817</c:v>
                </c:pt>
                <c:pt idx="625">
                  <c:v>41820</c:v>
                </c:pt>
                <c:pt idx="626">
                  <c:v>41821</c:v>
                </c:pt>
                <c:pt idx="627">
                  <c:v>41822</c:v>
                </c:pt>
                <c:pt idx="628">
                  <c:v>41823</c:v>
                </c:pt>
                <c:pt idx="629">
                  <c:v>41827</c:v>
                </c:pt>
                <c:pt idx="630">
                  <c:v>41828</c:v>
                </c:pt>
                <c:pt idx="631">
                  <c:v>41829</c:v>
                </c:pt>
                <c:pt idx="632">
                  <c:v>41830</c:v>
                </c:pt>
                <c:pt idx="633">
                  <c:v>41831</c:v>
                </c:pt>
                <c:pt idx="634">
                  <c:v>41834</c:v>
                </c:pt>
                <c:pt idx="635">
                  <c:v>41835</c:v>
                </c:pt>
                <c:pt idx="636">
                  <c:v>41836</c:v>
                </c:pt>
                <c:pt idx="637">
                  <c:v>41837</c:v>
                </c:pt>
                <c:pt idx="638">
                  <c:v>41838</c:v>
                </c:pt>
                <c:pt idx="639">
                  <c:v>41841</c:v>
                </c:pt>
                <c:pt idx="640">
                  <c:v>41842</c:v>
                </c:pt>
                <c:pt idx="641">
                  <c:v>41843</c:v>
                </c:pt>
                <c:pt idx="642">
                  <c:v>41844</c:v>
                </c:pt>
                <c:pt idx="643">
                  <c:v>41845</c:v>
                </c:pt>
                <c:pt idx="644">
                  <c:v>41848</c:v>
                </c:pt>
                <c:pt idx="645">
                  <c:v>41849</c:v>
                </c:pt>
                <c:pt idx="646">
                  <c:v>41850</c:v>
                </c:pt>
                <c:pt idx="647">
                  <c:v>41851</c:v>
                </c:pt>
                <c:pt idx="648">
                  <c:v>41852</c:v>
                </c:pt>
                <c:pt idx="649">
                  <c:v>41855</c:v>
                </c:pt>
                <c:pt idx="650">
                  <c:v>41856</c:v>
                </c:pt>
                <c:pt idx="651">
                  <c:v>41857</c:v>
                </c:pt>
                <c:pt idx="652">
                  <c:v>41858</c:v>
                </c:pt>
                <c:pt idx="653">
                  <c:v>41859</c:v>
                </c:pt>
                <c:pt idx="654">
                  <c:v>41862</c:v>
                </c:pt>
                <c:pt idx="655">
                  <c:v>41863</c:v>
                </c:pt>
                <c:pt idx="656">
                  <c:v>41864</c:v>
                </c:pt>
                <c:pt idx="657">
                  <c:v>41865</c:v>
                </c:pt>
                <c:pt idx="658">
                  <c:v>41866</c:v>
                </c:pt>
                <c:pt idx="659">
                  <c:v>41869</c:v>
                </c:pt>
                <c:pt idx="660">
                  <c:v>41870</c:v>
                </c:pt>
                <c:pt idx="661">
                  <c:v>41871</c:v>
                </c:pt>
                <c:pt idx="662">
                  <c:v>41872</c:v>
                </c:pt>
                <c:pt idx="663">
                  <c:v>41873</c:v>
                </c:pt>
                <c:pt idx="664">
                  <c:v>41876</c:v>
                </c:pt>
                <c:pt idx="665">
                  <c:v>41877</c:v>
                </c:pt>
                <c:pt idx="666">
                  <c:v>41878</c:v>
                </c:pt>
                <c:pt idx="667">
                  <c:v>41879</c:v>
                </c:pt>
                <c:pt idx="668">
                  <c:v>41880</c:v>
                </c:pt>
                <c:pt idx="669">
                  <c:v>41884</c:v>
                </c:pt>
                <c:pt idx="670">
                  <c:v>41885</c:v>
                </c:pt>
                <c:pt idx="671">
                  <c:v>41886</c:v>
                </c:pt>
                <c:pt idx="672">
                  <c:v>41887</c:v>
                </c:pt>
                <c:pt idx="673">
                  <c:v>41890</c:v>
                </c:pt>
                <c:pt idx="674">
                  <c:v>41891</c:v>
                </c:pt>
                <c:pt idx="675">
                  <c:v>41892</c:v>
                </c:pt>
                <c:pt idx="676">
                  <c:v>41893</c:v>
                </c:pt>
                <c:pt idx="677">
                  <c:v>41894</c:v>
                </c:pt>
                <c:pt idx="678">
                  <c:v>41897</c:v>
                </c:pt>
                <c:pt idx="679">
                  <c:v>41898</c:v>
                </c:pt>
                <c:pt idx="680">
                  <c:v>41899</c:v>
                </c:pt>
                <c:pt idx="681">
                  <c:v>41900</c:v>
                </c:pt>
                <c:pt idx="682">
                  <c:v>41901</c:v>
                </c:pt>
                <c:pt idx="683">
                  <c:v>41904</c:v>
                </c:pt>
                <c:pt idx="684">
                  <c:v>41905</c:v>
                </c:pt>
                <c:pt idx="685">
                  <c:v>41906</c:v>
                </c:pt>
                <c:pt idx="686">
                  <c:v>41907</c:v>
                </c:pt>
                <c:pt idx="687">
                  <c:v>41908</c:v>
                </c:pt>
                <c:pt idx="688">
                  <c:v>41911</c:v>
                </c:pt>
                <c:pt idx="689">
                  <c:v>41912</c:v>
                </c:pt>
                <c:pt idx="690">
                  <c:v>41913</c:v>
                </c:pt>
                <c:pt idx="691">
                  <c:v>41914</c:v>
                </c:pt>
                <c:pt idx="692">
                  <c:v>41915</c:v>
                </c:pt>
                <c:pt idx="693">
                  <c:v>41918</c:v>
                </c:pt>
                <c:pt idx="694">
                  <c:v>41919</c:v>
                </c:pt>
                <c:pt idx="695">
                  <c:v>41920</c:v>
                </c:pt>
                <c:pt idx="696">
                  <c:v>41921</c:v>
                </c:pt>
                <c:pt idx="697">
                  <c:v>41922</c:v>
                </c:pt>
                <c:pt idx="698">
                  <c:v>41925</c:v>
                </c:pt>
                <c:pt idx="699">
                  <c:v>41926</c:v>
                </c:pt>
                <c:pt idx="700">
                  <c:v>41927</c:v>
                </c:pt>
                <c:pt idx="701">
                  <c:v>41928</c:v>
                </c:pt>
                <c:pt idx="702">
                  <c:v>41929</c:v>
                </c:pt>
                <c:pt idx="703">
                  <c:v>41932</c:v>
                </c:pt>
                <c:pt idx="704">
                  <c:v>41933</c:v>
                </c:pt>
                <c:pt idx="705">
                  <c:v>41934</c:v>
                </c:pt>
                <c:pt idx="706">
                  <c:v>41935</c:v>
                </c:pt>
                <c:pt idx="707">
                  <c:v>41936</c:v>
                </c:pt>
                <c:pt idx="708">
                  <c:v>41939</c:v>
                </c:pt>
                <c:pt idx="709">
                  <c:v>41940</c:v>
                </c:pt>
                <c:pt idx="710">
                  <c:v>41941</c:v>
                </c:pt>
                <c:pt idx="711">
                  <c:v>41942</c:v>
                </c:pt>
                <c:pt idx="712">
                  <c:v>41943</c:v>
                </c:pt>
                <c:pt idx="713">
                  <c:v>41946</c:v>
                </c:pt>
                <c:pt idx="714">
                  <c:v>41947</c:v>
                </c:pt>
                <c:pt idx="715">
                  <c:v>41948</c:v>
                </c:pt>
                <c:pt idx="716">
                  <c:v>41949</c:v>
                </c:pt>
                <c:pt idx="717">
                  <c:v>41950</c:v>
                </c:pt>
                <c:pt idx="718">
                  <c:v>41953</c:v>
                </c:pt>
                <c:pt idx="719">
                  <c:v>41954</c:v>
                </c:pt>
                <c:pt idx="720">
                  <c:v>41955</c:v>
                </c:pt>
                <c:pt idx="721">
                  <c:v>41956</c:v>
                </c:pt>
                <c:pt idx="722">
                  <c:v>41957</c:v>
                </c:pt>
                <c:pt idx="723">
                  <c:v>41960</c:v>
                </c:pt>
                <c:pt idx="724">
                  <c:v>41961</c:v>
                </c:pt>
                <c:pt idx="725">
                  <c:v>41962</c:v>
                </c:pt>
                <c:pt idx="726">
                  <c:v>41963</c:v>
                </c:pt>
                <c:pt idx="727">
                  <c:v>41964</c:v>
                </c:pt>
                <c:pt idx="728">
                  <c:v>41967</c:v>
                </c:pt>
                <c:pt idx="729">
                  <c:v>41968</c:v>
                </c:pt>
                <c:pt idx="730">
                  <c:v>41969</c:v>
                </c:pt>
                <c:pt idx="731">
                  <c:v>41971</c:v>
                </c:pt>
                <c:pt idx="732">
                  <c:v>41974</c:v>
                </c:pt>
                <c:pt idx="733">
                  <c:v>41975</c:v>
                </c:pt>
                <c:pt idx="734">
                  <c:v>41976</c:v>
                </c:pt>
                <c:pt idx="735">
                  <c:v>41977</c:v>
                </c:pt>
                <c:pt idx="736">
                  <c:v>41978</c:v>
                </c:pt>
                <c:pt idx="737">
                  <c:v>41981</c:v>
                </c:pt>
                <c:pt idx="738">
                  <c:v>41982</c:v>
                </c:pt>
                <c:pt idx="739">
                  <c:v>41983</c:v>
                </c:pt>
                <c:pt idx="740">
                  <c:v>41984</c:v>
                </c:pt>
                <c:pt idx="741">
                  <c:v>41985</c:v>
                </c:pt>
                <c:pt idx="742">
                  <c:v>41988</c:v>
                </c:pt>
                <c:pt idx="743">
                  <c:v>41989</c:v>
                </c:pt>
                <c:pt idx="744">
                  <c:v>41990</c:v>
                </c:pt>
                <c:pt idx="745">
                  <c:v>41991</c:v>
                </c:pt>
                <c:pt idx="746">
                  <c:v>41992</c:v>
                </c:pt>
                <c:pt idx="747">
                  <c:v>41995</c:v>
                </c:pt>
                <c:pt idx="748">
                  <c:v>41996</c:v>
                </c:pt>
                <c:pt idx="749">
                  <c:v>41997</c:v>
                </c:pt>
                <c:pt idx="750">
                  <c:v>41999</c:v>
                </c:pt>
                <c:pt idx="751">
                  <c:v>42002</c:v>
                </c:pt>
                <c:pt idx="752">
                  <c:v>42003</c:v>
                </c:pt>
                <c:pt idx="753">
                  <c:v>42004</c:v>
                </c:pt>
                <c:pt idx="754">
                  <c:v>42006</c:v>
                </c:pt>
                <c:pt idx="755">
                  <c:v>42009</c:v>
                </c:pt>
                <c:pt idx="756">
                  <c:v>42010</c:v>
                </c:pt>
                <c:pt idx="757">
                  <c:v>42011</c:v>
                </c:pt>
                <c:pt idx="758">
                  <c:v>42012</c:v>
                </c:pt>
                <c:pt idx="759">
                  <c:v>42013</c:v>
                </c:pt>
                <c:pt idx="760">
                  <c:v>42016</c:v>
                </c:pt>
                <c:pt idx="761">
                  <c:v>42017</c:v>
                </c:pt>
                <c:pt idx="762">
                  <c:v>42018</c:v>
                </c:pt>
                <c:pt idx="763">
                  <c:v>42019</c:v>
                </c:pt>
                <c:pt idx="764">
                  <c:v>42020</c:v>
                </c:pt>
                <c:pt idx="765">
                  <c:v>42024</c:v>
                </c:pt>
                <c:pt idx="766">
                  <c:v>42025</c:v>
                </c:pt>
                <c:pt idx="767">
                  <c:v>42026</c:v>
                </c:pt>
                <c:pt idx="768">
                  <c:v>42027</c:v>
                </c:pt>
                <c:pt idx="769">
                  <c:v>42030</c:v>
                </c:pt>
                <c:pt idx="770">
                  <c:v>42031</c:v>
                </c:pt>
                <c:pt idx="771">
                  <c:v>42032</c:v>
                </c:pt>
                <c:pt idx="772">
                  <c:v>42033</c:v>
                </c:pt>
                <c:pt idx="773">
                  <c:v>42034</c:v>
                </c:pt>
                <c:pt idx="774">
                  <c:v>42037</c:v>
                </c:pt>
                <c:pt idx="775">
                  <c:v>42038</c:v>
                </c:pt>
                <c:pt idx="776">
                  <c:v>42039</c:v>
                </c:pt>
                <c:pt idx="777">
                  <c:v>42040</c:v>
                </c:pt>
                <c:pt idx="778">
                  <c:v>42041</c:v>
                </c:pt>
                <c:pt idx="779">
                  <c:v>42044</c:v>
                </c:pt>
                <c:pt idx="780">
                  <c:v>42045</c:v>
                </c:pt>
                <c:pt idx="781">
                  <c:v>42046</c:v>
                </c:pt>
                <c:pt idx="782">
                  <c:v>42047</c:v>
                </c:pt>
                <c:pt idx="783">
                  <c:v>42048</c:v>
                </c:pt>
                <c:pt idx="784">
                  <c:v>42052</c:v>
                </c:pt>
                <c:pt idx="785">
                  <c:v>42053</c:v>
                </c:pt>
                <c:pt idx="786">
                  <c:v>42054</c:v>
                </c:pt>
                <c:pt idx="787">
                  <c:v>42055</c:v>
                </c:pt>
                <c:pt idx="788">
                  <c:v>42058</c:v>
                </c:pt>
                <c:pt idx="789">
                  <c:v>42059</c:v>
                </c:pt>
                <c:pt idx="790">
                  <c:v>42060</c:v>
                </c:pt>
                <c:pt idx="791">
                  <c:v>42061</c:v>
                </c:pt>
                <c:pt idx="792">
                  <c:v>42062</c:v>
                </c:pt>
                <c:pt idx="793">
                  <c:v>42065</c:v>
                </c:pt>
                <c:pt idx="794">
                  <c:v>42066</c:v>
                </c:pt>
                <c:pt idx="795">
                  <c:v>42067</c:v>
                </c:pt>
                <c:pt idx="796">
                  <c:v>42068</c:v>
                </c:pt>
                <c:pt idx="797">
                  <c:v>42069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42079</c:v>
                </c:pt>
                <c:pt idx="804">
                  <c:v>42080</c:v>
                </c:pt>
                <c:pt idx="805">
                  <c:v>42081</c:v>
                </c:pt>
                <c:pt idx="806">
                  <c:v>42082</c:v>
                </c:pt>
                <c:pt idx="807">
                  <c:v>42083</c:v>
                </c:pt>
                <c:pt idx="808">
                  <c:v>42086</c:v>
                </c:pt>
                <c:pt idx="809">
                  <c:v>42087</c:v>
                </c:pt>
                <c:pt idx="810">
                  <c:v>42088</c:v>
                </c:pt>
                <c:pt idx="811">
                  <c:v>42089</c:v>
                </c:pt>
                <c:pt idx="812">
                  <c:v>42090</c:v>
                </c:pt>
                <c:pt idx="813">
                  <c:v>42093</c:v>
                </c:pt>
                <c:pt idx="814">
                  <c:v>42094</c:v>
                </c:pt>
                <c:pt idx="815">
                  <c:v>42095</c:v>
                </c:pt>
                <c:pt idx="816">
                  <c:v>42096</c:v>
                </c:pt>
                <c:pt idx="817">
                  <c:v>42100</c:v>
                </c:pt>
                <c:pt idx="818">
                  <c:v>42101</c:v>
                </c:pt>
                <c:pt idx="819">
                  <c:v>42102</c:v>
                </c:pt>
                <c:pt idx="820">
                  <c:v>42103</c:v>
                </c:pt>
                <c:pt idx="821">
                  <c:v>42104</c:v>
                </c:pt>
                <c:pt idx="822">
                  <c:v>42107</c:v>
                </c:pt>
                <c:pt idx="823">
                  <c:v>42108</c:v>
                </c:pt>
                <c:pt idx="824">
                  <c:v>42109</c:v>
                </c:pt>
                <c:pt idx="825">
                  <c:v>42110</c:v>
                </c:pt>
                <c:pt idx="826">
                  <c:v>42111</c:v>
                </c:pt>
                <c:pt idx="827">
                  <c:v>42114</c:v>
                </c:pt>
                <c:pt idx="828">
                  <c:v>42115</c:v>
                </c:pt>
                <c:pt idx="829">
                  <c:v>42116</c:v>
                </c:pt>
                <c:pt idx="830">
                  <c:v>42117</c:v>
                </c:pt>
                <c:pt idx="831">
                  <c:v>42118</c:v>
                </c:pt>
                <c:pt idx="832">
                  <c:v>42121</c:v>
                </c:pt>
                <c:pt idx="833">
                  <c:v>42122</c:v>
                </c:pt>
                <c:pt idx="834">
                  <c:v>42123</c:v>
                </c:pt>
                <c:pt idx="835">
                  <c:v>42124</c:v>
                </c:pt>
                <c:pt idx="836">
                  <c:v>42125</c:v>
                </c:pt>
                <c:pt idx="837">
                  <c:v>42128</c:v>
                </c:pt>
                <c:pt idx="838">
                  <c:v>42129</c:v>
                </c:pt>
                <c:pt idx="839">
                  <c:v>42130</c:v>
                </c:pt>
                <c:pt idx="840">
                  <c:v>42131</c:v>
                </c:pt>
                <c:pt idx="841">
                  <c:v>42132</c:v>
                </c:pt>
                <c:pt idx="842">
                  <c:v>42135</c:v>
                </c:pt>
                <c:pt idx="843">
                  <c:v>42136</c:v>
                </c:pt>
                <c:pt idx="844">
                  <c:v>42137</c:v>
                </c:pt>
                <c:pt idx="845">
                  <c:v>42138</c:v>
                </c:pt>
                <c:pt idx="846">
                  <c:v>42139</c:v>
                </c:pt>
                <c:pt idx="847">
                  <c:v>42142</c:v>
                </c:pt>
                <c:pt idx="848">
                  <c:v>42143</c:v>
                </c:pt>
                <c:pt idx="849">
                  <c:v>42144</c:v>
                </c:pt>
                <c:pt idx="850">
                  <c:v>42145</c:v>
                </c:pt>
                <c:pt idx="851">
                  <c:v>42146</c:v>
                </c:pt>
                <c:pt idx="852">
                  <c:v>42150</c:v>
                </c:pt>
                <c:pt idx="853">
                  <c:v>42151</c:v>
                </c:pt>
                <c:pt idx="854">
                  <c:v>42152</c:v>
                </c:pt>
                <c:pt idx="855">
                  <c:v>42153</c:v>
                </c:pt>
                <c:pt idx="856">
                  <c:v>42156</c:v>
                </c:pt>
                <c:pt idx="857">
                  <c:v>42157</c:v>
                </c:pt>
                <c:pt idx="858">
                  <c:v>42158</c:v>
                </c:pt>
                <c:pt idx="859">
                  <c:v>42159</c:v>
                </c:pt>
                <c:pt idx="860">
                  <c:v>42160</c:v>
                </c:pt>
                <c:pt idx="861">
                  <c:v>42163</c:v>
                </c:pt>
                <c:pt idx="862">
                  <c:v>42164</c:v>
                </c:pt>
                <c:pt idx="863">
                  <c:v>42165</c:v>
                </c:pt>
                <c:pt idx="864">
                  <c:v>42166</c:v>
                </c:pt>
                <c:pt idx="865">
                  <c:v>42167</c:v>
                </c:pt>
                <c:pt idx="866">
                  <c:v>42170</c:v>
                </c:pt>
                <c:pt idx="867">
                  <c:v>42171</c:v>
                </c:pt>
                <c:pt idx="868">
                  <c:v>42172</c:v>
                </c:pt>
                <c:pt idx="869">
                  <c:v>42173</c:v>
                </c:pt>
                <c:pt idx="870">
                  <c:v>42174</c:v>
                </c:pt>
                <c:pt idx="871">
                  <c:v>42177</c:v>
                </c:pt>
                <c:pt idx="872">
                  <c:v>42178</c:v>
                </c:pt>
                <c:pt idx="873">
                  <c:v>42179</c:v>
                </c:pt>
                <c:pt idx="874">
                  <c:v>42180</c:v>
                </c:pt>
                <c:pt idx="875">
                  <c:v>42181</c:v>
                </c:pt>
                <c:pt idx="876">
                  <c:v>42184</c:v>
                </c:pt>
                <c:pt idx="877">
                  <c:v>42185</c:v>
                </c:pt>
                <c:pt idx="878">
                  <c:v>42186</c:v>
                </c:pt>
                <c:pt idx="879">
                  <c:v>42187</c:v>
                </c:pt>
                <c:pt idx="880">
                  <c:v>42191</c:v>
                </c:pt>
                <c:pt idx="881">
                  <c:v>42192</c:v>
                </c:pt>
                <c:pt idx="882">
                  <c:v>42193</c:v>
                </c:pt>
                <c:pt idx="883">
                  <c:v>42194</c:v>
                </c:pt>
                <c:pt idx="884">
                  <c:v>42195</c:v>
                </c:pt>
                <c:pt idx="885">
                  <c:v>42198</c:v>
                </c:pt>
                <c:pt idx="886">
                  <c:v>42199</c:v>
                </c:pt>
                <c:pt idx="887">
                  <c:v>42200</c:v>
                </c:pt>
                <c:pt idx="888">
                  <c:v>42201</c:v>
                </c:pt>
                <c:pt idx="889">
                  <c:v>42202</c:v>
                </c:pt>
                <c:pt idx="890">
                  <c:v>42205</c:v>
                </c:pt>
                <c:pt idx="891">
                  <c:v>42206</c:v>
                </c:pt>
                <c:pt idx="892">
                  <c:v>42207</c:v>
                </c:pt>
                <c:pt idx="893">
                  <c:v>42208</c:v>
                </c:pt>
                <c:pt idx="894">
                  <c:v>42209</c:v>
                </c:pt>
                <c:pt idx="895">
                  <c:v>42212</c:v>
                </c:pt>
                <c:pt idx="896">
                  <c:v>42213</c:v>
                </c:pt>
                <c:pt idx="897">
                  <c:v>42214</c:v>
                </c:pt>
                <c:pt idx="898">
                  <c:v>42215</c:v>
                </c:pt>
                <c:pt idx="899">
                  <c:v>42216</c:v>
                </c:pt>
                <c:pt idx="900">
                  <c:v>42219</c:v>
                </c:pt>
                <c:pt idx="901">
                  <c:v>42220</c:v>
                </c:pt>
                <c:pt idx="902">
                  <c:v>42221</c:v>
                </c:pt>
                <c:pt idx="903">
                  <c:v>42222</c:v>
                </c:pt>
                <c:pt idx="904">
                  <c:v>42223</c:v>
                </c:pt>
                <c:pt idx="905">
                  <c:v>42226</c:v>
                </c:pt>
                <c:pt idx="906">
                  <c:v>42227</c:v>
                </c:pt>
                <c:pt idx="907">
                  <c:v>42228</c:v>
                </c:pt>
                <c:pt idx="908">
                  <c:v>42229</c:v>
                </c:pt>
                <c:pt idx="909">
                  <c:v>42230</c:v>
                </c:pt>
                <c:pt idx="910">
                  <c:v>42233</c:v>
                </c:pt>
                <c:pt idx="911">
                  <c:v>42234</c:v>
                </c:pt>
                <c:pt idx="912">
                  <c:v>42235</c:v>
                </c:pt>
                <c:pt idx="913">
                  <c:v>42236</c:v>
                </c:pt>
                <c:pt idx="914">
                  <c:v>42237</c:v>
                </c:pt>
                <c:pt idx="915">
                  <c:v>42240</c:v>
                </c:pt>
                <c:pt idx="916">
                  <c:v>42241</c:v>
                </c:pt>
                <c:pt idx="917">
                  <c:v>42242</c:v>
                </c:pt>
                <c:pt idx="918">
                  <c:v>42243</c:v>
                </c:pt>
                <c:pt idx="919">
                  <c:v>42244</c:v>
                </c:pt>
                <c:pt idx="920">
                  <c:v>42247</c:v>
                </c:pt>
                <c:pt idx="921">
                  <c:v>42248</c:v>
                </c:pt>
                <c:pt idx="922">
                  <c:v>42249</c:v>
                </c:pt>
                <c:pt idx="923">
                  <c:v>42250</c:v>
                </c:pt>
                <c:pt idx="924">
                  <c:v>42251</c:v>
                </c:pt>
                <c:pt idx="925">
                  <c:v>42255</c:v>
                </c:pt>
                <c:pt idx="926">
                  <c:v>42256</c:v>
                </c:pt>
                <c:pt idx="927">
                  <c:v>42257</c:v>
                </c:pt>
                <c:pt idx="928">
                  <c:v>42258</c:v>
                </c:pt>
                <c:pt idx="929">
                  <c:v>42261</c:v>
                </c:pt>
                <c:pt idx="930">
                  <c:v>42262</c:v>
                </c:pt>
                <c:pt idx="931">
                  <c:v>42263</c:v>
                </c:pt>
                <c:pt idx="932">
                  <c:v>42264</c:v>
                </c:pt>
                <c:pt idx="933">
                  <c:v>42265</c:v>
                </c:pt>
                <c:pt idx="934">
                  <c:v>42268</c:v>
                </c:pt>
                <c:pt idx="935">
                  <c:v>42269</c:v>
                </c:pt>
                <c:pt idx="936">
                  <c:v>42270</c:v>
                </c:pt>
                <c:pt idx="937">
                  <c:v>42271</c:v>
                </c:pt>
                <c:pt idx="938">
                  <c:v>42272</c:v>
                </c:pt>
                <c:pt idx="939">
                  <c:v>42275</c:v>
                </c:pt>
                <c:pt idx="940">
                  <c:v>42276</c:v>
                </c:pt>
                <c:pt idx="941">
                  <c:v>42277</c:v>
                </c:pt>
                <c:pt idx="942">
                  <c:v>42278</c:v>
                </c:pt>
                <c:pt idx="943">
                  <c:v>42279</c:v>
                </c:pt>
                <c:pt idx="944">
                  <c:v>42282</c:v>
                </c:pt>
                <c:pt idx="945">
                  <c:v>42283</c:v>
                </c:pt>
                <c:pt idx="946">
                  <c:v>42284</c:v>
                </c:pt>
                <c:pt idx="947">
                  <c:v>42285</c:v>
                </c:pt>
                <c:pt idx="948">
                  <c:v>42286</c:v>
                </c:pt>
                <c:pt idx="949">
                  <c:v>42289</c:v>
                </c:pt>
                <c:pt idx="950">
                  <c:v>42290</c:v>
                </c:pt>
                <c:pt idx="951">
                  <c:v>42291</c:v>
                </c:pt>
                <c:pt idx="952">
                  <c:v>42292</c:v>
                </c:pt>
                <c:pt idx="953">
                  <c:v>42293</c:v>
                </c:pt>
                <c:pt idx="954">
                  <c:v>42296</c:v>
                </c:pt>
                <c:pt idx="955">
                  <c:v>42297</c:v>
                </c:pt>
                <c:pt idx="956">
                  <c:v>42298</c:v>
                </c:pt>
                <c:pt idx="957">
                  <c:v>42299</c:v>
                </c:pt>
                <c:pt idx="958">
                  <c:v>42300</c:v>
                </c:pt>
                <c:pt idx="959">
                  <c:v>42303</c:v>
                </c:pt>
                <c:pt idx="960">
                  <c:v>42304</c:v>
                </c:pt>
                <c:pt idx="961">
                  <c:v>42305</c:v>
                </c:pt>
                <c:pt idx="962">
                  <c:v>42306</c:v>
                </c:pt>
                <c:pt idx="963">
                  <c:v>42307</c:v>
                </c:pt>
                <c:pt idx="964">
                  <c:v>42310</c:v>
                </c:pt>
                <c:pt idx="965">
                  <c:v>42311</c:v>
                </c:pt>
                <c:pt idx="966">
                  <c:v>42312</c:v>
                </c:pt>
                <c:pt idx="967">
                  <c:v>42313</c:v>
                </c:pt>
                <c:pt idx="968">
                  <c:v>42314</c:v>
                </c:pt>
                <c:pt idx="969">
                  <c:v>42317</c:v>
                </c:pt>
                <c:pt idx="970">
                  <c:v>42318</c:v>
                </c:pt>
                <c:pt idx="971">
                  <c:v>42319</c:v>
                </c:pt>
                <c:pt idx="972">
                  <c:v>42320</c:v>
                </c:pt>
                <c:pt idx="973">
                  <c:v>42321</c:v>
                </c:pt>
                <c:pt idx="974">
                  <c:v>42324</c:v>
                </c:pt>
                <c:pt idx="975">
                  <c:v>42325</c:v>
                </c:pt>
                <c:pt idx="976">
                  <c:v>42326</c:v>
                </c:pt>
                <c:pt idx="977">
                  <c:v>42327</c:v>
                </c:pt>
                <c:pt idx="978">
                  <c:v>42328</c:v>
                </c:pt>
                <c:pt idx="979">
                  <c:v>42331</c:v>
                </c:pt>
                <c:pt idx="980">
                  <c:v>42332</c:v>
                </c:pt>
                <c:pt idx="981">
                  <c:v>42333</c:v>
                </c:pt>
                <c:pt idx="982">
                  <c:v>42335</c:v>
                </c:pt>
                <c:pt idx="983">
                  <c:v>42338</c:v>
                </c:pt>
                <c:pt idx="984">
                  <c:v>42339</c:v>
                </c:pt>
                <c:pt idx="985">
                  <c:v>42340</c:v>
                </c:pt>
                <c:pt idx="986">
                  <c:v>42341</c:v>
                </c:pt>
                <c:pt idx="987">
                  <c:v>42342</c:v>
                </c:pt>
                <c:pt idx="988">
                  <c:v>42345</c:v>
                </c:pt>
                <c:pt idx="989">
                  <c:v>42346</c:v>
                </c:pt>
                <c:pt idx="990">
                  <c:v>42347</c:v>
                </c:pt>
                <c:pt idx="991">
                  <c:v>42348</c:v>
                </c:pt>
                <c:pt idx="992">
                  <c:v>42349</c:v>
                </c:pt>
                <c:pt idx="993">
                  <c:v>42352</c:v>
                </c:pt>
                <c:pt idx="994">
                  <c:v>42353</c:v>
                </c:pt>
                <c:pt idx="995">
                  <c:v>42354</c:v>
                </c:pt>
                <c:pt idx="996">
                  <c:v>42355</c:v>
                </c:pt>
                <c:pt idx="997">
                  <c:v>42356</c:v>
                </c:pt>
                <c:pt idx="998">
                  <c:v>42359</c:v>
                </c:pt>
                <c:pt idx="999">
                  <c:v>42360</c:v>
                </c:pt>
                <c:pt idx="1000">
                  <c:v>42361</c:v>
                </c:pt>
                <c:pt idx="1001">
                  <c:v>42362</c:v>
                </c:pt>
                <c:pt idx="1002">
                  <c:v>42366</c:v>
                </c:pt>
                <c:pt idx="1003">
                  <c:v>42367</c:v>
                </c:pt>
                <c:pt idx="1004">
                  <c:v>42368</c:v>
                </c:pt>
                <c:pt idx="1005">
                  <c:v>42369</c:v>
                </c:pt>
                <c:pt idx="1006">
                  <c:v>42373</c:v>
                </c:pt>
                <c:pt idx="1007">
                  <c:v>42374</c:v>
                </c:pt>
                <c:pt idx="1008">
                  <c:v>42375</c:v>
                </c:pt>
                <c:pt idx="1009">
                  <c:v>42376</c:v>
                </c:pt>
                <c:pt idx="1010">
                  <c:v>42377</c:v>
                </c:pt>
                <c:pt idx="1011">
                  <c:v>42380</c:v>
                </c:pt>
                <c:pt idx="1012">
                  <c:v>42381</c:v>
                </c:pt>
                <c:pt idx="1013">
                  <c:v>42382</c:v>
                </c:pt>
                <c:pt idx="1014">
                  <c:v>42383</c:v>
                </c:pt>
                <c:pt idx="1015">
                  <c:v>42384</c:v>
                </c:pt>
                <c:pt idx="1016">
                  <c:v>42388</c:v>
                </c:pt>
                <c:pt idx="1017">
                  <c:v>42389</c:v>
                </c:pt>
                <c:pt idx="1018">
                  <c:v>42390</c:v>
                </c:pt>
                <c:pt idx="1019">
                  <c:v>42391</c:v>
                </c:pt>
                <c:pt idx="1020">
                  <c:v>42394</c:v>
                </c:pt>
                <c:pt idx="1021">
                  <c:v>42395</c:v>
                </c:pt>
                <c:pt idx="1022">
                  <c:v>42396</c:v>
                </c:pt>
                <c:pt idx="1023">
                  <c:v>42397</c:v>
                </c:pt>
                <c:pt idx="1024">
                  <c:v>42398</c:v>
                </c:pt>
                <c:pt idx="1025">
                  <c:v>42401</c:v>
                </c:pt>
                <c:pt idx="1026">
                  <c:v>42402</c:v>
                </c:pt>
                <c:pt idx="1027">
                  <c:v>42403</c:v>
                </c:pt>
                <c:pt idx="1028">
                  <c:v>42404</c:v>
                </c:pt>
                <c:pt idx="1029">
                  <c:v>42405</c:v>
                </c:pt>
                <c:pt idx="1030">
                  <c:v>42408</c:v>
                </c:pt>
                <c:pt idx="1031">
                  <c:v>42409</c:v>
                </c:pt>
                <c:pt idx="1032">
                  <c:v>42410</c:v>
                </c:pt>
                <c:pt idx="1033">
                  <c:v>42411</c:v>
                </c:pt>
                <c:pt idx="1034">
                  <c:v>42412</c:v>
                </c:pt>
                <c:pt idx="1035">
                  <c:v>42416</c:v>
                </c:pt>
                <c:pt idx="1036">
                  <c:v>42417</c:v>
                </c:pt>
                <c:pt idx="1037">
                  <c:v>42418</c:v>
                </c:pt>
                <c:pt idx="1038">
                  <c:v>42419</c:v>
                </c:pt>
                <c:pt idx="1039">
                  <c:v>42422</c:v>
                </c:pt>
                <c:pt idx="1040">
                  <c:v>42423</c:v>
                </c:pt>
                <c:pt idx="1041">
                  <c:v>42424</c:v>
                </c:pt>
                <c:pt idx="1042">
                  <c:v>42425</c:v>
                </c:pt>
                <c:pt idx="1043">
                  <c:v>42426</c:v>
                </c:pt>
                <c:pt idx="1044">
                  <c:v>42429</c:v>
                </c:pt>
                <c:pt idx="1045">
                  <c:v>42430</c:v>
                </c:pt>
                <c:pt idx="1046">
                  <c:v>42431</c:v>
                </c:pt>
                <c:pt idx="1047">
                  <c:v>42432</c:v>
                </c:pt>
                <c:pt idx="1048">
                  <c:v>42433</c:v>
                </c:pt>
                <c:pt idx="1049">
                  <c:v>42436</c:v>
                </c:pt>
                <c:pt idx="1050">
                  <c:v>42437</c:v>
                </c:pt>
                <c:pt idx="1051">
                  <c:v>42438</c:v>
                </c:pt>
                <c:pt idx="1052">
                  <c:v>42439</c:v>
                </c:pt>
                <c:pt idx="1053">
                  <c:v>42440</c:v>
                </c:pt>
                <c:pt idx="1054">
                  <c:v>42443</c:v>
                </c:pt>
                <c:pt idx="1055">
                  <c:v>42444</c:v>
                </c:pt>
                <c:pt idx="1056">
                  <c:v>42445</c:v>
                </c:pt>
                <c:pt idx="1057">
                  <c:v>42446</c:v>
                </c:pt>
                <c:pt idx="1058">
                  <c:v>42447</c:v>
                </c:pt>
                <c:pt idx="1059">
                  <c:v>42450</c:v>
                </c:pt>
                <c:pt idx="1060">
                  <c:v>42451</c:v>
                </c:pt>
                <c:pt idx="1061">
                  <c:v>42452</c:v>
                </c:pt>
                <c:pt idx="1062">
                  <c:v>42453</c:v>
                </c:pt>
                <c:pt idx="1063">
                  <c:v>42457</c:v>
                </c:pt>
                <c:pt idx="1064">
                  <c:v>42458</c:v>
                </c:pt>
                <c:pt idx="1065">
                  <c:v>42459</c:v>
                </c:pt>
                <c:pt idx="1066">
                  <c:v>42460</c:v>
                </c:pt>
                <c:pt idx="1067">
                  <c:v>42461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42471</c:v>
                </c:pt>
                <c:pt idx="1074">
                  <c:v>42472</c:v>
                </c:pt>
                <c:pt idx="1075">
                  <c:v>42473</c:v>
                </c:pt>
                <c:pt idx="1076">
                  <c:v>42474</c:v>
                </c:pt>
                <c:pt idx="1077">
                  <c:v>42475</c:v>
                </c:pt>
                <c:pt idx="1078">
                  <c:v>42478</c:v>
                </c:pt>
                <c:pt idx="1079">
                  <c:v>42479</c:v>
                </c:pt>
                <c:pt idx="1080">
                  <c:v>42480</c:v>
                </c:pt>
                <c:pt idx="1081">
                  <c:v>42481</c:v>
                </c:pt>
                <c:pt idx="1082">
                  <c:v>42482</c:v>
                </c:pt>
                <c:pt idx="1083">
                  <c:v>42485</c:v>
                </c:pt>
                <c:pt idx="1084">
                  <c:v>42486</c:v>
                </c:pt>
                <c:pt idx="1085">
                  <c:v>42487</c:v>
                </c:pt>
                <c:pt idx="1086">
                  <c:v>42488</c:v>
                </c:pt>
                <c:pt idx="1087">
                  <c:v>42489</c:v>
                </c:pt>
                <c:pt idx="1088">
                  <c:v>42492</c:v>
                </c:pt>
                <c:pt idx="1089">
                  <c:v>42493</c:v>
                </c:pt>
                <c:pt idx="1090">
                  <c:v>42494</c:v>
                </c:pt>
                <c:pt idx="1091">
                  <c:v>42495</c:v>
                </c:pt>
                <c:pt idx="1092">
                  <c:v>42496</c:v>
                </c:pt>
                <c:pt idx="1093">
                  <c:v>42499</c:v>
                </c:pt>
                <c:pt idx="1094">
                  <c:v>42500</c:v>
                </c:pt>
                <c:pt idx="1095">
                  <c:v>42501</c:v>
                </c:pt>
                <c:pt idx="1096">
                  <c:v>42502</c:v>
                </c:pt>
                <c:pt idx="1097">
                  <c:v>42503</c:v>
                </c:pt>
                <c:pt idx="1098">
                  <c:v>42506</c:v>
                </c:pt>
                <c:pt idx="1099">
                  <c:v>42507</c:v>
                </c:pt>
                <c:pt idx="1100">
                  <c:v>42508</c:v>
                </c:pt>
                <c:pt idx="1101">
                  <c:v>42509</c:v>
                </c:pt>
                <c:pt idx="1102">
                  <c:v>42510</c:v>
                </c:pt>
                <c:pt idx="1103">
                  <c:v>42513</c:v>
                </c:pt>
                <c:pt idx="1104">
                  <c:v>42514</c:v>
                </c:pt>
                <c:pt idx="1105">
                  <c:v>42515</c:v>
                </c:pt>
                <c:pt idx="1106">
                  <c:v>42516</c:v>
                </c:pt>
                <c:pt idx="1107">
                  <c:v>42517</c:v>
                </c:pt>
                <c:pt idx="1108">
                  <c:v>42521</c:v>
                </c:pt>
                <c:pt idx="1109">
                  <c:v>42522</c:v>
                </c:pt>
                <c:pt idx="1110">
                  <c:v>42523</c:v>
                </c:pt>
                <c:pt idx="1111">
                  <c:v>42524</c:v>
                </c:pt>
                <c:pt idx="1112">
                  <c:v>42527</c:v>
                </c:pt>
                <c:pt idx="1113">
                  <c:v>42528</c:v>
                </c:pt>
                <c:pt idx="1114">
                  <c:v>42529</c:v>
                </c:pt>
                <c:pt idx="1115">
                  <c:v>42530</c:v>
                </c:pt>
                <c:pt idx="1116">
                  <c:v>42531</c:v>
                </c:pt>
                <c:pt idx="1117">
                  <c:v>42534</c:v>
                </c:pt>
                <c:pt idx="1118">
                  <c:v>42535</c:v>
                </c:pt>
                <c:pt idx="1119">
                  <c:v>42536</c:v>
                </c:pt>
                <c:pt idx="1120">
                  <c:v>42537</c:v>
                </c:pt>
                <c:pt idx="1121">
                  <c:v>42538</c:v>
                </c:pt>
                <c:pt idx="1122">
                  <c:v>42541</c:v>
                </c:pt>
                <c:pt idx="1123">
                  <c:v>42542</c:v>
                </c:pt>
                <c:pt idx="1124">
                  <c:v>42543</c:v>
                </c:pt>
                <c:pt idx="1125">
                  <c:v>42544</c:v>
                </c:pt>
                <c:pt idx="1126">
                  <c:v>42545</c:v>
                </c:pt>
                <c:pt idx="1127">
                  <c:v>42548</c:v>
                </c:pt>
                <c:pt idx="1128">
                  <c:v>42549</c:v>
                </c:pt>
                <c:pt idx="1129">
                  <c:v>42550</c:v>
                </c:pt>
                <c:pt idx="1130">
                  <c:v>42551</c:v>
                </c:pt>
                <c:pt idx="1131">
                  <c:v>42552</c:v>
                </c:pt>
                <c:pt idx="1132">
                  <c:v>42556</c:v>
                </c:pt>
                <c:pt idx="1133">
                  <c:v>42557</c:v>
                </c:pt>
                <c:pt idx="1134">
                  <c:v>42558</c:v>
                </c:pt>
                <c:pt idx="1135">
                  <c:v>42559</c:v>
                </c:pt>
                <c:pt idx="1136">
                  <c:v>42562</c:v>
                </c:pt>
                <c:pt idx="1137">
                  <c:v>42563</c:v>
                </c:pt>
                <c:pt idx="1138">
                  <c:v>42564</c:v>
                </c:pt>
                <c:pt idx="1139">
                  <c:v>42565</c:v>
                </c:pt>
                <c:pt idx="1140">
                  <c:v>42566</c:v>
                </c:pt>
                <c:pt idx="1141">
                  <c:v>42569</c:v>
                </c:pt>
                <c:pt idx="1142">
                  <c:v>42570</c:v>
                </c:pt>
                <c:pt idx="1143">
                  <c:v>42571</c:v>
                </c:pt>
                <c:pt idx="1144">
                  <c:v>42572</c:v>
                </c:pt>
                <c:pt idx="1145">
                  <c:v>42573</c:v>
                </c:pt>
                <c:pt idx="1146">
                  <c:v>42576</c:v>
                </c:pt>
                <c:pt idx="1147">
                  <c:v>42577</c:v>
                </c:pt>
                <c:pt idx="1148">
                  <c:v>42578</c:v>
                </c:pt>
                <c:pt idx="1149">
                  <c:v>42579</c:v>
                </c:pt>
                <c:pt idx="1150">
                  <c:v>42580</c:v>
                </c:pt>
                <c:pt idx="1151">
                  <c:v>42583</c:v>
                </c:pt>
                <c:pt idx="1152">
                  <c:v>42584</c:v>
                </c:pt>
                <c:pt idx="1153">
                  <c:v>42585</c:v>
                </c:pt>
                <c:pt idx="1154">
                  <c:v>42586</c:v>
                </c:pt>
                <c:pt idx="1155">
                  <c:v>42587</c:v>
                </c:pt>
                <c:pt idx="1156">
                  <c:v>42590</c:v>
                </c:pt>
                <c:pt idx="1157">
                  <c:v>42591</c:v>
                </c:pt>
                <c:pt idx="1158">
                  <c:v>42592</c:v>
                </c:pt>
                <c:pt idx="1159">
                  <c:v>42593</c:v>
                </c:pt>
                <c:pt idx="1160">
                  <c:v>42594</c:v>
                </c:pt>
                <c:pt idx="1161">
                  <c:v>42597</c:v>
                </c:pt>
                <c:pt idx="1162">
                  <c:v>42598</c:v>
                </c:pt>
                <c:pt idx="1163">
                  <c:v>42599</c:v>
                </c:pt>
                <c:pt idx="1164">
                  <c:v>42600</c:v>
                </c:pt>
                <c:pt idx="1165">
                  <c:v>42601</c:v>
                </c:pt>
                <c:pt idx="1166">
                  <c:v>42604</c:v>
                </c:pt>
                <c:pt idx="1167">
                  <c:v>42605</c:v>
                </c:pt>
                <c:pt idx="1168">
                  <c:v>42606</c:v>
                </c:pt>
                <c:pt idx="1169">
                  <c:v>42607</c:v>
                </c:pt>
                <c:pt idx="1170">
                  <c:v>42608</c:v>
                </c:pt>
                <c:pt idx="1171">
                  <c:v>42611</c:v>
                </c:pt>
                <c:pt idx="1172">
                  <c:v>42612</c:v>
                </c:pt>
                <c:pt idx="1173">
                  <c:v>42613</c:v>
                </c:pt>
                <c:pt idx="1174">
                  <c:v>42614</c:v>
                </c:pt>
                <c:pt idx="1175">
                  <c:v>42615</c:v>
                </c:pt>
                <c:pt idx="1176">
                  <c:v>42619</c:v>
                </c:pt>
                <c:pt idx="1177">
                  <c:v>42620</c:v>
                </c:pt>
                <c:pt idx="1178">
                  <c:v>42621</c:v>
                </c:pt>
                <c:pt idx="1179">
                  <c:v>42622</c:v>
                </c:pt>
                <c:pt idx="1180">
                  <c:v>42625</c:v>
                </c:pt>
                <c:pt idx="1181">
                  <c:v>42626</c:v>
                </c:pt>
                <c:pt idx="1182">
                  <c:v>42627</c:v>
                </c:pt>
                <c:pt idx="1183">
                  <c:v>42628</c:v>
                </c:pt>
                <c:pt idx="1184">
                  <c:v>42629</c:v>
                </c:pt>
                <c:pt idx="1185">
                  <c:v>42632</c:v>
                </c:pt>
                <c:pt idx="1186">
                  <c:v>42633</c:v>
                </c:pt>
                <c:pt idx="1187">
                  <c:v>42634</c:v>
                </c:pt>
                <c:pt idx="1188">
                  <c:v>42635</c:v>
                </c:pt>
                <c:pt idx="1189">
                  <c:v>42636</c:v>
                </c:pt>
                <c:pt idx="1190">
                  <c:v>42639</c:v>
                </c:pt>
                <c:pt idx="1191">
                  <c:v>42640</c:v>
                </c:pt>
                <c:pt idx="1192">
                  <c:v>42641</c:v>
                </c:pt>
                <c:pt idx="1193">
                  <c:v>42642</c:v>
                </c:pt>
                <c:pt idx="1194">
                  <c:v>42643</c:v>
                </c:pt>
                <c:pt idx="1195">
                  <c:v>42646</c:v>
                </c:pt>
                <c:pt idx="1196">
                  <c:v>42647</c:v>
                </c:pt>
                <c:pt idx="1197">
                  <c:v>42648</c:v>
                </c:pt>
                <c:pt idx="1198">
                  <c:v>42649</c:v>
                </c:pt>
                <c:pt idx="1199">
                  <c:v>42650</c:v>
                </c:pt>
                <c:pt idx="1200">
                  <c:v>42653</c:v>
                </c:pt>
                <c:pt idx="1201">
                  <c:v>42654</c:v>
                </c:pt>
                <c:pt idx="1202">
                  <c:v>42655</c:v>
                </c:pt>
                <c:pt idx="1203">
                  <c:v>42656</c:v>
                </c:pt>
                <c:pt idx="1204">
                  <c:v>42657</c:v>
                </c:pt>
                <c:pt idx="1205">
                  <c:v>42660</c:v>
                </c:pt>
                <c:pt idx="1206">
                  <c:v>42661</c:v>
                </c:pt>
                <c:pt idx="1207">
                  <c:v>42662</c:v>
                </c:pt>
                <c:pt idx="1208">
                  <c:v>42663</c:v>
                </c:pt>
                <c:pt idx="1209">
                  <c:v>42664</c:v>
                </c:pt>
                <c:pt idx="1210">
                  <c:v>42667</c:v>
                </c:pt>
                <c:pt idx="1211">
                  <c:v>42668</c:v>
                </c:pt>
                <c:pt idx="1212">
                  <c:v>42669</c:v>
                </c:pt>
                <c:pt idx="1213">
                  <c:v>42670</c:v>
                </c:pt>
                <c:pt idx="1214">
                  <c:v>42671</c:v>
                </c:pt>
                <c:pt idx="1215">
                  <c:v>42674</c:v>
                </c:pt>
                <c:pt idx="1216">
                  <c:v>42675</c:v>
                </c:pt>
                <c:pt idx="1217">
                  <c:v>42676</c:v>
                </c:pt>
                <c:pt idx="1218">
                  <c:v>42677</c:v>
                </c:pt>
                <c:pt idx="1219">
                  <c:v>42678</c:v>
                </c:pt>
                <c:pt idx="1220">
                  <c:v>42681</c:v>
                </c:pt>
                <c:pt idx="1221">
                  <c:v>42682</c:v>
                </c:pt>
                <c:pt idx="1222">
                  <c:v>42683</c:v>
                </c:pt>
                <c:pt idx="1223">
                  <c:v>42684</c:v>
                </c:pt>
                <c:pt idx="1224">
                  <c:v>42685</c:v>
                </c:pt>
                <c:pt idx="1225">
                  <c:v>42688</c:v>
                </c:pt>
                <c:pt idx="1226">
                  <c:v>42689</c:v>
                </c:pt>
                <c:pt idx="1227">
                  <c:v>42690</c:v>
                </c:pt>
                <c:pt idx="1228">
                  <c:v>42691</c:v>
                </c:pt>
                <c:pt idx="1229">
                  <c:v>42692</c:v>
                </c:pt>
                <c:pt idx="1230">
                  <c:v>42695</c:v>
                </c:pt>
                <c:pt idx="1231">
                  <c:v>42696</c:v>
                </c:pt>
                <c:pt idx="1232">
                  <c:v>42697</c:v>
                </c:pt>
                <c:pt idx="1233">
                  <c:v>42699</c:v>
                </c:pt>
                <c:pt idx="1234">
                  <c:v>42702</c:v>
                </c:pt>
                <c:pt idx="1235">
                  <c:v>42703</c:v>
                </c:pt>
                <c:pt idx="1236">
                  <c:v>42704</c:v>
                </c:pt>
                <c:pt idx="1237">
                  <c:v>42705</c:v>
                </c:pt>
                <c:pt idx="1238">
                  <c:v>42706</c:v>
                </c:pt>
                <c:pt idx="1239">
                  <c:v>42709</c:v>
                </c:pt>
                <c:pt idx="1240">
                  <c:v>42710</c:v>
                </c:pt>
                <c:pt idx="1241">
                  <c:v>42711</c:v>
                </c:pt>
                <c:pt idx="1242">
                  <c:v>42712</c:v>
                </c:pt>
                <c:pt idx="1243">
                  <c:v>42713</c:v>
                </c:pt>
                <c:pt idx="1244">
                  <c:v>42716</c:v>
                </c:pt>
                <c:pt idx="1245">
                  <c:v>42717</c:v>
                </c:pt>
                <c:pt idx="1246">
                  <c:v>42718</c:v>
                </c:pt>
                <c:pt idx="1247">
                  <c:v>42719</c:v>
                </c:pt>
                <c:pt idx="1248">
                  <c:v>42720</c:v>
                </c:pt>
                <c:pt idx="1249">
                  <c:v>42723</c:v>
                </c:pt>
                <c:pt idx="1250">
                  <c:v>42724</c:v>
                </c:pt>
                <c:pt idx="1251">
                  <c:v>42725</c:v>
                </c:pt>
                <c:pt idx="1252">
                  <c:v>42726</c:v>
                </c:pt>
                <c:pt idx="1253">
                  <c:v>42727</c:v>
                </c:pt>
                <c:pt idx="1254">
                  <c:v>42731</c:v>
                </c:pt>
                <c:pt idx="1255">
                  <c:v>42732</c:v>
                </c:pt>
                <c:pt idx="1256">
                  <c:v>42733</c:v>
                </c:pt>
                <c:pt idx="1257">
                  <c:v>42734</c:v>
                </c:pt>
              </c:numCache>
            </c:numRef>
          </c:cat>
          <c:val>
            <c:numRef>
              <c:f>'ADistribution Fit'!$B$2:$B$1259</c:f>
              <c:numCache>
                <c:formatCode>General</c:formatCode>
                <c:ptCount val="1258"/>
                <c:pt idx="0">
                  <c:v>24.793096999999999</c:v>
                </c:pt>
                <c:pt idx="1">
                  <c:v>24.596001999999999</c:v>
                </c:pt>
                <c:pt idx="2">
                  <c:v>25.146507</c:v>
                </c:pt>
                <c:pt idx="3">
                  <c:v>25.418361000000001</c:v>
                </c:pt>
                <c:pt idx="4">
                  <c:v>26.084402999999998</c:v>
                </c:pt>
                <c:pt idx="5">
                  <c:v>26.573740999999998</c:v>
                </c:pt>
                <c:pt idx="6">
                  <c:v>26.451405999999999</c:v>
                </c:pt>
                <c:pt idx="7">
                  <c:v>26.859186999999999</c:v>
                </c:pt>
                <c:pt idx="8">
                  <c:v>26.546555999999999</c:v>
                </c:pt>
                <c:pt idx="9">
                  <c:v>27.178616000000002</c:v>
                </c:pt>
                <c:pt idx="10">
                  <c:v>28.048549999999999</c:v>
                </c:pt>
                <c:pt idx="11">
                  <c:v>28.442739</c:v>
                </c:pt>
                <c:pt idx="12">
                  <c:v>27.865047000000001</c:v>
                </c:pt>
                <c:pt idx="13">
                  <c:v>27.865047000000001</c:v>
                </c:pt>
                <c:pt idx="14">
                  <c:v>28.952463999999999</c:v>
                </c:pt>
                <c:pt idx="15">
                  <c:v>29.937935</c:v>
                </c:pt>
                <c:pt idx="16">
                  <c:v>28.993243</c:v>
                </c:pt>
                <c:pt idx="17">
                  <c:v>29.006834999999999</c:v>
                </c:pt>
                <c:pt idx="18">
                  <c:v>29.33306</c:v>
                </c:pt>
                <c:pt idx="19">
                  <c:v>28.864111000000001</c:v>
                </c:pt>
                <c:pt idx="20">
                  <c:v>30.033083999999999</c:v>
                </c:pt>
                <c:pt idx="21">
                  <c:v>29.713654999999999</c:v>
                </c:pt>
                <c:pt idx="22">
                  <c:v>30.773885</c:v>
                </c:pt>
                <c:pt idx="23">
                  <c:v>30.352512999999998</c:v>
                </c:pt>
                <c:pt idx="24">
                  <c:v>30.311734000000001</c:v>
                </c:pt>
                <c:pt idx="25">
                  <c:v>30.563199000000001</c:v>
                </c:pt>
                <c:pt idx="26">
                  <c:v>30.644756999999998</c:v>
                </c:pt>
                <c:pt idx="27">
                  <c:v>29.999103000000002</c:v>
                </c:pt>
                <c:pt idx="28">
                  <c:v>29.795213</c:v>
                </c:pt>
                <c:pt idx="29">
                  <c:v>29.754434</c:v>
                </c:pt>
                <c:pt idx="30">
                  <c:v>29.659285000000001</c:v>
                </c:pt>
                <c:pt idx="31">
                  <c:v>29.788415000000001</c:v>
                </c:pt>
                <c:pt idx="32">
                  <c:v>29.319468000000001</c:v>
                </c:pt>
                <c:pt idx="33">
                  <c:v>28.95926</c:v>
                </c:pt>
                <c:pt idx="34">
                  <c:v>29.034020000000002</c:v>
                </c:pt>
                <c:pt idx="35">
                  <c:v>29.502969</c:v>
                </c:pt>
                <c:pt idx="36">
                  <c:v>29.237909999999999</c:v>
                </c:pt>
                <c:pt idx="37">
                  <c:v>29.46219</c:v>
                </c:pt>
                <c:pt idx="38">
                  <c:v>29.652488999999999</c:v>
                </c:pt>
                <c:pt idx="39">
                  <c:v>29.645693000000001</c:v>
                </c:pt>
                <c:pt idx="40">
                  <c:v>30.012695000000001</c:v>
                </c:pt>
                <c:pt idx="41">
                  <c:v>29.713654999999999</c:v>
                </c:pt>
                <c:pt idx="42">
                  <c:v>29.074798999999999</c:v>
                </c:pt>
                <c:pt idx="43">
                  <c:v>28.734981000000001</c:v>
                </c:pt>
                <c:pt idx="44">
                  <c:v>29.536950000000001</c:v>
                </c:pt>
                <c:pt idx="45">
                  <c:v>30.094252000000001</c:v>
                </c:pt>
                <c:pt idx="46">
                  <c:v>30.277753000000001</c:v>
                </c:pt>
                <c:pt idx="47">
                  <c:v>29.645693000000001</c:v>
                </c:pt>
                <c:pt idx="48">
                  <c:v>30.658349000000001</c:v>
                </c:pt>
                <c:pt idx="49">
                  <c:v>30.563199000000001</c:v>
                </c:pt>
                <c:pt idx="50">
                  <c:v>31.168074000000001</c:v>
                </c:pt>
                <c:pt idx="51">
                  <c:v>31.004963</c:v>
                </c:pt>
                <c:pt idx="52">
                  <c:v>30.828256</c:v>
                </c:pt>
                <c:pt idx="53">
                  <c:v>30.468050000000002</c:v>
                </c:pt>
                <c:pt idx="54">
                  <c:v>30.393291999999999</c:v>
                </c:pt>
                <c:pt idx="55">
                  <c:v>29.706859000000001</c:v>
                </c:pt>
                <c:pt idx="56">
                  <c:v>30.107844</c:v>
                </c:pt>
                <c:pt idx="57">
                  <c:v>30.617570000000001</c:v>
                </c:pt>
                <c:pt idx="58">
                  <c:v>31.038945999999999</c:v>
                </c:pt>
                <c:pt idx="59">
                  <c:v>30.304938</c:v>
                </c:pt>
                <c:pt idx="60">
                  <c:v>30.216584999999998</c:v>
                </c:pt>
                <c:pt idx="61">
                  <c:v>30.318760000000001</c:v>
                </c:pt>
                <c:pt idx="62">
                  <c:v>30.563980999999998</c:v>
                </c:pt>
                <c:pt idx="63">
                  <c:v>30.536733000000002</c:v>
                </c:pt>
                <c:pt idx="64">
                  <c:v>29.794260999999999</c:v>
                </c:pt>
                <c:pt idx="65">
                  <c:v>30.495861999999999</c:v>
                </c:pt>
                <c:pt idx="66">
                  <c:v>29.664840000000002</c:v>
                </c:pt>
                <c:pt idx="67">
                  <c:v>28.813381</c:v>
                </c:pt>
                <c:pt idx="68">
                  <c:v>28.929178</c:v>
                </c:pt>
                <c:pt idx="69">
                  <c:v>29.651216000000002</c:v>
                </c:pt>
                <c:pt idx="70">
                  <c:v>28.77251</c:v>
                </c:pt>
                <c:pt idx="71">
                  <c:v>28.602218000000001</c:v>
                </c:pt>
                <c:pt idx="72">
                  <c:v>29.051787999999998</c:v>
                </c:pt>
                <c:pt idx="73">
                  <c:v>28.827003000000001</c:v>
                </c:pt>
                <c:pt idx="74">
                  <c:v>28.554535999999999</c:v>
                </c:pt>
                <c:pt idx="75">
                  <c:v>28.677146</c:v>
                </c:pt>
                <c:pt idx="76">
                  <c:v>28.111778000000001</c:v>
                </c:pt>
                <c:pt idx="77">
                  <c:v>27.110461999999998</c:v>
                </c:pt>
                <c:pt idx="78">
                  <c:v>28.050471999999999</c:v>
                </c:pt>
                <c:pt idx="79">
                  <c:v>28.602218000000001</c:v>
                </c:pt>
                <c:pt idx="80">
                  <c:v>28.990483999999999</c:v>
                </c:pt>
                <c:pt idx="81">
                  <c:v>28.731641</c:v>
                </c:pt>
                <c:pt idx="82">
                  <c:v>29.269762</c:v>
                </c:pt>
                <c:pt idx="83">
                  <c:v>29.317443999999998</c:v>
                </c:pt>
                <c:pt idx="84">
                  <c:v>28.752075000000001</c:v>
                </c:pt>
                <c:pt idx="85">
                  <c:v>27.934674999999999</c:v>
                </c:pt>
                <c:pt idx="86">
                  <c:v>27.8325</c:v>
                </c:pt>
                <c:pt idx="87">
                  <c:v>27.430610999999999</c:v>
                </c:pt>
                <c:pt idx="88">
                  <c:v>27.199013000000001</c:v>
                </c:pt>
                <c:pt idx="89">
                  <c:v>27.069590999999999</c:v>
                </c:pt>
                <c:pt idx="90">
                  <c:v>26.872053000000001</c:v>
                </c:pt>
                <c:pt idx="91">
                  <c:v>26.497409999999999</c:v>
                </c:pt>
                <c:pt idx="92">
                  <c:v>27.594090000000001</c:v>
                </c:pt>
                <c:pt idx="93">
                  <c:v>27.083216</c:v>
                </c:pt>
                <c:pt idx="94">
                  <c:v>26.994662999999999</c:v>
                </c:pt>
                <c:pt idx="95">
                  <c:v>26.381613000000002</c:v>
                </c:pt>
                <c:pt idx="96">
                  <c:v>27.239884</c:v>
                </c:pt>
                <c:pt idx="97">
                  <c:v>27.580468</c:v>
                </c:pt>
                <c:pt idx="98">
                  <c:v>27.771194000000001</c:v>
                </c:pt>
                <c:pt idx="99">
                  <c:v>27.941486000000001</c:v>
                </c:pt>
                <c:pt idx="100">
                  <c:v>27.934674999999999</c:v>
                </c:pt>
                <c:pt idx="101">
                  <c:v>28.731641</c:v>
                </c:pt>
                <c:pt idx="102">
                  <c:v>28.166270999999998</c:v>
                </c:pt>
                <c:pt idx="103">
                  <c:v>27.696265</c:v>
                </c:pt>
                <c:pt idx="104">
                  <c:v>26.034217999999999</c:v>
                </c:pt>
                <c:pt idx="105">
                  <c:v>25.775375</c:v>
                </c:pt>
                <c:pt idx="106">
                  <c:v>26.081899</c:v>
                </c:pt>
                <c:pt idx="107">
                  <c:v>27.090026999999999</c:v>
                </c:pt>
                <c:pt idx="108">
                  <c:v>27.219448</c:v>
                </c:pt>
                <c:pt idx="109">
                  <c:v>26.974228</c:v>
                </c:pt>
                <c:pt idx="110">
                  <c:v>26.551905000000001</c:v>
                </c:pt>
                <c:pt idx="111">
                  <c:v>26.885677000000001</c:v>
                </c:pt>
                <c:pt idx="112">
                  <c:v>26.565528</c:v>
                </c:pt>
                <c:pt idx="113">
                  <c:v>26.803937000000001</c:v>
                </c:pt>
                <c:pt idx="114">
                  <c:v>27.253508</c:v>
                </c:pt>
                <c:pt idx="115">
                  <c:v>27.348870000000002</c:v>
                </c:pt>
                <c:pt idx="116">
                  <c:v>28.030038999999999</c:v>
                </c:pt>
                <c:pt idx="117">
                  <c:v>27.682642999999999</c:v>
                </c:pt>
                <c:pt idx="118">
                  <c:v>26.647266999999999</c:v>
                </c:pt>
                <c:pt idx="119">
                  <c:v>26.585963</c:v>
                </c:pt>
                <c:pt idx="120">
                  <c:v>25.652764000000001</c:v>
                </c:pt>
                <c:pt idx="121">
                  <c:v>25.877548999999998</c:v>
                </c:pt>
                <c:pt idx="122">
                  <c:v>26.122768000000001</c:v>
                </c:pt>
                <c:pt idx="123">
                  <c:v>25.693632999999998</c:v>
                </c:pt>
                <c:pt idx="124">
                  <c:v>26.800059000000001</c:v>
                </c:pt>
                <c:pt idx="125">
                  <c:v>26.574676</c:v>
                </c:pt>
                <c:pt idx="126">
                  <c:v>27.004951999999999</c:v>
                </c:pt>
                <c:pt idx="127">
                  <c:v>26.888845</c:v>
                </c:pt>
                <c:pt idx="128">
                  <c:v>25.932676000000001</c:v>
                </c:pt>
                <c:pt idx="129">
                  <c:v>25.693633999999999</c:v>
                </c:pt>
                <c:pt idx="130">
                  <c:v>25.604845999999998</c:v>
                </c:pt>
                <c:pt idx="131">
                  <c:v>25.399953</c:v>
                </c:pt>
                <c:pt idx="132">
                  <c:v>24.942357999999999</c:v>
                </c:pt>
                <c:pt idx="133">
                  <c:v>25.297507</c:v>
                </c:pt>
                <c:pt idx="134">
                  <c:v>25.154081000000001</c:v>
                </c:pt>
                <c:pt idx="135">
                  <c:v>25.502400000000002</c:v>
                </c:pt>
                <c:pt idx="136">
                  <c:v>26.199038000000002</c:v>
                </c:pt>
                <c:pt idx="137">
                  <c:v>26.267334000000002</c:v>
                </c:pt>
                <c:pt idx="138">
                  <c:v>25.652654999999999</c:v>
                </c:pt>
                <c:pt idx="139">
                  <c:v>25.058463</c:v>
                </c:pt>
                <c:pt idx="140">
                  <c:v>24.320848000000002</c:v>
                </c:pt>
                <c:pt idx="141">
                  <c:v>24.682825000000001</c:v>
                </c:pt>
                <c:pt idx="142">
                  <c:v>25.003826</c:v>
                </c:pt>
                <c:pt idx="143">
                  <c:v>25.912185999999998</c:v>
                </c:pt>
                <c:pt idx="144">
                  <c:v>26.076101999999999</c:v>
                </c:pt>
                <c:pt idx="145">
                  <c:v>26.151229000000001</c:v>
                </c:pt>
                <c:pt idx="146">
                  <c:v>26.076101999999999</c:v>
                </c:pt>
                <c:pt idx="147">
                  <c:v>25.782420999999999</c:v>
                </c:pt>
                <c:pt idx="148">
                  <c:v>26.711271</c:v>
                </c:pt>
                <c:pt idx="149">
                  <c:v>26.793227999999999</c:v>
                </c:pt>
                <c:pt idx="150">
                  <c:v>27.489865999999999</c:v>
                </c:pt>
                <c:pt idx="151">
                  <c:v>27.769886</c:v>
                </c:pt>
                <c:pt idx="152">
                  <c:v>27.865504000000001</c:v>
                </c:pt>
                <c:pt idx="153">
                  <c:v>27.681100000000001</c:v>
                </c:pt>
                <c:pt idx="154">
                  <c:v>27.578654</c:v>
                </c:pt>
                <c:pt idx="155">
                  <c:v>27.653780999999999</c:v>
                </c:pt>
                <c:pt idx="156">
                  <c:v>27.64695</c:v>
                </c:pt>
                <c:pt idx="157">
                  <c:v>25.372634000000001</c:v>
                </c:pt>
                <c:pt idx="158">
                  <c:v>25.420442999999999</c:v>
                </c:pt>
                <c:pt idx="159">
                  <c:v>25.051634</c:v>
                </c:pt>
                <c:pt idx="160">
                  <c:v>25.358974</c:v>
                </c:pt>
                <c:pt idx="161">
                  <c:v>25.584357000000001</c:v>
                </c:pt>
                <c:pt idx="162">
                  <c:v>25.591186</c:v>
                </c:pt>
                <c:pt idx="163">
                  <c:v>25.850719000000002</c:v>
                </c:pt>
                <c:pt idx="164">
                  <c:v>25.570698</c:v>
                </c:pt>
                <c:pt idx="165">
                  <c:v>25.236038000000001</c:v>
                </c:pt>
                <c:pt idx="166">
                  <c:v>25.379463999999999</c:v>
                </c:pt>
                <c:pt idx="167">
                  <c:v>25.297507</c:v>
                </c:pt>
                <c:pt idx="168">
                  <c:v>25.379463999999999</c:v>
                </c:pt>
                <c:pt idx="169">
                  <c:v>25.304335999999999</c:v>
                </c:pt>
                <c:pt idx="170">
                  <c:v>25.092614000000001</c:v>
                </c:pt>
                <c:pt idx="171">
                  <c:v>25.598016999999999</c:v>
                </c:pt>
                <c:pt idx="172">
                  <c:v>26.240015</c:v>
                </c:pt>
                <c:pt idx="173">
                  <c:v>26.130739999999999</c:v>
                </c:pt>
                <c:pt idx="174">
                  <c:v>25.837057999999999</c:v>
                </c:pt>
                <c:pt idx="175">
                  <c:v>25.604845999999998</c:v>
                </c:pt>
                <c:pt idx="176">
                  <c:v>26.212696000000001</c:v>
                </c:pt>
                <c:pt idx="177">
                  <c:v>27.134716999999998</c:v>
                </c:pt>
                <c:pt idx="178">
                  <c:v>27.066419</c:v>
                </c:pt>
                <c:pt idx="179">
                  <c:v>27.011780999999999</c:v>
                </c:pt>
                <c:pt idx="180">
                  <c:v>27.237164</c:v>
                </c:pt>
                <c:pt idx="181">
                  <c:v>26.793227999999999</c:v>
                </c:pt>
                <c:pt idx="182">
                  <c:v>26.636143000000001</c:v>
                </c:pt>
                <c:pt idx="183">
                  <c:v>26.424420999999999</c:v>
                </c:pt>
                <c:pt idx="184">
                  <c:v>26.171719</c:v>
                </c:pt>
                <c:pt idx="185">
                  <c:v>26.137568999999999</c:v>
                </c:pt>
                <c:pt idx="186">
                  <c:v>26.349292999999999</c:v>
                </c:pt>
                <c:pt idx="187">
                  <c:v>26.328748999999998</c:v>
                </c:pt>
                <c:pt idx="188">
                  <c:v>26.609497999999999</c:v>
                </c:pt>
                <c:pt idx="189">
                  <c:v>26.616347000000001</c:v>
                </c:pt>
                <c:pt idx="190">
                  <c:v>26.691669000000001</c:v>
                </c:pt>
                <c:pt idx="191">
                  <c:v>26.842314999999999</c:v>
                </c:pt>
                <c:pt idx="192">
                  <c:v>26.609497999999999</c:v>
                </c:pt>
                <c:pt idx="193">
                  <c:v>26.472548</c:v>
                </c:pt>
                <c:pt idx="194">
                  <c:v>26.123324</c:v>
                </c:pt>
                <c:pt idx="195">
                  <c:v>25.616606999999998</c:v>
                </c:pt>
                <c:pt idx="196">
                  <c:v>25.767251999999999</c:v>
                </c:pt>
                <c:pt idx="197">
                  <c:v>25.486504</c:v>
                </c:pt>
                <c:pt idx="198">
                  <c:v>25.459114</c:v>
                </c:pt>
                <c:pt idx="199">
                  <c:v>25.958981999999999</c:v>
                </c:pt>
                <c:pt idx="200">
                  <c:v>26.061696999999999</c:v>
                </c:pt>
                <c:pt idx="201">
                  <c:v>25.089347</c:v>
                </c:pt>
                <c:pt idx="202">
                  <c:v>24.479917</c:v>
                </c:pt>
                <c:pt idx="203">
                  <c:v>24.651105999999999</c:v>
                </c:pt>
                <c:pt idx="204">
                  <c:v>24.315576</c:v>
                </c:pt>
                <c:pt idx="205">
                  <c:v>24.548390999999999</c:v>
                </c:pt>
                <c:pt idx="206">
                  <c:v>24.726429</c:v>
                </c:pt>
                <c:pt idx="207">
                  <c:v>24.610019999999999</c:v>
                </c:pt>
                <c:pt idx="208">
                  <c:v>24.644257</c:v>
                </c:pt>
                <c:pt idx="209">
                  <c:v>25.404332</c:v>
                </c:pt>
                <c:pt idx="210">
                  <c:v>25.335858000000002</c:v>
                </c:pt>
                <c:pt idx="211">
                  <c:v>25.753556</c:v>
                </c:pt>
                <c:pt idx="212">
                  <c:v>26.212342</c:v>
                </c:pt>
                <c:pt idx="213">
                  <c:v>25.733014000000001</c:v>
                </c:pt>
                <c:pt idx="214">
                  <c:v>25.253686999999999</c:v>
                </c:pt>
                <c:pt idx="215">
                  <c:v>25.274228999999998</c:v>
                </c:pt>
                <c:pt idx="216">
                  <c:v>25.212603000000001</c:v>
                </c:pt>
                <c:pt idx="217">
                  <c:v>24.877074</c:v>
                </c:pt>
                <c:pt idx="218">
                  <c:v>24.746970000000001</c:v>
                </c:pt>
                <c:pt idx="219">
                  <c:v>24.479917</c:v>
                </c:pt>
                <c:pt idx="220">
                  <c:v>24.521000999999998</c:v>
                </c:pt>
                <c:pt idx="221">
                  <c:v>25.685082000000001</c:v>
                </c:pt>
                <c:pt idx="222">
                  <c:v>24.842835000000001</c:v>
                </c:pt>
                <c:pt idx="223">
                  <c:v>24.541543999999998</c:v>
                </c:pt>
                <c:pt idx="224">
                  <c:v>25.253686999999999</c:v>
                </c:pt>
                <c:pt idx="225">
                  <c:v>25.657691</c:v>
                </c:pt>
                <c:pt idx="226">
                  <c:v>25.568674000000001</c:v>
                </c:pt>
                <c:pt idx="227">
                  <c:v>26.000067999999999</c:v>
                </c:pt>
                <c:pt idx="228">
                  <c:v>26.253426000000001</c:v>
                </c:pt>
                <c:pt idx="229">
                  <c:v>26.219189</c:v>
                </c:pt>
                <c:pt idx="230">
                  <c:v>25.965831000000001</c:v>
                </c:pt>
                <c:pt idx="231">
                  <c:v>26.109628000000001</c:v>
                </c:pt>
                <c:pt idx="232">
                  <c:v>26.472548</c:v>
                </c:pt>
                <c:pt idx="233">
                  <c:v>26.239732</c:v>
                </c:pt>
                <c:pt idx="234">
                  <c:v>25.890508000000001</c:v>
                </c:pt>
                <c:pt idx="235">
                  <c:v>26.404071999999999</c:v>
                </c:pt>
                <c:pt idx="236">
                  <c:v>27.18469</c:v>
                </c:pt>
                <c:pt idx="237">
                  <c:v>27.739339999999999</c:v>
                </c:pt>
                <c:pt idx="238">
                  <c:v>27.253166</c:v>
                </c:pt>
                <c:pt idx="239">
                  <c:v>27.287403000000001</c:v>
                </c:pt>
                <c:pt idx="240">
                  <c:v>27.896833000000001</c:v>
                </c:pt>
                <c:pt idx="241">
                  <c:v>28.341923000000001</c:v>
                </c:pt>
                <c:pt idx="242">
                  <c:v>27.794119999999999</c:v>
                </c:pt>
                <c:pt idx="243">
                  <c:v>28.321380000000001</c:v>
                </c:pt>
                <c:pt idx="244">
                  <c:v>28.109107000000002</c:v>
                </c:pt>
                <c:pt idx="245">
                  <c:v>28.122800999999999</c:v>
                </c:pt>
                <c:pt idx="246">
                  <c:v>27.999545999999999</c:v>
                </c:pt>
                <c:pt idx="247">
                  <c:v>27.896581000000001</c:v>
                </c:pt>
                <c:pt idx="248">
                  <c:v>27.340572000000002</c:v>
                </c:pt>
                <c:pt idx="249">
                  <c:v>28.102509999999999</c:v>
                </c:pt>
                <c:pt idx="250">
                  <c:v>28.747755000000002</c:v>
                </c:pt>
                <c:pt idx="251">
                  <c:v>28.850719999999999</c:v>
                </c:pt>
                <c:pt idx="252">
                  <c:v>29.420459000000001</c:v>
                </c:pt>
                <c:pt idx="253">
                  <c:v>29.207666</c:v>
                </c:pt>
                <c:pt idx="254">
                  <c:v>28.974277000000001</c:v>
                </c:pt>
                <c:pt idx="255">
                  <c:v>29.756810000000002</c:v>
                </c:pt>
                <c:pt idx="256">
                  <c:v>29.976468000000001</c:v>
                </c:pt>
                <c:pt idx="257">
                  <c:v>29.811726</c:v>
                </c:pt>
                <c:pt idx="258">
                  <c:v>29.887231</c:v>
                </c:pt>
                <c:pt idx="259">
                  <c:v>29.681301999999999</c:v>
                </c:pt>
                <c:pt idx="260">
                  <c:v>29.550879999999999</c:v>
                </c:pt>
                <c:pt idx="261">
                  <c:v>30.113754</c:v>
                </c:pt>
                <c:pt idx="262">
                  <c:v>30.305955000000001</c:v>
                </c:pt>
                <c:pt idx="263">
                  <c:v>30.642306000000001</c:v>
                </c:pt>
                <c:pt idx="264">
                  <c:v>30.408919999999998</c:v>
                </c:pt>
                <c:pt idx="265">
                  <c:v>30.656036</c:v>
                </c:pt>
                <c:pt idx="266">
                  <c:v>31.088488999999999</c:v>
                </c:pt>
                <c:pt idx="267">
                  <c:v>31.012979999999999</c:v>
                </c:pt>
                <c:pt idx="268">
                  <c:v>30.642306000000001</c:v>
                </c:pt>
                <c:pt idx="269">
                  <c:v>30.477564000000001</c:v>
                </c:pt>
                <c:pt idx="270">
                  <c:v>30.738409000000001</c:v>
                </c:pt>
                <c:pt idx="271">
                  <c:v>31.088488999999999</c:v>
                </c:pt>
                <c:pt idx="272">
                  <c:v>30.381463</c:v>
                </c:pt>
                <c:pt idx="273">
                  <c:v>30.889424000000002</c:v>
                </c:pt>
                <c:pt idx="274">
                  <c:v>30.951201999999999</c:v>
                </c:pt>
                <c:pt idx="275">
                  <c:v>30.896287999999998</c:v>
                </c:pt>
                <c:pt idx="276">
                  <c:v>30.944337999999998</c:v>
                </c:pt>
                <c:pt idx="277">
                  <c:v>30.614849</c:v>
                </c:pt>
                <c:pt idx="278">
                  <c:v>30.628578999999998</c:v>
                </c:pt>
                <c:pt idx="279">
                  <c:v>30.717814000000001</c:v>
                </c:pt>
                <c:pt idx="280">
                  <c:v>30.601120999999999</c:v>
                </c:pt>
                <c:pt idx="281">
                  <c:v>29.001735</c:v>
                </c:pt>
                <c:pt idx="282">
                  <c:v>29.523423000000001</c:v>
                </c:pt>
                <c:pt idx="283">
                  <c:v>28.994871</c:v>
                </c:pt>
                <c:pt idx="284">
                  <c:v>28.576149000000001</c:v>
                </c:pt>
                <c:pt idx="285">
                  <c:v>28.692841000000001</c:v>
                </c:pt>
                <c:pt idx="286">
                  <c:v>28.342759999999998</c:v>
                </c:pt>
                <c:pt idx="287">
                  <c:v>28.123104000000001</c:v>
                </c:pt>
                <c:pt idx="288">
                  <c:v>28.64479</c:v>
                </c:pt>
                <c:pt idx="289">
                  <c:v>28.473182000000001</c:v>
                </c:pt>
                <c:pt idx="290">
                  <c:v>28.782077999999998</c:v>
                </c:pt>
                <c:pt idx="291">
                  <c:v>28.850719999999999</c:v>
                </c:pt>
                <c:pt idx="292">
                  <c:v>29.283173000000001</c:v>
                </c:pt>
                <c:pt idx="293">
                  <c:v>29.681301999999999</c:v>
                </c:pt>
                <c:pt idx="294">
                  <c:v>29.688168000000001</c:v>
                </c:pt>
                <c:pt idx="295">
                  <c:v>29.537153</c:v>
                </c:pt>
                <c:pt idx="296">
                  <c:v>29.386137999999999</c:v>
                </c:pt>
                <c:pt idx="297">
                  <c:v>29.255714000000001</c:v>
                </c:pt>
                <c:pt idx="298">
                  <c:v>29.516559000000001</c:v>
                </c:pt>
                <c:pt idx="299">
                  <c:v>29.736218000000001</c:v>
                </c:pt>
                <c:pt idx="300">
                  <c:v>29.523423000000001</c:v>
                </c:pt>
                <c:pt idx="301">
                  <c:v>29.207666</c:v>
                </c:pt>
                <c:pt idx="302">
                  <c:v>28.830127999999998</c:v>
                </c:pt>
                <c:pt idx="303">
                  <c:v>29.31063</c:v>
                </c:pt>
                <c:pt idx="304">
                  <c:v>28.589876</c:v>
                </c:pt>
                <c:pt idx="305">
                  <c:v>28.315303</c:v>
                </c:pt>
                <c:pt idx="306">
                  <c:v>28.232932000000002</c:v>
                </c:pt>
                <c:pt idx="307">
                  <c:v>28.706569999999999</c:v>
                </c:pt>
                <c:pt idx="308">
                  <c:v>28.891905999999999</c:v>
                </c:pt>
                <c:pt idx="309">
                  <c:v>28.891908999999998</c:v>
                </c:pt>
                <c:pt idx="310">
                  <c:v>28.175979000000002</c:v>
                </c:pt>
                <c:pt idx="311">
                  <c:v>27.990112</c:v>
                </c:pt>
                <c:pt idx="312">
                  <c:v>27.893736000000001</c:v>
                </c:pt>
                <c:pt idx="313">
                  <c:v>28.506409000000001</c:v>
                </c:pt>
                <c:pt idx="314">
                  <c:v>28.595898999999999</c:v>
                </c:pt>
                <c:pt idx="315">
                  <c:v>28.678505999999999</c:v>
                </c:pt>
                <c:pt idx="316">
                  <c:v>28.671621999999999</c:v>
                </c:pt>
                <c:pt idx="317">
                  <c:v>29.091543000000001</c:v>
                </c:pt>
                <c:pt idx="318">
                  <c:v>30.192972999999999</c:v>
                </c:pt>
                <c:pt idx="319">
                  <c:v>30.805644000000001</c:v>
                </c:pt>
                <c:pt idx="320">
                  <c:v>29.628491</c:v>
                </c:pt>
                <c:pt idx="321">
                  <c:v>29.869427999999999</c:v>
                </c:pt>
                <c:pt idx="322">
                  <c:v>29.043355999999999</c:v>
                </c:pt>
                <c:pt idx="323">
                  <c:v>28.795532999999999</c:v>
                </c:pt>
                <c:pt idx="324">
                  <c:v>28.912561</c:v>
                </c:pt>
                <c:pt idx="325">
                  <c:v>28.809301999999999</c:v>
                </c:pt>
                <c:pt idx="326">
                  <c:v>29.332481000000001</c:v>
                </c:pt>
                <c:pt idx="327">
                  <c:v>29.497696000000001</c:v>
                </c:pt>
                <c:pt idx="328">
                  <c:v>29.415087</c:v>
                </c:pt>
                <c:pt idx="329">
                  <c:v>28.430685</c:v>
                </c:pt>
                <c:pt idx="330">
                  <c:v>28.540828000000001</c:v>
                </c:pt>
                <c:pt idx="331">
                  <c:v>28.527059000000001</c:v>
                </c:pt>
                <c:pt idx="332">
                  <c:v>28.437569</c:v>
                </c:pt>
                <c:pt idx="333">
                  <c:v>28.554594000000002</c:v>
                </c:pt>
                <c:pt idx="334">
                  <c:v>28.602782000000001</c:v>
                </c:pt>
                <c:pt idx="335">
                  <c:v>28.912561</c:v>
                </c:pt>
                <c:pt idx="336">
                  <c:v>29.187919000000001</c:v>
                </c:pt>
                <c:pt idx="337">
                  <c:v>29.559650999999999</c:v>
                </c:pt>
                <c:pt idx="338">
                  <c:v>29.711096999999999</c:v>
                </c:pt>
                <c:pt idx="339">
                  <c:v>30.034642999999999</c:v>
                </c:pt>
                <c:pt idx="340">
                  <c:v>29.628491</c:v>
                </c:pt>
                <c:pt idx="341">
                  <c:v>30.268697</c:v>
                </c:pt>
                <c:pt idx="342">
                  <c:v>31.445851999999999</c:v>
                </c:pt>
                <c:pt idx="343">
                  <c:v>30.970858</c:v>
                </c:pt>
                <c:pt idx="344">
                  <c:v>31.363243000000001</c:v>
                </c:pt>
                <c:pt idx="345">
                  <c:v>31.900192000000001</c:v>
                </c:pt>
                <c:pt idx="346">
                  <c:v>32.182431999999999</c:v>
                </c:pt>
                <c:pt idx="347">
                  <c:v>31.831351000000002</c:v>
                </c:pt>
                <c:pt idx="348">
                  <c:v>31.487155999999999</c:v>
                </c:pt>
                <c:pt idx="349">
                  <c:v>31.383897000000001</c:v>
                </c:pt>
                <c:pt idx="350">
                  <c:v>31.962147000000002</c:v>
                </c:pt>
                <c:pt idx="351">
                  <c:v>31.700558000000001</c:v>
                </c:pt>
                <c:pt idx="352">
                  <c:v>31.700558000000001</c:v>
                </c:pt>
                <c:pt idx="353">
                  <c:v>31.287521999999999</c:v>
                </c:pt>
                <c:pt idx="354">
                  <c:v>31.328825999999999</c:v>
                </c:pt>
                <c:pt idx="355">
                  <c:v>31.266867999999999</c:v>
                </c:pt>
                <c:pt idx="356">
                  <c:v>30.654197</c:v>
                </c:pt>
                <c:pt idx="357">
                  <c:v>30.984628000000001</c:v>
                </c:pt>
                <c:pt idx="358">
                  <c:v>31.081004</c:v>
                </c:pt>
                <c:pt idx="359">
                  <c:v>30.791876999999999</c:v>
                </c:pt>
                <c:pt idx="360">
                  <c:v>30.564706999999999</c:v>
                </c:pt>
                <c:pt idx="361">
                  <c:v>30.234278</c:v>
                </c:pt>
                <c:pt idx="362">
                  <c:v>30.626662</c:v>
                </c:pt>
                <c:pt idx="363">
                  <c:v>30.289349000000001</c:v>
                </c:pt>
                <c:pt idx="364">
                  <c:v>30.550937999999999</c:v>
                </c:pt>
                <c:pt idx="365">
                  <c:v>30.840064999999999</c:v>
                </c:pt>
                <c:pt idx="366">
                  <c:v>29.958919999999999</c:v>
                </c:pt>
                <c:pt idx="367">
                  <c:v>29.132846000000001</c:v>
                </c:pt>
                <c:pt idx="368">
                  <c:v>29.587185999999999</c:v>
                </c:pt>
                <c:pt idx="369">
                  <c:v>29.125962999999999</c:v>
                </c:pt>
                <c:pt idx="370">
                  <c:v>29.242989999999999</c:v>
                </c:pt>
                <c:pt idx="371">
                  <c:v>29.146615000000001</c:v>
                </c:pt>
                <c:pt idx="372">
                  <c:v>29.656026000000001</c:v>
                </c:pt>
                <c:pt idx="373">
                  <c:v>29.517966999999999</c:v>
                </c:pt>
                <c:pt idx="374">
                  <c:v>30.090931000000001</c:v>
                </c:pt>
                <c:pt idx="375">
                  <c:v>29.745771999999999</c:v>
                </c:pt>
                <c:pt idx="376">
                  <c:v>29.800996999999999</c:v>
                </c:pt>
                <c:pt idx="377">
                  <c:v>30.532733</c:v>
                </c:pt>
                <c:pt idx="378">
                  <c:v>30.622475000000001</c:v>
                </c:pt>
                <c:pt idx="379">
                  <c:v>30.788150999999999</c:v>
                </c:pt>
                <c:pt idx="380">
                  <c:v>31.278276999999999</c:v>
                </c:pt>
                <c:pt idx="381">
                  <c:v>31.561305000000001</c:v>
                </c:pt>
                <c:pt idx="382">
                  <c:v>31.582017</c:v>
                </c:pt>
                <c:pt idx="383">
                  <c:v>31.830532000000002</c:v>
                </c:pt>
                <c:pt idx="384">
                  <c:v>31.692467000000001</c:v>
                </c:pt>
                <c:pt idx="385">
                  <c:v>31.485372000000002</c:v>
                </c:pt>
                <c:pt idx="386">
                  <c:v>31.685563999999999</c:v>
                </c:pt>
                <c:pt idx="387">
                  <c:v>31.892658999999998</c:v>
                </c:pt>
                <c:pt idx="388">
                  <c:v>32.306849</c:v>
                </c:pt>
                <c:pt idx="389">
                  <c:v>32.079045999999998</c:v>
                </c:pt>
                <c:pt idx="390">
                  <c:v>32.279237999999999</c:v>
                </c:pt>
                <c:pt idx="391">
                  <c:v>32.210203999999997</c:v>
                </c:pt>
                <c:pt idx="392">
                  <c:v>31.478469</c:v>
                </c:pt>
                <c:pt idx="393">
                  <c:v>31.298984999999998</c:v>
                </c:pt>
                <c:pt idx="394">
                  <c:v>30.960732</c:v>
                </c:pt>
                <c:pt idx="395">
                  <c:v>30.877893</c:v>
                </c:pt>
                <c:pt idx="396">
                  <c:v>31.782209000000002</c:v>
                </c:pt>
                <c:pt idx="397">
                  <c:v>32.016914999999997</c:v>
                </c:pt>
                <c:pt idx="398">
                  <c:v>31.713175</c:v>
                </c:pt>
                <c:pt idx="399">
                  <c:v>31.809819999999998</c:v>
                </c:pt>
                <c:pt idx="400">
                  <c:v>31.947883999999998</c:v>
                </c:pt>
                <c:pt idx="401">
                  <c:v>31.651046999999998</c:v>
                </c:pt>
                <c:pt idx="402">
                  <c:v>31.906465000000001</c:v>
                </c:pt>
                <c:pt idx="403">
                  <c:v>32.065237000000003</c:v>
                </c:pt>
                <c:pt idx="404">
                  <c:v>32.389688</c:v>
                </c:pt>
                <c:pt idx="405">
                  <c:v>32.106656999999998</c:v>
                </c:pt>
                <c:pt idx="406">
                  <c:v>32.417299</c:v>
                </c:pt>
                <c:pt idx="407">
                  <c:v>32.299945999999998</c:v>
                </c:pt>
                <c:pt idx="408">
                  <c:v>32.058334000000002</c:v>
                </c:pt>
                <c:pt idx="409">
                  <c:v>32.465622000000003</c:v>
                </c:pt>
                <c:pt idx="410">
                  <c:v>32.368977000000001</c:v>
                </c:pt>
                <c:pt idx="411">
                  <c:v>33.114521000000003</c:v>
                </c:pt>
                <c:pt idx="412">
                  <c:v>32.914327999999998</c:v>
                </c:pt>
                <c:pt idx="413">
                  <c:v>32.859102999999998</c:v>
                </c:pt>
                <c:pt idx="414">
                  <c:v>32.424202000000001</c:v>
                </c:pt>
                <c:pt idx="415">
                  <c:v>32.265428999999997</c:v>
                </c:pt>
                <c:pt idx="416">
                  <c:v>32.306849</c:v>
                </c:pt>
                <c:pt idx="417">
                  <c:v>32.196399</c:v>
                </c:pt>
                <c:pt idx="418">
                  <c:v>32.396591000000001</c:v>
                </c:pt>
                <c:pt idx="419">
                  <c:v>33.045490000000001</c:v>
                </c:pt>
                <c:pt idx="420">
                  <c:v>32.914327999999998</c:v>
                </c:pt>
                <c:pt idx="421">
                  <c:v>32.741751000000001</c:v>
                </c:pt>
                <c:pt idx="422">
                  <c:v>33.100715000000001</c:v>
                </c:pt>
                <c:pt idx="423">
                  <c:v>33.514904999999999</c:v>
                </c:pt>
                <c:pt idx="424">
                  <c:v>33.797933</c:v>
                </c:pt>
                <c:pt idx="425">
                  <c:v>33.563226999999998</c:v>
                </c:pt>
                <c:pt idx="426">
                  <c:v>33.452776999999998</c:v>
                </c:pt>
                <c:pt idx="427">
                  <c:v>33.646062999999998</c:v>
                </c:pt>
                <c:pt idx="428">
                  <c:v>33.735804999999999</c:v>
                </c:pt>
                <c:pt idx="429">
                  <c:v>34.046447999999998</c:v>
                </c:pt>
                <c:pt idx="430">
                  <c:v>35.192376000000003</c:v>
                </c:pt>
                <c:pt idx="431">
                  <c:v>36.000048</c:v>
                </c:pt>
                <c:pt idx="432">
                  <c:v>35.668694000000002</c:v>
                </c:pt>
                <c:pt idx="433">
                  <c:v>35.620370999999999</c:v>
                </c:pt>
                <c:pt idx="434">
                  <c:v>35.779144000000002</c:v>
                </c:pt>
                <c:pt idx="435">
                  <c:v>35.958627999999997</c:v>
                </c:pt>
                <c:pt idx="436">
                  <c:v>35.723382000000001</c:v>
                </c:pt>
                <c:pt idx="437">
                  <c:v>35.460456000000001</c:v>
                </c:pt>
                <c:pt idx="438">
                  <c:v>35.910195999999999</c:v>
                </c:pt>
                <c:pt idx="439">
                  <c:v>35.681866999999997</c:v>
                </c:pt>
                <c:pt idx="440">
                  <c:v>35.328992</c:v>
                </c:pt>
                <c:pt idx="441">
                  <c:v>35.827168999999998</c:v>
                </c:pt>
                <c:pt idx="442">
                  <c:v>35.377426</c:v>
                </c:pt>
                <c:pt idx="443">
                  <c:v>34.685513</c:v>
                </c:pt>
                <c:pt idx="444">
                  <c:v>34.560969999999998</c:v>
                </c:pt>
                <c:pt idx="445">
                  <c:v>35.280557999999999</c:v>
                </c:pt>
                <c:pt idx="446">
                  <c:v>35.605755000000002</c:v>
                </c:pt>
                <c:pt idx="447">
                  <c:v>35.536565000000003</c:v>
                </c:pt>
                <c:pt idx="448">
                  <c:v>35.204448999999997</c:v>
                </c:pt>
                <c:pt idx="449">
                  <c:v>35.674948000000001</c:v>
                </c:pt>
                <c:pt idx="450">
                  <c:v>36.429132000000003</c:v>
                </c:pt>
                <c:pt idx="451">
                  <c:v>36.664380000000001</c:v>
                </c:pt>
                <c:pt idx="452">
                  <c:v>35.972470999999999</c:v>
                </c:pt>
                <c:pt idx="453">
                  <c:v>35.301313999999998</c:v>
                </c:pt>
                <c:pt idx="454">
                  <c:v>35.045305999999997</c:v>
                </c:pt>
                <c:pt idx="455">
                  <c:v>35.370507000000003</c:v>
                </c:pt>
                <c:pt idx="456">
                  <c:v>35.88944</c:v>
                </c:pt>
                <c:pt idx="457">
                  <c:v>35.626514</c:v>
                </c:pt>
                <c:pt idx="458">
                  <c:v>35.771816000000001</c:v>
                </c:pt>
                <c:pt idx="459">
                  <c:v>35.391263000000002</c:v>
                </c:pt>
                <c:pt idx="460">
                  <c:v>35.121419000000003</c:v>
                </c:pt>
                <c:pt idx="461">
                  <c:v>35.356665999999997</c:v>
                </c:pt>
                <c:pt idx="462">
                  <c:v>35.432777999999999</c:v>
                </c:pt>
                <c:pt idx="463">
                  <c:v>35.432777999999999</c:v>
                </c:pt>
                <c:pt idx="464">
                  <c:v>35.315154</c:v>
                </c:pt>
                <c:pt idx="465">
                  <c:v>34.630159999999997</c:v>
                </c:pt>
                <c:pt idx="466">
                  <c:v>35.135255999999998</c:v>
                </c:pt>
                <c:pt idx="467">
                  <c:v>35.495049000000002</c:v>
                </c:pt>
                <c:pt idx="468">
                  <c:v>35.42586</c:v>
                </c:pt>
                <c:pt idx="469">
                  <c:v>35.42586</c:v>
                </c:pt>
                <c:pt idx="470">
                  <c:v>34.969197999999999</c:v>
                </c:pt>
                <c:pt idx="471">
                  <c:v>38.006689999999999</c:v>
                </c:pt>
                <c:pt idx="472">
                  <c:v>37.397807999999998</c:v>
                </c:pt>
                <c:pt idx="473">
                  <c:v>37.238664999999997</c:v>
                </c:pt>
                <c:pt idx="474">
                  <c:v>37.038013999999997</c:v>
                </c:pt>
                <c:pt idx="475">
                  <c:v>37.432400999999999</c:v>
                </c:pt>
                <c:pt idx="476">
                  <c:v>37.259425</c:v>
                </c:pt>
                <c:pt idx="477">
                  <c:v>36.747410000000002</c:v>
                </c:pt>
                <c:pt idx="478">
                  <c:v>37.121040999999998</c:v>
                </c:pt>
                <c:pt idx="479">
                  <c:v>37.231746000000001</c:v>
                </c:pt>
                <c:pt idx="480">
                  <c:v>37.065688999999999</c:v>
                </c:pt>
                <c:pt idx="481">
                  <c:v>36.816600000000001</c:v>
                </c:pt>
                <c:pt idx="482">
                  <c:v>36.622864</c:v>
                </c:pt>
                <c:pt idx="483">
                  <c:v>37.072606999999998</c:v>
                </c:pt>
                <c:pt idx="484">
                  <c:v>37.017254999999999</c:v>
                </c:pt>
                <c:pt idx="485">
                  <c:v>37.937496000000003</c:v>
                </c:pt>
                <c:pt idx="486">
                  <c:v>38.096635999999997</c:v>
                </c:pt>
                <c:pt idx="487">
                  <c:v>38.290371</c:v>
                </c:pt>
                <c:pt idx="488">
                  <c:v>37.944414999999999</c:v>
                </c:pt>
                <c:pt idx="489">
                  <c:v>38.235019000000001</c:v>
                </c:pt>
                <c:pt idx="490">
                  <c:v>38.165829000000002</c:v>
                </c:pt>
                <c:pt idx="491">
                  <c:v>38.221181999999999</c:v>
                </c:pt>
                <c:pt idx="492">
                  <c:v>39.003039999999999</c:v>
                </c:pt>
                <c:pt idx="493">
                  <c:v>40.054746999999999</c:v>
                </c:pt>
                <c:pt idx="494">
                  <c:v>39.701872000000002</c:v>
                </c:pt>
                <c:pt idx="495">
                  <c:v>39.411268</c:v>
                </c:pt>
                <c:pt idx="496">
                  <c:v>39.812576999999997</c:v>
                </c:pt>
                <c:pt idx="497">
                  <c:v>39.598084999999998</c:v>
                </c:pt>
                <c:pt idx="498">
                  <c:v>39.757224000000001</c:v>
                </c:pt>
                <c:pt idx="499">
                  <c:v>39.647649000000001</c:v>
                </c:pt>
                <c:pt idx="500">
                  <c:v>39.751674000000001</c:v>
                </c:pt>
                <c:pt idx="501">
                  <c:v>39.661518000000001</c:v>
                </c:pt>
                <c:pt idx="502">
                  <c:v>38.981884000000001</c:v>
                </c:pt>
                <c:pt idx="503">
                  <c:v>39.474274000000001</c:v>
                </c:pt>
                <c:pt idx="504">
                  <c:v>39.280092000000003</c:v>
                </c:pt>
                <c:pt idx="505">
                  <c:v>39.841830999999999</c:v>
                </c:pt>
                <c:pt idx="506">
                  <c:v>40.493726000000002</c:v>
                </c:pt>
                <c:pt idx="507">
                  <c:v>40.507595000000002</c:v>
                </c:pt>
                <c:pt idx="508">
                  <c:v>40.868217000000001</c:v>
                </c:pt>
                <c:pt idx="509">
                  <c:v>40.868217000000001</c:v>
                </c:pt>
                <c:pt idx="510">
                  <c:v>41.527045999999999</c:v>
                </c:pt>
                <c:pt idx="511">
                  <c:v>41.846057000000002</c:v>
                </c:pt>
                <c:pt idx="512">
                  <c:v>41.957017</c:v>
                </c:pt>
                <c:pt idx="513">
                  <c:v>42.102654000000001</c:v>
                </c:pt>
                <c:pt idx="514">
                  <c:v>42.199745</c:v>
                </c:pt>
                <c:pt idx="515">
                  <c:v>42.255225000000003</c:v>
                </c:pt>
                <c:pt idx="516">
                  <c:v>41.242708</c:v>
                </c:pt>
                <c:pt idx="517">
                  <c:v>40.133102999999998</c:v>
                </c:pt>
                <c:pt idx="518">
                  <c:v>40.431306999999997</c:v>
                </c:pt>
                <c:pt idx="519">
                  <c:v>40.292608999999999</c:v>
                </c:pt>
                <c:pt idx="520">
                  <c:v>39.980531999999997</c:v>
                </c:pt>
                <c:pt idx="521">
                  <c:v>41.270449999999997</c:v>
                </c:pt>
                <c:pt idx="522">
                  <c:v>40.327281999999997</c:v>
                </c:pt>
                <c:pt idx="523">
                  <c:v>38.940274000000002</c:v>
                </c:pt>
                <c:pt idx="524">
                  <c:v>40.091493</c:v>
                </c:pt>
                <c:pt idx="525">
                  <c:v>39.827961000000002</c:v>
                </c:pt>
                <c:pt idx="526">
                  <c:v>40.424373000000003</c:v>
                </c:pt>
                <c:pt idx="527">
                  <c:v>41.208035000000002</c:v>
                </c:pt>
                <c:pt idx="528">
                  <c:v>40.923696999999997</c:v>
                </c:pt>
                <c:pt idx="529">
                  <c:v>41.423020999999999</c:v>
                </c:pt>
                <c:pt idx="530">
                  <c:v>41.533980999999997</c:v>
                </c:pt>
                <c:pt idx="531">
                  <c:v>41.665748000000001</c:v>
                </c:pt>
                <c:pt idx="532">
                  <c:v>38.316119999999998</c:v>
                </c:pt>
                <c:pt idx="533">
                  <c:v>38.246771000000003</c:v>
                </c:pt>
                <c:pt idx="534">
                  <c:v>38.794637000000002</c:v>
                </c:pt>
                <c:pt idx="535">
                  <c:v>39.730870000000003</c:v>
                </c:pt>
                <c:pt idx="536">
                  <c:v>39.072040999999999</c:v>
                </c:pt>
                <c:pt idx="537">
                  <c:v>39.356375999999997</c:v>
                </c:pt>
                <c:pt idx="538">
                  <c:v>39.453467000000003</c:v>
                </c:pt>
                <c:pt idx="539">
                  <c:v>39.599102999999999</c:v>
                </c:pt>
                <c:pt idx="540">
                  <c:v>39.085909999999998</c:v>
                </c:pt>
                <c:pt idx="541">
                  <c:v>39.481208000000002</c:v>
                </c:pt>
                <c:pt idx="542">
                  <c:v>39.328637000000001</c:v>
                </c:pt>
                <c:pt idx="543">
                  <c:v>40.070684999999997</c:v>
                </c:pt>
                <c:pt idx="544">
                  <c:v>40.084558000000001</c:v>
                </c:pt>
                <c:pt idx="545">
                  <c:v>40.757257000000003</c:v>
                </c:pt>
                <c:pt idx="546">
                  <c:v>40.514529000000003</c:v>
                </c:pt>
                <c:pt idx="547">
                  <c:v>40.327281999999997</c:v>
                </c:pt>
                <c:pt idx="548">
                  <c:v>39.432662999999998</c:v>
                </c:pt>
                <c:pt idx="549">
                  <c:v>39.571361000000003</c:v>
                </c:pt>
                <c:pt idx="550">
                  <c:v>38.732222</c:v>
                </c:pt>
                <c:pt idx="551">
                  <c:v>38.447884000000002</c:v>
                </c:pt>
                <c:pt idx="552">
                  <c:v>38.697546000000003</c:v>
                </c:pt>
                <c:pt idx="553">
                  <c:v>39.384117000000003</c:v>
                </c:pt>
                <c:pt idx="554">
                  <c:v>39.273156999999998</c:v>
                </c:pt>
                <c:pt idx="555">
                  <c:v>39.321702999999999</c:v>
                </c:pt>
                <c:pt idx="556">
                  <c:v>38.898662999999999</c:v>
                </c:pt>
                <c:pt idx="557">
                  <c:v>38.323054999999997</c:v>
                </c:pt>
                <c:pt idx="558">
                  <c:v>38.253706000000001</c:v>
                </c:pt>
                <c:pt idx="559">
                  <c:v>38.260640000000002</c:v>
                </c:pt>
                <c:pt idx="560">
                  <c:v>37.927756000000002</c:v>
                </c:pt>
                <c:pt idx="561">
                  <c:v>37.927756000000002</c:v>
                </c:pt>
                <c:pt idx="562">
                  <c:v>38.780768000000002</c:v>
                </c:pt>
                <c:pt idx="563">
                  <c:v>39.085909999999998</c:v>
                </c:pt>
                <c:pt idx="564">
                  <c:v>39.300896000000002</c:v>
                </c:pt>
                <c:pt idx="565">
                  <c:v>39.25235</c:v>
                </c:pt>
                <c:pt idx="566">
                  <c:v>38.538041</c:v>
                </c:pt>
                <c:pt idx="567">
                  <c:v>37.691966999999998</c:v>
                </c:pt>
                <c:pt idx="568">
                  <c:v>37.906953000000001</c:v>
                </c:pt>
                <c:pt idx="569">
                  <c:v>38.631332999999998</c:v>
                </c:pt>
                <c:pt idx="570">
                  <c:v>37.574657000000002</c:v>
                </c:pt>
                <c:pt idx="571">
                  <c:v>36.684820000000002</c:v>
                </c:pt>
                <c:pt idx="572">
                  <c:v>36.601399999999998</c:v>
                </c:pt>
                <c:pt idx="573">
                  <c:v>36.921182999999999</c:v>
                </c:pt>
                <c:pt idx="574">
                  <c:v>37.317439</c:v>
                </c:pt>
                <c:pt idx="575">
                  <c:v>37.991765999999998</c:v>
                </c:pt>
                <c:pt idx="576">
                  <c:v>38.019570999999999</c:v>
                </c:pt>
                <c:pt idx="577">
                  <c:v>38.214222999999997</c:v>
                </c:pt>
                <c:pt idx="578">
                  <c:v>38.242032000000002</c:v>
                </c:pt>
                <c:pt idx="579">
                  <c:v>38.429729000000002</c:v>
                </c:pt>
                <c:pt idx="580">
                  <c:v>37.811017</c:v>
                </c:pt>
                <c:pt idx="581">
                  <c:v>37.352195000000002</c:v>
                </c:pt>
                <c:pt idx="582">
                  <c:v>37.053266000000001</c:v>
                </c:pt>
                <c:pt idx="583">
                  <c:v>37.567701</c:v>
                </c:pt>
                <c:pt idx="584">
                  <c:v>37.866630999999998</c:v>
                </c:pt>
                <c:pt idx="585">
                  <c:v>37.915294000000003</c:v>
                </c:pt>
                <c:pt idx="586">
                  <c:v>38.464489999999998</c:v>
                </c:pt>
                <c:pt idx="587">
                  <c:v>38.242032000000002</c:v>
                </c:pt>
                <c:pt idx="588">
                  <c:v>38.255935000000001</c:v>
                </c:pt>
                <c:pt idx="589">
                  <c:v>38.443635999999998</c:v>
                </c:pt>
                <c:pt idx="590">
                  <c:v>38.506200999999997</c:v>
                </c:pt>
                <c:pt idx="591">
                  <c:v>39.215288999999999</c:v>
                </c:pt>
                <c:pt idx="592">
                  <c:v>39.507263000000002</c:v>
                </c:pt>
                <c:pt idx="593">
                  <c:v>38.825985000000003</c:v>
                </c:pt>
                <c:pt idx="594">
                  <c:v>37.880536999999997</c:v>
                </c:pt>
                <c:pt idx="595">
                  <c:v>38.255935000000001</c:v>
                </c:pt>
                <c:pt idx="596">
                  <c:v>38.214222999999997</c:v>
                </c:pt>
                <c:pt idx="597">
                  <c:v>37.755401999999997</c:v>
                </c:pt>
                <c:pt idx="598">
                  <c:v>38.228126000000003</c:v>
                </c:pt>
                <c:pt idx="599">
                  <c:v>38.610478999999998</c:v>
                </c:pt>
                <c:pt idx="600">
                  <c:v>39.055396999999999</c:v>
                </c:pt>
                <c:pt idx="601">
                  <c:v>39.124913999999997</c:v>
                </c:pt>
                <c:pt idx="602">
                  <c:v>39.701915</c:v>
                </c:pt>
                <c:pt idx="603">
                  <c:v>39.597638000000003</c:v>
                </c:pt>
                <c:pt idx="604">
                  <c:v>39.583734999999997</c:v>
                </c:pt>
                <c:pt idx="605">
                  <c:v>39.548974999999999</c:v>
                </c:pt>
                <c:pt idx="606">
                  <c:v>39.778387000000002</c:v>
                </c:pt>
                <c:pt idx="607">
                  <c:v>39.938279000000001</c:v>
                </c:pt>
                <c:pt idx="608">
                  <c:v>40.737737000000003</c:v>
                </c:pt>
                <c:pt idx="609">
                  <c:v>41.022764000000002</c:v>
                </c:pt>
                <c:pt idx="610">
                  <c:v>41.210464999999999</c:v>
                </c:pt>
                <c:pt idx="611">
                  <c:v>40.939340999999999</c:v>
                </c:pt>
                <c:pt idx="612">
                  <c:v>40.953246999999998</c:v>
                </c:pt>
                <c:pt idx="613">
                  <c:v>40.598703</c:v>
                </c:pt>
                <c:pt idx="614">
                  <c:v>40.668219999999998</c:v>
                </c:pt>
                <c:pt idx="615">
                  <c:v>40.543089000000002</c:v>
                </c:pt>
                <c:pt idx="616">
                  <c:v>40.925438</c:v>
                </c:pt>
                <c:pt idx="617">
                  <c:v>41.203513000000001</c:v>
                </c:pt>
                <c:pt idx="618">
                  <c:v>40.751643999999999</c:v>
                </c:pt>
                <c:pt idx="619">
                  <c:v>40.855921000000002</c:v>
                </c:pt>
                <c:pt idx="620">
                  <c:v>40.397100000000002</c:v>
                </c:pt>
                <c:pt idx="621">
                  <c:v>40.077317000000001</c:v>
                </c:pt>
                <c:pt idx="622">
                  <c:v>40.299773999999999</c:v>
                </c:pt>
                <c:pt idx="623">
                  <c:v>40.195497000000003</c:v>
                </c:pt>
                <c:pt idx="624">
                  <c:v>40.064500000000002</c:v>
                </c:pt>
                <c:pt idx="625">
                  <c:v>40.022697000000001</c:v>
                </c:pt>
                <c:pt idx="626">
                  <c:v>40.587083999999997</c:v>
                </c:pt>
                <c:pt idx="627">
                  <c:v>40.447727999999998</c:v>
                </c:pt>
                <c:pt idx="628">
                  <c:v>40.733407</c:v>
                </c:pt>
                <c:pt idx="629">
                  <c:v>40.496502</c:v>
                </c:pt>
                <c:pt idx="630">
                  <c:v>39.820632000000003</c:v>
                </c:pt>
                <c:pt idx="631">
                  <c:v>39.646436999999999</c:v>
                </c:pt>
                <c:pt idx="632">
                  <c:v>39.360760999999997</c:v>
                </c:pt>
                <c:pt idx="633">
                  <c:v>39.437404999999998</c:v>
                </c:pt>
                <c:pt idx="634">
                  <c:v>39.590694999999997</c:v>
                </c:pt>
                <c:pt idx="635">
                  <c:v>39.479211999999997</c:v>
                </c:pt>
                <c:pt idx="636">
                  <c:v>39.688243999999997</c:v>
                </c:pt>
                <c:pt idx="637">
                  <c:v>38.427084999999998</c:v>
                </c:pt>
                <c:pt idx="638">
                  <c:v>39.123857000000001</c:v>
                </c:pt>
                <c:pt idx="639">
                  <c:v>39.514052</c:v>
                </c:pt>
                <c:pt idx="640">
                  <c:v>40.217790999999998</c:v>
                </c:pt>
                <c:pt idx="641">
                  <c:v>40.043599</c:v>
                </c:pt>
                <c:pt idx="642">
                  <c:v>39.604633</c:v>
                </c:pt>
                <c:pt idx="643">
                  <c:v>39.388629999999999</c:v>
                </c:pt>
                <c:pt idx="644">
                  <c:v>39.221406000000002</c:v>
                </c:pt>
                <c:pt idx="645">
                  <c:v>39.040242999999997</c:v>
                </c:pt>
                <c:pt idx="646">
                  <c:v>39.562826000000001</c:v>
                </c:pt>
                <c:pt idx="647">
                  <c:v>39.082050000000002</c:v>
                </c:pt>
                <c:pt idx="648">
                  <c:v>39.068114999999999</c:v>
                </c:pt>
                <c:pt idx="649">
                  <c:v>39.200504000000002</c:v>
                </c:pt>
                <c:pt idx="650">
                  <c:v>38.489794000000003</c:v>
                </c:pt>
                <c:pt idx="651">
                  <c:v>38.733665999999999</c:v>
                </c:pt>
                <c:pt idx="652">
                  <c:v>38.357405</c:v>
                </c:pt>
                <c:pt idx="653">
                  <c:v>38.489794000000003</c:v>
                </c:pt>
                <c:pt idx="654">
                  <c:v>38.461920999999997</c:v>
                </c:pt>
                <c:pt idx="655">
                  <c:v>37.862698000000002</c:v>
                </c:pt>
                <c:pt idx="656">
                  <c:v>38.169279000000003</c:v>
                </c:pt>
                <c:pt idx="657">
                  <c:v>38.754567000000002</c:v>
                </c:pt>
                <c:pt idx="658">
                  <c:v>40.120246000000002</c:v>
                </c:pt>
                <c:pt idx="659">
                  <c:v>40.775210000000001</c:v>
                </c:pt>
                <c:pt idx="660">
                  <c:v>40.803083000000001</c:v>
                </c:pt>
                <c:pt idx="661">
                  <c:v>40.642825000000002</c:v>
                </c:pt>
                <c:pt idx="662">
                  <c:v>40.405920999999999</c:v>
                </c:pt>
                <c:pt idx="663">
                  <c:v>40.162049000000003</c:v>
                </c:pt>
                <c:pt idx="664">
                  <c:v>40.231729000000001</c:v>
                </c:pt>
                <c:pt idx="665">
                  <c:v>40.308371999999999</c:v>
                </c:pt>
                <c:pt idx="666">
                  <c:v>39.980890000000002</c:v>
                </c:pt>
                <c:pt idx="667">
                  <c:v>39.820632000000003</c:v>
                </c:pt>
                <c:pt idx="668">
                  <c:v>39.827599999999997</c:v>
                </c:pt>
                <c:pt idx="669">
                  <c:v>40.461661999999997</c:v>
                </c:pt>
                <c:pt idx="670">
                  <c:v>40.454695000000001</c:v>
                </c:pt>
                <c:pt idx="671">
                  <c:v>40.196888999999999</c:v>
                </c:pt>
                <c:pt idx="672">
                  <c:v>40.357146</c:v>
                </c:pt>
                <c:pt idx="673">
                  <c:v>40.169020000000003</c:v>
                </c:pt>
                <c:pt idx="674">
                  <c:v>40.029663999999997</c:v>
                </c:pt>
                <c:pt idx="675">
                  <c:v>40.196888999999999</c:v>
                </c:pt>
                <c:pt idx="676">
                  <c:v>40.127212999999998</c:v>
                </c:pt>
                <c:pt idx="677">
                  <c:v>40.830952000000003</c:v>
                </c:pt>
                <c:pt idx="678">
                  <c:v>40.357146</c:v>
                </c:pt>
                <c:pt idx="679">
                  <c:v>40.350178999999997</c:v>
                </c:pt>
                <c:pt idx="680">
                  <c:v>41.033017000000001</c:v>
                </c:pt>
                <c:pt idx="681">
                  <c:v>40.691600000000001</c:v>
                </c:pt>
                <c:pt idx="682">
                  <c:v>40.587083999999997</c:v>
                </c:pt>
                <c:pt idx="683">
                  <c:v>40.099339999999998</c:v>
                </c:pt>
                <c:pt idx="684">
                  <c:v>39.702178000000004</c:v>
                </c:pt>
                <c:pt idx="685">
                  <c:v>40.385019</c:v>
                </c:pt>
                <c:pt idx="686">
                  <c:v>39.639468999999998</c:v>
                </c:pt>
                <c:pt idx="687">
                  <c:v>39.459282000000002</c:v>
                </c:pt>
                <c:pt idx="688">
                  <c:v>39.913238999999997</c:v>
                </c:pt>
                <c:pt idx="689">
                  <c:v>39.794508999999998</c:v>
                </c:pt>
                <c:pt idx="690">
                  <c:v>39.249763999999999</c:v>
                </c:pt>
                <c:pt idx="691">
                  <c:v>38.991357999999998</c:v>
                </c:pt>
                <c:pt idx="692">
                  <c:v>39.745621</c:v>
                </c:pt>
                <c:pt idx="693">
                  <c:v>39.50817</c:v>
                </c:pt>
                <c:pt idx="694">
                  <c:v>38.411687999999998</c:v>
                </c:pt>
                <c:pt idx="695">
                  <c:v>39.431344000000003</c:v>
                </c:pt>
                <c:pt idx="696">
                  <c:v>38.432642000000001</c:v>
                </c:pt>
                <c:pt idx="697">
                  <c:v>37.461872999999997</c:v>
                </c:pt>
                <c:pt idx="698">
                  <c:v>36.868237000000001</c:v>
                </c:pt>
                <c:pt idx="699">
                  <c:v>36.169843999999998</c:v>
                </c:pt>
                <c:pt idx="700">
                  <c:v>36.169843999999998</c:v>
                </c:pt>
                <c:pt idx="701">
                  <c:v>36.113973000000001</c:v>
                </c:pt>
                <c:pt idx="702">
                  <c:v>36.505071999999998</c:v>
                </c:pt>
                <c:pt idx="703">
                  <c:v>36.560943000000002</c:v>
                </c:pt>
                <c:pt idx="704">
                  <c:v>37.713296</c:v>
                </c:pt>
                <c:pt idx="705">
                  <c:v>37.049821000000001</c:v>
                </c:pt>
                <c:pt idx="706">
                  <c:v>37.510761000000002</c:v>
                </c:pt>
                <c:pt idx="707">
                  <c:v>37.748216999999997</c:v>
                </c:pt>
                <c:pt idx="708">
                  <c:v>37.706311999999997</c:v>
                </c:pt>
                <c:pt idx="709">
                  <c:v>38.174236000000001</c:v>
                </c:pt>
                <c:pt idx="710">
                  <c:v>38.062494000000001</c:v>
                </c:pt>
                <c:pt idx="711">
                  <c:v>37.936781000000003</c:v>
                </c:pt>
                <c:pt idx="712">
                  <c:v>38.607239</c:v>
                </c:pt>
                <c:pt idx="713">
                  <c:v>39.874350999999997</c:v>
                </c:pt>
                <c:pt idx="714">
                  <c:v>39.229956999999999</c:v>
                </c:pt>
                <c:pt idx="715">
                  <c:v>39.181139999999999</c:v>
                </c:pt>
                <c:pt idx="716">
                  <c:v>40.391818000000001</c:v>
                </c:pt>
                <c:pt idx="717">
                  <c:v>39.962223000000002</c:v>
                </c:pt>
                <c:pt idx="718">
                  <c:v>40.548034999999999</c:v>
                </c:pt>
                <c:pt idx="719">
                  <c:v>40.674962000000001</c:v>
                </c:pt>
                <c:pt idx="720">
                  <c:v>40.469929</c:v>
                </c:pt>
                <c:pt idx="721">
                  <c:v>40.469929</c:v>
                </c:pt>
                <c:pt idx="722">
                  <c:v>40.587090000000003</c:v>
                </c:pt>
                <c:pt idx="723">
                  <c:v>40.264895000000003</c:v>
                </c:pt>
                <c:pt idx="724">
                  <c:v>39.835296</c:v>
                </c:pt>
                <c:pt idx="725">
                  <c:v>39.835296</c:v>
                </c:pt>
                <c:pt idx="726">
                  <c:v>40.284419</c:v>
                </c:pt>
                <c:pt idx="727">
                  <c:v>41.251012000000003</c:v>
                </c:pt>
                <c:pt idx="728">
                  <c:v>41.251012000000003</c:v>
                </c:pt>
                <c:pt idx="729">
                  <c:v>41.700135000000003</c:v>
                </c:pt>
                <c:pt idx="730">
                  <c:v>41.729427999999999</c:v>
                </c:pt>
                <c:pt idx="731">
                  <c:v>41.729427999999999</c:v>
                </c:pt>
                <c:pt idx="732">
                  <c:v>40.606617999999997</c:v>
                </c:pt>
                <c:pt idx="733">
                  <c:v>40.987395999999997</c:v>
                </c:pt>
                <c:pt idx="734">
                  <c:v>41.231484000000002</c:v>
                </c:pt>
                <c:pt idx="735">
                  <c:v>41.270539999999997</c:v>
                </c:pt>
                <c:pt idx="736">
                  <c:v>41.299829000000003</c:v>
                </c:pt>
                <c:pt idx="737">
                  <c:v>40.528506999999998</c:v>
                </c:pt>
                <c:pt idx="738">
                  <c:v>40.421111000000003</c:v>
                </c:pt>
                <c:pt idx="739">
                  <c:v>39.386173999999997</c:v>
                </c:pt>
                <c:pt idx="740">
                  <c:v>39.659551999999998</c:v>
                </c:pt>
                <c:pt idx="741">
                  <c:v>38.780833999999999</c:v>
                </c:pt>
                <c:pt idx="742">
                  <c:v>37.765424000000003</c:v>
                </c:pt>
                <c:pt idx="743">
                  <c:v>37.560389999999998</c:v>
                </c:pt>
                <c:pt idx="744">
                  <c:v>38.819885999999997</c:v>
                </c:pt>
                <c:pt idx="745">
                  <c:v>39.737662</c:v>
                </c:pt>
                <c:pt idx="746">
                  <c:v>40.401584</c:v>
                </c:pt>
                <c:pt idx="747">
                  <c:v>40.889761999999997</c:v>
                </c:pt>
                <c:pt idx="748">
                  <c:v>40.391818000000001</c:v>
                </c:pt>
                <c:pt idx="749">
                  <c:v>40.157494999999997</c:v>
                </c:pt>
                <c:pt idx="750">
                  <c:v>40.401584</c:v>
                </c:pt>
                <c:pt idx="751">
                  <c:v>40.352767</c:v>
                </c:pt>
                <c:pt idx="752">
                  <c:v>40.391818000000001</c:v>
                </c:pt>
                <c:pt idx="753">
                  <c:v>39.971984999999997</c:v>
                </c:pt>
                <c:pt idx="754">
                  <c:v>39.697941</c:v>
                </c:pt>
                <c:pt idx="755">
                  <c:v>38.954092000000003</c:v>
                </c:pt>
                <c:pt idx="756">
                  <c:v>38.347270999999999</c:v>
                </c:pt>
                <c:pt idx="757">
                  <c:v>38.856219000000003</c:v>
                </c:pt>
                <c:pt idx="758">
                  <c:v>40.020926000000003</c:v>
                </c:pt>
                <c:pt idx="759">
                  <c:v>39.727302999999999</c:v>
                </c:pt>
                <c:pt idx="760">
                  <c:v>39.257505000000002</c:v>
                </c:pt>
                <c:pt idx="761">
                  <c:v>38.709406000000001</c:v>
                </c:pt>
                <c:pt idx="762">
                  <c:v>38.229821999999999</c:v>
                </c:pt>
                <c:pt idx="763">
                  <c:v>37.202136000000003</c:v>
                </c:pt>
                <c:pt idx="764">
                  <c:v>37.437036999999997</c:v>
                </c:pt>
                <c:pt idx="765">
                  <c:v>37.123837999999999</c:v>
                </c:pt>
                <c:pt idx="766">
                  <c:v>37.348948999999998</c:v>
                </c:pt>
                <c:pt idx="767">
                  <c:v>38.807282999999998</c:v>
                </c:pt>
                <c:pt idx="768">
                  <c:v>37.985135999999997</c:v>
                </c:pt>
                <c:pt idx="769">
                  <c:v>38.317909999999998</c:v>
                </c:pt>
                <c:pt idx="770">
                  <c:v>37.926409999999997</c:v>
                </c:pt>
                <c:pt idx="771">
                  <c:v>37.192349999999998</c:v>
                </c:pt>
                <c:pt idx="772">
                  <c:v>37.642572000000001</c:v>
                </c:pt>
                <c:pt idx="773">
                  <c:v>36.967238999999999</c:v>
                </c:pt>
                <c:pt idx="774">
                  <c:v>37.867683999999997</c:v>
                </c:pt>
                <c:pt idx="775">
                  <c:v>38.777918</c:v>
                </c:pt>
                <c:pt idx="776">
                  <c:v>38.278759000000001</c:v>
                </c:pt>
                <c:pt idx="777">
                  <c:v>38.689830000000001</c:v>
                </c:pt>
                <c:pt idx="778">
                  <c:v>38.503869999999999</c:v>
                </c:pt>
                <c:pt idx="779">
                  <c:v>38.210247000000003</c:v>
                </c:pt>
                <c:pt idx="780">
                  <c:v>38.826853999999997</c:v>
                </c:pt>
                <c:pt idx="781">
                  <c:v>38.494084000000001</c:v>
                </c:pt>
                <c:pt idx="782">
                  <c:v>39.169418</c:v>
                </c:pt>
                <c:pt idx="783">
                  <c:v>39.296655999999999</c:v>
                </c:pt>
                <c:pt idx="784">
                  <c:v>39.658791000000001</c:v>
                </c:pt>
                <c:pt idx="785">
                  <c:v>40.657111999999998</c:v>
                </c:pt>
                <c:pt idx="786">
                  <c:v>40.275402</c:v>
                </c:pt>
                <c:pt idx="787">
                  <c:v>41.058397999999997</c:v>
                </c:pt>
                <c:pt idx="788">
                  <c:v>40.843071999999999</c:v>
                </c:pt>
                <c:pt idx="789">
                  <c:v>41.166060000000002</c:v>
                </c:pt>
                <c:pt idx="790">
                  <c:v>41.303083999999998</c:v>
                </c:pt>
                <c:pt idx="791">
                  <c:v>41.459684000000003</c:v>
                </c:pt>
                <c:pt idx="792">
                  <c:v>41.312869999999997</c:v>
                </c:pt>
                <c:pt idx="793">
                  <c:v>41.792456999999999</c:v>
                </c:pt>
                <c:pt idx="794">
                  <c:v>41.361806999999999</c:v>
                </c:pt>
                <c:pt idx="795">
                  <c:v>41.107334000000002</c:v>
                </c:pt>
                <c:pt idx="796">
                  <c:v>41.322659999999999</c:v>
                </c:pt>
                <c:pt idx="797">
                  <c:v>40.647323</c:v>
                </c:pt>
                <c:pt idx="798">
                  <c:v>40.852862000000002</c:v>
                </c:pt>
                <c:pt idx="799">
                  <c:v>39.766452999999998</c:v>
                </c:pt>
                <c:pt idx="800">
                  <c:v>39.981774999999999</c:v>
                </c:pt>
                <c:pt idx="801">
                  <c:v>40.226461</c:v>
                </c:pt>
                <c:pt idx="802">
                  <c:v>40.001350000000002</c:v>
                </c:pt>
                <c:pt idx="803">
                  <c:v>40.921374</c:v>
                </c:pt>
                <c:pt idx="804">
                  <c:v>40.696263000000002</c:v>
                </c:pt>
                <c:pt idx="805">
                  <c:v>41.224783000000002</c:v>
                </c:pt>
                <c:pt idx="806">
                  <c:v>41.312869999999997</c:v>
                </c:pt>
                <c:pt idx="807">
                  <c:v>41.312869999999997</c:v>
                </c:pt>
                <c:pt idx="808">
                  <c:v>41.303083999999998</c:v>
                </c:pt>
                <c:pt idx="809">
                  <c:v>40.216676</c:v>
                </c:pt>
                <c:pt idx="810">
                  <c:v>39.942627999999999</c:v>
                </c:pt>
                <c:pt idx="811">
                  <c:v>39.834964999999997</c:v>
                </c:pt>
                <c:pt idx="812">
                  <c:v>40.335352999999998</c:v>
                </c:pt>
                <c:pt idx="813">
                  <c:v>40.933858999999998</c:v>
                </c:pt>
                <c:pt idx="814">
                  <c:v>40.767060000000001</c:v>
                </c:pt>
                <c:pt idx="815">
                  <c:v>40.610075000000002</c:v>
                </c:pt>
                <c:pt idx="816">
                  <c:v>41.257638999999998</c:v>
                </c:pt>
                <c:pt idx="817">
                  <c:v>41.139901000000002</c:v>
                </c:pt>
                <c:pt idx="818">
                  <c:v>41.640289000000003</c:v>
                </c:pt>
                <c:pt idx="819">
                  <c:v>41.463681000000001</c:v>
                </c:pt>
                <c:pt idx="820">
                  <c:v>41.689349999999997</c:v>
                </c:pt>
                <c:pt idx="821">
                  <c:v>42.729374</c:v>
                </c:pt>
                <c:pt idx="822">
                  <c:v>42.228985999999999</c:v>
                </c:pt>
                <c:pt idx="823">
                  <c:v>42.258419000000004</c:v>
                </c:pt>
                <c:pt idx="824">
                  <c:v>42.562578999999999</c:v>
                </c:pt>
                <c:pt idx="825">
                  <c:v>42.31729</c:v>
                </c:pt>
                <c:pt idx="826">
                  <c:v>42.170115000000003</c:v>
                </c:pt>
                <c:pt idx="827">
                  <c:v>42.376156999999999</c:v>
                </c:pt>
                <c:pt idx="828">
                  <c:v>42.081811000000002</c:v>
                </c:pt>
                <c:pt idx="829">
                  <c:v>41.905202000000003</c:v>
                </c:pt>
                <c:pt idx="830">
                  <c:v>41.816898000000002</c:v>
                </c:pt>
                <c:pt idx="831">
                  <c:v>41.689349999999997</c:v>
                </c:pt>
                <c:pt idx="832">
                  <c:v>41.188958</c:v>
                </c:pt>
                <c:pt idx="833">
                  <c:v>41.385190000000001</c:v>
                </c:pt>
                <c:pt idx="834">
                  <c:v>41.169334999999997</c:v>
                </c:pt>
                <c:pt idx="835">
                  <c:v>40.590451999999999</c:v>
                </c:pt>
                <c:pt idx="836">
                  <c:v>41.041786999999999</c:v>
                </c:pt>
                <c:pt idx="837">
                  <c:v>41.149711000000003</c:v>
                </c:pt>
                <c:pt idx="838">
                  <c:v>40.806308000000001</c:v>
                </c:pt>
                <c:pt idx="839">
                  <c:v>40.806308000000001</c:v>
                </c:pt>
                <c:pt idx="840">
                  <c:v>41.012349999999998</c:v>
                </c:pt>
                <c:pt idx="841">
                  <c:v>41.699159999999999</c:v>
                </c:pt>
                <c:pt idx="842">
                  <c:v>41.816898000000002</c:v>
                </c:pt>
                <c:pt idx="843">
                  <c:v>41.120277000000002</c:v>
                </c:pt>
                <c:pt idx="844">
                  <c:v>41.022162999999999</c:v>
                </c:pt>
                <c:pt idx="845">
                  <c:v>41.257638999999998</c:v>
                </c:pt>
                <c:pt idx="846">
                  <c:v>41.247829000000003</c:v>
                </c:pt>
                <c:pt idx="847">
                  <c:v>41.826711000000003</c:v>
                </c:pt>
                <c:pt idx="848">
                  <c:v>41.571609000000002</c:v>
                </c:pt>
                <c:pt idx="849">
                  <c:v>41.807088</c:v>
                </c:pt>
                <c:pt idx="850">
                  <c:v>41.522551999999997</c:v>
                </c:pt>
                <c:pt idx="851">
                  <c:v>41.699159999999999</c:v>
                </c:pt>
                <c:pt idx="852">
                  <c:v>41.267451999999999</c:v>
                </c:pt>
                <c:pt idx="853">
                  <c:v>41.807088</c:v>
                </c:pt>
                <c:pt idx="854">
                  <c:v>40.963293</c:v>
                </c:pt>
                <c:pt idx="855">
                  <c:v>40.413843</c:v>
                </c:pt>
                <c:pt idx="856">
                  <c:v>40.148930999999997</c:v>
                </c:pt>
                <c:pt idx="857">
                  <c:v>40.335352999999998</c:v>
                </c:pt>
                <c:pt idx="858">
                  <c:v>40.325538999999999</c:v>
                </c:pt>
                <c:pt idx="859">
                  <c:v>39.776094000000001</c:v>
                </c:pt>
                <c:pt idx="860">
                  <c:v>39.550427999999997</c:v>
                </c:pt>
                <c:pt idx="861">
                  <c:v>39.197211000000003</c:v>
                </c:pt>
                <c:pt idx="862">
                  <c:v>39.364006000000003</c:v>
                </c:pt>
                <c:pt idx="863">
                  <c:v>39.75647</c:v>
                </c:pt>
                <c:pt idx="864">
                  <c:v>39.766280000000002</c:v>
                </c:pt>
                <c:pt idx="865">
                  <c:v>39.089283000000002</c:v>
                </c:pt>
                <c:pt idx="866">
                  <c:v>38.775314000000002</c:v>
                </c:pt>
                <c:pt idx="867">
                  <c:v>39.040225999999997</c:v>
                </c:pt>
                <c:pt idx="868">
                  <c:v>38.853803999999997</c:v>
                </c:pt>
                <c:pt idx="869">
                  <c:v>39.148153999999998</c:v>
                </c:pt>
                <c:pt idx="870">
                  <c:v>38.74588</c:v>
                </c:pt>
                <c:pt idx="871">
                  <c:v>39.059849999999997</c:v>
                </c:pt>
                <c:pt idx="872">
                  <c:v>38.853803999999997</c:v>
                </c:pt>
                <c:pt idx="873">
                  <c:v>39.432687000000001</c:v>
                </c:pt>
                <c:pt idx="874">
                  <c:v>39.295324999999998</c:v>
                </c:pt>
                <c:pt idx="875">
                  <c:v>39.364181000000002</c:v>
                </c:pt>
                <c:pt idx="876">
                  <c:v>38.105158000000003</c:v>
                </c:pt>
                <c:pt idx="877">
                  <c:v>37.947780000000002</c:v>
                </c:pt>
                <c:pt idx="878">
                  <c:v>38.616633999999998</c:v>
                </c:pt>
                <c:pt idx="879">
                  <c:v>38.931393</c:v>
                </c:pt>
                <c:pt idx="880">
                  <c:v>38.714996999999997</c:v>
                </c:pt>
                <c:pt idx="881">
                  <c:v>39.137951000000001</c:v>
                </c:pt>
                <c:pt idx="882">
                  <c:v>38.114992999999998</c:v>
                </c:pt>
                <c:pt idx="883">
                  <c:v>38.282204999999998</c:v>
                </c:pt>
                <c:pt idx="884">
                  <c:v>38.754342999999999</c:v>
                </c:pt>
                <c:pt idx="885">
                  <c:v>39.305163</c:v>
                </c:pt>
                <c:pt idx="886">
                  <c:v>39.826481000000001</c:v>
                </c:pt>
                <c:pt idx="887">
                  <c:v>39.472378999999997</c:v>
                </c:pt>
                <c:pt idx="888">
                  <c:v>39.678936999999998</c:v>
                </c:pt>
                <c:pt idx="889">
                  <c:v>39.295329000000002</c:v>
                </c:pt>
                <c:pt idx="890">
                  <c:v>39.403526999999997</c:v>
                </c:pt>
                <c:pt idx="891">
                  <c:v>38.921554999999998</c:v>
                </c:pt>
                <c:pt idx="892">
                  <c:v>39.669103</c:v>
                </c:pt>
                <c:pt idx="893">
                  <c:v>39.590412000000001</c:v>
                </c:pt>
                <c:pt idx="894">
                  <c:v>38.665816999999997</c:v>
                </c:pt>
                <c:pt idx="895">
                  <c:v>38.960900000000002</c:v>
                </c:pt>
                <c:pt idx="896">
                  <c:v>39.787134999999999</c:v>
                </c:pt>
                <c:pt idx="897">
                  <c:v>39.737954999999999</c:v>
                </c:pt>
                <c:pt idx="898">
                  <c:v>40.298614000000001</c:v>
                </c:pt>
                <c:pt idx="899">
                  <c:v>40.278941000000003</c:v>
                </c:pt>
                <c:pt idx="900">
                  <c:v>40.328121000000003</c:v>
                </c:pt>
                <c:pt idx="901">
                  <c:v>39.954346999999999</c:v>
                </c:pt>
                <c:pt idx="902">
                  <c:v>40.052711000000002</c:v>
                </c:pt>
                <c:pt idx="903">
                  <c:v>39.462541000000002</c:v>
                </c:pt>
                <c:pt idx="904">
                  <c:v>39.334674</c:v>
                </c:pt>
                <c:pt idx="905">
                  <c:v>39.806807999999997</c:v>
                </c:pt>
                <c:pt idx="906">
                  <c:v>38.774011000000002</c:v>
                </c:pt>
                <c:pt idx="907">
                  <c:v>38.252698000000002</c:v>
                </c:pt>
                <c:pt idx="908">
                  <c:v>37.928108000000002</c:v>
                </c:pt>
                <c:pt idx="909">
                  <c:v>38.016632999999999</c:v>
                </c:pt>
                <c:pt idx="910">
                  <c:v>38.183844999999998</c:v>
                </c:pt>
                <c:pt idx="911">
                  <c:v>38.380569000000001</c:v>
                </c:pt>
                <c:pt idx="912">
                  <c:v>37.77073</c:v>
                </c:pt>
                <c:pt idx="913">
                  <c:v>36.895311</c:v>
                </c:pt>
                <c:pt idx="914">
                  <c:v>35.636288</c:v>
                </c:pt>
                <c:pt idx="915">
                  <c:v>34.111688999999998</c:v>
                </c:pt>
                <c:pt idx="916">
                  <c:v>33.796934</c:v>
                </c:pt>
                <c:pt idx="917">
                  <c:v>35.036284000000002</c:v>
                </c:pt>
                <c:pt idx="918">
                  <c:v>36.039569</c:v>
                </c:pt>
                <c:pt idx="919">
                  <c:v>35.911698999999999</c:v>
                </c:pt>
                <c:pt idx="920">
                  <c:v>35.714979</c:v>
                </c:pt>
                <c:pt idx="921">
                  <c:v>34.180542000000003</c:v>
                </c:pt>
                <c:pt idx="922">
                  <c:v>34.947758999999998</c:v>
                </c:pt>
                <c:pt idx="923">
                  <c:v>35.164155000000001</c:v>
                </c:pt>
                <c:pt idx="924">
                  <c:v>34.485463000000003</c:v>
                </c:pt>
                <c:pt idx="925">
                  <c:v>35.616616</c:v>
                </c:pt>
                <c:pt idx="926">
                  <c:v>34.957597</c:v>
                </c:pt>
                <c:pt idx="927">
                  <c:v>35.272353000000003</c:v>
                </c:pt>
                <c:pt idx="928">
                  <c:v>35.370711999999997</c:v>
                </c:pt>
                <c:pt idx="929">
                  <c:v>34.967430999999998</c:v>
                </c:pt>
                <c:pt idx="930">
                  <c:v>35.557600999999998</c:v>
                </c:pt>
                <c:pt idx="931">
                  <c:v>35.921537000000001</c:v>
                </c:pt>
                <c:pt idx="932">
                  <c:v>35.803503999999997</c:v>
                </c:pt>
                <c:pt idx="933">
                  <c:v>35.154319999999998</c:v>
                </c:pt>
                <c:pt idx="934">
                  <c:v>35.105136000000002</c:v>
                </c:pt>
                <c:pt idx="935">
                  <c:v>34.475625000000001</c:v>
                </c:pt>
                <c:pt idx="936">
                  <c:v>34.377265000000001</c:v>
                </c:pt>
                <c:pt idx="937">
                  <c:v>33.983818999999997</c:v>
                </c:pt>
                <c:pt idx="938">
                  <c:v>33.983820000000001</c:v>
                </c:pt>
                <c:pt idx="939">
                  <c:v>32.918433</c:v>
                </c:pt>
                <c:pt idx="940">
                  <c:v>33.283428999999998</c:v>
                </c:pt>
                <c:pt idx="941">
                  <c:v>33.865445000000001</c:v>
                </c:pt>
                <c:pt idx="942">
                  <c:v>33.283428999999998</c:v>
                </c:pt>
                <c:pt idx="943">
                  <c:v>34.200839999999999</c:v>
                </c:pt>
                <c:pt idx="944">
                  <c:v>34.861775999999999</c:v>
                </c:pt>
                <c:pt idx="945">
                  <c:v>34.427731000000001</c:v>
                </c:pt>
                <c:pt idx="946">
                  <c:v>35.059069999999998</c:v>
                </c:pt>
                <c:pt idx="947">
                  <c:v>35.522706999999997</c:v>
                </c:pt>
                <c:pt idx="948">
                  <c:v>35.739730999999999</c:v>
                </c:pt>
                <c:pt idx="949">
                  <c:v>35.502980999999998</c:v>
                </c:pt>
                <c:pt idx="950">
                  <c:v>35.147852</c:v>
                </c:pt>
                <c:pt idx="951">
                  <c:v>34.575699</c:v>
                </c:pt>
                <c:pt idx="952">
                  <c:v>35.098529999999997</c:v>
                </c:pt>
                <c:pt idx="953">
                  <c:v>35.295819999999999</c:v>
                </c:pt>
                <c:pt idx="954">
                  <c:v>35.739730999999999</c:v>
                </c:pt>
                <c:pt idx="955">
                  <c:v>35.828513999999998</c:v>
                </c:pt>
                <c:pt idx="956">
                  <c:v>35.414199000000004</c:v>
                </c:pt>
                <c:pt idx="957">
                  <c:v>35.601627000000001</c:v>
                </c:pt>
                <c:pt idx="958">
                  <c:v>36.607824000000001</c:v>
                </c:pt>
                <c:pt idx="959">
                  <c:v>36.331614000000002</c:v>
                </c:pt>
                <c:pt idx="960">
                  <c:v>36.548634999999997</c:v>
                </c:pt>
                <c:pt idx="961">
                  <c:v>37.012276</c:v>
                </c:pt>
                <c:pt idx="962">
                  <c:v>37.189841000000001</c:v>
                </c:pt>
                <c:pt idx="963">
                  <c:v>37.249026000000001</c:v>
                </c:pt>
                <c:pt idx="964">
                  <c:v>38.067796000000001</c:v>
                </c:pt>
                <c:pt idx="965">
                  <c:v>37.752127000000002</c:v>
                </c:pt>
                <c:pt idx="966">
                  <c:v>37.821179000000001</c:v>
                </c:pt>
                <c:pt idx="967">
                  <c:v>37.78172</c:v>
                </c:pt>
                <c:pt idx="968">
                  <c:v>37.623885000000001</c:v>
                </c:pt>
                <c:pt idx="969">
                  <c:v>37.406860999999999</c:v>
                </c:pt>
                <c:pt idx="970">
                  <c:v>37.466050000000003</c:v>
                </c:pt>
                <c:pt idx="971">
                  <c:v>37.150381000000003</c:v>
                </c:pt>
                <c:pt idx="972">
                  <c:v>36.982683000000002</c:v>
                </c:pt>
                <c:pt idx="973">
                  <c:v>36.272424999999998</c:v>
                </c:pt>
                <c:pt idx="974">
                  <c:v>36.824848000000003</c:v>
                </c:pt>
                <c:pt idx="975">
                  <c:v>37.860638999999999</c:v>
                </c:pt>
                <c:pt idx="976">
                  <c:v>38.807647000000003</c:v>
                </c:pt>
                <c:pt idx="977">
                  <c:v>37.979013999999999</c:v>
                </c:pt>
                <c:pt idx="978">
                  <c:v>38.748457999999999</c:v>
                </c:pt>
                <c:pt idx="979">
                  <c:v>39.488309000000001</c:v>
                </c:pt>
                <c:pt idx="980">
                  <c:v>40.119647999999998</c:v>
                </c:pt>
                <c:pt idx="981">
                  <c:v>40.780583</c:v>
                </c:pt>
                <c:pt idx="982">
                  <c:v>41.402059000000001</c:v>
                </c:pt>
                <c:pt idx="983">
                  <c:v>41.254086999999998</c:v>
                </c:pt>
                <c:pt idx="984">
                  <c:v>40.504373000000001</c:v>
                </c:pt>
                <c:pt idx="985">
                  <c:v>39.873030999999997</c:v>
                </c:pt>
                <c:pt idx="986">
                  <c:v>39.606687999999998</c:v>
                </c:pt>
                <c:pt idx="987">
                  <c:v>40.543829000000002</c:v>
                </c:pt>
                <c:pt idx="988">
                  <c:v>40.149244000000003</c:v>
                </c:pt>
                <c:pt idx="989">
                  <c:v>40.612881999999999</c:v>
                </c:pt>
                <c:pt idx="990">
                  <c:v>40.425454000000002</c:v>
                </c:pt>
                <c:pt idx="991">
                  <c:v>40.691800999999998</c:v>
                </c:pt>
                <c:pt idx="992">
                  <c:v>39.646143000000002</c:v>
                </c:pt>
                <c:pt idx="993">
                  <c:v>39.705333000000003</c:v>
                </c:pt>
                <c:pt idx="994">
                  <c:v>40.257756000000001</c:v>
                </c:pt>
                <c:pt idx="995">
                  <c:v>40.869365000000002</c:v>
                </c:pt>
                <c:pt idx="996">
                  <c:v>40.228160000000003</c:v>
                </c:pt>
                <c:pt idx="997">
                  <c:v>39.557361</c:v>
                </c:pt>
                <c:pt idx="998">
                  <c:v>40.277486000000003</c:v>
                </c:pt>
                <c:pt idx="999">
                  <c:v>40.662208</c:v>
                </c:pt>
                <c:pt idx="1000">
                  <c:v>41.204765000000002</c:v>
                </c:pt>
                <c:pt idx="1001">
                  <c:v>41.569757000000003</c:v>
                </c:pt>
                <c:pt idx="1002">
                  <c:v>41.214627999999998</c:v>
                </c:pt>
                <c:pt idx="1003">
                  <c:v>41.786780999999998</c:v>
                </c:pt>
                <c:pt idx="1004">
                  <c:v>41.599348999999997</c:v>
                </c:pt>
                <c:pt idx="1005">
                  <c:v>41.357005000000001</c:v>
                </c:pt>
                <c:pt idx="1006">
                  <c:v>40.249136999999997</c:v>
                </c:pt>
                <c:pt idx="1007">
                  <c:v>40.110655000000001</c:v>
                </c:pt>
                <c:pt idx="1008">
                  <c:v>40.288705</c:v>
                </c:pt>
                <c:pt idx="1009">
                  <c:v>38.577449000000001</c:v>
                </c:pt>
                <c:pt idx="1010">
                  <c:v>38.171892</c:v>
                </c:pt>
                <c:pt idx="1011">
                  <c:v>37.528933000000002</c:v>
                </c:pt>
                <c:pt idx="1012">
                  <c:v>37.776223999999999</c:v>
                </c:pt>
                <c:pt idx="1013">
                  <c:v>36.460636000000001</c:v>
                </c:pt>
                <c:pt idx="1014">
                  <c:v>37.202509999999997</c:v>
                </c:pt>
                <c:pt idx="1015">
                  <c:v>36.707926999999998</c:v>
                </c:pt>
                <c:pt idx="1016">
                  <c:v>36.796951999999997</c:v>
                </c:pt>
                <c:pt idx="1017">
                  <c:v>36.856299999999997</c:v>
                </c:pt>
                <c:pt idx="1018">
                  <c:v>36.826625999999997</c:v>
                </c:pt>
                <c:pt idx="1019">
                  <c:v>37.5685</c:v>
                </c:pt>
                <c:pt idx="1020">
                  <c:v>37.202509999999997</c:v>
                </c:pt>
                <c:pt idx="1021">
                  <c:v>37.103591000000002</c:v>
                </c:pt>
                <c:pt idx="1022">
                  <c:v>36.648575999999998</c:v>
                </c:pt>
                <c:pt idx="1023">
                  <c:v>35.718761999999998</c:v>
                </c:pt>
                <c:pt idx="1024">
                  <c:v>37.242077999999999</c:v>
                </c:pt>
                <c:pt idx="1025">
                  <c:v>37.281641</c:v>
                </c:pt>
                <c:pt idx="1026">
                  <c:v>36.66836</c:v>
                </c:pt>
                <c:pt idx="1027">
                  <c:v>36.787058999999999</c:v>
                </c:pt>
                <c:pt idx="1028">
                  <c:v>37.014566000000002</c:v>
                </c:pt>
                <c:pt idx="1029">
                  <c:v>35.649521</c:v>
                </c:pt>
                <c:pt idx="1030">
                  <c:v>34.422953999999997</c:v>
                </c:pt>
                <c:pt idx="1031">
                  <c:v>34.986778000000001</c:v>
                </c:pt>
                <c:pt idx="1032">
                  <c:v>35.461576999999998</c:v>
                </c:pt>
                <c:pt idx="1033">
                  <c:v>34.947214000000002</c:v>
                </c:pt>
                <c:pt idx="1034">
                  <c:v>35.827570999999999</c:v>
                </c:pt>
                <c:pt idx="1035">
                  <c:v>36.678254000000003</c:v>
                </c:pt>
                <c:pt idx="1036">
                  <c:v>37.459690999999999</c:v>
                </c:pt>
                <c:pt idx="1037">
                  <c:v>36.787058999999999</c:v>
                </c:pt>
                <c:pt idx="1038">
                  <c:v>37.034350000000003</c:v>
                </c:pt>
                <c:pt idx="1039">
                  <c:v>37.617958000000002</c:v>
                </c:pt>
                <c:pt idx="1040">
                  <c:v>36.767274999999998</c:v>
                </c:pt>
                <c:pt idx="1041">
                  <c:v>37.073917000000002</c:v>
                </c:pt>
                <c:pt idx="1042">
                  <c:v>37.222293999999998</c:v>
                </c:pt>
                <c:pt idx="1043">
                  <c:v>37.182726000000002</c:v>
                </c:pt>
                <c:pt idx="1044">
                  <c:v>36.945324999999997</c:v>
                </c:pt>
                <c:pt idx="1045">
                  <c:v>38.171892</c:v>
                </c:pt>
                <c:pt idx="1046">
                  <c:v>38.617016999999997</c:v>
                </c:pt>
                <c:pt idx="1047">
                  <c:v>38.775283000000002</c:v>
                </c:pt>
                <c:pt idx="1048">
                  <c:v>38.913766000000003</c:v>
                </c:pt>
                <c:pt idx="1049">
                  <c:v>39.002791000000002</c:v>
                </c:pt>
                <c:pt idx="1050">
                  <c:v>37.677309000000001</c:v>
                </c:pt>
                <c:pt idx="1051">
                  <c:v>37.716875999999999</c:v>
                </c:pt>
                <c:pt idx="1052">
                  <c:v>37.5685</c:v>
                </c:pt>
                <c:pt idx="1053">
                  <c:v>38.804957000000002</c:v>
                </c:pt>
                <c:pt idx="1054">
                  <c:v>38.597233000000003</c:v>
                </c:pt>
                <c:pt idx="1055">
                  <c:v>37.875143000000001</c:v>
                </c:pt>
                <c:pt idx="1056">
                  <c:v>38.557665999999998</c:v>
                </c:pt>
                <c:pt idx="1057">
                  <c:v>38.864308000000001</c:v>
                </c:pt>
                <c:pt idx="1058">
                  <c:v>39.754555000000003</c:v>
                </c:pt>
                <c:pt idx="1059">
                  <c:v>39.220407999999999</c:v>
                </c:pt>
                <c:pt idx="1060">
                  <c:v>39.447915999999999</c:v>
                </c:pt>
                <c:pt idx="1061">
                  <c:v>39.042358</c:v>
                </c:pt>
                <c:pt idx="1062">
                  <c:v>39.002791000000002</c:v>
                </c:pt>
                <c:pt idx="1063">
                  <c:v>39.091816000000001</c:v>
                </c:pt>
                <c:pt idx="1064">
                  <c:v>39.724881000000003</c:v>
                </c:pt>
                <c:pt idx="1065">
                  <c:v>39.685313000000001</c:v>
                </c:pt>
                <c:pt idx="1066">
                  <c:v>39.418238000000002</c:v>
                </c:pt>
                <c:pt idx="1067">
                  <c:v>39.988660000000003</c:v>
                </c:pt>
                <c:pt idx="1068">
                  <c:v>39.691048000000002</c:v>
                </c:pt>
                <c:pt idx="1069">
                  <c:v>38.947026999999999</c:v>
                </c:pt>
                <c:pt idx="1070">
                  <c:v>39.919218000000001</c:v>
                </c:pt>
                <c:pt idx="1071">
                  <c:v>39.155355999999998</c:v>
                </c:pt>
                <c:pt idx="1072">
                  <c:v>39.224797000000002</c:v>
                </c:pt>
                <c:pt idx="1073">
                  <c:v>39.095832999999999</c:v>
                </c:pt>
                <c:pt idx="1074">
                  <c:v>39.433121999999997</c:v>
                </c:pt>
                <c:pt idx="1075">
                  <c:v>40.365628000000001</c:v>
                </c:pt>
                <c:pt idx="1076">
                  <c:v>40.454909999999998</c:v>
                </c:pt>
                <c:pt idx="1077">
                  <c:v>40.583874999999999</c:v>
                </c:pt>
                <c:pt idx="1078">
                  <c:v>40.980688000000001</c:v>
                </c:pt>
                <c:pt idx="1079">
                  <c:v>41.069971000000002</c:v>
                </c:pt>
                <c:pt idx="1080">
                  <c:v>41.189013000000003</c:v>
                </c:pt>
                <c:pt idx="1081">
                  <c:v>41.595744000000003</c:v>
                </c:pt>
                <c:pt idx="1082">
                  <c:v>41.46678</c:v>
                </c:pt>
                <c:pt idx="1083">
                  <c:v>41.298136999999997</c:v>
                </c:pt>
                <c:pt idx="1084">
                  <c:v>40.990606</c:v>
                </c:pt>
                <c:pt idx="1085">
                  <c:v>41.248536000000001</c:v>
                </c:pt>
                <c:pt idx="1086">
                  <c:v>40.851723</c:v>
                </c:pt>
                <c:pt idx="1087">
                  <c:v>40.593794000000003</c:v>
                </c:pt>
                <c:pt idx="1088">
                  <c:v>41.377496999999998</c:v>
                </c:pt>
                <c:pt idx="1089">
                  <c:v>40.911245999999998</c:v>
                </c:pt>
                <c:pt idx="1090">
                  <c:v>40.196984999999998</c:v>
                </c:pt>
                <c:pt idx="1091">
                  <c:v>40.633476000000002</c:v>
                </c:pt>
                <c:pt idx="1092">
                  <c:v>41.099730000000001</c:v>
                </c:pt>
                <c:pt idx="1093">
                  <c:v>41.000529</c:v>
                </c:pt>
                <c:pt idx="1094">
                  <c:v>41.665185999999999</c:v>
                </c:pt>
                <c:pt idx="1095">
                  <c:v>42.121518000000002</c:v>
                </c:pt>
                <c:pt idx="1096">
                  <c:v>42.389366000000003</c:v>
                </c:pt>
                <c:pt idx="1097">
                  <c:v>42.280242000000001</c:v>
                </c:pt>
                <c:pt idx="1098">
                  <c:v>42.597690999999998</c:v>
                </c:pt>
                <c:pt idx="1099">
                  <c:v>44.055973999999999</c:v>
                </c:pt>
                <c:pt idx="1100">
                  <c:v>43.966690999999997</c:v>
                </c:pt>
                <c:pt idx="1101">
                  <c:v>44.20478</c:v>
                </c:pt>
                <c:pt idx="1102">
                  <c:v>44.532147000000002</c:v>
                </c:pt>
                <c:pt idx="1103">
                  <c:v>44.214697999999999</c:v>
                </c:pt>
                <c:pt idx="1104">
                  <c:v>44.671030000000002</c:v>
                </c:pt>
                <c:pt idx="1105">
                  <c:v>45.057921</c:v>
                </c:pt>
                <c:pt idx="1106">
                  <c:v>45.147202999999998</c:v>
                </c:pt>
                <c:pt idx="1107">
                  <c:v>45.454732999999997</c:v>
                </c:pt>
                <c:pt idx="1108">
                  <c:v>45.524175</c:v>
                </c:pt>
                <c:pt idx="1109">
                  <c:v>45.583697999999998</c:v>
                </c:pt>
                <c:pt idx="1110">
                  <c:v>45.534098</c:v>
                </c:pt>
                <c:pt idx="1111">
                  <c:v>45.355531999999997</c:v>
                </c:pt>
                <c:pt idx="1112">
                  <c:v>45.494416000000001</c:v>
                </c:pt>
                <c:pt idx="1113">
                  <c:v>45.385292</c:v>
                </c:pt>
                <c:pt idx="1114">
                  <c:v>45.782105000000001</c:v>
                </c:pt>
                <c:pt idx="1115">
                  <c:v>45.722582000000003</c:v>
                </c:pt>
                <c:pt idx="1116">
                  <c:v>44.998401000000001</c:v>
                </c:pt>
                <c:pt idx="1117">
                  <c:v>44.561906999999998</c:v>
                </c:pt>
                <c:pt idx="1118">
                  <c:v>44.551988000000001</c:v>
                </c:pt>
                <c:pt idx="1119">
                  <c:v>44.581747999999997</c:v>
                </c:pt>
                <c:pt idx="1120">
                  <c:v>45.008319999999998</c:v>
                </c:pt>
                <c:pt idx="1121">
                  <c:v>44.998401000000001</c:v>
                </c:pt>
                <c:pt idx="1122">
                  <c:v>45.772182000000001</c:v>
                </c:pt>
                <c:pt idx="1123">
                  <c:v>45.792023</c:v>
                </c:pt>
                <c:pt idx="1124">
                  <c:v>45.663058999999997</c:v>
                </c:pt>
                <c:pt idx="1125">
                  <c:v>46.307878000000002</c:v>
                </c:pt>
                <c:pt idx="1126">
                  <c:v>43.768284999999999</c:v>
                </c:pt>
                <c:pt idx="1127">
                  <c:v>41.923112000000003</c:v>
                </c:pt>
                <c:pt idx="1128">
                  <c:v>42.766337999999998</c:v>
                </c:pt>
                <c:pt idx="1129">
                  <c:v>43.411154000000003</c:v>
                </c:pt>
                <c:pt idx="1130">
                  <c:v>44.122323000000002</c:v>
                </c:pt>
                <c:pt idx="1131">
                  <c:v>44.361035000000001</c:v>
                </c:pt>
                <c:pt idx="1132">
                  <c:v>43.515591000000001</c:v>
                </c:pt>
                <c:pt idx="1133">
                  <c:v>44.231734000000003</c:v>
                </c:pt>
                <c:pt idx="1134">
                  <c:v>44.181998999999998</c:v>
                </c:pt>
                <c:pt idx="1135">
                  <c:v>45.236320999999997</c:v>
                </c:pt>
                <c:pt idx="1136">
                  <c:v>45.156751999999997</c:v>
                </c:pt>
                <c:pt idx="1137">
                  <c:v>46.280695000000001</c:v>
                </c:pt>
                <c:pt idx="1138">
                  <c:v>46.161338999999998</c:v>
                </c:pt>
                <c:pt idx="1139">
                  <c:v>46.549249000000003</c:v>
                </c:pt>
                <c:pt idx="1140">
                  <c:v>46.419944000000001</c:v>
                </c:pt>
                <c:pt idx="1141">
                  <c:v>46.549249000000003</c:v>
                </c:pt>
                <c:pt idx="1142">
                  <c:v>46.728284000000002</c:v>
                </c:pt>
                <c:pt idx="1143">
                  <c:v>46.758122</c:v>
                </c:pt>
                <c:pt idx="1144">
                  <c:v>46.419944000000001</c:v>
                </c:pt>
                <c:pt idx="1145">
                  <c:v>46.33043</c:v>
                </c:pt>
                <c:pt idx="1146">
                  <c:v>45.892785000000003</c:v>
                </c:pt>
                <c:pt idx="1147">
                  <c:v>46.698445999999997</c:v>
                </c:pt>
                <c:pt idx="1148">
                  <c:v>47.006782999999999</c:v>
                </c:pt>
                <c:pt idx="1149">
                  <c:v>47.255443</c:v>
                </c:pt>
                <c:pt idx="1150">
                  <c:v>47.852231000000003</c:v>
                </c:pt>
                <c:pt idx="1151">
                  <c:v>47.613515</c:v>
                </c:pt>
                <c:pt idx="1152">
                  <c:v>46.927213999999999</c:v>
                </c:pt>
                <c:pt idx="1153">
                  <c:v>46.837696000000001</c:v>
                </c:pt>
                <c:pt idx="1154">
                  <c:v>46.579090000000001</c:v>
                </c:pt>
                <c:pt idx="1155">
                  <c:v>47.235554</c:v>
                </c:pt>
                <c:pt idx="1156">
                  <c:v>46.976945000000001</c:v>
                </c:pt>
                <c:pt idx="1157">
                  <c:v>47.195766999999996</c:v>
                </c:pt>
                <c:pt idx="1158">
                  <c:v>47.255443</c:v>
                </c:pt>
                <c:pt idx="1159">
                  <c:v>47.872123999999999</c:v>
                </c:pt>
                <c:pt idx="1160">
                  <c:v>47.882069000000001</c:v>
                </c:pt>
                <c:pt idx="1161">
                  <c:v>48.180461000000001</c:v>
                </c:pt>
                <c:pt idx="1162">
                  <c:v>48.021318000000001</c:v>
                </c:pt>
                <c:pt idx="1163">
                  <c:v>48.170515999999999</c:v>
                </c:pt>
                <c:pt idx="1164">
                  <c:v>46.469678999999999</c:v>
                </c:pt>
                <c:pt idx="1165">
                  <c:v>47.364854999999999</c:v>
                </c:pt>
                <c:pt idx="1166">
                  <c:v>47.325071999999999</c:v>
                </c:pt>
                <c:pt idx="1167">
                  <c:v>47.563783999999998</c:v>
                </c:pt>
                <c:pt idx="1168">
                  <c:v>46.449786000000003</c:v>
                </c:pt>
                <c:pt idx="1169">
                  <c:v>47.006782999999999</c:v>
                </c:pt>
                <c:pt idx="1170">
                  <c:v>47.066462999999999</c:v>
                </c:pt>
                <c:pt idx="1171">
                  <c:v>47.364854999999999</c:v>
                </c:pt>
                <c:pt idx="1172">
                  <c:v>46.887427000000002</c:v>
                </c:pt>
                <c:pt idx="1173">
                  <c:v>46.728284000000002</c:v>
                </c:pt>
                <c:pt idx="1174">
                  <c:v>46.738233000000001</c:v>
                </c:pt>
                <c:pt idx="1175">
                  <c:v>46.748178000000003</c:v>
                </c:pt>
                <c:pt idx="1176">
                  <c:v>46.698445999999997</c:v>
                </c:pt>
                <c:pt idx="1177">
                  <c:v>46.857588999999997</c:v>
                </c:pt>
                <c:pt idx="1178">
                  <c:v>46.768070999999999</c:v>
                </c:pt>
                <c:pt idx="1179">
                  <c:v>44.639538000000002</c:v>
                </c:pt>
                <c:pt idx="1180">
                  <c:v>45.504874999999998</c:v>
                </c:pt>
                <c:pt idx="1181">
                  <c:v>44.659430999999998</c:v>
                </c:pt>
                <c:pt idx="1182">
                  <c:v>44.619644000000001</c:v>
                </c:pt>
                <c:pt idx="1183">
                  <c:v>45.196534999999997</c:v>
                </c:pt>
                <c:pt idx="1184">
                  <c:v>44.550020000000004</c:v>
                </c:pt>
                <c:pt idx="1185">
                  <c:v>44.709161999999999</c:v>
                </c:pt>
                <c:pt idx="1186">
                  <c:v>45.465088999999999</c:v>
                </c:pt>
                <c:pt idx="1187">
                  <c:v>45.793322000000003</c:v>
                </c:pt>
                <c:pt idx="1188">
                  <c:v>46.419944000000001</c:v>
                </c:pt>
                <c:pt idx="1189">
                  <c:v>46.360267999999998</c:v>
                </c:pt>
                <c:pt idx="1190">
                  <c:v>46.320481000000001</c:v>
                </c:pt>
                <c:pt idx="1191">
                  <c:v>46.449786000000003</c:v>
                </c:pt>
                <c:pt idx="1192">
                  <c:v>46.927213999999999</c:v>
                </c:pt>
                <c:pt idx="1193">
                  <c:v>46.161338999999998</c:v>
                </c:pt>
                <c:pt idx="1194">
                  <c:v>46.954045000000001</c:v>
                </c:pt>
                <c:pt idx="1195">
                  <c:v>47.003900000000002</c:v>
                </c:pt>
                <c:pt idx="1196">
                  <c:v>46.694797999999999</c:v>
                </c:pt>
                <c:pt idx="1197">
                  <c:v>47.013872999999997</c:v>
                </c:pt>
                <c:pt idx="1198">
                  <c:v>47.163437999999999</c:v>
                </c:pt>
                <c:pt idx="1199">
                  <c:v>47.243209</c:v>
                </c:pt>
                <c:pt idx="1200">
                  <c:v>47.552311000000003</c:v>
                </c:pt>
                <c:pt idx="1201">
                  <c:v>45.558086000000003</c:v>
                </c:pt>
                <c:pt idx="1202">
                  <c:v>45.338723000000002</c:v>
                </c:pt>
                <c:pt idx="1203">
                  <c:v>45.029617000000002</c:v>
                </c:pt>
                <c:pt idx="1204">
                  <c:v>44.949849999999998</c:v>
                </c:pt>
                <c:pt idx="1205">
                  <c:v>45.019647999999997</c:v>
                </c:pt>
                <c:pt idx="1206">
                  <c:v>45.308807000000002</c:v>
                </c:pt>
                <c:pt idx="1207">
                  <c:v>45.887135000000001</c:v>
                </c:pt>
                <c:pt idx="1208">
                  <c:v>45.917046999999997</c:v>
                </c:pt>
                <c:pt idx="1209">
                  <c:v>45.438433000000003</c:v>
                </c:pt>
                <c:pt idx="1210">
                  <c:v>45.717624000000001</c:v>
                </c:pt>
                <c:pt idx="1211">
                  <c:v>43.384379000000003</c:v>
                </c:pt>
                <c:pt idx="1212">
                  <c:v>43.244784000000003</c:v>
                </c:pt>
                <c:pt idx="1213">
                  <c:v>43.254756999999998</c:v>
                </c:pt>
                <c:pt idx="1214">
                  <c:v>43.095219</c:v>
                </c:pt>
                <c:pt idx="1215">
                  <c:v>43.444206999999999</c:v>
                </c:pt>
                <c:pt idx="1216">
                  <c:v>43.364440000000002</c:v>
                </c:pt>
                <c:pt idx="1217">
                  <c:v>43.135100999999999</c:v>
                </c:pt>
                <c:pt idx="1218">
                  <c:v>43.533948000000002</c:v>
                </c:pt>
                <c:pt idx="1219">
                  <c:v>44.192042000000001</c:v>
                </c:pt>
                <c:pt idx="1220">
                  <c:v>45.578028000000003</c:v>
                </c:pt>
                <c:pt idx="1221">
                  <c:v>45.488287999999997</c:v>
                </c:pt>
                <c:pt idx="1222">
                  <c:v>45.807364</c:v>
                </c:pt>
                <c:pt idx="1223">
                  <c:v>46.894216999999998</c:v>
                </c:pt>
                <c:pt idx="1224">
                  <c:v>46.236122999999999</c:v>
                </c:pt>
                <c:pt idx="1225">
                  <c:v>45.199128000000002</c:v>
                </c:pt>
                <c:pt idx="1226">
                  <c:v>45.268926</c:v>
                </c:pt>
                <c:pt idx="1227">
                  <c:v>46.046672999999998</c:v>
                </c:pt>
                <c:pt idx="1228">
                  <c:v>45.807364</c:v>
                </c:pt>
                <c:pt idx="1229">
                  <c:v>44.909965</c:v>
                </c:pt>
                <c:pt idx="1230">
                  <c:v>44.840167000000001</c:v>
                </c:pt>
                <c:pt idx="1231">
                  <c:v>44.331637000000001</c:v>
                </c:pt>
                <c:pt idx="1232">
                  <c:v>44.521090999999998</c:v>
                </c:pt>
                <c:pt idx="1233">
                  <c:v>44.760396</c:v>
                </c:pt>
                <c:pt idx="1234">
                  <c:v>43.474119999999999</c:v>
                </c:pt>
                <c:pt idx="1235">
                  <c:v>44.351579999999998</c:v>
                </c:pt>
                <c:pt idx="1236">
                  <c:v>43.853023999999998</c:v>
                </c:pt>
                <c:pt idx="1237">
                  <c:v>43.085245999999998</c:v>
                </c:pt>
                <c:pt idx="1238">
                  <c:v>43.902878000000001</c:v>
                </c:pt>
                <c:pt idx="1239">
                  <c:v>44.401434999999999</c:v>
                </c:pt>
                <c:pt idx="1240">
                  <c:v>44.710540999999999</c:v>
                </c:pt>
                <c:pt idx="1241">
                  <c:v>44.860109999999999</c:v>
                </c:pt>
                <c:pt idx="1242">
                  <c:v>45.667769</c:v>
                </c:pt>
                <c:pt idx="1243">
                  <c:v>46.166325000000001</c:v>
                </c:pt>
                <c:pt idx="1244">
                  <c:v>46.006787000000003</c:v>
                </c:pt>
                <c:pt idx="1245">
                  <c:v>46.256065</c:v>
                </c:pt>
                <c:pt idx="1246">
                  <c:v>46.006787000000003</c:v>
                </c:pt>
                <c:pt idx="1247">
                  <c:v>46.425576999999997</c:v>
                </c:pt>
                <c:pt idx="1248">
                  <c:v>45.777451999999997</c:v>
                </c:pt>
                <c:pt idx="1249">
                  <c:v>45.298838000000003</c:v>
                </c:pt>
                <c:pt idx="1250">
                  <c:v>46.076585000000001</c:v>
                </c:pt>
                <c:pt idx="1251">
                  <c:v>45.907077000000001</c:v>
                </c:pt>
                <c:pt idx="1252">
                  <c:v>45.83728</c:v>
                </c:pt>
                <c:pt idx="1253">
                  <c:v>46.066614999999999</c:v>
                </c:pt>
                <c:pt idx="1254">
                  <c:v>46.375717999999999</c:v>
                </c:pt>
                <c:pt idx="1255">
                  <c:v>45.588002000000003</c:v>
                </c:pt>
                <c:pt idx="1256">
                  <c:v>45.639999000000003</c:v>
                </c:pt>
                <c:pt idx="1257">
                  <c:v>45.560001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5C-477F-ACB6-9A10B1698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3341448"/>
        <c:axId val="713343088"/>
      </c:lineChart>
      <c:lineChart>
        <c:grouping val="standard"/>
        <c:varyColors val="0"/>
        <c:ser>
          <c:idx val="1"/>
          <c:order val="1"/>
          <c:tx>
            <c:strRef>
              <c:f>'ADistribution Fit'!$C$1</c:f>
              <c:strCache>
                <c:ptCount val="1"/>
                <c:pt idx="0">
                  <c:v>Daily Change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'ADistribution Fit'!$A$2:$A$1259</c:f>
              <c:numCache>
                <c:formatCode>m/d/yyyy</c:formatCode>
                <c:ptCount val="1258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40931</c:v>
                </c:pt>
                <c:pt idx="14">
                  <c:v>40932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40960</c:v>
                </c:pt>
                <c:pt idx="34">
                  <c:v>40961</c:v>
                </c:pt>
                <c:pt idx="35">
                  <c:v>40962</c:v>
                </c:pt>
                <c:pt idx="36">
                  <c:v>40963</c:v>
                </c:pt>
                <c:pt idx="37">
                  <c:v>40966</c:v>
                </c:pt>
                <c:pt idx="38">
                  <c:v>40967</c:v>
                </c:pt>
                <c:pt idx="39">
                  <c:v>40968</c:v>
                </c:pt>
                <c:pt idx="40">
                  <c:v>40969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41008</c:v>
                </c:pt>
                <c:pt idx="67">
                  <c:v>41009</c:v>
                </c:pt>
                <c:pt idx="68">
                  <c:v>41010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41030</c:v>
                </c:pt>
                <c:pt idx="83">
                  <c:v>41031</c:v>
                </c:pt>
                <c:pt idx="84">
                  <c:v>41032</c:v>
                </c:pt>
                <c:pt idx="85">
                  <c:v>41033</c:v>
                </c:pt>
                <c:pt idx="86">
                  <c:v>41036</c:v>
                </c:pt>
                <c:pt idx="87">
                  <c:v>41037</c:v>
                </c:pt>
                <c:pt idx="88">
                  <c:v>41038</c:v>
                </c:pt>
                <c:pt idx="89">
                  <c:v>41039</c:v>
                </c:pt>
                <c:pt idx="90">
                  <c:v>41040</c:v>
                </c:pt>
                <c:pt idx="91">
                  <c:v>41043</c:v>
                </c:pt>
                <c:pt idx="92">
                  <c:v>41044</c:v>
                </c:pt>
                <c:pt idx="93">
                  <c:v>41045</c:v>
                </c:pt>
                <c:pt idx="94">
                  <c:v>41046</c:v>
                </c:pt>
                <c:pt idx="95">
                  <c:v>41047</c:v>
                </c:pt>
                <c:pt idx="96">
                  <c:v>41050</c:v>
                </c:pt>
                <c:pt idx="97">
                  <c:v>41051</c:v>
                </c:pt>
                <c:pt idx="98">
                  <c:v>41052</c:v>
                </c:pt>
                <c:pt idx="99">
                  <c:v>41053</c:v>
                </c:pt>
                <c:pt idx="100">
                  <c:v>41054</c:v>
                </c:pt>
                <c:pt idx="101">
                  <c:v>41058</c:v>
                </c:pt>
                <c:pt idx="102">
                  <c:v>41059</c:v>
                </c:pt>
                <c:pt idx="103">
                  <c:v>41060</c:v>
                </c:pt>
                <c:pt idx="104">
                  <c:v>41061</c:v>
                </c:pt>
                <c:pt idx="105">
                  <c:v>41064</c:v>
                </c:pt>
                <c:pt idx="106">
                  <c:v>41065</c:v>
                </c:pt>
                <c:pt idx="107">
                  <c:v>41066</c:v>
                </c:pt>
                <c:pt idx="108">
                  <c:v>41067</c:v>
                </c:pt>
                <c:pt idx="109">
                  <c:v>41068</c:v>
                </c:pt>
                <c:pt idx="110">
                  <c:v>41071</c:v>
                </c:pt>
                <c:pt idx="111">
                  <c:v>41072</c:v>
                </c:pt>
                <c:pt idx="112">
                  <c:v>41073</c:v>
                </c:pt>
                <c:pt idx="113">
                  <c:v>41074</c:v>
                </c:pt>
                <c:pt idx="114">
                  <c:v>41075</c:v>
                </c:pt>
                <c:pt idx="115">
                  <c:v>41078</c:v>
                </c:pt>
                <c:pt idx="116">
                  <c:v>41079</c:v>
                </c:pt>
                <c:pt idx="117">
                  <c:v>41080</c:v>
                </c:pt>
                <c:pt idx="118">
                  <c:v>41081</c:v>
                </c:pt>
                <c:pt idx="119">
                  <c:v>41082</c:v>
                </c:pt>
                <c:pt idx="120">
                  <c:v>41085</c:v>
                </c:pt>
                <c:pt idx="121">
                  <c:v>41086</c:v>
                </c:pt>
                <c:pt idx="122">
                  <c:v>41087</c:v>
                </c:pt>
                <c:pt idx="123">
                  <c:v>41088</c:v>
                </c:pt>
                <c:pt idx="124">
                  <c:v>41089</c:v>
                </c:pt>
                <c:pt idx="125">
                  <c:v>41092</c:v>
                </c:pt>
                <c:pt idx="126">
                  <c:v>41093</c:v>
                </c:pt>
                <c:pt idx="127">
                  <c:v>41095</c:v>
                </c:pt>
                <c:pt idx="128">
                  <c:v>41096</c:v>
                </c:pt>
                <c:pt idx="129">
                  <c:v>41099</c:v>
                </c:pt>
                <c:pt idx="130">
                  <c:v>41100</c:v>
                </c:pt>
                <c:pt idx="131">
                  <c:v>41101</c:v>
                </c:pt>
                <c:pt idx="132">
                  <c:v>41102</c:v>
                </c:pt>
                <c:pt idx="133">
                  <c:v>41103</c:v>
                </c:pt>
                <c:pt idx="134">
                  <c:v>41106</c:v>
                </c:pt>
                <c:pt idx="135">
                  <c:v>41107</c:v>
                </c:pt>
                <c:pt idx="136">
                  <c:v>41108</c:v>
                </c:pt>
                <c:pt idx="137">
                  <c:v>41109</c:v>
                </c:pt>
                <c:pt idx="138">
                  <c:v>41110</c:v>
                </c:pt>
                <c:pt idx="139">
                  <c:v>41113</c:v>
                </c:pt>
                <c:pt idx="140">
                  <c:v>41114</c:v>
                </c:pt>
                <c:pt idx="141">
                  <c:v>41115</c:v>
                </c:pt>
                <c:pt idx="142">
                  <c:v>41116</c:v>
                </c:pt>
                <c:pt idx="143">
                  <c:v>41117</c:v>
                </c:pt>
                <c:pt idx="144">
                  <c:v>41120</c:v>
                </c:pt>
                <c:pt idx="145">
                  <c:v>41121</c:v>
                </c:pt>
                <c:pt idx="146">
                  <c:v>41122</c:v>
                </c:pt>
                <c:pt idx="147">
                  <c:v>41123</c:v>
                </c:pt>
                <c:pt idx="148">
                  <c:v>41124</c:v>
                </c:pt>
                <c:pt idx="149">
                  <c:v>41127</c:v>
                </c:pt>
                <c:pt idx="150">
                  <c:v>41128</c:v>
                </c:pt>
                <c:pt idx="151">
                  <c:v>41129</c:v>
                </c:pt>
                <c:pt idx="152">
                  <c:v>41130</c:v>
                </c:pt>
                <c:pt idx="153">
                  <c:v>41131</c:v>
                </c:pt>
                <c:pt idx="154">
                  <c:v>41134</c:v>
                </c:pt>
                <c:pt idx="155">
                  <c:v>41135</c:v>
                </c:pt>
                <c:pt idx="156">
                  <c:v>41136</c:v>
                </c:pt>
                <c:pt idx="157">
                  <c:v>41137</c:v>
                </c:pt>
                <c:pt idx="158">
                  <c:v>41138</c:v>
                </c:pt>
                <c:pt idx="159">
                  <c:v>41141</c:v>
                </c:pt>
                <c:pt idx="160">
                  <c:v>41142</c:v>
                </c:pt>
                <c:pt idx="161">
                  <c:v>41143</c:v>
                </c:pt>
                <c:pt idx="162">
                  <c:v>41144</c:v>
                </c:pt>
                <c:pt idx="163">
                  <c:v>41145</c:v>
                </c:pt>
                <c:pt idx="164">
                  <c:v>41148</c:v>
                </c:pt>
                <c:pt idx="165">
                  <c:v>41149</c:v>
                </c:pt>
                <c:pt idx="166">
                  <c:v>41150</c:v>
                </c:pt>
                <c:pt idx="167">
                  <c:v>41151</c:v>
                </c:pt>
                <c:pt idx="168">
                  <c:v>41152</c:v>
                </c:pt>
                <c:pt idx="169">
                  <c:v>41156</c:v>
                </c:pt>
                <c:pt idx="170">
                  <c:v>41157</c:v>
                </c:pt>
                <c:pt idx="171">
                  <c:v>41158</c:v>
                </c:pt>
                <c:pt idx="172">
                  <c:v>41159</c:v>
                </c:pt>
                <c:pt idx="173">
                  <c:v>41162</c:v>
                </c:pt>
                <c:pt idx="174">
                  <c:v>41163</c:v>
                </c:pt>
                <c:pt idx="175">
                  <c:v>41164</c:v>
                </c:pt>
                <c:pt idx="176">
                  <c:v>41165</c:v>
                </c:pt>
                <c:pt idx="177">
                  <c:v>41166</c:v>
                </c:pt>
                <c:pt idx="178">
                  <c:v>41169</c:v>
                </c:pt>
                <c:pt idx="179">
                  <c:v>41170</c:v>
                </c:pt>
                <c:pt idx="180">
                  <c:v>41171</c:v>
                </c:pt>
                <c:pt idx="181">
                  <c:v>41172</c:v>
                </c:pt>
                <c:pt idx="182">
                  <c:v>41173</c:v>
                </c:pt>
                <c:pt idx="183">
                  <c:v>41176</c:v>
                </c:pt>
                <c:pt idx="184">
                  <c:v>41177</c:v>
                </c:pt>
                <c:pt idx="185">
                  <c:v>41178</c:v>
                </c:pt>
                <c:pt idx="186">
                  <c:v>41179</c:v>
                </c:pt>
                <c:pt idx="187">
                  <c:v>41180</c:v>
                </c:pt>
                <c:pt idx="188">
                  <c:v>41183</c:v>
                </c:pt>
                <c:pt idx="189">
                  <c:v>41184</c:v>
                </c:pt>
                <c:pt idx="190">
                  <c:v>41185</c:v>
                </c:pt>
                <c:pt idx="191">
                  <c:v>41186</c:v>
                </c:pt>
                <c:pt idx="192">
                  <c:v>41187</c:v>
                </c:pt>
                <c:pt idx="193">
                  <c:v>41190</c:v>
                </c:pt>
                <c:pt idx="194">
                  <c:v>41191</c:v>
                </c:pt>
                <c:pt idx="195">
                  <c:v>41192</c:v>
                </c:pt>
                <c:pt idx="196">
                  <c:v>41193</c:v>
                </c:pt>
                <c:pt idx="197">
                  <c:v>41194</c:v>
                </c:pt>
                <c:pt idx="198">
                  <c:v>41197</c:v>
                </c:pt>
                <c:pt idx="199">
                  <c:v>41198</c:v>
                </c:pt>
                <c:pt idx="200">
                  <c:v>41199</c:v>
                </c:pt>
                <c:pt idx="201">
                  <c:v>41200</c:v>
                </c:pt>
                <c:pt idx="202">
                  <c:v>41201</c:v>
                </c:pt>
                <c:pt idx="203">
                  <c:v>41204</c:v>
                </c:pt>
                <c:pt idx="204">
                  <c:v>41205</c:v>
                </c:pt>
                <c:pt idx="205">
                  <c:v>41206</c:v>
                </c:pt>
                <c:pt idx="206">
                  <c:v>41207</c:v>
                </c:pt>
                <c:pt idx="207">
                  <c:v>41208</c:v>
                </c:pt>
                <c:pt idx="208">
                  <c:v>41213</c:v>
                </c:pt>
                <c:pt idx="209">
                  <c:v>41214</c:v>
                </c:pt>
                <c:pt idx="210">
                  <c:v>41215</c:v>
                </c:pt>
                <c:pt idx="211">
                  <c:v>41218</c:v>
                </c:pt>
                <c:pt idx="212">
                  <c:v>41219</c:v>
                </c:pt>
                <c:pt idx="213">
                  <c:v>41220</c:v>
                </c:pt>
                <c:pt idx="214">
                  <c:v>41221</c:v>
                </c:pt>
                <c:pt idx="215">
                  <c:v>41222</c:v>
                </c:pt>
                <c:pt idx="216">
                  <c:v>41225</c:v>
                </c:pt>
                <c:pt idx="217">
                  <c:v>41226</c:v>
                </c:pt>
                <c:pt idx="218">
                  <c:v>41227</c:v>
                </c:pt>
                <c:pt idx="219">
                  <c:v>41228</c:v>
                </c:pt>
                <c:pt idx="220">
                  <c:v>41229</c:v>
                </c:pt>
                <c:pt idx="221">
                  <c:v>41232</c:v>
                </c:pt>
                <c:pt idx="222">
                  <c:v>41233</c:v>
                </c:pt>
                <c:pt idx="223">
                  <c:v>41234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41262</c:v>
                </c:pt>
                <c:pt idx="243">
                  <c:v>41263</c:v>
                </c:pt>
                <c:pt idx="244">
                  <c:v>41264</c:v>
                </c:pt>
                <c:pt idx="245">
                  <c:v>41267</c:v>
                </c:pt>
                <c:pt idx="246">
                  <c:v>41269</c:v>
                </c:pt>
                <c:pt idx="247">
                  <c:v>41270</c:v>
                </c:pt>
                <c:pt idx="248">
                  <c:v>41271</c:v>
                </c:pt>
                <c:pt idx="249">
                  <c:v>41274</c:v>
                </c:pt>
                <c:pt idx="250">
                  <c:v>41276</c:v>
                </c:pt>
                <c:pt idx="251">
                  <c:v>41277</c:v>
                </c:pt>
                <c:pt idx="252">
                  <c:v>41278</c:v>
                </c:pt>
                <c:pt idx="253">
                  <c:v>41281</c:v>
                </c:pt>
                <c:pt idx="254">
                  <c:v>41282</c:v>
                </c:pt>
                <c:pt idx="255">
                  <c:v>41283</c:v>
                </c:pt>
                <c:pt idx="256">
                  <c:v>41284</c:v>
                </c:pt>
                <c:pt idx="257">
                  <c:v>41285</c:v>
                </c:pt>
                <c:pt idx="258">
                  <c:v>41288</c:v>
                </c:pt>
                <c:pt idx="259">
                  <c:v>41289</c:v>
                </c:pt>
                <c:pt idx="260">
                  <c:v>41290</c:v>
                </c:pt>
                <c:pt idx="261">
                  <c:v>41291</c:v>
                </c:pt>
                <c:pt idx="262">
                  <c:v>41292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41316</c:v>
                </c:pt>
                <c:pt idx="278">
                  <c:v>41317</c:v>
                </c:pt>
                <c:pt idx="279">
                  <c:v>41318</c:v>
                </c:pt>
                <c:pt idx="280">
                  <c:v>41319</c:v>
                </c:pt>
                <c:pt idx="281">
                  <c:v>41320</c:v>
                </c:pt>
                <c:pt idx="282">
                  <c:v>41324</c:v>
                </c:pt>
                <c:pt idx="283">
                  <c:v>41325</c:v>
                </c:pt>
                <c:pt idx="284">
                  <c:v>41326</c:v>
                </c:pt>
                <c:pt idx="285">
                  <c:v>41327</c:v>
                </c:pt>
                <c:pt idx="286">
                  <c:v>41330</c:v>
                </c:pt>
                <c:pt idx="287">
                  <c:v>41331</c:v>
                </c:pt>
                <c:pt idx="288">
                  <c:v>41332</c:v>
                </c:pt>
                <c:pt idx="289">
                  <c:v>41333</c:v>
                </c:pt>
                <c:pt idx="290">
                  <c:v>41334</c:v>
                </c:pt>
                <c:pt idx="291">
                  <c:v>41337</c:v>
                </c:pt>
                <c:pt idx="292">
                  <c:v>41338</c:v>
                </c:pt>
                <c:pt idx="293">
                  <c:v>41339</c:v>
                </c:pt>
                <c:pt idx="294">
                  <c:v>41340</c:v>
                </c:pt>
                <c:pt idx="295">
                  <c:v>41341</c:v>
                </c:pt>
                <c:pt idx="296">
                  <c:v>41344</c:v>
                </c:pt>
                <c:pt idx="297">
                  <c:v>41345</c:v>
                </c:pt>
                <c:pt idx="298">
                  <c:v>41346</c:v>
                </c:pt>
                <c:pt idx="299">
                  <c:v>41347</c:v>
                </c:pt>
                <c:pt idx="300">
                  <c:v>41348</c:v>
                </c:pt>
                <c:pt idx="301">
                  <c:v>41351</c:v>
                </c:pt>
                <c:pt idx="302">
                  <c:v>41352</c:v>
                </c:pt>
                <c:pt idx="303">
                  <c:v>41353</c:v>
                </c:pt>
                <c:pt idx="304">
                  <c:v>41354</c:v>
                </c:pt>
                <c:pt idx="305">
                  <c:v>41355</c:v>
                </c:pt>
                <c:pt idx="306">
                  <c:v>41358</c:v>
                </c:pt>
                <c:pt idx="307">
                  <c:v>41359</c:v>
                </c:pt>
                <c:pt idx="308">
                  <c:v>41360</c:v>
                </c:pt>
                <c:pt idx="309">
                  <c:v>41361</c:v>
                </c:pt>
                <c:pt idx="310">
                  <c:v>41365</c:v>
                </c:pt>
                <c:pt idx="311">
                  <c:v>41366</c:v>
                </c:pt>
                <c:pt idx="312">
                  <c:v>41367</c:v>
                </c:pt>
                <c:pt idx="313">
                  <c:v>41368</c:v>
                </c:pt>
                <c:pt idx="314">
                  <c:v>41369</c:v>
                </c:pt>
                <c:pt idx="315">
                  <c:v>41372</c:v>
                </c:pt>
                <c:pt idx="316">
                  <c:v>41373</c:v>
                </c:pt>
                <c:pt idx="317">
                  <c:v>41374</c:v>
                </c:pt>
                <c:pt idx="318">
                  <c:v>41375</c:v>
                </c:pt>
                <c:pt idx="319">
                  <c:v>41376</c:v>
                </c:pt>
                <c:pt idx="320">
                  <c:v>41379</c:v>
                </c:pt>
                <c:pt idx="321">
                  <c:v>41380</c:v>
                </c:pt>
                <c:pt idx="322">
                  <c:v>41381</c:v>
                </c:pt>
                <c:pt idx="323">
                  <c:v>41382</c:v>
                </c:pt>
                <c:pt idx="324">
                  <c:v>41383</c:v>
                </c:pt>
                <c:pt idx="325">
                  <c:v>41386</c:v>
                </c:pt>
                <c:pt idx="326">
                  <c:v>41387</c:v>
                </c:pt>
                <c:pt idx="327">
                  <c:v>41388</c:v>
                </c:pt>
                <c:pt idx="328">
                  <c:v>41389</c:v>
                </c:pt>
                <c:pt idx="329">
                  <c:v>41390</c:v>
                </c:pt>
                <c:pt idx="330">
                  <c:v>41393</c:v>
                </c:pt>
                <c:pt idx="331">
                  <c:v>41394</c:v>
                </c:pt>
                <c:pt idx="332">
                  <c:v>41395</c:v>
                </c:pt>
                <c:pt idx="333">
                  <c:v>41396</c:v>
                </c:pt>
                <c:pt idx="334">
                  <c:v>41397</c:v>
                </c:pt>
                <c:pt idx="335">
                  <c:v>41400</c:v>
                </c:pt>
                <c:pt idx="336">
                  <c:v>41401</c:v>
                </c:pt>
                <c:pt idx="337">
                  <c:v>41402</c:v>
                </c:pt>
                <c:pt idx="338">
                  <c:v>41403</c:v>
                </c:pt>
                <c:pt idx="339">
                  <c:v>41404</c:v>
                </c:pt>
                <c:pt idx="340">
                  <c:v>41407</c:v>
                </c:pt>
                <c:pt idx="341">
                  <c:v>41408</c:v>
                </c:pt>
                <c:pt idx="342">
                  <c:v>41409</c:v>
                </c:pt>
                <c:pt idx="343">
                  <c:v>41410</c:v>
                </c:pt>
                <c:pt idx="344">
                  <c:v>41411</c:v>
                </c:pt>
                <c:pt idx="345">
                  <c:v>41414</c:v>
                </c:pt>
                <c:pt idx="346">
                  <c:v>41415</c:v>
                </c:pt>
                <c:pt idx="347">
                  <c:v>41416</c:v>
                </c:pt>
                <c:pt idx="348">
                  <c:v>41417</c:v>
                </c:pt>
                <c:pt idx="349">
                  <c:v>41418</c:v>
                </c:pt>
                <c:pt idx="350">
                  <c:v>41422</c:v>
                </c:pt>
                <c:pt idx="351">
                  <c:v>41423</c:v>
                </c:pt>
                <c:pt idx="352">
                  <c:v>41424</c:v>
                </c:pt>
                <c:pt idx="353">
                  <c:v>41425</c:v>
                </c:pt>
                <c:pt idx="354">
                  <c:v>41428</c:v>
                </c:pt>
                <c:pt idx="355">
                  <c:v>41429</c:v>
                </c:pt>
                <c:pt idx="356">
                  <c:v>41430</c:v>
                </c:pt>
                <c:pt idx="357">
                  <c:v>41431</c:v>
                </c:pt>
                <c:pt idx="358">
                  <c:v>41432</c:v>
                </c:pt>
                <c:pt idx="359">
                  <c:v>41435</c:v>
                </c:pt>
                <c:pt idx="360">
                  <c:v>41436</c:v>
                </c:pt>
                <c:pt idx="361">
                  <c:v>41437</c:v>
                </c:pt>
                <c:pt idx="362">
                  <c:v>41438</c:v>
                </c:pt>
                <c:pt idx="363">
                  <c:v>41439</c:v>
                </c:pt>
                <c:pt idx="364">
                  <c:v>41442</c:v>
                </c:pt>
                <c:pt idx="365">
                  <c:v>41443</c:v>
                </c:pt>
                <c:pt idx="366">
                  <c:v>41444</c:v>
                </c:pt>
                <c:pt idx="367">
                  <c:v>41445</c:v>
                </c:pt>
                <c:pt idx="368">
                  <c:v>41446</c:v>
                </c:pt>
                <c:pt idx="369">
                  <c:v>41449</c:v>
                </c:pt>
                <c:pt idx="370">
                  <c:v>41450</c:v>
                </c:pt>
                <c:pt idx="371">
                  <c:v>41451</c:v>
                </c:pt>
                <c:pt idx="372">
                  <c:v>41452</c:v>
                </c:pt>
                <c:pt idx="373">
                  <c:v>41453</c:v>
                </c:pt>
                <c:pt idx="374">
                  <c:v>41456</c:v>
                </c:pt>
                <c:pt idx="375">
                  <c:v>41457</c:v>
                </c:pt>
                <c:pt idx="376">
                  <c:v>41458</c:v>
                </c:pt>
                <c:pt idx="377">
                  <c:v>41460</c:v>
                </c:pt>
                <c:pt idx="378">
                  <c:v>41463</c:v>
                </c:pt>
                <c:pt idx="379">
                  <c:v>41464</c:v>
                </c:pt>
                <c:pt idx="380">
                  <c:v>41465</c:v>
                </c:pt>
                <c:pt idx="381">
                  <c:v>41466</c:v>
                </c:pt>
                <c:pt idx="382">
                  <c:v>41467</c:v>
                </c:pt>
                <c:pt idx="383">
                  <c:v>41470</c:v>
                </c:pt>
                <c:pt idx="384">
                  <c:v>41471</c:v>
                </c:pt>
                <c:pt idx="385">
                  <c:v>41472</c:v>
                </c:pt>
                <c:pt idx="386">
                  <c:v>41473</c:v>
                </c:pt>
                <c:pt idx="387">
                  <c:v>41474</c:v>
                </c:pt>
                <c:pt idx="388">
                  <c:v>41477</c:v>
                </c:pt>
                <c:pt idx="389">
                  <c:v>41478</c:v>
                </c:pt>
                <c:pt idx="390">
                  <c:v>41479</c:v>
                </c:pt>
                <c:pt idx="391">
                  <c:v>41480</c:v>
                </c:pt>
                <c:pt idx="392">
                  <c:v>41481</c:v>
                </c:pt>
                <c:pt idx="393">
                  <c:v>41484</c:v>
                </c:pt>
                <c:pt idx="394">
                  <c:v>41485</c:v>
                </c:pt>
                <c:pt idx="395">
                  <c:v>41486</c:v>
                </c:pt>
                <c:pt idx="396">
                  <c:v>41487</c:v>
                </c:pt>
                <c:pt idx="397">
                  <c:v>41488</c:v>
                </c:pt>
                <c:pt idx="398">
                  <c:v>41491</c:v>
                </c:pt>
                <c:pt idx="399">
                  <c:v>41492</c:v>
                </c:pt>
                <c:pt idx="400">
                  <c:v>41493</c:v>
                </c:pt>
                <c:pt idx="401">
                  <c:v>41494</c:v>
                </c:pt>
                <c:pt idx="402">
                  <c:v>41495</c:v>
                </c:pt>
                <c:pt idx="403">
                  <c:v>41498</c:v>
                </c:pt>
                <c:pt idx="404">
                  <c:v>41499</c:v>
                </c:pt>
                <c:pt idx="405">
                  <c:v>41500</c:v>
                </c:pt>
                <c:pt idx="406">
                  <c:v>41501</c:v>
                </c:pt>
                <c:pt idx="407">
                  <c:v>41502</c:v>
                </c:pt>
                <c:pt idx="408">
                  <c:v>41505</c:v>
                </c:pt>
                <c:pt idx="409">
                  <c:v>41506</c:v>
                </c:pt>
                <c:pt idx="410">
                  <c:v>41507</c:v>
                </c:pt>
                <c:pt idx="411">
                  <c:v>41508</c:v>
                </c:pt>
                <c:pt idx="412">
                  <c:v>41509</c:v>
                </c:pt>
                <c:pt idx="413">
                  <c:v>41512</c:v>
                </c:pt>
                <c:pt idx="414">
                  <c:v>41513</c:v>
                </c:pt>
                <c:pt idx="415">
                  <c:v>41514</c:v>
                </c:pt>
                <c:pt idx="416">
                  <c:v>41515</c:v>
                </c:pt>
                <c:pt idx="417">
                  <c:v>41516</c:v>
                </c:pt>
                <c:pt idx="418">
                  <c:v>41520</c:v>
                </c:pt>
                <c:pt idx="419">
                  <c:v>41521</c:v>
                </c:pt>
                <c:pt idx="420">
                  <c:v>41522</c:v>
                </c:pt>
                <c:pt idx="421">
                  <c:v>41523</c:v>
                </c:pt>
                <c:pt idx="422">
                  <c:v>41526</c:v>
                </c:pt>
                <c:pt idx="423">
                  <c:v>41527</c:v>
                </c:pt>
                <c:pt idx="424">
                  <c:v>41528</c:v>
                </c:pt>
                <c:pt idx="425">
                  <c:v>41529</c:v>
                </c:pt>
                <c:pt idx="426">
                  <c:v>41530</c:v>
                </c:pt>
                <c:pt idx="427">
                  <c:v>41533</c:v>
                </c:pt>
                <c:pt idx="428">
                  <c:v>41534</c:v>
                </c:pt>
                <c:pt idx="429">
                  <c:v>41535</c:v>
                </c:pt>
                <c:pt idx="430">
                  <c:v>41536</c:v>
                </c:pt>
                <c:pt idx="431">
                  <c:v>41537</c:v>
                </c:pt>
                <c:pt idx="432">
                  <c:v>41540</c:v>
                </c:pt>
                <c:pt idx="433">
                  <c:v>41541</c:v>
                </c:pt>
                <c:pt idx="434">
                  <c:v>41542</c:v>
                </c:pt>
                <c:pt idx="435">
                  <c:v>41543</c:v>
                </c:pt>
                <c:pt idx="436">
                  <c:v>41544</c:v>
                </c:pt>
                <c:pt idx="437">
                  <c:v>41547</c:v>
                </c:pt>
                <c:pt idx="438">
                  <c:v>41548</c:v>
                </c:pt>
                <c:pt idx="439">
                  <c:v>41549</c:v>
                </c:pt>
                <c:pt idx="440">
                  <c:v>41550</c:v>
                </c:pt>
                <c:pt idx="441">
                  <c:v>41551</c:v>
                </c:pt>
                <c:pt idx="442">
                  <c:v>41554</c:v>
                </c:pt>
                <c:pt idx="443">
                  <c:v>41555</c:v>
                </c:pt>
                <c:pt idx="444">
                  <c:v>41556</c:v>
                </c:pt>
                <c:pt idx="445">
                  <c:v>41557</c:v>
                </c:pt>
                <c:pt idx="446">
                  <c:v>41558</c:v>
                </c:pt>
                <c:pt idx="447">
                  <c:v>41561</c:v>
                </c:pt>
                <c:pt idx="448">
                  <c:v>41562</c:v>
                </c:pt>
                <c:pt idx="449">
                  <c:v>41563</c:v>
                </c:pt>
                <c:pt idx="450">
                  <c:v>41564</c:v>
                </c:pt>
                <c:pt idx="451">
                  <c:v>41565</c:v>
                </c:pt>
                <c:pt idx="452">
                  <c:v>41568</c:v>
                </c:pt>
                <c:pt idx="453">
                  <c:v>41569</c:v>
                </c:pt>
                <c:pt idx="454">
                  <c:v>41570</c:v>
                </c:pt>
                <c:pt idx="455">
                  <c:v>41571</c:v>
                </c:pt>
                <c:pt idx="456">
                  <c:v>41572</c:v>
                </c:pt>
                <c:pt idx="457">
                  <c:v>41575</c:v>
                </c:pt>
                <c:pt idx="458">
                  <c:v>41576</c:v>
                </c:pt>
                <c:pt idx="459">
                  <c:v>41577</c:v>
                </c:pt>
                <c:pt idx="460">
                  <c:v>41578</c:v>
                </c:pt>
                <c:pt idx="461">
                  <c:v>41579</c:v>
                </c:pt>
                <c:pt idx="462">
                  <c:v>41582</c:v>
                </c:pt>
                <c:pt idx="463">
                  <c:v>41583</c:v>
                </c:pt>
                <c:pt idx="464">
                  <c:v>41584</c:v>
                </c:pt>
                <c:pt idx="465">
                  <c:v>41585</c:v>
                </c:pt>
                <c:pt idx="466">
                  <c:v>41586</c:v>
                </c:pt>
                <c:pt idx="467">
                  <c:v>41589</c:v>
                </c:pt>
                <c:pt idx="468">
                  <c:v>41590</c:v>
                </c:pt>
                <c:pt idx="469">
                  <c:v>41591</c:v>
                </c:pt>
                <c:pt idx="470">
                  <c:v>41592</c:v>
                </c:pt>
                <c:pt idx="471">
                  <c:v>41593</c:v>
                </c:pt>
                <c:pt idx="472">
                  <c:v>41596</c:v>
                </c:pt>
                <c:pt idx="473">
                  <c:v>41597</c:v>
                </c:pt>
                <c:pt idx="474">
                  <c:v>41598</c:v>
                </c:pt>
                <c:pt idx="475">
                  <c:v>41599</c:v>
                </c:pt>
                <c:pt idx="476">
                  <c:v>41600</c:v>
                </c:pt>
                <c:pt idx="477">
                  <c:v>41603</c:v>
                </c:pt>
                <c:pt idx="478">
                  <c:v>41604</c:v>
                </c:pt>
                <c:pt idx="479">
                  <c:v>41605</c:v>
                </c:pt>
                <c:pt idx="480">
                  <c:v>41607</c:v>
                </c:pt>
                <c:pt idx="481">
                  <c:v>41610</c:v>
                </c:pt>
                <c:pt idx="482">
                  <c:v>41611</c:v>
                </c:pt>
                <c:pt idx="483">
                  <c:v>41612</c:v>
                </c:pt>
                <c:pt idx="484">
                  <c:v>41613</c:v>
                </c:pt>
                <c:pt idx="485">
                  <c:v>41614</c:v>
                </c:pt>
                <c:pt idx="486">
                  <c:v>41617</c:v>
                </c:pt>
                <c:pt idx="487">
                  <c:v>41618</c:v>
                </c:pt>
                <c:pt idx="488">
                  <c:v>41619</c:v>
                </c:pt>
                <c:pt idx="489">
                  <c:v>41620</c:v>
                </c:pt>
                <c:pt idx="490">
                  <c:v>41621</c:v>
                </c:pt>
                <c:pt idx="491">
                  <c:v>41624</c:v>
                </c:pt>
                <c:pt idx="492">
                  <c:v>41625</c:v>
                </c:pt>
                <c:pt idx="493">
                  <c:v>41626</c:v>
                </c:pt>
                <c:pt idx="494">
                  <c:v>41627</c:v>
                </c:pt>
                <c:pt idx="495">
                  <c:v>41628</c:v>
                </c:pt>
                <c:pt idx="496">
                  <c:v>41631</c:v>
                </c:pt>
                <c:pt idx="497">
                  <c:v>41632</c:v>
                </c:pt>
                <c:pt idx="498">
                  <c:v>41634</c:v>
                </c:pt>
                <c:pt idx="499">
                  <c:v>41635</c:v>
                </c:pt>
                <c:pt idx="500">
                  <c:v>41638</c:v>
                </c:pt>
                <c:pt idx="501">
                  <c:v>41639</c:v>
                </c:pt>
                <c:pt idx="502">
                  <c:v>41641</c:v>
                </c:pt>
                <c:pt idx="503">
                  <c:v>41642</c:v>
                </c:pt>
                <c:pt idx="504">
                  <c:v>41645</c:v>
                </c:pt>
                <c:pt idx="505">
                  <c:v>41646</c:v>
                </c:pt>
                <c:pt idx="506">
                  <c:v>41647</c:v>
                </c:pt>
                <c:pt idx="507">
                  <c:v>41648</c:v>
                </c:pt>
                <c:pt idx="508">
                  <c:v>41649</c:v>
                </c:pt>
                <c:pt idx="509">
                  <c:v>41652</c:v>
                </c:pt>
                <c:pt idx="510">
                  <c:v>41653</c:v>
                </c:pt>
                <c:pt idx="511">
                  <c:v>41654</c:v>
                </c:pt>
                <c:pt idx="512">
                  <c:v>41655</c:v>
                </c:pt>
                <c:pt idx="513">
                  <c:v>41656</c:v>
                </c:pt>
                <c:pt idx="514">
                  <c:v>41660</c:v>
                </c:pt>
                <c:pt idx="515">
                  <c:v>41661</c:v>
                </c:pt>
                <c:pt idx="516">
                  <c:v>41662</c:v>
                </c:pt>
                <c:pt idx="517">
                  <c:v>41663</c:v>
                </c:pt>
                <c:pt idx="518">
                  <c:v>41666</c:v>
                </c:pt>
                <c:pt idx="519">
                  <c:v>41667</c:v>
                </c:pt>
                <c:pt idx="520">
                  <c:v>41668</c:v>
                </c:pt>
                <c:pt idx="521">
                  <c:v>41669</c:v>
                </c:pt>
                <c:pt idx="522">
                  <c:v>41670</c:v>
                </c:pt>
                <c:pt idx="523">
                  <c:v>41673</c:v>
                </c:pt>
                <c:pt idx="524">
                  <c:v>41674</c:v>
                </c:pt>
                <c:pt idx="525">
                  <c:v>41675</c:v>
                </c:pt>
                <c:pt idx="526">
                  <c:v>41676</c:v>
                </c:pt>
                <c:pt idx="527">
                  <c:v>41677</c:v>
                </c:pt>
                <c:pt idx="528">
                  <c:v>41680</c:v>
                </c:pt>
                <c:pt idx="529">
                  <c:v>41681</c:v>
                </c:pt>
                <c:pt idx="530">
                  <c:v>41682</c:v>
                </c:pt>
                <c:pt idx="531">
                  <c:v>41683</c:v>
                </c:pt>
                <c:pt idx="532">
                  <c:v>41684</c:v>
                </c:pt>
                <c:pt idx="533">
                  <c:v>41688</c:v>
                </c:pt>
                <c:pt idx="534">
                  <c:v>41689</c:v>
                </c:pt>
                <c:pt idx="535">
                  <c:v>41690</c:v>
                </c:pt>
                <c:pt idx="536">
                  <c:v>41691</c:v>
                </c:pt>
                <c:pt idx="537">
                  <c:v>41694</c:v>
                </c:pt>
                <c:pt idx="538">
                  <c:v>41695</c:v>
                </c:pt>
                <c:pt idx="539">
                  <c:v>41696</c:v>
                </c:pt>
                <c:pt idx="540">
                  <c:v>41697</c:v>
                </c:pt>
                <c:pt idx="541">
                  <c:v>41698</c:v>
                </c:pt>
                <c:pt idx="542">
                  <c:v>41701</c:v>
                </c:pt>
                <c:pt idx="543">
                  <c:v>41702</c:v>
                </c:pt>
                <c:pt idx="544">
                  <c:v>41703</c:v>
                </c:pt>
                <c:pt idx="545">
                  <c:v>41704</c:v>
                </c:pt>
                <c:pt idx="546">
                  <c:v>41705</c:v>
                </c:pt>
                <c:pt idx="547">
                  <c:v>41708</c:v>
                </c:pt>
                <c:pt idx="548">
                  <c:v>41709</c:v>
                </c:pt>
                <c:pt idx="549">
                  <c:v>41710</c:v>
                </c:pt>
                <c:pt idx="550">
                  <c:v>41711</c:v>
                </c:pt>
                <c:pt idx="551">
                  <c:v>41712</c:v>
                </c:pt>
                <c:pt idx="552">
                  <c:v>41715</c:v>
                </c:pt>
                <c:pt idx="553">
                  <c:v>41716</c:v>
                </c:pt>
                <c:pt idx="554">
                  <c:v>41717</c:v>
                </c:pt>
                <c:pt idx="555">
                  <c:v>41718</c:v>
                </c:pt>
                <c:pt idx="556">
                  <c:v>41719</c:v>
                </c:pt>
                <c:pt idx="557">
                  <c:v>41722</c:v>
                </c:pt>
                <c:pt idx="558">
                  <c:v>41723</c:v>
                </c:pt>
                <c:pt idx="559">
                  <c:v>41724</c:v>
                </c:pt>
                <c:pt idx="560">
                  <c:v>41725</c:v>
                </c:pt>
                <c:pt idx="561">
                  <c:v>41726</c:v>
                </c:pt>
                <c:pt idx="562">
                  <c:v>41729</c:v>
                </c:pt>
                <c:pt idx="563">
                  <c:v>41730</c:v>
                </c:pt>
                <c:pt idx="564">
                  <c:v>41731</c:v>
                </c:pt>
                <c:pt idx="565">
                  <c:v>41732</c:v>
                </c:pt>
                <c:pt idx="566">
                  <c:v>41733</c:v>
                </c:pt>
                <c:pt idx="567">
                  <c:v>41736</c:v>
                </c:pt>
                <c:pt idx="568">
                  <c:v>41737</c:v>
                </c:pt>
                <c:pt idx="569">
                  <c:v>41738</c:v>
                </c:pt>
                <c:pt idx="570">
                  <c:v>41739</c:v>
                </c:pt>
                <c:pt idx="571">
                  <c:v>41740</c:v>
                </c:pt>
                <c:pt idx="572">
                  <c:v>41743</c:v>
                </c:pt>
                <c:pt idx="573">
                  <c:v>41744</c:v>
                </c:pt>
                <c:pt idx="574">
                  <c:v>41745</c:v>
                </c:pt>
                <c:pt idx="575">
                  <c:v>41746</c:v>
                </c:pt>
                <c:pt idx="576">
                  <c:v>41750</c:v>
                </c:pt>
                <c:pt idx="577">
                  <c:v>41751</c:v>
                </c:pt>
                <c:pt idx="578">
                  <c:v>41752</c:v>
                </c:pt>
                <c:pt idx="579">
                  <c:v>41753</c:v>
                </c:pt>
                <c:pt idx="580">
                  <c:v>41754</c:v>
                </c:pt>
                <c:pt idx="581">
                  <c:v>41757</c:v>
                </c:pt>
                <c:pt idx="582">
                  <c:v>41758</c:v>
                </c:pt>
                <c:pt idx="583">
                  <c:v>41759</c:v>
                </c:pt>
                <c:pt idx="584">
                  <c:v>41760</c:v>
                </c:pt>
                <c:pt idx="585">
                  <c:v>41761</c:v>
                </c:pt>
                <c:pt idx="586">
                  <c:v>41764</c:v>
                </c:pt>
                <c:pt idx="587">
                  <c:v>41765</c:v>
                </c:pt>
                <c:pt idx="588">
                  <c:v>41766</c:v>
                </c:pt>
                <c:pt idx="589">
                  <c:v>41767</c:v>
                </c:pt>
                <c:pt idx="590">
                  <c:v>41768</c:v>
                </c:pt>
                <c:pt idx="591">
                  <c:v>41771</c:v>
                </c:pt>
                <c:pt idx="592">
                  <c:v>41772</c:v>
                </c:pt>
                <c:pt idx="593">
                  <c:v>41773</c:v>
                </c:pt>
                <c:pt idx="594">
                  <c:v>41774</c:v>
                </c:pt>
                <c:pt idx="595">
                  <c:v>41775</c:v>
                </c:pt>
                <c:pt idx="596">
                  <c:v>41778</c:v>
                </c:pt>
                <c:pt idx="597">
                  <c:v>41779</c:v>
                </c:pt>
                <c:pt idx="598">
                  <c:v>41780</c:v>
                </c:pt>
                <c:pt idx="599">
                  <c:v>41781</c:v>
                </c:pt>
                <c:pt idx="600">
                  <c:v>41782</c:v>
                </c:pt>
                <c:pt idx="601">
                  <c:v>41786</c:v>
                </c:pt>
                <c:pt idx="602">
                  <c:v>41787</c:v>
                </c:pt>
                <c:pt idx="603">
                  <c:v>41788</c:v>
                </c:pt>
                <c:pt idx="604">
                  <c:v>41789</c:v>
                </c:pt>
                <c:pt idx="605">
                  <c:v>41792</c:v>
                </c:pt>
                <c:pt idx="606">
                  <c:v>41793</c:v>
                </c:pt>
                <c:pt idx="607">
                  <c:v>41794</c:v>
                </c:pt>
                <c:pt idx="608">
                  <c:v>41795</c:v>
                </c:pt>
                <c:pt idx="609">
                  <c:v>41796</c:v>
                </c:pt>
                <c:pt idx="610">
                  <c:v>41799</c:v>
                </c:pt>
                <c:pt idx="611">
                  <c:v>41800</c:v>
                </c:pt>
                <c:pt idx="612">
                  <c:v>41801</c:v>
                </c:pt>
                <c:pt idx="613">
                  <c:v>41802</c:v>
                </c:pt>
                <c:pt idx="614">
                  <c:v>41803</c:v>
                </c:pt>
                <c:pt idx="615">
                  <c:v>41806</c:v>
                </c:pt>
                <c:pt idx="616">
                  <c:v>41807</c:v>
                </c:pt>
                <c:pt idx="617">
                  <c:v>41808</c:v>
                </c:pt>
                <c:pt idx="618">
                  <c:v>41809</c:v>
                </c:pt>
                <c:pt idx="619">
                  <c:v>41810</c:v>
                </c:pt>
                <c:pt idx="620">
                  <c:v>41813</c:v>
                </c:pt>
                <c:pt idx="621">
                  <c:v>41814</c:v>
                </c:pt>
                <c:pt idx="622">
                  <c:v>41815</c:v>
                </c:pt>
                <c:pt idx="623">
                  <c:v>41816</c:v>
                </c:pt>
                <c:pt idx="624">
                  <c:v>41817</c:v>
                </c:pt>
                <c:pt idx="625">
                  <c:v>41820</c:v>
                </c:pt>
                <c:pt idx="626">
                  <c:v>41821</c:v>
                </c:pt>
                <c:pt idx="627">
                  <c:v>41822</c:v>
                </c:pt>
                <c:pt idx="628">
                  <c:v>41823</c:v>
                </c:pt>
                <c:pt idx="629">
                  <c:v>41827</c:v>
                </c:pt>
                <c:pt idx="630">
                  <c:v>41828</c:v>
                </c:pt>
                <c:pt idx="631">
                  <c:v>41829</c:v>
                </c:pt>
                <c:pt idx="632">
                  <c:v>41830</c:v>
                </c:pt>
                <c:pt idx="633">
                  <c:v>41831</c:v>
                </c:pt>
                <c:pt idx="634">
                  <c:v>41834</c:v>
                </c:pt>
                <c:pt idx="635">
                  <c:v>41835</c:v>
                </c:pt>
                <c:pt idx="636">
                  <c:v>41836</c:v>
                </c:pt>
                <c:pt idx="637">
                  <c:v>41837</c:v>
                </c:pt>
                <c:pt idx="638">
                  <c:v>41838</c:v>
                </c:pt>
                <c:pt idx="639">
                  <c:v>41841</c:v>
                </c:pt>
                <c:pt idx="640">
                  <c:v>41842</c:v>
                </c:pt>
                <c:pt idx="641">
                  <c:v>41843</c:v>
                </c:pt>
                <c:pt idx="642">
                  <c:v>41844</c:v>
                </c:pt>
                <c:pt idx="643">
                  <c:v>41845</c:v>
                </c:pt>
                <c:pt idx="644">
                  <c:v>41848</c:v>
                </c:pt>
                <c:pt idx="645">
                  <c:v>41849</c:v>
                </c:pt>
                <c:pt idx="646">
                  <c:v>41850</c:v>
                </c:pt>
                <c:pt idx="647">
                  <c:v>41851</c:v>
                </c:pt>
                <c:pt idx="648">
                  <c:v>41852</c:v>
                </c:pt>
                <c:pt idx="649">
                  <c:v>41855</c:v>
                </c:pt>
                <c:pt idx="650">
                  <c:v>41856</c:v>
                </c:pt>
                <c:pt idx="651">
                  <c:v>41857</c:v>
                </c:pt>
                <c:pt idx="652">
                  <c:v>41858</c:v>
                </c:pt>
                <c:pt idx="653">
                  <c:v>41859</c:v>
                </c:pt>
                <c:pt idx="654">
                  <c:v>41862</c:v>
                </c:pt>
                <c:pt idx="655">
                  <c:v>41863</c:v>
                </c:pt>
                <c:pt idx="656">
                  <c:v>41864</c:v>
                </c:pt>
                <c:pt idx="657">
                  <c:v>41865</c:v>
                </c:pt>
                <c:pt idx="658">
                  <c:v>41866</c:v>
                </c:pt>
                <c:pt idx="659">
                  <c:v>41869</c:v>
                </c:pt>
                <c:pt idx="660">
                  <c:v>41870</c:v>
                </c:pt>
                <c:pt idx="661">
                  <c:v>41871</c:v>
                </c:pt>
                <c:pt idx="662">
                  <c:v>41872</c:v>
                </c:pt>
                <c:pt idx="663">
                  <c:v>41873</c:v>
                </c:pt>
                <c:pt idx="664">
                  <c:v>41876</c:v>
                </c:pt>
                <c:pt idx="665">
                  <c:v>41877</c:v>
                </c:pt>
                <c:pt idx="666">
                  <c:v>41878</c:v>
                </c:pt>
                <c:pt idx="667">
                  <c:v>41879</c:v>
                </c:pt>
                <c:pt idx="668">
                  <c:v>41880</c:v>
                </c:pt>
                <c:pt idx="669">
                  <c:v>41884</c:v>
                </c:pt>
                <c:pt idx="670">
                  <c:v>41885</c:v>
                </c:pt>
                <c:pt idx="671">
                  <c:v>41886</c:v>
                </c:pt>
                <c:pt idx="672">
                  <c:v>41887</c:v>
                </c:pt>
                <c:pt idx="673">
                  <c:v>41890</c:v>
                </c:pt>
                <c:pt idx="674">
                  <c:v>41891</c:v>
                </c:pt>
                <c:pt idx="675">
                  <c:v>41892</c:v>
                </c:pt>
                <c:pt idx="676">
                  <c:v>41893</c:v>
                </c:pt>
                <c:pt idx="677">
                  <c:v>41894</c:v>
                </c:pt>
                <c:pt idx="678">
                  <c:v>41897</c:v>
                </c:pt>
                <c:pt idx="679">
                  <c:v>41898</c:v>
                </c:pt>
                <c:pt idx="680">
                  <c:v>41899</c:v>
                </c:pt>
                <c:pt idx="681">
                  <c:v>41900</c:v>
                </c:pt>
                <c:pt idx="682">
                  <c:v>41901</c:v>
                </c:pt>
                <c:pt idx="683">
                  <c:v>41904</c:v>
                </c:pt>
                <c:pt idx="684">
                  <c:v>41905</c:v>
                </c:pt>
                <c:pt idx="685">
                  <c:v>41906</c:v>
                </c:pt>
                <c:pt idx="686">
                  <c:v>41907</c:v>
                </c:pt>
                <c:pt idx="687">
                  <c:v>41908</c:v>
                </c:pt>
                <c:pt idx="688">
                  <c:v>41911</c:v>
                </c:pt>
                <c:pt idx="689">
                  <c:v>41912</c:v>
                </c:pt>
                <c:pt idx="690">
                  <c:v>41913</c:v>
                </c:pt>
                <c:pt idx="691">
                  <c:v>41914</c:v>
                </c:pt>
                <c:pt idx="692">
                  <c:v>41915</c:v>
                </c:pt>
                <c:pt idx="693">
                  <c:v>41918</c:v>
                </c:pt>
                <c:pt idx="694">
                  <c:v>41919</c:v>
                </c:pt>
                <c:pt idx="695">
                  <c:v>41920</c:v>
                </c:pt>
                <c:pt idx="696">
                  <c:v>41921</c:v>
                </c:pt>
                <c:pt idx="697">
                  <c:v>41922</c:v>
                </c:pt>
                <c:pt idx="698">
                  <c:v>41925</c:v>
                </c:pt>
                <c:pt idx="699">
                  <c:v>41926</c:v>
                </c:pt>
                <c:pt idx="700">
                  <c:v>41927</c:v>
                </c:pt>
                <c:pt idx="701">
                  <c:v>41928</c:v>
                </c:pt>
                <c:pt idx="702">
                  <c:v>41929</c:v>
                </c:pt>
                <c:pt idx="703">
                  <c:v>41932</c:v>
                </c:pt>
                <c:pt idx="704">
                  <c:v>41933</c:v>
                </c:pt>
                <c:pt idx="705">
                  <c:v>41934</c:v>
                </c:pt>
                <c:pt idx="706">
                  <c:v>41935</c:v>
                </c:pt>
                <c:pt idx="707">
                  <c:v>41936</c:v>
                </c:pt>
                <c:pt idx="708">
                  <c:v>41939</c:v>
                </c:pt>
                <c:pt idx="709">
                  <c:v>41940</c:v>
                </c:pt>
                <c:pt idx="710">
                  <c:v>41941</c:v>
                </c:pt>
                <c:pt idx="711">
                  <c:v>41942</c:v>
                </c:pt>
                <c:pt idx="712">
                  <c:v>41943</c:v>
                </c:pt>
                <c:pt idx="713">
                  <c:v>41946</c:v>
                </c:pt>
                <c:pt idx="714">
                  <c:v>41947</c:v>
                </c:pt>
                <c:pt idx="715">
                  <c:v>41948</c:v>
                </c:pt>
                <c:pt idx="716">
                  <c:v>41949</c:v>
                </c:pt>
                <c:pt idx="717">
                  <c:v>41950</c:v>
                </c:pt>
                <c:pt idx="718">
                  <c:v>41953</c:v>
                </c:pt>
                <c:pt idx="719">
                  <c:v>41954</c:v>
                </c:pt>
                <c:pt idx="720">
                  <c:v>41955</c:v>
                </c:pt>
                <c:pt idx="721">
                  <c:v>41956</c:v>
                </c:pt>
                <c:pt idx="722">
                  <c:v>41957</c:v>
                </c:pt>
                <c:pt idx="723">
                  <c:v>41960</c:v>
                </c:pt>
                <c:pt idx="724">
                  <c:v>41961</c:v>
                </c:pt>
                <c:pt idx="725">
                  <c:v>41962</c:v>
                </c:pt>
                <c:pt idx="726">
                  <c:v>41963</c:v>
                </c:pt>
                <c:pt idx="727">
                  <c:v>41964</c:v>
                </c:pt>
                <c:pt idx="728">
                  <c:v>41967</c:v>
                </c:pt>
                <c:pt idx="729">
                  <c:v>41968</c:v>
                </c:pt>
                <c:pt idx="730">
                  <c:v>41969</c:v>
                </c:pt>
                <c:pt idx="731">
                  <c:v>41971</c:v>
                </c:pt>
                <c:pt idx="732">
                  <c:v>41974</c:v>
                </c:pt>
                <c:pt idx="733">
                  <c:v>41975</c:v>
                </c:pt>
                <c:pt idx="734">
                  <c:v>41976</c:v>
                </c:pt>
                <c:pt idx="735">
                  <c:v>41977</c:v>
                </c:pt>
                <c:pt idx="736">
                  <c:v>41978</c:v>
                </c:pt>
                <c:pt idx="737">
                  <c:v>41981</c:v>
                </c:pt>
                <c:pt idx="738">
                  <c:v>41982</c:v>
                </c:pt>
                <c:pt idx="739">
                  <c:v>41983</c:v>
                </c:pt>
                <c:pt idx="740">
                  <c:v>41984</c:v>
                </c:pt>
                <c:pt idx="741">
                  <c:v>41985</c:v>
                </c:pt>
                <c:pt idx="742">
                  <c:v>41988</c:v>
                </c:pt>
                <c:pt idx="743">
                  <c:v>41989</c:v>
                </c:pt>
                <c:pt idx="744">
                  <c:v>41990</c:v>
                </c:pt>
                <c:pt idx="745">
                  <c:v>41991</c:v>
                </c:pt>
                <c:pt idx="746">
                  <c:v>41992</c:v>
                </c:pt>
                <c:pt idx="747">
                  <c:v>41995</c:v>
                </c:pt>
                <c:pt idx="748">
                  <c:v>41996</c:v>
                </c:pt>
                <c:pt idx="749">
                  <c:v>41997</c:v>
                </c:pt>
                <c:pt idx="750">
                  <c:v>41999</c:v>
                </c:pt>
                <c:pt idx="751">
                  <c:v>42002</c:v>
                </c:pt>
                <c:pt idx="752">
                  <c:v>42003</c:v>
                </c:pt>
                <c:pt idx="753">
                  <c:v>42004</c:v>
                </c:pt>
                <c:pt idx="754">
                  <c:v>42006</c:v>
                </c:pt>
                <c:pt idx="755">
                  <c:v>42009</c:v>
                </c:pt>
                <c:pt idx="756">
                  <c:v>42010</c:v>
                </c:pt>
                <c:pt idx="757">
                  <c:v>42011</c:v>
                </c:pt>
                <c:pt idx="758">
                  <c:v>42012</c:v>
                </c:pt>
                <c:pt idx="759">
                  <c:v>42013</c:v>
                </c:pt>
                <c:pt idx="760">
                  <c:v>42016</c:v>
                </c:pt>
                <c:pt idx="761">
                  <c:v>42017</c:v>
                </c:pt>
                <c:pt idx="762">
                  <c:v>42018</c:v>
                </c:pt>
                <c:pt idx="763">
                  <c:v>42019</c:v>
                </c:pt>
                <c:pt idx="764">
                  <c:v>42020</c:v>
                </c:pt>
                <c:pt idx="765">
                  <c:v>42024</c:v>
                </c:pt>
                <c:pt idx="766">
                  <c:v>42025</c:v>
                </c:pt>
                <c:pt idx="767">
                  <c:v>42026</c:v>
                </c:pt>
                <c:pt idx="768">
                  <c:v>42027</c:v>
                </c:pt>
                <c:pt idx="769">
                  <c:v>42030</c:v>
                </c:pt>
                <c:pt idx="770">
                  <c:v>42031</c:v>
                </c:pt>
                <c:pt idx="771">
                  <c:v>42032</c:v>
                </c:pt>
                <c:pt idx="772">
                  <c:v>42033</c:v>
                </c:pt>
                <c:pt idx="773">
                  <c:v>42034</c:v>
                </c:pt>
                <c:pt idx="774">
                  <c:v>42037</c:v>
                </c:pt>
                <c:pt idx="775">
                  <c:v>42038</c:v>
                </c:pt>
                <c:pt idx="776">
                  <c:v>42039</c:v>
                </c:pt>
                <c:pt idx="777">
                  <c:v>42040</c:v>
                </c:pt>
                <c:pt idx="778">
                  <c:v>42041</c:v>
                </c:pt>
                <c:pt idx="779">
                  <c:v>42044</c:v>
                </c:pt>
                <c:pt idx="780">
                  <c:v>42045</c:v>
                </c:pt>
                <c:pt idx="781">
                  <c:v>42046</c:v>
                </c:pt>
                <c:pt idx="782">
                  <c:v>42047</c:v>
                </c:pt>
                <c:pt idx="783">
                  <c:v>42048</c:v>
                </c:pt>
                <c:pt idx="784">
                  <c:v>42052</c:v>
                </c:pt>
                <c:pt idx="785">
                  <c:v>42053</c:v>
                </c:pt>
                <c:pt idx="786">
                  <c:v>42054</c:v>
                </c:pt>
                <c:pt idx="787">
                  <c:v>42055</c:v>
                </c:pt>
                <c:pt idx="788">
                  <c:v>42058</c:v>
                </c:pt>
                <c:pt idx="789">
                  <c:v>42059</c:v>
                </c:pt>
                <c:pt idx="790">
                  <c:v>42060</c:v>
                </c:pt>
                <c:pt idx="791">
                  <c:v>42061</c:v>
                </c:pt>
                <c:pt idx="792">
                  <c:v>42062</c:v>
                </c:pt>
                <c:pt idx="793">
                  <c:v>42065</c:v>
                </c:pt>
                <c:pt idx="794">
                  <c:v>42066</c:v>
                </c:pt>
                <c:pt idx="795">
                  <c:v>42067</c:v>
                </c:pt>
                <c:pt idx="796">
                  <c:v>42068</c:v>
                </c:pt>
                <c:pt idx="797">
                  <c:v>42069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42079</c:v>
                </c:pt>
                <c:pt idx="804">
                  <c:v>42080</c:v>
                </c:pt>
                <c:pt idx="805">
                  <c:v>42081</c:v>
                </c:pt>
                <c:pt idx="806">
                  <c:v>42082</c:v>
                </c:pt>
                <c:pt idx="807">
                  <c:v>42083</c:v>
                </c:pt>
                <c:pt idx="808">
                  <c:v>42086</c:v>
                </c:pt>
                <c:pt idx="809">
                  <c:v>42087</c:v>
                </c:pt>
                <c:pt idx="810">
                  <c:v>42088</c:v>
                </c:pt>
                <c:pt idx="811">
                  <c:v>42089</c:v>
                </c:pt>
                <c:pt idx="812">
                  <c:v>42090</c:v>
                </c:pt>
                <c:pt idx="813">
                  <c:v>42093</c:v>
                </c:pt>
                <c:pt idx="814">
                  <c:v>42094</c:v>
                </c:pt>
                <c:pt idx="815">
                  <c:v>42095</c:v>
                </c:pt>
                <c:pt idx="816">
                  <c:v>42096</c:v>
                </c:pt>
                <c:pt idx="817">
                  <c:v>42100</c:v>
                </c:pt>
                <c:pt idx="818">
                  <c:v>42101</c:v>
                </c:pt>
                <c:pt idx="819">
                  <c:v>42102</c:v>
                </c:pt>
                <c:pt idx="820">
                  <c:v>42103</c:v>
                </c:pt>
                <c:pt idx="821">
                  <c:v>42104</c:v>
                </c:pt>
                <c:pt idx="822">
                  <c:v>42107</c:v>
                </c:pt>
                <c:pt idx="823">
                  <c:v>42108</c:v>
                </c:pt>
                <c:pt idx="824">
                  <c:v>42109</c:v>
                </c:pt>
                <c:pt idx="825">
                  <c:v>42110</c:v>
                </c:pt>
                <c:pt idx="826">
                  <c:v>42111</c:v>
                </c:pt>
                <c:pt idx="827">
                  <c:v>42114</c:v>
                </c:pt>
                <c:pt idx="828">
                  <c:v>42115</c:v>
                </c:pt>
                <c:pt idx="829">
                  <c:v>42116</c:v>
                </c:pt>
                <c:pt idx="830">
                  <c:v>42117</c:v>
                </c:pt>
                <c:pt idx="831">
                  <c:v>42118</c:v>
                </c:pt>
                <c:pt idx="832">
                  <c:v>42121</c:v>
                </c:pt>
                <c:pt idx="833">
                  <c:v>42122</c:v>
                </c:pt>
                <c:pt idx="834">
                  <c:v>42123</c:v>
                </c:pt>
                <c:pt idx="835">
                  <c:v>42124</c:v>
                </c:pt>
                <c:pt idx="836">
                  <c:v>42125</c:v>
                </c:pt>
                <c:pt idx="837">
                  <c:v>42128</c:v>
                </c:pt>
                <c:pt idx="838">
                  <c:v>42129</c:v>
                </c:pt>
                <c:pt idx="839">
                  <c:v>42130</c:v>
                </c:pt>
                <c:pt idx="840">
                  <c:v>42131</c:v>
                </c:pt>
                <c:pt idx="841">
                  <c:v>42132</c:v>
                </c:pt>
                <c:pt idx="842">
                  <c:v>42135</c:v>
                </c:pt>
                <c:pt idx="843">
                  <c:v>42136</c:v>
                </c:pt>
                <c:pt idx="844">
                  <c:v>42137</c:v>
                </c:pt>
                <c:pt idx="845">
                  <c:v>42138</c:v>
                </c:pt>
                <c:pt idx="846">
                  <c:v>42139</c:v>
                </c:pt>
                <c:pt idx="847">
                  <c:v>42142</c:v>
                </c:pt>
                <c:pt idx="848">
                  <c:v>42143</c:v>
                </c:pt>
                <c:pt idx="849">
                  <c:v>42144</c:v>
                </c:pt>
                <c:pt idx="850">
                  <c:v>42145</c:v>
                </c:pt>
                <c:pt idx="851">
                  <c:v>42146</c:v>
                </c:pt>
                <c:pt idx="852">
                  <c:v>42150</c:v>
                </c:pt>
                <c:pt idx="853">
                  <c:v>42151</c:v>
                </c:pt>
                <c:pt idx="854">
                  <c:v>42152</c:v>
                </c:pt>
                <c:pt idx="855">
                  <c:v>42153</c:v>
                </c:pt>
                <c:pt idx="856">
                  <c:v>42156</c:v>
                </c:pt>
                <c:pt idx="857">
                  <c:v>42157</c:v>
                </c:pt>
                <c:pt idx="858">
                  <c:v>42158</c:v>
                </c:pt>
                <c:pt idx="859">
                  <c:v>42159</c:v>
                </c:pt>
                <c:pt idx="860">
                  <c:v>42160</c:v>
                </c:pt>
                <c:pt idx="861">
                  <c:v>42163</c:v>
                </c:pt>
                <c:pt idx="862">
                  <c:v>42164</c:v>
                </c:pt>
                <c:pt idx="863">
                  <c:v>42165</c:v>
                </c:pt>
                <c:pt idx="864">
                  <c:v>42166</c:v>
                </c:pt>
                <c:pt idx="865">
                  <c:v>42167</c:v>
                </c:pt>
                <c:pt idx="866">
                  <c:v>42170</c:v>
                </c:pt>
                <c:pt idx="867">
                  <c:v>42171</c:v>
                </c:pt>
                <c:pt idx="868">
                  <c:v>42172</c:v>
                </c:pt>
                <c:pt idx="869">
                  <c:v>42173</c:v>
                </c:pt>
                <c:pt idx="870">
                  <c:v>42174</c:v>
                </c:pt>
                <c:pt idx="871">
                  <c:v>42177</c:v>
                </c:pt>
                <c:pt idx="872">
                  <c:v>42178</c:v>
                </c:pt>
                <c:pt idx="873">
                  <c:v>42179</c:v>
                </c:pt>
                <c:pt idx="874">
                  <c:v>42180</c:v>
                </c:pt>
                <c:pt idx="875">
                  <c:v>42181</c:v>
                </c:pt>
                <c:pt idx="876">
                  <c:v>42184</c:v>
                </c:pt>
                <c:pt idx="877">
                  <c:v>42185</c:v>
                </c:pt>
                <c:pt idx="878">
                  <c:v>42186</c:v>
                </c:pt>
                <c:pt idx="879">
                  <c:v>42187</c:v>
                </c:pt>
                <c:pt idx="880">
                  <c:v>42191</c:v>
                </c:pt>
                <c:pt idx="881">
                  <c:v>42192</c:v>
                </c:pt>
                <c:pt idx="882">
                  <c:v>42193</c:v>
                </c:pt>
                <c:pt idx="883">
                  <c:v>42194</c:v>
                </c:pt>
                <c:pt idx="884">
                  <c:v>42195</c:v>
                </c:pt>
                <c:pt idx="885">
                  <c:v>42198</c:v>
                </c:pt>
                <c:pt idx="886">
                  <c:v>42199</c:v>
                </c:pt>
                <c:pt idx="887">
                  <c:v>42200</c:v>
                </c:pt>
                <c:pt idx="888">
                  <c:v>42201</c:v>
                </c:pt>
                <c:pt idx="889">
                  <c:v>42202</c:v>
                </c:pt>
                <c:pt idx="890">
                  <c:v>42205</c:v>
                </c:pt>
                <c:pt idx="891">
                  <c:v>42206</c:v>
                </c:pt>
                <c:pt idx="892">
                  <c:v>42207</c:v>
                </c:pt>
                <c:pt idx="893">
                  <c:v>42208</c:v>
                </c:pt>
                <c:pt idx="894">
                  <c:v>42209</c:v>
                </c:pt>
                <c:pt idx="895">
                  <c:v>42212</c:v>
                </c:pt>
                <c:pt idx="896">
                  <c:v>42213</c:v>
                </c:pt>
                <c:pt idx="897">
                  <c:v>42214</c:v>
                </c:pt>
                <c:pt idx="898">
                  <c:v>42215</c:v>
                </c:pt>
                <c:pt idx="899">
                  <c:v>42216</c:v>
                </c:pt>
                <c:pt idx="900">
                  <c:v>42219</c:v>
                </c:pt>
                <c:pt idx="901">
                  <c:v>42220</c:v>
                </c:pt>
                <c:pt idx="902">
                  <c:v>42221</c:v>
                </c:pt>
                <c:pt idx="903">
                  <c:v>42222</c:v>
                </c:pt>
                <c:pt idx="904">
                  <c:v>42223</c:v>
                </c:pt>
                <c:pt idx="905">
                  <c:v>42226</c:v>
                </c:pt>
                <c:pt idx="906">
                  <c:v>42227</c:v>
                </c:pt>
                <c:pt idx="907">
                  <c:v>42228</c:v>
                </c:pt>
                <c:pt idx="908">
                  <c:v>42229</c:v>
                </c:pt>
                <c:pt idx="909">
                  <c:v>42230</c:v>
                </c:pt>
                <c:pt idx="910">
                  <c:v>42233</c:v>
                </c:pt>
                <c:pt idx="911">
                  <c:v>42234</c:v>
                </c:pt>
                <c:pt idx="912">
                  <c:v>42235</c:v>
                </c:pt>
                <c:pt idx="913">
                  <c:v>42236</c:v>
                </c:pt>
                <c:pt idx="914">
                  <c:v>42237</c:v>
                </c:pt>
                <c:pt idx="915">
                  <c:v>42240</c:v>
                </c:pt>
                <c:pt idx="916">
                  <c:v>42241</c:v>
                </c:pt>
                <c:pt idx="917">
                  <c:v>42242</c:v>
                </c:pt>
                <c:pt idx="918">
                  <c:v>42243</c:v>
                </c:pt>
                <c:pt idx="919">
                  <c:v>42244</c:v>
                </c:pt>
                <c:pt idx="920">
                  <c:v>42247</c:v>
                </c:pt>
                <c:pt idx="921">
                  <c:v>42248</c:v>
                </c:pt>
                <c:pt idx="922">
                  <c:v>42249</c:v>
                </c:pt>
                <c:pt idx="923">
                  <c:v>42250</c:v>
                </c:pt>
                <c:pt idx="924">
                  <c:v>42251</c:v>
                </c:pt>
                <c:pt idx="925">
                  <c:v>42255</c:v>
                </c:pt>
                <c:pt idx="926">
                  <c:v>42256</c:v>
                </c:pt>
                <c:pt idx="927">
                  <c:v>42257</c:v>
                </c:pt>
                <c:pt idx="928">
                  <c:v>42258</c:v>
                </c:pt>
                <c:pt idx="929">
                  <c:v>42261</c:v>
                </c:pt>
                <c:pt idx="930">
                  <c:v>42262</c:v>
                </c:pt>
                <c:pt idx="931">
                  <c:v>42263</c:v>
                </c:pt>
                <c:pt idx="932">
                  <c:v>42264</c:v>
                </c:pt>
                <c:pt idx="933">
                  <c:v>42265</c:v>
                </c:pt>
                <c:pt idx="934">
                  <c:v>42268</c:v>
                </c:pt>
                <c:pt idx="935">
                  <c:v>42269</c:v>
                </c:pt>
                <c:pt idx="936">
                  <c:v>42270</c:v>
                </c:pt>
                <c:pt idx="937">
                  <c:v>42271</c:v>
                </c:pt>
                <c:pt idx="938">
                  <c:v>42272</c:v>
                </c:pt>
                <c:pt idx="939">
                  <c:v>42275</c:v>
                </c:pt>
                <c:pt idx="940">
                  <c:v>42276</c:v>
                </c:pt>
                <c:pt idx="941">
                  <c:v>42277</c:v>
                </c:pt>
                <c:pt idx="942">
                  <c:v>42278</c:v>
                </c:pt>
                <c:pt idx="943">
                  <c:v>42279</c:v>
                </c:pt>
                <c:pt idx="944">
                  <c:v>42282</c:v>
                </c:pt>
                <c:pt idx="945">
                  <c:v>42283</c:v>
                </c:pt>
                <c:pt idx="946">
                  <c:v>42284</c:v>
                </c:pt>
                <c:pt idx="947">
                  <c:v>42285</c:v>
                </c:pt>
                <c:pt idx="948">
                  <c:v>42286</c:v>
                </c:pt>
                <c:pt idx="949">
                  <c:v>42289</c:v>
                </c:pt>
                <c:pt idx="950">
                  <c:v>42290</c:v>
                </c:pt>
                <c:pt idx="951">
                  <c:v>42291</c:v>
                </c:pt>
                <c:pt idx="952">
                  <c:v>42292</c:v>
                </c:pt>
                <c:pt idx="953">
                  <c:v>42293</c:v>
                </c:pt>
                <c:pt idx="954">
                  <c:v>42296</c:v>
                </c:pt>
                <c:pt idx="955">
                  <c:v>42297</c:v>
                </c:pt>
                <c:pt idx="956">
                  <c:v>42298</c:v>
                </c:pt>
                <c:pt idx="957">
                  <c:v>42299</c:v>
                </c:pt>
                <c:pt idx="958">
                  <c:v>42300</c:v>
                </c:pt>
                <c:pt idx="959">
                  <c:v>42303</c:v>
                </c:pt>
                <c:pt idx="960">
                  <c:v>42304</c:v>
                </c:pt>
                <c:pt idx="961">
                  <c:v>42305</c:v>
                </c:pt>
                <c:pt idx="962">
                  <c:v>42306</c:v>
                </c:pt>
                <c:pt idx="963">
                  <c:v>42307</c:v>
                </c:pt>
                <c:pt idx="964">
                  <c:v>42310</c:v>
                </c:pt>
                <c:pt idx="965">
                  <c:v>42311</c:v>
                </c:pt>
                <c:pt idx="966">
                  <c:v>42312</c:v>
                </c:pt>
                <c:pt idx="967">
                  <c:v>42313</c:v>
                </c:pt>
                <c:pt idx="968">
                  <c:v>42314</c:v>
                </c:pt>
                <c:pt idx="969">
                  <c:v>42317</c:v>
                </c:pt>
                <c:pt idx="970">
                  <c:v>42318</c:v>
                </c:pt>
                <c:pt idx="971">
                  <c:v>42319</c:v>
                </c:pt>
                <c:pt idx="972">
                  <c:v>42320</c:v>
                </c:pt>
                <c:pt idx="973">
                  <c:v>42321</c:v>
                </c:pt>
                <c:pt idx="974">
                  <c:v>42324</c:v>
                </c:pt>
                <c:pt idx="975">
                  <c:v>42325</c:v>
                </c:pt>
                <c:pt idx="976">
                  <c:v>42326</c:v>
                </c:pt>
                <c:pt idx="977">
                  <c:v>42327</c:v>
                </c:pt>
                <c:pt idx="978">
                  <c:v>42328</c:v>
                </c:pt>
                <c:pt idx="979">
                  <c:v>42331</c:v>
                </c:pt>
                <c:pt idx="980">
                  <c:v>42332</c:v>
                </c:pt>
                <c:pt idx="981">
                  <c:v>42333</c:v>
                </c:pt>
                <c:pt idx="982">
                  <c:v>42335</c:v>
                </c:pt>
                <c:pt idx="983">
                  <c:v>42338</c:v>
                </c:pt>
                <c:pt idx="984">
                  <c:v>42339</c:v>
                </c:pt>
                <c:pt idx="985">
                  <c:v>42340</c:v>
                </c:pt>
                <c:pt idx="986">
                  <c:v>42341</c:v>
                </c:pt>
                <c:pt idx="987">
                  <c:v>42342</c:v>
                </c:pt>
                <c:pt idx="988">
                  <c:v>42345</c:v>
                </c:pt>
                <c:pt idx="989">
                  <c:v>42346</c:v>
                </c:pt>
                <c:pt idx="990">
                  <c:v>42347</c:v>
                </c:pt>
                <c:pt idx="991">
                  <c:v>42348</c:v>
                </c:pt>
                <c:pt idx="992">
                  <c:v>42349</c:v>
                </c:pt>
                <c:pt idx="993">
                  <c:v>42352</c:v>
                </c:pt>
                <c:pt idx="994">
                  <c:v>42353</c:v>
                </c:pt>
                <c:pt idx="995">
                  <c:v>42354</c:v>
                </c:pt>
                <c:pt idx="996">
                  <c:v>42355</c:v>
                </c:pt>
                <c:pt idx="997">
                  <c:v>42356</c:v>
                </c:pt>
                <c:pt idx="998">
                  <c:v>42359</c:v>
                </c:pt>
                <c:pt idx="999">
                  <c:v>42360</c:v>
                </c:pt>
                <c:pt idx="1000">
                  <c:v>42361</c:v>
                </c:pt>
                <c:pt idx="1001">
                  <c:v>42362</c:v>
                </c:pt>
                <c:pt idx="1002">
                  <c:v>42366</c:v>
                </c:pt>
                <c:pt idx="1003">
                  <c:v>42367</c:v>
                </c:pt>
                <c:pt idx="1004">
                  <c:v>42368</c:v>
                </c:pt>
                <c:pt idx="1005">
                  <c:v>42369</c:v>
                </c:pt>
                <c:pt idx="1006">
                  <c:v>42373</c:v>
                </c:pt>
                <c:pt idx="1007">
                  <c:v>42374</c:v>
                </c:pt>
                <c:pt idx="1008">
                  <c:v>42375</c:v>
                </c:pt>
                <c:pt idx="1009">
                  <c:v>42376</c:v>
                </c:pt>
                <c:pt idx="1010">
                  <c:v>42377</c:v>
                </c:pt>
                <c:pt idx="1011">
                  <c:v>42380</c:v>
                </c:pt>
                <c:pt idx="1012">
                  <c:v>42381</c:v>
                </c:pt>
                <c:pt idx="1013">
                  <c:v>42382</c:v>
                </c:pt>
                <c:pt idx="1014">
                  <c:v>42383</c:v>
                </c:pt>
                <c:pt idx="1015">
                  <c:v>42384</c:v>
                </c:pt>
                <c:pt idx="1016">
                  <c:v>42388</c:v>
                </c:pt>
                <c:pt idx="1017">
                  <c:v>42389</c:v>
                </c:pt>
                <c:pt idx="1018">
                  <c:v>42390</c:v>
                </c:pt>
                <c:pt idx="1019">
                  <c:v>42391</c:v>
                </c:pt>
                <c:pt idx="1020">
                  <c:v>42394</c:v>
                </c:pt>
                <c:pt idx="1021">
                  <c:v>42395</c:v>
                </c:pt>
                <c:pt idx="1022">
                  <c:v>42396</c:v>
                </c:pt>
                <c:pt idx="1023">
                  <c:v>42397</c:v>
                </c:pt>
                <c:pt idx="1024">
                  <c:v>42398</c:v>
                </c:pt>
                <c:pt idx="1025">
                  <c:v>42401</c:v>
                </c:pt>
                <c:pt idx="1026">
                  <c:v>42402</c:v>
                </c:pt>
                <c:pt idx="1027">
                  <c:v>42403</c:v>
                </c:pt>
                <c:pt idx="1028">
                  <c:v>42404</c:v>
                </c:pt>
                <c:pt idx="1029">
                  <c:v>42405</c:v>
                </c:pt>
                <c:pt idx="1030">
                  <c:v>42408</c:v>
                </c:pt>
                <c:pt idx="1031">
                  <c:v>42409</c:v>
                </c:pt>
                <c:pt idx="1032">
                  <c:v>42410</c:v>
                </c:pt>
                <c:pt idx="1033">
                  <c:v>42411</c:v>
                </c:pt>
                <c:pt idx="1034">
                  <c:v>42412</c:v>
                </c:pt>
                <c:pt idx="1035">
                  <c:v>42416</c:v>
                </c:pt>
                <c:pt idx="1036">
                  <c:v>42417</c:v>
                </c:pt>
                <c:pt idx="1037">
                  <c:v>42418</c:v>
                </c:pt>
                <c:pt idx="1038">
                  <c:v>42419</c:v>
                </c:pt>
                <c:pt idx="1039">
                  <c:v>42422</c:v>
                </c:pt>
                <c:pt idx="1040">
                  <c:v>42423</c:v>
                </c:pt>
                <c:pt idx="1041">
                  <c:v>42424</c:v>
                </c:pt>
                <c:pt idx="1042">
                  <c:v>42425</c:v>
                </c:pt>
                <c:pt idx="1043">
                  <c:v>42426</c:v>
                </c:pt>
                <c:pt idx="1044">
                  <c:v>42429</c:v>
                </c:pt>
                <c:pt idx="1045">
                  <c:v>42430</c:v>
                </c:pt>
                <c:pt idx="1046">
                  <c:v>42431</c:v>
                </c:pt>
                <c:pt idx="1047">
                  <c:v>42432</c:v>
                </c:pt>
                <c:pt idx="1048">
                  <c:v>42433</c:v>
                </c:pt>
                <c:pt idx="1049">
                  <c:v>42436</c:v>
                </c:pt>
                <c:pt idx="1050">
                  <c:v>42437</c:v>
                </c:pt>
                <c:pt idx="1051">
                  <c:v>42438</c:v>
                </c:pt>
                <c:pt idx="1052">
                  <c:v>42439</c:v>
                </c:pt>
                <c:pt idx="1053">
                  <c:v>42440</c:v>
                </c:pt>
                <c:pt idx="1054">
                  <c:v>42443</c:v>
                </c:pt>
                <c:pt idx="1055">
                  <c:v>42444</c:v>
                </c:pt>
                <c:pt idx="1056">
                  <c:v>42445</c:v>
                </c:pt>
                <c:pt idx="1057">
                  <c:v>42446</c:v>
                </c:pt>
                <c:pt idx="1058">
                  <c:v>42447</c:v>
                </c:pt>
                <c:pt idx="1059">
                  <c:v>42450</c:v>
                </c:pt>
                <c:pt idx="1060">
                  <c:v>42451</c:v>
                </c:pt>
                <c:pt idx="1061">
                  <c:v>42452</c:v>
                </c:pt>
                <c:pt idx="1062">
                  <c:v>42453</c:v>
                </c:pt>
                <c:pt idx="1063">
                  <c:v>42457</c:v>
                </c:pt>
                <c:pt idx="1064">
                  <c:v>42458</c:v>
                </c:pt>
                <c:pt idx="1065">
                  <c:v>42459</c:v>
                </c:pt>
                <c:pt idx="1066">
                  <c:v>42460</c:v>
                </c:pt>
                <c:pt idx="1067">
                  <c:v>42461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42471</c:v>
                </c:pt>
                <c:pt idx="1074">
                  <c:v>42472</c:v>
                </c:pt>
                <c:pt idx="1075">
                  <c:v>42473</c:v>
                </c:pt>
                <c:pt idx="1076">
                  <c:v>42474</c:v>
                </c:pt>
                <c:pt idx="1077">
                  <c:v>42475</c:v>
                </c:pt>
                <c:pt idx="1078">
                  <c:v>42478</c:v>
                </c:pt>
                <c:pt idx="1079">
                  <c:v>42479</c:v>
                </c:pt>
                <c:pt idx="1080">
                  <c:v>42480</c:v>
                </c:pt>
                <c:pt idx="1081">
                  <c:v>42481</c:v>
                </c:pt>
                <c:pt idx="1082">
                  <c:v>42482</c:v>
                </c:pt>
                <c:pt idx="1083">
                  <c:v>42485</c:v>
                </c:pt>
                <c:pt idx="1084">
                  <c:v>42486</c:v>
                </c:pt>
                <c:pt idx="1085">
                  <c:v>42487</c:v>
                </c:pt>
                <c:pt idx="1086">
                  <c:v>42488</c:v>
                </c:pt>
                <c:pt idx="1087">
                  <c:v>42489</c:v>
                </c:pt>
                <c:pt idx="1088">
                  <c:v>42492</c:v>
                </c:pt>
                <c:pt idx="1089">
                  <c:v>42493</c:v>
                </c:pt>
                <c:pt idx="1090">
                  <c:v>42494</c:v>
                </c:pt>
                <c:pt idx="1091">
                  <c:v>42495</c:v>
                </c:pt>
                <c:pt idx="1092">
                  <c:v>42496</c:v>
                </c:pt>
                <c:pt idx="1093">
                  <c:v>42499</c:v>
                </c:pt>
                <c:pt idx="1094">
                  <c:v>42500</c:v>
                </c:pt>
                <c:pt idx="1095">
                  <c:v>42501</c:v>
                </c:pt>
                <c:pt idx="1096">
                  <c:v>42502</c:v>
                </c:pt>
                <c:pt idx="1097">
                  <c:v>42503</c:v>
                </c:pt>
                <c:pt idx="1098">
                  <c:v>42506</c:v>
                </c:pt>
                <c:pt idx="1099">
                  <c:v>42507</c:v>
                </c:pt>
                <c:pt idx="1100">
                  <c:v>42508</c:v>
                </c:pt>
                <c:pt idx="1101">
                  <c:v>42509</c:v>
                </c:pt>
                <c:pt idx="1102">
                  <c:v>42510</c:v>
                </c:pt>
                <c:pt idx="1103">
                  <c:v>42513</c:v>
                </c:pt>
                <c:pt idx="1104">
                  <c:v>42514</c:v>
                </c:pt>
                <c:pt idx="1105">
                  <c:v>42515</c:v>
                </c:pt>
                <c:pt idx="1106">
                  <c:v>42516</c:v>
                </c:pt>
                <c:pt idx="1107">
                  <c:v>42517</c:v>
                </c:pt>
                <c:pt idx="1108">
                  <c:v>42521</c:v>
                </c:pt>
                <c:pt idx="1109">
                  <c:v>42522</c:v>
                </c:pt>
                <c:pt idx="1110">
                  <c:v>42523</c:v>
                </c:pt>
                <c:pt idx="1111">
                  <c:v>42524</c:v>
                </c:pt>
                <c:pt idx="1112">
                  <c:v>42527</c:v>
                </c:pt>
                <c:pt idx="1113">
                  <c:v>42528</c:v>
                </c:pt>
                <c:pt idx="1114">
                  <c:v>42529</c:v>
                </c:pt>
                <c:pt idx="1115">
                  <c:v>42530</c:v>
                </c:pt>
                <c:pt idx="1116">
                  <c:v>42531</c:v>
                </c:pt>
                <c:pt idx="1117">
                  <c:v>42534</c:v>
                </c:pt>
                <c:pt idx="1118">
                  <c:v>42535</c:v>
                </c:pt>
                <c:pt idx="1119">
                  <c:v>42536</c:v>
                </c:pt>
                <c:pt idx="1120">
                  <c:v>42537</c:v>
                </c:pt>
                <c:pt idx="1121">
                  <c:v>42538</c:v>
                </c:pt>
                <c:pt idx="1122">
                  <c:v>42541</c:v>
                </c:pt>
                <c:pt idx="1123">
                  <c:v>42542</c:v>
                </c:pt>
                <c:pt idx="1124">
                  <c:v>42543</c:v>
                </c:pt>
                <c:pt idx="1125">
                  <c:v>42544</c:v>
                </c:pt>
                <c:pt idx="1126">
                  <c:v>42545</c:v>
                </c:pt>
                <c:pt idx="1127">
                  <c:v>42548</c:v>
                </c:pt>
                <c:pt idx="1128">
                  <c:v>42549</c:v>
                </c:pt>
                <c:pt idx="1129">
                  <c:v>42550</c:v>
                </c:pt>
                <c:pt idx="1130">
                  <c:v>42551</c:v>
                </c:pt>
                <c:pt idx="1131">
                  <c:v>42552</c:v>
                </c:pt>
                <c:pt idx="1132">
                  <c:v>42556</c:v>
                </c:pt>
                <c:pt idx="1133">
                  <c:v>42557</c:v>
                </c:pt>
                <c:pt idx="1134">
                  <c:v>42558</c:v>
                </c:pt>
                <c:pt idx="1135">
                  <c:v>42559</c:v>
                </c:pt>
                <c:pt idx="1136">
                  <c:v>42562</c:v>
                </c:pt>
                <c:pt idx="1137">
                  <c:v>42563</c:v>
                </c:pt>
                <c:pt idx="1138">
                  <c:v>42564</c:v>
                </c:pt>
                <c:pt idx="1139">
                  <c:v>42565</c:v>
                </c:pt>
                <c:pt idx="1140">
                  <c:v>42566</c:v>
                </c:pt>
                <c:pt idx="1141">
                  <c:v>42569</c:v>
                </c:pt>
                <c:pt idx="1142">
                  <c:v>42570</c:v>
                </c:pt>
                <c:pt idx="1143">
                  <c:v>42571</c:v>
                </c:pt>
                <c:pt idx="1144">
                  <c:v>42572</c:v>
                </c:pt>
                <c:pt idx="1145">
                  <c:v>42573</c:v>
                </c:pt>
                <c:pt idx="1146">
                  <c:v>42576</c:v>
                </c:pt>
                <c:pt idx="1147">
                  <c:v>42577</c:v>
                </c:pt>
                <c:pt idx="1148">
                  <c:v>42578</c:v>
                </c:pt>
                <c:pt idx="1149">
                  <c:v>42579</c:v>
                </c:pt>
                <c:pt idx="1150">
                  <c:v>42580</c:v>
                </c:pt>
                <c:pt idx="1151">
                  <c:v>42583</c:v>
                </c:pt>
                <c:pt idx="1152">
                  <c:v>42584</c:v>
                </c:pt>
                <c:pt idx="1153">
                  <c:v>42585</c:v>
                </c:pt>
                <c:pt idx="1154">
                  <c:v>42586</c:v>
                </c:pt>
                <c:pt idx="1155">
                  <c:v>42587</c:v>
                </c:pt>
                <c:pt idx="1156">
                  <c:v>42590</c:v>
                </c:pt>
                <c:pt idx="1157">
                  <c:v>42591</c:v>
                </c:pt>
                <c:pt idx="1158">
                  <c:v>42592</c:v>
                </c:pt>
                <c:pt idx="1159">
                  <c:v>42593</c:v>
                </c:pt>
                <c:pt idx="1160">
                  <c:v>42594</c:v>
                </c:pt>
                <c:pt idx="1161">
                  <c:v>42597</c:v>
                </c:pt>
                <c:pt idx="1162">
                  <c:v>42598</c:v>
                </c:pt>
                <c:pt idx="1163">
                  <c:v>42599</c:v>
                </c:pt>
                <c:pt idx="1164">
                  <c:v>42600</c:v>
                </c:pt>
                <c:pt idx="1165">
                  <c:v>42601</c:v>
                </c:pt>
                <c:pt idx="1166">
                  <c:v>42604</c:v>
                </c:pt>
                <c:pt idx="1167">
                  <c:v>42605</c:v>
                </c:pt>
                <c:pt idx="1168">
                  <c:v>42606</c:v>
                </c:pt>
                <c:pt idx="1169">
                  <c:v>42607</c:v>
                </c:pt>
                <c:pt idx="1170">
                  <c:v>42608</c:v>
                </c:pt>
                <c:pt idx="1171">
                  <c:v>42611</c:v>
                </c:pt>
                <c:pt idx="1172">
                  <c:v>42612</c:v>
                </c:pt>
                <c:pt idx="1173">
                  <c:v>42613</c:v>
                </c:pt>
                <c:pt idx="1174">
                  <c:v>42614</c:v>
                </c:pt>
                <c:pt idx="1175">
                  <c:v>42615</c:v>
                </c:pt>
                <c:pt idx="1176">
                  <c:v>42619</c:v>
                </c:pt>
                <c:pt idx="1177">
                  <c:v>42620</c:v>
                </c:pt>
                <c:pt idx="1178">
                  <c:v>42621</c:v>
                </c:pt>
                <c:pt idx="1179">
                  <c:v>42622</c:v>
                </c:pt>
                <c:pt idx="1180">
                  <c:v>42625</c:v>
                </c:pt>
                <c:pt idx="1181">
                  <c:v>42626</c:v>
                </c:pt>
                <c:pt idx="1182">
                  <c:v>42627</c:v>
                </c:pt>
                <c:pt idx="1183">
                  <c:v>42628</c:v>
                </c:pt>
                <c:pt idx="1184">
                  <c:v>42629</c:v>
                </c:pt>
                <c:pt idx="1185">
                  <c:v>42632</c:v>
                </c:pt>
                <c:pt idx="1186">
                  <c:v>42633</c:v>
                </c:pt>
                <c:pt idx="1187">
                  <c:v>42634</c:v>
                </c:pt>
                <c:pt idx="1188">
                  <c:v>42635</c:v>
                </c:pt>
                <c:pt idx="1189">
                  <c:v>42636</c:v>
                </c:pt>
                <c:pt idx="1190">
                  <c:v>42639</c:v>
                </c:pt>
                <c:pt idx="1191">
                  <c:v>42640</c:v>
                </c:pt>
                <c:pt idx="1192">
                  <c:v>42641</c:v>
                </c:pt>
                <c:pt idx="1193">
                  <c:v>42642</c:v>
                </c:pt>
                <c:pt idx="1194">
                  <c:v>42643</c:v>
                </c:pt>
                <c:pt idx="1195">
                  <c:v>42646</c:v>
                </c:pt>
                <c:pt idx="1196">
                  <c:v>42647</c:v>
                </c:pt>
                <c:pt idx="1197">
                  <c:v>42648</c:v>
                </c:pt>
                <c:pt idx="1198">
                  <c:v>42649</c:v>
                </c:pt>
                <c:pt idx="1199">
                  <c:v>42650</c:v>
                </c:pt>
                <c:pt idx="1200">
                  <c:v>42653</c:v>
                </c:pt>
                <c:pt idx="1201">
                  <c:v>42654</c:v>
                </c:pt>
                <c:pt idx="1202">
                  <c:v>42655</c:v>
                </c:pt>
                <c:pt idx="1203">
                  <c:v>42656</c:v>
                </c:pt>
                <c:pt idx="1204">
                  <c:v>42657</c:v>
                </c:pt>
                <c:pt idx="1205">
                  <c:v>42660</c:v>
                </c:pt>
                <c:pt idx="1206">
                  <c:v>42661</c:v>
                </c:pt>
                <c:pt idx="1207">
                  <c:v>42662</c:v>
                </c:pt>
                <c:pt idx="1208">
                  <c:v>42663</c:v>
                </c:pt>
                <c:pt idx="1209">
                  <c:v>42664</c:v>
                </c:pt>
                <c:pt idx="1210">
                  <c:v>42667</c:v>
                </c:pt>
                <c:pt idx="1211">
                  <c:v>42668</c:v>
                </c:pt>
                <c:pt idx="1212">
                  <c:v>42669</c:v>
                </c:pt>
                <c:pt idx="1213">
                  <c:v>42670</c:v>
                </c:pt>
                <c:pt idx="1214">
                  <c:v>42671</c:v>
                </c:pt>
                <c:pt idx="1215">
                  <c:v>42674</c:v>
                </c:pt>
                <c:pt idx="1216">
                  <c:v>42675</c:v>
                </c:pt>
                <c:pt idx="1217">
                  <c:v>42676</c:v>
                </c:pt>
                <c:pt idx="1218">
                  <c:v>42677</c:v>
                </c:pt>
                <c:pt idx="1219">
                  <c:v>42678</c:v>
                </c:pt>
                <c:pt idx="1220">
                  <c:v>42681</c:v>
                </c:pt>
                <c:pt idx="1221">
                  <c:v>42682</c:v>
                </c:pt>
                <c:pt idx="1222">
                  <c:v>42683</c:v>
                </c:pt>
                <c:pt idx="1223">
                  <c:v>42684</c:v>
                </c:pt>
                <c:pt idx="1224">
                  <c:v>42685</c:v>
                </c:pt>
                <c:pt idx="1225">
                  <c:v>42688</c:v>
                </c:pt>
                <c:pt idx="1226">
                  <c:v>42689</c:v>
                </c:pt>
                <c:pt idx="1227">
                  <c:v>42690</c:v>
                </c:pt>
                <c:pt idx="1228">
                  <c:v>42691</c:v>
                </c:pt>
                <c:pt idx="1229">
                  <c:v>42692</c:v>
                </c:pt>
                <c:pt idx="1230">
                  <c:v>42695</c:v>
                </c:pt>
                <c:pt idx="1231">
                  <c:v>42696</c:v>
                </c:pt>
                <c:pt idx="1232">
                  <c:v>42697</c:v>
                </c:pt>
                <c:pt idx="1233">
                  <c:v>42699</c:v>
                </c:pt>
                <c:pt idx="1234">
                  <c:v>42702</c:v>
                </c:pt>
                <c:pt idx="1235">
                  <c:v>42703</c:v>
                </c:pt>
                <c:pt idx="1236">
                  <c:v>42704</c:v>
                </c:pt>
                <c:pt idx="1237">
                  <c:v>42705</c:v>
                </c:pt>
                <c:pt idx="1238">
                  <c:v>42706</c:v>
                </c:pt>
                <c:pt idx="1239">
                  <c:v>42709</c:v>
                </c:pt>
                <c:pt idx="1240">
                  <c:v>42710</c:v>
                </c:pt>
                <c:pt idx="1241">
                  <c:v>42711</c:v>
                </c:pt>
                <c:pt idx="1242">
                  <c:v>42712</c:v>
                </c:pt>
                <c:pt idx="1243">
                  <c:v>42713</c:v>
                </c:pt>
                <c:pt idx="1244">
                  <c:v>42716</c:v>
                </c:pt>
                <c:pt idx="1245">
                  <c:v>42717</c:v>
                </c:pt>
                <c:pt idx="1246">
                  <c:v>42718</c:v>
                </c:pt>
                <c:pt idx="1247">
                  <c:v>42719</c:v>
                </c:pt>
                <c:pt idx="1248">
                  <c:v>42720</c:v>
                </c:pt>
                <c:pt idx="1249">
                  <c:v>42723</c:v>
                </c:pt>
                <c:pt idx="1250">
                  <c:v>42724</c:v>
                </c:pt>
                <c:pt idx="1251">
                  <c:v>42725</c:v>
                </c:pt>
                <c:pt idx="1252">
                  <c:v>42726</c:v>
                </c:pt>
                <c:pt idx="1253">
                  <c:v>42727</c:v>
                </c:pt>
                <c:pt idx="1254">
                  <c:v>42731</c:v>
                </c:pt>
                <c:pt idx="1255">
                  <c:v>42732</c:v>
                </c:pt>
                <c:pt idx="1256">
                  <c:v>42733</c:v>
                </c:pt>
                <c:pt idx="1257">
                  <c:v>42734</c:v>
                </c:pt>
              </c:numCache>
            </c:numRef>
          </c:cat>
          <c:val>
            <c:numRef>
              <c:f>'ADistribution Fit'!$C$2:$C$1259</c:f>
              <c:numCache>
                <c:formatCode>General</c:formatCode>
                <c:ptCount val="1258"/>
                <c:pt idx="1">
                  <c:v>-7.981358245834843E-3</c:v>
                </c:pt>
                <c:pt idx="2">
                  <c:v>2.2135090814924999E-2</c:v>
                </c:pt>
                <c:pt idx="3">
                  <c:v>1.0752786672481534E-2</c:v>
                </c:pt>
                <c:pt idx="4">
                  <c:v>2.5865762603286047E-2</c:v>
                </c:pt>
                <c:pt idx="5">
                  <c:v>1.8585998257041679E-2</c:v>
                </c:pt>
                <c:pt idx="6">
                  <c:v>-4.6142339616475087E-3</c:v>
                </c:pt>
                <c:pt idx="7">
                  <c:v>1.5298608789073489E-2</c:v>
                </c:pt>
                <c:pt idx="8">
                  <c:v>-1.1707900820635759E-2</c:v>
                </c:pt>
                <c:pt idx="9">
                  <c:v>2.3530465872795697E-2</c:v>
                </c:pt>
                <c:pt idx="10">
                  <c:v>3.1506449595345758E-2</c:v>
                </c:pt>
                <c:pt idx="11">
                  <c:v>1.3955971086677826E-2</c:v>
                </c:pt>
                <c:pt idx="12">
                  <c:v>-2.0519800590770958E-2</c:v>
                </c:pt>
                <c:pt idx="13">
                  <c:v>0</c:v>
                </c:pt>
                <c:pt idx="14">
                  <c:v>3.8282204935855213E-2</c:v>
                </c:pt>
                <c:pt idx="15">
                  <c:v>3.3471092677286603E-2</c:v>
                </c:pt>
                <c:pt idx="16">
                  <c:v>-3.2063602499212487E-2</c:v>
                </c:pt>
                <c:pt idx="17">
                  <c:v>4.6868903344621677E-4</c:v>
                </c:pt>
                <c:pt idx="18">
                  <c:v>1.1183715713661089E-2</c:v>
                </c:pt>
                <c:pt idx="19">
                  <c:v>-1.6116218091202662E-2</c:v>
                </c:pt>
                <c:pt idx="20">
                  <c:v>3.9700584531267784E-2</c:v>
                </c:pt>
                <c:pt idx="21">
                  <c:v>-1.0692869565736946E-2</c:v>
                </c:pt>
                <c:pt idx="22">
                  <c:v>3.5059736248234601E-2</c:v>
                </c:pt>
                <c:pt idx="23">
                  <c:v>-1.3787125970726351E-2</c:v>
                </c:pt>
                <c:pt idx="24">
                  <c:v>-1.3444164613856738E-3</c:v>
                </c:pt>
                <c:pt idx="25">
                  <c:v>8.261739863879158E-3</c:v>
                </c:pt>
                <c:pt idx="26">
                  <c:v>2.6649492516438093E-3</c:v>
                </c:pt>
                <c:pt idx="27">
                  <c:v>-2.1294106175696263E-2</c:v>
                </c:pt>
                <c:pt idx="28">
                  <c:v>-6.8197381912739E-3</c:v>
                </c:pt>
                <c:pt idx="29">
                  <c:v>-1.369580121080085E-3</c:v>
                </c:pt>
                <c:pt idx="30">
                  <c:v>-3.2029330243645284E-3</c:v>
                </c:pt>
                <c:pt idx="31">
                  <c:v>4.344329657540974E-3</c:v>
                </c:pt>
                <c:pt idx="32">
                  <c:v>-1.5867827293315512E-2</c:v>
                </c:pt>
                <c:pt idx="33">
                  <c:v>-1.2361717537790964E-2</c:v>
                </c:pt>
                <c:pt idx="34">
                  <c:v>2.5782311816999852E-3</c:v>
                </c:pt>
                <c:pt idx="35">
                  <c:v>1.6022656462738927E-2</c:v>
                </c:pt>
                <c:pt idx="36">
                  <c:v>-9.0247474505322847E-3</c:v>
                </c:pt>
                <c:pt idx="37">
                  <c:v>7.6415914583212955E-3</c:v>
                </c:pt>
                <c:pt idx="38">
                  <c:v>6.43832160047717E-3</c:v>
                </c:pt>
                <c:pt idx="39">
                  <c:v>-2.2921444808384376E-4</c:v>
                </c:pt>
                <c:pt idx="40">
                  <c:v>1.2303605309580395E-2</c:v>
                </c:pt>
                <c:pt idx="41">
                  <c:v>-1.0013754359866713E-2</c:v>
                </c:pt>
                <c:pt idx="42">
                  <c:v>-2.1734919233992126E-2</c:v>
                </c:pt>
                <c:pt idx="43">
                  <c:v>-1.1756554480260506E-2</c:v>
                </c:pt>
                <c:pt idx="44">
                  <c:v>2.7526791196925485E-2</c:v>
                </c:pt>
                <c:pt idx="45">
                  <c:v>1.8692168121973173E-2</c:v>
                </c:pt>
                <c:pt idx="46">
                  <c:v>6.0790283542822721E-3</c:v>
                </c:pt>
                <c:pt idx="47">
                  <c:v>-2.1096364908642043E-2</c:v>
                </c:pt>
                <c:pt idx="48">
                  <c:v>3.3588169821545402E-2</c:v>
                </c:pt>
                <c:pt idx="49">
                  <c:v>-3.1083851918301637E-3</c:v>
                </c:pt>
                <c:pt idx="50">
                  <c:v>1.9597663548091827E-2</c:v>
                </c:pt>
                <c:pt idx="51">
                  <c:v>-5.2470132420667556E-3</c:v>
                </c:pt>
                <c:pt idx="52">
                  <c:v>-5.7156164248569124E-3</c:v>
                </c:pt>
                <c:pt idx="53">
                  <c:v>-1.1753078445130334E-2</c:v>
                </c:pt>
                <c:pt idx="54">
                  <c:v>-2.4566674063276868E-3</c:v>
                </c:pt>
                <c:pt idx="55">
                  <c:v>-2.2843964262481711E-2</c:v>
                </c:pt>
                <c:pt idx="56">
                  <c:v>1.3407773905289626E-2</c:v>
                </c:pt>
                <c:pt idx="57">
                  <c:v>1.6788291373169329E-2</c:v>
                </c:pt>
                <c:pt idx="58">
                  <c:v>1.3668711368045212E-2</c:v>
                </c:pt>
                <c:pt idx="59">
                  <c:v>-2.3932069018789685E-2</c:v>
                </c:pt>
                <c:pt idx="60">
                  <c:v>-2.9197237077416092E-3</c:v>
                </c:pt>
                <c:pt idx="61">
                  <c:v>3.3757170138413034E-3</c:v>
                </c:pt>
                <c:pt idx="62">
                  <c:v>8.0555612985091559E-3</c:v>
                </c:pt>
                <c:pt idx="63">
                  <c:v>-8.9190453015980332E-4</c:v>
                </c:pt>
                <c:pt idx="64">
                  <c:v>-2.4614528536503637E-2</c:v>
                </c:pt>
                <c:pt idx="65">
                  <c:v>2.327521120584003E-2</c:v>
                </c:pt>
                <c:pt idx="66">
                  <c:v>-2.762849614329696E-2</c:v>
                </c:pt>
                <c:pt idx="67">
                  <c:v>-2.9122608838717524E-2</c:v>
                </c:pt>
                <c:pt idx="68">
                  <c:v>4.0108078767839483E-3</c:v>
                </c:pt>
                <c:pt idx="69">
                  <c:v>2.4652431234466286E-2</c:v>
                </c:pt>
                <c:pt idx="70">
                  <c:v>-3.0082718992621112E-2</c:v>
                </c:pt>
                <c:pt idx="71">
                  <c:v>-5.9361501482130281E-3</c:v>
                </c:pt>
                <c:pt idx="72">
                  <c:v>1.5595763190887442E-2</c:v>
                </c:pt>
                <c:pt idx="73">
                  <c:v>-7.767478424874164E-3</c:v>
                </c:pt>
                <c:pt idx="74">
                  <c:v>-9.4967493909051959E-3</c:v>
                </c:pt>
                <c:pt idx="75">
                  <c:v>4.2846962834036479E-3</c:v>
                </c:pt>
                <c:pt idx="76">
                  <c:v>-1.9911864494769779E-2</c:v>
                </c:pt>
                <c:pt idx="77">
                  <c:v>-3.6268929382663073E-2</c:v>
                </c:pt>
                <c:pt idx="78">
                  <c:v>3.4085753874202991E-2</c:v>
                </c:pt>
                <c:pt idx="79">
                  <c:v>1.9478808344718219E-2</c:v>
                </c:pt>
                <c:pt idx="80">
                  <c:v>1.3483370940084538E-2</c:v>
                </c:pt>
                <c:pt idx="81">
                  <c:v>-8.9686488512537403E-3</c:v>
                </c:pt>
                <c:pt idx="82">
                  <c:v>1.8555980123234481E-2</c:v>
                </c:pt>
                <c:pt idx="83">
                  <c:v>1.6277277509282738E-3</c:v>
                </c:pt>
                <c:pt idx="84">
                  <c:v>-1.9472758677325924E-2</c:v>
                </c:pt>
                <c:pt idx="85">
                  <c:v>-2.884118985926365E-2</c:v>
                </c:pt>
                <c:pt idx="86">
                  <c:v>-3.664346072002559E-3</c:v>
                </c:pt>
                <c:pt idx="87">
                  <c:v>-1.454482303777835E-2</c:v>
                </c:pt>
                <c:pt idx="88">
                  <c:v>-8.4788937040817264E-3</c:v>
                </c:pt>
                <c:pt idx="89">
                  <c:v>-4.76969134352416E-3</c:v>
                </c:pt>
                <c:pt idx="90">
                  <c:v>-7.3241699141059118E-3</c:v>
                </c:pt>
                <c:pt idx="91">
                  <c:v>-1.4039832254574551E-2</c:v>
                </c:pt>
                <c:pt idx="92">
                  <c:v>4.055462699246646E-2</c:v>
                </c:pt>
                <c:pt idx="93">
                  <c:v>-1.8687419134466535E-2</c:v>
                </c:pt>
                <c:pt idx="94">
                  <c:v>-3.275020425628365E-3</c:v>
                </c:pt>
                <c:pt idx="95">
                  <c:v>-2.297188957245918E-2</c:v>
                </c:pt>
                <c:pt idx="96">
                  <c:v>3.2014932602206135E-2</c:v>
                </c:pt>
                <c:pt idx="97">
                  <c:v>1.2425618210392002E-2</c:v>
                </c:pt>
                <c:pt idx="98">
                  <c:v>6.8914553941249769E-3</c:v>
                </c:pt>
                <c:pt idx="99">
                  <c:v>6.1132413785067487E-3</c:v>
                </c:pt>
                <c:pt idx="100">
                  <c:v>-2.4378911907485068E-4</c:v>
                </c:pt>
                <c:pt idx="101">
                  <c:v>2.8130240662426861E-2</c:v>
                </c:pt>
                <c:pt idx="102">
                  <c:v>-1.9873791096079139E-2</c:v>
                </c:pt>
                <c:pt idx="103">
                  <c:v>-1.6827631702308062E-2</c:v>
                </c:pt>
                <c:pt idx="104">
                  <c:v>-6.1885816882350675E-2</c:v>
                </c:pt>
                <c:pt idx="105">
                  <c:v>-9.9921708956572271E-3</c:v>
                </c:pt>
                <c:pt idx="106">
                  <c:v>1.182197004602956E-2</c:v>
                </c:pt>
                <c:pt idx="107">
                  <c:v>3.7924103949458707E-2</c:v>
                </c:pt>
                <c:pt idx="108">
                  <c:v>4.7660650369802894E-3</c:v>
                </c:pt>
                <c:pt idx="109">
                  <c:v>-9.0498261683155268E-3</c:v>
                </c:pt>
                <c:pt idx="110">
                  <c:v>-1.5780395116544877E-2</c:v>
                </c:pt>
                <c:pt idx="111">
                  <c:v>1.2492194746107329E-2</c:v>
                </c:pt>
                <c:pt idx="112">
                  <c:v>-1.1979255790691727E-2</c:v>
                </c:pt>
                <c:pt idx="113">
                  <c:v>8.9343442309154277E-3</c:v>
                </c:pt>
                <c:pt idx="114">
                  <c:v>1.6633467056005151E-2</c:v>
                </c:pt>
                <c:pt idx="115">
                  <c:v>3.4929649751789514E-3</c:v>
                </c:pt>
                <c:pt idx="116">
                  <c:v>2.4601544798239106E-2</c:v>
                </c:pt>
                <c:pt idx="117">
                  <c:v>-1.2471146246923994E-2</c:v>
                </c:pt>
                <c:pt idx="118">
                  <c:v>-3.8119016536865682E-2</c:v>
                </c:pt>
                <c:pt idx="119">
                  <c:v>-2.3032240238159618E-3</c:v>
                </c:pt>
                <c:pt idx="120">
                  <c:v>-3.5732045638644391E-2</c:v>
                </c:pt>
                <c:pt idx="121">
                  <c:v>8.7244347149597005E-3</c:v>
                </c:pt>
                <c:pt idx="122">
                  <c:v>9.4315124176325756E-3</c:v>
                </c:pt>
                <c:pt idx="123">
                  <c:v>-1.6564053211365493E-2</c:v>
                </c:pt>
                <c:pt idx="124">
                  <c:v>4.2160870989826259E-2</c:v>
                </c:pt>
                <c:pt idx="125">
                  <c:v>-8.4453567629248858E-3</c:v>
                </c:pt>
                <c:pt idx="126">
                  <c:v>1.6061524350653892E-2</c:v>
                </c:pt>
                <c:pt idx="127">
                  <c:v>-4.3087400069241749E-3</c:v>
                </c:pt>
                <c:pt idx="128">
                  <c:v>-3.6207721436437225E-2</c:v>
                </c:pt>
                <c:pt idx="129">
                  <c:v>-9.2605382140465917E-3</c:v>
                </c:pt>
                <c:pt idx="130">
                  <c:v>-3.4616264911221809E-3</c:v>
                </c:pt>
                <c:pt idx="131">
                  <c:v>-8.0343068170458994E-3</c:v>
                </c:pt>
                <c:pt idx="132">
                  <c:v>-1.8179840933875254E-2</c:v>
                </c:pt>
                <c:pt idx="133">
                  <c:v>1.4138370633721324E-2</c:v>
                </c:pt>
                <c:pt idx="134">
                  <c:v>-5.6857035453539472E-3</c:v>
                </c:pt>
                <c:pt idx="135">
                  <c:v>1.3752415599081235E-2</c:v>
                </c:pt>
                <c:pt idx="136">
                  <c:v>2.6950127153041865E-2</c:v>
                </c:pt>
                <c:pt idx="137">
                  <c:v>2.6034214286717165E-3</c:v>
                </c:pt>
                <c:pt idx="138">
                  <c:v>-2.3679038932320009E-2</c:v>
                </c:pt>
                <c:pt idx="139">
                  <c:v>-2.3435460246332869E-2</c:v>
                </c:pt>
                <c:pt idx="140">
                  <c:v>-2.9877689874582388E-2</c:v>
                </c:pt>
                <c:pt idx="141">
                  <c:v>1.4773732729392313E-2</c:v>
                </c:pt>
                <c:pt idx="142">
                  <c:v>1.2921195518252462E-2</c:v>
                </c:pt>
                <c:pt idx="143">
                  <c:v>3.5684506825892463E-2</c:v>
                </c:pt>
                <c:pt idx="144">
                  <c:v>6.305902712865373E-3</c:v>
                </c:pt>
                <c:pt idx="145">
                  <c:v>2.8769247969781778E-3</c:v>
                </c:pt>
                <c:pt idx="146">
                  <c:v>-2.8769247969780759E-3</c:v>
                </c:pt>
                <c:pt idx="147">
                  <c:v>-1.1326359588001936E-2</c:v>
                </c:pt>
                <c:pt idx="148">
                  <c:v>3.5392708054292649E-2</c:v>
                </c:pt>
                <c:pt idx="149">
                  <c:v>3.0635578551939922E-3</c:v>
                </c:pt>
                <c:pt idx="150">
                  <c:v>2.5668258646438624E-2</c:v>
                </c:pt>
                <c:pt idx="151">
                  <c:v>1.0134768495384335E-2</c:v>
                </c:pt>
                <c:pt idx="152">
                  <c:v>3.4373119032607155E-3</c:v>
                </c:pt>
                <c:pt idx="153">
                  <c:v>-6.6396382198471377E-3</c:v>
                </c:pt>
                <c:pt idx="154">
                  <c:v>-3.7078021508096873E-3</c:v>
                </c:pt>
                <c:pt idx="155">
                  <c:v>2.720395953275626E-3</c:v>
                </c:pt>
                <c:pt idx="156">
                  <c:v>-2.4704917679085653E-4</c:v>
                </c:pt>
                <c:pt idx="157">
                  <c:v>-8.5844222834535217E-2</c:v>
                </c:pt>
                <c:pt idx="158">
                  <c:v>1.8825011967215869E-3</c:v>
                </c:pt>
                <c:pt idx="159">
                  <c:v>-1.4614637887677038E-2</c:v>
                </c:pt>
                <c:pt idx="160">
                  <c:v>1.2193616392914768E-2</c:v>
                </c:pt>
                <c:pt idx="161">
                  <c:v>8.8484386906601768E-3</c:v>
                </c:pt>
                <c:pt idx="162">
                  <c:v>2.6688529872702355E-4</c:v>
                </c:pt>
                <c:pt idx="163">
                  <c:v>1.0090419554233704E-2</c:v>
                </c:pt>
                <c:pt idx="164">
                  <c:v>-1.0891328336059535E-2</c:v>
                </c:pt>
                <c:pt idx="165">
                  <c:v>-1.3174034252098701E-2</c:v>
                </c:pt>
                <c:pt idx="166">
                  <c:v>5.6672907790854257E-3</c:v>
                </c:pt>
                <c:pt idx="167">
                  <c:v>-3.2344897429765576E-3</c:v>
                </c:pt>
                <c:pt idx="168">
                  <c:v>3.2344897429767141E-3</c:v>
                </c:pt>
                <c:pt idx="169">
                  <c:v>-2.9645786236737453E-3</c:v>
                </c:pt>
                <c:pt idx="170">
                  <c:v>-8.4022245625325915E-3</c:v>
                </c:pt>
                <c:pt idx="171">
                  <c:v>1.9941347662068953E-2</c:v>
                </c:pt>
                <c:pt idx="172">
                  <c:v>2.4770648174302863E-2</c:v>
                </c:pt>
                <c:pt idx="173">
                  <c:v>-4.1731366517793987E-3</c:v>
                </c:pt>
                <c:pt idx="174">
                  <c:v>-1.130258112696431E-2</c:v>
                </c:pt>
                <c:pt idx="175">
                  <c:v>-9.0281874971986087E-3</c:v>
                </c:pt>
                <c:pt idx="176">
                  <c:v>2.3462243102552356E-2</c:v>
                </c:pt>
                <c:pt idx="177">
                  <c:v>3.4570104577498331E-2</c:v>
                </c:pt>
                <c:pt idx="178">
                  <c:v>-2.5201699148213329E-3</c:v>
                </c:pt>
                <c:pt idx="179">
                  <c:v>-2.0207040393982732E-3</c:v>
                </c:pt>
                <c:pt idx="180">
                  <c:v>8.3092600887802875E-3</c:v>
                </c:pt>
                <c:pt idx="181">
                  <c:v>-1.6433195241718306E-2</c:v>
                </c:pt>
                <c:pt idx="182">
                  <c:v>-5.8801161110773976E-3</c:v>
                </c:pt>
                <c:pt idx="183">
                  <c:v>-7.9804324607528326E-3</c:v>
                </c:pt>
                <c:pt idx="184">
                  <c:v>-9.6092201624713072E-3</c:v>
                </c:pt>
                <c:pt idx="185">
                  <c:v>-1.3056956482258011E-3</c:v>
                </c:pt>
                <c:pt idx="186">
                  <c:v>8.0677388713758739E-3</c:v>
                </c:pt>
                <c:pt idx="187">
                  <c:v>-7.7998347172958588E-4</c:v>
                </c:pt>
                <c:pt idx="188">
                  <c:v>1.0606759687200949E-2</c:v>
                </c:pt>
                <c:pt idx="189">
                  <c:v>2.5735617866857818E-4</c:v>
                </c:pt>
                <c:pt idx="190">
                  <c:v>2.8259183431481594E-3</c:v>
                </c:pt>
                <c:pt idx="191">
                  <c:v>5.6280660017402305E-3</c:v>
                </c:pt>
                <c:pt idx="192">
                  <c:v>-8.7113405235571297E-3</c:v>
                </c:pt>
                <c:pt idx="193">
                  <c:v>-5.1599482001286143E-3</c:v>
                </c:pt>
                <c:pt idx="194">
                  <c:v>-1.3279716406180012E-2</c:v>
                </c:pt>
                <c:pt idx="195">
                  <c:v>-1.9587703015998104E-2</c:v>
                </c:pt>
                <c:pt idx="196">
                  <c:v>5.8635312544437403E-3</c:v>
                </c:pt>
                <c:pt idx="197">
                  <c:v>-1.0955326197866461E-2</c:v>
                </c:pt>
                <c:pt idx="198">
                  <c:v>-1.0752643196520993E-3</c:v>
                </c:pt>
                <c:pt idx="199">
                  <c:v>1.9443884053382817E-2</c:v>
                </c:pt>
                <c:pt idx="200">
                  <c:v>3.9490116414680745E-3</c:v>
                </c:pt>
                <c:pt idx="201">
                  <c:v>-3.8023354798466816E-2</c:v>
                </c:pt>
                <c:pt idx="202">
                  <c:v>-2.4590266618838182E-2</c:v>
                </c:pt>
                <c:pt idx="203">
                  <c:v>6.9687005208099572E-3</c:v>
                </c:pt>
                <c:pt idx="204">
                  <c:v>-1.3704634980330161E-2</c:v>
                </c:pt>
                <c:pt idx="205">
                  <c:v>9.5291797218592794E-3</c:v>
                </c:pt>
                <c:pt idx="206">
                  <c:v>7.2263592141106813E-3</c:v>
                </c:pt>
                <c:pt idx="207">
                  <c:v>-4.7189945115443102E-3</c:v>
                </c:pt>
                <c:pt idx="208">
                  <c:v>1.3902145194069257E-3</c:v>
                </c:pt>
                <c:pt idx="209">
                  <c:v>3.0375819063579685E-2</c:v>
                </c:pt>
                <c:pt idx="210">
                  <c:v>-2.6990061159538558E-3</c:v>
                </c:pt>
                <c:pt idx="211">
                  <c:v>1.6352010115158685E-2</c:v>
                </c:pt>
                <c:pt idx="212">
                  <c:v>1.7657653888713268E-2</c:v>
                </c:pt>
                <c:pt idx="213">
                  <c:v>-1.8455609592112485E-2</c:v>
                </c:pt>
                <c:pt idx="214">
                  <c:v>-1.8802594095704173E-2</c:v>
                </c:pt>
                <c:pt idx="215">
                  <c:v>8.1309512673092741E-4</c:v>
                </c:pt>
                <c:pt idx="216">
                  <c:v>-2.4412714430796355E-3</c:v>
                </c:pt>
                <c:pt idx="217">
                  <c:v>-1.3397332093727302E-2</c:v>
                </c:pt>
                <c:pt idx="218">
                  <c:v>-5.2435991756034873E-3</c:v>
                </c:pt>
                <c:pt idx="219">
                  <c:v>-1.0849990162314182E-2</c:v>
                </c:pt>
                <c:pt idx="220">
                  <c:v>1.6768669365316311E-3</c:v>
                </c:pt>
                <c:pt idx="221">
                  <c:v>4.6380422386921735E-2</c:v>
                </c:pt>
                <c:pt idx="222">
                  <c:v>-3.3340975451276962E-2</c:v>
                </c:pt>
                <c:pt idx="223">
                  <c:v>-1.2202025998735712E-2</c:v>
                </c:pt>
                <c:pt idx="224">
                  <c:v>2.8604809874553175E-2</c:v>
                </c:pt>
                <c:pt idx="225">
                  <c:v>1.5871205863619394E-2</c:v>
                </c:pt>
                <c:pt idx="226">
                  <c:v>-3.475440414352219E-3</c:v>
                </c:pt>
                <c:pt idx="227">
                  <c:v>1.6731223089914652E-2</c:v>
                </c:pt>
                <c:pt idx="228">
                  <c:v>9.6973414044214737E-3</c:v>
                </c:pt>
                <c:pt idx="229">
                  <c:v>-1.3049475372433187E-3</c:v>
                </c:pt>
                <c:pt idx="230">
                  <c:v>-9.7100658641040664E-3</c:v>
                </c:pt>
                <c:pt idx="231">
                  <c:v>5.5226537890071493E-3</c:v>
                </c:pt>
                <c:pt idx="232">
                  <c:v>1.380413632844985E-2</c:v>
                </c:pt>
                <c:pt idx="233">
                  <c:v>-8.8335209141115444E-3</c:v>
                </c:pt>
                <c:pt idx="234">
                  <c:v>-1.3398335562676073E-2</c:v>
                </c:pt>
                <c:pt idx="235">
                  <c:v>1.9641825635952428E-2</c:v>
                </c:pt>
                <c:pt idx="236">
                  <c:v>2.9135706503057874E-2</c:v>
                </c:pt>
                <c:pt idx="237">
                  <c:v>2.0197675060605484E-2</c:v>
                </c:pt>
                <c:pt idx="238">
                  <c:v>-1.768192439932335E-2</c:v>
                </c:pt>
                <c:pt idx="239">
                  <c:v>1.2554692818493507E-3</c:v>
                </c:pt>
                <c:pt idx="240">
                  <c:v>2.2088002710918302E-2</c:v>
                </c:pt>
                <c:pt idx="241">
                  <c:v>1.5828916743474787E-2</c:v>
                </c:pt>
                <c:pt idx="242">
                  <c:v>-1.9517599049293059E-2</c:v>
                </c:pt>
                <c:pt idx="243">
                  <c:v>1.8792508918205997E-2</c:v>
                </c:pt>
                <c:pt idx="244">
                  <c:v>-7.5233800921163533E-3</c:v>
                </c:pt>
                <c:pt idx="245">
                  <c:v>4.8705444142873065E-4</c:v>
                </c:pt>
                <c:pt idx="246">
                  <c:v>-4.3923750431441302E-3</c:v>
                </c:pt>
                <c:pt idx="247">
                  <c:v>-3.6841592428118429E-3</c:v>
                </c:pt>
                <c:pt idx="248">
                  <c:v>-2.0132383711869303E-2</c:v>
                </c:pt>
                <c:pt idx="249">
                  <c:v>2.7487143390624039E-2</c:v>
                </c:pt>
                <c:pt idx="250">
                  <c:v>2.2700781043913241E-2</c:v>
                </c:pt>
                <c:pt idx="251">
                  <c:v>3.5752720772469502E-3</c:v>
                </c:pt>
                <c:pt idx="252">
                  <c:v>1.9555367367990829E-2</c:v>
                </c:pt>
                <c:pt idx="253">
                  <c:v>-7.2591076184039417E-3</c:v>
                </c:pt>
                <c:pt idx="254">
                  <c:v>-8.0227726955287484E-3</c:v>
                </c:pt>
                <c:pt idx="255">
                  <c:v>2.6649576990127433E-2</c:v>
                </c:pt>
                <c:pt idx="256">
                  <c:v>7.3546605001793943E-3</c:v>
                </c:pt>
                <c:pt idx="257">
                  <c:v>-5.5108678121209582E-3</c:v>
                </c:pt>
                <c:pt idx="258">
                  <c:v>2.5295262783204299E-3</c:v>
                </c:pt>
                <c:pt idx="259">
                  <c:v>-6.9140470641653783E-3</c:v>
                </c:pt>
                <c:pt idx="260">
                  <c:v>-4.4037618190069568E-3</c:v>
                </c:pt>
                <c:pt idx="261">
                  <c:v>1.8868487466994058E-2</c:v>
                </c:pt>
                <c:pt idx="262">
                  <c:v>6.3622169488581765E-3</c:v>
                </c:pt>
                <c:pt idx="263">
                  <c:v>1.1037375278638137E-2</c:v>
                </c:pt>
                <c:pt idx="264">
                  <c:v>-7.6456167117527046E-3</c:v>
                </c:pt>
                <c:pt idx="265">
                  <c:v>8.0935896839941703E-3</c:v>
                </c:pt>
                <c:pt idx="266">
                  <c:v>1.4008045944058101E-2</c:v>
                </c:pt>
                <c:pt idx="267">
                  <c:v>-2.4317955251917552E-3</c:v>
                </c:pt>
                <c:pt idx="268">
                  <c:v>-1.2024223391107905E-2</c:v>
                </c:pt>
                <c:pt idx="269">
                  <c:v>-5.3907967722931771E-3</c:v>
                </c:pt>
                <c:pt idx="270">
                  <c:v>8.5221737374628782E-3</c:v>
                </c:pt>
                <c:pt idx="271">
                  <c:v>1.1324641951129926E-2</c:v>
                </c:pt>
                <c:pt idx="272">
                  <c:v>-2.3004969363163125E-2</c:v>
                </c:pt>
                <c:pt idx="273">
                  <c:v>1.6581207255212102E-2</c:v>
                </c:pt>
                <c:pt idx="274">
                  <c:v>1.9979752647067729E-3</c:v>
                </c:pt>
                <c:pt idx="275">
                  <c:v>-1.7757879723360678E-3</c:v>
                </c:pt>
                <c:pt idx="276">
                  <c:v>1.5539949310883639E-3</c:v>
                </c:pt>
                <c:pt idx="277">
                  <c:v>-1.0704889473841763E-2</c:v>
                </c:pt>
                <c:pt idx="278">
                  <c:v>4.4837464780776877E-4</c:v>
                </c:pt>
                <c:pt idx="279">
                  <c:v>2.9092195505978956E-3</c:v>
                </c:pt>
                <c:pt idx="280">
                  <c:v>-3.8061046191383103E-3</c:v>
                </c:pt>
                <c:pt idx="281">
                  <c:v>-5.3680986491172832E-2</c:v>
                </c:pt>
                <c:pt idx="282">
                  <c:v>1.7828292511447987E-2</c:v>
                </c:pt>
                <c:pt idx="283">
                  <c:v>-1.806499601896178E-2</c:v>
                </c:pt>
                <c:pt idx="284">
                  <c:v>-1.4546533429340112E-2</c:v>
                </c:pt>
                <c:pt idx="285">
                  <c:v>4.0752302946791899E-3</c:v>
                </c:pt>
                <c:pt idx="286">
                  <c:v>-1.2276030770676932E-2</c:v>
                </c:pt>
                <c:pt idx="287">
                  <c:v>-7.7801734513605857E-3</c:v>
                </c:pt>
                <c:pt idx="288">
                  <c:v>1.8380131792438463E-2</c:v>
                </c:pt>
                <c:pt idx="289">
                  <c:v>-6.0089148947617124E-3</c:v>
                </c:pt>
                <c:pt idx="290">
                  <c:v>1.0790239954863213E-2</c:v>
                </c:pt>
                <c:pt idx="291">
                  <c:v>2.3820475437296112E-3</c:v>
                </c:pt>
                <c:pt idx="292">
                  <c:v>1.4878101392978075E-2</c:v>
                </c:pt>
                <c:pt idx="293">
                  <c:v>1.350423455342082E-2</c:v>
                </c:pt>
                <c:pt idx="294">
                  <c:v>2.3129733280799564E-4</c:v>
                </c:pt>
                <c:pt idx="295">
                  <c:v>-5.0996879285741589E-3</c:v>
                </c:pt>
                <c:pt idx="296">
                  <c:v>-5.1258281092490567E-3</c:v>
                </c:pt>
                <c:pt idx="297">
                  <c:v>-4.4481615297176803E-3</c:v>
                </c:pt>
                <c:pt idx="298">
                  <c:v>8.8765228705832804E-3</c:v>
                </c:pt>
                <c:pt idx="299">
                  <c:v>7.4143362517489243E-3</c:v>
                </c:pt>
                <c:pt idx="300">
                  <c:v>-7.1818158546078335E-3</c:v>
                </c:pt>
                <c:pt idx="301">
                  <c:v>-1.0752739229803722E-2</c:v>
                </c:pt>
                <c:pt idx="302">
                  <c:v>-1.3010257604639466E-2</c:v>
                </c:pt>
                <c:pt idx="303">
                  <c:v>1.6529297402235309E-2</c:v>
                </c:pt>
                <c:pt idx="304">
                  <c:v>-2.4897579718340047E-2</c:v>
                </c:pt>
                <c:pt idx="305">
                  <c:v>-9.6502685936191712E-3</c:v>
                </c:pt>
                <c:pt idx="306">
                  <c:v>-2.9133025375295183E-3</c:v>
                </c:pt>
                <c:pt idx="307">
                  <c:v>1.6636918415215772E-2</c:v>
                </c:pt>
                <c:pt idx="308">
                  <c:v>6.435470259480958E-3</c:v>
                </c:pt>
                <c:pt idx="309">
                  <c:v>1.0383530407090073E-7</c:v>
                </c:pt>
                <c:pt idx="310">
                  <c:v>-2.5091784084423599E-2</c:v>
                </c:pt>
                <c:pt idx="311">
                  <c:v>-6.618501489972479E-3</c:v>
                </c:pt>
                <c:pt idx="312">
                  <c:v>-3.4491574576696938E-3</c:v>
                </c:pt>
                <c:pt idx="313">
                  <c:v>2.1726791695732856E-2</c:v>
                </c:pt>
                <c:pt idx="314">
                  <c:v>3.134376749354335E-3</c:v>
                </c:pt>
                <c:pt idx="315">
                  <c:v>2.8846063885167444E-3</c:v>
                </c:pt>
                <c:pt idx="316">
                  <c:v>-2.400692125067896E-4</c:v>
                </c:pt>
                <c:pt idx="317">
                  <c:v>1.4539660271123951E-2</c:v>
                </c:pt>
                <c:pt idx="318">
                  <c:v>3.7161701803944881E-2</c:v>
                </c:pt>
                <c:pt idx="319">
                  <c:v>2.0088704758205771E-2</c:v>
                </c:pt>
                <c:pt idx="320">
                  <c:v>-3.8961487769945201E-2</c:v>
                </c:pt>
                <c:pt idx="321">
                  <c:v>8.0990502209898532E-3</c:v>
                </c:pt>
                <c:pt idx="322">
                  <c:v>-2.8045734378387442E-2</c:v>
                </c:pt>
                <c:pt idx="323">
                  <c:v>-8.5694770724590846E-3</c:v>
                </c:pt>
                <c:pt idx="324">
                  <c:v>4.0558664240879149E-3</c:v>
                </c:pt>
                <c:pt idx="325">
                  <c:v>-3.5778162652002989E-3</c:v>
                </c:pt>
                <c:pt idx="326">
                  <c:v>1.79971474655315E-2</c:v>
                </c:pt>
                <c:pt idx="327">
                  <c:v>5.6166900310052449E-3</c:v>
                </c:pt>
                <c:pt idx="328">
                  <c:v>-2.804452614061603E-3</c:v>
                </c:pt>
                <c:pt idx="329">
                  <c:v>-3.4038686347435176E-2</c:v>
                </c:pt>
                <c:pt idx="330">
                  <c:v>3.8666039016913701E-3</c:v>
                </c:pt>
                <c:pt idx="331">
                  <c:v>-4.8254810160320563E-4</c:v>
                </c:pt>
                <c:pt idx="332">
                  <c:v>-3.1419523575022777E-3</c:v>
                </c:pt>
                <c:pt idx="333">
                  <c:v>4.1067107584441846E-3</c:v>
                </c:pt>
                <c:pt idx="334">
                  <c:v>1.6861519820985556E-3</c:v>
                </c:pt>
                <c:pt idx="335">
                  <c:v>1.0772151547031478E-2</c:v>
                </c:pt>
                <c:pt idx="336">
                  <c:v>9.4787534170367466E-3</c:v>
                </c:pt>
                <c:pt idx="337">
                  <c:v>1.2655398728577036E-2</c:v>
                </c:pt>
                <c:pt idx="338">
                  <c:v>5.1103228725664848E-3</c:v>
                </c:pt>
                <c:pt idx="339">
                  <c:v>1.0830869711032641E-2</c:v>
                </c:pt>
                <c:pt idx="340">
                  <c:v>-1.361504992344411E-2</c:v>
                </c:pt>
                <c:pt idx="341">
                  <c:v>2.137764401187732E-2</c:v>
                </c:pt>
                <c:pt idx="342">
                  <c:v>3.8153006368985012E-2</c:v>
                </c:pt>
                <c:pt idx="343">
                  <c:v>-1.5220384724800928E-2</c:v>
                </c:pt>
                <c:pt idx="344">
                  <c:v>1.2589904294095603E-2</c:v>
                </c:pt>
                <c:pt idx="345">
                  <c:v>1.6975426456111446E-2</c:v>
                </c:pt>
                <c:pt idx="346">
                  <c:v>8.8086850183723402E-3</c:v>
                </c:pt>
                <c:pt idx="347">
                  <c:v>-1.09690289715668E-2</c:v>
                </c:pt>
                <c:pt idx="348">
                  <c:v>-1.0871967979444497E-2</c:v>
                </c:pt>
                <c:pt idx="349">
                  <c:v>-3.2847896740550641E-3</c:v>
                </c:pt>
                <c:pt idx="350">
                  <c:v>1.8257369389135202E-2</c:v>
                </c:pt>
                <c:pt idx="351">
                  <c:v>-8.2180131119328533E-3</c:v>
                </c:pt>
                <c:pt idx="352">
                  <c:v>0</c:v>
                </c:pt>
                <c:pt idx="353">
                  <c:v>-1.3114923338113774E-2</c:v>
                </c:pt>
                <c:pt idx="354">
                  <c:v>1.3192722766499302E-3</c:v>
                </c:pt>
                <c:pt idx="355">
                  <c:v>-1.9796256347608962E-3</c:v>
                </c:pt>
                <c:pt idx="356">
                  <c:v>-1.9789420432186035E-2</c:v>
                </c:pt>
                <c:pt idx="357">
                  <c:v>1.0721624409177058E-2</c:v>
                </c:pt>
                <c:pt idx="358">
                  <c:v>3.1056181772581024E-3</c:v>
                </c:pt>
                <c:pt idx="359">
                  <c:v>-9.3459072805667665E-3</c:v>
                </c:pt>
                <c:pt idx="360">
                  <c:v>-7.404944122611945E-3</c:v>
                </c:pt>
                <c:pt idx="361">
                  <c:v>-1.0869663476487452E-2</c:v>
                </c:pt>
                <c:pt idx="362">
                  <c:v>1.2894622949786175E-2</c:v>
                </c:pt>
                <c:pt idx="363">
                  <c:v>-1.1074804213595716E-2</c:v>
                </c:pt>
                <c:pt idx="364">
                  <c:v>8.5992563440535248E-3</c:v>
                </c:pt>
                <c:pt idx="365">
                  <c:v>9.4192674347328836E-3</c:v>
                </c:pt>
                <c:pt idx="366">
                  <c:v>-2.8987546410120895E-2</c:v>
                </c:pt>
                <c:pt idx="367">
                  <c:v>-2.7960843770502557E-2</c:v>
                </c:pt>
                <c:pt idx="368">
                  <c:v>1.5475096029328696E-2</c:v>
                </c:pt>
                <c:pt idx="369">
                  <c:v>-1.5711386477079724E-2</c:v>
                </c:pt>
                <c:pt idx="370">
                  <c:v>4.0099111186784643E-3</c:v>
                </c:pt>
                <c:pt idx="371">
                  <c:v>-3.3011042811075231E-3</c:v>
                </c:pt>
                <c:pt idx="372">
                  <c:v>1.7326560013262833E-2</c:v>
                </c:pt>
                <c:pt idx="373">
                  <c:v>-4.6662137707286578E-3</c:v>
                </c:pt>
                <c:pt idx="374">
                  <c:v>1.922470187806638E-2</c:v>
                </c:pt>
                <c:pt idx="375">
                  <c:v>-1.1536826430193849E-2</c:v>
                </c:pt>
                <c:pt idx="376">
                  <c:v>1.8548450826354488E-3</c:v>
                </c:pt>
                <c:pt idx="377">
                  <c:v>2.4257471919085671E-2</c:v>
                </c:pt>
                <c:pt idx="378">
                  <c:v>2.9348952395640091E-3</c:v>
                </c:pt>
                <c:pt idx="379">
                  <c:v>5.3956916820986399E-3</c:v>
                </c:pt>
                <c:pt idx="380">
                  <c:v>1.5793922871481125E-2</c:v>
                </c:pt>
                <c:pt idx="381">
                  <c:v>9.0080138929046517E-3</c:v>
                </c:pt>
                <c:pt idx="382">
                  <c:v>6.5603139292652623E-4</c:v>
                </c:pt>
                <c:pt idx="383">
                  <c:v>7.8380786207415953E-3</c:v>
                </c:pt>
                <c:pt idx="384">
                  <c:v>-4.3469363719628069E-3</c:v>
                </c:pt>
                <c:pt idx="385">
                  <c:v>-6.555961553405854E-3</c:v>
                </c:pt>
                <c:pt idx="386">
                  <c:v>6.338125817003732E-3</c:v>
                </c:pt>
                <c:pt idx="387">
                  <c:v>6.5146750780554529E-3</c:v>
                </c:pt>
                <c:pt idx="388">
                  <c:v>1.2903393178213526E-2</c:v>
                </c:pt>
                <c:pt idx="389">
                  <c:v>-7.0762066927392477E-3</c:v>
                </c:pt>
                <c:pt idx="390">
                  <c:v>6.2211927736552236E-3</c:v>
                </c:pt>
                <c:pt idx="391">
                  <c:v>-2.1409404152957184E-3</c:v>
                </c:pt>
                <c:pt idx="392">
                  <c:v>-2.2979508446710737E-2</c:v>
                </c:pt>
                <c:pt idx="393">
                  <c:v>-5.7181194078725715E-3</c:v>
                </c:pt>
                <c:pt idx="394">
                  <c:v>-1.0865977052410776E-2</c:v>
                </c:pt>
                <c:pt idx="395">
                  <c:v>-2.679200889487217E-3</c:v>
                </c:pt>
                <c:pt idx="396">
                  <c:v>2.8866176854767923E-2</c:v>
                </c:pt>
                <c:pt idx="397">
                  <c:v>7.3576890751038239E-3</c:v>
                </c:pt>
                <c:pt idx="398">
                  <c:v>-9.5321472121216392E-3</c:v>
                </c:pt>
                <c:pt idx="399">
                  <c:v>3.0428374659767308E-3</c:v>
                </c:pt>
                <c:pt idx="400">
                  <c:v>4.3309030012203265E-3</c:v>
                </c:pt>
                <c:pt idx="401">
                  <c:v>-9.3347215365823383E-3</c:v>
                </c:pt>
                <c:pt idx="402">
                  <c:v>8.0374252221547485E-3</c:v>
                </c:pt>
                <c:pt idx="403">
                  <c:v>4.9638299761517023E-3</c:v>
                </c:pt>
                <c:pt idx="404">
                  <c:v>1.006761672412697E-2</c:v>
                </c:pt>
                <c:pt idx="405">
                  <c:v>-8.7767087215673521E-3</c:v>
                </c:pt>
                <c:pt idx="406">
                  <c:v>9.6288082543117132E-3</c:v>
                </c:pt>
                <c:pt idx="407">
                  <c:v>-3.6266416663454063E-3</c:v>
                </c:pt>
                <c:pt idx="408">
                  <c:v>-7.5083776349139444E-3</c:v>
                </c:pt>
                <c:pt idx="409">
                  <c:v>1.2624564105652485E-2</c:v>
                </c:pt>
                <c:pt idx="410">
                  <c:v>-2.9812807689919914E-3</c:v>
                </c:pt>
                <c:pt idx="411">
                  <c:v>2.2771422985919221E-2</c:v>
                </c:pt>
                <c:pt idx="412">
                  <c:v>-6.0638226004339508E-3</c:v>
                </c:pt>
                <c:pt idx="413">
                  <c:v>-1.6792498775781996E-3</c:v>
                </c:pt>
                <c:pt idx="414">
                  <c:v>-1.3323695350519065E-2</c:v>
                </c:pt>
                <c:pt idx="415">
                  <c:v>-4.9087718189828348E-3</c:v>
                </c:pt>
                <c:pt idx="416">
                  <c:v>1.2829036535121324E-3</c:v>
                </c:pt>
                <c:pt idx="417">
                  <c:v>-3.4246370957235618E-3</c:v>
                </c:pt>
                <c:pt idx="418">
                  <c:v>6.19858721477604E-3</c:v>
                </c:pt>
                <c:pt idx="419">
                  <c:v>1.983189586366214E-2</c:v>
                </c:pt>
                <c:pt idx="420">
                  <c:v>-3.9770325891466353E-3</c:v>
                </c:pt>
                <c:pt idx="421">
                  <c:v>-5.2570119957106925E-3</c:v>
                </c:pt>
                <c:pt idx="422">
                  <c:v>1.0903830866064709E-2</c:v>
                </c:pt>
                <c:pt idx="423">
                  <c:v>1.2435381896036539E-2</c:v>
                </c:pt>
                <c:pt idx="424">
                  <c:v>8.409381518636282E-3</c:v>
                </c:pt>
                <c:pt idx="425">
                  <c:v>-6.9686136582865444E-3</c:v>
                </c:pt>
                <c:pt idx="426">
                  <c:v>-3.2962305542569808E-3</c:v>
                </c:pt>
                <c:pt idx="427">
                  <c:v>5.7612481714576736E-3</c:v>
                </c:pt>
                <c:pt idx="428">
                  <c:v>2.66368552031249E-3</c:v>
                </c:pt>
                <c:pt idx="429">
                  <c:v>9.1659737214158255E-3</c:v>
                </c:pt>
                <c:pt idx="430">
                  <c:v>3.3103758262273228E-2</c:v>
                </c:pt>
                <c:pt idx="431">
                  <c:v>2.2690803552792134E-2</c:v>
                </c:pt>
                <c:pt idx="432">
                  <c:v>-9.2468864886579467E-3</c:v>
                </c:pt>
                <c:pt idx="433">
                  <c:v>-1.3556919957100817E-3</c:v>
                </c:pt>
                <c:pt idx="434">
                  <c:v>4.4474605103265929E-3</c:v>
                </c:pt>
                <c:pt idx="435">
                  <c:v>5.003901557149611E-3</c:v>
                </c:pt>
                <c:pt idx="436">
                  <c:v>-6.5636229942495298E-3</c:v>
                </c:pt>
                <c:pt idx="437">
                  <c:v>-7.3872722539671748E-3</c:v>
                </c:pt>
                <c:pt idx="438">
                  <c:v>1.2603106189318617E-2</c:v>
                </c:pt>
                <c:pt idx="439">
                  <c:v>-6.3786337367419225E-3</c:v>
                </c:pt>
                <c:pt idx="440">
                  <c:v>-9.938702605475502E-3</c:v>
                </c:pt>
                <c:pt idx="441">
                  <c:v>1.4002586223586081E-2</c:v>
                </c:pt>
                <c:pt idx="442">
                  <c:v>-1.263258307689814E-2</c:v>
                </c:pt>
                <c:pt idx="443">
                  <c:v>-1.9751826134191838E-2</c:v>
                </c:pt>
                <c:pt idx="444">
                  <c:v>-3.5970963114334811E-3</c:v>
                </c:pt>
                <c:pt idx="445">
                  <c:v>2.0607036668434515E-2</c:v>
                </c:pt>
                <c:pt idx="446">
                  <c:v>9.1752347561773282E-3</c:v>
                </c:pt>
                <c:pt idx="447">
                  <c:v>-1.9451157008903521E-3</c:v>
                </c:pt>
                <c:pt idx="448">
                  <c:v>-9.3896997326271617E-3</c:v>
                </c:pt>
                <c:pt idx="449">
                  <c:v>1.3276239095769976E-2</c:v>
                </c:pt>
                <c:pt idx="450">
                  <c:v>2.0920078461535214E-2</c:v>
                </c:pt>
                <c:pt idx="451">
                  <c:v>6.4369273232412249E-3</c:v>
                </c:pt>
                <c:pt idx="452">
                  <c:v>-1.9051760059520858E-2</c:v>
                </c:pt>
                <c:pt idx="453">
                  <c:v>-1.8833764441232977E-2</c:v>
                </c:pt>
                <c:pt idx="454">
                  <c:v>-7.2785054975687226E-3</c:v>
                </c:pt>
                <c:pt idx="455">
                  <c:v>9.2366557512378444E-3</c:v>
                </c:pt>
                <c:pt idx="456">
                  <c:v>1.4564764509520522E-2</c:v>
                </c:pt>
                <c:pt idx="457">
                  <c:v>-7.3529658742823439E-3</c:v>
                </c:pt>
                <c:pt idx="458">
                  <c:v>4.0701848515017347E-3</c:v>
                </c:pt>
                <c:pt idx="459">
                  <c:v>-1.069533901486556E-2</c:v>
                </c:pt>
                <c:pt idx="460">
                  <c:v>-7.6538094893385585E-3</c:v>
                </c:pt>
                <c:pt idx="461">
                  <c:v>6.67577371509483E-3</c:v>
                </c:pt>
                <c:pt idx="462">
                  <c:v>2.1503779385323237E-3</c:v>
                </c:pt>
                <c:pt idx="463">
                  <c:v>0</c:v>
                </c:pt>
                <c:pt idx="464">
                  <c:v>-3.325160327729912E-3</c:v>
                </c:pt>
                <c:pt idx="465">
                  <c:v>-1.9587184929500553E-2</c:v>
                </c:pt>
                <c:pt idx="466">
                  <c:v>1.4480092124388737E-2</c:v>
                </c:pt>
                <c:pt idx="467">
                  <c:v>1.0188151167033073E-2</c:v>
                </c:pt>
                <c:pt idx="468">
                  <c:v>-1.9511600436581897E-3</c:v>
                </c:pt>
                <c:pt idx="469">
                  <c:v>0</c:v>
                </c:pt>
                <c:pt idx="470">
                  <c:v>-1.2974445053944116E-2</c:v>
                </c:pt>
                <c:pt idx="471">
                  <c:v>8.3294579993601375E-2</c:v>
                </c:pt>
                <c:pt idx="472">
                  <c:v>-1.6150103785312262E-2</c:v>
                </c:pt>
                <c:pt idx="473">
                  <c:v>-4.2644898608611304E-3</c:v>
                </c:pt>
                <c:pt idx="474">
                  <c:v>-5.4028125864307606E-3</c:v>
                </c:pt>
                <c:pt idx="475">
                  <c:v>1.0591875635755992E-2</c:v>
                </c:pt>
                <c:pt idx="476">
                  <c:v>-4.6317333100696339E-3</c:v>
                </c:pt>
                <c:pt idx="477">
                  <c:v>-1.3837185970794762E-2</c:v>
                </c:pt>
                <c:pt idx="478">
                  <c:v>1.0116204720997437E-2</c:v>
                </c:pt>
                <c:pt idx="479">
                  <c:v>2.9778327423358219E-3</c:v>
                </c:pt>
                <c:pt idx="480">
                  <c:v>-4.4700675468977991E-3</c:v>
                </c:pt>
                <c:pt idx="481">
                  <c:v>-6.7428864789703963E-3</c:v>
                </c:pt>
                <c:pt idx="482">
                  <c:v>-5.2760856048774847E-3</c:v>
                </c:pt>
                <c:pt idx="483">
                  <c:v>1.2205596281956737E-2</c:v>
                </c:pt>
                <c:pt idx="484">
                  <c:v>-1.4941858117699842E-3</c:v>
                </c:pt>
                <c:pt idx="485">
                  <c:v>2.4555808095557782E-2</c:v>
                </c:pt>
                <c:pt idx="486">
                  <c:v>4.1860208881208992E-3</c:v>
                </c:pt>
                <c:pt idx="487">
                  <c:v>5.072470384897847E-3</c:v>
                </c:pt>
                <c:pt idx="488">
                  <c:v>-9.0761289701196714E-3</c:v>
                </c:pt>
                <c:pt idx="489">
                  <c:v>7.6294977369271927E-3</c:v>
                </c:pt>
                <c:pt idx="490">
                  <c:v>-1.8112369358850345E-3</c:v>
                </c:pt>
                <c:pt idx="491">
                  <c:v>1.4492780634825862E-3</c:v>
                </c:pt>
                <c:pt idx="492">
                  <c:v>2.024972725918979E-2</c:v>
                </c:pt>
                <c:pt idx="493">
                  <c:v>2.660760152231368E-2</c:v>
                </c:pt>
                <c:pt idx="494">
                  <c:v>-8.8488530982261133E-3</c:v>
                </c:pt>
                <c:pt idx="495">
                  <c:v>-7.3465749695364232E-3</c:v>
                </c:pt>
                <c:pt idx="496">
                  <c:v>1.0131102132143079E-2</c:v>
                </c:pt>
                <c:pt idx="497">
                  <c:v>-5.4021088911836703E-3</c:v>
                </c:pt>
                <c:pt idx="498">
                  <c:v>4.010801932176569E-3</c:v>
                </c:pt>
                <c:pt idx="499">
                  <c:v>-2.759907935462832E-3</c:v>
                </c:pt>
                <c:pt idx="500">
                  <c:v>2.6203009191762142E-3</c:v>
                </c:pt>
                <c:pt idx="501">
                  <c:v>-2.2705557215907178E-3</c:v>
                </c:pt>
                <c:pt idx="502">
                  <c:v>-1.728437230992904E-2</c:v>
                </c:pt>
                <c:pt idx="503">
                  <c:v>1.2552143195996318E-2</c:v>
                </c:pt>
                <c:pt idx="504">
                  <c:v>-4.9313429432465243E-3</c:v>
                </c:pt>
                <c:pt idx="505">
                  <c:v>1.4199564853281993E-2</c:v>
                </c:pt>
                <c:pt idx="506">
                  <c:v>1.6229658036234607E-2</c:v>
                </c:pt>
                <c:pt idx="507">
                  <c:v>3.4243886307789038E-4</c:v>
                </c:pt>
                <c:pt idx="508">
                  <c:v>8.863183097925156E-3</c:v>
                </c:pt>
                <c:pt idx="509">
                  <c:v>0</c:v>
                </c:pt>
                <c:pt idx="510">
                  <c:v>1.5992255315833894E-2</c:v>
                </c:pt>
                <c:pt idx="511">
                  <c:v>7.6526492447567462E-3</c:v>
                </c:pt>
                <c:pt idx="512">
                  <c:v>2.6481144317529459E-3</c:v>
                </c:pt>
                <c:pt idx="513">
                  <c:v>3.4650895961764955E-3</c:v>
                </c:pt>
                <c:pt idx="514">
                  <c:v>2.3033992882587448E-3</c:v>
                </c:pt>
                <c:pt idx="515">
                  <c:v>1.3138364262195695E-3</c:v>
                </c:pt>
                <c:pt idx="516">
                  <c:v>-2.4253693399462095E-2</c:v>
                </c:pt>
                <c:pt idx="517">
                  <c:v>-2.7272816408954507E-2</c:v>
                </c:pt>
                <c:pt idx="518">
                  <c:v>7.4029056222682686E-3</c:v>
                </c:pt>
                <c:pt idx="519">
                  <c:v>-3.4363579805824396E-3</c:v>
                </c:pt>
                <c:pt idx="520">
                  <c:v>-7.7754169921217982E-3</c:v>
                </c:pt>
                <c:pt idx="521">
                  <c:v>3.1754111872212706E-2</c:v>
                </c:pt>
                <c:pt idx="522">
                  <c:v>-2.3118534894565539E-2</c:v>
                </c:pt>
                <c:pt idx="523">
                  <c:v>-3.4999176229038663E-2</c:v>
                </c:pt>
                <c:pt idx="524">
                  <c:v>2.9135130782606319E-2</c:v>
                </c:pt>
                <c:pt idx="525">
                  <c:v>-6.5949638535097565E-3</c:v>
                </c:pt>
                <c:pt idx="526">
                  <c:v>1.486369182405166E-2</c:v>
                </c:pt>
                <c:pt idx="527">
                  <c:v>1.9200366473759882E-2</c:v>
                </c:pt>
                <c:pt idx="528">
                  <c:v>-6.9239775916118797E-3</c:v>
                </c:pt>
                <c:pt idx="529">
                  <c:v>1.2127505066617538E-2</c:v>
                </c:pt>
                <c:pt idx="530">
                  <c:v>2.6751223765710385E-3</c:v>
                </c:pt>
                <c:pt idx="531">
                  <c:v>3.1674889269898234E-3</c:v>
                </c:pt>
                <c:pt idx="532">
                  <c:v>-8.3808705024465788E-2</c:v>
                </c:pt>
                <c:pt idx="533">
                  <c:v>-1.8115569581988137E-3</c:v>
                </c:pt>
                <c:pt idx="534">
                  <c:v>1.4222877017784801E-2</c:v>
                </c:pt>
                <c:pt idx="535">
                  <c:v>2.3846451970722254E-2</c:v>
                </c:pt>
                <c:pt idx="536">
                  <c:v>-1.6721320124430183E-2</c:v>
                </c:pt>
                <c:pt idx="537">
                  <c:v>7.2508475017834875E-3</c:v>
                </c:pt>
                <c:pt idx="538">
                  <c:v>2.4639320527422692E-3</c:v>
                </c:pt>
                <c:pt idx="539">
                  <c:v>3.6845396616654097E-3</c:v>
                </c:pt>
                <c:pt idx="540">
                  <c:v>-1.3044422498246886E-2</c:v>
                </c:pt>
                <c:pt idx="541">
                  <c:v>1.0062767877714958E-2</c:v>
                </c:pt>
                <c:pt idx="542">
                  <c:v>-3.8718815042766393E-3</c:v>
                </c:pt>
                <c:pt idx="543">
                  <c:v>1.8692089221612345E-2</c:v>
                </c:pt>
                <c:pt idx="544">
                  <c:v>3.4615328004250078E-4</c:v>
                </c:pt>
                <c:pt idx="545">
                  <c:v>1.6642736855452568E-2</c:v>
                </c:pt>
                <c:pt idx="546">
                  <c:v>-5.973259199872758E-3</c:v>
                </c:pt>
                <c:pt idx="547">
                  <c:v>-4.6324379064649384E-3</c:v>
                </c:pt>
                <c:pt idx="548">
                  <c:v>-2.2433729597642324E-2</c:v>
                </c:pt>
                <c:pt idx="549">
                  <c:v>3.5111665322872716E-3</c:v>
                </c:pt>
                <c:pt idx="550">
                  <c:v>-2.1433786121758627E-2</c:v>
                </c:pt>
                <c:pt idx="551">
                  <c:v>-7.3682015000252517E-3</c:v>
                </c:pt>
                <c:pt idx="552">
                  <c:v>6.4725252449138841E-3</c:v>
                </c:pt>
                <c:pt idx="553">
                  <c:v>1.7586426028560039E-2</c:v>
                </c:pt>
                <c:pt idx="554">
                  <c:v>-2.8213556855251408E-3</c:v>
                </c:pt>
                <c:pt idx="555">
                  <c:v>1.235348117517532E-3</c:v>
                </c:pt>
                <c:pt idx="556">
                  <c:v>-1.0816725779238459E-2</c:v>
                </c:pt>
                <c:pt idx="557">
                  <c:v>-1.4908206546818093E-2</c:v>
                </c:pt>
                <c:pt idx="558">
                  <c:v>-1.8112288389571481E-3</c:v>
                </c:pt>
                <c:pt idx="559">
                  <c:v>1.8124705709400839E-4</c:v>
                </c:pt>
                <c:pt idx="560">
                  <c:v>-8.7384991879106717E-3</c:v>
                </c:pt>
                <c:pt idx="561">
                  <c:v>0</c:v>
                </c:pt>
                <c:pt idx="562">
                  <c:v>2.2241261303909025E-2</c:v>
                </c:pt>
                <c:pt idx="563">
                  <c:v>7.8375903493860914E-3</c:v>
                </c:pt>
                <c:pt idx="564">
                  <c:v>5.4852736070240471E-3</c:v>
                </c:pt>
                <c:pt idx="565">
                  <c:v>-1.2360025499218996E-3</c:v>
                </c:pt>
                <c:pt idx="566">
                  <c:v>-1.8365483659448029E-2</c:v>
                </c:pt>
                <c:pt idx="567">
                  <c:v>-2.2198836561365797E-2</c:v>
                </c:pt>
                <c:pt idx="568">
                  <c:v>5.6875568999060159E-3</c:v>
                </c:pt>
                <c:pt idx="569">
                  <c:v>1.8929131216113834E-2</c:v>
                </c:pt>
                <c:pt idx="570">
                  <c:v>-2.7733875755268266E-2</c:v>
                </c:pt>
                <c:pt idx="571">
                  <c:v>-2.3966761671197344E-2</c:v>
                </c:pt>
                <c:pt idx="572">
                  <c:v>-2.2765544744538348E-3</c:v>
                </c:pt>
                <c:pt idx="573">
                  <c:v>8.698960332954541E-3</c:v>
                </c:pt>
                <c:pt idx="574">
                  <c:v>1.0675299527265101E-2</c:v>
                </c:pt>
                <c:pt idx="575">
                  <c:v>1.7908701134348587E-2</c:v>
                </c:pt>
                <c:pt idx="576">
                  <c:v>7.3160142519783974E-4</c:v>
                </c:pt>
                <c:pt idx="577">
                  <c:v>5.1067226962640258E-3</c:v>
                </c:pt>
                <c:pt idx="578">
                  <c:v>7.2744868883098781E-4</c:v>
                </c:pt>
                <c:pt idx="579">
                  <c:v>4.8961279226901822E-3</c:v>
                </c:pt>
                <c:pt idx="580">
                  <c:v>-1.6230837582195429E-2</c:v>
                </c:pt>
                <c:pt idx="581">
                  <c:v>-1.2208836928239285E-2</c:v>
                </c:pt>
                <c:pt idx="582">
                  <c:v>-8.0351792548819731E-3</c:v>
                </c:pt>
                <c:pt idx="583">
                  <c:v>1.3788166268656164E-2</c:v>
                </c:pt>
                <c:pt idx="584">
                  <c:v>7.925610444322757E-3</c:v>
                </c:pt>
                <c:pt idx="585">
                  <c:v>1.2842905927434505E-3</c:v>
                </c:pt>
                <c:pt idx="586">
                  <c:v>1.4380911706459169E-2</c:v>
                </c:pt>
                <c:pt idx="587">
                  <c:v>-5.8002531695549092E-3</c:v>
                </c:pt>
                <c:pt idx="588">
                  <c:v>3.6348678790563835E-4</c:v>
                </c:pt>
                <c:pt idx="589">
                  <c:v>4.8944569640176116E-3</c:v>
                </c:pt>
                <c:pt idx="590">
                  <c:v>1.6261246605791169E-3</c:v>
                </c:pt>
                <c:pt idx="591">
                  <c:v>1.8247403007203438E-2</c:v>
                </c:pt>
                <c:pt idx="592">
                  <c:v>7.417832155710043E-3</c:v>
                </c:pt>
                <c:pt idx="593">
                  <c:v>-1.7394789458094553E-2</c:v>
                </c:pt>
                <c:pt idx="594">
                  <c:v>-2.4652294400307407E-2</c:v>
                </c:pt>
                <c:pt idx="595">
                  <c:v>9.8612670708916866E-3</c:v>
                </c:pt>
                <c:pt idx="596">
                  <c:v>-1.0909354767367123E-3</c:v>
                </c:pt>
                <c:pt idx="597">
                  <c:v>-1.207921136285753E-2</c:v>
                </c:pt>
                <c:pt idx="598">
                  <c:v>1.2442962616846303E-2</c:v>
                </c:pt>
                <c:pt idx="599">
                  <c:v>9.9521888997010678E-3</c:v>
                </c:pt>
                <c:pt idx="600">
                  <c:v>1.1457357850709135E-2</c:v>
                </c:pt>
                <c:pt idx="601">
                  <c:v>1.7783766125293913E-3</c:v>
                </c:pt>
                <c:pt idx="602">
                  <c:v>1.4639972530773152E-2</c:v>
                </c:pt>
                <c:pt idx="603">
                  <c:v>-2.6299532887401034E-3</c:v>
                </c:pt>
                <c:pt idx="604">
                  <c:v>-3.5116845328965018E-4</c:v>
                </c:pt>
                <c:pt idx="605">
                  <c:v>-8.7852424706946796E-4</c:v>
                </c:pt>
                <c:pt idx="606">
                  <c:v>5.7839472731477095E-3</c:v>
                </c:pt>
                <c:pt idx="607">
                  <c:v>4.0115128351767664E-3</c:v>
                </c:pt>
                <c:pt idx="608">
                  <c:v>1.9819624457426261E-2</c:v>
                </c:pt>
                <c:pt idx="609">
                  <c:v>6.9722702569193634E-3</c:v>
                </c:pt>
                <c:pt idx="610">
                  <c:v>4.5650968168999984E-3</c:v>
                </c:pt>
                <c:pt idx="611">
                  <c:v>-6.6007455794058712E-3</c:v>
                </c:pt>
                <c:pt idx="612">
                  <c:v>3.3961559826773606E-4</c:v>
                </c:pt>
                <c:pt idx="613">
                  <c:v>-8.6949786903392536E-3</c:v>
                </c:pt>
                <c:pt idx="614">
                  <c:v>1.7108317723812708E-3</c:v>
                </c:pt>
                <c:pt idx="615">
                  <c:v>-3.0816175866377449E-3</c:v>
                </c:pt>
                <c:pt idx="616">
                  <c:v>9.3864912341644017E-3</c:v>
                </c:pt>
                <c:pt idx="617">
                  <c:v>6.7716940062400779E-3</c:v>
                </c:pt>
                <c:pt idx="618">
                  <c:v>-1.1027337279374376E-2</c:v>
                </c:pt>
                <c:pt idx="619">
                  <c:v>2.5555732915781121E-3</c:v>
                </c:pt>
                <c:pt idx="620">
                  <c:v>-1.1293755510529829E-2</c:v>
                </c:pt>
                <c:pt idx="621">
                  <c:v>-7.9474867942345047E-3</c:v>
                </c:pt>
                <c:pt idx="622">
                  <c:v>5.5353475782777906E-3</c:v>
                </c:pt>
                <c:pt idx="623">
                  <c:v>-2.5908865710039947E-3</c:v>
                </c:pt>
                <c:pt idx="624">
                  <c:v>-3.2643189937547577E-3</c:v>
                </c:pt>
                <c:pt idx="625">
                  <c:v>-1.043937242464018E-3</c:v>
                </c:pt>
                <c:pt idx="626">
                  <c:v>1.4003169726154051E-2</c:v>
                </c:pt>
                <c:pt idx="627">
                  <c:v>-3.4394140971601883E-3</c:v>
                </c:pt>
                <c:pt idx="628">
                  <c:v>7.038092760151121E-3</c:v>
                </c:pt>
                <c:pt idx="629">
                  <c:v>-5.8329665664003149E-3</c:v>
                </c:pt>
                <c:pt idx="630">
                  <c:v>-1.6830430080490937E-2</c:v>
                </c:pt>
                <c:pt idx="631">
                  <c:v>-4.3840871746619854E-3</c:v>
                </c:pt>
                <c:pt idx="632">
                  <c:v>-7.2316764100950103E-3</c:v>
                </c:pt>
                <c:pt idx="633">
                  <c:v>1.9453250769886365E-3</c:v>
                </c:pt>
                <c:pt idx="634">
                  <c:v>3.8793844783400438E-3</c:v>
                </c:pt>
                <c:pt idx="635">
                  <c:v>-2.8198610091318245E-3</c:v>
                </c:pt>
                <c:pt idx="636">
                  <c:v>5.2807680409536935E-3</c:v>
                </c:pt>
                <c:pt idx="637">
                  <c:v>-3.2292473432864691E-2</c:v>
                </c:pt>
                <c:pt idx="638">
                  <c:v>1.7969884875044525E-2</c:v>
                </c:pt>
                <c:pt idx="639">
                  <c:v>9.9239211035466596E-3</c:v>
                </c:pt>
                <c:pt idx="640">
                  <c:v>1.7653104432651515E-2</c:v>
                </c:pt>
                <c:pt idx="641">
                  <c:v>-4.3406243897884441E-3</c:v>
                </c:pt>
                <c:pt idx="642">
                  <c:v>-1.1022729155925646E-2</c:v>
                </c:pt>
                <c:pt idx="643">
                  <c:v>-5.4689103897091404E-3</c:v>
                </c:pt>
                <c:pt idx="644">
                  <c:v>-4.254526794603343E-3</c:v>
                </c:pt>
                <c:pt idx="645">
                  <c:v>-4.6296832714758365E-3</c:v>
                </c:pt>
                <c:pt idx="646">
                  <c:v>1.3296954086061413E-2</c:v>
                </c:pt>
                <c:pt idx="647">
                  <c:v>-1.2226657698551371E-2</c:v>
                </c:pt>
                <c:pt idx="648">
                  <c:v>-3.5662113183487472E-4</c:v>
                </c:pt>
                <c:pt idx="649">
                  <c:v>3.3829426901803212E-3</c:v>
                </c:pt>
                <c:pt idx="650">
                  <c:v>-1.8296488614779796E-2</c:v>
                </c:pt>
                <c:pt idx="651">
                  <c:v>6.3160291112526381E-3</c:v>
                </c:pt>
                <c:pt idx="652">
                  <c:v>-9.7615452184097173E-3</c:v>
                </c:pt>
                <c:pt idx="653">
                  <c:v>3.4455161071572666E-3</c:v>
                </c:pt>
                <c:pt idx="654">
                  <c:v>-7.2442833064808785E-4</c:v>
                </c:pt>
                <c:pt idx="655">
                  <c:v>-1.5702281122848643E-2</c:v>
                </c:pt>
                <c:pt idx="656">
                  <c:v>8.064571610406128E-3</c:v>
                </c:pt>
                <c:pt idx="657">
                  <c:v>1.5217629520404759E-2</c:v>
                </c:pt>
                <c:pt idx="658">
                  <c:v>3.463248776096494E-2</c:v>
                </c:pt>
                <c:pt idx="659">
                  <c:v>1.6193204028286518E-2</c:v>
                </c:pt>
                <c:pt idx="660">
                  <c:v>6.8334357240413591E-4</c:v>
                </c:pt>
                <c:pt idx="661">
                  <c:v>-3.9353286312120879E-3</c:v>
                </c:pt>
                <c:pt idx="662">
                  <c:v>-5.8459800153352736E-3</c:v>
                </c:pt>
                <c:pt idx="663">
                  <c:v>-6.0538386359786081E-3</c:v>
                </c:pt>
                <c:pt idx="664">
                  <c:v>1.7334679170946774E-3</c:v>
                </c:pt>
                <c:pt idx="665">
                  <c:v>1.9032263973729219E-3</c:v>
                </c:pt>
                <c:pt idx="666">
                  <c:v>-8.1575993577092734E-3</c:v>
                </c:pt>
                <c:pt idx="667">
                  <c:v>-4.0164200235471622E-3</c:v>
                </c:pt>
                <c:pt idx="668">
                  <c:v>1.7496935820926363E-4</c:v>
                </c:pt>
                <c:pt idx="669">
                  <c:v>1.5794769213744932E-2</c:v>
                </c:pt>
                <c:pt idx="670">
                  <c:v>-1.7220251320047183E-4</c:v>
                </c:pt>
                <c:pt idx="671">
                  <c:v>-6.3931014195872113E-3</c:v>
                </c:pt>
                <c:pt idx="672">
                  <c:v>3.9788748366220436E-3</c:v>
                </c:pt>
                <c:pt idx="673">
                  <c:v>-4.6724276493480231E-3</c:v>
                </c:pt>
                <c:pt idx="674">
                  <c:v>-3.4752724934041554E-3</c:v>
                </c:pt>
                <c:pt idx="675">
                  <c:v>4.168825306130124E-3</c:v>
                </c:pt>
                <c:pt idx="676">
                  <c:v>-1.7348719933598805E-3</c:v>
                </c:pt>
                <c:pt idx="677">
                  <c:v>1.7385688671439543E-2</c:v>
                </c:pt>
                <c:pt idx="678">
                  <c:v>-1.1671941841457574E-2</c:v>
                </c:pt>
                <c:pt idx="679">
                  <c:v>-1.7264851777230655E-4</c:v>
                </c:pt>
                <c:pt idx="680">
                  <c:v>1.6781204423540315E-2</c:v>
                </c:pt>
                <c:pt idx="681">
                  <c:v>-8.3553523718690979E-3</c:v>
                </c:pt>
                <c:pt idx="682">
                  <c:v>-2.5717950257870925E-3</c:v>
                </c:pt>
                <c:pt idx="683">
                  <c:v>-1.2090012591189971E-2</c:v>
                </c:pt>
                <c:pt idx="684">
                  <c:v>-9.9538276749401126E-3</c:v>
                </c:pt>
                <c:pt idx="685">
                  <c:v>1.7052851716591672E-2</c:v>
                </c:pt>
                <c:pt idx="686">
                  <c:v>-1.8633585553833275E-2</c:v>
                </c:pt>
                <c:pt idx="687">
                  <c:v>-4.5560090242545009E-3</c:v>
                </c:pt>
                <c:pt idx="688">
                  <c:v>1.1438768584381623E-2</c:v>
                </c:pt>
                <c:pt idx="689">
                  <c:v>-2.9791354239030836E-3</c:v>
                </c:pt>
                <c:pt idx="690">
                  <c:v>-1.3783506476762269E-2</c:v>
                </c:pt>
                <c:pt idx="691">
                  <c:v>-6.6053996400653155E-3</c:v>
                </c:pt>
                <c:pt idx="692">
                  <c:v>1.9159639678459833E-2</c:v>
                </c:pt>
                <c:pt idx="693">
                  <c:v>-5.9921855472688489E-3</c:v>
                </c:pt>
                <c:pt idx="694">
                  <c:v>-2.8145697681604805E-2</c:v>
                </c:pt>
                <c:pt idx="695">
                  <c:v>2.6199244749154603E-2</c:v>
                </c:pt>
                <c:pt idx="696">
                  <c:v>-2.5653882442804865E-2</c:v>
                </c:pt>
                <c:pt idx="697">
                  <c:v>-2.5583454821373818E-2</c:v>
                </c:pt>
                <c:pt idx="698">
                  <c:v>-1.5973301316289035E-2</c:v>
                </c:pt>
                <c:pt idx="699">
                  <c:v>-1.9124661461536241E-2</c:v>
                </c:pt>
                <c:pt idx="700">
                  <c:v>0</c:v>
                </c:pt>
                <c:pt idx="701">
                  <c:v>-1.5458788272465385E-3</c:v>
                </c:pt>
                <c:pt idx="702">
                  <c:v>1.0771355677749029E-2</c:v>
                </c:pt>
                <c:pt idx="703">
                  <c:v>1.5293296312789868E-3</c:v>
                </c:pt>
                <c:pt idx="704">
                  <c:v>3.1032171852481694E-2</c:v>
                </c:pt>
                <c:pt idx="705">
                  <c:v>-1.7749190901038658E-2</c:v>
                </c:pt>
                <c:pt idx="706">
                  <c:v>1.2364331389836067E-2</c:v>
                </c:pt>
                <c:pt idx="707">
                  <c:v>6.3103909802786733E-3</c:v>
                </c:pt>
                <c:pt idx="708">
                  <c:v>-1.1107352961754829E-3</c:v>
                </c:pt>
                <c:pt idx="709">
                  <c:v>1.2333330311531762E-2</c:v>
                </c:pt>
                <c:pt idx="710">
                  <c:v>-2.9314499722190406E-3</c:v>
                </c:pt>
                <c:pt idx="711">
                  <c:v>-3.3082714185667197E-3</c:v>
                </c:pt>
                <c:pt idx="712">
                  <c:v>1.7518681331606348E-2</c:v>
                </c:pt>
                <c:pt idx="713">
                  <c:v>3.2293487362811131E-2</c:v>
                </c:pt>
                <c:pt idx="714">
                  <c:v>-1.6292620989549367E-2</c:v>
                </c:pt>
                <c:pt idx="715">
                  <c:v>-1.245155550041738E-3</c:v>
                </c:pt>
                <c:pt idx="716">
                  <c:v>3.0431731132827041E-2</c:v>
                </c:pt>
                <c:pt idx="717">
                  <c:v>-1.0692656840064818E-2</c:v>
                </c:pt>
                <c:pt idx="718">
                  <c:v>1.455273783063246E-2</c:v>
                </c:pt>
                <c:pt idx="719">
                  <c:v>3.1253981755871934E-3</c:v>
                </c:pt>
                <c:pt idx="720">
                  <c:v>-5.0535143696067587E-3</c:v>
                </c:pt>
                <c:pt idx="721">
                  <c:v>0</c:v>
                </c:pt>
                <c:pt idx="722">
                  <c:v>2.890831245396362E-3</c:v>
                </c:pt>
                <c:pt idx="723">
                  <c:v>-7.9700382253881583E-3</c:v>
                </c:pt>
                <c:pt idx="724">
                  <c:v>-1.0726644064119193E-2</c:v>
                </c:pt>
                <c:pt idx="725">
                  <c:v>0</c:v>
                </c:pt>
                <c:pt idx="726">
                  <c:v>1.1211415427469345E-2</c:v>
                </c:pt>
                <c:pt idx="727">
                  <c:v>2.3710876929457458E-2</c:v>
                </c:pt>
                <c:pt idx="728">
                  <c:v>0</c:v>
                </c:pt>
                <c:pt idx="729">
                  <c:v>1.0828720396501346E-2</c:v>
                </c:pt>
                <c:pt idx="730">
                  <c:v>7.0222113482084627E-4</c:v>
                </c:pt>
                <c:pt idx="731">
                  <c:v>0</c:v>
                </c:pt>
                <c:pt idx="732">
                  <c:v>-2.7275529094472253E-2</c:v>
                </c:pt>
                <c:pt idx="733">
                  <c:v>9.3335465586607443E-3</c:v>
                </c:pt>
                <c:pt idx="734">
                  <c:v>5.9375344713006551E-3</c:v>
                </c:pt>
                <c:pt idx="735">
                  <c:v>9.4678896405039307E-4</c:v>
                </c:pt>
                <c:pt idx="736">
                  <c:v>7.0943127863252282E-4</c:v>
                </c:pt>
                <c:pt idx="737">
                  <c:v>-1.8852756471788915E-2</c:v>
                </c:pt>
                <c:pt idx="738">
                  <c:v>-2.6534050601854423E-3</c:v>
                </c:pt>
                <c:pt idx="739">
                  <c:v>-2.5937356976923669E-2</c:v>
                </c:pt>
                <c:pt idx="740">
                  <c:v>6.9169859980299309E-3</c:v>
                </c:pt>
                <c:pt idx="741">
                  <c:v>-2.2405671497563555E-2</c:v>
                </c:pt>
                <c:pt idx="742">
                  <c:v>-2.6532180484873304E-2</c:v>
                </c:pt>
                <c:pt idx="743">
                  <c:v>-5.4439373565388334E-3</c:v>
                </c:pt>
                <c:pt idx="744">
                  <c:v>3.2982603433212881E-2</c:v>
                </c:pt>
                <c:pt idx="745">
                  <c:v>2.3366761876357844E-2</c:v>
                </c:pt>
                <c:pt idx="746">
                  <c:v>1.656958913697882E-2</c:v>
                </c:pt>
                <c:pt idx="747">
                  <c:v>1.2010721746317487E-2</c:v>
                </c:pt>
                <c:pt idx="748">
                  <c:v>-1.2252474161881324E-2</c:v>
                </c:pt>
                <c:pt idx="749">
                  <c:v>-5.8181417636886164E-3</c:v>
                </c:pt>
                <c:pt idx="750">
                  <c:v>6.0598941792524806E-3</c:v>
                </c:pt>
                <c:pt idx="751">
                  <c:v>-1.2090247854628883E-3</c:v>
                </c:pt>
                <c:pt idx="752">
                  <c:v>9.6727236989891513E-4</c:v>
                </c:pt>
                <c:pt idx="753">
                  <c:v>-1.0448405966933617E-2</c:v>
                </c:pt>
                <c:pt idx="754">
                  <c:v>-6.8795113684753731E-3</c:v>
                </c:pt>
                <c:pt idx="755">
                  <c:v>-1.8915497803369288E-2</c:v>
                </c:pt>
                <c:pt idx="756">
                  <c:v>-1.5700459648756274E-2</c:v>
                </c:pt>
                <c:pt idx="757">
                  <c:v>1.3184776306555197E-2</c:v>
                </c:pt>
                <c:pt idx="758">
                  <c:v>2.953432609594004E-2</c:v>
                </c:pt>
                <c:pt idx="759">
                  <c:v>-7.3637830080234548E-3</c:v>
                </c:pt>
                <c:pt idx="760">
                  <c:v>-1.1896048169497582E-2</c:v>
                </c:pt>
                <c:pt idx="761">
                  <c:v>-1.4060016541464701E-2</c:v>
                </c:pt>
                <c:pt idx="762">
                  <c:v>-1.246672793151124E-2</c:v>
                </c:pt>
                <c:pt idx="763">
                  <c:v>-2.7249712682674062E-2</c:v>
                </c:pt>
                <c:pt idx="764">
                  <c:v>6.2943295348830532E-3</c:v>
                </c:pt>
                <c:pt idx="765">
                  <c:v>-8.4012115506753322E-3</c:v>
                </c:pt>
                <c:pt idx="766">
                  <c:v>6.0454749896307206E-3</c:v>
                </c:pt>
                <c:pt idx="767">
                  <c:v>3.8303163240842854E-2</c:v>
                </c:pt>
                <c:pt idx="768">
                  <c:v>-2.1413009890748853E-2</c:v>
                </c:pt>
                <c:pt idx="769">
                  <c:v>8.722485596004876E-3</c:v>
                </c:pt>
                <c:pt idx="770">
                  <c:v>-1.0269707719905022E-2</c:v>
                </c:pt>
                <c:pt idx="771">
                  <c:v>-1.9544608215598985E-2</c:v>
                </c:pt>
                <c:pt idx="772">
                  <c:v>1.2032548974907046E-2</c:v>
                </c:pt>
                <c:pt idx="773">
                  <c:v>-1.810355595990016E-2</c:v>
                </c:pt>
                <c:pt idx="774">
                  <c:v>2.4065995470282597E-2</c:v>
                </c:pt>
                <c:pt idx="775">
                  <c:v>2.3752877450280697E-2</c:v>
                </c:pt>
                <c:pt idx="776">
                  <c:v>-1.2955813864033137E-2</c:v>
                </c:pt>
                <c:pt idx="777">
                  <c:v>1.0681627761053842E-2</c:v>
                </c:pt>
                <c:pt idx="778">
                  <c:v>-4.8180190800222724E-3</c:v>
                </c:pt>
                <c:pt idx="779">
                  <c:v>-7.6550300082307687E-3</c:v>
                </c:pt>
                <c:pt idx="780">
                  <c:v>1.6008394916981191E-2</c:v>
                </c:pt>
                <c:pt idx="781">
                  <c:v>-8.6075534824541326E-3</c:v>
                </c:pt>
                <c:pt idx="782">
                  <c:v>1.7391722108613464E-2</c:v>
                </c:pt>
                <c:pt idx="783">
                  <c:v>3.2431369389889597E-3</c:v>
                </c:pt>
                <c:pt idx="784">
                  <c:v>9.1732123156104354E-3</c:v>
                </c:pt>
                <c:pt idx="785">
                  <c:v>2.4861139128184197E-2</c:v>
                </c:pt>
                <c:pt idx="786">
                  <c:v>-9.4328672489562924E-3</c:v>
                </c:pt>
                <c:pt idx="787">
                  <c:v>1.9254484364352054E-2</c:v>
                </c:pt>
                <c:pt idx="788">
                  <c:v>-5.2581839158640691E-3</c:v>
                </c:pt>
                <c:pt idx="789">
                  <c:v>7.8769196094901645E-3</c:v>
                </c:pt>
                <c:pt idx="790">
                  <c:v>3.3230398533462477E-3</c:v>
                </c:pt>
                <c:pt idx="791">
                  <c:v>3.7843148718640254E-3</c:v>
                </c:pt>
                <c:pt idx="792">
                  <c:v>-3.5474114755595998E-3</c:v>
                </c:pt>
                <c:pt idx="793">
                  <c:v>1.1541795002496209E-2</c:v>
                </c:pt>
                <c:pt idx="794">
                  <c:v>-1.0357949900436999E-2</c:v>
                </c:pt>
                <c:pt idx="795">
                  <c:v>-6.1713703953919187E-3</c:v>
                </c:pt>
                <c:pt idx="796">
                  <c:v>5.2244693789046557E-3</c:v>
                </c:pt>
                <c:pt idx="797">
                  <c:v>-1.6478038817706677E-2</c:v>
                </c:pt>
                <c:pt idx="798">
                  <c:v>5.0439010846065847E-3</c:v>
                </c:pt>
                <c:pt idx="799">
                  <c:v>-2.6953212639245532E-2</c:v>
                </c:pt>
                <c:pt idx="800">
                  <c:v>5.4000578732212329E-3</c:v>
                </c:pt>
                <c:pt idx="801">
                  <c:v>6.1012876296241102E-3</c:v>
                </c:pt>
                <c:pt idx="802">
                  <c:v>-5.6118093705329825E-3</c:v>
                </c:pt>
                <c:pt idx="803">
                  <c:v>2.2739314687898943E-2</c:v>
                </c:pt>
                <c:pt idx="804">
                  <c:v>-5.5162481811330656E-3</c:v>
                </c:pt>
                <c:pt idx="805">
                  <c:v>1.2903334584384822E-2</c:v>
                </c:pt>
                <c:pt idx="806">
                  <c:v>2.1344690633105972E-3</c:v>
                </c:pt>
                <c:pt idx="807">
                  <c:v>0</c:v>
                </c:pt>
                <c:pt idx="808">
                  <c:v>-2.3690339630450482E-4</c:v>
                </c:pt>
                <c:pt idx="809">
                  <c:v>-2.6655434823417049E-2</c:v>
                </c:pt>
                <c:pt idx="810">
                  <c:v>-6.8376109580808725E-3</c:v>
                </c:pt>
                <c:pt idx="811">
                  <c:v>-2.6990803134588968E-3</c:v>
                </c:pt>
                <c:pt idx="812">
                  <c:v>1.2483285847498735E-2</c:v>
                </c:pt>
                <c:pt idx="813">
                  <c:v>1.4729238926901603E-2</c:v>
                </c:pt>
                <c:pt idx="814">
                  <c:v>-4.0831665979867869E-3</c:v>
                </c:pt>
                <c:pt idx="815">
                  <c:v>-3.8582138517756839E-3</c:v>
                </c:pt>
                <c:pt idx="816">
                  <c:v>1.5820094982063375E-2</c:v>
                </c:pt>
                <c:pt idx="817">
                  <c:v>-2.8578057095158546E-3</c:v>
                </c:pt>
                <c:pt idx="818">
                  <c:v>1.2089706359762788E-2</c:v>
                </c:pt>
                <c:pt idx="819">
                  <c:v>-4.2502967275540524E-3</c:v>
                </c:pt>
                <c:pt idx="820">
                  <c:v>5.4278130652588323E-3</c:v>
                </c:pt>
                <c:pt idx="821">
                  <c:v>2.4640898917633193E-2</c:v>
                </c:pt>
                <c:pt idx="822">
                  <c:v>-1.1779742128656722E-2</c:v>
                </c:pt>
                <c:pt idx="823">
                  <c:v>6.9674293323817172E-4</c:v>
                </c:pt>
                <c:pt idx="824">
                  <c:v>7.1718397775023127E-3</c:v>
                </c:pt>
                <c:pt idx="825">
                  <c:v>-5.7796904191551122E-3</c:v>
                </c:pt>
                <c:pt idx="826">
                  <c:v>-3.4839547709331281E-3</c:v>
                </c:pt>
                <c:pt idx="827">
                  <c:v>4.8740743507799502E-3</c:v>
                </c:pt>
                <c:pt idx="828">
                  <c:v>-6.9702645870500547E-3</c:v>
                </c:pt>
                <c:pt idx="829">
                  <c:v>-4.2056326092216201E-3</c:v>
                </c:pt>
                <c:pt idx="830">
                  <c:v>-2.1094557528924221E-3</c:v>
                </c:pt>
                <c:pt idx="831">
                  <c:v>-3.0548157112446255E-3</c:v>
                </c:pt>
                <c:pt idx="832">
                  <c:v>-1.2075489776548348E-2</c:v>
                </c:pt>
                <c:pt idx="833">
                  <c:v>4.7528766364970726E-3</c:v>
                </c:pt>
                <c:pt idx="834">
                  <c:v>-5.22940424911614E-3</c:v>
                </c:pt>
                <c:pt idx="835">
                  <c:v>-1.4160816576578059E-2</c:v>
                </c:pt>
                <c:pt idx="836">
                  <c:v>1.1057876263014955E-2</c:v>
                </c:pt>
                <c:pt idx="837">
                  <c:v>2.6261612126067743E-3</c:v>
                </c:pt>
                <c:pt idx="838">
                  <c:v>-8.380226709454654E-3</c:v>
                </c:pt>
                <c:pt idx="839">
                  <c:v>0</c:v>
                </c:pt>
                <c:pt idx="840">
                  <c:v>5.0365635563212642E-3</c:v>
                </c:pt>
                <c:pt idx="841">
                  <c:v>1.6607743857959073E-2</c:v>
                </c:pt>
                <c:pt idx="842">
                  <c:v>2.8195314965427333E-3</c:v>
                </c:pt>
                <c:pt idx="843">
                  <c:v>-1.6799158707972238E-2</c:v>
                </c:pt>
                <c:pt idx="844">
                  <c:v>-2.3888758760795994E-3</c:v>
                </c:pt>
                <c:pt idx="845">
                  <c:v>5.7238018848554534E-3</c:v>
                </c:pt>
                <c:pt idx="846">
                  <c:v>-2.3780242168250769E-4</c:v>
                </c:pt>
                <c:pt idx="847">
                  <c:v>1.393667349103868E-2</c:v>
                </c:pt>
                <c:pt idx="848">
                  <c:v>-6.1176962707291983E-3</c:v>
                </c:pt>
                <c:pt idx="849">
                  <c:v>5.6484362204929431E-3</c:v>
                </c:pt>
                <c:pt idx="850">
                  <c:v>-6.8291932101340611E-3</c:v>
                </c:pt>
                <c:pt idx="851">
                  <c:v>4.2442833936678559E-3</c:v>
                </c:pt>
                <c:pt idx="852">
                  <c:v>-1.0406882620999397E-2</c:v>
                </c:pt>
                <c:pt idx="853">
                  <c:v>1.2991792437465665E-2</c:v>
                </c:pt>
                <c:pt idx="854">
                  <c:v>-2.0389521525919961E-2</c:v>
                </c:pt>
                <c:pt idx="855">
                  <c:v>-1.3503998216159286E-2</c:v>
                </c:pt>
                <c:pt idx="856">
                  <c:v>-6.5765599087113467E-3</c:v>
                </c:pt>
                <c:pt idx="857">
                  <c:v>4.6325151724680652E-3</c:v>
                </c:pt>
                <c:pt idx="858">
                  <c:v>-2.4333973515751014E-4</c:v>
                </c:pt>
                <c:pt idx="859">
                  <c:v>-1.3718911760339906E-2</c:v>
                </c:pt>
                <c:pt idx="860">
                  <c:v>-5.6895626598839743E-3</c:v>
                </c:pt>
                <c:pt idx="861">
                  <c:v>-8.9709195936380232E-3</c:v>
                </c:pt>
                <c:pt idx="862">
                  <c:v>4.2462491541645705E-3</c:v>
                </c:pt>
                <c:pt idx="863">
                  <c:v>9.9207496905177345E-3</c:v>
                </c:pt>
                <c:pt idx="864">
                  <c:v>2.4672185128828198E-4</c:v>
                </c:pt>
                <c:pt idx="865">
                  <c:v>-1.717097965245586E-2</c:v>
                </c:pt>
                <c:pt idx="866">
                  <c:v>-8.0645303185083866E-3</c:v>
                </c:pt>
                <c:pt idx="867">
                  <c:v>6.8087434314587575E-3</c:v>
                </c:pt>
                <c:pt idx="868">
                  <c:v>-4.7865633843570165E-3</c:v>
                </c:pt>
                <c:pt idx="869">
                  <c:v>7.5472822673517733E-3</c:v>
                </c:pt>
                <c:pt idx="870">
                  <c:v>-1.0328841779492223E-2</c:v>
                </c:pt>
                <c:pt idx="871">
                  <c:v>8.0706576293188125E-3</c:v>
                </c:pt>
                <c:pt idx="872">
                  <c:v>-5.2890981171782939E-3</c:v>
                </c:pt>
                <c:pt idx="873">
                  <c:v>1.4789104571155842E-2</c:v>
                </c:pt>
                <c:pt idx="874">
                  <c:v>-3.4895365930623324E-3</c:v>
                </c:pt>
                <c:pt idx="875">
                  <c:v>1.7507360798176452E-3</c:v>
                </c:pt>
                <c:pt idx="876">
                  <c:v>-3.2506637589156222E-2</c:v>
                </c:pt>
                <c:pt idx="877">
                  <c:v>-4.1386494401123826E-3</c:v>
                </c:pt>
                <c:pt idx="878">
                  <c:v>1.7472112181620123E-2</c:v>
                </c:pt>
                <c:pt idx="879">
                  <c:v>8.1178268668614696E-3</c:v>
                </c:pt>
                <c:pt idx="880">
                  <c:v>-5.5738988059903733E-3</c:v>
                </c:pt>
                <c:pt idx="881">
                  <c:v>1.0865565711718922E-2</c:v>
                </c:pt>
                <c:pt idx="882">
                  <c:v>-2.6484888275566481E-2</c:v>
                </c:pt>
                <c:pt idx="883">
                  <c:v>4.3774450212154944E-3</c:v>
                </c:pt>
                <c:pt idx="884">
                  <c:v>1.2257660131799443E-2</c:v>
                </c:pt>
                <c:pt idx="885">
                  <c:v>1.4113057353696754E-2</c:v>
                </c:pt>
                <c:pt idx="886">
                  <c:v>1.3176158508634916E-2</c:v>
                </c:pt>
                <c:pt idx="887">
                  <c:v>-8.9308813169256922E-3</c:v>
                </c:pt>
                <c:pt idx="888">
                  <c:v>5.2193312594036754E-3</c:v>
                </c:pt>
                <c:pt idx="889">
                  <c:v>-9.7148358937429475E-3</c:v>
                </c:pt>
                <c:pt idx="890">
                  <c:v>2.7496732143364711E-3</c:v>
                </c:pt>
                <c:pt idx="891">
                  <c:v>-1.2307119792950219E-2</c:v>
                </c:pt>
                <c:pt idx="892">
                  <c:v>1.9024412454386637E-2</c:v>
                </c:pt>
                <c:pt idx="893">
                  <c:v>-1.9856549931047164E-3</c:v>
                </c:pt>
                <c:pt idx="894">
                  <c:v>-2.3631039673351905E-2</c:v>
                </c:pt>
                <c:pt idx="895">
                  <c:v>7.6026510646467118E-3</c:v>
                </c:pt>
                <c:pt idx="896">
                  <c:v>2.0985039707126788E-2</c:v>
                </c:pt>
                <c:pt idx="897">
                  <c:v>-1.2368425177399119E-3</c:v>
                </c:pt>
                <c:pt idx="898">
                  <c:v>1.4010299988740848E-2</c:v>
                </c:pt>
                <c:pt idx="899">
                  <c:v>-4.8829976017249861E-4</c:v>
                </c:pt>
                <c:pt idx="900">
                  <c:v>1.2202406310842446E-3</c:v>
                </c:pt>
                <c:pt idx="901">
                  <c:v>-9.3115398660134283E-3</c:v>
                </c:pt>
                <c:pt idx="902">
                  <c:v>2.4588843039317103E-3</c:v>
                </c:pt>
                <c:pt idx="903">
                  <c:v>-1.4844468765884265E-2</c:v>
                </c:pt>
                <c:pt idx="904">
                  <c:v>-3.2454728821632649E-3</c:v>
                </c:pt>
                <c:pt idx="905">
                  <c:v>1.1931532976042243E-2</c:v>
                </c:pt>
                <c:pt idx="906">
                  <c:v>-2.6287750326252933E-2</c:v>
                </c:pt>
                <c:pt idx="907">
                  <c:v>-1.3536108879520893E-2</c:v>
                </c:pt>
                <c:pt idx="908">
                  <c:v>-8.5216206364238604E-3</c:v>
                </c:pt>
                <c:pt idx="909">
                  <c:v>2.3313013891032939E-3</c:v>
                </c:pt>
                <c:pt idx="910">
                  <c:v>4.3887459181129003E-3</c:v>
                </c:pt>
                <c:pt idx="911">
                  <c:v>5.1387954960633577E-3</c:v>
                </c:pt>
                <c:pt idx="912">
                  <c:v>-1.6016851853373357E-2</c:v>
                </c:pt>
                <c:pt idx="913">
                  <c:v>-2.3449994244925991E-2</c:v>
                </c:pt>
                <c:pt idx="914">
                  <c:v>-3.4720025260410327E-2</c:v>
                </c:pt>
                <c:pt idx="915">
                  <c:v>-4.3724333065307493E-2</c:v>
                </c:pt>
                <c:pt idx="916">
                  <c:v>-9.2700231601572126E-3</c:v>
                </c:pt>
                <c:pt idx="917">
                  <c:v>3.601412190076194E-2</c:v>
                </c:pt>
                <c:pt idx="918">
                  <c:v>2.8233263517954126E-2</c:v>
                </c:pt>
                <c:pt idx="919">
                  <c:v>-3.5543538890715873E-3</c:v>
                </c:pt>
                <c:pt idx="920">
                  <c:v>-5.4929392265171033E-3</c:v>
                </c:pt>
                <c:pt idx="921">
                  <c:v>-4.3913645830354023E-2</c:v>
                </c:pt>
                <c:pt idx="922">
                  <c:v>2.2197811664190738E-2</c:v>
                </c:pt>
                <c:pt idx="923">
                  <c:v>6.1728934440461666E-3</c:v>
                </c:pt>
                <c:pt idx="924">
                  <c:v>-1.9489366975978632E-2</c:v>
                </c:pt>
                <c:pt idx="925">
                  <c:v>3.2274397620624867E-2</c:v>
                </c:pt>
                <c:pt idx="926">
                  <c:v>-1.8676457814063664E-2</c:v>
                </c:pt>
                <c:pt idx="927">
                  <c:v>8.9636432168775718E-3</c:v>
                </c:pt>
                <c:pt idx="928">
                  <c:v>2.7846771246347098E-3</c:v>
                </c:pt>
                <c:pt idx="929">
                  <c:v>-1.1467047660010325E-2</c:v>
                </c:pt>
                <c:pt idx="930">
                  <c:v>1.6736859519383765E-2</c:v>
                </c:pt>
                <c:pt idx="931">
                  <c:v>1.0183087122973245E-2</c:v>
                </c:pt>
                <c:pt idx="932">
                  <c:v>-3.2912663388706413E-3</c:v>
                </c:pt>
                <c:pt idx="933">
                  <c:v>-1.8298253157898296E-2</c:v>
                </c:pt>
                <c:pt idx="934">
                  <c:v>-1.4000680003603307E-3</c:v>
                </c:pt>
                <c:pt idx="935">
                  <c:v>-1.8094891959639064E-2</c:v>
                </c:pt>
                <c:pt idx="936">
                  <c:v>-2.8571078689628416E-3</c:v>
                </c:pt>
                <c:pt idx="937">
                  <c:v>-1.1510945155607065E-2</c:v>
                </c:pt>
                <c:pt idx="938">
                  <c:v>2.9425768499673686E-8</c:v>
                </c:pt>
                <c:pt idx="939">
                  <c:v>-3.18517545623489E-2</c:v>
                </c:pt>
                <c:pt idx="940">
                  <c:v>1.1026871068122661E-2</c:v>
                </c:pt>
                <c:pt idx="941">
                  <c:v>1.7335527489935072E-2</c:v>
                </c:pt>
                <c:pt idx="942">
                  <c:v>-1.7335527489935002E-2</c:v>
                </c:pt>
                <c:pt idx="943">
                  <c:v>2.7190559669390948E-2</c:v>
                </c:pt>
                <c:pt idx="944">
                  <c:v>1.9140780267414569E-2</c:v>
                </c:pt>
                <c:pt idx="945">
                  <c:v>-1.2528612088844532E-2</c:v>
                </c:pt>
                <c:pt idx="946">
                  <c:v>1.8171979836752311E-2</c:v>
                </c:pt>
                <c:pt idx="947">
                  <c:v>1.313777261991152E-2</c:v>
                </c:pt>
                <c:pt idx="948">
                  <c:v>6.0908573164196135E-3</c:v>
                </c:pt>
                <c:pt idx="949">
                  <c:v>-6.6463183351761993E-3</c:v>
                </c:pt>
                <c:pt idx="950">
                  <c:v>-1.0053157928091899E-2</c:v>
                </c:pt>
                <c:pt idx="951">
                  <c:v>-1.6412412592624808E-2</c:v>
                </c:pt>
                <c:pt idx="952">
                  <c:v>1.5008154986731196E-2</c:v>
                </c:pt>
                <c:pt idx="953">
                  <c:v>5.6052940771401574E-3</c:v>
                </c:pt>
                <c:pt idx="954">
                  <c:v>1.2498439792021523E-2</c:v>
                </c:pt>
                <c:pt idx="955">
                  <c:v>2.4810737092590446E-3</c:v>
                </c:pt>
                <c:pt idx="956">
                  <c:v>-1.1631215416491423E-2</c:v>
                </c:pt>
                <c:pt idx="957">
                  <c:v>5.2784976459970207E-3</c:v>
                </c:pt>
                <c:pt idx="958">
                  <c:v>2.7870648992608105E-2</c:v>
                </c:pt>
                <c:pt idx="959">
                  <c:v>-7.5737167130300355E-3</c:v>
                </c:pt>
                <c:pt idx="960">
                  <c:v>5.9555680567351822E-3</c:v>
                </c:pt>
                <c:pt idx="961">
                  <c:v>1.2605802002766725E-2</c:v>
                </c:pt>
                <c:pt idx="962">
                  <c:v>4.7859911850654706E-3</c:v>
                </c:pt>
                <c:pt idx="963">
                  <c:v>1.5901642477007065E-3</c:v>
                </c:pt>
                <c:pt idx="964">
                  <c:v>2.1742878531467908E-2</c:v>
                </c:pt>
                <c:pt idx="965">
                  <c:v>-8.3268568855636091E-3</c:v>
                </c:pt>
                <c:pt idx="966">
                  <c:v>1.8274182478228394E-3</c:v>
                </c:pt>
                <c:pt idx="967">
                  <c:v>-1.0438489556583459E-3</c:v>
                </c:pt>
                <c:pt idx="968">
                  <c:v>-4.1862996923418723E-3</c:v>
                </c:pt>
                <c:pt idx="969">
                  <c:v>-5.7849512848321336E-3</c:v>
                </c:pt>
                <c:pt idx="970">
                  <c:v>1.5810527876951165E-3</c:v>
                </c:pt>
                <c:pt idx="971">
                  <c:v>-8.4611627500633998E-3</c:v>
                </c:pt>
                <c:pt idx="972">
                  <c:v>-4.5242507728697375E-3</c:v>
                </c:pt>
                <c:pt idx="973">
                  <c:v>-1.9391965334925664E-2</c:v>
                </c:pt>
                <c:pt idx="974">
                  <c:v>1.5115023986052559E-2</c:v>
                </c:pt>
                <c:pt idx="975">
                  <c:v>2.773918890072959E-2</c:v>
                </c:pt>
                <c:pt idx="976">
                  <c:v>2.4705291228659408E-2</c:v>
                </c:pt>
                <c:pt idx="977">
                  <c:v>-2.1583570823854304E-2</c:v>
                </c:pt>
                <c:pt idx="978">
                  <c:v>2.0057217444160523E-2</c:v>
                </c:pt>
                <c:pt idx="979">
                  <c:v>1.891369195519613E-2</c:v>
                </c:pt>
                <c:pt idx="980">
                  <c:v>1.5861535961901846E-2</c:v>
                </c:pt>
                <c:pt idx="981">
                  <c:v>1.6339871891475417E-2</c:v>
                </c:pt>
                <c:pt idx="982">
                  <c:v>1.5124552626318235E-2</c:v>
                </c:pt>
                <c:pt idx="983">
                  <c:v>-3.580427233486522E-3</c:v>
                </c:pt>
                <c:pt idx="984">
                  <c:v>-1.8340243068368383E-2</c:v>
                </c:pt>
                <c:pt idx="985">
                  <c:v>-1.5709763016755921E-2</c:v>
                </c:pt>
                <c:pt idx="986">
                  <c:v>-6.7021876862645886E-3</c:v>
                </c:pt>
                <c:pt idx="987">
                  <c:v>2.3385593600538695E-2</c:v>
                </c:pt>
                <c:pt idx="988">
                  <c:v>-9.7799756640323133E-3</c:v>
                </c:pt>
                <c:pt idx="989">
                  <c:v>1.1481696096343547E-2</c:v>
                </c:pt>
                <c:pt idx="990">
                  <c:v>-4.6256708478559869E-3</c:v>
                </c:pt>
                <c:pt idx="991">
                  <c:v>6.5669864492023692E-3</c:v>
                </c:pt>
                <c:pt idx="992">
                  <c:v>-2.6032955340629771E-2</c:v>
                </c:pt>
                <c:pt idx="993">
                  <c:v>1.4918439822785667E-3</c:v>
                </c:pt>
                <c:pt idx="994">
                  <c:v>1.3817169788277728E-2</c:v>
                </c:pt>
                <c:pt idx="995">
                  <c:v>1.5078079433406021E-2</c:v>
                </c:pt>
                <c:pt idx="996">
                  <c:v>-1.5813512483181996E-2</c:v>
                </c:pt>
                <c:pt idx="997">
                  <c:v>-1.6815452170931708E-2</c:v>
                </c:pt>
                <c:pt idx="998">
                  <c:v>1.8040857061724057E-2</c:v>
                </c:pt>
                <c:pt idx="999">
                  <c:v>9.506457915712167E-3</c:v>
                </c:pt>
                <c:pt idx="1000">
                  <c:v>1.3254794297671091E-2</c:v>
                </c:pt>
                <c:pt idx="1001">
                  <c:v>8.8190026780341508E-3</c:v>
                </c:pt>
                <c:pt idx="1002">
                  <c:v>-8.5796658014067675E-3</c:v>
                </c:pt>
                <c:pt idx="1003">
                  <c:v>1.3786803611535991E-2</c:v>
                </c:pt>
                <c:pt idx="1004">
                  <c:v>-4.4955273895785014E-3</c:v>
                </c:pt>
                <c:pt idx="1005">
                  <c:v>-5.8427034874607734E-3</c:v>
                </c:pt>
                <c:pt idx="1006">
                  <c:v>-2.7153251977925688E-2</c:v>
                </c:pt>
                <c:pt idx="1007">
                  <c:v>-3.4465529000487459E-3</c:v>
                </c:pt>
                <c:pt idx="1008">
                  <c:v>4.4291469751060438E-3</c:v>
                </c:pt>
                <c:pt idx="1009">
                  <c:v>-4.3403273767757752E-2</c:v>
                </c:pt>
                <c:pt idx="1010">
                  <c:v>-1.0568449696179311E-2</c:v>
                </c:pt>
                <c:pt idx="1011">
                  <c:v>-1.6987251098131834E-2</c:v>
                </c:pt>
                <c:pt idx="1012">
                  <c:v>6.5677278624750764E-3</c:v>
                </c:pt>
                <c:pt idx="1013">
                  <c:v>-3.544669714401049E-2</c:v>
                </c:pt>
                <c:pt idx="1014">
                  <c:v>2.0143019248796825E-2</c:v>
                </c:pt>
                <c:pt idx="1015">
                  <c:v>-1.3383505833703083E-2</c:v>
                </c:pt>
                <c:pt idx="1016">
                  <c:v>2.4222893701902047E-3</c:v>
                </c:pt>
                <c:pt idx="1017">
                  <c:v>1.6115517301091428E-3</c:v>
                </c:pt>
                <c:pt idx="1018">
                  <c:v>-8.0545122771741751E-4</c:v>
                </c:pt>
                <c:pt idx="1019">
                  <c:v>1.9944817156332496E-2</c:v>
                </c:pt>
                <c:pt idx="1020">
                  <c:v>-9.7897011952113137E-3</c:v>
                </c:pt>
                <c:pt idx="1021">
                  <c:v>-2.6624747390393915E-3</c:v>
                </c:pt>
                <c:pt idx="1022">
                  <c:v>-1.2339183828865764E-2</c:v>
                </c:pt>
                <c:pt idx="1023">
                  <c:v>-2.5698476600233795E-2</c:v>
                </c:pt>
                <c:pt idx="1024">
                  <c:v>4.1763154113882234E-2</c:v>
                </c:pt>
                <c:pt idx="1025">
                  <c:v>1.0617560220444679E-3</c:v>
                </c:pt>
                <c:pt idx="1026">
                  <c:v>-1.6586749212818455E-2</c:v>
                </c:pt>
                <c:pt idx="1027">
                  <c:v>3.2318678440122193E-3</c:v>
                </c:pt>
                <c:pt idx="1028">
                  <c:v>6.1653851298095318E-3</c:v>
                </c:pt>
                <c:pt idx="1029">
                  <c:v>-3.757580026505733E-2</c:v>
                </c:pt>
                <c:pt idx="1030">
                  <c:v>-3.5012101287628598E-2</c:v>
                </c:pt>
                <c:pt idx="1031">
                  <c:v>1.6246609389963702E-2</c:v>
                </c:pt>
                <c:pt idx="1032">
                  <c:v>1.3479553615176772E-2</c:v>
                </c:pt>
                <c:pt idx="1033">
                  <c:v>-1.4611020676884754E-2</c:v>
                </c:pt>
                <c:pt idx="1034">
                  <c:v>2.4878985040547679E-2</c:v>
                </c:pt>
                <c:pt idx="1035">
                  <c:v>2.3466308716816639E-2</c:v>
                </c:pt>
                <c:pt idx="1036">
                  <c:v>2.1081402800305547E-2</c:v>
                </c:pt>
                <c:pt idx="1037">
                  <c:v>-1.8119322463049089E-2</c:v>
                </c:pt>
                <c:pt idx="1038">
                  <c:v>6.6997346257763983E-3</c:v>
                </c:pt>
                <c:pt idx="1039">
                  <c:v>1.5635682415271746E-2</c:v>
                </c:pt>
                <c:pt idx="1040">
                  <c:v>-2.2873359522509365E-2</c:v>
                </c:pt>
                <c:pt idx="1041">
                  <c:v>8.3054932999877679E-3</c:v>
                </c:pt>
                <c:pt idx="1042">
                  <c:v>3.9942063065170567E-3</c:v>
                </c:pt>
                <c:pt idx="1043">
                  <c:v>-1.0635842509007685E-3</c:v>
                </c:pt>
                <c:pt idx="1044">
                  <c:v>-6.4051815321796842E-3</c:v>
                </c:pt>
                <c:pt idx="1045">
                  <c:v>3.2660316189925986E-2</c:v>
                </c:pt>
                <c:pt idx="1046">
                  <c:v>1.159360099304238E-2</c:v>
                </c:pt>
                <c:pt idx="1047">
                  <c:v>4.0899733079696691E-3</c:v>
                </c:pt>
                <c:pt idx="1048">
                  <c:v>3.5650622180411749E-3</c:v>
                </c:pt>
                <c:pt idx="1049">
                  <c:v>2.2851379005268892E-3</c:v>
                </c:pt>
                <c:pt idx="1050">
                  <c:v>-3.4575177711241668E-2</c:v>
                </c:pt>
                <c:pt idx="1051">
                  <c:v>1.0496035903158744E-3</c:v>
                </c:pt>
                <c:pt idx="1052">
                  <c:v>-3.9417002343133589E-3</c:v>
                </c:pt>
                <c:pt idx="1053">
                  <c:v>3.2382062884479298E-2</c:v>
                </c:pt>
                <c:pt idx="1054">
                  <c:v>-5.3674062373174286E-3</c:v>
                </c:pt>
                <c:pt idx="1055">
                  <c:v>-1.888555056358163E-2</c:v>
                </c:pt>
                <c:pt idx="1056">
                  <c:v>1.7859899464781438E-2</c:v>
                </c:pt>
                <c:pt idx="1057">
                  <c:v>7.9213584357145164E-3</c:v>
                </c:pt>
                <c:pt idx="1058">
                  <c:v>2.2648128429780569E-2</c:v>
                </c:pt>
                <c:pt idx="1059">
                  <c:v>-1.3527202160463381E-2</c:v>
                </c:pt>
                <c:pt idx="1060">
                  <c:v>5.7839959642608657E-3</c:v>
                </c:pt>
                <c:pt idx="1061">
                  <c:v>-1.0334060222963739E-2</c:v>
                </c:pt>
                <c:pt idx="1062">
                  <c:v>-1.0139516394515086E-3</c:v>
                </c:pt>
                <c:pt idx="1063">
                  <c:v>2.2799279484994476E-3</c:v>
                </c:pt>
                <c:pt idx="1064">
                  <c:v>1.6064581203457537E-2</c:v>
                </c:pt>
                <c:pt idx="1065">
                  <c:v>-9.9654720084442114E-4</c:v>
                </c:pt>
                <c:pt idx="1066">
                  <c:v>-6.7525670199318584E-3</c:v>
                </c:pt>
                <c:pt idx="1067">
                  <c:v>1.4367311317411563E-2</c:v>
                </c:pt>
                <c:pt idx="1068">
                  <c:v>-7.4702428379082994E-3</c:v>
                </c:pt>
                <c:pt idx="1069">
                  <c:v>-1.8923230305171058E-2</c:v>
                </c:pt>
                <c:pt idx="1070">
                  <c:v>2.4655421295900946E-2</c:v>
                </c:pt>
                <c:pt idx="1071">
                  <c:v>-1.932064184148951E-2</c:v>
                </c:pt>
                <c:pt idx="1072">
                  <c:v>1.7719031032847941E-3</c:v>
                </c:pt>
                <c:pt idx="1073">
                  <c:v>-3.293234912830869E-3</c:v>
                </c:pt>
                <c:pt idx="1074">
                  <c:v>8.5902346237414079E-3</c:v>
                </c:pt>
                <c:pt idx="1075">
                  <c:v>2.3372507713161308E-2</c:v>
                </c:pt>
                <c:pt idx="1076">
                  <c:v>2.2093898043205424E-3</c:v>
                </c:pt>
                <c:pt idx="1077">
                  <c:v>3.182799664882175E-3</c:v>
                </c:pt>
                <c:pt idx="1078">
                  <c:v>9.7301111191230669E-3</c:v>
                </c:pt>
                <c:pt idx="1079">
                  <c:v>2.1762905094719559E-3</c:v>
                </c:pt>
                <c:pt idx="1080">
                  <c:v>2.8943241774622096E-3</c:v>
                </c:pt>
                <c:pt idx="1081">
                  <c:v>9.8263083069577498E-3</c:v>
                </c:pt>
                <c:pt idx="1082">
                  <c:v>-3.1052295889155484E-3</c:v>
                </c:pt>
                <c:pt idx="1083">
                  <c:v>-4.0752347614958747E-3</c:v>
                </c:pt>
                <c:pt idx="1084">
                  <c:v>-7.4744714900656243E-3</c:v>
                </c:pt>
                <c:pt idx="1085">
                  <c:v>6.2727027411379165E-3</c:v>
                </c:pt>
                <c:pt idx="1086">
                  <c:v>-9.6666221226960735E-3</c:v>
                </c:pt>
                <c:pt idx="1087">
                  <c:v>-6.3338013380996828E-3</c:v>
                </c:pt>
                <c:pt idx="1088">
                  <c:v>1.9121984548397662E-2</c:v>
                </c:pt>
                <c:pt idx="1089">
                  <c:v>-1.1332193750931399E-2</c:v>
                </c:pt>
                <c:pt idx="1090">
                  <c:v>-1.7612995766117724E-2</c:v>
                </c:pt>
                <c:pt idx="1091">
                  <c:v>1.0800266075269084E-2</c:v>
                </c:pt>
                <c:pt idx="1092">
                  <c:v>1.1409293249941313E-2</c:v>
                </c:pt>
                <c:pt idx="1093">
                  <c:v>-2.4165830774485219E-3</c:v>
                </c:pt>
                <c:pt idx="1094">
                  <c:v>1.6080942942676247E-2</c:v>
                </c:pt>
                <c:pt idx="1095">
                  <c:v>1.089281449962088E-2</c:v>
                </c:pt>
                <c:pt idx="1096">
                  <c:v>6.3388023926732474E-3</c:v>
                </c:pt>
                <c:pt idx="1097">
                  <c:v>-2.5776441629583036E-3</c:v>
                </c:pt>
                <c:pt idx="1098">
                  <c:v>7.4801651963070613E-3</c:v>
                </c:pt>
                <c:pt idx="1099">
                  <c:v>3.3660911873609957E-2</c:v>
                </c:pt>
                <c:pt idx="1100">
                  <c:v>-2.0286372974364403E-3</c:v>
                </c:pt>
                <c:pt idx="1101">
                  <c:v>5.4006035282165247E-3</c:v>
                </c:pt>
                <c:pt idx="1102">
                  <c:v>7.3784048252429207E-3</c:v>
                </c:pt>
                <c:pt idx="1103">
                  <c:v>-7.1540651149000038E-3</c:v>
                </c:pt>
                <c:pt idx="1104">
                  <c:v>1.0267925335795356E-2</c:v>
                </c:pt>
                <c:pt idx="1105">
                  <c:v>8.6236023787179782E-3</c:v>
                </c:pt>
                <c:pt idx="1106">
                  <c:v>1.9795334277170834E-3</c:v>
                </c:pt>
                <c:pt idx="1107">
                  <c:v>6.7886227299302233E-3</c:v>
                </c:pt>
                <c:pt idx="1108">
                  <c:v>1.5265519231207213E-3</c:v>
                </c:pt>
                <c:pt idx="1109">
                  <c:v>1.3066490635510238E-3</c:v>
                </c:pt>
                <c:pt idx="1110">
                  <c:v>-1.0887007165781245E-3</c:v>
                </c:pt>
                <c:pt idx="1111">
                  <c:v>-3.9292981992709612E-3</c:v>
                </c:pt>
                <c:pt idx="1112">
                  <c:v>3.0574394646848252E-3</c:v>
                </c:pt>
                <c:pt idx="1113">
                  <c:v>-2.4015053491422693E-3</c:v>
                </c:pt>
                <c:pt idx="1114">
                  <c:v>8.7052064432948818E-3</c:v>
                </c:pt>
                <c:pt idx="1115">
                  <c:v>-1.3009827222401748E-3</c:v>
                </c:pt>
                <c:pt idx="1116">
                  <c:v>-1.5965355717066421E-2</c:v>
                </c:pt>
                <c:pt idx="1117">
                  <c:v>-9.7475648725640993E-3</c:v>
                </c:pt>
                <c:pt idx="1118">
                  <c:v>-2.2261399394469961E-4</c:v>
                </c:pt>
                <c:pt idx="1119">
                  <c:v>6.6776065811584501E-4</c:v>
                </c:pt>
                <c:pt idx="1120">
                  <c:v>9.5228239720947603E-3</c:v>
                </c:pt>
                <c:pt idx="1121">
                  <c:v>-2.2040576370183074E-4</c:v>
                </c:pt>
                <c:pt idx="1122">
                  <c:v>1.7049570871910086E-2</c:v>
                </c:pt>
                <c:pt idx="1123">
                  <c:v>4.3337896748063862E-4</c:v>
                </c:pt>
                <c:pt idx="1124">
                  <c:v>-2.8202716057025598E-3</c:v>
                </c:pt>
                <c:pt idx="1125">
                  <c:v>1.4022463766671159E-2</c:v>
                </c:pt>
                <c:pt idx="1126">
                  <c:v>-5.640262945904425E-2</c:v>
                </c:pt>
                <c:pt idx="1127">
                  <c:v>-4.3072194448372493E-2</c:v>
                </c:pt>
                <c:pt idx="1128">
                  <c:v>1.9914023912328983E-2</c:v>
                </c:pt>
                <c:pt idx="1129">
                  <c:v>1.4965114883693204E-2</c:v>
                </c:pt>
                <c:pt idx="1130">
                  <c:v>1.624943216318156E-2</c:v>
                </c:pt>
                <c:pt idx="1131">
                  <c:v>5.3956491826524832E-3</c:v>
                </c:pt>
                <c:pt idx="1132">
                  <c:v>-1.9242206367599747E-2</c:v>
                </c:pt>
                <c:pt idx="1133">
                  <c:v>1.6323207598983303E-2</c:v>
                </c:pt>
                <c:pt idx="1134">
                  <c:v>-1.1250515855036761E-3</c:v>
                </c:pt>
                <c:pt idx="1135">
                  <c:v>2.3582882415697962E-2</c:v>
                </c:pt>
                <c:pt idx="1136">
                  <c:v>-1.7605114620088422E-3</c:v>
                </c:pt>
                <c:pt idx="1137">
                  <c:v>2.4585104858771845E-2</c:v>
                </c:pt>
                <c:pt idx="1138">
                  <c:v>-2.5822899207160691E-3</c:v>
                </c:pt>
                <c:pt idx="1139">
                  <c:v>8.3682408247304566E-3</c:v>
                </c:pt>
                <c:pt idx="1140">
                  <c:v>-2.7816759338151727E-3</c:v>
                </c:pt>
                <c:pt idx="1141">
                  <c:v>2.7816759338152087E-3</c:v>
                </c:pt>
                <c:pt idx="1142">
                  <c:v>3.838764043139084E-3</c:v>
                </c:pt>
                <c:pt idx="1143">
                  <c:v>6.3833881929710793E-4</c:v>
                </c:pt>
                <c:pt idx="1144">
                  <c:v>-7.2587787962514055E-3</c:v>
                </c:pt>
                <c:pt idx="1145">
                  <c:v>-1.930213840260027E-3</c:v>
                </c:pt>
                <c:pt idx="1146">
                  <c:v>-9.4910654602964432E-3</c:v>
                </c:pt>
                <c:pt idx="1147">
                  <c:v>1.7402972721477259E-2</c:v>
                </c:pt>
                <c:pt idx="1148">
                  <c:v>6.5810225560661434E-3</c:v>
                </c:pt>
                <c:pt idx="1149">
                  <c:v>5.2759326264364944E-3</c:v>
                </c:pt>
                <c:pt idx="1150">
                  <c:v>1.2549898609016728E-2</c:v>
                </c:pt>
                <c:pt idx="1151">
                  <c:v>-5.0010921727272652E-3</c:v>
                </c:pt>
                <c:pt idx="1152">
                  <c:v>-1.4518886476279472E-2</c:v>
                </c:pt>
                <c:pt idx="1153">
                  <c:v>-1.9094142403064008E-3</c:v>
                </c:pt>
                <c:pt idx="1154">
                  <c:v>-5.5366208084348103E-3</c:v>
                </c:pt>
                <c:pt idx="1155">
                  <c:v>1.3995143759711951E-2</c:v>
                </c:pt>
                <c:pt idx="1156">
                  <c:v>-5.4899222983788376E-3</c:v>
                </c:pt>
                <c:pt idx="1157">
                  <c:v>4.6472569214040214E-3</c:v>
                </c:pt>
                <c:pt idx="1158">
                  <c:v>1.2636367059940846E-3</c:v>
                </c:pt>
                <c:pt idx="1159">
                  <c:v>1.2965529516874453E-2</c:v>
                </c:pt>
                <c:pt idx="1160">
                  <c:v>2.0771936401271294E-4</c:v>
                </c:pt>
                <c:pt idx="1161">
                  <c:v>6.2124734732333133E-3</c:v>
                </c:pt>
                <c:pt idx="1162">
                  <c:v>-3.3085281129710876E-3</c:v>
                </c:pt>
                <c:pt idx="1163">
                  <c:v>3.1020953326305984E-3</c:v>
                </c:pt>
                <c:pt idx="1164">
                  <c:v>-3.5947097255551626E-2</c:v>
                </c:pt>
                <c:pt idx="1165">
                  <c:v>1.9080462599951564E-2</c:v>
                </c:pt>
                <c:pt idx="1166">
                  <c:v>-8.4027950176367465E-4</c:v>
                </c:pt>
                <c:pt idx="1167">
                  <c:v>5.0314128264953633E-3</c:v>
                </c:pt>
                <c:pt idx="1168">
                  <c:v>-2.369977317051469E-2</c:v>
                </c:pt>
                <c:pt idx="1169">
                  <c:v>1.1920052301166667E-2</c:v>
                </c:pt>
                <c:pt idx="1170">
                  <c:v>1.2687987402139151E-3</c:v>
                </c:pt>
                <c:pt idx="1171">
                  <c:v>6.3197888044022234E-3</c:v>
                </c:pt>
                <c:pt idx="1172">
                  <c:v>-1.0130939501965993E-2</c:v>
                </c:pt>
                <c:pt idx="1173">
                  <c:v>-3.3999240426829469E-3</c:v>
                </c:pt>
                <c:pt idx="1174">
                  <c:v>2.128890720850424E-4</c:v>
                </c:pt>
                <c:pt idx="1175">
                  <c:v>2.127581951460424E-4</c:v>
                </c:pt>
                <c:pt idx="1176">
                  <c:v>-1.0643938232646134E-3</c:v>
                </c:pt>
                <c:pt idx="1177">
                  <c:v>3.4020927350439985E-3</c:v>
                </c:pt>
                <c:pt idx="1178">
                  <c:v>-1.9122541251722954E-3</c:v>
                </c:pt>
                <c:pt idx="1179">
                  <c:v>-4.6580757942659951E-2</c:v>
                </c:pt>
                <c:pt idx="1180">
                  <c:v>1.9199494517527609E-2</c:v>
                </c:pt>
                <c:pt idx="1181">
                  <c:v>-1.8753957451381597E-2</c:v>
                </c:pt>
                <c:pt idx="1182">
                  <c:v>-8.9129513570607285E-4</c:v>
                </c:pt>
                <c:pt idx="1183">
                  <c:v>1.2846214120102393E-2</c:v>
                </c:pt>
                <c:pt idx="1184">
                  <c:v>-1.4407821757176417E-2</c:v>
                </c:pt>
                <c:pt idx="1185">
                  <c:v>3.5658442092246379E-3</c:v>
                </c:pt>
                <c:pt idx="1186">
                  <c:v>1.67663096659991E-2</c:v>
                </c:pt>
                <c:pt idx="1187">
                  <c:v>7.1935159031541228E-3</c:v>
                </c:pt>
                <c:pt idx="1188">
                  <c:v>1.3590921840123527E-2</c:v>
                </c:pt>
                <c:pt idx="1189">
                  <c:v>-1.2863951686031346E-3</c:v>
                </c:pt>
                <c:pt idx="1190">
                  <c:v>-8.5858180632786773E-4</c:v>
                </c:pt>
                <c:pt idx="1191">
                  <c:v>2.7876406507509888E-3</c:v>
                </c:pt>
                <c:pt idx="1192">
                  <c:v>1.0225904887613244E-2</c:v>
                </c:pt>
                <c:pt idx="1193">
                  <c:v>-1.6455133454348445E-2</c:v>
                </c:pt>
                <c:pt idx="1194">
                  <c:v>1.7026727849573115E-2</c:v>
                </c:pt>
                <c:pt idx="1195">
                  <c:v>1.0612195632596112E-3</c:v>
                </c:pt>
                <c:pt idx="1196">
                  <c:v>-6.5978103835568538E-3</c:v>
                </c:pt>
                <c:pt idx="1197">
                  <c:v>6.8099617613052651E-3</c:v>
                </c:pt>
                <c:pt idx="1198">
                  <c:v>3.1762454067297474E-3</c:v>
                </c:pt>
                <c:pt idx="1199">
                  <c:v>1.68994496722091E-3</c:v>
                </c:pt>
                <c:pt idx="1200">
                  <c:v>6.5214705399023135E-3</c:v>
                </c:pt>
                <c:pt idx="1201">
                  <c:v>-4.2842262121563966E-2</c:v>
                </c:pt>
                <c:pt idx="1202">
                  <c:v>-4.8266474539529862E-3</c:v>
                </c:pt>
                <c:pt idx="1203">
                  <c:v>-6.8410508705120691E-3</c:v>
                </c:pt>
                <c:pt idx="1204">
                  <c:v>-1.7730049655871436E-3</c:v>
                </c:pt>
                <c:pt idx="1205">
                  <c:v>1.551592829891647E-3</c:v>
                </c:pt>
                <c:pt idx="1206">
                  <c:v>6.4024119030807033E-3</c:v>
                </c:pt>
                <c:pt idx="1207">
                  <c:v>1.2683365951537871E-2</c:v>
                </c:pt>
                <c:pt idx="1208">
                  <c:v>6.5164789679170805E-4</c:v>
                </c:pt>
                <c:pt idx="1209">
                  <c:v>-1.0478153669144079E-2</c:v>
                </c:pt>
                <c:pt idx="1210">
                  <c:v>6.1255802892011433E-3</c:v>
                </c:pt>
                <c:pt idx="1211">
                  <c:v>-5.2384423632145009E-2</c:v>
                </c:pt>
                <c:pt idx="1212">
                  <c:v>-3.222820491203547E-3</c:v>
                </c:pt>
                <c:pt idx="1213">
                  <c:v>2.3059081999495613E-4</c:v>
                </c:pt>
                <c:pt idx="1214">
                  <c:v>-3.6951528864274381E-3</c:v>
                </c:pt>
                <c:pt idx="1215">
                  <c:v>8.0654542785824467E-3</c:v>
                </c:pt>
                <c:pt idx="1216">
                  <c:v>-1.8377667480597151E-3</c:v>
                </c:pt>
                <c:pt idx="1217">
                  <c:v>-5.3026764011720332E-3</c:v>
                </c:pt>
                <c:pt idx="1218">
                  <c:v>9.2039735114079584E-3</c:v>
                </c:pt>
                <c:pt idx="1219">
                  <c:v>1.5003680101451155E-2</c:v>
                </c:pt>
                <c:pt idx="1220">
                  <c:v>3.0881030667174479E-2</c:v>
                </c:pt>
                <c:pt idx="1221">
                  <c:v>-1.970872063131829E-3</c:v>
                </c:pt>
                <c:pt idx="1222">
                  <c:v>6.9899779929176366E-3</c:v>
                </c:pt>
                <c:pt idx="1223">
                  <c:v>2.3449498723855475E-2</c:v>
                </c:pt>
                <c:pt idx="1224">
                  <c:v>-1.4132987252296733E-2</c:v>
                </c:pt>
                <c:pt idx="1225">
                  <c:v>-2.2683581076517533E-2</c:v>
                </c:pt>
                <c:pt idx="1226">
                  <c:v>1.5430422290051927E-3</c:v>
                </c:pt>
                <c:pt idx="1227">
                  <c:v>1.7034675688633209E-2</c:v>
                </c:pt>
                <c:pt idx="1228">
                  <c:v>-5.2106483126796704E-3</c:v>
                </c:pt>
                <c:pt idx="1229">
                  <c:v>-1.9785156458760146E-2</c:v>
                </c:pt>
                <c:pt idx="1230">
                  <c:v>-1.5553852126124657E-3</c:v>
                </c:pt>
                <c:pt idx="1231">
                  <c:v>-1.1405746886583804E-2</c:v>
                </c:pt>
                <c:pt idx="1232">
                  <c:v>4.2644562834565749E-3</c:v>
                </c:pt>
                <c:pt idx="1233">
                  <c:v>5.3606986424221976E-3</c:v>
                </c:pt>
                <c:pt idx="1234">
                  <c:v>-2.9157912072204428E-2</c:v>
                </c:pt>
                <c:pt idx="1235">
                  <c:v>1.9982515308259972E-2</c:v>
                </c:pt>
                <c:pt idx="1236">
                  <c:v>-1.1304655013511718E-2</c:v>
                </c:pt>
                <c:pt idx="1237">
                  <c:v>-1.7663060492961083E-2</c:v>
                </c:pt>
                <c:pt idx="1238">
                  <c:v>1.8799257699690968E-2</c:v>
                </c:pt>
                <c:pt idx="1239">
                  <c:v>1.12919127168762E-2</c:v>
                </c:pt>
                <c:pt idx="1240">
                  <c:v>6.9375016382549953E-3</c:v>
                </c:pt>
                <c:pt idx="1241">
                  <c:v>3.3396907881926099E-3</c:v>
                </c:pt>
                <c:pt idx="1242">
                  <c:v>1.7843794392640916E-2</c:v>
                </c:pt>
                <c:pt idx="1243">
                  <c:v>1.0857860655063263E-2</c:v>
                </c:pt>
                <c:pt idx="1244">
                  <c:v>-3.4617071259888852E-3</c:v>
                </c:pt>
                <c:pt idx="1245">
                  <c:v>5.4036614122216602E-3</c:v>
                </c:pt>
                <c:pt idx="1246">
                  <c:v>-5.4036614122216411E-3</c:v>
                </c:pt>
                <c:pt idx="1247">
                  <c:v>9.0616067260044959E-3</c:v>
                </c:pt>
                <c:pt idx="1248">
                  <c:v>-1.4058880326761815E-2</c:v>
                </c:pt>
                <c:pt idx="1249">
                  <c:v>-1.0510274537267788E-2</c:v>
                </c:pt>
                <c:pt idx="1250">
                  <c:v>1.7023522452418224E-2</c:v>
                </c:pt>
                <c:pt idx="1251">
                  <c:v>-3.6856152102231932E-3</c:v>
                </c:pt>
                <c:pt idx="1252">
                  <c:v>-1.5215543658068944E-3</c:v>
                </c:pt>
                <c:pt idx="1253">
                  <c:v>4.9907672796281992E-3</c:v>
                </c:pt>
                <c:pt idx="1254">
                  <c:v>6.6875021856527064E-3</c:v>
                </c:pt>
                <c:pt idx="1255">
                  <c:v>-1.7131435422849062E-2</c:v>
                </c:pt>
                <c:pt idx="1256">
                  <c:v>1.1399352185878983E-3</c:v>
                </c:pt>
                <c:pt idx="1257">
                  <c:v>-1.7543425552106774E-3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5C-477F-ACB6-9A10B1698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3345384"/>
        <c:axId val="713340792"/>
      </c:lineChart>
      <c:dateAx>
        <c:axId val="7133414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343088"/>
        <c:crosses val="autoZero"/>
        <c:auto val="1"/>
        <c:lblOffset val="100"/>
        <c:baseTimeUnit val="days"/>
      </c:dateAx>
      <c:valAx>
        <c:axId val="71334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341448"/>
        <c:crosses val="autoZero"/>
        <c:crossBetween val="between"/>
      </c:valAx>
      <c:valAx>
        <c:axId val="7133407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345384"/>
        <c:crosses val="max"/>
        <c:crossBetween val="between"/>
      </c:valAx>
      <c:dateAx>
        <c:axId val="71334538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1334079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ATS!$B$1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>
                  <a:shade val="58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ATS!$A$2:$A$1360</c:f>
              <c:numCache>
                <c:formatCode>m/d/yyyy</c:formatCode>
                <c:ptCount val="1359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40931</c:v>
                </c:pt>
                <c:pt idx="14">
                  <c:v>40932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40960</c:v>
                </c:pt>
                <c:pt idx="34">
                  <c:v>40961</c:v>
                </c:pt>
                <c:pt idx="35">
                  <c:v>40962</c:v>
                </c:pt>
                <c:pt idx="36">
                  <c:v>40963</c:v>
                </c:pt>
                <c:pt idx="37">
                  <c:v>40966</c:v>
                </c:pt>
                <c:pt idx="38">
                  <c:v>40967</c:v>
                </c:pt>
                <c:pt idx="39">
                  <c:v>40968</c:v>
                </c:pt>
                <c:pt idx="40">
                  <c:v>40969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41008</c:v>
                </c:pt>
                <c:pt idx="67">
                  <c:v>41009</c:v>
                </c:pt>
                <c:pt idx="68">
                  <c:v>41010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41030</c:v>
                </c:pt>
                <c:pt idx="83">
                  <c:v>41031</c:v>
                </c:pt>
                <c:pt idx="84">
                  <c:v>41032</c:v>
                </c:pt>
                <c:pt idx="85">
                  <c:v>41033</c:v>
                </c:pt>
                <c:pt idx="86">
                  <c:v>41036</c:v>
                </c:pt>
                <c:pt idx="87">
                  <c:v>41037</c:v>
                </c:pt>
                <c:pt idx="88">
                  <c:v>41038</c:v>
                </c:pt>
                <c:pt idx="89">
                  <c:v>41039</c:v>
                </c:pt>
                <c:pt idx="90">
                  <c:v>41040</c:v>
                </c:pt>
                <c:pt idx="91">
                  <c:v>41043</c:v>
                </c:pt>
                <c:pt idx="92">
                  <c:v>41044</c:v>
                </c:pt>
                <c:pt idx="93">
                  <c:v>41045</c:v>
                </c:pt>
                <c:pt idx="94">
                  <c:v>41046</c:v>
                </c:pt>
                <c:pt idx="95">
                  <c:v>41047</c:v>
                </c:pt>
                <c:pt idx="96">
                  <c:v>41050</c:v>
                </c:pt>
                <c:pt idx="97">
                  <c:v>41051</c:v>
                </c:pt>
                <c:pt idx="98">
                  <c:v>41052</c:v>
                </c:pt>
                <c:pt idx="99">
                  <c:v>41053</c:v>
                </c:pt>
                <c:pt idx="100">
                  <c:v>41054</c:v>
                </c:pt>
                <c:pt idx="101">
                  <c:v>41058</c:v>
                </c:pt>
                <c:pt idx="102">
                  <c:v>41059</c:v>
                </c:pt>
                <c:pt idx="103">
                  <c:v>41060</c:v>
                </c:pt>
                <c:pt idx="104">
                  <c:v>41061</c:v>
                </c:pt>
                <c:pt idx="105">
                  <c:v>41064</c:v>
                </c:pt>
                <c:pt idx="106">
                  <c:v>41065</c:v>
                </c:pt>
                <c:pt idx="107">
                  <c:v>41066</c:v>
                </c:pt>
                <c:pt idx="108">
                  <c:v>41067</c:v>
                </c:pt>
                <c:pt idx="109">
                  <c:v>41068</c:v>
                </c:pt>
                <c:pt idx="110">
                  <c:v>41071</c:v>
                </c:pt>
                <c:pt idx="111">
                  <c:v>41072</c:v>
                </c:pt>
                <c:pt idx="112">
                  <c:v>41073</c:v>
                </c:pt>
                <c:pt idx="113">
                  <c:v>41074</c:v>
                </c:pt>
                <c:pt idx="114">
                  <c:v>41075</c:v>
                </c:pt>
                <c:pt idx="115">
                  <c:v>41078</c:v>
                </c:pt>
                <c:pt idx="116">
                  <c:v>41079</c:v>
                </c:pt>
                <c:pt idx="117">
                  <c:v>41080</c:v>
                </c:pt>
                <c:pt idx="118">
                  <c:v>41081</c:v>
                </c:pt>
                <c:pt idx="119">
                  <c:v>41082</c:v>
                </c:pt>
                <c:pt idx="120">
                  <c:v>41085</c:v>
                </c:pt>
                <c:pt idx="121">
                  <c:v>41086</c:v>
                </c:pt>
                <c:pt idx="122">
                  <c:v>41087</c:v>
                </c:pt>
                <c:pt idx="123">
                  <c:v>41088</c:v>
                </c:pt>
                <c:pt idx="124">
                  <c:v>41089</c:v>
                </c:pt>
                <c:pt idx="125">
                  <c:v>41092</c:v>
                </c:pt>
                <c:pt idx="126">
                  <c:v>41093</c:v>
                </c:pt>
                <c:pt idx="127">
                  <c:v>41095</c:v>
                </c:pt>
                <c:pt idx="128">
                  <c:v>41096</c:v>
                </c:pt>
                <c:pt idx="129">
                  <c:v>41099</c:v>
                </c:pt>
                <c:pt idx="130">
                  <c:v>41100</c:v>
                </c:pt>
                <c:pt idx="131">
                  <c:v>41101</c:v>
                </c:pt>
                <c:pt idx="132">
                  <c:v>41102</c:v>
                </c:pt>
                <c:pt idx="133">
                  <c:v>41103</c:v>
                </c:pt>
                <c:pt idx="134">
                  <c:v>41106</c:v>
                </c:pt>
                <c:pt idx="135">
                  <c:v>41107</c:v>
                </c:pt>
                <c:pt idx="136">
                  <c:v>41108</c:v>
                </c:pt>
                <c:pt idx="137">
                  <c:v>41109</c:v>
                </c:pt>
                <c:pt idx="138">
                  <c:v>41110</c:v>
                </c:pt>
                <c:pt idx="139">
                  <c:v>41113</c:v>
                </c:pt>
                <c:pt idx="140">
                  <c:v>41114</c:v>
                </c:pt>
                <c:pt idx="141">
                  <c:v>41115</c:v>
                </c:pt>
                <c:pt idx="142">
                  <c:v>41116</c:v>
                </c:pt>
                <c:pt idx="143">
                  <c:v>41117</c:v>
                </c:pt>
                <c:pt idx="144">
                  <c:v>41120</c:v>
                </c:pt>
                <c:pt idx="145">
                  <c:v>41121</c:v>
                </c:pt>
                <c:pt idx="146">
                  <c:v>41122</c:v>
                </c:pt>
                <c:pt idx="147">
                  <c:v>41123</c:v>
                </c:pt>
                <c:pt idx="148">
                  <c:v>41124</c:v>
                </c:pt>
                <c:pt idx="149">
                  <c:v>41127</c:v>
                </c:pt>
                <c:pt idx="150">
                  <c:v>41128</c:v>
                </c:pt>
                <c:pt idx="151">
                  <c:v>41129</c:v>
                </c:pt>
                <c:pt idx="152">
                  <c:v>41130</c:v>
                </c:pt>
                <c:pt idx="153">
                  <c:v>41131</c:v>
                </c:pt>
                <c:pt idx="154">
                  <c:v>41134</c:v>
                </c:pt>
                <c:pt idx="155">
                  <c:v>41135</c:v>
                </c:pt>
                <c:pt idx="156">
                  <c:v>41136</c:v>
                </c:pt>
                <c:pt idx="157">
                  <c:v>41137</c:v>
                </c:pt>
                <c:pt idx="158">
                  <c:v>41138</c:v>
                </c:pt>
                <c:pt idx="159">
                  <c:v>41141</c:v>
                </c:pt>
                <c:pt idx="160">
                  <c:v>41142</c:v>
                </c:pt>
                <c:pt idx="161">
                  <c:v>41143</c:v>
                </c:pt>
                <c:pt idx="162">
                  <c:v>41144</c:v>
                </c:pt>
                <c:pt idx="163">
                  <c:v>41145</c:v>
                </c:pt>
                <c:pt idx="164">
                  <c:v>41148</c:v>
                </c:pt>
                <c:pt idx="165">
                  <c:v>41149</c:v>
                </c:pt>
                <c:pt idx="166">
                  <c:v>41150</c:v>
                </c:pt>
                <c:pt idx="167">
                  <c:v>41151</c:v>
                </c:pt>
                <c:pt idx="168">
                  <c:v>41152</c:v>
                </c:pt>
                <c:pt idx="169">
                  <c:v>41156</c:v>
                </c:pt>
                <c:pt idx="170">
                  <c:v>41157</c:v>
                </c:pt>
                <c:pt idx="171">
                  <c:v>41158</c:v>
                </c:pt>
                <c:pt idx="172">
                  <c:v>41159</c:v>
                </c:pt>
                <c:pt idx="173">
                  <c:v>41162</c:v>
                </c:pt>
                <c:pt idx="174">
                  <c:v>41163</c:v>
                </c:pt>
                <c:pt idx="175">
                  <c:v>41164</c:v>
                </c:pt>
                <c:pt idx="176">
                  <c:v>41165</c:v>
                </c:pt>
                <c:pt idx="177">
                  <c:v>41166</c:v>
                </c:pt>
                <c:pt idx="178">
                  <c:v>41169</c:v>
                </c:pt>
                <c:pt idx="179">
                  <c:v>41170</c:v>
                </c:pt>
                <c:pt idx="180">
                  <c:v>41171</c:v>
                </c:pt>
                <c:pt idx="181">
                  <c:v>41172</c:v>
                </c:pt>
                <c:pt idx="182">
                  <c:v>41173</c:v>
                </c:pt>
                <c:pt idx="183">
                  <c:v>41176</c:v>
                </c:pt>
                <c:pt idx="184">
                  <c:v>41177</c:v>
                </c:pt>
                <c:pt idx="185">
                  <c:v>41178</c:v>
                </c:pt>
                <c:pt idx="186">
                  <c:v>41179</c:v>
                </c:pt>
                <c:pt idx="187">
                  <c:v>41180</c:v>
                </c:pt>
                <c:pt idx="188">
                  <c:v>41183</c:v>
                </c:pt>
                <c:pt idx="189">
                  <c:v>41184</c:v>
                </c:pt>
                <c:pt idx="190">
                  <c:v>41185</c:v>
                </c:pt>
                <c:pt idx="191">
                  <c:v>41186</c:v>
                </c:pt>
                <c:pt idx="192">
                  <c:v>41187</c:v>
                </c:pt>
                <c:pt idx="193">
                  <c:v>41190</c:v>
                </c:pt>
                <c:pt idx="194">
                  <c:v>41191</c:v>
                </c:pt>
                <c:pt idx="195">
                  <c:v>41192</c:v>
                </c:pt>
                <c:pt idx="196">
                  <c:v>41193</c:v>
                </c:pt>
                <c:pt idx="197">
                  <c:v>41194</c:v>
                </c:pt>
                <c:pt idx="198">
                  <c:v>41197</c:v>
                </c:pt>
                <c:pt idx="199">
                  <c:v>41198</c:v>
                </c:pt>
                <c:pt idx="200">
                  <c:v>41199</c:v>
                </c:pt>
                <c:pt idx="201">
                  <c:v>41200</c:v>
                </c:pt>
                <c:pt idx="202">
                  <c:v>41201</c:v>
                </c:pt>
                <c:pt idx="203">
                  <c:v>41204</c:v>
                </c:pt>
                <c:pt idx="204">
                  <c:v>41205</c:v>
                </c:pt>
                <c:pt idx="205">
                  <c:v>41206</c:v>
                </c:pt>
                <c:pt idx="206">
                  <c:v>41207</c:v>
                </c:pt>
                <c:pt idx="207">
                  <c:v>41208</c:v>
                </c:pt>
                <c:pt idx="208">
                  <c:v>41213</c:v>
                </c:pt>
                <c:pt idx="209">
                  <c:v>41214</c:v>
                </c:pt>
                <c:pt idx="210">
                  <c:v>41215</c:v>
                </c:pt>
                <c:pt idx="211">
                  <c:v>41218</c:v>
                </c:pt>
                <c:pt idx="212">
                  <c:v>41219</c:v>
                </c:pt>
                <c:pt idx="213">
                  <c:v>41220</c:v>
                </c:pt>
                <c:pt idx="214">
                  <c:v>41221</c:v>
                </c:pt>
                <c:pt idx="215">
                  <c:v>41222</c:v>
                </c:pt>
                <c:pt idx="216">
                  <c:v>41225</c:v>
                </c:pt>
                <c:pt idx="217">
                  <c:v>41226</c:v>
                </c:pt>
                <c:pt idx="218">
                  <c:v>41227</c:v>
                </c:pt>
                <c:pt idx="219">
                  <c:v>41228</c:v>
                </c:pt>
                <c:pt idx="220">
                  <c:v>41229</c:v>
                </c:pt>
                <c:pt idx="221">
                  <c:v>41232</c:v>
                </c:pt>
                <c:pt idx="222">
                  <c:v>41233</c:v>
                </c:pt>
                <c:pt idx="223">
                  <c:v>41234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41262</c:v>
                </c:pt>
                <c:pt idx="243">
                  <c:v>41263</c:v>
                </c:pt>
                <c:pt idx="244">
                  <c:v>41264</c:v>
                </c:pt>
                <c:pt idx="245">
                  <c:v>41267</c:v>
                </c:pt>
                <c:pt idx="246">
                  <c:v>41269</c:v>
                </c:pt>
                <c:pt idx="247">
                  <c:v>41270</c:v>
                </c:pt>
                <c:pt idx="248">
                  <c:v>41271</c:v>
                </c:pt>
                <c:pt idx="249">
                  <c:v>41274</c:v>
                </c:pt>
                <c:pt idx="250">
                  <c:v>41276</c:v>
                </c:pt>
                <c:pt idx="251">
                  <c:v>41277</c:v>
                </c:pt>
                <c:pt idx="252">
                  <c:v>41278</c:v>
                </c:pt>
                <c:pt idx="253">
                  <c:v>41281</c:v>
                </c:pt>
                <c:pt idx="254">
                  <c:v>41282</c:v>
                </c:pt>
                <c:pt idx="255">
                  <c:v>41283</c:v>
                </c:pt>
                <c:pt idx="256">
                  <c:v>41284</c:v>
                </c:pt>
                <c:pt idx="257">
                  <c:v>41285</c:v>
                </c:pt>
                <c:pt idx="258">
                  <c:v>41288</c:v>
                </c:pt>
                <c:pt idx="259">
                  <c:v>41289</c:v>
                </c:pt>
                <c:pt idx="260">
                  <c:v>41290</c:v>
                </c:pt>
                <c:pt idx="261">
                  <c:v>41291</c:v>
                </c:pt>
                <c:pt idx="262">
                  <c:v>41292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41316</c:v>
                </c:pt>
                <c:pt idx="278">
                  <c:v>41317</c:v>
                </c:pt>
                <c:pt idx="279">
                  <c:v>41318</c:v>
                </c:pt>
                <c:pt idx="280">
                  <c:v>41319</c:v>
                </c:pt>
                <c:pt idx="281">
                  <c:v>41320</c:v>
                </c:pt>
                <c:pt idx="282">
                  <c:v>41324</c:v>
                </c:pt>
                <c:pt idx="283">
                  <c:v>41325</c:v>
                </c:pt>
                <c:pt idx="284">
                  <c:v>41326</c:v>
                </c:pt>
                <c:pt idx="285">
                  <c:v>41327</c:v>
                </c:pt>
                <c:pt idx="286">
                  <c:v>41330</c:v>
                </c:pt>
                <c:pt idx="287">
                  <c:v>41331</c:v>
                </c:pt>
                <c:pt idx="288">
                  <c:v>41332</c:v>
                </c:pt>
                <c:pt idx="289">
                  <c:v>41333</c:v>
                </c:pt>
                <c:pt idx="290">
                  <c:v>41334</c:v>
                </c:pt>
                <c:pt idx="291">
                  <c:v>41337</c:v>
                </c:pt>
                <c:pt idx="292">
                  <c:v>41338</c:v>
                </c:pt>
                <c:pt idx="293">
                  <c:v>41339</c:v>
                </c:pt>
                <c:pt idx="294">
                  <c:v>41340</c:v>
                </c:pt>
                <c:pt idx="295">
                  <c:v>41341</c:v>
                </c:pt>
                <c:pt idx="296">
                  <c:v>41344</c:v>
                </c:pt>
                <c:pt idx="297">
                  <c:v>41345</c:v>
                </c:pt>
                <c:pt idx="298">
                  <c:v>41346</c:v>
                </c:pt>
                <c:pt idx="299">
                  <c:v>41347</c:v>
                </c:pt>
                <c:pt idx="300">
                  <c:v>41348</c:v>
                </c:pt>
                <c:pt idx="301">
                  <c:v>41351</c:v>
                </c:pt>
                <c:pt idx="302">
                  <c:v>41352</c:v>
                </c:pt>
                <c:pt idx="303">
                  <c:v>41353</c:v>
                </c:pt>
                <c:pt idx="304">
                  <c:v>41354</c:v>
                </c:pt>
                <c:pt idx="305">
                  <c:v>41355</c:v>
                </c:pt>
                <c:pt idx="306">
                  <c:v>41358</c:v>
                </c:pt>
                <c:pt idx="307">
                  <c:v>41359</c:v>
                </c:pt>
                <c:pt idx="308">
                  <c:v>41360</c:v>
                </c:pt>
                <c:pt idx="309">
                  <c:v>41361</c:v>
                </c:pt>
                <c:pt idx="310">
                  <c:v>41365</c:v>
                </c:pt>
                <c:pt idx="311">
                  <c:v>41366</c:v>
                </c:pt>
                <c:pt idx="312">
                  <c:v>41367</c:v>
                </c:pt>
                <c:pt idx="313">
                  <c:v>41368</c:v>
                </c:pt>
                <c:pt idx="314">
                  <c:v>41369</c:v>
                </c:pt>
                <c:pt idx="315">
                  <c:v>41372</c:v>
                </c:pt>
                <c:pt idx="316">
                  <c:v>41373</c:v>
                </c:pt>
                <c:pt idx="317">
                  <c:v>41374</c:v>
                </c:pt>
                <c:pt idx="318">
                  <c:v>41375</c:v>
                </c:pt>
                <c:pt idx="319">
                  <c:v>41376</c:v>
                </c:pt>
                <c:pt idx="320">
                  <c:v>41379</c:v>
                </c:pt>
                <c:pt idx="321">
                  <c:v>41380</c:v>
                </c:pt>
                <c:pt idx="322">
                  <c:v>41381</c:v>
                </c:pt>
                <c:pt idx="323">
                  <c:v>41382</c:v>
                </c:pt>
                <c:pt idx="324">
                  <c:v>41383</c:v>
                </c:pt>
                <c:pt idx="325">
                  <c:v>41386</c:v>
                </c:pt>
                <c:pt idx="326">
                  <c:v>41387</c:v>
                </c:pt>
                <c:pt idx="327">
                  <c:v>41388</c:v>
                </c:pt>
                <c:pt idx="328">
                  <c:v>41389</c:v>
                </c:pt>
                <c:pt idx="329">
                  <c:v>41390</c:v>
                </c:pt>
                <c:pt idx="330">
                  <c:v>41393</c:v>
                </c:pt>
                <c:pt idx="331">
                  <c:v>41394</c:v>
                </c:pt>
                <c:pt idx="332">
                  <c:v>41395</c:v>
                </c:pt>
                <c:pt idx="333">
                  <c:v>41396</c:v>
                </c:pt>
                <c:pt idx="334">
                  <c:v>41397</c:v>
                </c:pt>
                <c:pt idx="335">
                  <c:v>41400</c:v>
                </c:pt>
                <c:pt idx="336">
                  <c:v>41401</c:v>
                </c:pt>
                <c:pt idx="337">
                  <c:v>41402</c:v>
                </c:pt>
                <c:pt idx="338">
                  <c:v>41403</c:v>
                </c:pt>
                <c:pt idx="339">
                  <c:v>41404</c:v>
                </c:pt>
                <c:pt idx="340">
                  <c:v>41407</c:v>
                </c:pt>
                <c:pt idx="341">
                  <c:v>41408</c:v>
                </c:pt>
                <c:pt idx="342">
                  <c:v>41409</c:v>
                </c:pt>
                <c:pt idx="343">
                  <c:v>41410</c:v>
                </c:pt>
                <c:pt idx="344">
                  <c:v>41411</c:v>
                </c:pt>
                <c:pt idx="345">
                  <c:v>41414</c:v>
                </c:pt>
                <c:pt idx="346">
                  <c:v>41415</c:v>
                </c:pt>
                <c:pt idx="347">
                  <c:v>41416</c:v>
                </c:pt>
                <c:pt idx="348">
                  <c:v>41417</c:v>
                </c:pt>
                <c:pt idx="349">
                  <c:v>41418</c:v>
                </c:pt>
                <c:pt idx="350">
                  <c:v>41422</c:v>
                </c:pt>
                <c:pt idx="351">
                  <c:v>41423</c:v>
                </c:pt>
                <c:pt idx="352">
                  <c:v>41424</c:v>
                </c:pt>
                <c:pt idx="353">
                  <c:v>41425</c:v>
                </c:pt>
                <c:pt idx="354">
                  <c:v>41428</c:v>
                </c:pt>
                <c:pt idx="355">
                  <c:v>41429</c:v>
                </c:pt>
                <c:pt idx="356">
                  <c:v>41430</c:v>
                </c:pt>
                <c:pt idx="357">
                  <c:v>41431</c:v>
                </c:pt>
                <c:pt idx="358">
                  <c:v>41432</c:v>
                </c:pt>
                <c:pt idx="359">
                  <c:v>41435</c:v>
                </c:pt>
                <c:pt idx="360">
                  <c:v>41436</c:v>
                </c:pt>
                <c:pt idx="361">
                  <c:v>41437</c:v>
                </c:pt>
                <c:pt idx="362">
                  <c:v>41438</c:v>
                </c:pt>
                <c:pt idx="363">
                  <c:v>41439</c:v>
                </c:pt>
                <c:pt idx="364">
                  <c:v>41442</c:v>
                </c:pt>
                <c:pt idx="365">
                  <c:v>41443</c:v>
                </c:pt>
                <c:pt idx="366">
                  <c:v>41444</c:v>
                </c:pt>
                <c:pt idx="367">
                  <c:v>41445</c:v>
                </c:pt>
                <c:pt idx="368">
                  <c:v>41446</c:v>
                </c:pt>
                <c:pt idx="369">
                  <c:v>41449</c:v>
                </c:pt>
                <c:pt idx="370">
                  <c:v>41450</c:v>
                </c:pt>
                <c:pt idx="371">
                  <c:v>41451</c:v>
                </c:pt>
                <c:pt idx="372">
                  <c:v>41452</c:v>
                </c:pt>
                <c:pt idx="373">
                  <c:v>41453</c:v>
                </c:pt>
                <c:pt idx="374">
                  <c:v>41456</c:v>
                </c:pt>
                <c:pt idx="375">
                  <c:v>41457</c:v>
                </c:pt>
                <c:pt idx="376">
                  <c:v>41458</c:v>
                </c:pt>
                <c:pt idx="377">
                  <c:v>41460</c:v>
                </c:pt>
                <c:pt idx="378">
                  <c:v>41463</c:v>
                </c:pt>
                <c:pt idx="379">
                  <c:v>41464</c:v>
                </c:pt>
                <c:pt idx="380">
                  <c:v>41465</c:v>
                </c:pt>
                <c:pt idx="381">
                  <c:v>41466</c:v>
                </c:pt>
                <c:pt idx="382">
                  <c:v>41467</c:v>
                </c:pt>
                <c:pt idx="383">
                  <c:v>41470</c:v>
                </c:pt>
                <c:pt idx="384">
                  <c:v>41471</c:v>
                </c:pt>
                <c:pt idx="385">
                  <c:v>41472</c:v>
                </c:pt>
                <c:pt idx="386">
                  <c:v>41473</c:v>
                </c:pt>
                <c:pt idx="387">
                  <c:v>41474</c:v>
                </c:pt>
                <c:pt idx="388">
                  <c:v>41477</c:v>
                </c:pt>
                <c:pt idx="389">
                  <c:v>41478</c:v>
                </c:pt>
                <c:pt idx="390">
                  <c:v>41479</c:v>
                </c:pt>
                <c:pt idx="391">
                  <c:v>41480</c:v>
                </c:pt>
                <c:pt idx="392">
                  <c:v>41481</c:v>
                </c:pt>
                <c:pt idx="393">
                  <c:v>41484</c:v>
                </c:pt>
                <c:pt idx="394">
                  <c:v>41485</c:v>
                </c:pt>
                <c:pt idx="395">
                  <c:v>41486</c:v>
                </c:pt>
                <c:pt idx="396">
                  <c:v>41487</c:v>
                </c:pt>
                <c:pt idx="397">
                  <c:v>41488</c:v>
                </c:pt>
                <c:pt idx="398">
                  <c:v>41491</c:v>
                </c:pt>
                <c:pt idx="399">
                  <c:v>41492</c:v>
                </c:pt>
                <c:pt idx="400">
                  <c:v>41493</c:v>
                </c:pt>
                <c:pt idx="401">
                  <c:v>41494</c:v>
                </c:pt>
                <c:pt idx="402">
                  <c:v>41495</c:v>
                </c:pt>
                <c:pt idx="403">
                  <c:v>41498</c:v>
                </c:pt>
                <c:pt idx="404">
                  <c:v>41499</c:v>
                </c:pt>
                <c:pt idx="405">
                  <c:v>41500</c:v>
                </c:pt>
                <c:pt idx="406">
                  <c:v>41501</c:v>
                </c:pt>
                <c:pt idx="407">
                  <c:v>41502</c:v>
                </c:pt>
                <c:pt idx="408">
                  <c:v>41505</c:v>
                </c:pt>
                <c:pt idx="409">
                  <c:v>41506</c:v>
                </c:pt>
                <c:pt idx="410">
                  <c:v>41507</c:v>
                </c:pt>
                <c:pt idx="411">
                  <c:v>41508</c:v>
                </c:pt>
                <c:pt idx="412">
                  <c:v>41509</c:v>
                </c:pt>
                <c:pt idx="413">
                  <c:v>41512</c:v>
                </c:pt>
                <c:pt idx="414">
                  <c:v>41513</c:v>
                </c:pt>
                <c:pt idx="415">
                  <c:v>41514</c:v>
                </c:pt>
                <c:pt idx="416">
                  <c:v>41515</c:v>
                </c:pt>
                <c:pt idx="417">
                  <c:v>41516</c:v>
                </c:pt>
                <c:pt idx="418">
                  <c:v>41520</c:v>
                </c:pt>
                <c:pt idx="419">
                  <c:v>41521</c:v>
                </c:pt>
                <c:pt idx="420">
                  <c:v>41522</c:v>
                </c:pt>
                <c:pt idx="421">
                  <c:v>41523</c:v>
                </c:pt>
                <c:pt idx="422">
                  <c:v>41526</c:v>
                </c:pt>
                <c:pt idx="423">
                  <c:v>41527</c:v>
                </c:pt>
                <c:pt idx="424">
                  <c:v>41528</c:v>
                </c:pt>
                <c:pt idx="425">
                  <c:v>41529</c:v>
                </c:pt>
                <c:pt idx="426">
                  <c:v>41530</c:v>
                </c:pt>
                <c:pt idx="427">
                  <c:v>41533</c:v>
                </c:pt>
                <c:pt idx="428">
                  <c:v>41534</c:v>
                </c:pt>
                <c:pt idx="429">
                  <c:v>41535</c:v>
                </c:pt>
                <c:pt idx="430">
                  <c:v>41536</c:v>
                </c:pt>
                <c:pt idx="431">
                  <c:v>41537</c:v>
                </c:pt>
                <c:pt idx="432">
                  <c:v>41540</c:v>
                </c:pt>
                <c:pt idx="433">
                  <c:v>41541</c:v>
                </c:pt>
                <c:pt idx="434">
                  <c:v>41542</c:v>
                </c:pt>
                <c:pt idx="435">
                  <c:v>41543</c:v>
                </c:pt>
                <c:pt idx="436">
                  <c:v>41544</c:v>
                </c:pt>
                <c:pt idx="437">
                  <c:v>41547</c:v>
                </c:pt>
                <c:pt idx="438">
                  <c:v>41548</c:v>
                </c:pt>
                <c:pt idx="439">
                  <c:v>41549</c:v>
                </c:pt>
                <c:pt idx="440">
                  <c:v>41550</c:v>
                </c:pt>
                <c:pt idx="441">
                  <c:v>41551</c:v>
                </c:pt>
                <c:pt idx="442">
                  <c:v>41554</c:v>
                </c:pt>
                <c:pt idx="443">
                  <c:v>41555</c:v>
                </c:pt>
                <c:pt idx="444">
                  <c:v>41556</c:v>
                </c:pt>
                <c:pt idx="445">
                  <c:v>41557</c:v>
                </c:pt>
                <c:pt idx="446">
                  <c:v>41558</c:v>
                </c:pt>
                <c:pt idx="447">
                  <c:v>41561</c:v>
                </c:pt>
                <c:pt idx="448">
                  <c:v>41562</c:v>
                </c:pt>
                <c:pt idx="449">
                  <c:v>41563</c:v>
                </c:pt>
                <c:pt idx="450">
                  <c:v>41564</c:v>
                </c:pt>
                <c:pt idx="451">
                  <c:v>41565</c:v>
                </c:pt>
                <c:pt idx="452">
                  <c:v>41568</c:v>
                </c:pt>
                <c:pt idx="453">
                  <c:v>41569</c:v>
                </c:pt>
                <c:pt idx="454">
                  <c:v>41570</c:v>
                </c:pt>
                <c:pt idx="455">
                  <c:v>41571</c:v>
                </c:pt>
                <c:pt idx="456">
                  <c:v>41572</c:v>
                </c:pt>
                <c:pt idx="457">
                  <c:v>41575</c:v>
                </c:pt>
                <c:pt idx="458">
                  <c:v>41576</c:v>
                </c:pt>
                <c:pt idx="459">
                  <c:v>41577</c:v>
                </c:pt>
                <c:pt idx="460">
                  <c:v>41578</c:v>
                </c:pt>
                <c:pt idx="461">
                  <c:v>41579</c:v>
                </c:pt>
                <c:pt idx="462">
                  <c:v>41582</c:v>
                </c:pt>
                <c:pt idx="463">
                  <c:v>41583</c:v>
                </c:pt>
                <c:pt idx="464">
                  <c:v>41584</c:v>
                </c:pt>
                <c:pt idx="465">
                  <c:v>41585</c:v>
                </c:pt>
                <c:pt idx="466">
                  <c:v>41586</c:v>
                </c:pt>
                <c:pt idx="467">
                  <c:v>41589</c:v>
                </c:pt>
                <c:pt idx="468">
                  <c:v>41590</c:v>
                </c:pt>
                <c:pt idx="469">
                  <c:v>41591</c:v>
                </c:pt>
                <c:pt idx="470">
                  <c:v>41592</c:v>
                </c:pt>
                <c:pt idx="471">
                  <c:v>41593</c:v>
                </c:pt>
                <c:pt idx="472">
                  <c:v>41596</c:v>
                </c:pt>
                <c:pt idx="473">
                  <c:v>41597</c:v>
                </c:pt>
                <c:pt idx="474">
                  <c:v>41598</c:v>
                </c:pt>
                <c:pt idx="475">
                  <c:v>41599</c:v>
                </c:pt>
                <c:pt idx="476">
                  <c:v>41600</c:v>
                </c:pt>
                <c:pt idx="477">
                  <c:v>41603</c:v>
                </c:pt>
                <c:pt idx="478">
                  <c:v>41604</c:v>
                </c:pt>
                <c:pt idx="479">
                  <c:v>41605</c:v>
                </c:pt>
                <c:pt idx="480">
                  <c:v>41607</c:v>
                </c:pt>
                <c:pt idx="481">
                  <c:v>41610</c:v>
                </c:pt>
                <c:pt idx="482">
                  <c:v>41611</c:v>
                </c:pt>
                <c:pt idx="483">
                  <c:v>41612</c:v>
                </c:pt>
                <c:pt idx="484">
                  <c:v>41613</c:v>
                </c:pt>
                <c:pt idx="485">
                  <c:v>41614</c:v>
                </c:pt>
                <c:pt idx="486">
                  <c:v>41617</c:v>
                </c:pt>
                <c:pt idx="487">
                  <c:v>41618</c:v>
                </c:pt>
                <c:pt idx="488">
                  <c:v>41619</c:v>
                </c:pt>
                <c:pt idx="489">
                  <c:v>41620</c:v>
                </c:pt>
                <c:pt idx="490">
                  <c:v>41621</c:v>
                </c:pt>
                <c:pt idx="491">
                  <c:v>41624</c:v>
                </c:pt>
                <c:pt idx="492">
                  <c:v>41625</c:v>
                </c:pt>
                <c:pt idx="493">
                  <c:v>41626</c:v>
                </c:pt>
                <c:pt idx="494">
                  <c:v>41627</c:v>
                </c:pt>
                <c:pt idx="495">
                  <c:v>41628</c:v>
                </c:pt>
                <c:pt idx="496">
                  <c:v>41631</c:v>
                </c:pt>
                <c:pt idx="497">
                  <c:v>41632</c:v>
                </c:pt>
                <c:pt idx="498">
                  <c:v>41634</c:v>
                </c:pt>
                <c:pt idx="499">
                  <c:v>41635</c:v>
                </c:pt>
                <c:pt idx="500">
                  <c:v>41638</c:v>
                </c:pt>
                <c:pt idx="501">
                  <c:v>41639</c:v>
                </c:pt>
                <c:pt idx="502">
                  <c:v>41641</c:v>
                </c:pt>
                <c:pt idx="503">
                  <c:v>41642</c:v>
                </c:pt>
                <c:pt idx="504">
                  <c:v>41645</c:v>
                </c:pt>
                <c:pt idx="505">
                  <c:v>41646</c:v>
                </c:pt>
                <c:pt idx="506">
                  <c:v>41647</c:v>
                </c:pt>
                <c:pt idx="507">
                  <c:v>41648</c:v>
                </c:pt>
                <c:pt idx="508">
                  <c:v>41649</c:v>
                </c:pt>
                <c:pt idx="509">
                  <c:v>41652</c:v>
                </c:pt>
                <c:pt idx="510">
                  <c:v>41653</c:v>
                </c:pt>
                <c:pt idx="511">
                  <c:v>41654</c:v>
                </c:pt>
                <c:pt idx="512">
                  <c:v>41655</c:v>
                </c:pt>
                <c:pt idx="513">
                  <c:v>41656</c:v>
                </c:pt>
                <c:pt idx="514">
                  <c:v>41660</c:v>
                </c:pt>
                <c:pt idx="515">
                  <c:v>41661</c:v>
                </c:pt>
                <c:pt idx="516">
                  <c:v>41662</c:v>
                </c:pt>
                <c:pt idx="517">
                  <c:v>41663</c:v>
                </c:pt>
                <c:pt idx="518">
                  <c:v>41666</c:v>
                </c:pt>
                <c:pt idx="519">
                  <c:v>41667</c:v>
                </c:pt>
                <c:pt idx="520">
                  <c:v>41668</c:v>
                </c:pt>
                <c:pt idx="521">
                  <c:v>41669</c:v>
                </c:pt>
                <c:pt idx="522">
                  <c:v>41670</c:v>
                </c:pt>
                <c:pt idx="523">
                  <c:v>41673</c:v>
                </c:pt>
                <c:pt idx="524">
                  <c:v>41674</c:v>
                </c:pt>
                <c:pt idx="525">
                  <c:v>41675</c:v>
                </c:pt>
                <c:pt idx="526">
                  <c:v>41676</c:v>
                </c:pt>
                <c:pt idx="527">
                  <c:v>41677</c:v>
                </c:pt>
                <c:pt idx="528">
                  <c:v>41680</c:v>
                </c:pt>
                <c:pt idx="529">
                  <c:v>41681</c:v>
                </c:pt>
                <c:pt idx="530">
                  <c:v>41682</c:v>
                </c:pt>
                <c:pt idx="531">
                  <c:v>41683</c:v>
                </c:pt>
                <c:pt idx="532">
                  <c:v>41684</c:v>
                </c:pt>
                <c:pt idx="533">
                  <c:v>41688</c:v>
                </c:pt>
                <c:pt idx="534">
                  <c:v>41689</c:v>
                </c:pt>
                <c:pt idx="535">
                  <c:v>41690</c:v>
                </c:pt>
                <c:pt idx="536">
                  <c:v>41691</c:v>
                </c:pt>
                <c:pt idx="537">
                  <c:v>41694</c:v>
                </c:pt>
                <c:pt idx="538">
                  <c:v>41695</c:v>
                </c:pt>
                <c:pt idx="539">
                  <c:v>41696</c:v>
                </c:pt>
                <c:pt idx="540">
                  <c:v>41697</c:v>
                </c:pt>
                <c:pt idx="541">
                  <c:v>41698</c:v>
                </c:pt>
                <c:pt idx="542">
                  <c:v>41701</c:v>
                </c:pt>
                <c:pt idx="543">
                  <c:v>41702</c:v>
                </c:pt>
                <c:pt idx="544">
                  <c:v>41703</c:v>
                </c:pt>
                <c:pt idx="545">
                  <c:v>41704</c:v>
                </c:pt>
                <c:pt idx="546">
                  <c:v>41705</c:v>
                </c:pt>
                <c:pt idx="547">
                  <c:v>41708</c:v>
                </c:pt>
                <c:pt idx="548">
                  <c:v>41709</c:v>
                </c:pt>
                <c:pt idx="549">
                  <c:v>41710</c:v>
                </c:pt>
                <c:pt idx="550">
                  <c:v>41711</c:v>
                </c:pt>
                <c:pt idx="551">
                  <c:v>41712</c:v>
                </c:pt>
                <c:pt idx="552">
                  <c:v>41715</c:v>
                </c:pt>
                <c:pt idx="553">
                  <c:v>41716</c:v>
                </c:pt>
                <c:pt idx="554">
                  <c:v>41717</c:v>
                </c:pt>
                <c:pt idx="555">
                  <c:v>41718</c:v>
                </c:pt>
                <c:pt idx="556">
                  <c:v>41719</c:v>
                </c:pt>
                <c:pt idx="557">
                  <c:v>41722</c:v>
                </c:pt>
                <c:pt idx="558">
                  <c:v>41723</c:v>
                </c:pt>
                <c:pt idx="559">
                  <c:v>41724</c:v>
                </c:pt>
                <c:pt idx="560">
                  <c:v>41725</c:v>
                </c:pt>
                <c:pt idx="561">
                  <c:v>41726</c:v>
                </c:pt>
                <c:pt idx="562">
                  <c:v>41729</c:v>
                </c:pt>
                <c:pt idx="563">
                  <c:v>41730</c:v>
                </c:pt>
                <c:pt idx="564">
                  <c:v>41731</c:v>
                </c:pt>
                <c:pt idx="565">
                  <c:v>41732</c:v>
                </c:pt>
                <c:pt idx="566">
                  <c:v>41733</c:v>
                </c:pt>
                <c:pt idx="567">
                  <c:v>41736</c:v>
                </c:pt>
                <c:pt idx="568">
                  <c:v>41737</c:v>
                </c:pt>
                <c:pt idx="569">
                  <c:v>41738</c:v>
                </c:pt>
                <c:pt idx="570">
                  <c:v>41739</c:v>
                </c:pt>
                <c:pt idx="571">
                  <c:v>41740</c:v>
                </c:pt>
                <c:pt idx="572">
                  <c:v>41743</c:v>
                </c:pt>
                <c:pt idx="573">
                  <c:v>41744</c:v>
                </c:pt>
                <c:pt idx="574">
                  <c:v>41745</c:v>
                </c:pt>
                <c:pt idx="575">
                  <c:v>41746</c:v>
                </c:pt>
                <c:pt idx="576">
                  <c:v>41750</c:v>
                </c:pt>
                <c:pt idx="577">
                  <c:v>41751</c:v>
                </c:pt>
                <c:pt idx="578">
                  <c:v>41752</c:v>
                </c:pt>
                <c:pt idx="579">
                  <c:v>41753</c:v>
                </c:pt>
                <c:pt idx="580">
                  <c:v>41754</c:v>
                </c:pt>
                <c:pt idx="581">
                  <c:v>41757</c:v>
                </c:pt>
                <c:pt idx="582">
                  <c:v>41758</c:v>
                </c:pt>
                <c:pt idx="583">
                  <c:v>41759</c:v>
                </c:pt>
                <c:pt idx="584">
                  <c:v>41760</c:v>
                </c:pt>
                <c:pt idx="585">
                  <c:v>41761</c:v>
                </c:pt>
                <c:pt idx="586">
                  <c:v>41764</c:v>
                </c:pt>
                <c:pt idx="587">
                  <c:v>41765</c:v>
                </c:pt>
                <c:pt idx="588">
                  <c:v>41766</c:v>
                </c:pt>
                <c:pt idx="589">
                  <c:v>41767</c:v>
                </c:pt>
                <c:pt idx="590">
                  <c:v>41768</c:v>
                </c:pt>
                <c:pt idx="591">
                  <c:v>41771</c:v>
                </c:pt>
                <c:pt idx="592">
                  <c:v>41772</c:v>
                </c:pt>
                <c:pt idx="593">
                  <c:v>41773</c:v>
                </c:pt>
                <c:pt idx="594">
                  <c:v>41774</c:v>
                </c:pt>
                <c:pt idx="595">
                  <c:v>41775</c:v>
                </c:pt>
                <c:pt idx="596">
                  <c:v>41778</c:v>
                </c:pt>
                <c:pt idx="597">
                  <c:v>41779</c:v>
                </c:pt>
                <c:pt idx="598">
                  <c:v>41780</c:v>
                </c:pt>
                <c:pt idx="599">
                  <c:v>41781</c:v>
                </c:pt>
                <c:pt idx="600">
                  <c:v>41782</c:v>
                </c:pt>
                <c:pt idx="601">
                  <c:v>41786</c:v>
                </c:pt>
                <c:pt idx="602">
                  <c:v>41787</c:v>
                </c:pt>
                <c:pt idx="603">
                  <c:v>41788</c:v>
                </c:pt>
                <c:pt idx="604">
                  <c:v>41789</c:v>
                </c:pt>
                <c:pt idx="605">
                  <c:v>41792</c:v>
                </c:pt>
                <c:pt idx="606">
                  <c:v>41793</c:v>
                </c:pt>
                <c:pt idx="607">
                  <c:v>41794</c:v>
                </c:pt>
                <c:pt idx="608">
                  <c:v>41795</c:v>
                </c:pt>
                <c:pt idx="609">
                  <c:v>41796</c:v>
                </c:pt>
                <c:pt idx="610">
                  <c:v>41799</c:v>
                </c:pt>
                <c:pt idx="611">
                  <c:v>41800</c:v>
                </c:pt>
                <c:pt idx="612">
                  <c:v>41801</c:v>
                </c:pt>
                <c:pt idx="613">
                  <c:v>41802</c:v>
                </c:pt>
                <c:pt idx="614">
                  <c:v>41803</c:v>
                </c:pt>
                <c:pt idx="615">
                  <c:v>41806</c:v>
                </c:pt>
                <c:pt idx="616">
                  <c:v>41807</c:v>
                </c:pt>
                <c:pt idx="617">
                  <c:v>41808</c:v>
                </c:pt>
                <c:pt idx="618">
                  <c:v>41809</c:v>
                </c:pt>
                <c:pt idx="619">
                  <c:v>41810</c:v>
                </c:pt>
                <c:pt idx="620">
                  <c:v>41813</c:v>
                </c:pt>
                <c:pt idx="621">
                  <c:v>41814</c:v>
                </c:pt>
                <c:pt idx="622">
                  <c:v>41815</c:v>
                </c:pt>
                <c:pt idx="623">
                  <c:v>41816</c:v>
                </c:pt>
                <c:pt idx="624">
                  <c:v>41817</c:v>
                </c:pt>
                <c:pt idx="625">
                  <c:v>41820</c:v>
                </c:pt>
                <c:pt idx="626">
                  <c:v>41821</c:v>
                </c:pt>
                <c:pt idx="627">
                  <c:v>41822</c:v>
                </c:pt>
                <c:pt idx="628">
                  <c:v>41823</c:v>
                </c:pt>
                <c:pt idx="629">
                  <c:v>41827</c:v>
                </c:pt>
                <c:pt idx="630">
                  <c:v>41828</c:v>
                </c:pt>
                <c:pt idx="631">
                  <c:v>41829</c:v>
                </c:pt>
                <c:pt idx="632">
                  <c:v>41830</c:v>
                </c:pt>
                <c:pt idx="633">
                  <c:v>41831</c:v>
                </c:pt>
                <c:pt idx="634">
                  <c:v>41834</c:v>
                </c:pt>
                <c:pt idx="635">
                  <c:v>41835</c:v>
                </c:pt>
                <c:pt idx="636">
                  <c:v>41836</c:v>
                </c:pt>
                <c:pt idx="637">
                  <c:v>41837</c:v>
                </c:pt>
                <c:pt idx="638">
                  <c:v>41838</c:v>
                </c:pt>
                <c:pt idx="639">
                  <c:v>41841</c:v>
                </c:pt>
                <c:pt idx="640">
                  <c:v>41842</c:v>
                </c:pt>
                <c:pt idx="641">
                  <c:v>41843</c:v>
                </c:pt>
                <c:pt idx="642">
                  <c:v>41844</c:v>
                </c:pt>
                <c:pt idx="643">
                  <c:v>41845</c:v>
                </c:pt>
                <c:pt idx="644">
                  <c:v>41848</c:v>
                </c:pt>
                <c:pt idx="645">
                  <c:v>41849</c:v>
                </c:pt>
                <c:pt idx="646">
                  <c:v>41850</c:v>
                </c:pt>
                <c:pt idx="647">
                  <c:v>41851</c:v>
                </c:pt>
                <c:pt idx="648">
                  <c:v>41852</c:v>
                </c:pt>
                <c:pt idx="649">
                  <c:v>41855</c:v>
                </c:pt>
                <c:pt idx="650">
                  <c:v>41856</c:v>
                </c:pt>
                <c:pt idx="651">
                  <c:v>41857</c:v>
                </c:pt>
                <c:pt idx="652">
                  <c:v>41858</c:v>
                </c:pt>
                <c:pt idx="653">
                  <c:v>41859</c:v>
                </c:pt>
                <c:pt idx="654">
                  <c:v>41862</c:v>
                </c:pt>
                <c:pt idx="655">
                  <c:v>41863</c:v>
                </c:pt>
                <c:pt idx="656">
                  <c:v>41864</c:v>
                </c:pt>
                <c:pt idx="657">
                  <c:v>41865</c:v>
                </c:pt>
                <c:pt idx="658">
                  <c:v>41866</c:v>
                </c:pt>
                <c:pt idx="659">
                  <c:v>41869</c:v>
                </c:pt>
                <c:pt idx="660">
                  <c:v>41870</c:v>
                </c:pt>
                <c:pt idx="661">
                  <c:v>41871</c:v>
                </c:pt>
                <c:pt idx="662">
                  <c:v>41872</c:v>
                </c:pt>
                <c:pt idx="663">
                  <c:v>41873</c:v>
                </c:pt>
                <c:pt idx="664">
                  <c:v>41876</c:v>
                </c:pt>
                <c:pt idx="665">
                  <c:v>41877</c:v>
                </c:pt>
                <c:pt idx="666">
                  <c:v>41878</c:v>
                </c:pt>
                <c:pt idx="667">
                  <c:v>41879</c:v>
                </c:pt>
                <c:pt idx="668">
                  <c:v>41880</c:v>
                </c:pt>
                <c:pt idx="669">
                  <c:v>41884</c:v>
                </c:pt>
                <c:pt idx="670">
                  <c:v>41885</c:v>
                </c:pt>
                <c:pt idx="671">
                  <c:v>41886</c:v>
                </c:pt>
                <c:pt idx="672">
                  <c:v>41887</c:v>
                </c:pt>
                <c:pt idx="673">
                  <c:v>41890</c:v>
                </c:pt>
                <c:pt idx="674">
                  <c:v>41891</c:v>
                </c:pt>
                <c:pt idx="675">
                  <c:v>41892</c:v>
                </c:pt>
                <c:pt idx="676">
                  <c:v>41893</c:v>
                </c:pt>
                <c:pt idx="677">
                  <c:v>41894</c:v>
                </c:pt>
                <c:pt idx="678">
                  <c:v>41897</c:v>
                </c:pt>
                <c:pt idx="679">
                  <c:v>41898</c:v>
                </c:pt>
                <c:pt idx="680">
                  <c:v>41899</c:v>
                </c:pt>
                <c:pt idx="681">
                  <c:v>41900</c:v>
                </c:pt>
                <c:pt idx="682">
                  <c:v>41901</c:v>
                </c:pt>
                <c:pt idx="683">
                  <c:v>41904</c:v>
                </c:pt>
                <c:pt idx="684">
                  <c:v>41905</c:v>
                </c:pt>
                <c:pt idx="685">
                  <c:v>41906</c:v>
                </c:pt>
                <c:pt idx="686">
                  <c:v>41907</c:v>
                </c:pt>
                <c:pt idx="687">
                  <c:v>41908</c:v>
                </c:pt>
                <c:pt idx="688">
                  <c:v>41911</c:v>
                </c:pt>
                <c:pt idx="689">
                  <c:v>41912</c:v>
                </c:pt>
                <c:pt idx="690">
                  <c:v>41913</c:v>
                </c:pt>
                <c:pt idx="691">
                  <c:v>41914</c:v>
                </c:pt>
                <c:pt idx="692">
                  <c:v>41915</c:v>
                </c:pt>
                <c:pt idx="693">
                  <c:v>41918</c:v>
                </c:pt>
                <c:pt idx="694">
                  <c:v>41919</c:v>
                </c:pt>
                <c:pt idx="695">
                  <c:v>41920</c:v>
                </c:pt>
                <c:pt idx="696">
                  <c:v>41921</c:v>
                </c:pt>
                <c:pt idx="697">
                  <c:v>41922</c:v>
                </c:pt>
                <c:pt idx="698">
                  <c:v>41925</c:v>
                </c:pt>
                <c:pt idx="699">
                  <c:v>41926</c:v>
                </c:pt>
                <c:pt idx="700">
                  <c:v>41927</c:v>
                </c:pt>
                <c:pt idx="701">
                  <c:v>41928</c:v>
                </c:pt>
                <c:pt idx="702">
                  <c:v>41929</c:v>
                </c:pt>
                <c:pt idx="703">
                  <c:v>41932</c:v>
                </c:pt>
                <c:pt idx="704">
                  <c:v>41933</c:v>
                </c:pt>
                <c:pt idx="705">
                  <c:v>41934</c:v>
                </c:pt>
                <c:pt idx="706">
                  <c:v>41935</c:v>
                </c:pt>
                <c:pt idx="707">
                  <c:v>41936</c:v>
                </c:pt>
                <c:pt idx="708">
                  <c:v>41939</c:v>
                </c:pt>
                <c:pt idx="709">
                  <c:v>41940</c:v>
                </c:pt>
                <c:pt idx="710">
                  <c:v>41941</c:v>
                </c:pt>
                <c:pt idx="711">
                  <c:v>41942</c:v>
                </c:pt>
                <c:pt idx="712">
                  <c:v>41943</c:v>
                </c:pt>
                <c:pt idx="713">
                  <c:v>41946</c:v>
                </c:pt>
                <c:pt idx="714">
                  <c:v>41947</c:v>
                </c:pt>
                <c:pt idx="715">
                  <c:v>41948</c:v>
                </c:pt>
                <c:pt idx="716">
                  <c:v>41949</c:v>
                </c:pt>
                <c:pt idx="717">
                  <c:v>41950</c:v>
                </c:pt>
                <c:pt idx="718">
                  <c:v>41953</c:v>
                </c:pt>
                <c:pt idx="719">
                  <c:v>41954</c:v>
                </c:pt>
                <c:pt idx="720">
                  <c:v>41955</c:v>
                </c:pt>
                <c:pt idx="721">
                  <c:v>41956</c:v>
                </c:pt>
                <c:pt idx="722">
                  <c:v>41957</c:v>
                </c:pt>
                <c:pt idx="723">
                  <c:v>41960</c:v>
                </c:pt>
                <c:pt idx="724">
                  <c:v>41961</c:v>
                </c:pt>
                <c:pt idx="725">
                  <c:v>41962</c:v>
                </c:pt>
                <c:pt idx="726">
                  <c:v>41963</c:v>
                </c:pt>
                <c:pt idx="727">
                  <c:v>41964</c:v>
                </c:pt>
                <c:pt idx="728">
                  <c:v>41967</c:v>
                </c:pt>
                <c:pt idx="729">
                  <c:v>41968</c:v>
                </c:pt>
                <c:pt idx="730">
                  <c:v>41969</c:v>
                </c:pt>
                <c:pt idx="731">
                  <c:v>41971</c:v>
                </c:pt>
                <c:pt idx="732">
                  <c:v>41974</c:v>
                </c:pt>
                <c:pt idx="733">
                  <c:v>41975</c:v>
                </c:pt>
                <c:pt idx="734">
                  <c:v>41976</c:v>
                </c:pt>
                <c:pt idx="735">
                  <c:v>41977</c:v>
                </c:pt>
                <c:pt idx="736">
                  <c:v>41978</c:v>
                </c:pt>
                <c:pt idx="737">
                  <c:v>41981</c:v>
                </c:pt>
                <c:pt idx="738">
                  <c:v>41982</c:v>
                </c:pt>
                <c:pt idx="739">
                  <c:v>41983</c:v>
                </c:pt>
                <c:pt idx="740">
                  <c:v>41984</c:v>
                </c:pt>
                <c:pt idx="741">
                  <c:v>41985</c:v>
                </c:pt>
                <c:pt idx="742">
                  <c:v>41988</c:v>
                </c:pt>
                <c:pt idx="743">
                  <c:v>41989</c:v>
                </c:pt>
                <c:pt idx="744">
                  <c:v>41990</c:v>
                </c:pt>
                <c:pt idx="745">
                  <c:v>41991</c:v>
                </c:pt>
                <c:pt idx="746">
                  <c:v>41992</c:v>
                </c:pt>
                <c:pt idx="747">
                  <c:v>41995</c:v>
                </c:pt>
                <c:pt idx="748">
                  <c:v>41996</c:v>
                </c:pt>
                <c:pt idx="749">
                  <c:v>41997</c:v>
                </c:pt>
                <c:pt idx="750">
                  <c:v>41999</c:v>
                </c:pt>
                <c:pt idx="751">
                  <c:v>42002</c:v>
                </c:pt>
                <c:pt idx="752">
                  <c:v>42003</c:v>
                </c:pt>
                <c:pt idx="753">
                  <c:v>42004</c:v>
                </c:pt>
                <c:pt idx="754">
                  <c:v>42006</c:v>
                </c:pt>
                <c:pt idx="755">
                  <c:v>42009</c:v>
                </c:pt>
                <c:pt idx="756">
                  <c:v>42010</c:v>
                </c:pt>
                <c:pt idx="757">
                  <c:v>42011</c:v>
                </c:pt>
                <c:pt idx="758">
                  <c:v>42012</c:v>
                </c:pt>
                <c:pt idx="759">
                  <c:v>42013</c:v>
                </c:pt>
                <c:pt idx="760">
                  <c:v>42016</c:v>
                </c:pt>
                <c:pt idx="761">
                  <c:v>42017</c:v>
                </c:pt>
                <c:pt idx="762">
                  <c:v>42018</c:v>
                </c:pt>
                <c:pt idx="763">
                  <c:v>42019</c:v>
                </c:pt>
                <c:pt idx="764">
                  <c:v>42020</c:v>
                </c:pt>
                <c:pt idx="765">
                  <c:v>42024</c:v>
                </c:pt>
                <c:pt idx="766">
                  <c:v>42025</c:v>
                </c:pt>
                <c:pt idx="767">
                  <c:v>42026</c:v>
                </c:pt>
                <c:pt idx="768">
                  <c:v>42027</c:v>
                </c:pt>
                <c:pt idx="769">
                  <c:v>42030</c:v>
                </c:pt>
                <c:pt idx="770">
                  <c:v>42031</c:v>
                </c:pt>
                <c:pt idx="771">
                  <c:v>42032</c:v>
                </c:pt>
                <c:pt idx="772">
                  <c:v>42033</c:v>
                </c:pt>
                <c:pt idx="773">
                  <c:v>42034</c:v>
                </c:pt>
                <c:pt idx="774">
                  <c:v>42037</c:v>
                </c:pt>
                <c:pt idx="775">
                  <c:v>42038</c:v>
                </c:pt>
                <c:pt idx="776">
                  <c:v>42039</c:v>
                </c:pt>
                <c:pt idx="777">
                  <c:v>42040</c:v>
                </c:pt>
                <c:pt idx="778">
                  <c:v>42041</c:v>
                </c:pt>
                <c:pt idx="779">
                  <c:v>42044</c:v>
                </c:pt>
                <c:pt idx="780">
                  <c:v>42045</c:v>
                </c:pt>
                <c:pt idx="781">
                  <c:v>42046</c:v>
                </c:pt>
                <c:pt idx="782">
                  <c:v>42047</c:v>
                </c:pt>
                <c:pt idx="783">
                  <c:v>42048</c:v>
                </c:pt>
                <c:pt idx="784">
                  <c:v>42052</c:v>
                </c:pt>
                <c:pt idx="785">
                  <c:v>42053</c:v>
                </c:pt>
                <c:pt idx="786">
                  <c:v>42054</c:v>
                </c:pt>
                <c:pt idx="787">
                  <c:v>42055</c:v>
                </c:pt>
                <c:pt idx="788">
                  <c:v>42058</c:v>
                </c:pt>
                <c:pt idx="789">
                  <c:v>42059</c:v>
                </c:pt>
                <c:pt idx="790">
                  <c:v>42060</c:v>
                </c:pt>
                <c:pt idx="791">
                  <c:v>42061</c:v>
                </c:pt>
                <c:pt idx="792">
                  <c:v>42062</c:v>
                </c:pt>
                <c:pt idx="793">
                  <c:v>42065</c:v>
                </c:pt>
                <c:pt idx="794">
                  <c:v>42066</c:v>
                </c:pt>
                <c:pt idx="795">
                  <c:v>42067</c:v>
                </c:pt>
                <c:pt idx="796">
                  <c:v>42068</c:v>
                </c:pt>
                <c:pt idx="797">
                  <c:v>42069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42079</c:v>
                </c:pt>
                <c:pt idx="804">
                  <c:v>42080</c:v>
                </c:pt>
                <c:pt idx="805">
                  <c:v>42081</c:v>
                </c:pt>
                <c:pt idx="806">
                  <c:v>42082</c:v>
                </c:pt>
                <c:pt idx="807">
                  <c:v>42083</c:v>
                </c:pt>
                <c:pt idx="808">
                  <c:v>42086</c:v>
                </c:pt>
                <c:pt idx="809">
                  <c:v>42087</c:v>
                </c:pt>
                <c:pt idx="810">
                  <c:v>42088</c:v>
                </c:pt>
                <c:pt idx="811">
                  <c:v>42089</c:v>
                </c:pt>
                <c:pt idx="812">
                  <c:v>42090</c:v>
                </c:pt>
                <c:pt idx="813">
                  <c:v>42093</c:v>
                </c:pt>
                <c:pt idx="814">
                  <c:v>42094</c:v>
                </c:pt>
                <c:pt idx="815">
                  <c:v>42095</c:v>
                </c:pt>
                <c:pt idx="816">
                  <c:v>42096</c:v>
                </c:pt>
                <c:pt idx="817">
                  <c:v>42100</c:v>
                </c:pt>
                <c:pt idx="818">
                  <c:v>42101</c:v>
                </c:pt>
                <c:pt idx="819">
                  <c:v>42102</c:v>
                </c:pt>
                <c:pt idx="820">
                  <c:v>42103</c:v>
                </c:pt>
                <c:pt idx="821">
                  <c:v>42104</c:v>
                </c:pt>
                <c:pt idx="822">
                  <c:v>42107</c:v>
                </c:pt>
                <c:pt idx="823">
                  <c:v>42108</c:v>
                </c:pt>
                <c:pt idx="824">
                  <c:v>42109</c:v>
                </c:pt>
                <c:pt idx="825">
                  <c:v>42110</c:v>
                </c:pt>
                <c:pt idx="826">
                  <c:v>42111</c:v>
                </c:pt>
                <c:pt idx="827">
                  <c:v>42114</c:v>
                </c:pt>
                <c:pt idx="828">
                  <c:v>42115</c:v>
                </c:pt>
                <c:pt idx="829">
                  <c:v>42116</c:v>
                </c:pt>
                <c:pt idx="830">
                  <c:v>42117</c:v>
                </c:pt>
                <c:pt idx="831">
                  <c:v>42118</c:v>
                </c:pt>
                <c:pt idx="832">
                  <c:v>42121</c:v>
                </c:pt>
                <c:pt idx="833">
                  <c:v>42122</c:v>
                </c:pt>
                <c:pt idx="834">
                  <c:v>42123</c:v>
                </c:pt>
                <c:pt idx="835">
                  <c:v>42124</c:v>
                </c:pt>
                <c:pt idx="836">
                  <c:v>42125</c:v>
                </c:pt>
                <c:pt idx="837">
                  <c:v>42128</c:v>
                </c:pt>
                <c:pt idx="838">
                  <c:v>42129</c:v>
                </c:pt>
                <c:pt idx="839">
                  <c:v>42130</c:v>
                </c:pt>
                <c:pt idx="840">
                  <c:v>42131</c:v>
                </c:pt>
                <c:pt idx="841">
                  <c:v>42132</c:v>
                </c:pt>
                <c:pt idx="842">
                  <c:v>42135</c:v>
                </c:pt>
                <c:pt idx="843">
                  <c:v>42136</c:v>
                </c:pt>
                <c:pt idx="844">
                  <c:v>42137</c:v>
                </c:pt>
                <c:pt idx="845">
                  <c:v>42138</c:v>
                </c:pt>
                <c:pt idx="846">
                  <c:v>42139</c:v>
                </c:pt>
                <c:pt idx="847">
                  <c:v>42142</c:v>
                </c:pt>
                <c:pt idx="848">
                  <c:v>42143</c:v>
                </c:pt>
                <c:pt idx="849">
                  <c:v>42144</c:v>
                </c:pt>
                <c:pt idx="850">
                  <c:v>42145</c:v>
                </c:pt>
                <c:pt idx="851">
                  <c:v>42146</c:v>
                </c:pt>
                <c:pt idx="852">
                  <c:v>42150</c:v>
                </c:pt>
                <c:pt idx="853">
                  <c:v>42151</c:v>
                </c:pt>
                <c:pt idx="854">
                  <c:v>42152</c:v>
                </c:pt>
                <c:pt idx="855">
                  <c:v>42153</c:v>
                </c:pt>
                <c:pt idx="856">
                  <c:v>42156</c:v>
                </c:pt>
                <c:pt idx="857">
                  <c:v>42157</c:v>
                </c:pt>
                <c:pt idx="858">
                  <c:v>42158</c:v>
                </c:pt>
                <c:pt idx="859">
                  <c:v>42159</c:v>
                </c:pt>
                <c:pt idx="860">
                  <c:v>42160</c:v>
                </c:pt>
                <c:pt idx="861">
                  <c:v>42163</c:v>
                </c:pt>
                <c:pt idx="862">
                  <c:v>42164</c:v>
                </c:pt>
                <c:pt idx="863">
                  <c:v>42165</c:v>
                </c:pt>
                <c:pt idx="864">
                  <c:v>42166</c:v>
                </c:pt>
                <c:pt idx="865">
                  <c:v>42167</c:v>
                </c:pt>
                <c:pt idx="866">
                  <c:v>42170</c:v>
                </c:pt>
                <c:pt idx="867">
                  <c:v>42171</c:v>
                </c:pt>
                <c:pt idx="868">
                  <c:v>42172</c:v>
                </c:pt>
                <c:pt idx="869">
                  <c:v>42173</c:v>
                </c:pt>
                <c:pt idx="870">
                  <c:v>42174</c:v>
                </c:pt>
                <c:pt idx="871">
                  <c:v>42177</c:v>
                </c:pt>
                <c:pt idx="872">
                  <c:v>42178</c:v>
                </c:pt>
                <c:pt idx="873">
                  <c:v>42179</c:v>
                </c:pt>
                <c:pt idx="874">
                  <c:v>42180</c:v>
                </c:pt>
                <c:pt idx="875">
                  <c:v>42181</c:v>
                </c:pt>
                <c:pt idx="876">
                  <c:v>42184</c:v>
                </c:pt>
                <c:pt idx="877">
                  <c:v>42185</c:v>
                </c:pt>
                <c:pt idx="878">
                  <c:v>42186</c:v>
                </c:pt>
                <c:pt idx="879">
                  <c:v>42187</c:v>
                </c:pt>
                <c:pt idx="880">
                  <c:v>42191</c:v>
                </c:pt>
                <c:pt idx="881">
                  <c:v>42192</c:v>
                </c:pt>
                <c:pt idx="882">
                  <c:v>42193</c:v>
                </c:pt>
                <c:pt idx="883">
                  <c:v>42194</c:v>
                </c:pt>
                <c:pt idx="884">
                  <c:v>42195</c:v>
                </c:pt>
                <c:pt idx="885">
                  <c:v>42198</c:v>
                </c:pt>
                <c:pt idx="886">
                  <c:v>42199</c:v>
                </c:pt>
                <c:pt idx="887">
                  <c:v>42200</c:v>
                </c:pt>
                <c:pt idx="888">
                  <c:v>42201</c:v>
                </c:pt>
                <c:pt idx="889">
                  <c:v>42202</c:v>
                </c:pt>
                <c:pt idx="890">
                  <c:v>42205</c:v>
                </c:pt>
                <c:pt idx="891">
                  <c:v>42206</c:v>
                </c:pt>
                <c:pt idx="892">
                  <c:v>42207</c:v>
                </c:pt>
                <c:pt idx="893">
                  <c:v>42208</c:v>
                </c:pt>
                <c:pt idx="894">
                  <c:v>42209</c:v>
                </c:pt>
                <c:pt idx="895">
                  <c:v>42212</c:v>
                </c:pt>
                <c:pt idx="896">
                  <c:v>42213</c:v>
                </c:pt>
                <c:pt idx="897">
                  <c:v>42214</c:v>
                </c:pt>
                <c:pt idx="898">
                  <c:v>42215</c:v>
                </c:pt>
                <c:pt idx="899">
                  <c:v>42216</c:v>
                </c:pt>
                <c:pt idx="900">
                  <c:v>42219</c:v>
                </c:pt>
                <c:pt idx="901">
                  <c:v>42220</c:v>
                </c:pt>
                <c:pt idx="902">
                  <c:v>42221</c:v>
                </c:pt>
                <c:pt idx="903">
                  <c:v>42222</c:v>
                </c:pt>
                <c:pt idx="904">
                  <c:v>42223</c:v>
                </c:pt>
                <c:pt idx="905">
                  <c:v>42226</c:v>
                </c:pt>
                <c:pt idx="906">
                  <c:v>42227</c:v>
                </c:pt>
                <c:pt idx="907">
                  <c:v>42228</c:v>
                </c:pt>
                <c:pt idx="908">
                  <c:v>42229</c:v>
                </c:pt>
                <c:pt idx="909">
                  <c:v>42230</c:v>
                </c:pt>
                <c:pt idx="910">
                  <c:v>42233</c:v>
                </c:pt>
                <c:pt idx="911">
                  <c:v>42234</c:v>
                </c:pt>
                <c:pt idx="912">
                  <c:v>42235</c:v>
                </c:pt>
                <c:pt idx="913">
                  <c:v>42236</c:v>
                </c:pt>
                <c:pt idx="914">
                  <c:v>42237</c:v>
                </c:pt>
                <c:pt idx="915">
                  <c:v>42240</c:v>
                </c:pt>
                <c:pt idx="916">
                  <c:v>42241</c:v>
                </c:pt>
                <c:pt idx="917">
                  <c:v>42242</c:v>
                </c:pt>
                <c:pt idx="918">
                  <c:v>42243</c:v>
                </c:pt>
                <c:pt idx="919">
                  <c:v>42244</c:v>
                </c:pt>
                <c:pt idx="920">
                  <c:v>42247</c:v>
                </c:pt>
                <c:pt idx="921">
                  <c:v>42248</c:v>
                </c:pt>
                <c:pt idx="922">
                  <c:v>42249</c:v>
                </c:pt>
                <c:pt idx="923">
                  <c:v>42250</c:v>
                </c:pt>
                <c:pt idx="924">
                  <c:v>42251</c:v>
                </c:pt>
                <c:pt idx="925">
                  <c:v>42255</c:v>
                </c:pt>
                <c:pt idx="926">
                  <c:v>42256</c:v>
                </c:pt>
                <c:pt idx="927">
                  <c:v>42257</c:v>
                </c:pt>
                <c:pt idx="928">
                  <c:v>42258</c:v>
                </c:pt>
                <c:pt idx="929">
                  <c:v>42261</c:v>
                </c:pt>
                <c:pt idx="930">
                  <c:v>42262</c:v>
                </c:pt>
                <c:pt idx="931">
                  <c:v>42263</c:v>
                </c:pt>
                <c:pt idx="932">
                  <c:v>42264</c:v>
                </c:pt>
                <c:pt idx="933">
                  <c:v>42265</c:v>
                </c:pt>
                <c:pt idx="934">
                  <c:v>42268</c:v>
                </c:pt>
                <c:pt idx="935">
                  <c:v>42269</c:v>
                </c:pt>
                <c:pt idx="936">
                  <c:v>42270</c:v>
                </c:pt>
                <c:pt idx="937">
                  <c:v>42271</c:v>
                </c:pt>
                <c:pt idx="938">
                  <c:v>42272</c:v>
                </c:pt>
                <c:pt idx="939">
                  <c:v>42275</c:v>
                </c:pt>
                <c:pt idx="940">
                  <c:v>42276</c:v>
                </c:pt>
                <c:pt idx="941">
                  <c:v>42277</c:v>
                </c:pt>
                <c:pt idx="942">
                  <c:v>42278</c:v>
                </c:pt>
                <c:pt idx="943">
                  <c:v>42279</c:v>
                </c:pt>
                <c:pt idx="944">
                  <c:v>42282</c:v>
                </c:pt>
                <c:pt idx="945">
                  <c:v>42283</c:v>
                </c:pt>
                <c:pt idx="946">
                  <c:v>42284</c:v>
                </c:pt>
                <c:pt idx="947">
                  <c:v>42285</c:v>
                </c:pt>
                <c:pt idx="948">
                  <c:v>42286</c:v>
                </c:pt>
                <c:pt idx="949">
                  <c:v>42289</c:v>
                </c:pt>
                <c:pt idx="950">
                  <c:v>42290</c:v>
                </c:pt>
                <c:pt idx="951">
                  <c:v>42291</c:v>
                </c:pt>
                <c:pt idx="952">
                  <c:v>42292</c:v>
                </c:pt>
                <c:pt idx="953">
                  <c:v>42293</c:v>
                </c:pt>
                <c:pt idx="954">
                  <c:v>42296</c:v>
                </c:pt>
                <c:pt idx="955">
                  <c:v>42297</c:v>
                </c:pt>
                <c:pt idx="956">
                  <c:v>42298</c:v>
                </c:pt>
                <c:pt idx="957">
                  <c:v>42299</c:v>
                </c:pt>
                <c:pt idx="958">
                  <c:v>42300</c:v>
                </c:pt>
                <c:pt idx="959">
                  <c:v>42303</c:v>
                </c:pt>
                <c:pt idx="960">
                  <c:v>42304</c:v>
                </c:pt>
                <c:pt idx="961">
                  <c:v>42305</c:v>
                </c:pt>
                <c:pt idx="962">
                  <c:v>42306</c:v>
                </c:pt>
                <c:pt idx="963">
                  <c:v>42307</c:v>
                </c:pt>
                <c:pt idx="964">
                  <c:v>42310</c:v>
                </c:pt>
                <c:pt idx="965">
                  <c:v>42311</c:v>
                </c:pt>
                <c:pt idx="966">
                  <c:v>42312</c:v>
                </c:pt>
                <c:pt idx="967">
                  <c:v>42313</c:v>
                </c:pt>
                <c:pt idx="968">
                  <c:v>42314</c:v>
                </c:pt>
                <c:pt idx="969">
                  <c:v>42317</c:v>
                </c:pt>
                <c:pt idx="970">
                  <c:v>42318</c:v>
                </c:pt>
                <c:pt idx="971">
                  <c:v>42319</c:v>
                </c:pt>
                <c:pt idx="972">
                  <c:v>42320</c:v>
                </c:pt>
                <c:pt idx="973">
                  <c:v>42321</c:v>
                </c:pt>
                <c:pt idx="974">
                  <c:v>42324</c:v>
                </c:pt>
                <c:pt idx="975">
                  <c:v>42325</c:v>
                </c:pt>
                <c:pt idx="976">
                  <c:v>42326</c:v>
                </c:pt>
                <c:pt idx="977">
                  <c:v>42327</c:v>
                </c:pt>
                <c:pt idx="978">
                  <c:v>42328</c:v>
                </c:pt>
                <c:pt idx="979">
                  <c:v>42331</c:v>
                </c:pt>
                <c:pt idx="980">
                  <c:v>42332</c:v>
                </c:pt>
                <c:pt idx="981">
                  <c:v>42333</c:v>
                </c:pt>
                <c:pt idx="982">
                  <c:v>42335</c:v>
                </c:pt>
                <c:pt idx="983">
                  <c:v>42338</c:v>
                </c:pt>
                <c:pt idx="984">
                  <c:v>42339</c:v>
                </c:pt>
                <c:pt idx="985">
                  <c:v>42340</c:v>
                </c:pt>
                <c:pt idx="986">
                  <c:v>42341</c:v>
                </c:pt>
                <c:pt idx="987">
                  <c:v>42342</c:v>
                </c:pt>
                <c:pt idx="988">
                  <c:v>42345</c:v>
                </c:pt>
                <c:pt idx="989">
                  <c:v>42346</c:v>
                </c:pt>
                <c:pt idx="990">
                  <c:v>42347</c:v>
                </c:pt>
                <c:pt idx="991">
                  <c:v>42348</c:v>
                </c:pt>
                <c:pt idx="992">
                  <c:v>42349</c:v>
                </c:pt>
                <c:pt idx="993">
                  <c:v>42352</c:v>
                </c:pt>
                <c:pt idx="994">
                  <c:v>42353</c:v>
                </c:pt>
                <c:pt idx="995">
                  <c:v>42354</c:v>
                </c:pt>
                <c:pt idx="996">
                  <c:v>42355</c:v>
                </c:pt>
                <c:pt idx="997">
                  <c:v>42356</c:v>
                </c:pt>
                <c:pt idx="998">
                  <c:v>42359</c:v>
                </c:pt>
                <c:pt idx="999">
                  <c:v>42360</c:v>
                </c:pt>
                <c:pt idx="1000">
                  <c:v>42361</c:v>
                </c:pt>
                <c:pt idx="1001">
                  <c:v>42362</c:v>
                </c:pt>
                <c:pt idx="1002">
                  <c:v>42366</c:v>
                </c:pt>
                <c:pt idx="1003">
                  <c:v>42367</c:v>
                </c:pt>
                <c:pt idx="1004">
                  <c:v>42368</c:v>
                </c:pt>
                <c:pt idx="1005">
                  <c:v>42369</c:v>
                </c:pt>
                <c:pt idx="1006">
                  <c:v>42373</c:v>
                </c:pt>
                <c:pt idx="1007">
                  <c:v>42374</c:v>
                </c:pt>
                <c:pt idx="1008">
                  <c:v>42375</c:v>
                </c:pt>
                <c:pt idx="1009">
                  <c:v>42376</c:v>
                </c:pt>
                <c:pt idx="1010">
                  <c:v>42377</c:v>
                </c:pt>
                <c:pt idx="1011">
                  <c:v>42380</c:v>
                </c:pt>
                <c:pt idx="1012">
                  <c:v>42381</c:v>
                </c:pt>
                <c:pt idx="1013">
                  <c:v>42382</c:v>
                </c:pt>
                <c:pt idx="1014">
                  <c:v>42383</c:v>
                </c:pt>
                <c:pt idx="1015">
                  <c:v>42384</c:v>
                </c:pt>
                <c:pt idx="1016">
                  <c:v>42388</c:v>
                </c:pt>
                <c:pt idx="1017">
                  <c:v>42389</c:v>
                </c:pt>
                <c:pt idx="1018">
                  <c:v>42390</c:v>
                </c:pt>
                <c:pt idx="1019">
                  <c:v>42391</c:v>
                </c:pt>
                <c:pt idx="1020">
                  <c:v>42394</c:v>
                </c:pt>
                <c:pt idx="1021">
                  <c:v>42395</c:v>
                </c:pt>
                <c:pt idx="1022">
                  <c:v>42396</c:v>
                </c:pt>
                <c:pt idx="1023">
                  <c:v>42397</c:v>
                </c:pt>
                <c:pt idx="1024">
                  <c:v>42398</c:v>
                </c:pt>
                <c:pt idx="1025">
                  <c:v>42401</c:v>
                </c:pt>
                <c:pt idx="1026">
                  <c:v>42402</c:v>
                </c:pt>
                <c:pt idx="1027">
                  <c:v>42403</c:v>
                </c:pt>
                <c:pt idx="1028">
                  <c:v>42404</c:v>
                </c:pt>
                <c:pt idx="1029">
                  <c:v>42405</c:v>
                </c:pt>
                <c:pt idx="1030">
                  <c:v>42408</c:v>
                </c:pt>
                <c:pt idx="1031">
                  <c:v>42409</c:v>
                </c:pt>
                <c:pt idx="1032">
                  <c:v>42410</c:v>
                </c:pt>
                <c:pt idx="1033">
                  <c:v>42411</c:v>
                </c:pt>
                <c:pt idx="1034">
                  <c:v>42412</c:v>
                </c:pt>
                <c:pt idx="1035">
                  <c:v>42416</c:v>
                </c:pt>
                <c:pt idx="1036">
                  <c:v>42417</c:v>
                </c:pt>
                <c:pt idx="1037">
                  <c:v>42418</c:v>
                </c:pt>
                <c:pt idx="1038">
                  <c:v>42419</c:v>
                </c:pt>
                <c:pt idx="1039">
                  <c:v>42422</c:v>
                </c:pt>
                <c:pt idx="1040">
                  <c:v>42423</c:v>
                </c:pt>
                <c:pt idx="1041">
                  <c:v>42424</c:v>
                </c:pt>
                <c:pt idx="1042">
                  <c:v>42425</c:v>
                </c:pt>
                <c:pt idx="1043">
                  <c:v>42426</c:v>
                </c:pt>
                <c:pt idx="1044">
                  <c:v>42429</c:v>
                </c:pt>
                <c:pt idx="1045">
                  <c:v>42430</c:v>
                </c:pt>
                <c:pt idx="1046">
                  <c:v>42431</c:v>
                </c:pt>
                <c:pt idx="1047">
                  <c:v>42432</c:v>
                </c:pt>
                <c:pt idx="1048">
                  <c:v>42433</c:v>
                </c:pt>
                <c:pt idx="1049">
                  <c:v>42436</c:v>
                </c:pt>
                <c:pt idx="1050">
                  <c:v>42437</c:v>
                </c:pt>
                <c:pt idx="1051">
                  <c:v>42438</c:v>
                </c:pt>
                <c:pt idx="1052">
                  <c:v>42439</c:v>
                </c:pt>
                <c:pt idx="1053">
                  <c:v>42440</c:v>
                </c:pt>
                <c:pt idx="1054">
                  <c:v>42443</c:v>
                </c:pt>
                <c:pt idx="1055">
                  <c:v>42444</c:v>
                </c:pt>
                <c:pt idx="1056">
                  <c:v>42445</c:v>
                </c:pt>
                <c:pt idx="1057">
                  <c:v>42446</c:v>
                </c:pt>
                <c:pt idx="1058">
                  <c:v>42447</c:v>
                </c:pt>
                <c:pt idx="1059">
                  <c:v>42450</c:v>
                </c:pt>
                <c:pt idx="1060">
                  <c:v>42451</c:v>
                </c:pt>
                <c:pt idx="1061">
                  <c:v>42452</c:v>
                </c:pt>
                <c:pt idx="1062">
                  <c:v>42453</c:v>
                </c:pt>
                <c:pt idx="1063">
                  <c:v>42457</c:v>
                </c:pt>
                <c:pt idx="1064">
                  <c:v>42458</c:v>
                </c:pt>
                <c:pt idx="1065">
                  <c:v>42459</c:v>
                </c:pt>
                <c:pt idx="1066">
                  <c:v>42460</c:v>
                </c:pt>
                <c:pt idx="1067">
                  <c:v>42461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42471</c:v>
                </c:pt>
                <c:pt idx="1074">
                  <c:v>42472</c:v>
                </c:pt>
                <c:pt idx="1075">
                  <c:v>42473</c:v>
                </c:pt>
                <c:pt idx="1076">
                  <c:v>42474</c:v>
                </c:pt>
                <c:pt idx="1077">
                  <c:v>42475</c:v>
                </c:pt>
                <c:pt idx="1078">
                  <c:v>42478</c:v>
                </c:pt>
                <c:pt idx="1079">
                  <c:v>42479</c:v>
                </c:pt>
                <c:pt idx="1080">
                  <c:v>42480</c:v>
                </c:pt>
                <c:pt idx="1081">
                  <c:v>42481</c:v>
                </c:pt>
                <c:pt idx="1082">
                  <c:v>42482</c:v>
                </c:pt>
                <c:pt idx="1083">
                  <c:v>42485</c:v>
                </c:pt>
                <c:pt idx="1084">
                  <c:v>42486</c:v>
                </c:pt>
                <c:pt idx="1085">
                  <c:v>42487</c:v>
                </c:pt>
                <c:pt idx="1086">
                  <c:v>42488</c:v>
                </c:pt>
                <c:pt idx="1087">
                  <c:v>42489</c:v>
                </c:pt>
                <c:pt idx="1088">
                  <c:v>42492</c:v>
                </c:pt>
                <c:pt idx="1089">
                  <c:v>42493</c:v>
                </c:pt>
                <c:pt idx="1090">
                  <c:v>42494</c:v>
                </c:pt>
                <c:pt idx="1091">
                  <c:v>42495</c:v>
                </c:pt>
                <c:pt idx="1092">
                  <c:v>42496</c:v>
                </c:pt>
                <c:pt idx="1093">
                  <c:v>42499</c:v>
                </c:pt>
                <c:pt idx="1094">
                  <c:v>42500</c:v>
                </c:pt>
                <c:pt idx="1095">
                  <c:v>42501</c:v>
                </c:pt>
                <c:pt idx="1096">
                  <c:v>42502</c:v>
                </c:pt>
                <c:pt idx="1097">
                  <c:v>42503</c:v>
                </c:pt>
                <c:pt idx="1098">
                  <c:v>42506</c:v>
                </c:pt>
                <c:pt idx="1099">
                  <c:v>42507</c:v>
                </c:pt>
                <c:pt idx="1100">
                  <c:v>42508</c:v>
                </c:pt>
                <c:pt idx="1101">
                  <c:v>42509</c:v>
                </c:pt>
                <c:pt idx="1102">
                  <c:v>42510</c:v>
                </c:pt>
                <c:pt idx="1103">
                  <c:v>42513</c:v>
                </c:pt>
                <c:pt idx="1104">
                  <c:v>42514</c:v>
                </c:pt>
                <c:pt idx="1105">
                  <c:v>42515</c:v>
                </c:pt>
                <c:pt idx="1106">
                  <c:v>42516</c:v>
                </c:pt>
                <c:pt idx="1107">
                  <c:v>42517</c:v>
                </c:pt>
                <c:pt idx="1108">
                  <c:v>42521</c:v>
                </c:pt>
                <c:pt idx="1109">
                  <c:v>42522</c:v>
                </c:pt>
                <c:pt idx="1110">
                  <c:v>42523</c:v>
                </c:pt>
                <c:pt idx="1111">
                  <c:v>42524</c:v>
                </c:pt>
                <c:pt idx="1112">
                  <c:v>42527</c:v>
                </c:pt>
                <c:pt idx="1113">
                  <c:v>42528</c:v>
                </c:pt>
                <c:pt idx="1114">
                  <c:v>42529</c:v>
                </c:pt>
                <c:pt idx="1115">
                  <c:v>42530</c:v>
                </c:pt>
                <c:pt idx="1116">
                  <c:v>42531</c:v>
                </c:pt>
                <c:pt idx="1117">
                  <c:v>42534</c:v>
                </c:pt>
                <c:pt idx="1118">
                  <c:v>42535</c:v>
                </c:pt>
                <c:pt idx="1119">
                  <c:v>42536</c:v>
                </c:pt>
                <c:pt idx="1120">
                  <c:v>42537</c:v>
                </c:pt>
                <c:pt idx="1121">
                  <c:v>42538</c:v>
                </c:pt>
                <c:pt idx="1122">
                  <c:v>42541</c:v>
                </c:pt>
                <c:pt idx="1123">
                  <c:v>42542</c:v>
                </c:pt>
                <c:pt idx="1124">
                  <c:v>42543</c:v>
                </c:pt>
                <c:pt idx="1125">
                  <c:v>42544</c:v>
                </c:pt>
                <c:pt idx="1126">
                  <c:v>42545</c:v>
                </c:pt>
                <c:pt idx="1127">
                  <c:v>42548</c:v>
                </c:pt>
                <c:pt idx="1128">
                  <c:v>42549</c:v>
                </c:pt>
                <c:pt idx="1129">
                  <c:v>42550</c:v>
                </c:pt>
                <c:pt idx="1130">
                  <c:v>42551</c:v>
                </c:pt>
                <c:pt idx="1131">
                  <c:v>42552</c:v>
                </c:pt>
                <c:pt idx="1132">
                  <c:v>42556</c:v>
                </c:pt>
                <c:pt idx="1133">
                  <c:v>42557</c:v>
                </c:pt>
                <c:pt idx="1134">
                  <c:v>42558</c:v>
                </c:pt>
                <c:pt idx="1135">
                  <c:v>42559</c:v>
                </c:pt>
                <c:pt idx="1136">
                  <c:v>42562</c:v>
                </c:pt>
                <c:pt idx="1137">
                  <c:v>42563</c:v>
                </c:pt>
                <c:pt idx="1138">
                  <c:v>42564</c:v>
                </c:pt>
                <c:pt idx="1139">
                  <c:v>42565</c:v>
                </c:pt>
                <c:pt idx="1140">
                  <c:v>42566</c:v>
                </c:pt>
                <c:pt idx="1141">
                  <c:v>42569</c:v>
                </c:pt>
                <c:pt idx="1142">
                  <c:v>42570</c:v>
                </c:pt>
                <c:pt idx="1143">
                  <c:v>42571</c:v>
                </c:pt>
                <c:pt idx="1144">
                  <c:v>42572</c:v>
                </c:pt>
                <c:pt idx="1145">
                  <c:v>42573</c:v>
                </c:pt>
                <c:pt idx="1146">
                  <c:v>42576</c:v>
                </c:pt>
                <c:pt idx="1147">
                  <c:v>42577</c:v>
                </c:pt>
                <c:pt idx="1148">
                  <c:v>42578</c:v>
                </c:pt>
                <c:pt idx="1149">
                  <c:v>42579</c:v>
                </c:pt>
                <c:pt idx="1150">
                  <c:v>42580</c:v>
                </c:pt>
                <c:pt idx="1151">
                  <c:v>42583</c:v>
                </c:pt>
                <c:pt idx="1152">
                  <c:v>42584</c:v>
                </c:pt>
                <c:pt idx="1153">
                  <c:v>42585</c:v>
                </c:pt>
                <c:pt idx="1154">
                  <c:v>42586</c:v>
                </c:pt>
                <c:pt idx="1155">
                  <c:v>42587</c:v>
                </c:pt>
                <c:pt idx="1156">
                  <c:v>42590</c:v>
                </c:pt>
                <c:pt idx="1157">
                  <c:v>42591</c:v>
                </c:pt>
                <c:pt idx="1158">
                  <c:v>42592</c:v>
                </c:pt>
                <c:pt idx="1159">
                  <c:v>42593</c:v>
                </c:pt>
                <c:pt idx="1160">
                  <c:v>42594</c:v>
                </c:pt>
                <c:pt idx="1161">
                  <c:v>42597</c:v>
                </c:pt>
                <c:pt idx="1162">
                  <c:v>42598</c:v>
                </c:pt>
                <c:pt idx="1163">
                  <c:v>42599</c:v>
                </c:pt>
                <c:pt idx="1164">
                  <c:v>42600</c:v>
                </c:pt>
                <c:pt idx="1165">
                  <c:v>42601</c:v>
                </c:pt>
                <c:pt idx="1166">
                  <c:v>42604</c:v>
                </c:pt>
                <c:pt idx="1167">
                  <c:v>42605</c:v>
                </c:pt>
                <c:pt idx="1168">
                  <c:v>42606</c:v>
                </c:pt>
                <c:pt idx="1169">
                  <c:v>42607</c:v>
                </c:pt>
                <c:pt idx="1170">
                  <c:v>42608</c:v>
                </c:pt>
                <c:pt idx="1171">
                  <c:v>42611</c:v>
                </c:pt>
                <c:pt idx="1172">
                  <c:v>42612</c:v>
                </c:pt>
                <c:pt idx="1173">
                  <c:v>42613</c:v>
                </c:pt>
                <c:pt idx="1174">
                  <c:v>42614</c:v>
                </c:pt>
                <c:pt idx="1175">
                  <c:v>42615</c:v>
                </c:pt>
                <c:pt idx="1176">
                  <c:v>42619</c:v>
                </c:pt>
                <c:pt idx="1177">
                  <c:v>42620</c:v>
                </c:pt>
                <c:pt idx="1178">
                  <c:v>42621</c:v>
                </c:pt>
                <c:pt idx="1179">
                  <c:v>42622</c:v>
                </c:pt>
                <c:pt idx="1180">
                  <c:v>42625</c:v>
                </c:pt>
                <c:pt idx="1181">
                  <c:v>42626</c:v>
                </c:pt>
                <c:pt idx="1182">
                  <c:v>42627</c:v>
                </c:pt>
                <c:pt idx="1183">
                  <c:v>42628</c:v>
                </c:pt>
                <c:pt idx="1184">
                  <c:v>42629</c:v>
                </c:pt>
                <c:pt idx="1185">
                  <c:v>42632</c:v>
                </c:pt>
                <c:pt idx="1186">
                  <c:v>42633</c:v>
                </c:pt>
                <c:pt idx="1187">
                  <c:v>42634</c:v>
                </c:pt>
                <c:pt idx="1188">
                  <c:v>42635</c:v>
                </c:pt>
                <c:pt idx="1189">
                  <c:v>42636</c:v>
                </c:pt>
                <c:pt idx="1190">
                  <c:v>42639</c:v>
                </c:pt>
                <c:pt idx="1191">
                  <c:v>42640</c:v>
                </c:pt>
                <c:pt idx="1192">
                  <c:v>42641</c:v>
                </c:pt>
                <c:pt idx="1193">
                  <c:v>42642</c:v>
                </c:pt>
                <c:pt idx="1194">
                  <c:v>42643</c:v>
                </c:pt>
                <c:pt idx="1195">
                  <c:v>42646</c:v>
                </c:pt>
                <c:pt idx="1196">
                  <c:v>42647</c:v>
                </c:pt>
                <c:pt idx="1197">
                  <c:v>42648</c:v>
                </c:pt>
                <c:pt idx="1198">
                  <c:v>42649</c:v>
                </c:pt>
                <c:pt idx="1199">
                  <c:v>42650</c:v>
                </c:pt>
                <c:pt idx="1200">
                  <c:v>42653</c:v>
                </c:pt>
                <c:pt idx="1201">
                  <c:v>42654</c:v>
                </c:pt>
                <c:pt idx="1202">
                  <c:v>42655</c:v>
                </c:pt>
                <c:pt idx="1203">
                  <c:v>42656</c:v>
                </c:pt>
                <c:pt idx="1204">
                  <c:v>42657</c:v>
                </c:pt>
                <c:pt idx="1205">
                  <c:v>42660</c:v>
                </c:pt>
                <c:pt idx="1206">
                  <c:v>42661</c:v>
                </c:pt>
                <c:pt idx="1207">
                  <c:v>42662</c:v>
                </c:pt>
                <c:pt idx="1208">
                  <c:v>42663</c:v>
                </c:pt>
                <c:pt idx="1209">
                  <c:v>42664</c:v>
                </c:pt>
                <c:pt idx="1210">
                  <c:v>42667</c:v>
                </c:pt>
                <c:pt idx="1211">
                  <c:v>42668</c:v>
                </c:pt>
                <c:pt idx="1212">
                  <c:v>42669</c:v>
                </c:pt>
                <c:pt idx="1213">
                  <c:v>42670</c:v>
                </c:pt>
                <c:pt idx="1214">
                  <c:v>42671</c:v>
                </c:pt>
                <c:pt idx="1215">
                  <c:v>42674</c:v>
                </c:pt>
                <c:pt idx="1216">
                  <c:v>42675</c:v>
                </c:pt>
                <c:pt idx="1217">
                  <c:v>42676</c:v>
                </c:pt>
                <c:pt idx="1218">
                  <c:v>42677</c:v>
                </c:pt>
                <c:pt idx="1219">
                  <c:v>42678</c:v>
                </c:pt>
                <c:pt idx="1220">
                  <c:v>42681</c:v>
                </c:pt>
                <c:pt idx="1221">
                  <c:v>42682</c:v>
                </c:pt>
                <c:pt idx="1222">
                  <c:v>42683</c:v>
                </c:pt>
                <c:pt idx="1223">
                  <c:v>42684</c:v>
                </c:pt>
                <c:pt idx="1224">
                  <c:v>42685</c:v>
                </c:pt>
                <c:pt idx="1225">
                  <c:v>42688</c:v>
                </c:pt>
                <c:pt idx="1226">
                  <c:v>42689</c:v>
                </c:pt>
                <c:pt idx="1227">
                  <c:v>42690</c:v>
                </c:pt>
                <c:pt idx="1228">
                  <c:v>42691</c:v>
                </c:pt>
                <c:pt idx="1229">
                  <c:v>42692</c:v>
                </c:pt>
                <c:pt idx="1230">
                  <c:v>42695</c:v>
                </c:pt>
                <c:pt idx="1231">
                  <c:v>42696</c:v>
                </c:pt>
                <c:pt idx="1232">
                  <c:v>42697</c:v>
                </c:pt>
                <c:pt idx="1233">
                  <c:v>42699</c:v>
                </c:pt>
                <c:pt idx="1234">
                  <c:v>42702</c:v>
                </c:pt>
                <c:pt idx="1235">
                  <c:v>42703</c:v>
                </c:pt>
                <c:pt idx="1236">
                  <c:v>42704</c:v>
                </c:pt>
                <c:pt idx="1237">
                  <c:v>42705</c:v>
                </c:pt>
                <c:pt idx="1238">
                  <c:v>42706</c:v>
                </c:pt>
                <c:pt idx="1239">
                  <c:v>42709</c:v>
                </c:pt>
                <c:pt idx="1240">
                  <c:v>42710</c:v>
                </c:pt>
                <c:pt idx="1241">
                  <c:v>42711</c:v>
                </c:pt>
                <c:pt idx="1242">
                  <c:v>42712</c:v>
                </c:pt>
                <c:pt idx="1243">
                  <c:v>42713</c:v>
                </c:pt>
                <c:pt idx="1244">
                  <c:v>42716</c:v>
                </c:pt>
                <c:pt idx="1245">
                  <c:v>42717</c:v>
                </c:pt>
                <c:pt idx="1246">
                  <c:v>42718</c:v>
                </c:pt>
                <c:pt idx="1247">
                  <c:v>42719</c:v>
                </c:pt>
                <c:pt idx="1248">
                  <c:v>42720</c:v>
                </c:pt>
                <c:pt idx="1249">
                  <c:v>42723</c:v>
                </c:pt>
                <c:pt idx="1250">
                  <c:v>42724</c:v>
                </c:pt>
                <c:pt idx="1251">
                  <c:v>42725</c:v>
                </c:pt>
                <c:pt idx="1252">
                  <c:v>42726</c:v>
                </c:pt>
                <c:pt idx="1253">
                  <c:v>42727</c:v>
                </c:pt>
                <c:pt idx="1254">
                  <c:v>42731</c:v>
                </c:pt>
                <c:pt idx="1255">
                  <c:v>42732</c:v>
                </c:pt>
                <c:pt idx="1256">
                  <c:v>42733</c:v>
                </c:pt>
                <c:pt idx="1257">
                  <c:v>42734</c:v>
                </c:pt>
                <c:pt idx="1258">
                  <c:v>42735</c:v>
                </c:pt>
                <c:pt idx="1259">
                  <c:v>42736</c:v>
                </c:pt>
                <c:pt idx="1260">
                  <c:v>42737</c:v>
                </c:pt>
                <c:pt idx="1261">
                  <c:v>42738</c:v>
                </c:pt>
                <c:pt idx="1262">
                  <c:v>42739</c:v>
                </c:pt>
                <c:pt idx="1263">
                  <c:v>42740</c:v>
                </c:pt>
                <c:pt idx="1264">
                  <c:v>42741</c:v>
                </c:pt>
                <c:pt idx="1265">
                  <c:v>42742</c:v>
                </c:pt>
                <c:pt idx="1266">
                  <c:v>42743</c:v>
                </c:pt>
                <c:pt idx="1267">
                  <c:v>42744</c:v>
                </c:pt>
                <c:pt idx="1268">
                  <c:v>42745</c:v>
                </c:pt>
                <c:pt idx="1269">
                  <c:v>42746</c:v>
                </c:pt>
                <c:pt idx="1270">
                  <c:v>42747</c:v>
                </c:pt>
                <c:pt idx="1271">
                  <c:v>42748</c:v>
                </c:pt>
                <c:pt idx="1272">
                  <c:v>42749</c:v>
                </c:pt>
                <c:pt idx="1273">
                  <c:v>42750</c:v>
                </c:pt>
                <c:pt idx="1274">
                  <c:v>42751</c:v>
                </c:pt>
                <c:pt idx="1275">
                  <c:v>42752</c:v>
                </c:pt>
                <c:pt idx="1276">
                  <c:v>42753</c:v>
                </c:pt>
                <c:pt idx="1277">
                  <c:v>42754</c:v>
                </c:pt>
                <c:pt idx="1278">
                  <c:v>42755</c:v>
                </c:pt>
                <c:pt idx="1279">
                  <c:v>42756</c:v>
                </c:pt>
                <c:pt idx="1280">
                  <c:v>42757</c:v>
                </c:pt>
                <c:pt idx="1281">
                  <c:v>42758</c:v>
                </c:pt>
                <c:pt idx="1282">
                  <c:v>42759</c:v>
                </c:pt>
                <c:pt idx="1283">
                  <c:v>42760</c:v>
                </c:pt>
                <c:pt idx="1284">
                  <c:v>42761</c:v>
                </c:pt>
                <c:pt idx="1285">
                  <c:v>42762</c:v>
                </c:pt>
                <c:pt idx="1286">
                  <c:v>42763</c:v>
                </c:pt>
                <c:pt idx="1287">
                  <c:v>42764</c:v>
                </c:pt>
                <c:pt idx="1288">
                  <c:v>42765</c:v>
                </c:pt>
                <c:pt idx="1289">
                  <c:v>42766</c:v>
                </c:pt>
                <c:pt idx="1290">
                  <c:v>42767</c:v>
                </c:pt>
                <c:pt idx="1291">
                  <c:v>42768</c:v>
                </c:pt>
                <c:pt idx="1292">
                  <c:v>42769</c:v>
                </c:pt>
                <c:pt idx="1293">
                  <c:v>42770</c:v>
                </c:pt>
                <c:pt idx="1294">
                  <c:v>42771</c:v>
                </c:pt>
                <c:pt idx="1295">
                  <c:v>42772</c:v>
                </c:pt>
                <c:pt idx="1296">
                  <c:v>42773</c:v>
                </c:pt>
                <c:pt idx="1297">
                  <c:v>42774</c:v>
                </c:pt>
                <c:pt idx="1298">
                  <c:v>42775</c:v>
                </c:pt>
                <c:pt idx="1299">
                  <c:v>42776</c:v>
                </c:pt>
                <c:pt idx="1300">
                  <c:v>42777</c:v>
                </c:pt>
                <c:pt idx="1301">
                  <c:v>42778</c:v>
                </c:pt>
                <c:pt idx="1302">
                  <c:v>42779</c:v>
                </c:pt>
                <c:pt idx="1303">
                  <c:v>42780</c:v>
                </c:pt>
                <c:pt idx="1304">
                  <c:v>42781</c:v>
                </c:pt>
                <c:pt idx="1305">
                  <c:v>42782</c:v>
                </c:pt>
                <c:pt idx="1306">
                  <c:v>42783</c:v>
                </c:pt>
                <c:pt idx="1307">
                  <c:v>42784</c:v>
                </c:pt>
                <c:pt idx="1308">
                  <c:v>42785</c:v>
                </c:pt>
                <c:pt idx="1309">
                  <c:v>42786</c:v>
                </c:pt>
                <c:pt idx="1310">
                  <c:v>42787</c:v>
                </c:pt>
                <c:pt idx="1311">
                  <c:v>42788</c:v>
                </c:pt>
                <c:pt idx="1312">
                  <c:v>42789</c:v>
                </c:pt>
                <c:pt idx="1313">
                  <c:v>42790</c:v>
                </c:pt>
                <c:pt idx="1314">
                  <c:v>42791</c:v>
                </c:pt>
                <c:pt idx="1315">
                  <c:v>42792</c:v>
                </c:pt>
                <c:pt idx="1316">
                  <c:v>42793</c:v>
                </c:pt>
                <c:pt idx="1317">
                  <c:v>42794</c:v>
                </c:pt>
                <c:pt idx="1318">
                  <c:v>42795</c:v>
                </c:pt>
                <c:pt idx="1319">
                  <c:v>42796</c:v>
                </c:pt>
                <c:pt idx="1320">
                  <c:v>42797</c:v>
                </c:pt>
                <c:pt idx="1321">
                  <c:v>42798</c:v>
                </c:pt>
                <c:pt idx="1322">
                  <c:v>42799</c:v>
                </c:pt>
                <c:pt idx="1323">
                  <c:v>42800</c:v>
                </c:pt>
                <c:pt idx="1324">
                  <c:v>42801</c:v>
                </c:pt>
                <c:pt idx="1325">
                  <c:v>42802</c:v>
                </c:pt>
                <c:pt idx="1326">
                  <c:v>42803</c:v>
                </c:pt>
                <c:pt idx="1327">
                  <c:v>42804</c:v>
                </c:pt>
                <c:pt idx="1328">
                  <c:v>42805</c:v>
                </c:pt>
                <c:pt idx="1329">
                  <c:v>42806</c:v>
                </c:pt>
                <c:pt idx="1330">
                  <c:v>42807</c:v>
                </c:pt>
                <c:pt idx="1331">
                  <c:v>42808</c:v>
                </c:pt>
                <c:pt idx="1332">
                  <c:v>42809</c:v>
                </c:pt>
                <c:pt idx="1333">
                  <c:v>42810</c:v>
                </c:pt>
                <c:pt idx="1334">
                  <c:v>42811</c:v>
                </c:pt>
                <c:pt idx="1335">
                  <c:v>42812</c:v>
                </c:pt>
                <c:pt idx="1336">
                  <c:v>42813</c:v>
                </c:pt>
                <c:pt idx="1337">
                  <c:v>42814</c:v>
                </c:pt>
                <c:pt idx="1338">
                  <c:v>42815</c:v>
                </c:pt>
                <c:pt idx="1339">
                  <c:v>42816</c:v>
                </c:pt>
                <c:pt idx="1340">
                  <c:v>42817</c:v>
                </c:pt>
                <c:pt idx="1341">
                  <c:v>42818</c:v>
                </c:pt>
                <c:pt idx="1342">
                  <c:v>42819</c:v>
                </c:pt>
                <c:pt idx="1343">
                  <c:v>42820</c:v>
                </c:pt>
                <c:pt idx="1344">
                  <c:v>42821</c:v>
                </c:pt>
                <c:pt idx="1345">
                  <c:v>42822</c:v>
                </c:pt>
                <c:pt idx="1346">
                  <c:v>42823</c:v>
                </c:pt>
                <c:pt idx="1347">
                  <c:v>42824</c:v>
                </c:pt>
                <c:pt idx="1348">
                  <c:v>42825</c:v>
                </c:pt>
                <c:pt idx="1349">
                  <c:v>42826</c:v>
                </c:pt>
                <c:pt idx="1350">
                  <c:v>42827</c:v>
                </c:pt>
                <c:pt idx="1351">
                  <c:v>42828</c:v>
                </c:pt>
                <c:pt idx="1352">
                  <c:v>42829</c:v>
                </c:pt>
                <c:pt idx="1353">
                  <c:v>42830</c:v>
                </c:pt>
                <c:pt idx="1354">
                  <c:v>42831</c:v>
                </c:pt>
                <c:pt idx="1355">
                  <c:v>42832</c:v>
                </c:pt>
                <c:pt idx="1356">
                  <c:v>42833</c:v>
                </c:pt>
                <c:pt idx="1357">
                  <c:v>42834</c:v>
                </c:pt>
                <c:pt idx="1358">
                  <c:v>42835</c:v>
                </c:pt>
              </c:numCache>
            </c:numRef>
          </c:cat>
          <c:val>
            <c:numRef>
              <c:f>ATS!$B$2:$B$1360</c:f>
              <c:numCache>
                <c:formatCode>General</c:formatCode>
                <c:ptCount val="1359"/>
                <c:pt idx="0">
                  <c:v>24.793096999999999</c:v>
                </c:pt>
                <c:pt idx="1">
                  <c:v>24.596001999999999</c:v>
                </c:pt>
                <c:pt idx="2">
                  <c:v>25.146507</c:v>
                </c:pt>
                <c:pt idx="3">
                  <c:v>25.418361000000001</c:v>
                </c:pt>
                <c:pt idx="4">
                  <c:v>26.084402999999998</c:v>
                </c:pt>
                <c:pt idx="5">
                  <c:v>26.573740999999998</c:v>
                </c:pt>
                <c:pt idx="6">
                  <c:v>26.451405999999999</c:v>
                </c:pt>
                <c:pt idx="7">
                  <c:v>26.859186999999999</c:v>
                </c:pt>
                <c:pt idx="8">
                  <c:v>26.546555999999999</c:v>
                </c:pt>
                <c:pt idx="9">
                  <c:v>27.178616000000002</c:v>
                </c:pt>
                <c:pt idx="10">
                  <c:v>28.048549999999999</c:v>
                </c:pt>
                <c:pt idx="11">
                  <c:v>28.442739</c:v>
                </c:pt>
                <c:pt idx="12">
                  <c:v>27.865047000000001</c:v>
                </c:pt>
                <c:pt idx="13">
                  <c:v>27.865047000000001</c:v>
                </c:pt>
                <c:pt idx="14">
                  <c:v>28.952463999999999</c:v>
                </c:pt>
                <c:pt idx="15">
                  <c:v>29.937935</c:v>
                </c:pt>
                <c:pt idx="16">
                  <c:v>28.993243</c:v>
                </c:pt>
                <c:pt idx="17">
                  <c:v>29.006834999999999</c:v>
                </c:pt>
                <c:pt idx="18">
                  <c:v>29.33306</c:v>
                </c:pt>
                <c:pt idx="19">
                  <c:v>28.864111000000001</c:v>
                </c:pt>
                <c:pt idx="20">
                  <c:v>30.033083999999999</c:v>
                </c:pt>
                <c:pt idx="21">
                  <c:v>29.713654999999999</c:v>
                </c:pt>
                <c:pt idx="22">
                  <c:v>30.773885</c:v>
                </c:pt>
                <c:pt idx="23">
                  <c:v>30.352512999999998</c:v>
                </c:pt>
                <c:pt idx="24">
                  <c:v>30.311734000000001</c:v>
                </c:pt>
                <c:pt idx="25">
                  <c:v>30.563199000000001</c:v>
                </c:pt>
                <c:pt idx="26">
                  <c:v>30.644756999999998</c:v>
                </c:pt>
                <c:pt idx="27">
                  <c:v>29.999103000000002</c:v>
                </c:pt>
                <c:pt idx="28">
                  <c:v>29.795213</c:v>
                </c:pt>
                <c:pt idx="29">
                  <c:v>29.754434</c:v>
                </c:pt>
                <c:pt idx="30">
                  <c:v>29.659285000000001</c:v>
                </c:pt>
                <c:pt idx="31">
                  <c:v>29.788415000000001</c:v>
                </c:pt>
                <c:pt idx="32">
                  <c:v>29.319468000000001</c:v>
                </c:pt>
                <c:pt idx="33">
                  <c:v>28.95926</c:v>
                </c:pt>
                <c:pt idx="34">
                  <c:v>29.034020000000002</c:v>
                </c:pt>
                <c:pt idx="35">
                  <c:v>29.502969</c:v>
                </c:pt>
                <c:pt idx="36">
                  <c:v>29.237909999999999</c:v>
                </c:pt>
                <c:pt idx="37">
                  <c:v>29.46219</c:v>
                </c:pt>
                <c:pt idx="38">
                  <c:v>29.652488999999999</c:v>
                </c:pt>
                <c:pt idx="39">
                  <c:v>29.645693000000001</c:v>
                </c:pt>
                <c:pt idx="40">
                  <c:v>30.012695000000001</c:v>
                </c:pt>
                <c:pt idx="41">
                  <c:v>29.713654999999999</c:v>
                </c:pt>
                <c:pt idx="42">
                  <c:v>29.074798999999999</c:v>
                </c:pt>
                <c:pt idx="43">
                  <c:v>28.734981000000001</c:v>
                </c:pt>
                <c:pt idx="44">
                  <c:v>29.536950000000001</c:v>
                </c:pt>
                <c:pt idx="45">
                  <c:v>30.094252000000001</c:v>
                </c:pt>
                <c:pt idx="46">
                  <c:v>30.277753000000001</c:v>
                </c:pt>
                <c:pt idx="47">
                  <c:v>29.645693000000001</c:v>
                </c:pt>
                <c:pt idx="48">
                  <c:v>30.658349000000001</c:v>
                </c:pt>
                <c:pt idx="49">
                  <c:v>30.563199000000001</c:v>
                </c:pt>
                <c:pt idx="50">
                  <c:v>31.168074000000001</c:v>
                </c:pt>
                <c:pt idx="51">
                  <c:v>31.004963</c:v>
                </c:pt>
                <c:pt idx="52">
                  <c:v>30.828256</c:v>
                </c:pt>
                <c:pt idx="53">
                  <c:v>30.468050000000002</c:v>
                </c:pt>
                <c:pt idx="54">
                  <c:v>30.393291999999999</c:v>
                </c:pt>
                <c:pt idx="55">
                  <c:v>29.706859000000001</c:v>
                </c:pt>
                <c:pt idx="56">
                  <c:v>30.107844</c:v>
                </c:pt>
                <c:pt idx="57">
                  <c:v>30.617570000000001</c:v>
                </c:pt>
                <c:pt idx="58">
                  <c:v>31.038945999999999</c:v>
                </c:pt>
                <c:pt idx="59">
                  <c:v>30.304938</c:v>
                </c:pt>
                <c:pt idx="60">
                  <c:v>30.216584999999998</c:v>
                </c:pt>
                <c:pt idx="61">
                  <c:v>30.318760000000001</c:v>
                </c:pt>
                <c:pt idx="62">
                  <c:v>30.563980999999998</c:v>
                </c:pt>
                <c:pt idx="63">
                  <c:v>30.536733000000002</c:v>
                </c:pt>
                <c:pt idx="64">
                  <c:v>29.794260999999999</c:v>
                </c:pt>
                <c:pt idx="65">
                  <c:v>30.495861999999999</c:v>
                </c:pt>
                <c:pt idx="66">
                  <c:v>29.664840000000002</c:v>
                </c:pt>
                <c:pt idx="67">
                  <c:v>28.813381</c:v>
                </c:pt>
                <c:pt idx="68">
                  <c:v>28.929178</c:v>
                </c:pt>
                <c:pt idx="69">
                  <c:v>29.651216000000002</c:v>
                </c:pt>
                <c:pt idx="70">
                  <c:v>28.77251</c:v>
                </c:pt>
                <c:pt idx="71">
                  <c:v>28.602218000000001</c:v>
                </c:pt>
                <c:pt idx="72">
                  <c:v>29.051787999999998</c:v>
                </c:pt>
                <c:pt idx="73">
                  <c:v>28.827003000000001</c:v>
                </c:pt>
                <c:pt idx="74">
                  <c:v>28.554535999999999</c:v>
                </c:pt>
                <c:pt idx="75">
                  <c:v>28.677146</c:v>
                </c:pt>
                <c:pt idx="76">
                  <c:v>28.111778000000001</c:v>
                </c:pt>
                <c:pt idx="77">
                  <c:v>27.110461999999998</c:v>
                </c:pt>
                <c:pt idx="78">
                  <c:v>28.050471999999999</c:v>
                </c:pt>
                <c:pt idx="79">
                  <c:v>28.602218000000001</c:v>
                </c:pt>
                <c:pt idx="80">
                  <c:v>28.990483999999999</c:v>
                </c:pt>
                <c:pt idx="81">
                  <c:v>28.731641</c:v>
                </c:pt>
                <c:pt idx="82">
                  <c:v>29.269762</c:v>
                </c:pt>
                <c:pt idx="83">
                  <c:v>29.317443999999998</c:v>
                </c:pt>
                <c:pt idx="84">
                  <c:v>28.752075000000001</c:v>
                </c:pt>
                <c:pt idx="85">
                  <c:v>27.934674999999999</c:v>
                </c:pt>
                <c:pt idx="86">
                  <c:v>27.8325</c:v>
                </c:pt>
                <c:pt idx="87">
                  <c:v>27.430610999999999</c:v>
                </c:pt>
                <c:pt idx="88">
                  <c:v>27.199013000000001</c:v>
                </c:pt>
                <c:pt idx="89">
                  <c:v>27.069590999999999</c:v>
                </c:pt>
                <c:pt idx="90">
                  <c:v>26.872053000000001</c:v>
                </c:pt>
                <c:pt idx="91">
                  <c:v>26.497409999999999</c:v>
                </c:pt>
                <c:pt idx="92">
                  <c:v>27.594090000000001</c:v>
                </c:pt>
                <c:pt idx="93">
                  <c:v>27.083216</c:v>
                </c:pt>
                <c:pt idx="94">
                  <c:v>26.994662999999999</c:v>
                </c:pt>
                <c:pt idx="95">
                  <c:v>26.381613000000002</c:v>
                </c:pt>
                <c:pt idx="96">
                  <c:v>27.239884</c:v>
                </c:pt>
                <c:pt idx="97">
                  <c:v>27.580468</c:v>
                </c:pt>
                <c:pt idx="98">
                  <c:v>27.771194000000001</c:v>
                </c:pt>
                <c:pt idx="99">
                  <c:v>27.941486000000001</c:v>
                </c:pt>
                <c:pt idx="100">
                  <c:v>27.934674999999999</c:v>
                </c:pt>
                <c:pt idx="101">
                  <c:v>28.731641</c:v>
                </c:pt>
                <c:pt idx="102">
                  <c:v>28.166270999999998</c:v>
                </c:pt>
                <c:pt idx="103">
                  <c:v>27.696265</c:v>
                </c:pt>
                <c:pt idx="104">
                  <c:v>26.034217999999999</c:v>
                </c:pt>
                <c:pt idx="105">
                  <c:v>25.775375</c:v>
                </c:pt>
                <c:pt idx="106">
                  <c:v>26.081899</c:v>
                </c:pt>
                <c:pt idx="107">
                  <c:v>27.090026999999999</c:v>
                </c:pt>
                <c:pt idx="108">
                  <c:v>27.219448</c:v>
                </c:pt>
                <c:pt idx="109">
                  <c:v>26.974228</c:v>
                </c:pt>
                <c:pt idx="110">
                  <c:v>26.551905000000001</c:v>
                </c:pt>
                <c:pt idx="111">
                  <c:v>26.885677000000001</c:v>
                </c:pt>
                <c:pt idx="112">
                  <c:v>26.565528</c:v>
                </c:pt>
                <c:pt idx="113">
                  <c:v>26.803937000000001</c:v>
                </c:pt>
                <c:pt idx="114">
                  <c:v>27.253508</c:v>
                </c:pt>
                <c:pt idx="115">
                  <c:v>27.348870000000002</c:v>
                </c:pt>
                <c:pt idx="116">
                  <c:v>28.030038999999999</c:v>
                </c:pt>
                <c:pt idx="117">
                  <c:v>27.682642999999999</c:v>
                </c:pt>
                <c:pt idx="118">
                  <c:v>26.647266999999999</c:v>
                </c:pt>
                <c:pt idx="119">
                  <c:v>26.585963</c:v>
                </c:pt>
                <c:pt idx="120">
                  <c:v>25.652764000000001</c:v>
                </c:pt>
                <c:pt idx="121">
                  <c:v>25.877548999999998</c:v>
                </c:pt>
                <c:pt idx="122">
                  <c:v>26.122768000000001</c:v>
                </c:pt>
                <c:pt idx="123">
                  <c:v>25.693632999999998</c:v>
                </c:pt>
                <c:pt idx="124">
                  <c:v>26.800059000000001</c:v>
                </c:pt>
                <c:pt idx="125">
                  <c:v>26.574676</c:v>
                </c:pt>
                <c:pt idx="126">
                  <c:v>27.004951999999999</c:v>
                </c:pt>
                <c:pt idx="127">
                  <c:v>26.888845</c:v>
                </c:pt>
                <c:pt idx="128">
                  <c:v>25.932676000000001</c:v>
                </c:pt>
                <c:pt idx="129">
                  <c:v>25.693633999999999</c:v>
                </c:pt>
                <c:pt idx="130">
                  <c:v>25.604845999999998</c:v>
                </c:pt>
                <c:pt idx="131">
                  <c:v>25.399953</c:v>
                </c:pt>
                <c:pt idx="132">
                  <c:v>24.942357999999999</c:v>
                </c:pt>
                <c:pt idx="133">
                  <c:v>25.297507</c:v>
                </c:pt>
                <c:pt idx="134">
                  <c:v>25.154081000000001</c:v>
                </c:pt>
                <c:pt idx="135">
                  <c:v>25.502400000000002</c:v>
                </c:pt>
                <c:pt idx="136">
                  <c:v>26.199038000000002</c:v>
                </c:pt>
                <c:pt idx="137">
                  <c:v>26.267334000000002</c:v>
                </c:pt>
                <c:pt idx="138">
                  <c:v>25.652654999999999</c:v>
                </c:pt>
                <c:pt idx="139">
                  <c:v>25.058463</c:v>
                </c:pt>
                <c:pt idx="140">
                  <c:v>24.320848000000002</c:v>
                </c:pt>
                <c:pt idx="141">
                  <c:v>24.682825000000001</c:v>
                </c:pt>
                <c:pt idx="142">
                  <c:v>25.003826</c:v>
                </c:pt>
                <c:pt idx="143">
                  <c:v>25.912185999999998</c:v>
                </c:pt>
                <c:pt idx="144">
                  <c:v>26.076101999999999</c:v>
                </c:pt>
                <c:pt idx="145">
                  <c:v>26.151229000000001</c:v>
                </c:pt>
                <c:pt idx="146">
                  <c:v>26.076101999999999</c:v>
                </c:pt>
                <c:pt idx="147">
                  <c:v>25.782420999999999</c:v>
                </c:pt>
                <c:pt idx="148">
                  <c:v>26.711271</c:v>
                </c:pt>
                <c:pt idx="149">
                  <c:v>26.793227999999999</c:v>
                </c:pt>
                <c:pt idx="150">
                  <c:v>27.489865999999999</c:v>
                </c:pt>
                <c:pt idx="151">
                  <c:v>27.769886</c:v>
                </c:pt>
                <c:pt idx="152">
                  <c:v>27.865504000000001</c:v>
                </c:pt>
                <c:pt idx="153">
                  <c:v>27.681100000000001</c:v>
                </c:pt>
                <c:pt idx="154">
                  <c:v>27.578654</c:v>
                </c:pt>
                <c:pt idx="155">
                  <c:v>27.653780999999999</c:v>
                </c:pt>
                <c:pt idx="156">
                  <c:v>27.64695</c:v>
                </c:pt>
                <c:pt idx="157">
                  <c:v>25.372634000000001</c:v>
                </c:pt>
                <c:pt idx="158">
                  <c:v>25.420442999999999</c:v>
                </c:pt>
                <c:pt idx="159">
                  <c:v>25.051634</c:v>
                </c:pt>
                <c:pt idx="160">
                  <c:v>25.358974</c:v>
                </c:pt>
                <c:pt idx="161">
                  <c:v>25.584357000000001</c:v>
                </c:pt>
                <c:pt idx="162">
                  <c:v>25.591186</c:v>
                </c:pt>
                <c:pt idx="163">
                  <c:v>25.850719000000002</c:v>
                </c:pt>
                <c:pt idx="164">
                  <c:v>25.570698</c:v>
                </c:pt>
                <c:pt idx="165">
                  <c:v>25.236038000000001</c:v>
                </c:pt>
                <c:pt idx="166">
                  <c:v>25.379463999999999</c:v>
                </c:pt>
                <c:pt idx="167">
                  <c:v>25.297507</c:v>
                </c:pt>
                <c:pt idx="168">
                  <c:v>25.379463999999999</c:v>
                </c:pt>
                <c:pt idx="169">
                  <c:v>25.304335999999999</c:v>
                </c:pt>
                <c:pt idx="170">
                  <c:v>25.092614000000001</c:v>
                </c:pt>
                <c:pt idx="171">
                  <c:v>25.598016999999999</c:v>
                </c:pt>
                <c:pt idx="172">
                  <c:v>26.240015</c:v>
                </c:pt>
                <c:pt idx="173">
                  <c:v>26.130739999999999</c:v>
                </c:pt>
                <c:pt idx="174">
                  <c:v>25.837057999999999</c:v>
                </c:pt>
                <c:pt idx="175">
                  <c:v>25.604845999999998</c:v>
                </c:pt>
                <c:pt idx="176">
                  <c:v>26.212696000000001</c:v>
                </c:pt>
                <c:pt idx="177">
                  <c:v>27.134716999999998</c:v>
                </c:pt>
                <c:pt idx="178">
                  <c:v>27.066419</c:v>
                </c:pt>
                <c:pt idx="179">
                  <c:v>27.011780999999999</c:v>
                </c:pt>
                <c:pt idx="180">
                  <c:v>27.237164</c:v>
                </c:pt>
                <c:pt idx="181">
                  <c:v>26.793227999999999</c:v>
                </c:pt>
                <c:pt idx="182">
                  <c:v>26.636143000000001</c:v>
                </c:pt>
                <c:pt idx="183">
                  <c:v>26.424420999999999</c:v>
                </c:pt>
                <c:pt idx="184">
                  <c:v>26.171719</c:v>
                </c:pt>
                <c:pt idx="185">
                  <c:v>26.137568999999999</c:v>
                </c:pt>
                <c:pt idx="186">
                  <c:v>26.349292999999999</c:v>
                </c:pt>
                <c:pt idx="187">
                  <c:v>26.328748999999998</c:v>
                </c:pt>
                <c:pt idx="188">
                  <c:v>26.609497999999999</c:v>
                </c:pt>
                <c:pt idx="189">
                  <c:v>26.616347000000001</c:v>
                </c:pt>
                <c:pt idx="190">
                  <c:v>26.691669000000001</c:v>
                </c:pt>
                <c:pt idx="191">
                  <c:v>26.842314999999999</c:v>
                </c:pt>
                <c:pt idx="192">
                  <c:v>26.609497999999999</c:v>
                </c:pt>
                <c:pt idx="193">
                  <c:v>26.472548</c:v>
                </c:pt>
                <c:pt idx="194">
                  <c:v>26.123324</c:v>
                </c:pt>
                <c:pt idx="195">
                  <c:v>25.616606999999998</c:v>
                </c:pt>
                <c:pt idx="196">
                  <c:v>25.767251999999999</c:v>
                </c:pt>
                <c:pt idx="197">
                  <c:v>25.486504</c:v>
                </c:pt>
                <c:pt idx="198">
                  <c:v>25.459114</c:v>
                </c:pt>
                <c:pt idx="199">
                  <c:v>25.958981999999999</c:v>
                </c:pt>
                <c:pt idx="200">
                  <c:v>26.061696999999999</c:v>
                </c:pt>
                <c:pt idx="201">
                  <c:v>25.089347</c:v>
                </c:pt>
                <c:pt idx="202">
                  <c:v>24.479917</c:v>
                </c:pt>
                <c:pt idx="203">
                  <c:v>24.651105999999999</c:v>
                </c:pt>
                <c:pt idx="204">
                  <c:v>24.315576</c:v>
                </c:pt>
                <c:pt idx="205">
                  <c:v>24.548390999999999</c:v>
                </c:pt>
                <c:pt idx="206">
                  <c:v>24.726429</c:v>
                </c:pt>
                <c:pt idx="207">
                  <c:v>24.610019999999999</c:v>
                </c:pt>
                <c:pt idx="208">
                  <c:v>24.644257</c:v>
                </c:pt>
                <c:pt idx="209">
                  <c:v>25.404332</c:v>
                </c:pt>
                <c:pt idx="210">
                  <c:v>25.335858000000002</c:v>
                </c:pt>
                <c:pt idx="211">
                  <c:v>25.753556</c:v>
                </c:pt>
                <c:pt idx="212">
                  <c:v>26.212342</c:v>
                </c:pt>
                <c:pt idx="213">
                  <c:v>25.733014000000001</c:v>
                </c:pt>
                <c:pt idx="214">
                  <c:v>25.253686999999999</c:v>
                </c:pt>
                <c:pt idx="215">
                  <c:v>25.274228999999998</c:v>
                </c:pt>
                <c:pt idx="216">
                  <c:v>25.212603000000001</c:v>
                </c:pt>
                <c:pt idx="217">
                  <c:v>24.877074</c:v>
                </c:pt>
                <c:pt idx="218">
                  <c:v>24.746970000000001</c:v>
                </c:pt>
                <c:pt idx="219">
                  <c:v>24.479917</c:v>
                </c:pt>
                <c:pt idx="220">
                  <c:v>24.521000999999998</c:v>
                </c:pt>
                <c:pt idx="221">
                  <c:v>25.685082000000001</c:v>
                </c:pt>
                <c:pt idx="222">
                  <c:v>24.842835000000001</c:v>
                </c:pt>
                <c:pt idx="223">
                  <c:v>24.541543999999998</c:v>
                </c:pt>
                <c:pt idx="224">
                  <c:v>25.253686999999999</c:v>
                </c:pt>
                <c:pt idx="225">
                  <c:v>25.657691</c:v>
                </c:pt>
                <c:pt idx="226">
                  <c:v>25.568674000000001</c:v>
                </c:pt>
                <c:pt idx="227">
                  <c:v>26.000067999999999</c:v>
                </c:pt>
                <c:pt idx="228">
                  <c:v>26.253426000000001</c:v>
                </c:pt>
                <c:pt idx="229">
                  <c:v>26.219189</c:v>
                </c:pt>
                <c:pt idx="230">
                  <c:v>25.965831000000001</c:v>
                </c:pt>
                <c:pt idx="231">
                  <c:v>26.109628000000001</c:v>
                </c:pt>
                <c:pt idx="232">
                  <c:v>26.472548</c:v>
                </c:pt>
                <c:pt idx="233">
                  <c:v>26.239732</c:v>
                </c:pt>
                <c:pt idx="234">
                  <c:v>25.890508000000001</c:v>
                </c:pt>
                <c:pt idx="235">
                  <c:v>26.404071999999999</c:v>
                </c:pt>
                <c:pt idx="236">
                  <c:v>27.18469</c:v>
                </c:pt>
                <c:pt idx="237">
                  <c:v>27.739339999999999</c:v>
                </c:pt>
                <c:pt idx="238">
                  <c:v>27.253166</c:v>
                </c:pt>
                <c:pt idx="239">
                  <c:v>27.287403000000001</c:v>
                </c:pt>
                <c:pt idx="240">
                  <c:v>27.896833000000001</c:v>
                </c:pt>
                <c:pt idx="241">
                  <c:v>28.341923000000001</c:v>
                </c:pt>
                <c:pt idx="242">
                  <c:v>27.794119999999999</c:v>
                </c:pt>
                <c:pt idx="243">
                  <c:v>28.321380000000001</c:v>
                </c:pt>
                <c:pt idx="244">
                  <c:v>28.109107000000002</c:v>
                </c:pt>
                <c:pt idx="245">
                  <c:v>28.122800999999999</c:v>
                </c:pt>
                <c:pt idx="246">
                  <c:v>27.999545999999999</c:v>
                </c:pt>
                <c:pt idx="247">
                  <c:v>27.896581000000001</c:v>
                </c:pt>
                <c:pt idx="248">
                  <c:v>27.340572000000002</c:v>
                </c:pt>
                <c:pt idx="249">
                  <c:v>28.102509999999999</c:v>
                </c:pt>
                <c:pt idx="250">
                  <c:v>28.747755000000002</c:v>
                </c:pt>
                <c:pt idx="251">
                  <c:v>28.850719999999999</c:v>
                </c:pt>
                <c:pt idx="252">
                  <c:v>29.420459000000001</c:v>
                </c:pt>
                <c:pt idx="253">
                  <c:v>29.207666</c:v>
                </c:pt>
                <c:pt idx="254">
                  <c:v>28.974277000000001</c:v>
                </c:pt>
                <c:pt idx="255">
                  <c:v>29.756810000000002</c:v>
                </c:pt>
                <c:pt idx="256">
                  <c:v>29.976468000000001</c:v>
                </c:pt>
                <c:pt idx="257">
                  <c:v>29.811726</c:v>
                </c:pt>
                <c:pt idx="258">
                  <c:v>29.887231</c:v>
                </c:pt>
                <c:pt idx="259">
                  <c:v>29.681301999999999</c:v>
                </c:pt>
                <c:pt idx="260">
                  <c:v>29.550879999999999</c:v>
                </c:pt>
                <c:pt idx="261">
                  <c:v>30.113754</c:v>
                </c:pt>
                <c:pt idx="262">
                  <c:v>30.305955000000001</c:v>
                </c:pt>
                <c:pt idx="263">
                  <c:v>30.642306000000001</c:v>
                </c:pt>
                <c:pt idx="264">
                  <c:v>30.408919999999998</c:v>
                </c:pt>
                <c:pt idx="265">
                  <c:v>30.656036</c:v>
                </c:pt>
                <c:pt idx="266">
                  <c:v>31.088488999999999</c:v>
                </c:pt>
                <c:pt idx="267">
                  <c:v>31.012979999999999</c:v>
                </c:pt>
                <c:pt idx="268">
                  <c:v>30.642306000000001</c:v>
                </c:pt>
                <c:pt idx="269">
                  <c:v>30.477564000000001</c:v>
                </c:pt>
                <c:pt idx="270">
                  <c:v>30.738409000000001</c:v>
                </c:pt>
                <c:pt idx="271">
                  <c:v>31.088488999999999</c:v>
                </c:pt>
                <c:pt idx="272">
                  <c:v>30.381463</c:v>
                </c:pt>
                <c:pt idx="273">
                  <c:v>30.889424000000002</c:v>
                </c:pt>
                <c:pt idx="274">
                  <c:v>30.951201999999999</c:v>
                </c:pt>
                <c:pt idx="275">
                  <c:v>30.896287999999998</c:v>
                </c:pt>
                <c:pt idx="276">
                  <c:v>30.944337999999998</c:v>
                </c:pt>
                <c:pt idx="277">
                  <c:v>30.614849</c:v>
                </c:pt>
                <c:pt idx="278">
                  <c:v>30.628578999999998</c:v>
                </c:pt>
                <c:pt idx="279">
                  <c:v>30.717814000000001</c:v>
                </c:pt>
                <c:pt idx="280">
                  <c:v>30.601120999999999</c:v>
                </c:pt>
                <c:pt idx="281">
                  <c:v>29.001735</c:v>
                </c:pt>
                <c:pt idx="282">
                  <c:v>29.523423000000001</c:v>
                </c:pt>
                <c:pt idx="283">
                  <c:v>28.994871</c:v>
                </c:pt>
                <c:pt idx="284">
                  <c:v>28.576149000000001</c:v>
                </c:pt>
                <c:pt idx="285">
                  <c:v>28.692841000000001</c:v>
                </c:pt>
                <c:pt idx="286">
                  <c:v>28.342759999999998</c:v>
                </c:pt>
                <c:pt idx="287">
                  <c:v>28.123104000000001</c:v>
                </c:pt>
                <c:pt idx="288">
                  <c:v>28.64479</c:v>
                </c:pt>
                <c:pt idx="289">
                  <c:v>28.473182000000001</c:v>
                </c:pt>
                <c:pt idx="290">
                  <c:v>28.782077999999998</c:v>
                </c:pt>
                <c:pt idx="291">
                  <c:v>28.850719999999999</c:v>
                </c:pt>
                <c:pt idx="292">
                  <c:v>29.283173000000001</c:v>
                </c:pt>
                <c:pt idx="293">
                  <c:v>29.681301999999999</c:v>
                </c:pt>
                <c:pt idx="294">
                  <c:v>29.688168000000001</c:v>
                </c:pt>
                <c:pt idx="295">
                  <c:v>29.537153</c:v>
                </c:pt>
                <c:pt idx="296">
                  <c:v>29.386137999999999</c:v>
                </c:pt>
                <c:pt idx="297">
                  <c:v>29.255714000000001</c:v>
                </c:pt>
                <c:pt idx="298">
                  <c:v>29.516559000000001</c:v>
                </c:pt>
                <c:pt idx="299">
                  <c:v>29.736218000000001</c:v>
                </c:pt>
                <c:pt idx="300">
                  <c:v>29.523423000000001</c:v>
                </c:pt>
                <c:pt idx="301">
                  <c:v>29.207666</c:v>
                </c:pt>
                <c:pt idx="302">
                  <c:v>28.830127999999998</c:v>
                </c:pt>
                <c:pt idx="303">
                  <c:v>29.31063</c:v>
                </c:pt>
                <c:pt idx="304">
                  <c:v>28.589876</c:v>
                </c:pt>
                <c:pt idx="305">
                  <c:v>28.315303</c:v>
                </c:pt>
                <c:pt idx="306">
                  <c:v>28.232932000000002</c:v>
                </c:pt>
                <c:pt idx="307">
                  <c:v>28.706569999999999</c:v>
                </c:pt>
                <c:pt idx="308">
                  <c:v>28.891905999999999</c:v>
                </c:pt>
                <c:pt idx="309">
                  <c:v>28.891908999999998</c:v>
                </c:pt>
                <c:pt idx="310">
                  <c:v>28.175979000000002</c:v>
                </c:pt>
                <c:pt idx="311">
                  <c:v>27.990112</c:v>
                </c:pt>
                <c:pt idx="312">
                  <c:v>27.893736000000001</c:v>
                </c:pt>
                <c:pt idx="313">
                  <c:v>28.506409000000001</c:v>
                </c:pt>
                <c:pt idx="314">
                  <c:v>28.595898999999999</c:v>
                </c:pt>
                <c:pt idx="315">
                  <c:v>28.678505999999999</c:v>
                </c:pt>
                <c:pt idx="316">
                  <c:v>28.671621999999999</c:v>
                </c:pt>
                <c:pt idx="317">
                  <c:v>29.091543000000001</c:v>
                </c:pt>
                <c:pt idx="318">
                  <c:v>30.192972999999999</c:v>
                </c:pt>
                <c:pt idx="319">
                  <c:v>30.805644000000001</c:v>
                </c:pt>
                <c:pt idx="320">
                  <c:v>29.628491</c:v>
                </c:pt>
                <c:pt idx="321">
                  <c:v>29.869427999999999</c:v>
                </c:pt>
                <c:pt idx="322">
                  <c:v>29.043355999999999</c:v>
                </c:pt>
                <c:pt idx="323">
                  <c:v>28.795532999999999</c:v>
                </c:pt>
                <c:pt idx="324">
                  <c:v>28.912561</c:v>
                </c:pt>
                <c:pt idx="325">
                  <c:v>28.809301999999999</c:v>
                </c:pt>
                <c:pt idx="326">
                  <c:v>29.332481000000001</c:v>
                </c:pt>
                <c:pt idx="327">
                  <c:v>29.497696000000001</c:v>
                </c:pt>
                <c:pt idx="328">
                  <c:v>29.415087</c:v>
                </c:pt>
                <c:pt idx="329">
                  <c:v>28.430685</c:v>
                </c:pt>
                <c:pt idx="330">
                  <c:v>28.540828000000001</c:v>
                </c:pt>
                <c:pt idx="331">
                  <c:v>28.527059000000001</c:v>
                </c:pt>
                <c:pt idx="332">
                  <c:v>28.437569</c:v>
                </c:pt>
                <c:pt idx="333">
                  <c:v>28.554594000000002</c:v>
                </c:pt>
                <c:pt idx="334">
                  <c:v>28.602782000000001</c:v>
                </c:pt>
                <c:pt idx="335">
                  <c:v>28.912561</c:v>
                </c:pt>
                <c:pt idx="336">
                  <c:v>29.187919000000001</c:v>
                </c:pt>
                <c:pt idx="337">
                  <c:v>29.559650999999999</c:v>
                </c:pt>
                <c:pt idx="338">
                  <c:v>29.711096999999999</c:v>
                </c:pt>
                <c:pt idx="339">
                  <c:v>30.034642999999999</c:v>
                </c:pt>
                <c:pt idx="340">
                  <c:v>29.628491</c:v>
                </c:pt>
                <c:pt idx="341">
                  <c:v>30.268697</c:v>
                </c:pt>
                <c:pt idx="342">
                  <c:v>31.445851999999999</c:v>
                </c:pt>
                <c:pt idx="343">
                  <c:v>30.970858</c:v>
                </c:pt>
                <c:pt idx="344">
                  <c:v>31.363243000000001</c:v>
                </c:pt>
                <c:pt idx="345">
                  <c:v>31.900192000000001</c:v>
                </c:pt>
                <c:pt idx="346">
                  <c:v>32.182431999999999</c:v>
                </c:pt>
                <c:pt idx="347">
                  <c:v>31.831351000000002</c:v>
                </c:pt>
                <c:pt idx="348">
                  <c:v>31.487155999999999</c:v>
                </c:pt>
                <c:pt idx="349">
                  <c:v>31.383897000000001</c:v>
                </c:pt>
                <c:pt idx="350">
                  <c:v>31.962147000000002</c:v>
                </c:pt>
                <c:pt idx="351">
                  <c:v>31.700558000000001</c:v>
                </c:pt>
                <c:pt idx="352">
                  <c:v>31.700558000000001</c:v>
                </c:pt>
                <c:pt idx="353">
                  <c:v>31.287521999999999</c:v>
                </c:pt>
                <c:pt idx="354">
                  <c:v>31.328825999999999</c:v>
                </c:pt>
                <c:pt idx="355">
                  <c:v>31.266867999999999</c:v>
                </c:pt>
                <c:pt idx="356">
                  <c:v>30.654197</c:v>
                </c:pt>
                <c:pt idx="357">
                  <c:v>30.984628000000001</c:v>
                </c:pt>
                <c:pt idx="358">
                  <c:v>31.081004</c:v>
                </c:pt>
                <c:pt idx="359">
                  <c:v>30.791876999999999</c:v>
                </c:pt>
                <c:pt idx="360">
                  <c:v>30.564706999999999</c:v>
                </c:pt>
                <c:pt idx="361">
                  <c:v>30.234278</c:v>
                </c:pt>
                <c:pt idx="362">
                  <c:v>30.626662</c:v>
                </c:pt>
                <c:pt idx="363">
                  <c:v>30.289349000000001</c:v>
                </c:pt>
                <c:pt idx="364">
                  <c:v>30.550937999999999</c:v>
                </c:pt>
                <c:pt idx="365">
                  <c:v>30.840064999999999</c:v>
                </c:pt>
                <c:pt idx="366">
                  <c:v>29.958919999999999</c:v>
                </c:pt>
                <c:pt idx="367">
                  <c:v>29.132846000000001</c:v>
                </c:pt>
                <c:pt idx="368">
                  <c:v>29.587185999999999</c:v>
                </c:pt>
                <c:pt idx="369">
                  <c:v>29.125962999999999</c:v>
                </c:pt>
                <c:pt idx="370">
                  <c:v>29.242989999999999</c:v>
                </c:pt>
                <c:pt idx="371">
                  <c:v>29.146615000000001</c:v>
                </c:pt>
                <c:pt idx="372">
                  <c:v>29.656026000000001</c:v>
                </c:pt>
                <c:pt idx="373">
                  <c:v>29.517966999999999</c:v>
                </c:pt>
                <c:pt idx="374">
                  <c:v>30.090931000000001</c:v>
                </c:pt>
                <c:pt idx="375">
                  <c:v>29.745771999999999</c:v>
                </c:pt>
                <c:pt idx="376">
                  <c:v>29.800996999999999</c:v>
                </c:pt>
                <c:pt idx="377">
                  <c:v>30.532733</c:v>
                </c:pt>
                <c:pt idx="378">
                  <c:v>30.622475000000001</c:v>
                </c:pt>
                <c:pt idx="379">
                  <c:v>30.788150999999999</c:v>
                </c:pt>
                <c:pt idx="380">
                  <c:v>31.278276999999999</c:v>
                </c:pt>
                <c:pt idx="381">
                  <c:v>31.561305000000001</c:v>
                </c:pt>
                <c:pt idx="382">
                  <c:v>31.582017</c:v>
                </c:pt>
                <c:pt idx="383">
                  <c:v>31.830532000000002</c:v>
                </c:pt>
                <c:pt idx="384">
                  <c:v>31.692467000000001</c:v>
                </c:pt>
                <c:pt idx="385">
                  <c:v>31.485372000000002</c:v>
                </c:pt>
                <c:pt idx="386">
                  <c:v>31.685563999999999</c:v>
                </c:pt>
                <c:pt idx="387">
                  <c:v>31.892658999999998</c:v>
                </c:pt>
                <c:pt idx="388">
                  <c:v>32.306849</c:v>
                </c:pt>
                <c:pt idx="389">
                  <c:v>32.079045999999998</c:v>
                </c:pt>
                <c:pt idx="390">
                  <c:v>32.279237999999999</c:v>
                </c:pt>
                <c:pt idx="391">
                  <c:v>32.210203999999997</c:v>
                </c:pt>
                <c:pt idx="392">
                  <c:v>31.478469</c:v>
                </c:pt>
                <c:pt idx="393">
                  <c:v>31.298984999999998</c:v>
                </c:pt>
                <c:pt idx="394">
                  <c:v>30.960732</c:v>
                </c:pt>
                <c:pt idx="395">
                  <c:v>30.877893</c:v>
                </c:pt>
                <c:pt idx="396">
                  <c:v>31.782209000000002</c:v>
                </c:pt>
                <c:pt idx="397">
                  <c:v>32.016914999999997</c:v>
                </c:pt>
                <c:pt idx="398">
                  <c:v>31.713175</c:v>
                </c:pt>
                <c:pt idx="399">
                  <c:v>31.809819999999998</c:v>
                </c:pt>
                <c:pt idx="400">
                  <c:v>31.947883999999998</c:v>
                </c:pt>
                <c:pt idx="401">
                  <c:v>31.651046999999998</c:v>
                </c:pt>
                <c:pt idx="402">
                  <c:v>31.906465000000001</c:v>
                </c:pt>
                <c:pt idx="403">
                  <c:v>32.065237000000003</c:v>
                </c:pt>
                <c:pt idx="404">
                  <c:v>32.389688</c:v>
                </c:pt>
                <c:pt idx="405">
                  <c:v>32.106656999999998</c:v>
                </c:pt>
                <c:pt idx="406">
                  <c:v>32.417299</c:v>
                </c:pt>
                <c:pt idx="407">
                  <c:v>32.299945999999998</c:v>
                </c:pt>
                <c:pt idx="408">
                  <c:v>32.058334000000002</c:v>
                </c:pt>
                <c:pt idx="409">
                  <c:v>32.465622000000003</c:v>
                </c:pt>
                <c:pt idx="410">
                  <c:v>32.368977000000001</c:v>
                </c:pt>
                <c:pt idx="411">
                  <c:v>33.114521000000003</c:v>
                </c:pt>
                <c:pt idx="412">
                  <c:v>32.914327999999998</c:v>
                </c:pt>
                <c:pt idx="413">
                  <c:v>32.859102999999998</c:v>
                </c:pt>
                <c:pt idx="414">
                  <c:v>32.424202000000001</c:v>
                </c:pt>
                <c:pt idx="415">
                  <c:v>32.265428999999997</c:v>
                </c:pt>
                <c:pt idx="416">
                  <c:v>32.306849</c:v>
                </c:pt>
                <c:pt idx="417">
                  <c:v>32.196399</c:v>
                </c:pt>
                <c:pt idx="418">
                  <c:v>32.396591000000001</c:v>
                </c:pt>
                <c:pt idx="419">
                  <c:v>33.045490000000001</c:v>
                </c:pt>
                <c:pt idx="420">
                  <c:v>32.914327999999998</c:v>
                </c:pt>
                <c:pt idx="421">
                  <c:v>32.741751000000001</c:v>
                </c:pt>
                <c:pt idx="422">
                  <c:v>33.100715000000001</c:v>
                </c:pt>
                <c:pt idx="423">
                  <c:v>33.514904999999999</c:v>
                </c:pt>
                <c:pt idx="424">
                  <c:v>33.797933</c:v>
                </c:pt>
                <c:pt idx="425">
                  <c:v>33.563226999999998</c:v>
                </c:pt>
                <c:pt idx="426">
                  <c:v>33.452776999999998</c:v>
                </c:pt>
                <c:pt idx="427">
                  <c:v>33.646062999999998</c:v>
                </c:pt>
                <c:pt idx="428">
                  <c:v>33.735804999999999</c:v>
                </c:pt>
                <c:pt idx="429">
                  <c:v>34.046447999999998</c:v>
                </c:pt>
                <c:pt idx="430">
                  <c:v>35.192376000000003</c:v>
                </c:pt>
                <c:pt idx="431">
                  <c:v>36.000048</c:v>
                </c:pt>
                <c:pt idx="432">
                  <c:v>35.668694000000002</c:v>
                </c:pt>
                <c:pt idx="433">
                  <c:v>35.620370999999999</c:v>
                </c:pt>
                <c:pt idx="434">
                  <c:v>35.779144000000002</c:v>
                </c:pt>
                <c:pt idx="435">
                  <c:v>35.958627999999997</c:v>
                </c:pt>
                <c:pt idx="436">
                  <c:v>35.723382000000001</c:v>
                </c:pt>
                <c:pt idx="437">
                  <c:v>35.460456000000001</c:v>
                </c:pt>
                <c:pt idx="438">
                  <c:v>35.910195999999999</c:v>
                </c:pt>
                <c:pt idx="439">
                  <c:v>35.681866999999997</c:v>
                </c:pt>
                <c:pt idx="440">
                  <c:v>35.328992</c:v>
                </c:pt>
                <c:pt idx="441">
                  <c:v>35.827168999999998</c:v>
                </c:pt>
                <c:pt idx="442">
                  <c:v>35.377426</c:v>
                </c:pt>
                <c:pt idx="443">
                  <c:v>34.685513</c:v>
                </c:pt>
                <c:pt idx="444">
                  <c:v>34.560969999999998</c:v>
                </c:pt>
                <c:pt idx="445">
                  <c:v>35.280557999999999</c:v>
                </c:pt>
                <c:pt idx="446">
                  <c:v>35.605755000000002</c:v>
                </c:pt>
                <c:pt idx="447">
                  <c:v>35.536565000000003</c:v>
                </c:pt>
                <c:pt idx="448">
                  <c:v>35.204448999999997</c:v>
                </c:pt>
                <c:pt idx="449">
                  <c:v>35.674948000000001</c:v>
                </c:pt>
                <c:pt idx="450">
                  <c:v>36.429132000000003</c:v>
                </c:pt>
                <c:pt idx="451">
                  <c:v>36.664380000000001</c:v>
                </c:pt>
                <c:pt idx="452">
                  <c:v>35.972470999999999</c:v>
                </c:pt>
                <c:pt idx="453">
                  <c:v>35.301313999999998</c:v>
                </c:pt>
                <c:pt idx="454">
                  <c:v>35.045305999999997</c:v>
                </c:pt>
                <c:pt idx="455">
                  <c:v>35.370507000000003</c:v>
                </c:pt>
                <c:pt idx="456">
                  <c:v>35.88944</c:v>
                </c:pt>
                <c:pt idx="457">
                  <c:v>35.626514</c:v>
                </c:pt>
                <c:pt idx="458">
                  <c:v>35.771816000000001</c:v>
                </c:pt>
                <c:pt idx="459">
                  <c:v>35.391263000000002</c:v>
                </c:pt>
                <c:pt idx="460">
                  <c:v>35.121419000000003</c:v>
                </c:pt>
                <c:pt idx="461">
                  <c:v>35.356665999999997</c:v>
                </c:pt>
                <c:pt idx="462">
                  <c:v>35.432777999999999</c:v>
                </c:pt>
                <c:pt idx="463">
                  <c:v>35.432777999999999</c:v>
                </c:pt>
                <c:pt idx="464">
                  <c:v>35.315154</c:v>
                </c:pt>
                <c:pt idx="465">
                  <c:v>34.630159999999997</c:v>
                </c:pt>
                <c:pt idx="466">
                  <c:v>35.135255999999998</c:v>
                </c:pt>
                <c:pt idx="467">
                  <c:v>35.495049000000002</c:v>
                </c:pt>
                <c:pt idx="468">
                  <c:v>35.42586</c:v>
                </c:pt>
                <c:pt idx="469">
                  <c:v>35.42586</c:v>
                </c:pt>
                <c:pt idx="470">
                  <c:v>34.969197999999999</c:v>
                </c:pt>
                <c:pt idx="471">
                  <c:v>38.006689999999999</c:v>
                </c:pt>
                <c:pt idx="472">
                  <c:v>37.397807999999998</c:v>
                </c:pt>
                <c:pt idx="473">
                  <c:v>37.238664999999997</c:v>
                </c:pt>
                <c:pt idx="474">
                  <c:v>37.038013999999997</c:v>
                </c:pt>
                <c:pt idx="475">
                  <c:v>37.432400999999999</c:v>
                </c:pt>
                <c:pt idx="476">
                  <c:v>37.259425</c:v>
                </c:pt>
                <c:pt idx="477">
                  <c:v>36.747410000000002</c:v>
                </c:pt>
                <c:pt idx="478">
                  <c:v>37.121040999999998</c:v>
                </c:pt>
                <c:pt idx="479">
                  <c:v>37.231746000000001</c:v>
                </c:pt>
                <c:pt idx="480">
                  <c:v>37.065688999999999</c:v>
                </c:pt>
                <c:pt idx="481">
                  <c:v>36.816600000000001</c:v>
                </c:pt>
                <c:pt idx="482">
                  <c:v>36.622864</c:v>
                </c:pt>
                <c:pt idx="483">
                  <c:v>37.072606999999998</c:v>
                </c:pt>
                <c:pt idx="484">
                  <c:v>37.017254999999999</c:v>
                </c:pt>
                <c:pt idx="485">
                  <c:v>37.937496000000003</c:v>
                </c:pt>
                <c:pt idx="486">
                  <c:v>38.096635999999997</c:v>
                </c:pt>
                <c:pt idx="487">
                  <c:v>38.290371</c:v>
                </c:pt>
                <c:pt idx="488">
                  <c:v>37.944414999999999</c:v>
                </c:pt>
                <c:pt idx="489">
                  <c:v>38.235019000000001</c:v>
                </c:pt>
                <c:pt idx="490">
                  <c:v>38.165829000000002</c:v>
                </c:pt>
                <c:pt idx="491">
                  <c:v>38.221181999999999</c:v>
                </c:pt>
                <c:pt idx="492">
                  <c:v>39.003039999999999</c:v>
                </c:pt>
                <c:pt idx="493">
                  <c:v>40.054746999999999</c:v>
                </c:pt>
                <c:pt idx="494">
                  <c:v>39.701872000000002</c:v>
                </c:pt>
                <c:pt idx="495">
                  <c:v>39.411268</c:v>
                </c:pt>
                <c:pt idx="496">
                  <c:v>39.812576999999997</c:v>
                </c:pt>
                <c:pt idx="497">
                  <c:v>39.598084999999998</c:v>
                </c:pt>
                <c:pt idx="498">
                  <c:v>39.757224000000001</c:v>
                </c:pt>
                <c:pt idx="499">
                  <c:v>39.647649000000001</c:v>
                </c:pt>
                <c:pt idx="500">
                  <c:v>39.751674000000001</c:v>
                </c:pt>
                <c:pt idx="501">
                  <c:v>39.661518000000001</c:v>
                </c:pt>
                <c:pt idx="502">
                  <c:v>38.981884000000001</c:v>
                </c:pt>
                <c:pt idx="503">
                  <c:v>39.474274000000001</c:v>
                </c:pt>
                <c:pt idx="504">
                  <c:v>39.280092000000003</c:v>
                </c:pt>
                <c:pt idx="505">
                  <c:v>39.841830999999999</c:v>
                </c:pt>
                <c:pt idx="506">
                  <c:v>40.493726000000002</c:v>
                </c:pt>
                <c:pt idx="507">
                  <c:v>40.507595000000002</c:v>
                </c:pt>
                <c:pt idx="508">
                  <c:v>40.868217000000001</c:v>
                </c:pt>
                <c:pt idx="509">
                  <c:v>40.868217000000001</c:v>
                </c:pt>
                <c:pt idx="510">
                  <c:v>41.527045999999999</c:v>
                </c:pt>
                <c:pt idx="511">
                  <c:v>41.846057000000002</c:v>
                </c:pt>
                <c:pt idx="512">
                  <c:v>41.957017</c:v>
                </c:pt>
                <c:pt idx="513">
                  <c:v>42.102654000000001</c:v>
                </c:pt>
                <c:pt idx="514">
                  <c:v>42.199745</c:v>
                </c:pt>
                <c:pt idx="515">
                  <c:v>42.255225000000003</c:v>
                </c:pt>
                <c:pt idx="516">
                  <c:v>41.242708</c:v>
                </c:pt>
                <c:pt idx="517">
                  <c:v>40.133102999999998</c:v>
                </c:pt>
                <c:pt idx="518">
                  <c:v>40.431306999999997</c:v>
                </c:pt>
                <c:pt idx="519">
                  <c:v>40.292608999999999</c:v>
                </c:pt>
                <c:pt idx="520">
                  <c:v>39.980531999999997</c:v>
                </c:pt>
                <c:pt idx="521">
                  <c:v>41.270449999999997</c:v>
                </c:pt>
                <c:pt idx="522">
                  <c:v>40.327281999999997</c:v>
                </c:pt>
                <c:pt idx="523">
                  <c:v>38.940274000000002</c:v>
                </c:pt>
                <c:pt idx="524">
                  <c:v>40.091493</c:v>
                </c:pt>
                <c:pt idx="525">
                  <c:v>39.827961000000002</c:v>
                </c:pt>
                <c:pt idx="526">
                  <c:v>40.424373000000003</c:v>
                </c:pt>
                <c:pt idx="527">
                  <c:v>41.208035000000002</c:v>
                </c:pt>
                <c:pt idx="528">
                  <c:v>40.923696999999997</c:v>
                </c:pt>
                <c:pt idx="529">
                  <c:v>41.423020999999999</c:v>
                </c:pt>
                <c:pt idx="530">
                  <c:v>41.533980999999997</c:v>
                </c:pt>
                <c:pt idx="531">
                  <c:v>41.665748000000001</c:v>
                </c:pt>
                <c:pt idx="532">
                  <c:v>38.316119999999998</c:v>
                </c:pt>
                <c:pt idx="533">
                  <c:v>38.246771000000003</c:v>
                </c:pt>
                <c:pt idx="534">
                  <c:v>38.794637000000002</c:v>
                </c:pt>
                <c:pt idx="535">
                  <c:v>39.730870000000003</c:v>
                </c:pt>
                <c:pt idx="536">
                  <c:v>39.072040999999999</c:v>
                </c:pt>
                <c:pt idx="537">
                  <c:v>39.356375999999997</c:v>
                </c:pt>
                <c:pt idx="538">
                  <c:v>39.453467000000003</c:v>
                </c:pt>
                <c:pt idx="539">
                  <c:v>39.599102999999999</c:v>
                </c:pt>
                <c:pt idx="540">
                  <c:v>39.085909999999998</c:v>
                </c:pt>
                <c:pt idx="541">
                  <c:v>39.481208000000002</c:v>
                </c:pt>
                <c:pt idx="542">
                  <c:v>39.328637000000001</c:v>
                </c:pt>
                <c:pt idx="543">
                  <c:v>40.070684999999997</c:v>
                </c:pt>
                <c:pt idx="544">
                  <c:v>40.084558000000001</c:v>
                </c:pt>
                <c:pt idx="545">
                  <c:v>40.757257000000003</c:v>
                </c:pt>
                <c:pt idx="546">
                  <c:v>40.514529000000003</c:v>
                </c:pt>
                <c:pt idx="547">
                  <c:v>40.327281999999997</c:v>
                </c:pt>
                <c:pt idx="548">
                  <c:v>39.432662999999998</c:v>
                </c:pt>
                <c:pt idx="549">
                  <c:v>39.571361000000003</c:v>
                </c:pt>
                <c:pt idx="550">
                  <c:v>38.732222</c:v>
                </c:pt>
                <c:pt idx="551">
                  <c:v>38.447884000000002</c:v>
                </c:pt>
                <c:pt idx="552">
                  <c:v>38.697546000000003</c:v>
                </c:pt>
                <c:pt idx="553">
                  <c:v>39.384117000000003</c:v>
                </c:pt>
                <c:pt idx="554">
                  <c:v>39.273156999999998</c:v>
                </c:pt>
                <c:pt idx="555">
                  <c:v>39.321702999999999</c:v>
                </c:pt>
                <c:pt idx="556">
                  <c:v>38.898662999999999</c:v>
                </c:pt>
                <c:pt idx="557">
                  <c:v>38.323054999999997</c:v>
                </c:pt>
                <c:pt idx="558">
                  <c:v>38.253706000000001</c:v>
                </c:pt>
                <c:pt idx="559">
                  <c:v>38.260640000000002</c:v>
                </c:pt>
                <c:pt idx="560">
                  <c:v>37.927756000000002</c:v>
                </c:pt>
                <c:pt idx="561">
                  <c:v>37.927756000000002</c:v>
                </c:pt>
                <c:pt idx="562">
                  <c:v>38.780768000000002</c:v>
                </c:pt>
                <c:pt idx="563">
                  <c:v>39.085909999999998</c:v>
                </c:pt>
                <c:pt idx="564">
                  <c:v>39.300896000000002</c:v>
                </c:pt>
                <c:pt idx="565">
                  <c:v>39.25235</c:v>
                </c:pt>
                <c:pt idx="566">
                  <c:v>38.538041</c:v>
                </c:pt>
                <c:pt idx="567">
                  <c:v>37.691966999999998</c:v>
                </c:pt>
                <c:pt idx="568">
                  <c:v>37.906953000000001</c:v>
                </c:pt>
                <c:pt idx="569">
                  <c:v>38.631332999999998</c:v>
                </c:pt>
                <c:pt idx="570">
                  <c:v>37.574657000000002</c:v>
                </c:pt>
                <c:pt idx="571">
                  <c:v>36.684820000000002</c:v>
                </c:pt>
                <c:pt idx="572">
                  <c:v>36.601399999999998</c:v>
                </c:pt>
                <c:pt idx="573">
                  <c:v>36.921182999999999</c:v>
                </c:pt>
                <c:pt idx="574">
                  <c:v>37.317439</c:v>
                </c:pt>
                <c:pt idx="575">
                  <c:v>37.991765999999998</c:v>
                </c:pt>
                <c:pt idx="576">
                  <c:v>38.019570999999999</c:v>
                </c:pt>
                <c:pt idx="577">
                  <c:v>38.214222999999997</c:v>
                </c:pt>
                <c:pt idx="578">
                  <c:v>38.242032000000002</c:v>
                </c:pt>
                <c:pt idx="579">
                  <c:v>38.429729000000002</c:v>
                </c:pt>
                <c:pt idx="580">
                  <c:v>37.811017</c:v>
                </c:pt>
                <c:pt idx="581">
                  <c:v>37.352195000000002</c:v>
                </c:pt>
                <c:pt idx="582">
                  <c:v>37.053266000000001</c:v>
                </c:pt>
                <c:pt idx="583">
                  <c:v>37.567701</c:v>
                </c:pt>
                <c:pt idx="584">
                  <c:v>37.866630999999998</c:v>
                </c:pt>
                <c:pt idx="585">
                  <c:v>37.915294000000003</c:v>
                </c:pt>
                <c:pt idx="586">
                  <c:v>38.464489999999998</c:v>
                </c:pt>
                <c:pt idx="587">
                  <c:v>38.242032000000002</c:v>
                </c:pt>
                <c:pt idx="588">
                  <c:v>38.255935000000001</c:v>
                </c:pt>
                <c:pt idx="589">
                  <c:v>38.443635999999998</c:v>
                </c:pt>
                <c:pt idx="590">
                  <c:v>38.506200999999997</c:v>
                </c:pt>
                <c:pt idx="591">
                  <c:v>39.215288999999999</c:v>
                </c:pt>
                <c:pt idx="592">
                  <c:v>39.507263000000002</c:v>
                </c:pt>
                <c:pt idx="593">
                  <c:v>38.825985000000003</c:v>
                </c:pt>
                <c:pt idx="594">
                  <c:v>37.880536999999997</c:v>
                </c:pt>
                <c:pt idx="595">
                  <c:v>38.255935000000001</c:v>
                </c:pt>
                <c:pt idx="596">
                  <c:v>38.214222999999997</c:v>
                </c:pt>
                <c:pt idx="597">
                  <c:v>37.755401999999997</c:v>
                </c:pt>
                <c:pt idx="598">
                  <c:v>38.228126000000003</c:v>
                </c:pt>
                <c:pt idx="599">
                  <c:v>38.610478999999998</c:v>
                </c:pt>
                <c:pt idx="600">
                  <c:v>39.055396999999999</c:v>
                </c:pt>
                <c:pt idx="601">
                  <c:v>39.124913999999997</c:v>
                </c:pt>
                <c:pt idx="602">
                  <c:v>39.701915</c:v>
                </c:pt>
                <c:pt idx="603">
                  <c:v>39.597638000000003</c:v>
                </c:pt>
                <c:pt idx="604">
                  <c:v>39.583734999999997</c:v>
                </c:pt>
                <c:pt idx="605">
                  <c:v>39.548974999999999</c:v>
                </c:pt>
                <c:pt idx="606">
                  <c:v>39.778387000000002</c:v>
                </c:pt>
                <c:pt idx="607">
                  <c:v>39.938279000000001</c:v>
                </c:pt>
                <c:pt idx="608">
                  <c:v>40.737737000000003</c:v>
                </c:pt>
                <c:pt idx="609">
                  <c:v>41.022764000000002</c:v>
                </c:pt>
                <c:pt idx="610">
                  <c:v>41.210464999999999</c:v>
                </c:pt>
                <c:pt idx="611">
                  <c:v>40.939340999999999</c:v>
                </c:pt>
                <c:pt idx="612">
                  <c:v>40.953246999999998</c:v>
                </c:pt>
                <c:pt idx="613">
                  <c:v>40.598703</c:v>
                </c:pt>
                <c:pt idx="614">
                  <c:v>40.668219999999998</c:v>
                </c:pt>
                <c:pt idx="615">
                  <c:v>40.543089000000002</c:v>
                </c:pt>
                <c:pt idx="616">
                  <c:v>40.925438</c:v>
                </c:pt>
                <c:pt idx="617">
                  <c:v>41.203513000000001</c:v>
                </c:pt>
                <c:pt idx="618">
                  <c:v>40.751643999999999</c:v>
                </c:pt>
                <c:pt idx="619">
                  <c:v>40.855921000000002</c:v>
                </c:pt>
                <c:pt idx="620">
                  <c:v>40.397100000000002</c:v>
                </c:pt>
                <c:pt idx="621">
                  <c:v>40.077317000000001</c:v>
                </c:pt>
                <c:pt idx="622">
                  <c:v>40.299773999999999</c:v>
                </c:pt>
                <c:pt idx="623">
                  <c:v>40.195497000000003</c:v>
                </c:pt>
                <c:pt idx="624">
                  <c:v>40.064500000000002</c:v>
                </c:pt>
                <c:pt idx="625">
                  <c:v>40.022697000000001</c:v>
                </c:pt>
                <c:pt idx="626">
                  <c:v>40.587083999999997</c:v>
                </c:pt>
                <c:pt idx="627">
                  <c:v>40.447727999999998</c:v>
                </c:pt>
                <c:pt idx="628">
                  <c:v>40.733407</c:v>
                </c:pt>
                <c:pt idx="629">
                  <c:v>40.496502</c:v>
                </c:pt>
                <c:pt idx="630">
                  <c:v>39.820632000000003</c:v>
                </c:pt>
                <c:pt idx="631">
                  <c:v>39.646436999999999</c:v>
                </c:pt>
                <c:pt idx="632">
                  <c:v>39.360760999999997</c:v>
                </c:pt>
                <c:pt idx="633">
                  <c:v>39.437404999999998</c:v>
                </c:pt>
                <c:pt idx="634">
                  <c:v>39.590694999999997</c:v>
                </c:pt>
                <c:pt idx="635">
                  <c:v>39.479211999999997</c:v>
                </c:pt>
                <c:pt idx="636">
                  <c:v>39.688243999999997</c:v>
                </c:pt>
                <c:pt idx="637">
                  <c:v>38.427084999999998</c:v>
                </c:pt>
                <c:pt idx="638">
                  <c:v>39.123857000000001</c:v>
                </c:pt>
                <c:pt idx="639">
                  <c:v>39.514052</c:v>
                </c:pt>
                <c:pt idx="640">
                  <c:v>40.217790999999998</c:v>
                </c:pt>
                <c:pt idx="641">
                  <c:v>40.043599</c:v>
                </c:pt>
                <c:pt idx="642">
                  <c:v>39.604633</c:v>
                </c:pt>
                <c:pt idx="643">
                  <c:v>39.388629999999999</c:v>
                </c:pt>
                <c:pt idx="644">
                  <c:v>39.221406000000002</c:v>
                </c:pt>
                <c:pt idx="645">
                  <c:v>39.040242999999997</c:v>
                </c:pt>
                <c:pt idx="646">
                  <c:v>39.562826000000001</c:v>
                </c:pt>
                <c:pt idx="647">
                  <c:v>39.082050000000002</c:v>
                </c:pt>
                <c:pt idx="648">
                  <c:v>39.068114999999999</c:v>
                </c:pt>
                <c:pt idx="649">
                  <c:v>39.200504000000002</c:v>
                </c:pt>
                <c:pt idx="650">
                  <c:v>38.489794000000003</c:v>
                </c:pt>
                <c:pt idx="651">
                  <c:v>38.733665999999999</c:v>
                </c:pt>
                <c:pt idx="652">
                  <c:v>38.357405</c:v>
                </c:pt>
                <c:pt idx="653">
                  <c:v>38.489794000000003</c:v>
                </c:pt>
                <c:pt idx="654">
                  <c:v>38.461920999999997</c:v>
                </c:pt>
                <c:pt idx="655">
                  <c:v>37.862698000000002</c:v>
                </c:pt>
                <c:pt idx="656">
                  <c:v>38.169279000000003</c:v>
                </c:pt>
                <c:pt idx="657">
                  <c:v>38.754567000000002</c:v>
                </c:pt>
                <c:pt idx="658">
                  <c:v>40.120246000000002</c:v>
                </c:pt>
                <c:pt idx="659">
                  <c:v>40.775210000000001</c:v>
                </c:pt>
                <c:pt idx="660">
                  <c:v>40.803083000000001</c:v>
                </c:pt>
                <c:pt idx="661">
                  <c:v>40.642825000000002</c:v>
                </c:pt>
                <c:pt idx="662">
                  <c:v>40.405920999999999</c:v>
                </c:pt>
                <c:pt idx="663">
                  <c:v>40.162049000000003</c:v>
                </c:pt>
                <c:pt idx="664">
                  <c:v>40.231729000000001</c:v>
                </c:pt>
                <c:pt idx="665">
                  <c:v>40.308371999999999</c:v>
                </c:pt>
                <c:pt idx="666">
                  <c:v>39.980890000000002</c:v>
                </c:pt>
                <c:pt idx="667">
                  <c:v>39.820632000000003</c:v>
                </c:pt>
                <c:pt idx="668">
                  <c:v>39.827599999999997</c:v>
                </c:pt>
                <c:pt idx="669">
                  <c:v>40.461661999999997</c:v>
                </c:pt>
                <c:pt idx="670">
                  <c:v>40.454695000000001</c:v>
                </c:pt>
                <c:pt idx="671">
                  <c:v>40.196888999999999</c:v>
                </c:pt>
                <c:pt idx="672">
                  <c:v>40.357146</c:v>
                </c:pt>
                <c:pt idx="673">
                  <c:v>40.169020000000003</c:v>
                </c:pt>
                <c:pt idx="674">
                  <c:v>40.029663999999997</c:v>
                </c:pt>
                <c:pt idx="675">
                  <c:v>40.196888999999999</c:v>
                </c:pt>
                <c:pt idx="676">
                  <c:v>40.127212999999998</c:v>
                </c:pt>
                <c:pt idx="677">
                  <c:v>40.830952000000003</c:v>
                </c:pt>
                <c:pt idx="678">
                  <c:v>40.357146</c:v>
                </c:pt>
                <c:pt idx="679">
                  <c:v>40.350178999999997</c:v>
                </c:pt>
                <c:pt idx="680">
                  <c:v>41.033017000000001</c:v>
                </c:pt>
                <c:pt idx="681">
                  <c:v>40.691600000000001</c:v>
                </c:pt>
                <c:pt idx="682">
                  <c:v>40.587083999999997</c:v>
                </c:pt>
                <c:pt idx="683">
                  <c:v>40.099339999999998</c:v>
                </c:pt>
                <c:pt idx="684">
                  <c:v>39.702178000000004</c:v>
                </c:pt>
                <c:pt idx="685">
                  <c:v>40.385019</c:v>
                </c:pt>
                <c:pt idx="686">
                  <c:v>39.639468999999998</c:v>
                </c:pt>
                <c:pt idx="687">
                  <c:v>39.459282000000002</c:v>
                </c:pt>
                <c:pt idx="688">
                  <c:v>39.913238999999997</c:v>
                </c:pt>
                <c:pt idx="689">
                  <c:v>39.794508999999998</c:v>
                </c:pt>
                <c:pt idx="690">
                  <c:v>39.249763999999999</c:v>
                </c:pt>
                <c:pt idx="691">
                  <c:v>38.991357999999998</c:v>
                </c:pt>
                <c:pt idx="692">
                  <c:v>39.745621</c:v>
                </c:pt>
                <c:pt idx="693">
                  <c:v>39.50817</c:v>
                </c:pt>
                <c:pt idx="694">
                  <c:v>38.411687999999998</c:v>
                </c:pt>
                <c:pt idx="695">
                  <c:v>39.431344000000003</c:v>
                </c:pt>
                <c:pt idx="696">
                  <c:v>38.432642000000001</c:v>
                </c:pt>
                <c:pt idx="697">
                  <c:v>37.461872999999997</c:v>
                </c:pt>
                <c:pt idx="698">
                  <c:v>36.868237000000001</c:v>
                </c:pt>
                <c:pt idx="699">
                  <c:v>36.169843999999998</c:v>
                </c:pt>
                <c:pt idx="700">
                  <c:v>36.169843999999998</c:v>
                </c:pt>
                <c:pt idx="701">
                  <c:v>36.113973000000001</c:v>
                </c:pt>
                <c:pt idx="702">
                  <c:v>36.505071999999998</c:v>
                </c:pt>
                <c:pt idx="703">
                  <c:v>36.560943000000002</c:v>
                </c:pt>
                <c:pt idx="704">
                  <c:v>37.713296</c:v>
                </c:pt>
                <c:pt idx="705">
                  <c:v>37.049821000000001</c:v>
                </c:pt>
                <c:pt idx="706">
                  <c:v>37.510761000000002</c:v>
                </c:pt>
                <c:pt idx="707">
                  <c:v>37.748216999999997</c:v>
                </c:pt>
                <c:pt idx="708">
                  <c:v>37.706311999999997</c:v>
                </c:pt>
                <c:pt idx="709">
                  <c:v>38.174236000000001</c:v>
                </c:pt>
                <c:pt idx="710">
                  <c:v>38.062494000000001</c:v>
                </c:pt>
                <c:pt idx="711">
                  <c:v>37.936781000000003</c:v>
                </c:pt>
                <c:pt idx="712">
                  <c:v>38.607239</c:v>
                </c:pt>
                <c:pt idx="713">
                  <c:v>39.874350999999997</c:v>
                </c:pt>
                <c:pt idx="714">
                  <c:v>39.229956999999999</c:v>
                </c:pt>
                <c:pt idx="715">
                  <c:v>39.181139999999999</c:v>
                </c:pt>
                <c:pt idx="716">
                  <c:v>40.391818000000001</c:v>
                </c:pt>
                <c:pt idx="717">
                  <c:v>39.962223000000002</c:v>
                </c:pt>
                <c:pt idx="718">
                  <c:v>40.548034999999999</c:v>
                </c:pt>
                <c:pt idx="719">
                  <c:v>40.674962000000001</c:v>
                </c:pt>
                <c:pt idx="720">
                  <c:v>40.469929</c:v>
                </c:pt>
                <c:pt idx="721">
                  <c:v>40.469929</c:v>
                </c:pt>
                <c:pt idx="722">
                  <c:v>40.587090000000003</c:v>
                </c:pt>
                <c:pt idx="723">
                  <c:v>40.264895000000003</c:v>
                </c:pt>
                <c:pt idx="724">
                  <c:v>39.835296</c:v>
                </c:pt>
                <c:pt idx="725">
                  <c:v>39.835296</c:v>
                </c:pt>
                <c:pt idx="726">
                  <c:v>40.284419</c:v>
                </c:pt>
                <c:pt idx="727">
                  <c:v>41.251012000000003</c:v>
                </c:pt>
                <c:pt idx="728">
                  <c:v>41.251012000000003</c:v>
                </c:pt>
                <c:pt idx="729">
                  <c:v>41.700135000000003</c:v>
                </c:pt>
                <c:pt idx="730">
                  <c:v>41.729427999999999</c:v>
                </c:pt>
                <c:pt idx="731">
                  <c:v>41.729427999999999</c:v>
                </c:pt>
                <c:pt idx="732">
                  <c:v>40.606617999999997</c:v>
                </c:pt>
                <c:pt idx="733">
                  <c:v>40.987395999999997</c:v>
                </c:pt>
                <c:pt idx="734">
                  <c:v>41.231484000000002</c:v>
                </c:pt>
                <c:pt idx="735">
                  <c:v>41.270539999999997</c:v>
                </c:pt>
                <c:pt idx="736">
                  <c:v>41.299829000000003</c:v>
                </c:pt>
                <c:pt idx="737">
                  <c:v>40.528506999999998</c:v>
                </c:pt>
                <c:pt idx="738">
                  <c:v>40.421111000000003</c:v>
                </c:pt>
                <c:pt idx="739">
                  <c:v>39.386173999999997</c:v>
                </c:pt>
                <c:pt idx="740">
                  <c:v>39.659551999999998</c:v>
                </c:pt>
                <c:pt idx="741">
                  <c:v>38.780833999999999</c:v>
                </c:pt>
                <c:pt idx="742">
                  <c:v>37.765424000000003</c:v>
                </c:pt>
                <c:pt idx="743">
                  <c:v>37.560389999999998</c:v>
                </c:pt>
                <c:pt idx="744">
                  <c:v>38.819885999999997</c:v>
                </c:pt>
                <c:pt idx="745">
                  <c:v>39.737662</c:v>
                </c:pt>
                <c:pt idx="746">
                  <c:v>40.401584</c:v>
                </c:pt>
                <c:pt idx="747">
                  <c:v>40.889761999999997</c:v>
                </c:pt>
                <c:pt idx="748">
                  <c:v>40.391818000000001</c:v>
                </c:pt>
                <c:pt idx="749">
                  <c:v>40.157494999999997</c:v>
                </c:pt>
                <c:pt idx="750">
                  <c:v>40.401584</c:v>
                </c:pt>
                <c:pt idx="751">
                  <c:v>40.352767</c:v>
                </c:pt>
                <c:pt idx="752">
                  <c:v>40.391818000000001</c:v>
                </c:pt>
                <c:pt idx="753">
                  <c:v>39.971984999999997</c:v>
                </c:pt>
                <c:pt idx="754">
                  <c:v>39.697941</c:v>
                </c:pt>
                <c:pt idx="755">
                  <c:v>38.954092000000003</c:v>
                </c:pt>
                <c:pt idx="756">
                  <c:v>38.347270999999999</c:v>
                </c:pt>
                <c:pt idx="757">
                  <c:v>38.856219000000003</c:v>
                </c:pt>
                <c:pt idx="758">
                  <c:v>40.020926000000003</c:v>
                </c:pt>
                <c:pt idx="759">
                  <c:v>39.727302999999999</c:v>
                </c:pt>
                <c:pt idx="760">
                  <c:v>39.257505000000002</c:v>
                </c:pt>
                <c:pt idx="761">
                  <c:v>38.709406000000001</c:v>
                </c:pt>
                <c:pt idx="762">
                  <c:v>38.229821999999999</c:v>
                </c:pt>
                <c:pt idx="763">
                  <c:v>37.202136000000003</c:v>
                </c:pt>
                <c:pt idx="764">
                  <c:v>37.437036999999997</c:v>
                </c:pt>
                <c:pt idx="765">
                  <c:v>37.123837999999999</c:v>
                </c:pt>
                <c:pt idx="766">
                  <c:v>37.348948999999998</c:v>
                </c:pt>
                <c:pt idx="767">
                  <c:v>38.807282999999998</c:v>
                </c:pt>
                <c:pt idx="768">
                  <c:v>37.985135999999997</c:v>
                </c:pt>
                <c:pt idx="769">
                  <c:v>38.317909999999998</c:v>
                </c:pt>
                <c:pt idx="770">
                  <c:v>37.926409999999997</c:v>
                </c:pt>
                <c:pt idx="771">
                  <c:v>37.192349999999998</c:v>
                </c:pt>
                <c:pt idx="772">
                  <c:v>37.642572000000001</c:v>
                </c:pt>
                <c:pt idx="773">
                  <c:v>36.967238999999999</c:v>
                </c:pt>
                <c:pt idx="774">
                  <c:v>37.867683999999997</c:v>
                </c:pt>
                <c:pt idx="775">
                  <c:v>38.777918</c:v>
                </c:pt>
                <c:pt idx="776">
                  <c:v>38.278759000000001</c:v>
                </c:pt>
                <c:pt idx="777">
                  <c:v>38.689830000000001</c:v>
                </c:pt>
                <c:pt idx="778">
                  <c:v>38.503869999999999</c:v>
                </c:pt>
                <c:pt idx="779">
                  <c:v>38.210247000000003</c:v>
                </c:pt>
                <c:pt idx="780">
                  <c:v>38.826853999999997</c:v>
                </c:pt>
                <c:pt idx="781">
                  <c:v>38.494084000000001</c:v>
                </c:pt>
                <c:pt idx="782">
                  <c:v>39.169418</c:v>
                </c:pt>
                <c:pt idx="783">
                  <c:v>39.296655999999999</c:v>
                </c:pt>
                <c:pt idx="784">
                  <c:v>39.658791000000001</c:v>
                </c:pt>
                <c:pt idx="785">
                  <c:v>40.657111999999998</c:v>
                </c:pt>
                <c:pt idx="786">
                  <c:v>40.275402</c:v>
                </c:pt>
                <c:pt idx="787">
                  <c:v>41.058397999999997</c:v>
                </c:pt>
                <c:pt idx="788">
                  <c:v>40.843071999999999</c:v>
                </c:pt>
                <c:pt idx="789">
                  <c:v>41.166060000000002</c:v>
                </c:pt>
                <c:pt idx="790">
                  <c:v>41.303083999999998</c:v>
                </c:pt>
                <c:pt idx="791">
                  <c:v>41.459684000000003</c:v>
                </c:pt>
                <c:pt idx="792">
                  <c:v>41.312869999999997</c:v>
                </c:pt>
                <c:pt idx="793">
                  <c:v>41.792456999999999</c:v>
                </c:pt>
                <c:pt idx="794">
                  <c:v>41.361806999999999</c:v>
                </c:pt>
                <c:pt idx="795">
                  <c:v>41.107334000000002</c:v>
                </c:pt>
                <c:pt idx="796">
                  <c:v>41.322659999999999</c:v>
                </c:pt>
                <c:pt idx="797">
                  <c:v>40.647323</c:v>
                </c:pt>
                <c:pt idx="798">
                  <c:v>40.852862000000002</c:v>
                </c:pt>
                <c:pt idx="799">
                  <c:v>39.766452999999998</c:v>
                </c:pt>
                <c:pt idx="800">
                  <c:v>39.981774999999999</c:v>
                </c:pt>
                <c:pt idx="801">
                  <c:v>40.226461</c:v>
                </c:pt>
                <c:pt idx="802">
                  <c:v>40.001350000000002</c:v>
                </c:pt>
                <c:pt idx="803">
                  <c:v>40.921374</c:v>
                </c:pt>
                <c:pt idx="804">
                  <c:v>40.696263000000002</c:v>
                </c:pt>
                <c:pt idx="805">
                  <c:v>41.224783000000002</c:v>
                </c:pt>
                <c:pt idx="806">
                  <c:v>41.312869999999997</c:v>
                </c:pt>
                <c:pt idx="807">
                  <c:v>41.312869999999997</c:v>
                </c:pt>
                <c:pt idx="808">
                  <c:v>41.303083999999998</c:v>
                </c:pt>
                <c:pt idx="809">
                  <c:v>40.216676</c:v>
                </c:pt>
                <c:pt idx="810">
                  <c:v>39.942627999999999</c:v>
                </c:pt>
                <c:pt idx="811">
                  <c:v>39.834964999999997</c:v>
                </c:pt>
                <c:pt idx="812">
                  <c:v>40.335352999999998</c:v>
                </c:pt>
                <c:pt idx="813">
                  <c:v>40.933858999999998</c:v>
                </c:pt>
                <c:pt idx="814">
                  <c:v>40.767060000000001</c:v>
                </c:pt>
                <c:pt idx="815">
                  <c:v>40.610075000000002</c:v>
                </c:pt>
                <c:pt idx="816">
                  <c:v>41.257638999999998</c:v>
                </c:pt>
                <c:pt idx="817">
                  <c:v>41.139901000000002</c:v>
                </c:pt>
                <c:pt idx="818">
                  <c:v>41.640289000000003</c:v>
                </c:pt>
                <c:pt idx="819">
                  <c:v>41.463681000000001</c:v>
                </c:pt>
                <c:pt idx="820">
                  <c:v>41.689349999999997</c:v>
                </c:pt>
                <c:pt idx="821">
                  <c:v>42.729374</c:v>
                </c:pt>
                <c:pt idx="822">
                  <c:v>42.228985999999999</c:v>
                </c:pt>
                <c:pt idx="823">
                  <c:v>42.258419000000004</c:v>
                </c:pt>
                <c:pt idx="824">
                  <c:v>42.562578999999999</c:v>
                </c:pt>
                <c:pt idx="825">
                  <c:v>42.31729</c:v>
                </c:pt>
                <c:pt idx="826">
                  <c:v>42.170115000000003</c:v>
                </c:pt>
                <c:pt idx="827">
                  <c:v>42.376156999999999</c:v>
                </c:pt>
                <c:pt idx="828">
                  <c:v>42.081811000000002</c:v>
                </c:pt>
                <c:pt idx="829">
                  <c:v>41.905202000000003</c:v>
                </c:pt>
                <c:pt idx="830">
                  <c:v>41.816898000000002</c:v>
                </c:pt>
                <c:pt idx="831">
                  <c:v>41.689349999999997</c:v>
                </c:pt>
                <c:pt idx="832">
                  <c:v>41.188958</c:v>
                </c:pt>
                <c:pt idx="833">
                  <c:v>41.385190000000001</c:v>
                </c:pt>
                <c:pt idx="834">
                  <c:v>41.169334999999997</c:v>
                </c:pt>
                <c:pt idx="835">
                  <c:v>40.590451999999999</c:v>
                </c:pt>
                <c:pt idx="836">
                  <c:v>41.041786999999999</c:v>
                </c:pt>
                <c:pt idx="837">
                  <c:v>41.149711000000003</c:v>
                </c:pt>
                <c:pt idx="838">
                  <c:v>40.806308000000001</c:v>
                </c:pt>
                <c:pt idx="839">
                  <c:v>40.806308000000001</c:v>
                </c:pt>
                <c:pt idx="840">
                  <c:v>41.012349999999998</c:v>
                </c:pt>
                <c:pt idx="841">
                  <c:v>41.699159999999999</c:v>
                </c:pt>
                <c:pt idx="842">
                  <c:v>41.816898000000002</c:v>
                </c:pt>
                <c:pt idx="843">
                  <c:v>41.120277000000002</c:v>
                </c:pt>
                <c:pt idx="844">
                  <c:v>41.022162999999999</c:v>
                </c:pt>
                <c:pt idx="845">
                  <c:v>41.257638999999998</c:v>
                </c:pt>
                <c:pt idx="846">
                  <c:v>41.247829000000003</c:v>
                </c:pt>
                <c:pt idx="847">
                  <c:v>41.826711000000003</c:v>
                </c:pt>
                <c:pt idx="848">
                  <c:v>41.571609000000002</c:v>
                </c:pt>
                <c:pt idx="849">
                  <c:v>41.807088</c:v>
                </c:pt>
                <c:pt idx="850">
                  <c:v>41.522551999999997</c:v>
                </c:pt>
                <c:pt idx="851">
                  <c:v>41.699159999999999</c:v>
                </c:pt>
                <c:pt idx="852">
                  <c:v>41.267451999999999</c:v>
                </c:pt>
                <c:pt idx="853">
                  <c:v>41.807088</c:v>
                </c:pt>
                <c:pt idx="854">
                  <c:v>40.963293</c:v>
                </c:pt>
                <c:pt idx="855">
                  <c:v>40.413843</c:v>
                </c:pt>
                <c:pt idx="856">
                  <c:v>40.148930999999997</c:v>
                </c:pt>
                <c:pt idx="857">
                  <c:v>40.335352999999998</c:v>
                </c:pt>
                <c:pt idx="858">
                  <c:v>40.325538999999999</c:v>
                </c:pt>
                <c:pt idx="859">
                  <c:v>39.776094000000001</c:v>
                </c:pt>
                <c:pt idx="860">
                  <c:v>39.550427999999997</c:v>
                </c:pt>
                <c:pt idx="861">
                  <c:v>39.197211000000003</c:v>
                </c:pt>
                <c:pt idx="862">
                  <c:v>39.364006000000003</c:v>
                </c:pt>
                <c:pt idx="863">
                  <c:v>39.75647</c:v>
                </c:pt>
                <c:pt idx="864">
                  <c:v>39.766280000000002</c:v>
                </c:pt>
                <c:pt idx="865">
                  <c:v>39.089283000000002</c:v>
                </c:pt>
                <c:pt idx="866">
                  <c:v>38.775314000000002</c:v>
                </c:pt>
                <c:pt idx="867">
                  <c:v>39.040225999999997</c:v>
                </c:pt>
                <c:pt idx="868">
                  <c:v>38.853803999999997</c:v>
                </c:pt>
                <c:pt idx="869">
                  <c:v>39.148153999999998</c:v>
                </c:pt>
                <c:pt idx="870">
                  <c:v>38.74588</c:v>
                </c:pt>
                <c:pt idx="871">
                  <c:v>39.059849999999997</c:v>
                </c:pt>
                <c:pt idx="872">
                  <c:v>38.853803999999997</c:v>
                </c:pt>
                <c:pt idx="873">
                  <c:v>39.432687000000001</c:v>
                </c:pt>
                <c:pt idx="874">
                  <c:v>39.295324999999998</c:v>
                </c:pt>
                <c:pt idx="875">
                  <c:v>39.364181000000002</c:v>
                </c:pt>
                <c:pt idx="876">
                  <c:v>38.105158000000003</c:v>
                </c:pt>
                <c:pt idx="877">
                  <c:v>37.947780000000002</c:v>
                </c:pt>
                <c:pt idx="878">
                  <c:v>38.616633999999998</c:v>
                </c:pt>
                <c:pt idx="879">
                  <c:v>38.931393</c:v>
                </c:pt>
                <c:pt idx="880">
                  <c:v>38.714996999999997</c:v>
                </c:pt>
                <c:pt idx="881">
                  <c:v>39.137951000000001</c:v>
                </c:pt>
                <c:pt idx="882">
                  <c:v>38.114992999999998</c:v>
                </c:pt>
                <c:pt idx="883">
                  <c:v>38.282204999999998</c:v>
                </c:pt>
                <c:pt idx="884">
                  <c:v>38.754342999999999</c:v>
                </c:pt>
                <c:pt idx="885">
                  <c:v>39.305163</c:v>
                </c:pt>
                <c:pt idx="886">
                  <c:v>39.826481000000001</c:v>
                </c:pt>
                <c:pt idx="887">
                  <c:v>39.472378999999997</c:v>
                </c:pt>
                <c:pt idx="888">
                  <c:v>39.678936999999998</c:v>
                </c:pt>
                <c:pt idx="889">
                  <c:v>39.295329000000002</c:v>
                </c:pt>
                <c:pt idx="890">
                  <c:v>39.403526999999997</c:v>
                </c:pt>
                <c:pt idx="891">
                  <c:v>38.921554999999998</c:v>
                </c:pt>
                <c:pt idx="892">
                  <c:v>39.669103</c:v>
                </c:pt>
                <c:pt idx="893">
                  <c:v>39.590412000000001</c:v>
                </c:pt>
                <c:pt idx="894">
                  <c:v>38.665816999999997</c:v>
                </c:pt>
                <c:pt idx="895">
                  <c:v>38.960900000000002</c:v>
                </c:pt>
                <c:pt idx="896">
                  <c:v>39.787134999999999</c:v>
                </c:pt>
                <c:pt idx="897">
                  <c:v>39.737954999999999</c:v>
                </c:pt>
                <c:pt idx="898">
                  <c:v>40.298614000000001</c:v>
                </c:pt>
                <c:pt idx="899">
                  <c:v>40.278941000000003</c:v>
                </c:pt>
                <c:pt idx="900">
                  <c:v>40.328121000000003</c:v>
                </c:pt>
                <c:pt idx="901">
                  <c:v>39.954346999999999</c:v>
                </c:pt>
                <c:pt idx="902">
                  <c:v>40.052711000000002</c:v>
                </c:pt>
                <c:pt idx="903">
                  <c:v>39.462541000000002</c:v>
                </c:pt>
                <c:pt idx="904">
                  <c:v>39.334674</c:v>
                </c:pt>
                <c:pt idx="905">
                  <c:v>39.806807999999997</c:v>
                </c:pt>
                <c:pt idx="906">
                  <c:v>38.774011000000002</c:v>
                </c:pt>
                <c:pt idx="907">
                  <c:v>38.252698000000002</c:v>
                </c:pt>
                <c:pt idx="908">
                  <c:v>37.928108000000002</c:v>
                </c:pt>
                <c:pt idx="909">
                  <c:v>38.016632999999999</c:v>
                </c:pt>
                <c:pt idx="910">
                  <c:v>38.183844999999998</c:v>
                </c:pt>
                <c:pt idx="911">
                  <c:v>38.380569000000001</c:v>
                </c:pt>
                <c:pt idx="912">
                  <c:v>37.77073</c:v>
                </c:pt>
                <c:pt idx="913">
                  <c:v>36.895311</c:v>
                </c:pt>
                <c:pt idx="914">
                  <c:v>35.636288</c:v>
                </c:pt>
                <c:pt idx="915">
                  <c:v>34.111688999999998</c:v>
                </c:pt>
                <c:pt idx="916">
                  <c:v>33.796934</c:v>
                </c:pt>
                <c:pt idx="917">
                  <c:v>35.036284000000002</c:v>
                </c:pt>
                <c:pt idx="918">
                  <c:v>36.039569</c:v>
                </c:pt>
                <c:pt idx="919">
                  <c:v>35.911698999999999</c:v>
                </c:pt>
                <c:pt idx="920">
                  <c:v>35.714979</c:v>
                </c:pt>
                <c:pt idx="921">
                  <c:v>34.180542000000003</c:v>
                </c:pt>
                <c:pt idx="922">
                  <c:v>34.947758999999998</c:v>
                </c:pt>
                <c:pt idx="923">
                  <c:v>35.164155000000001</c:v>
                </c:pt>
                <c:pt idx="924">
                  <c:v>34.485463000000003</c:v>
                </c:pt>
                <c:pt idx="925">
                  <c:v>35.616616</c:v>
                </c:pt>
                <c:pt idx="926">
                  <c:v>34.957597</c:v>
                </c:pt>
                <c:pt idx="927">
                  <c:v>35.272353000000003</c:v>
                </c:pt>
                <c:pt idx="928">
                  <c:v>35.370711999999997</c:v>
                </c:pt>
                <c:pt idx="929">
                  <c:v>34.967430999999998</c:v>
                </c:pt>
                <c:pt idx="930">
                  <c:v>35.557600999999998</c:v>
                </c:pt>
                <c:pt idx="931">
                  <c:v>35.921537000000001</c:v>
                </c:pt>
                <c:pt idx="932">
                  <c:v>35.803503999999997</c:v>
                </c:pt>
                <c:pt idx="933">
                  <c:v>35.154319999999998</c:v>
                </c:pt>
                <c:pt idx="934">
                  <c:v>35.105136000000002</c:v>
                </c:pt>
                <c:pt idx="935">
                  <c:v>34.475625000000001</c:v>
                </c:pt>
                <c:pt idx="936">
                  <c:v>34.377265000000001</c:v>
                </c:pt>
                <c:pt idx="937">
                  <c:v>33.983818999999997</c:v>
                </c:pt>
                <c:pt idx="938">
                  <c:v>33.983820000000001</c:v>
                </c:pt>
                <c:pt idx="939">
                  <c:v>32.918433</c:v>
                </c:pt>
                <c:pt idx="940">
                  <c:v>33.283428999999998</c:v>
                </c:pt>
                <c:pt idx="941">
                  <c:v>33.865445000000001</c:v>
                </c:pt>
                <c:pt idx="942">
                  <c:v>33.283428999999998</c:v>
                </c:pt>
                <c:pt idx="943">
                  <c:v>34.200839999999999</c:v>
                </c:pt>
                <c:pt idx="944">
                  <c:v>34.861775999999999</c:v>
                </c:pt>
                <c:pt idx="945">
                  <c:v>34.427731000000001</c:v>
                </c:pt>
                <c:pt idx="946">
                  <c:v>35.059069999999998</c:v>
                </c:pt>
                <c:pt idx="947">
                  <c:v>35.522706999999997</c:v>
                </c:pt>
                <c:pt idx="948">
                  <c:v>35.739730999999999</c:v>
                </c:pt>
                <c:pt idx="949">
                  <c:v>35.502980999999998</c:v>
                </c:pt>
                <c:pt idx="950">
                  <c:v>35.147852</c:v>
                </c:pt>
                <c:pt idx="951">
                  <c:v>34.575699</c:v>
                </c:pt>
                <c:pt idx="952">
                  <c:v>35.098529999999997</c:v>
                </c:pt>
                <c:pt idx="953">
                  <c:v>35.295819999999999</c:v>
                </c:pt>
                <c:pt idx="954">
                  <c:v>35.739730999999999</c:v>
                </c:pt>
                <c:pt idx="955">
                  <c:v>35.828513999999998</c:v>
                </c:pt>
                <c:pt idx="956">
                  <c:v>35.414199000000004</c:v>
                </c:pt>
                <c:pt idx="957">
                  <c:v>35.601627000000001</c:v>
                </c:pt>
                <c:pt idx="958">
                  <c:v>36.607824000000001</c:v>
                </c:pt>
                <c:pt idx="959">
                  <c:v>36.331614000000002</c:v>
                </c:pt>
                <c:pt idx="960">
                  <c:v>36.548634999999997</c:v>
                </c:pt>
                <c:pt idx="961">
                  <c:v>37.012276</c:v>
                </c:pt>
                <c:pt idx="962">
                  <c:v>37.189841000000001</c:v>
                </c:pt>
                <c:pt idx="963">
                  <c:v>37.249026000000001</c:v>
                </c:pt>
                <c:pt idx="964">
                  <c:v>38.067796000000001</c:v>
                </c:pt>
                <c:pt idx="965">
                  <c:v>37.752127000000002</c:v>
                </c:pt>
                <c:pt idx="966">
                  <c:v>37.821179000000001</c:v>
                </c:pt>
                <c:pt idx="967">
                  <c:v>37.78172</c:v>
                </c:pt>
                <c:pt idx="968">
                  <c:v>37.623885000000001</c:v>
                </c:pt>
                <c:pt idx="969">
                  <c:v>37.406860999999999</c:v>
                </c:pt>
                <c:pt idx="970">
                  <c:v>37.466050000000003</c:v>
                </c:pt>
                <c:pt idx="971">
                  <c:v>37.150381000000003</c:v>
                </c:pt>
                <c:pt idx="972">
                  <c:v>36.982683000000002</c:v>
                </c:pt>
                <c:pt idx="973">
                  <c:v>36.272424999999998</c:v>
                </c:pt>
                <c:pt idx="974">
                  <c:v>36.824848000000003</c:v>
                </c:pt>
                <c:pt idx="975">
                  <c:v>37.860638999999999</c:v>
                </c:pt>
                <c:pt idx="976">
                  <c:v>38.807647000000003</c:v>
                </c:pt>
                <c:pt idx="977">
                  <c:v>37.979013999999999</c:v>
                </c:pt>
                <c:pt idx="978">
                  <c:v>38.748457999999999</c:v>
                </c:pt>
                <c:pt idx="979">
                  <c:v>39.488309000000001</c:v>
                </c:pt>
                <c:pt idx="980">
                  <c:v>40.119647999999998</c:v>
                </c:pt>
                <c:pt idx="981">
                  <c:v>40.780583</c:v>
                </c:pt>
                <c:pt idx="982">
                  <c:v>41.402059000000001</c:v>
                </c:pt>
                <c:pt idx="983">
                  <c:v>41.254086999999998</c:v>
                </c:pt>
                <c:pt idx="984">
                  <c:v>40.504373000000001</c:v>
                </c:pt>
                <c:pt idx="985">
                  <c:v>39.873030999999997</c:v>
                </c:pt>
                <c:pt idx="986">
                  <c:v>39.606687999999998</c:v>
                </c:pt>
                <c:pt idx="987">
                  <c:v>40.543829000000002</c:v>
                </c:pt>
                <c:pt idx="988">
                  <c:v>40.149244000000003</c:v>
                </c:pt>
                <c:pt idx="989">
                  <c:v>40.612881999999999</c:v>
                </c:pt>
                <c:pt idx="990">
                  <c:v>40.425454000000002</c:v>
                </c:pt>
                <c:pt idx="991">
                  <c:v>40.691800999999998</c:v>
                </c:pt>
                <c:pt idx="992">
                  <c:v>39.646143000000002</c:v>
                </c:pt>
                <c:pt idx="993">
                  <c:v>39.705333000000003</c:v>
                </c:pt>
                <c:pt idx="994">
                  <c:v>40.257756000000001</c:v>
                </c:pt>
                <c:pt idx="995">
                  <c:v>40.869365000000002</c:v>
                </c:pt>
                <c:pt idx="996">
                  <c:v>40.228160000000003</c:v>
                </c:pt>
                <c:pt idx="997">
                  <c:v>39.557361</c:v>
                </c:pt>
                <c:pt idx="998">
                  <c:v>40.277486000000003</c:v>
                </c:pt>
                <c:pt idx="999">
                  <c:v>40.662208</c:v>
                </c:pt>
                <c:pt idx="1000">
                  <c:v>41.204765000000002</c:v>
                </c:pt>
                <c:pt idx="1001">
                  <c:v>41.569757000000003</c:v>
                </c:pt>
                <c:pt idx="1002">
                  <c:v>41.214627999999998</c:v>
                </c:pt>
                <c:pt idx="1003">
                  <c:v>41.786780999999998</c:v>
                </c:pt>
                <c:pt idx="1004">
                  <c:v>41.599348999999997</c:v>
                </c:pt>
                <c:pt idx="1005">
                  <c:v>41.357005000000001</c:v>
                </c:pt>
                <c:pt idx="1006">
                  <c:v>40.249136999999997</c:v>
                </c:pt>
                <c:pt idx="1007">
                  <c:v>40.110655000000001</c:v>
                </c:pt>
                <c:pt idx="1008">
                  <c:v>40.288705</c:v>
                </c:pt>
                <c:pt idx="1009">
                  <c:v>38.577449000000001</c:v>
                </c:pt>
                <c:pt idx="1010">
                  <c:v>38.171892</c:v>
                </c:pt>
                <c:pt idx="1011">
                  <c:v>37.528933000000002</c:v>
                </c:pt>
                <c:pt idx="1012">
                  <c:v>37.776223999999999</c:v>
                </c:pt>
                <c:pt idx="1013">
                  <c:v>36.460636000000001</c:v>
                </c:pt>
                <c:pt idx="1014">
                  <c:v>37.202509999999997</c:v>
                </c:pt>
                <c:pt idx="1015">
                  <c:v>36.707926999999998</c:v>
                </c:pt>
                <c:pt idx="1016">
                  <c:v>36.796951999999997</c:v>
                </c:pt>
                <c:pt idx="1017">
                  <c:v>36.856299999999997</c:v>
                </c:pt>
                <c:pt idx="1018">
                  <c:v>36.826625999999997</c:v>
                </c:pt>
                <c:pt idx="1019">
                  <c:v>37.5685</c:v>
                </c:pt>
                <c:pt idx="1020">
                  <c:v>37.202509999999997</c:v>
                </c:pt>
                <c:pt idx="1021">
                  <c:v>37.103591000000002</c:v>
                </c:pt>
                <c:pt idx="1022">
                  <c:v>36.648575999999998</c:v>
                </c:pt>
                <c:pt idx="1023">
                  <c:v>35.718761999999998</c:v>
                </c:pt>
                <c:pt idx="1024">
                  <c:v>37.242077999999999</c:v>
                </c:pt>
                <c:pt idx="1025">
                  <c:v>37.281641</c:v>
                </c:pt>
                <c:pt idx="1026">
                  <c:v>36.66836</c:v>
                </c:pt>
                <c:pt idx="1027">
                  <c:v>36.787058999999999</c:v>
                </c:pt>
                <c:pt idx="1028">
                  <c:v>37.014566000000002</c:v>
                </c:pt>
                <c:pt idx="1029">
                  <c:v>35.649521</c:v>
                </c:pt>
                <c:pt idx="1030">
                  <c:v>34.422953999999997</c:v>
                </c:pt>
                <c:pt idx="1031">
                  <c:v>34.986778000000001</c:v>
                </c:pt>
                <c:pt idx="1032">
                  <c:v>35.461576999999998</c:v>
                </c:pt>
                <c:pt idx="1033">
                  <c:v>34.947214000000002</c:v>
                </c:pt>
                <c:pt idx="1034">
                  <c:v>35.827570999999999</c:v>
                </c:pt>
                <c:pt idx="1035">
                  <c:v>36.678254000000003</c:v>
                </c:pt>
                <c:pt idx="1036">
                  <c:v>37.459690999999999</c:v>
                </c:pt>
                <c:pt idx="1037">
                  <c:v>36.787058999999999</c:v>
                </c:pt>
                <c:pt idx="1038">
                  <c:v>37.034350000000003</c:v>
                </c:pt>
                <c:pt idx="1039">
                  <c:v>37.617958000000002</c:v>
                </c:pt>
                <c:pt idx="1040">
                  <c:v>36.767274999999998</c:v>
                </c:pt>
                <c:pt idx="1041">
                  <c:v>37.073917000000002</c:v>
                </c:pt>
                <c:pt idx="1042">
                  <c:v>37.222293999999998</c:v>
                </c:pt>
                <c:pt idx="1043">
                  <c:v>37.182726000000002</c:v>
                </c:pt>
                <c:pt idx="1044">
                  <c:v>36.945324999999997</c:v>
                </c:pt>
                <c:pt idx="1045">
                  <c:v>38.171892</c:v>
                </c:pt>
                <c:pt idx="1046">
                  <c:v>38.617016999999997</c:v>
                </c:pt>
                <c:pt idx="1047">
                  <c:v>38.775283000000002</c:v>
                </c:pt>
                <c:pt idx="1048">
                  <c:v>38.913766000000003</c:v>
                </c:pt>
                <c:pt idx="1049">
                  <c:v>39.002791000000002</c:v>
                </c:pt>
                <c:pt idx="1050">
                  <c:v>37.677309000000001</c:v>
                </c:pt>
                <c:pt idx="1051">
                  <c:v>37.716875999999999</c:v>
                </c:pt>
                <c:pt idx="1052">
                  <c:v>37.5685</c:v>
                </c:pt>
                <c:pt idx="1053">
                  <c:v>38.804957000000002</c:v>
                </c:pt>
                <c:pt idx="1054">
                  <c:v>38.597233000000003</c:v>
                </c:pt>
                <c:pt idx="1055">
                  <c:v>37.875143000000001</c:v>
                </c:pt>
                <c:pt idx="1056">
                  <c:v>38.557665999999998</c:v>
                </c:pt>
                <c:pt idx="1057">
                  <c:v>38.864308000000001</c:v>
                </c:pt>
                <c:pt idx="1058">
                  <c:v>39.754555000000003</c:v>
                </c:pt>
                <c:pt idx="1059">
                  <c:v>39.220407999999999</c:v>
                </c:pt>
                <c:pt idx="1060">
                  <c:v>39.447915999999999</c:v>
                </c:pt>
                <c:pt idx="1061">
                  <c:v>39.042358</c:v>
                </c:pt>
                <c:pt idx="1062">
                  <c:v>39.002791000000002</c:v>
                </c:pt>
                <c:pt idx="1063">
                  <c:v>39.091816000000001</c:v>
                </c:pt>
                <c:pt idx="1064">
                  <c:v>39.724881000000003</c:v>
                </c:pt>
                <c:pt idx="1065">
                  <c:v>39.685313000000001</c:v>
                </c:pt>
                <c:pt idx="1066">
                  <c:v>39.418238000000002</c:v>
                </c:pt>
                <c:pt idx="1067">
                  <c:v>39.988660000000003</c:v>
                </c:pt>
                <c:pt idx="1068">
                  <c:v>39.691048000000002</c:v>
                </c:pt>
                <c:pt idx="1069">
                  <c:v>38.947026999999999</c:v>
                </c:pt>
                <c:pt idx="1070">
                  <c:v>39.919218000000001</c:v>
                </c:pt>
                <c:pt idx="1071">
                  <c:v>39.155355999999998</c:v>
                </c:pt>
                <c:pt idx="1072">
                  <c:v>39.224797000000002</c:v>
                </c:pt>
                <c:pt idx="1073">
                  <c:v>39.095832999999999</c:v>
                </c:pt>
                <c:pt idx="1074">
                  <c:v>39.433121999999997</c:v>
                </c:pt>
                <c:pt idx="1075">
                  <c:v>40.365628000000001</c:v>
                </c:pt>
                <c:pt idx="1076">
                  <c:v>40.454909999999998</c:v>
                </c:pt>
                <c:pt idx="1077">
                  <c:v>40.583874999999999</c:v>
                </c:pt>
                <c:pt idx="1078">
                  <c:v>40.980688000000001</c:v>
                </c:pt>
                <c:pt idx="1079">
                  <c:v>41.069971000000002</c:v>
                </c:pt>
                <c:pt idx="1080">
                  <c:v>41.189013000000003</c:v>
                </c:pt>
                <c:pt idx="1081">
                  <c:v>41.595744000000003</c:v>
                </c:pt>
                <c:pt idx="1082">
                  <c:v>41.46678</c:v>
                </c:pt>
                <c:pt idx="1083">
                  <c:v>41.298136999999997</c:v>
                </c:pt>
                <c:pt idx="1084">
                  <c:v>40.990606</c:v>
                </c:pt>
                <c:pt idx="1085">
                  <c:v>41.248536000000001</c:v>
                </c:pt>
                <c:pt idx="1086">
                  <c:v>40.851723</c:v>
                </c:pt>
                <c:pt idx="1087">
                  <c:v>40.593794000000003</c:v>
                </c:pt>
                <c:pt idx="1088">
                  <c:v>41.377496999999998</c:v>
                </c:pt>
                <c:pt idx="1089">
                  <c:v>40.911245999999998</c:v>
                </c:pt>
                <c:pt idx="1090">
                  <c:v>40.196984999999998</c:v>
                </c:pt>
                <c:pt idx="1091">
                  <c:v>40.633476000000002</c:v>
                </c:pt>
                <c:pt idx="1092">
                  <c:v>41.099730000000001</c:v>
                </c:pt>
                <c:pt idx="1093">
                  <c:v>41.000529</c:v>
                </c:pt>
                <c:pt idx="1094">
                  <c:v>41.665185999999999</c:v>
                </c:pt>
                <c:pt idx="1095">
                  <c:v>42.121518000000002</c:v>
                </c:pt>
                <c:pt idx="1096">
                  <c:v>42.389366000000003</c:v>
                </c:pt>
                <c:pt idx="1097">
                  <c:v>42.280242000000001</c:v>
                </c:pt>
                <c:pt idx="1098">
                  <c:v>42.597690999999998</c:v>
                </c:pt>
                <c:pt idx="1099">
                  <c:v>44.055973999999999</c:v>
                </c:pt>
                <c:pt idx="1100">
                  <c:v>43.966690999999997</c:v>
                </c:pt>
                <c:pt idx="1101">
                  <c:v>44.20478</c:v>
                </c:pt>
                <c:pt idx="1102">
                  <c:v>44.532147000000002</c:v>
                </c:pt>
                <c:pt idx="1103">
                  <c:v>44.214697999999999</c:v>
                </c:pt>
                <c:pt idx="1104">
                  <c:v>44.671030000000002</c:v>
                </c:pt>
                <c:pt idx="1105">
                  <c:v>45.057921</c:v>
                </c:pt>
                <c:pt idx="1106">
                  <c:v>45.147202999999998</c:v>
                </c:pt>
                <c:pt idx="1107">
                  <c:v>45.454732999999997</c:v>
                </c:pt>
                <c:pt idx="1108">
                  <c:v>45.524175</c:v>
                </c:pt>
                <c:pt idx="1109">
                  <c:v>45.583697999999998</c:v>
                </c:pt>
                <c:pt idx="1110">
                  <c:v>45.534098</c:v>
                </c:pt>
                <c:pt idx="1111">
                  <c:v>45.355531999999997</c:v>
                </c:pt>
                <c:pt idx="1112">
                  <c:v>45.494416000000001</c:v>
                </c:pt>
                <c:pt idx="1113">
                  <c:v>45.385292</c:v>
                </c:pt>
                <c:pt idx="1114">
                  <c:v>45.782105000000001</c:v>
                </c:pt>
                <c:pt idx="1115">
                  <c:v>45.722582000000003</c:v>
                </c:pt>
                <c:pt idx="1116">
                  <c:v>44.998401000000001</c:v>
                </c:pt>
                <c:pt idx="1117">
                  <c:v>44.561906999999998</c:v>
                </c:pt>
                <c:pt idx="1118">
                  <c:v>44.551988000000001</c:v>
                </c:pt>
                <c:pt idx="1119">
                  <c:v>44.581747999999997</c:v>
                </c:pt>
                <c:pt idx="1120">
                  <c:v>45.008319999999998</c:v>
                </c:pt>
                <c:pt idx="1121">
                  <c:v>44.998401000000001</c:v>
                </c:pt>
                <c:pt idx="1122">
                  <c:v>45.772182000000001</c:v>
                </c:pt>
                <c:pt idx="1123">
                  <c:v>45.792023</c:v>
                </c:pt>
                <c:pt idx="1124">
                  <c:v>45.663058999999997</c:v>
                </c:pt>
                <c:pt idx="1125">
                  <c:v>46.307878000000002</c:v>
                </c:pt>
                <c:pt idx="1126">
                  <c:v>43.768284999999999</c:v>
                </c:pt>
                <c:pt idx="1127">
                  <c:v>41.923112000000003</c:v>
                </c:pt>
                <c:pt idx="1128">
                  <c:v>42.766337999999998</c:v>
                </c:pt>
                <c:pt idx="1129">
                  <c:v>43.411154000000003</c:v>
                </c:pt>
                <c:pt idx="1130">
                  <c:v>44.122323000000002</c:v>
                </c:pt>
                <c:pt idx="1131">
                  <c:v>44.361035000000001</c:v>
                </c:pt>
                <c:pt idx="1132">
                  <c:v>43.515591000000001</c:v>
                </c:pt>
                <c:pt idx="1133">
                  <c:v>44.231734000000003</c:v>
                </c:pt>
                <c:pt idx="1134">
                  <c:v>44.181998999999998</c:v>
                </c:pt>
                <c:pt idx="1135">
                  <c:v>45.236320999999997</c:v>
                </c:pt>
                <c:pt idx="1136">
                  <c:v>45.156751999999997</c:v>
                </c:pt>
                <c:pt idx="1137">
                  <c:v>46.280695000000001</c:v>
                </c:pt>
                <c:pt idx="1138">
                  <c:v>46.161338999999998</c:v>
                </c:pt>
                <c:pt idx="1139">
                  <c:v>46.549249000000003</c:v>
                </c:pt>
                <c:pt idx="1140">
                  <c:v>46.419944000000001</c:v>
                </c:pt>
                <c:pt idx="1141">
                  <c:v>46.549249000000003</c:v>
                </c:pt>
                <c:pt idx="1142">
                  <c:v>46.728284000000002</c:v>
                </c:pt>
                <c:pt idx="1143">
                  <c:v>46.758122</c:v>
                </c:pt>
                <c:pt idx="1144">
                  <c:v>46.419944000000001</c:v>
                </c:pt>
                <c:pt idx="1145">
                  <c:v>46.33043</c:v>
                </c:pt>
                <c:pt idx="1146">
                  <c:v>45.892785000000003</c:v>
                </c:pt>
                <c:pt idx="1147">
                  <c:v>46.698445999999997</c:v>
                </c:pt>
                <c:pt idx="1148">
                  <c:v>47.006782999999999</c:v>
                </c:pt>
                <c:pt idx="1149">
                  <c:v>47.255443</c:v>
                </c:pt>
                <c:pt idx="1150">
                  <c:v>47.852231000000003</c:v>
                </c:pt>
                <c:pt idx="1151">
                  <c:v>47.613515</c:v>
                </c:pt>
                <c:pt idx="1152">
                  <c:v>46.927213999999999</c:v>
                </c:pt>
                <c:pt idx="1153">
                  <c:v>46.837696000000001</c:v>
                </c:pt>
                <c:pt idx="1154">
                  <c:v>46.579090000000001</c:v>
                </c:pt>
                <c:pt idx="1155">
                  <c:v>47.235554</c:v>
                </c:pt>
                <c:pt idx="1156">
                  <c:v>46.976945000000001</c:v>
                </c:pt>
                <c:pt idx="1157">
                  <c:v>47.195766999999996</c:v>
                </c:pt>
                <c:pt idx="1158">
                  <c:v>47.255443</c:v>
                </c:pt>
                <c:pt idx="1159">
                  <c:v>47.872123999999999</c:v>
                </c:pt>
                <c:pt idx="1160">
                  <c:v>47.882069000000001</c:v>
                </c:pt>
                <c:pt idx="1161">
                  <c:v>48.180461000000001</c:v>
                </c:pt>
                <c:pt idx="1162">
                  <c:v>48.021318000000001</c:v>
                </c:pt>
                <c:pt idx="1163">
                  <c:v>48.170515999999999</c:v>
                </c:pt>
                <c:pt idx="1164">
                  <c:v>46.469678999999999</c:v>
                </c:pt>
                <c:pt idx="1165">
                  <c:v>47.364854999999999</c:v>
                </c:pt>
                <c:pt idx="1166">
                  <c:v>47.325071999999999</c:v>
                </c:pt>
                <c:pt idx="1167">
                  <c:v>47.563783999999998</c:v>
                </c:pt>
                <c:pt idx="1168">
                  <c:v>46.449786000000003</c:v>
                </c:pt>
                <c:pt idx="1169">
                  <c:v>47.006782999999999</c:v>
                </c:pt>
                <c:pt idx="1170">
                  <c:v>47.066462999999999</c:v>
                </c:pt>
                <c:pt idx="1171">
                  <c:v>47.364854999999999</c:v>
                </c:pt>
                <c:pt idx="1172">
                  <c:v>46.887427000000002</c:v>
                </c:pt>
                <c:pt idx="1173">
                  <c:v>46.728284000000002</c:v>
                </c:pt>
                <c:pt idx="1174">
                  <c:v>46.738233000000001</c:v>
                </c:pt>
                <c:pt idx="1175">
                  <c:v>46.748178000000003</c:v>
                </c:pt>
                <c:pt idx="1176">
                  <c:v>46.698445999999997</c:v>
                </c:pt>
                <c:pt idx="1177">
                  <c:v>46.857588999999997</c:v>
                </c:pt>
                <c:pt idx="1178">
                  <c:v>46.768070999999999</c:v>
                </c:pt>
                <c:pt idx="1179">
                  <c:v>44.639538000000002</c:v>
                </c:pt>
                <c:pt idx="1180">
                  <c:v>45.504874999999998</c:v>
                </c:pt>
                <c:pt idx="1181">
                  <c:v>44.659430999999998</c:v>
                </c:pt>
                <c:pt idx="1182">
                  <c:v>44.619644000000001</c:v>
                </c:pt>
                <c:pt idx="1183">
                  <c:v>45.196534999999997</c:v>
                </c:pt>
                <c:pt idx="1184">
                  <c:v>44.550020000000004</c:v>
                </c:pt>
                <c:pt idx="1185">
                  <c:v>44.709161999999999</c:v>
                </c:pt>
                <c:pt idx="1186">
                  <c:v>45.465088999999999</c:v>
                </c:pt>
                <c:pt idx="1187">
                  <c:v>45.793322000000003</c:v>
                </c:pt>
                <c:pt idx="1188">
                  <c:v>46.419944000000001</c:v>
                </c:pt>
                <c:pt idx="1189">
                  <c:v>46.360267999999998</c:v>
                </c:pt>
                <c:pt idx="1190">
                  <c:v>46.320481000000001</c:v>
                </c:pt>
                <c:pt idx="1191">
                  <c:v>46.449786000000003</c:v>
                </c:pt>
                <c:pt idx="1192">
                  <c:v>46.927213999999999</c:v>
                </c:pt>
                <c:pt idx="1193">
                  <c:v>46.161338999999998</c:v>
                </c:pt>
                <c:pt idx="1194">
                  <c:v>46.954045000000001</c:v>
                </c:pt>
                <c:pt idx="1195">
                  <c:v>47.003900000000002</c:v>
                </c:pt>
                <c:pt idx="1196">
                  <c:v>46.694797999999999</c:v>
                </c:pt>
                <c:pt idx="1197">
                  <c:v>47.013872999999997</c:v>
                </c:pt>
                <c:pt idx="1198">
                  <c:v>47.163437999999999</c:v>
                </c:pt>
                <c:pt idx="1199">
                  <c:v>47.243209</c:v>
                </c:pt>
                <c:pt idx="1200">
                  <c:v>47.552311000000003</c:v>
                </c:pt>
                <c:pt idx="1201">
                  <c:v>45.558086000000003</c:v>
                </c:pt>
                <c:pt idx="1202">
                  <c:v>45.338723000000002</c:v>
                </c:pt>
                <c:pt idx="1203">
                  <c:v>45.029617000000002</c:v>
                </c:pt>
                <c:pt idx="1204">
                  <c:v>44.949849999999998</c:v>
                </c:pt>
                <c:pt idx="1205">
                  <c:v>45.019647999999997</c:v>
                </c:pt>
                <c:pt idx="1206">
                  <c:v>45.308807000000002</c:v>
                </c:pt>
                <c:pt idx="1207">
                  <c:v>45.887135000000001</c:v>
                </c:pt>
                <c:pt idx="1208">
                  <c:v>45.917046999999997</c:v>
                </c:pt>
                <c:pt idx="1209">
                  <c:v>45.438433000000003</c:v>
                </c:pt>
                <c:pt idx="1210">
                  <c:v>45.717624000000001</c:v>
                </c:pt>
                <c:pt idx="1211">
                  <c:v>43.384379000000003</c:v>
                </c:pt>
                <c:pt idx="1212">
                  <c:v>43.244784000000003</c:v>
                </c:pt>
                <c:pt idx="1213">
                  <c:v>43.254756999999998</c:v>
                </c:pt>
                <c:pt idx="1214">
                  <c:v>43.095219</c:v>
                </c:pt>
                <c:pt idx="1215">
                  <c:v>43.444206999999999</c:v>
                </c:pt>
                <c:pt idx="1216">
                  <c:v>43.364440000000002</c:v>
                </c:pt>
                <c:pt idx="1217">
                  <c:v>43.135100999999999</c:v>
                </c:pt>
                <c:pt idx="1218">
                  <c:v>43.533948000000002</c:v>
                </c:pt>
                <c:pt idx="1219">
                  <c:v>44.192042000000001</c:v>
                </c:pt>
                <c:pt idx="1220">
                  <c:v>45.578028000000003</c:v>
                </c:pt>
                <c:pt idx="1221">
                  <c:v>45.488287999999997</c:v>
                </c:pt>
                <c:pt idx="1222">
                  <c:v>45.807364</c:v>
                </c:pt>
                <c:pt idx="1223">
                  <c:v>46.894216999999998</c:v>
                </c:pt>
                <c:pt idx="1224">
                  <c:v>46.236122999999999</c:v>
                </c:pt>
                <c:pt idx="1225">
                  <c:v>45.199128000000002</c:v>
                </c:pt>
                <c:pt idx="1226">
                  <c:v>45.268926</c:v>
                </c:pt>
                <c:pt idx="1227">
                  <c:v>46.046672999999998</c:v>
                </c:pt>
                <c:pt idx="1228">
                  <c:v>45.807364</c:v>
                </c:pt>
                <c:pt idx="1229">
                  <c:v>44.909965</c:v>
                </c:pt>
                <c:pt idx="1230">
                  <c:v>44.840167000000001</c:v>
                </c:pt>
                <c:pt idx="1231">
                  <c:v>44.331637000000001</c:v>
                </c:pt>
                <c:pt idx="1232">
                  <c:v>44.521090999999998</c:v>
                </c:pt>
                <c:pt idx="1233">
                  <c:v>44.760396</c:v>
                </c:pt>
                <c:pt idx="1234">
                  <c:v>43.474119999999999</c:v>
                </c:pt>
                <c:pt idx="1235">
                  <c:v>44.351579999999998</c:v>
                </c:pt>
                <c:pt idx="1236">
                  <c:v>43.853023999999998</c:v>
                </c:pt>
                <c:pt idx="1237">
                  <c:v>43.085245999999998</c:v>
                </c:pt>
                <c:pt idx="1238">
                  <c:v>43.902878000000001</c:v>
                </c:pt>
                <c:pt idx="1239">
                  <c:v>44.401434999999999</c:v>
                </c:pt>
                <c:pt idx="1240">
                  <c:v>44.710540999999999</c:v>
                </c:pt>
                <c:pt idx="1241">
                  <c:v>44.860109999999999</c:v>
                </c:pt>
                <c:pt idx="1242">
                  <c:v>45.667769</c:v>
                </c:pt>
                <c:pt idx="1243">
                  <c:v>46.166325000000001</c:v>
                </c:pt>
                <c:pt idx="1244">
                  <c:v>46.006787000000003</c:v>
                </c:pt>
                <c:pt idx="1245">
                  <c:v>46.256065</c:v>
                </c:pt>
                <c:pt idx="1246">
                  <c:v>46.006787000000003</c:v>
                </c:pt>
                <c:pt idx="1247">
                  <c:v>46.425576999999997</c:v>
                </c:pt>
                <c:pt idx="1248">
                  <c:v>45.777451999999997</c:v>
                </c:pt>
                <c:pt idx="1249">
                  <c:v>45.298838000000003</c:v>
                </c:pt>
                <c:pt idx="1250">
                  <c:v>46.076585000000001</c:v>
                </c:pt>
                <c:pt idx="1251">
                  <c:v>45.907077000000001</c:v>
                </c:pt>
                <c:pt idx="1252">
                  <c:v>45.83728</c:v>
                </c:pt>
                <c:pt idx="1253">
                  <c:v>46.066614999999999</c:v>
                </c:pt>
                <c:pt idx="1254">
                  <c:v>46.375717999999999</c:v>
                </c:pt>
                <c:pt idx="1255">
                  <c:v>45.588002000000003</c:v>
                </c:pt>
                <c:pt idx="1256">
                  <c:v>45.639999000000003</c:v>
                </c:pt>
                <c:pt idx="1257">
                  <c:v>45.560001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5E-4B06-8B9B-B8D5ECEAC18F}"/>
            </c:ext>
          </c:extLst>
        </c:ser>
        <c:ser>
          <c:idx val="1"/>
          <c:order val="1"/>
          <c:tx>
            <c:strRef>
              <c:f>ATS!$G$1</c:f>
              <c:strCache>
                <c:ptCount val="1"/>
                <c:pt idx="0">
                  <c:v>GBMAJ</c:v>
                </c:pt>
              </c:strCache>
            </c:strRef>
          </c:tx>
          <c:spPr>
            <a:ln w="28575" cap="rnd">
              <a:solidFill>
                <a:schemeClr val="accent1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ATS!$G$2:$G$1360</c:f>
              <c:numCache>
                <c:formatCode>General</c:formatCode>
                <c:ptCount val="1359"/>
                <c:pt idx="1257">
                  <c:v>0</c:v>
                </c:pt>
                <c:pt idx="1258" formatCode="0.00">
                  <c:v>45.382663329932029</c:v>
                </c:pt>
                <c:pt idx="1259" formatCode="0.00">
                  <c:v>46.051937668977573</c:v>
                </c:pt>
                <c:pt idx="1260" formatCode="0.00">
                  <c:v>46.523546415107425</c:v>
                </c:pt>
                <c:pt idx="1261" formatCode="0.00">
                  <c:v>45.729683523618917</c:v>
                </c:pt>
                <c:pt idx="1262" formatCode="0.00">
                  <c:v>45.198447704833242</c:v>
                </c:pt>
                <c:pt idx="1263" formatCode="0.00">
                  <c:v>45.395717597340663</c:v>
                </c:pt>
                <c:pt idx="1264" formatCode="0.00">
                  <c:v>43.411964997559082</c:v>
                </c:pt>
                <c:pt idx="1265" formatCode="0.00">
                  <c:v>42.482731232305923</c:v>
                </c:pt>
                <c:pt idx="1266" formatCode="0.00">
                  <c:v>43.08333605867842</c:v>
                </c:pt>
                <c:pt idx="1267" formatCode="0.00">
                  <c:v>41.946681518562677</c:v>
                </c:pt>
                <c:pt idx="1268" formatCode="0.00">
                  <c:v>41.552730305759482</c:v>
                </c:pt>
                <c:pt idx="1269" formatCode="0.00">
                  <c:v>40.06954649347216</c:v>
                </c:pt>
                <c:pt idx="1270" formatCode="0.00">
                  <c:v>40.324354420244376</c:v>
                </c:pt>
                <c:pt idx="1271" formatCode="0.00">
                  <c:v>40.566447050705833</c:v>
                </c:pt>
                <c:pt idx="1272" formatCode="0.00">
                  <c:v>41.619449923005142</c:v>
                </c:pt>
                <c:pt idx="1273" formatCode="0.00">
                  <c:v>41.549788872435414</c:v>
                </c:pt>
                <c:pt idx="1274" formatCode="0.00">
                  <c:v>41.868866477076189</c:v>
                </c:pt>
                <c:pt idx="1275" formatCode="0.00">
                  <c:v>42.310332905625245</c:v>
                </c:pt>
                <c:pt idx="1276" formatCode="0.00">
                  <c:v>42.889310586377285</c:v>
                </c:pt>
                <c:pt idx="1277" formatCode="0.00">
                  <c:v>41.706913097537637</c:v>
                </c:pt>
                <c:pt idx="1278" formatCode="0.00">
                  <c:v>41.884727127528443</c:v>
                </c:pt>
                <c:pt idx="1279" formatCode="0.00">
                  <c:v>42.822006492664393</c:v>
                </c:pt>
                <c:pt idx="1280" formatCode="0.00">
                  <c:v>42.675294756164938</c:v>
                </c:pt>
                <c:pt idx="1281" formatCode="0.00">
                  <c:v>42.655849963082453</c:v>
                </c:pt>
                <c:pt idx="1282" formatCode="0.00">
                  <c:v>42.470417673291578</c:v>
                </c:pt>
                <c:pt idx="1283" formatCode="0.00">
                  <c:v>42.423419357029239</c:v>
                </c:pt>
                <c:pt idx="1284" formatCode="0.00">
                  <c:v>42.104311894900661</c:v>
                </c:pt>
                <c:pt idx="1285" formatCode="0.00">
                  <c:v>42.285943219673406</c:v>
                </c:pt>
                <c:pt idx="1286" formatCode="0.00">
                  <c:v>41.901492707910798</c:v>
                </c:pt>
                <c:pt idx="1287" formatCode="0.00">
                  <c:v>42.457061326625237</c:v>
                </c:pt>
                <c:pt idx="1288" formatCode="0.00">
                  <c:v>42.335560035005713</c:v>
                </c:pt>
                <c:pt idx="1289" formatCode="0.00">
                  <c:v>42.883246269554483</c:v>
                </c:pt>
                <c:pt idx="1290" formatCode="0.00">
                  <c:v>42.502473397146979</c:v>
                </c:pt>
                <c:pt idx="1291" formatCode="0.00">
                  <c:v>42.52876138992206</c:v>
                </c:pt>
                <c:pt idx="1292" formatCode="0.00">
                  <c:v>42.240489109966923</c:v>
                </c:pt>
                <c:pt idx="1293" formatCode="0.00">
                  <c:v>40.680188404394997</c:v>
                </c:pt>
                <c:pt idx="1294" formatCode="0.00">
                  <c:v>40.266199981484661</c:v>
                </c:pt>
                <c:pt idx="1295" formatCode="0.00">
                  <c:v>39.534510033725205</c:v>
                </c:pt>
                <c:pt idx="1296" formatCode="0.00">
                  <c:v>39.034078703572362</c:v>
                </c:pt>
                <c:pt idx="1297" formatCode="0.00">
                  <c:v>38.987486845520792</c:v>
                </c:pt>
                <c:pt idx="1298" formatCode="0.00">
                  <c:v>38.812044449941283</c:v>
                </c:pt>
                <c:pt idx="1299" formatCode="0.00">
                  <c:v>38.733230915952056</c:v>
                </c:pt>
                <c:pt idx="1300" formatCode="0.00">
                  <c:v>39.09277156743601</c:v>
                </c:pt>
                <c:pt idx="1301" formatCode="0.00">
                  <c:v>40.553666908728523</c:v>
                </c:pt>
                <c:pt idx="1302" formatCode="0.00">
                  <c:v>40.994762844091198</c:v>
                </c:pt>
                <c:pt idx="1303" formatCode="0.00">
                  <c:v>40.383437349906266</c:v>
                </c:pt>
                <c:pt idx="1304" formatCode="0.00">
                  <c:v>39.353364160470299</c:v>
                </c:pt>
                <c:pt idx="1305" formatCode="0.00">
                  <c:v>39.828237387215395</c:v>
                </c:pt>
                <c:pt idx="1306" formatCode="0.00">
                  <c:v>39.91870142155183</c:v>
                </c:pt>
                <c:pt idx="1307" formatCode="0.00">
                  <c:v>40.005797817549364</c:v>
                </c:pt>
                <c:pt idx="1308" formatCode="0.00">
                  <c:v>42.501530549036062</c:v>
                </c:pt>
                <c:pt idx="1309" formatCode="0.00">
                  <c:v>43.090119881725762</c:v>
                </c:pt>
                <c:pt idx="1310" formatCode="0.00">
                  <c:v>43.432400654363711</c:v>
                </c:pt>
                <c:pt idx="1311" formatCode="0.00">
                  <c:v>43.129177717340617</c:v>
                </c:pt>
                <c:pt idx="1312" formatCode="0.00">
                  <c:v>45.265982743395178</c:v>
                </c:pt>
                <c:pt idx="1313" formatCode="0.00">
                  <c:v>44.674646354092346</c:v>
                </c:pt>
                <c:pt idx="1314" formatCode="0.00">
                  <c:v>45.023188446873846</c:v>
                </c:pt>
                <c:pt idx="1315" formatCode="0.00">
                  <c:v>45.548360003751036</c:v>
                </c:pt>
                <c:pt idx="1316" formatCode="0.00">
                  <c:v>45.288029388290283</c:v>
                </c:pt>
                <c:pt idx="1317" formatCode="0.00">
                  <c:v>46.070081840731</c:v>
                </c:pt>
                <c:pt idx="1318" formatCode="0.00">
                  <c:v>45.253336587577188</c:v>
                </c:pt>
                <c:pt idx="1319" formatCode="0.00">
                  <c:v>45.557211134734665</c:v>
                </c:pt>
                <c:pt idx="1320" formatCode="0.00">
                  <c:v>46.26241698158595</c:v>
                </c:pt>
                <c:pt idx="1321" formatCode="0.00">
                  <c:v>45.376383650652492</c:v>
                </c:pt>
                <c:pt idx="1322" formatCode="0.00">
                  <c:v>45.571435678490104</c:v>
                </c:pt>
                <c:pt idx="1323" formatCode="0.00">
                  <c:v>44.44616725234085</c:v>
                </c:pt>
                <c:pt idx="1324" formatCode="0.00">
                  <c:v>43.59169473619486</c:v>
                </c:pt>
                <c:pt idx="1325" formatCode="0.00">
                  <c:v>43.207598825665883</c:v>
                </c:pt>
                <c:pt idx="1326" formatCode="0.00">
                  <c:v>42.873503299045503</c:v>
                </c:pt>
                <c:pt idx="1327" formatCode="0.00">
                  <c:v>43.63126969684803</c:v>
                </c:pt>
                <c:pt idx="1328" formatCode="0.00">
                  <c:v>44.32387754500153</c:v>
                </c:pt>
                <c:pt idx="1329" formatCode="0.00">
                  <c:v>43.432489864486953</c:v>
                </c:pt>
                <c:pt idx="1330" formatCode="0.00">
                  <c:v>43.910320966112678</c:v>
                </c:pt>
                <c:pt idx="1331" formatCode="0.00">
                  <c:v>44.776597259387799</c:v>
                </c:pt>
                <c:pt idx="1332" formatCode="0.00">
                  <c:v>45.038674237365662</c:v>
                </c:pt>
                <c:pt idx="1333" formatCode="0.00">
                  <c:v>44.531752627666506</c:v>
                </c:pt>
                <c:pt idx="1334" formatCode="0.00">
                  <c:v>45.641516756541378</c:v>
                </c:pt>
                <c:pt idx="1335" formatCode="0.00">
                  <c:v>44.992137102236867</c:v>
                </c:pt>
                <c:pt idx="1336" formatCode="0.00">
                  <c:v>44.506219225566952</c:v>
                </c:pt>
                <c:pt idx="1337" formatCode="0.00">
                  <c:v>45.565523671994121</c:v>
                </c:pt>
                <c:pt idx="1338" formatCode="0.00">
                  <c:v>46.099270825812347</c:v>
                </c:pt>
                <c:pt idx="1339" formatCode="0.00">
                  <c:v>45.556901950533415</c:v>
                </c:pt>
                <c:pt idx="1340" formatCode="0.00">
                  <c:v>45.790567030380302</c:v>
                </c:pt>
                <c:pt idx="1341" formatCode="0.00">
                  <c:v>46.205136734365183</c:v>
                </c:pt>
                <c:pt idx="1342" formatCode="0.00">
                  <c:v>45.714089222597828</c:v>
                </c:pt>
                <c:pt idx="1343" formatCode="0.00">
                  <c:v>45.282808980738515</c:v>
                </c:pt>
                <c:pt idx="1344" formatCode="0.00">
                  <c:v>44.723198606127589</c:v>
                </c:pt>
                <c:pt idx="1345" formatCode="0.00">
                  <c:v>44.200417248504316</c:v>
                </c:pt>
                <c:pt idx="1346" formatCode="0.00">
                  <c:v>43.782850218202782</c:v>
                </c:pt>
                <c:pt idx="1347" formatCode="0.00">
                  <c:v>45.203830355257665</c:v>
                </c:pt>
                <c:pt idx="1348" formatCode="0.00">
                  <c:v>45.703296659740047</c:v>
                </c:pt>
                <c:pt idx="1349" formatCode="0.00">
                  <c:v>45.506694692541529</c:v>
                </c:pt>
                <c:pt idx="1350" formatCode="0.00">
                  <c:v>45.513414234490241</c:v>
                </c:pt>
                <c:pt idx="1351" formatCode="0.00">
                  <c:v>45.247206444162295</c:v>
                </c:pt>
                <c:pt idx="1352" formatCode="0.00">
                  <c:v>44.614482250438932</c:v>
                </c:pt>
                <c:pt idx="1353" formatCode="0.00">
                  <c:v>43.898450395785261</c:v>
                </c:pt>
                <c:pt idx="1354" formatCode="0.00">
                  <c:v>43.442706671835609</c:v>
                </c:pt>
                <c:pt idx="1355" formatCode="0.00">
                  <c:v>43.418057230899755</c:v>
                </c:pt>
                <c:pt idx="1356" formatCode="0.00">
                  <c:v>43.179459782837078</c:v>
                </c:pt>
                <c:pt idx="1357" formatCode="0.00">
                  <c:v>43.248688990809015</c:v>
                </c:pt>
                <c:pt idx="1358" formatCode="0.00">
                  <c:v>44.330587795707977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5E-4B06-8B9B-B8D5ECEAC18F}"/>
            </c:ext>
          </c:extLst>
        </c:ser>
        <c:ser>
          <c:idx val="2"/>
          <c:order val="2"/>
          <c:tx>
            <c:strRef>
              <c:f>ATS!$H$1</c:f>
              <c:strCache>
                <c:ptCount val="1"/>
                <c:pt idx="0">
                  <c:v>GARCH</c:v>
                </c:pt>
              </c:strCache>
            </c:strRef>
          </c:tx>
          <c:spPr>
            <a:ln w="28575" cap="rnd">
              <a:solidFill>
                <a:schemeClr val="accent1">
                  <a:tint val="86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ATS!$H$2:$H$1360</c:f>
              <c:numCache>
                <c:formatCode>General</c:formatCode>
                <c:ptCount val="1359"/>
                <c:pt idx="1257">
                  <c:v>0</c:v>
                </c:pt>
                <c:pt idx="1258" formatCode="0.00">
                  <c:v>44.588643211778553</c:v>
                </c:pt>
                <c:pt idx="1259" formatCode="0.00">
                  <c:v>44.953649400880622</c:v>
                </c:pt>
                <c:pt idx="1260" formatCode="0.00">
                  <c:v>46.781536527563411</c:v>
                </c:pt>
                <c:pt idx="1261" formatCode="0.00">
                  <c:v>45.610527811407735</c:v>
                </c:pt>
                <c:pt idx="1262" formatCode="0.00">
                  <c:v>45.919543635689728</c:v>
                </c:pt>
                <c:pt idx="1263" formatCode="0.00">
                  <c:v>45.718081609952982</c:v>
                </c:pt>
                <c:pt idx="1264" formatCode="0.00">
                  <c:v>44.305907574601591</c:v>
                </c:pt>
                <c:pt idx="1265" formatCode="0.00">
                  <c:v>43.285643034033988</c:v>
                </c:pt>
                <c:pt idx="1266" formatCode="0.00">
                  <c:v>42.511134347609982</c:v>
                </c:pt>
                <c:pt idx="1267" formatCode="0.00">
                  <c:v>43.097016336680873</c:v>
                </c:pt>
                <c:pt idx="1268" formatCode="0.00">
                  <c:v>42.284138997794756</c:v>
                </c:pt>
                <c:pt idx="1269" formatCode="0.00">
                  <c:v>42.184853655567331</c:v>
                </c:pt>
                <c:pt idx="1270" formatCode="0.00">
                  <c:v>39.903283341449736</c:v>
                </c:pt>
                <c:pt idx="1271" formatCode="0.00">
                  <c:v>40.733654138192705</c:v>
                </c:pt>
                <c:pt idx="1272" formatCode="0.00">
                  <c:v>41.24329867544013</c:v>
                </c:pt>
                <c:pt idx="1273" formatCode="0.00">
                  <c:v>41.337019324967223</c:v>
                </c:pt>
                <c:pt idx="1274" formatCode="0.00">
                  <c:v>42.172218976354685</c:v>
                </c:pt>
                <c:pt idx="1275" formatCode="0.00">
                  <c:v>42.16248082552174</c:v>
                </c:pt>
                <c:pt idx="1276" formatCode="0.00">
                  <c:v>42.551624526982216</c:v>
                </c:pt>
                <c:pt idx="1277" formatCode="0.00">
                  <c:v>42.544752356704777</c:v>
                </c:pt>
                <c:pt idx="1278" formatCode="0.00">
                  <c:v>41.839880297547886</c:v>
                </c:pt>
                <c:pt idx="1279" formatCode="0.00">
                  <c:v>40.859204214009893</c:v>
                </c:pt>
                <c:pt idx="1280" formatCode="0.00">
                  <c:v>43.862132642779294</c:v>
                </c:pt>
                <c:pt idx="1281" formatCode="0.00">
                  <c:v>41.743885463151251</c:v>
                </c:pt>
                <c:pt idx="1282" formatCode="0.00">
                  <c:v>43.419430405925361</c:v>
                </c:pt>
                <c:pt idx="1283" formatCode="0.00">
                  <c:v>42.090166757453751</c:v>
                </c:pt>
                <c:pt idx="1284" formatCode="0.00">
                  <c:v>43.037267356863865</c:v>
                </c:pt>
                <c:pt idx="1285" formatCode="0.00">
                  <c:v>42.697026203530193</c:v>
                </c:pt>
                <c:pt idx="1286" formatCode="0.00">
                  <c:v>41.858436121013817</c:v>
                </c:pt>
                <c:pt idx="1287" formatCode="0.00">
                  <c:v>41.411741116512559</c:v>
                </c:pt>
                <c:pt idx="1288" formatCode="0.00">
                  <c:v>42.82299135634549</c:v>
                </c:pt>
                <c:pt idx="1289" formatCode="0.00">
                  <c:v>42.698156290859359</c:v>
                </c:pt>
                <c:pt idx="1290" formatCode="0.00">
                  <c:v>43.095471217763659</c:v>
                </c:pt>
                <c:pt idx="1291" formatCode="0.00">
                  <c:v>42.620541741684889</c:v>
                </c:pt>
                <c:pt idx="1292" formatCode="0.00">
                  <c:v>42.902545837988612</c:v>
                </c:pt>
                <c:pt idx="1293" formatCode="0.00">
                  <c:v>42.345172725120825</c:v>
                </c:pt>
                <c:pt idx="1294" formatCode="0.00">
                  <c:v>41.844253623986347</c:v>
                </c:pt>
                <c:pt idx="1295" formatCode="0.00">
                  <c:v>39.504964132936593</c:v>
                </c:pt>
                <c:pt idx="1296" formatCode="0.00">
                  <c:v>40.69923280219475</c:v>
                </c:pt>
                <c:pt idx="1297" formatCode="0.00">
                  <c:v>38.72306422334055</c:v>
                </c:pt>
                <c:pt idx="1298" formatCode="0.00">
                  <c:v>38.606611132133729</c:v>
                </c:pt>
                <c:pt idx="1299" formatCode="0.00">
                  <c:v>38.686428772552553</c:v>
                </c:pt>
                <c:pt idx="1300" formatCode="0.00">
                  <c:v>38.169374500011124</c:v>
                </c:pt>
                <c:pt idx="1301" formatCode="0.00">
                  <c:v>38.865215013361926</c:v>
                </c:pt>
                <c:pt idx="1302" formatCode="0.00">
                  <c:v>40.55383705626069</c:v>
                </c:pt>
                <c:pt idx="1303" formatCode="0.00">
                  <c:v>41.727905219931174</c:v>
                </c:pt>
                <c:pt idx="1304" formatCode="0.00">
                  <c:v>40.471180458668108</c:v>
                </c:pt>
                <c:pt idx="1305" formatCode="0.00">
                  <c:v>39.036965054957342</c:v>
                </c:pt>
                <c:pt idx="1306" formatCode="0.00">
                  <c:v>39.449757548007739</c:v>
                </c:pt>
                <c:pt idx="1307" formatCode="0.00">
                  <c:v>39.878866302930831</c:v>
                </c:pt>
                <c:pt idx="1308" formatCode="0.00">
                  <c:v>39.515304131356601</c:v>
                </c:pt>
                <c:pt idx="1309" formatCode="0.00">
                  <c:v>42.458634866373551</c:v>
                </c:pt>
                <c:pt idx="1310" formatCode="0.00">
                  <c:v>42.691560669515617</c:v>
                </c:pt>
                <c:pt idx="1311" formatCode="0.00">
                  <c:v>43.110212213799898</c:v>
                </c:pt>
                <c:pt idx="1312" formatCode="0.00">
                  <c:v>44.090208156157665</c:v>
                </c:pt>
                <c:pt idx="1313" formatCode="0.00">
                  <c:v>44.381056597265356</c:v>
                </c:pt>
                <c:pt idx="1314" formatCode="0.00">
                  <c:v>44.23949770315032</c:v>
                </c:pt>
                <c:pt idx="1315" formatCode="0.00">
                  <c:v>46.089887578922905</c:v>
                </c:pt>
                <c:pt idx="1316" formatCode="0.00">
                  <c:v>45.261852551520157</c:v>
                </c:pt>
                <c:pt idx="1317" formatCode="0.00">
                  <c:v>44.416925793235833</c:v>
                </c:pt>
                <c:pt idx="1318" formatCode="0.00">
                  <c:v>46.932429399191236</c:v>
                </c:pt>
                <c:pt idx="1319" formatCode="0.00">
                  <c:v>44.899324585371957</c:v>
                </c:pt>
                <c:pt idx="1320" formatCode="0.00">
                  <c:v>44.789061683022169</c:v>
                </c:pt>
                <c:pt idx="1321" formatCode="0.00">
                  <c:v>46.255243721902275</c:v>
                </c:pt>
                <c:pt idx="1322" formatCode="0.00">
                  <c:v>44.452830484667508</c:v>
                </c:pt>
                <c:pt idx="1323" formatCode="0.00">
                  <c:v>45.946732029420808</c:v>
                </c:pt>
                <c:pt idx="1324" formatCode="0.00">
                  <c:v>44.713183947084673</c:v>
                </c:pt>
                <c:pt idx="1325" formatCode="0.00">
                  <c:v>43.439023597293435</c:v>
                </c:pt>
                <c:pt idx="1326" formatCode="0.00">
                  <c:v>43.796112579604568</c:v>
                </c:pt>
                <c:pt idx="1327" formatCode="0.00">
                  <c:v>42.47095727358429</c:v>
                </c:pt>
                <c:pt idx="1328" formatCode="0.00">
                  <c:v>44.499215142888815</c:v>
                </c:pt>
                <c:pt idx="1329" formatCode="0.00">
                  <c:v>44.657385727473752</c:v>
                </c:pt>
                <c:pt idx="1330" formatCode="0.00">
                  <c:v>42.938092731360896</c:v>
                </c:pt>
                <c:pt idx="1331" formatCode="0.00">
                  <c:v>43.006923991618564</c:v>
                </c:pt>
                <c:pt idx="1332" formatCode="0.00">
                  <c:v>45.309193296227292</c:v>
                </c:pt>
                <c:pt idx="1333" formatCode="0.00">
                  <c:v>44.772466636326293</c:v>
                </c:pt>
                <c:pt idx="1334" formatCode="0.00">
                  <c:v>44.190618948965273</c:v>
                </c:pt>
                <c:pt idx="1335" formatCode="0.00">
                  <c:v>46.445308149329179</c:v>
                </c:pt>
                <c:pt idx="1336" formatCode="0.00">
                  <c:v>45.139080165182214</c:v>
                </c:pt>
                <c:pt idx="1337" formatCode="0.00">
                  <c:v>43.967490039335431</c:v>
                </c:pt>
                <c:pt idx="1338" formatCode="0.00">
                  <c:v>45.131975258752533</c:v>
                </c:pt>
                <c:pt idx="1339" formatCode="0.00">
                  <c:v>46.502272886040231</c:v>
                </c:pt>
                <c:pt idx="1340" formatCode="0.00">
                  <c:v>44.039919561375811</c:v>
                </c:pt>
                <c:pt idx="1341" formatCode="0.00">
                  <c:v>45.603043846372856</c:v>
                </c:pt>
                <c:pt idx="1342" formatCode="0.00">
                  <c:v>46.036721101127149</c:v>
                </c:pt>
                <c:pt idx="1343" formatCode="0.00">
                  <c:v>45.671139812102666</c:v>
                </c:pt>
                <c:pt idx="1344" formatCode="0.00">
                  <c:v>45.262561764347097</c:v>
                </c:pt>
                <c:pt idx="1345" formatCode="0.00">
                  <c:v>43.747953885747172</c:v>
                </c:pt>
                <c:pt idx="1346" formatCode="0.00">
                  <c:v>44.690242184189039</c:v>
                </c:pt>
                <c:pt idx="1347" formatCode="0.00">
                  <c:v>43.67282145551539</c:v>
                </c:pt>
                <c:pt idx="1348" formatCode="0.00">
                  <c:v>44.564471554305563</c:v>
                </c:pt>
                <c:pt idx="1349" formatCode="0.00">
                  <c:v>46.107912716418603</c:v>
                </c:pt>
                <c:pt idx="1350" formatCode="0.00">
                  <c:v>46.103338803338417</c:v>
                </c:pt>
                <c:pt idx="1351" formatCode="0.00">
                  <c:v>45.598695574002043</c:v>
                </c:pt>
                <c:pt idx="1352" formatCode="0.00">
                  <c:v>44.268258528563287</c:v>
                </c:pt>
                <c:pt idx="1353" formatCode="0.00">
                  <c:v>44.418732086488191</c:v>
                </c:pt>
                <c:pt idx="1354" formatCode="0.00">
                  <c:v>44.331600430793785</c:v>
                </c:pt>
                <c:pt idx="1355" formatCode="0.00">
                  <c:v>43.711170125374473</c:v>
                </c:pt>
                <c:pt idx="1356" formatCode="0.00">
                  <c:v>43.501413771412558</c:v>
                </c:pt>
                <c:pt idx="1357" formatCode="0.00">
                  <c:v>43.742475460435145</c:v>
                </c:pt>
                <c:pt idx="1358" formatCode="0.00">
                  <c:v>43.810777894486712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5E-4B06-8B9B-B8D5ECEAC18F}"/>
            </c:ext>
          </c:extLst>
        </c:ser>
        <c:ser>
          <c:idx val="3"/>
          <c:order val="3"/>
          <c:tx>
            <c:strRef>
              <c:f>ATS!$I$1</c:f>
              <c:strCache>
                <c:ptCount val="1"/>
                <c:pt idx="0">
                  <c:v>ARCH</c:v>
                </c:pt>
              </c:strCache>
            </c:strRef>
          </c:tx>
          <c:spPr>
            <a:ln w="28575" cap="rnd">
              <a:solidFill>
                <a:schemeClr val="accent1">
                  <a:tint val="58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ATS!$I$2:$I$1360</c:f>
              <c:numCache>
                <c:formatCode>General</c:formatCode>
                <c:ptCount val="1359"/>
                <c:pt idx="1257">
                  <c:v>0</c:v>
                </c:pt>
                <c:pt idx="1258" formatCode="0.00">
                  <c:v>45.917172515014187</c:v>
                </c:pt>
                <c:pt idx="1259" formatCode="0.00">
                  <c:v>45.263158155416178</c:v>
                </c:pt>
                <c:pt idx="1260" formatCode="0.00">
                  <c:v>45.883643345077473</c:v>
                </c:pt>
                <c:pt idx="1261" formatCode="0.00">
                  <c:v>45.68134048213296</c:v>
                </c:pt>
                <c:pt idx="1262" formatCode="0.00">
                  <c:v>47.076672073624529</c:v>
                </c:pt>
                <c:pt idx="1263" formatCode="0.00">
                  <c:v>45.32844903698988</c:v>
                </c:pt>
                <c:pt idx="1264" formatCode="0.00">
                  <c:v>46.017078115275957</c:v>
                </c:pt>
                <c:pt idx="1265" formatCode="0.00">
                  <c:v>42.089594964847223</c:v>
                </c:pt>
                <c:pt idx="1266" formatCode="0.00">
                  <c:v>42.051540428952869</c:v>
                </c:pt>
                <c:pt idx="1267" formatCode="0.00">
                  <c:v>42.604201862637971</c:v>
                </c:pt>
                <c:pt idx="1268" formatCode="0.00">
                  <c:v>41.77929920937715</c:v>
                </c:pt>
                <c:pt idx="1269" formatCode="0.00">
                  <c:v>41.666042747410906</c:v>
                </c:pt>
                <c:pt idx="1270" formatCode="0.00">
                  <c:v>40.039423687424922</c:v>
                </c:pt>
                <c:pt idx="1271" formatCode="0.00">
                  <c:v>41.437093594442828</c:v>
                </c:pt>
                <c:pt idx="1272" formatCode="0.00">
                  <c:v>40.256469007666794</c:v>
                </c:pt>
                <c:pt idx="1273" formatCode="0.00">
                  <c:v>41.900821663361967</c:v>
                </c:pt>
                <c:pt idx="1274" formatCode="0.00">
                  <c:v>41.649646209375284</c:v>
                </c:pt>
                <c:pt idx="1275" formatCode="0.00">
                  <c:v>41.858709688670487</c:v>
                </c:pt>
                <c:pt idx="1276" formatCode="0.00">
                  <c:v>42.48013843518838</c:v>
                </c:pt>
                <c:pt idx="1277" formatCode="0.00">
                  <c:v>42.899655117542437</c:v>
                </c:pt>
                <c:pt idx="1278" formatCode="0.00">
                  <c:v>41.628633420284409</c:v>
                </c:pt>
                <c:pt idx="1279" formatCode="0.00">
                  <c:v>40.753130407737395</c:v>
                </c:pt>
                <c:pt idx="1280" formatCode="0.00">
                  <c:v>42.950214012391569</c:v>
                </c:pt>
                <c:pt idx="1281" formatCode="0.00">
                  <c:v>41.930624525360585</c:v>
                </c:pt>
                <c:pt idx="1282" formatCode="0.00">
                  <c:v>42.441084697946415</c:v>
                </c:pt>
                <c:pt idx="1283" formatCode="0.00">
                  <c:v>42.21137211493452</c:v>
                </c:pt>
                <c:pt idx="1284" formatCode="0.00">
                  <c:v>43.89716942489089</c:v>
                </c:pt>
                <c:pt idx="1285" formatCode="0.00">
                  <c:v>42.103427745554789</c:v>
                </c:pt>
                <c:pt idx="1286" formatCode="0.00">
                  <c:v>41.557783317056476</c:v>
                </c:pt>
                <c:pt idx="1287" formatCode="0.00">
                  <c:v>42.191790269531772</c:v>
                </c:pt>
                <c:pt idx="1288" formatCode="0.00">
                  <c:v>43.510875356052061</c:v>
                </c:pt>
                <c:pt idx="1289" formatCode="0.00">
                  <c:v>42.962076812131535</c:v>
                </c:pt>
                <c:pt idx="1290" formatCode="0.00">
                  <c:v>42.457926208626894</c:v>
                </c:pt>
                <c:pt idx="1291" formatCode="0.00">
                  <c:v>42.886146923089406</c:v>
                </c:pt>
                <c:pt idx="1292" formatCode="0.00">
                  <c:v>43.230890081284514</c:v>
                </c:pt>
                <c:pt idx="1293" formatCode="0.00">
                  <c:v>41.98967687041285</c:v>
                </c:pt>
                <c:pt idx="1294" formatCode="0.00">
                  <c:v>40.570807925667232</c:v>
                </c:pt>
                <c:pt idx="1295" formatCode="0.00">
                  <c:v>39.946345389540987</c:v>
                </c:pt>
                <c:pt idx="1296" formatCode="0.00">
                  <c:v>39.343573930571189</c:v>
                </c:pt>
                <c:pt idx="1297" formatCode="0.00">
                  <c:v>39.086835190662214</c:v>
                </c:pt>
                <c:pt idx="1298" formatCode="0.00">
                  <c:v>38.683645644789081</c:v>
                </c:pt>
                <c:pt idx="1299" formatCode="0.00">
                  <c:v>38.138537822631413</c:v>
                </c:pt>
                <c:pt idx="1300" formatCode="0.00">
                  <c:v>39.682786659641195</c:v>
                </c:pt>
                <c:pt idx="1301" formatCode="0.00">
                  <c:v>39.228456746972803</c:v>
                </c:pt>
                <c:pt idx="1302" formatCode="0.00">
                  <c:v>41.495378007547608</c:v>
                </c:pt>
                <c:pt idx="1303" formatCode="0.00">
                  <c:v>40.933863094398539</c:v>
                </c:pt>
                <c:pt idx="1304" formatCode="0.00">
                  <c:v>40.451797364883561</c:v>
                </c:pt>
                <c:pt idx="1305" formatCode="0.00">
                  <c:v>39.986947129335753</c:v>
                </c:pt>
                <c:pt idx="1306" formatCode="0.00">
                  <c:v>40.150127822173914</c:v>
                </c:pt>
                <c:pt idx="1307" formatCode="0.00">
                  <c:v>39.845359853762005</c:v>
                </c:pt>
                <c:pt idx="1308" formatCode="0.00">
                  <c:v>40.188221825635594</c:v>
                </c:pt>
                <c:pt idx="1309" formatCode="0.00">
                  <c:v>43.13855232985852</c:v>
                </c:pt>
                <c:pt idx="1310" formatCode="0.00">
                  <c:v>44.307577283939168</c:v>
                </c:pt>
                <c:pt idx="1311" formatCode="0.00">
                  <c:v>43.466801739877681</c:v>
                </c:pt>
                <c:pt idx="1312" formatCode="0.00">
                  <c:v>42.36092278436837</c:v>
                </c:pt>
                <c:pt idx="1313" formatCode="0.00">
                  <c:v>45.189054660894548</c:v>
                </c:pt>
                <c:pt idx="1314" formatCode="0.00">
                  <c:v>44.293740999345886</c:v>
                </c:pt>
                <c:pt idx="1315" formatCode="0.00">
                  <c:v>44.620288563476407</c:v>
                </c:pt>
                <c:pt idx="1316" formatCode="0.00">
                  <c:v>45.817686178330483</c:v>
                </c:pt>
                <c:pt idx="1317" formatCode="0.00">
                  <c:v>45.673197233935362</c:v>
                </c:pt>
                <c:pt idx="1318" formatCode="0.00">
                  <c:v>46.705252878322639</c:v>
                </c:pt>
                <c:pt idx="1319" formatCode="0.00">
                  <c:v>45.136061516660064</c:v>
                </c:pt>
                <c:pt idx="1320" formatCode="0.00">
                  <c:v>45.571887651742351</c:v>
                </c:pt>
                <c:pt idx="1321" formatCode="0.00">
                  <c:v>46.658589400426216</c:v>
                </c:pt>
                <c:pt idx="1322" formatCode="0.00">
                  <c:v>45.682833001053943</c:v>
                </c:pt>
                <c:pt idx="1323" formatCode="0.00">
                  <c:v>45.884601672678777</c:v>
                </c:pt>
                <c:pt idx="1324" formatCode="0.00">
                  <c:v>44.395670304678816</c:v>
                </c:pt>
                <c:pt idx="1325" formatCode="0.00">
                  <c:v>43.608756488028902</c:v>
                </c:pt>
                <c:pt idx="1326" formatCode="0.00">
                  <c:v>44.236341002272994</c:v>
                </c:pt>
                <c:pt idx="1327" formatCode="0.00">
                  <c:v>42.325864071591063</c:v>
                </c:pt>
                <c:pt idx="1328" formatCode="0.00">
                  <c:v>42.653368185798385</c:v>
                </c:pt>
                <c:pt idx="1329" formatCode="0.00">
                  <c:v>44.205520542626239</c:v>
                </c:pt>
                <c:pt idx="1330" formatCode="0.00">
                  <c:v>43.992839663176206</c:v>
                </c:pt>
                <c:pt idx="1331" formatCode="0.00">
                  <c:v>43.730565598284478</c:v>
                </c:pt>
                <c:pt idx="1332" formatCode="0.00">
                  <c:v>44.080835524409245</c:v>
                </c:pt>
                <c:pt idx="1333" formatCode="0.00">
                  <c:v>44.513204785779401</c:v>
                </c:pt>
                <c:pt idx="1334" formatCode="0.00">
                  <c:v>44.511278342506493</c:v>
                </c:pt>
                <c:pt idx="1335" formatCode="0.00">
                  <c:v>45.693202790549229</c:v>
                </c:pt>
                <c:pt idx="1336" formatCode="0.00">
                  <c:v>44.614784910086556</c:v>
                </c:pt>
                <c:pt idx="1337" formatCode="0.00">
                  <c:v>44.772681304939162</c:v>
                </c:pt>
                <c:pt idx="1338" formatCode="0.00">
                  <c:v>44.937478620122093</c:v>
                </c:pt>
                <c:pt idx="1339" formatCode="0.00">
                  <c:v>46.351421486967546</c:v>
                </c:pt>
                <c:pt idx="1340" formatCode="0.00">
                  <c:v>46.276258935932916</c:v>
                </c:pt>
                <c:pt idx="1341" formatCode="0.00">
                  <c:v>45.164039315410776</c:v>
                </c:pt>
                <c:pt idx="1342" formatCode="0.00">
                  <c:v>46.872558550299033</c:v>
                </c:pt>
                <c:pt idx="1343" formatCode="0.00">
                  <c:v>45.153506555316881</c:v>
                </c:pt>
                <c:pt idx="1344" formatCode="0.00">
                  <c:v>44.673536841826241</c:v>
                </c:pt>
                <c:pt idx="1345" formatCode="0.00">
                  <c:v>44.618863848167457</c:v>
                </c:pt>
                <c:pt idx="1346" formatCode="0.00">
                  <c:v>44.770337015182363</c:v>
                </c:pt>
                <c:pt idx="1347" formatCode="0.00">
                  <c:v>44.180598813459611</c:v>
                </c:pt>
                <c:pt idx="1348" formatCode="0.00">
                  <c:v>45.332544109811082</c:v>
                </c:pt>
                <c:pt idx="1349" formatCode="0.00">
                  <c:v>44.827731994119446</c:v>
                </c:pt>
                <c:pt idx="1350" formatCode="0.00">
                  <c:v>44.81843358346255</c:v>
                </c:pt>
                <c:pt idx="1351" formatCode="0.00">
                  <c:v>45.391978302105493</c:v>
                </c:pt>
                <c:pt idx="1352" formatCode="0.00">
                  <c:v>45.4301120171747</c:v>
                </c:pt>
                <c:pt idx="1353" formatCode="0.00">
                  <c:v>44.387319556719831</c:v>
                </c:pt>
                <c:pt idx="1354" formatCode="0.00">
                  <c:v>44.219589376397359</c:v>
                </c:pt>
                <c:pt idx="1355" formatCode="0.00">
                  <c:v>43.92099350564618</c:v>
                </c:pt>
                <c:pt idx="1356" formatCode="0.00">
                  <c:v>44.208340089748397</c:v>
                </c:pt>
                <c:pt idx="1357" formatCode="0.00">
                  <c:v>43.477985898166587</c:v>
                </c:pt>
                <c:pt idx="1358" formatCode="0.00">
                  <c:v>43.336011609801901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5E-4B06-8B9B-B8D5ECEAC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707272"/>
        <c:axId val="618708912"/>
      </c:lineChart>
      <c:dateAx>
        <c:axId val="618707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708912"/>
        <c:crosses val="autoZero"/>
        <c:auto val="1"/>
        <c:lblOffset val="100"/>
        <c:baseTimeUnit val="days"/>
      </c:dateAx>
      <c:valAx>
        <c:axId val="61870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707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Abbott Laboratories </a:t>
            </a:r>
          </a:p>
        </c:rich>
      </c:tx>
      <c:layout>
        <c:manualLayout>
          <c:xMode val="edge"/>
          <c:yMode val="edge"/>
          <c:x val="0.2524930008748906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ABT!$B$1</c:f>
              <c:strCache>
                <c:ptCount val="1"/>
                <c:pt idx="0">
                  <c:v>ABT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ABT!$A$2:$A$1259</c:f>
              <c:numCache>
                <c:formatCode>m/d/yyyy</c:formatCode>
                <c:ptCount val="1258"/>
                <c:pt idx="0">
                  <c:v>42734</c:v>
                </c:pt>
                <c:pt idx="1">
                  <c:v>42733</c:v>
                </c:pt>
                <c:pt idx="2">
                  <c:v>42732</c:v>
                </c:pt>
                <c:pt idx="3">
                  <c:v>42731</c:v>
                </c:pt>
                <c:pt idx="4">
                  <c:v>42727</c:v>
                </c:pt>
                <c:pt idx="5">
                  <c:v>42726</c:v>
                </c:pt>
                <c:pt idx="6">
                  <c:v>42725</c:v>
                </c:pt>
                <c:pt idx="7">
                  <c:v>42724</c:v>
                </c:pt>
                <c:pt idx="8">
                  <c:v>42723</c:v>
                </c:pt>
                <c:pt idx="9">
                  <c:v>42720</c:v>
                </c:pt>
                <c:pt idx="10">
                  <c:v>42719</c:v>
                </c:pt>
                <c:pt idx="11">
                  <c:v>42718</c:v>
                </c:pt>
                <c:pt idx="12">
                  <c:v>42717</c:v>
                </c:pt>
                <c:pt idx="13">
                  <c:v>42716</c:v>
                </c:pt>
                <c:pt idx="14">
                  <c:v>42713</c:v>
                </c:pt>
                <c:pt idx="15">
                  <c:v>42712</c:v>
                </c:pt>
                <c:pt idx="16">
                  <c:v>42711</c:v>
                </c:pt>
                <c:pt idx="17">
                  <c:v>42710</c:v>
                </c:pt>
                <c:pt idx="18">
                  <c:v>42709</c:v>
                </c:pt>
                <c:pt idx="19">
                  <c:v>42706</c:v>
                </c:pt>
                <c:pt idx="20">
                  <c:v>42705</c:v>
                </c:pt>
                <c:pt idx="21">
                  <c:v>42704</c:v>
                </c:pt>
                <c:pt idx="22">
                  <c:v>42703</c:v>
                </c:pt>
                <c:pt idx="23">
                  <c:v>42702</c:v>
                </c:pt>
                <c:pt idx="24">
                  <c:v>42699</c:v>
                </c:pt>
                <c:pt idx="25">
                  <c:v>42697</c:v>
                </c:pt>
                <c:pt idx="26">
                  <c:v>42696</c:v>
                </c:pt>
                <c:pt idx="27">
                  <c:v>42695</c:v>
                </c:pt>
                <c:pt idx="28">
                  <c:v>42692</c:v>
                </c:pt>
                <c:pt idx="29">
                  <c:v>42691</c:v>
                </c:pt>
                <c:pt idx="30">
                  <c:v>42690</c:v>
                </c:pt>
                <c:pt idx="31">
                  <c:v>42689</c:v>
                </c:pt>
                <c:pt idx="32">
                  <c:v>42688</c:v>
                </c:pt>
                <c:pt idx="33">
                  <c:v>42685</c:v>
                </c:pt>
                <c:pt idx="34">
                  <c:v>42684</c:v>
                </c:pt>
                <c:pt idx="35">
                  <c:v>42683</c:v>
                </c:pt>
                <c:pt idx="36">
                  <c:v>42682</c:v>
                </c:pt>
                <c:pt idx="37">
                  <c:v>42681</c:v>
                </c:pt>
                <c:pt idx="38">
                  <c:v>42678</c:v>
                </c:pt>
                <c:pt idx="39">
                  <c:v>42677</c:v>
                </c:pt>
                <c:pt idx="40">
                  <c:v>42676</c:v>
                </c:pt>
                <c:pt idx="41">
                  <c:v>42675</c:v>
                </c:pt>
                <c:pt idx="42">
                  <c:v>42674</c:v>
                </c:pt>
                <c:pt idx="43">
                  <c:v>42671</c:v>
                </c:pt>
                <c:pt idx="44">
                  <c:v>42670</c:v>
                </c:pt>
                <c:pt idx="45">
                  <c:v>42669</c:v>
                </c:pt>
                <c:pt idx="46">
                  <c:v>42668</c:v>
                </c:pt>
                <c:pt idx="47">
                  <c:v>42667</c:v>
                </c:pt>
                <c:pt idx="48">
                  <c:v>42664</c:v>
                </c:pt>
                <c:pt idx="49">
                  <c:v>42663</c:v>
                </c:pt>
                <c:pt idx="50">
                  <c:v>42662</c:v>
                </c:pt>
                <c:pt idx="51">
                  <c:v>42661</c:v>
                </c:pt>
                <c:pt idx="52">
                  <c:v>42660</c:v>
                </c:pt>
                <c:pt idx="53">
                  <c:v>42657</c:v>
                </c:pt>
                <c:pt idx="54">
                  <c:v>42656</c:v>
                </c:pt>
                <c:pt idx="55">
                  <c:v>42655</c:v>
                </c:pt>
                <c:pt idx="56">
                  <c:v>42654</c:v>
                </c:pt>
                <c:pt idx="57">
                  <c:v>42653</c:v>
                </c:pt>
                <c:pt idx="58">
                  <c:v>42650</c:v>
                </c:pt>
                <c:pt idx="59">
                  <c:v>42649</c:v>
                </c:pt>
                <c:pt idx="60">
                  <c:v>42648</c:v>
                </c:pt>
                <c:pt idx="61">
                  <c:v>42647</c:v>
                </c:pt>
                <c:pt idx="62">
                  <c:v>42646</c:v>
                </c:pt>
                <c:pt idx="63">
                  <c:v>42643</c:v>
                </c:pt>
                <c:pt idx="64">
                  <c:v>42642</c:v>
                </c:pt>
                <c:pt idx="65">
                  <c:v>42641</c:v>
                </c:pt>
                <c:pt idx="66">
                  <c:v>42640</c:v>
                </c:pt>
                <c:pt idx="67">
                  <c:v>42639</c:v>
                </c:pt>
                <c:pt idx="68">
                  <c:v>42636</c:v>
                </c:pt>
                <c:pt idx="69">
                  <c:v>42635</c:v>
                </c:pt>
                <c:pt idx="70">
                  <c:v>42634</c:v>
                </c:pt>
                <c:pt idx="71">
                  <c:v>42633</c:v>
                </c:pt>
                <c:pt idx="72">
                  <c:v>42632</c:v>
                </c:pt>
                <c:pt idx="73">
                  <c:v>42629</c:v>
                </c:pt>
                <c:pt idx="74">
                  <c:v>42628</c:v>
                </c:pt>
                <c:pt idx="75">
                  <c:v>42627</c:v>
                </c:pt>
                <c:pt idx="76">
                  <c:v>42626</c:v>
                </c:pt>
                <c:pt idx="77">
                  <c:v>42625</c:v>
                </c:pt>
                <c:pt idx="78">
                  <c:v>42622</c:v>
                </c:pt>
                <c:pt idx="79">
                  <c:v>42621</c:v>
                </c:pt>
                <c:pt idx="80">
                  <c:v>42620</c:v>
                </c:pt>
                <c:pt idx="81">
                  <c:v>42619</c:v>
                </c:pt>
                <c:pt idx="82">
                  <c:v>42615</c:v>
                </c:pt>
                <c:pt idx="83">
                  <c:v>42614</c:v>
                </c:pt>
                <c:pt idx="84">
                  <c:v>42613</c:v>
                </c:pt>
                <c:pt idx="85">
                  <c:v>42612</c:v>
                </c:pt>
                <c:pt idx="86">
                  <c:v>42611</c:v>
                </c:pt>
                <c:pt idx="87">
                  <c:v>42608</c:v>
                </c:pt>
                <c:pt idx="88">
                  <c:v>42607</c:v>
                </c:pt>
                <c:pt idx="89">
                  <c:v>42606</c:v>
                </c:pt>
                <c:pt idx="90">
                  <c:v>42605</c:v>
                </c:pt>
                <c:pt idx="91">
                  <c:v>42604</c:v>
                </c:pt>
                <c:pt idx="92">
                  <c:v>42601</c:v>
                </c:pt>
                <c:pt idx="93">
                  <c:v>42600</c:v>
                </c:pt>
                <c:pt idx="94">
                  <c:v>42599</c:v>
                </c:pt>
                <c:pt idx="95">
                  <c:v>42598</c:v>
                </c:pt>
                <c:pt idx="96">
                  <c:v>42597</c:v>
                </c:pt>
                <c:pt idx="97">
                  <c:v>42594</c:v>
                </c:pt>
                <c:pt idx="98">
                  <c:v>42593</c:v>
                </c:pt>
                <c:pt idx="99">
                  <c:v>42592</c:v>
                </c:pt>
                <c:pt idx="100">
                  <c:v>42591</c:v>
                </c:pt>
                <c:pt idx="101">
                  <c:v>42590</c:v>
                </c:pt>
                <c:pt idx="102">
                  <c:v>42587</c:v>
                </c:pt>
                <c:pt idx="103">
                  <c:v>42586</c:v>
                </c:pt>
                <c:pt idx="104">
                  <c:v>42585</c:v>
                </c:pt>
                <c:pt idx="105">
                  <c:v>42584</c:v>
                </c:pt>
                <c:pt idx="106">
                  <c:v>42583</c:v>
                </c:pt>
                <c:pt idx="107">
                  <c:v>42580</c:v>
                </c:pt>
                <c:pt idx="108">
                  <c:v>42579</c:v>
                </c:pt>
                <c:pt idx="109">
                  <c:v>42578</c:v>
                </c:pt>
                <c:pt idx="110">
                  <c:v>42577</c:v>
                </c:pt>
                <c:pt idx="111">
                  <c:v>42576</c:v>
                </c:pt>
                <c:pt idx="112">
                  <c:v>42573</c:v>
                </c:pt>
                <c:pt idx="113">
                  <c:v>42572</c:v>
                </c:pt>
                <c:pt idx="114">
                  <c:v>42571</c:v>
                </c:pt>
                <c:pt idx="115">
                  <c:v>42570</c:v>
                </c:pt>
                <c:pt idx="116">
                  <c:v>42569</c:v>
                </c:pt>
                <c:pt idx="117">
                  <c:v>42566</c:v>
                </c:pt>
                <c:pt idx="118">
                  <c:v>42565</c:v>
                </c:pt>
                <c:pt idx="119">
                  <c:v>42564</c:v>
                </c:pt>
                <c:pt idx="120">
                  <c:v>42563</c:v>
                </c:pt>
                <c:pt idx="121">
                  <c:v>42562</c:v>
                </c:pt>
                <c:pt idx="122">
                  <c:v>42559</c:v>
                </c:pt>
                <c:pt idx="123">
                  <c:v>42558</c:v>
                </c:pt>
                <c:pt idx="124">
                  <c:v>42557</c:v>
                </c:pt>
                <c:pt idx="125">
                  <c:v>42556</c:v>
                </c:pt>
                <c:pt idx="126">
                  <c:v>42552</c:v>
                </c:pt>
                <c:pt idx="127">
                  <c:v>42551</c:v>
                </c:pt>
                <c:pt idx="128">
                  <c:v>42550</c:v>
                </c:pt>
                <c:pt idx="129">
                  <c:v>42549</c:v>
                </c:pt>
                <c:pt idx="130">
                  <c:v>42548</c:v>
                </c:pt>
                <c:pt idx="131">
                  <c:v>42545</c:v>
                </c:pt>
                <c:pt idx="132">
                  <c:v>42544</c:v>
                </c:pt>
                <c:pt idx="133">
                  <c:v>42543</c:v>
                </c:pt>
                <c:pt idx="134">
                  <c:v>42542</c:v>
                </c:pt>
                <c:pt idx="135">
                  <c:v>42541</c:v>
                </c:pt>
                <c:pt idx="136">
                  <c:v>42538</c:v>
                </c:pt>
                <c:pt idx="137">
                  <c:v>42537</c:v>
                </c:pt>
                <c:pt idx="138">
                  <c:v>42536</c:v>
                </c:pt>
                <c:pt idx="139">
                  <c:v>42535</c:v>
                </c:pt>
                <c:pt idx="140">
                  <c:v>42534</c:v>
                </c:pt>
                <c:pt idx="141">
                  <c:v>42531</c:v>
                </c:pt>
                <c:pt idx="142">
                  <c:v>42530</c:v>
                </c:pt>
                <c:pt idx="143">
                  <c:v>42529</c:v>
                </c:pt>
                <c:pt idx="144">
                  <c:v>42528</c:v>
                </c:pt>
                <c:pt idx="145">
                  <c:v>42527</c:v>
                </c:pt>
                <c:pt idx="146">
                  <c:v>42524</c:v>
                </c:pt>
                <c:pt idx="147">
                  <c:v>42523</c:v>
                </c:pt>
                <c:pt idx="148">
                  <c:v>42522</c:v>
                </c:pt>
                <c:pt idx="149">
                  <c:v>42521</c:v>
                </c:pt>
                <c:pt idx="150">
                  <c:v>42517</c:v>
                </c:pt>
                <c:pt idx="151">
                  <c:v>42516</c:v>
                </c:pt>
                <c:pt idx="152">
                  <c:v>42515</c:v>
                </c:pt>
                <c:pt idx="153">
                  <c:v>42514</c:v>
                </c:pt>
                <c:pt idx="154">
                  <c:v>42513</c:v>
                </c:pt>
                <c:pt idx="155">
                  <c:v>42510</c:v>
                </c:pt>
                <c:pt idx="156">
                  <c:v>42509</c:v>
                </c:pt>
                <c:pt idx="157">
                  <c:v>42508</c:v>
                </c:pt>
                <c:pt idx="158">
                  <c:v>42507</c:v>
                </c:pt>
                <c:pt idx="159">
                  <c:v>42506</c:v>
                </c:pt>
                <c:pt idx="160">
                  <c:v>42503</c:v>
                </c:pt>
                <c:pt idx="161">
                  <c:v>42502</c:v>
                </c:pt>
                <c:pt idx="162">
                  <c:v>42501</c:v>
                </c:pt>
                <c:pt idx="163">
                  <c:v>42500</c:v>
                </c:pt>
                <c:pt idx="164">
                  <c:v>42499</c:v>
                </c:pt>
                <c:pt idx="165">
                  <c:v>42496</c:v>
                </c:pt>
                <c:pt idx="166">
                  <c:v>42495</c:v>
                </c:pt>
                <c:pt idx="167">
                  <c:v>42494</c:v>
                </c:pt>
                <c:pt idx="168">
                  <c:v>42493</c:v>
                </c:pt>
                <c:pt idx="169">
                  <c:v>42492</c:v>
                </c:pt>
                <c:pt idx="170">
                  <c:v>42489</c:v>
                </c:pt>
                <c:pt idx="171">
                  <c:v>42488</c:v>
                </c:pt>
                <c:pt idx="172">
                  <c:v>42487</c:v>
                </c:pt>
                <c:pt idx="173">
                  <c:v>42486</c:v>
                </c:pt>
                <c:pt idx="174">
                  <c:v>42485</c:v>
                </c:pt>
                <c:pt idx="175">
                  <c:v>42482</c:v>
                </c:pt>
                <c:pt idx="176">
                  <c:v>42481</c:v>
                </c:pt>
                <c:pt idx="177">
                  <c:v>42480</c:v>
                </c:pt>
                <c:pt idx="178">
                  <c:v>42479</c:v>
                </c:pt>
                <c:pt idx="179">
                  <c:v>42478</c:v>
                </c:pt>
                <c:pt idx="180">
                  <c:v>42475</c:v>
                </c:pt>
                <c:pt idx="181">
                  <c:v>42474</c:v>
                </c:pt>
                <c:pt idx="182">
                  <c:v>42473</c:v>
                </c:pt>
                <c:pt idx="183">
                  <c:v>42472</c:v>
                </c:pt>
                <c:pt idx="184">
                  <c:v>42471</c:v>
                </c:pt>
                <c:pt idx="185">
                  <c:v>42468</c:v>
                </c:pt>
                <c:pt idx="186">
                  <c:v>42467</c:v>
                </c:pt>
                <c:pt idx="187">
                  <c:v>42466</c:v>
                </c:pt>
                <c:pt idx="188">
                  <c:v>42465</c:v>
                </c:pt>
                <c:pt idx="189">
                  <c:v>42464</c:v>
                </c:pt>
                <c:pt idx="190">
                  <c:v>42461</c:v>
                </c:pt>
                <c:pt idx="191">
                  <c:v>42460</c:v>
                </c:pt>
                <c:pt idx="192">
                  <c:v>42459</c:v>
                </c:pt>
                <c:pt idx="193">
                  <c:v>42458</c:v>
                </c:pt>
                <c:pt idx="194">
                  <c:v>42457</c:v>
                </c:pt>
                <c:pt idx="195">
                  <c:v>42453</c:v>
                </c:pt>
                <c:pt idx="196">
                  <c:v>42452</c:v>
                </c:pt>
                <c:pt idx="197">
                  <c:v>42451</c:v>
                </c:pt>
                <c:pt idx="198">
                  <c:v>42450</c:v>
                </c:pt>
                <c:pt idx="199">
                  <c:v>42447</c:v>
                </c:pt>
                <c:pt idx="200">
                  <c:v>42446</c:v>
                </c:pt>
                <c:pt idx="201">
                  <c:v>42445</c:v>
                </c:pt>
                <c:pt idx="202">
                  <c:v>42444</c:v>
                </c:pt>
                <c:pt idx="203">
                  <c:v>42443</c:v>
                </c:pt>
                <c:pt idx="204">
                  <c:v>42440</c:v>
                </c:pt>
                <c:pt idx="205">
                  <c:v>42439</c:v>
                </c:pt>
                <c:pt idx="206">
                  <c:v>42438</c:v>
                </c:pt>
                <c:pt idx="207">
                  <c:v>42437</c:v>
                </c:pt>
                <c:pt idx="208">
                  <c:v>42436</c:v>
                </c:pt>
                <c:pt idx="209">
                  <c:v>42433</c:v>
                </c:pt>
                <c:pt idx="210">
                  <c:v>42432</c:v>
                </c:pt>
                <c:pt idx="211">
                  <c:v>42431</c:v>
                </c:pt>
                <c:pt idx="212">
                  <c:v>42430</c:v>
                </c:pt>
                <c:pt idx="213">
                  <c:v>42429</c:v>
                </c:pt>
                <c:pt idx="214">
                  <c:v>42426</c:v>
                </c:pt>
                <c:pt idx="215">
                  <c:v>42425</c:v>
                </c:pt>
                <c:pt idx="216">
                  <c:v>42424</c:v>
                </c:pt>
                <c:pt idx="217">
                  <c:v>42423</c:v>
                </c:pt>
                <c:pt idx="218">
                  <c:v>42422</c:v>
                </c:pt>
                <c:pt idx="219">
                  <c:v>42419</c:v>
                </c:pt>
                <c:pt idx="220">
                  <c:v>42418</c:v>
                </c:pt>
                <c:pt idx="221">
                  <c:v>42417</c:v>
                </c:pt>
                <c:pt idx="222">
                  <c:v>42416</c:v>
                </c:pt>
                <c:pt idx="223">
                  <c:v>42412</c:v>
                </c:pt>
                <c:pt idx="224">
                  <c:v>42411</c:v>
                </c:pt>
                <c:pt idx="225">
                  <c:v>42410</c:v>
                </c:pt>
                <c:pt idx="226">
                  <c:v>42409</c:v>
                </c:pt>
                <c:pt idx="227">
                  <c:v>42408</c:v>
                </c:pt>
                <c:pt idx="228">
                  <c:v>42405</c:v>
                </c:pt>
                <c:pt idx="229">
                  <c:v>42404</c:v>
                </c:pt>
                <c:pt idx="230">
                  <c:v>42403</c:v>
                </c:pt>
                <c:pt idx="231">
                  <c:v>42402</c:v>
                </c:pt>
                <c:pt idx="232">
                  <c:v>42401</c:v>
                </c:pt>
                <c:pt idx="233">
                  <c:v>42398</c:v>
                </c:pt>
                <c:pt idx="234">
                  <c:v>42397</c:v>
                </c:pt>
                <c:pt idx="235">
                  <c:v>42396</c:v>
                </c:pt>
                <c:pt idx="236">
                  <c:v>42395</c:v>
                </c:pt>
                <c:pt idx="237">
                  <c:v>42394</c:v>
                </c:pt>
                <c:pt idx="238">
                  <c:v>42391</c:v>
                </c:pt>
                <c:pt idx="239">
                  <c:v>42390</c:v>
                </c:pt>
                <c:pt idx="240">
                  <c:v>42389</c:v>
                </c:pt>
                <c:pt idx="241">
                  <c:v>42388</c:v>
                </c:pt>
                <c:pt idx="242">
                  <c:v>42384</c:v>
                </c:pt>
                <c:pt idx="243">
                  <c:v>42383</c:v>
                </c:pt>
                <c:pt idx="244">
                  <c:v>42382</c:v>
                </c:pt>
                <c:pt idx="245">
                  <c:v>42381</c:v>
                </c:pt>
                <c:pt idx="246">
                  <c:v>42380</c:v>
                </c:pt>
                <c:pt idx="247">
                  <c:v>42377</c:v>
                </c:pt>
                <c:pt idx="248">
                  <c:v>42376</c:v>
                </c:pt>
                <c:pt idx="249">
                  <c:v>42375</c:v>
                </c:pt>
                <c:pt idx="250">
                  <c:v>42374</c:v>
                </c:pt>
                <c:pt idx="251">
                  <c:v>42373</c:v>
                </c:pt>
                <c:pt idx="252">
                  <c:v>42369</c:v>
                </c:pt>
                <c:pt idx="253">
                  <c:v>42368</c:v>
                </c:pt>
                <c:pt idx="254">
                  <c:v>42367</c:v>
                </c:pt>
                <c:pt idx="255">
                  <c:v>42366</c:v>
                </c:pt>
                <c:pt idx="256">
                  <c:v>42362</c:v>
                </c:pt>
                <c:pt idx="257">
                  <c:v>42361</c:v>
                </c:pt>
                <c:pt idx="258">
                  <c:v>42360</c:v>
                </c:pt>
                <c:pt idx="259">
                  <c:v>42359</c:v>
                </c:pt>
                <c:pt idx="260">
                  <c:v>42356</c:v>
                </c:pt>
                <c:pt idx="261">
                  <c:v>42355</c:v>
                </c:pt>
                <c:pt idx="262">
                  <c:v>42354</c:v>
                </c:pt>
                <c:pt idx="263">
                  <c:v>42353</c:v>
                </c:pt>
                <c:pt idx="264">
                  <c:v>42352</c:v>
                </c:pt>
                <c:pt idx="265">
                  <c:v>42349</c:v>
                </c:pt>
                <c:pt idx="266">
                  <c:v>42348</c:v>
                </c:pt>
                <c:pt idx="267">
                  <c:v>42347</c:v>
                </c:pt>
                <c:pt idx="268">
                  <c:v>42346</c:v>
                </c:pt>
                <c:pt idx="269">
                  <c:v>42345</c:v>
                </c:pt>
                <c:pt idx="270">
                  <c:v>42342</c:v>
                </c:pt>
                <c:pt idx="271">
                  <c:v>42341</c:v>
                </c:pt>
                <c:pt idx="272">
                  <c:v>42340</c:v>
                </c:pt>
                <c:pt idx="273">
                  <c:v>42339</c:v>
                </c:pt>
                <c:pt idx="274">
                  <c:v>42338</c:v>
                </c:pt>
                <c:pt idx="275">
                  <c:v>42335</c:v>
                </c:pt>
                <c:pt idx="276">
                  <c:v>42333</c:v>
                </c:pt>
                <c:pt idx="277">
                  <c:v>42332</c:v>
                </c:pt>
                <c:pt idx="278">
                  <c:v>42331</c:v>
                </c:pt>
                <c:pt idx="279">
                  <c:v>42328</c:v>
                </c:pt>
                <c:pt idx="280">
                  <c:v>42327</c:v>
                </c:pt>
                <c:pt idx="281">
                  <c:v>42326</c:v>
                </c:pt>
                <c:pt idx="282">
                  <c:v>42325</c:v>
                </c:pt>
                <c:pt idx="283">
                  <c:v>42324</c:v>
                </c:pt>
                <c:pt idx="284">
                  <c:v>42321</c:v>
                </c:pt>
                <c:pt idx="285">
                  <c:v>42320</c:v>
                </c:pt>
                <c:pt idx="286">
                  <c:v>42319</c:v>
                </c:pt>
                <c:pt idx="287">
                  <c:v>42318</c:v>
                </c:pt>
                <c:pt idx="288">
                  <c:v>42317</c:v>
                </c:pt>
                <c:pt idx="289">
                  <c:v>42314</c:v>
                </c:pt>
                <c:pt idx="290">
                  <c:v>42313</c:v>
                </c:pt>
                <c:pt idx="291">
                  <c:v>42312</c:v>
                </c:pt>
                <c:pt idx="292">
                  <c:v>42311</c:v>
                </c:pt>
                <c:pt idx="293">
                  <c:v>42310</c:v>
                </c:pt>
                <c:pt idx="294">
                  <c:v>42307</c:v>
                </c:pt>
                <c:pt idx="295">
                  <c:v>42306</c:v>
                </c:pt>
                <c:pt idx="296">
                  <c:v>42305</c:v>
                </c:pt>
                <c:pt idx="297">
                  <c:v>42304</c:v>
                </c:pt>
                <c:pt idx="298">
                  <c:v>42303</c:v>
                </c:pt>
                <c:pt idx="299">
                  <c:v>42300</c:v>
                </c:pt>
                <c:pt idx="300">
                  <c:v>42299</c:v>
                </c:pt>
                <c:pt idx="301">
                  <c:v>42298</c:v>
                </c:pt>
                <c:pt idx="302">
                  <c:v>42297</c:v>
                </c:pt>
                <c:pt idx="303">
                  <c:v>42296</c:v>
                </c:pt>
                <c:pt idx="304">
                  <c:v>42293</c:v>
                </c:pt>
                <c:pt idx="305">
                  <c:v>42292</c:v>
                </c:pt>
                <c:pt idx="306">
                  <c:v>42291</c:v>
                </c:pt>
                <c:pt idx="307">
                  <c:v>42290</c:v>
                </c:pt>
                <c:pt idx="308">
                  <c:v>42289</c:v>
                </c:pt>
                <c:pt idx="309">
                  <c:v>42286</c:v>
                </c:pt>
                <c:pt idx="310">
                  <c:v>42285</c:v>
                </c:pt>
                <c:pt idx="311">
                  <c:v>42284</c:v>
                </c:pt>
                <c:pt idx="312">
                  <c:v>42283</c:v>
                </c:pt>
                <c:pt idx="313">
                  <c:v>42282</c:v>
                </c:pt>
                <c:pt idx="314">
                  <c:v>42279</c:v>
                </c:pt>
                <c:pt idx="315">
                  <c:v>42278</c:v>
                </c:pt>
                <c:pt idx="316">
                  <c:v>42277</c:v>
                </c:pt>
                <c:pt idx="317">
                  <c:v>42276</c:v>
                </c:pt>
                <c:pt idx="318">
                  <c:v>42275</c:v>
                </c:pt>
                <c:pt idx="319">
                  <c:v>42272</c:v>
                </c:pt>
                <c:pt idx="320">
                  <c:v>42271</c:v>
                </c:pt>
                <c:pt idx="321">
                  <c:v>42270</c:v>
                </c:pt>
                <c:pt idx="322">
                  <c:v>42269</c:v>
                </c:pt>
                <c:pt idx="323">
                  <c:v>42268</c:v>
                </c:pt>
                <c:pt idx="324">
                  <c:v>42265</c:v>
                </c:pt>
                <c:pt idx="325">
                  <c:v>42264</c:v>
                </c:pt>
                <c:pt idx="326">
                  <c:v>42263</c:v>
                </c:pt>
                <c:pt idx="327">
                  <c:v>42262</c:v>
                </c:pt>
                <c:pt idx="328">
                  <c:v>42261</c:v>
                </c:pt>
                <c:pt idx="329">
                  <c:v>42258</c:v>
                </c:pt>
                <c:pt idx="330">
                  <c:v>42257</c:v>
                </c:pt>
                <c:pt idx="331">
                  <c:v>42256</c:v>
                </c:pt>
                <c:pt idx="332">
                  <c:v>42255</c:v>
                </c:pt>
                <c:pt idx="333">
                  <c:v>42251</c:v>
                </c:pt>
                <c:pt idx="334">
                  <c:v>42250</c:v>
                </c:pt>
                <c:pt idx="335">
                  <c:v>42249</c:v>
                </c:pt>
                <c:pt idx="336">
                  <c:v>42248</c:v>
                </c:pt>
                <c:pt idx="337">
                  <c:v>42247</c:v>
                </c:pt>
                <c:pt idx="338">
                  <c:v>42244</c:v>
                </c:pt>
                <c:pt idx="339">
                  <c:v>42243</c:v>
                </c:pt>
                <c:pt idx="340">
                  <c:v>42242</c:v>
                </c:pt>
                <c:pt idx="341">
                  <c:v>42241</c:v>
                </c:pt>
                <c:pt idx="342">
                  <c:v>42240</c:v>
                </c:pt>
                <c:pt idx="343">
                  <c:v>42237</c:v>
                </c:pt>
                <c:pt idx="344">
                  <c:v>42236</c:v>
                </c:pt>
                <c:pt idx="345">
                  <c:v>42235</c:v>
                </c:pt>
                <c:pt idx="346">
                  <c:v>42234</c:v>
                </c:pt>
                <c:pt idx="347">
                  <c:v>42233</c:v>
                </c:pt>
                <c:pt idx="348">
                  <c:v>42230</c:v>
                </c:pt>
                <c:pt idx="349">
                  <c:v>42229</c:v>
                </c:pt>
                <c:pt idx="350">
                  <c:v>42228</c:v>
                </c:pt>
                <c:pt idx="351">
                  <c:v>42227</c:v>
                </c:pt>
                <c:pt idx="352">
                  <c:v>42226</c:v>
                </c:pt>
                <c:pt idx="353">
                  <c:v>42223</c:v>
                </c:pt>
                <c:pt idx="354">
                  <c:v>42222</c:v>
                </c:pt>
                <c:pt idx="355">
                  <c:v>42221</c:v>
                </c:pt>
                <c:pt idx="356">
                  <c:v>42220</c:v>
                </c:pt>
                <c:pt idx="357">
                  <c:v>42219</c:v>
                </c:pt>
                <c:pt idx="358">
                  <c:v>42216</c:v>
                </c:pt>
                <c:pt idx="359">
                  <c:v>42215</c:v>
                </c:pt>
                <c:pt idx="360">
                  <c:v>42214</c:v>
                </c:pt>
                <c:pt idx="361">
                  <c:v>42213</c:v>
                </c:pt>
                <c:pt idx="362">
                  <c:v>42212</c:v>
                </c:pt>
                <c:pt idx="363">
                  <c:v>42209</c:v>
                </c:pt>
                <c:pt idx="364">
                  <c:v>42208</c:v>
                </c:pt>
                <c:pt idx="365">
                  <c:v>42207</c:v>
                </c:pt>
                <c:pt idx="366">
                  <c:v>42206</c:v>
                </c:pt>
                <c:pt idx="367">
                  <c:v>42205</c:v>
                </c:pt>
                <c:pt idx="368">
                  <c:v>42202</c:v>
                </c:pt>
                <c:pt idx="369">
                  <c:v>42201</c:v>
                </c:pt>
                <c:pt idx="370">
                  <c:v>42200</c:v>
                </c:pt>
                <c:pt idx="371">
                  <c:v>42199</c:v>
                </c:pt>
                <c:pt idx="372">
                  <c:v>42198</c:v>
                </c:pt>
                <c:pt idx="373">
                  <c:v>42195</c:v>
                </c:pt>
                <c:pt idx="374">
                  <c:v>42194</c:v>
                </c:pt>
                <c:pt idx="375">
                  <c:v>42193</c:v>
                </c:pt>
                <c:pt idx="376">
                  <c:v>42192</c:v>
                </c:pt>
                <c:pt idx="377">
                  <c:v>42191</c:v>
                </c:pt>
                <c:pt idx="378">
                  <c:v>42187</c:v>
                </c:pt>
                <c:pt idx="379">
                  <c:v>42186</c:v>
                </c:pt>
                <c:pt idx="380">
                  <c:v>42185</c:v>
                </c:pt>
                <c:pt idx="381">
                  <c:v>42184</c:v>
                </c:pt>
                <c:pt idx="382">
                  <c:v>42181</c:v>
                </c:pt>
                <c:pt idx="383">
                  <c:v>42180</c:v>
                </c:pt>
                <c:pt idx="384">
                  <c:v>42179</c:v>
                </c:pt>
                <c:pt idx="385">
                  <c:v>42178</c:v>
                </c:pt>
                <c:pt idx="386">
                  <c:v>42177</c:v>
                </c:pt>
                <c:pt idx="387">
                  <c:v>42174</c:v>
                </c:pt>
                <c:pt idx="388">
                  <c:v>42173</c:v>
                </c:pt>
                <c:pt idx="389">
                  <c:v>42172</c:v>
                </c:pt>
                <c:pt idx="390">
                  <c:v>42171</c:v>
                </c:pt>
                <c:pt idx="391">
                  <c:v>42170</c:v>
                </c:pt>
                <c:pt idx="392">
                  <c:v>42167</c:v>
                </c:pt>
                <c:pt idx="393">
                  <c:v>42166</c:v>
                </c:pt>
                <c:pt idx="394">
                  <c:v>42165</c:v>
                </c:pt>
                <c:pt idx="395">
                  <c:v>42164</c:v>
                </c:pt>
                <c:pt idx="396">
                  <c:v>42163</c:v>
                </c:pt>
                <c:pt idx="397">
                  <c:v>42160</c:v>
                </c:pt>
                <c:pt idx="398">
                  <c:v>42159</c:v>
                </c:pt>
                <c:pt idx="399">
                  <c:v>42158</c:v>
                </c:pt>
                <c:pt idx="400">
                  <c:v>42157</c:v>
                </c:pt>
                <c:pt idx="401">
                  <c:v>42156</c:v>
                </c:pt>
                <c:pt idx="402">
                  <c:v>42153</c:v>
                </c:pt>
                <c:pt idx="403">
                  <c:v>42152</c:v>
                </c:pt>
                <c:pt idx="404">
                  <c:v>42151</c:v>
                </c:pt>
                <c:pt idx="405">
                  <c:v>42150</c:v>
                </c:pt>
                <c:pt idx="406">
                  <c:v>42146</c:v>
                </c:pt>
                <c:pt idx="407">
                  <c:v>42145</c:v>
                </c:pt>
                <c:pt idx="408">
                  <c:v>42144</c:v>
                </c:pt>
                <c:pt idx="409">
                  <c:v>42143</c:v>
                </c:pt>
                <c:pt idx="410">
                  <c:v>42142</c:v>
                </c:pt>
                <c:pt idx="411">
                  <c:v>42139</c:v>
                </c:pt>
                <c:pt idx="412">
                  <c:v>42138</c:v>
                </c:pt>
                <c:pt idx="413">
                  <c:v>42137</c:v>
                </c:pt>
                <c:pt idx="414">
                  <c:v>42136</c:v>
                </c:pt>
                <c:pt idx="415">
                  <c:v>42135</c:v>
                </c:pt>
                <c:pt idx="416">
                  <c:v>42132</c:v>
                </c:pt>
                <c:pt idx="417">
                  <c:v>42131</c:v>
                </c:pt>
                <c:pt idx="418">
                  <c:v>42130</c:v>
                </c:pt>
                <c:pt idx="419">
                  <c:v>42129</c:v>
                </c:pt>
                <c:pt idx="420">
                  <c:v>42128</c:v>
                </c:pt>
                <c:pt idx="421">
                  <c:v>42125</c:v>
                </c:pt>
                <c:pt idx="422">
                  <c:v>42124</c:v>
                </c:pt>
                <c:pt idx="423">
                  <c:v>42123</c:v>
                </c:pt>
                <c:pt idx="424">
                  <c:v>42122</c:v>
                </c:pt>
                <c:pt idx="425">
                  <c:v>42121</c:v>
                </c:pt>
                <c:pt idx="426">
                  <c:v>42118</c:v>
                </c:pt>
                <c:pt idx="427">
                  <c:v>42117</c:v>
                </c:pt>
                <c:pt idx="428">
                  <c:v>42116</c:v>
                </c:pt>
                <c:pt idx="429">
                  <c:v>42115</c:v>
                </c:pt>
                <c:pt idx="430">
                  <c:v>42114</c:v>
                </c:pt>
                <c:pt idx="431">
                  <c:v>42111</c:v>
                </c:pt>
                <c:pt idx="432">
                  <c:v>42110</c:v>
                </c:pt>
                <c:pt idx="433">
                  <c:v>42109</c:v>
                </c:pt>
                <c:pt idx="434">
                  <c:v>42108</c:v>
                </c:pt>
                <c:pt idx="435">
                  <c:v>42107</c:v>
                </c:pt>
                <c:pt idx="436">
                  <c:v>42104</c:v>
                </c:pt>
                <c:pt idx="437">
                  <c:v>42103</c:v>
                </c:pt>
                <c:pt idx="438">
                  <c:v>42102</c:v>
                </c:pt>
                <c:pt idx="439">
                  <c:v>42101</c:v>
                </c:pt>
                <c:pt idx="440">
                  <c:v>42100</c:v>
                </c:pt>
                <c:pt idx="441">
                  <c:v>42096</c:v>
                </c:pt>
                <c:pt idx="442">
                  <c:v>42095</c:v>
                </c:pt>
                <c:pt idx="443">
                  <c:v>42094</c:v>
                </c:pt>
                <c:pt idx="444">
                  <c:v>42093</c:v>
                </c:pt>
                <c:pt idx="445">
                  <c:v>42090</c:v>
                </c:pt>
                <c:pt idx="446">
                  <c:v>42089</c:v>
                </c:pt>
                <c:pt idx="447">
                  <c:v>42088</c:v>
                </c:pt>
                <c:pt idx="448">
                  <c:v>42087</c:v>
                </c:pt>
                <c:pt idx="449">
                  <c:v>42086</c:v>
                </c:pt>
                <c:pt idx="450">
                  <c:v>42083</c:v>
                </c:pt>
                <c:pt idx="451">
                  <c:v>42082</c:v>
                </c:pt>
                <c:pt idx="452">
                  <c:v>42081</c:v>
                </c:pt>
                <c:pt idx="453">
                  <c:v>42080</c:v>
                </c:pt>
                <c:pt idx="454">
                  <c:v>42079</c:v>
                </c:pt>
                <c:pt idx="455">
                  <c:v>42076</c:v>
                </c:pt>
                <c:pt idx="456">
                  <c:v>42075</c:v>
                </c:pt>
                <c:pt idx="457">
                  <c:v>42074</c:v>
                </c:pt>
                <c:pt idx="458">
                  <c:v>42073</c:v>
                </c:pt>
                <c:pt idx="459">
                  <c:v>42072</c:v>
                </c:pt>
                <c:pt idx="460">
                  <c:v>42069</c:v>
                </c:pt>
                <c:pt idx="461">
                  <c:v>42068</c:v>
                </c:pt>
                <c:pt idx="462">
                  <c:v>42067</c:v>
                </c:pt>
                <c:pt idx="463">
                  <c:v>42066</c:v>
                </c:pt>
                <c:pt idx="464">
                  <c:v>42065</c:v>
                </c:pt>
                <c:pt idx="465">
                  <c:v>42062</c:v>
                </c:pt>
                <c:pt idx="466">
                  <c:v>42061</c:v>
                </c:pt>
                <c:pt idx="467">
                  <c:v>42060</c:v>
                </c:pt>
                <c:pt idx="468">
                  <c:v>42059</c:v>
                </c:pt>
                <c:pt idx="469">
                  <c:v>42058</c:v>
                </c:pt>
                <c:pt idx="470">
                  <c:v>42055</c:v>
                </c:pt>
                <c:pt idx="471">
                  <c:v>42054</c:v>
                </c:pt>
                <c:pt idx="472">
                  <c:v>42053</c:v>
                </c:pt>
                <c:pt idx="473">
                  <c:v>42052</c:v>
                </c:pt>
                <c:pt idx="474">
                  <c:v>42048</c:v>
                </c:pt>
                <c:pt idx="475">
                  <c:v>42047</c:v>
                </c:pt>
                <c:pt idx="476">
                  <c:v>42046</c:v>
                </c:pt>
                <c:pt idx="477">
                  <c:v>42045</c:v>
                </c:pt>
                <c:pt idx="478">
                  <c:v>42044</c:v>
                </c:pt>
                <c:pt idx="479">
                  <c:v>42041</c:v>
                </c:pt>
                <c:pt idx="480">
                  <c:v>42040</c:v>
                </c:pt>
                <c:pt idx="481">
                  <c:v>42039</c:v>
                </c:pt>
                <c:pt idx="482">
                  <c:v>42038</c:v>
                </c:pt>
                <c:pt idx="483">
                  <c:v>42037</c:v>
                </c:pt>
                <c:pt idx="484">
                  <c:v>42034</c:v>
                </c:pt>
                <c:pt idx="485">
                  <c:v>42033</c:v>
                </c:pt>
                <c:pt idx="486">
                  <c:v>42032</c:v>
                </c:pt>
                <c:pt idx="487">
                  <c:v>42031</c:v>
                </c:pt>
                <c:pt idx="488">
                  <c:v>42030</c:v>
                </c:pt>
                <c:pt idx="489">
                  <c:v>42027</c:v>
                </c:pt>
                <c:pt idx="490">
                  <c:v>42026</c:v>
                </c:pt>
                <c:pt idx="491">
                  <c:v>42025</c:v>
                </c:pt>
                <c:pt idx="492">
                  <c:v>42024</c:v>
                </c:pt>
                <c:pt idx="493">
                  <c:v>42020</c:v>
                </c:pt>
                <c:pt idx="494">
                  <c:v>42019</c:v>
                </c:pt>
                <c:pt idx="495">
                  <c:v>42018</c:v>
                </c:pt>
                <c:pt idx="496">
                  <c:v>42017</c:v>
                </c:pt>
                <c:pt idx="497">
                  <c:v>42016</c:v>
                </c:pt>
                <c:pt idx="498">
                  <c:v>42013</c:v>
                </c:pt>
                <c:pt idx="499">
                  <c:v>42012</c:v>
                </c:pt>
                <c:pt idx="500">
                  <c:v>42011</c:v>
                </c:pt>
                <c:pt idx="501">
                  <c:v>42010</c:v>
                </c:pt>
                <c:pt idx="502">
                  <c:v>42009</c:v>
                </c:pt>
                <c:pt idx="503">
                  <c:v>42006</c:v>
                </c:pt>
                <c:pt idx="504">
                  <c:v>42004</c:v>
                </c:pt>
                <c:pt idx="505">
                  <c:v>42003</c:v>
                </c:pt>
                <c:pt idx="506">
                  <c:v>42002</c:v>
                </c:pt>
                <c:pt idx="507">
                  <c:v>41999</c:v>
                </c:pt>
                <c:pt idx="508">
                  <c:v>41997</c:v>
                </c:pt>
                <c:pt idx="509">
                  <c:v>41996</c:v>
                </c:pt>
                <c:pt idx="510">
                  <c:v>41995</c:v>
                </c:pt>
                <c:pt idx="511">
                  <c:v>41992</c:v>
                </c:pt>
                <c:pt idx="512">
                  <c:v>41991</c:v>
                </c:pt>
                <c:pt idx="513">
                  <c:v>41990</c:v>
                </c:pt>
                <c:pt idx="514">
                  <c:v>41989</c:v>
                </c:pt>
                <c:pt idx="515">
                  <c:v>41988</c:v>
                </c:pt>
                <c:pt idx="516">
                  <c:v>41985</c:v>
                </c:pt>
                <c:pt idx="517">
                  <c:v>41984</c:v>
                </c:pt>
                <c:pt idx="518">
                  <c:v>41983</c:v>
                </c:pt>
                <c:pt idx="519">
                  <c:v>41982</c:v>
                </c:pt>
                <c:pt idx="520">
                  <c:v>41981</c:v>
                </c:pt>
                <c:pt idx="521">
                  <c:v>41978</c:v>
                </c:pt>
                <c:pt idx="522">
                  <c:v>41977</c:v>
                </c:pt>
                <c:pt idx="523">
                  <c:v>41976</c:v>
                </c:pt>
                <c:pt idx="524">
                  <c:v>41975</c:v>
                </c:pt>
                <c:pt idx="525">
                  <c:v>41974</c:v>
                </c:pt>
                <c:pt idx="526">
                  <c:v>41971</c:v>
                </c:pt>
                <c:pt idx="527">
                  <c:v>41969</c:v>
                </c:pt>
                <c:pt idx="528">
                  <c:v>41968</c:v>
                </c:pt>
                <c:pt idx="529">
                  <c:v>41967</c:v>
                </c:pt>
                <c:pt idx="530">
                  <c:v>41964</c:v>
                </c:pt>
                <c:pt idx="531">
                  <c:v>41963</c:v>
                </c:pt>
                <c:pt idx="532">
                  <c:v>41962</c:v>
                </c:pt>
                <c:pt idx="533">
                  <c:v>41961</c:v>
                </c:pt>
                <c:pt idx="534">
                  <c:v>41960</c:v>
                </c:pt>
                <c:pt idx="535">
                  <c:v>41957</c:v>
                </c:pt>
                <c:pt idx="536">
                  <c:v>41956</c:v>
                </c:pt>
                <c:pt idx="537">
                  <c:v>41955</c:v>
                </c:pt>
                <c:pt idx="538">
                  <c:v>41954</c:v>
                </c:pt>
                <c:pt idx="539">
                  <c:v>41953</c:v>
                </c:pt>
                <c:pt idx="540">
                  <c:v>41950</c:v>
                </c:pt>
                <c:pt idx="541">
                  <c:v>41949</c:v>
                </c:pt>
                <c:pt idx="542">
                  <c:v>41948</c:v>
                </c:pt>
                <c:pt idx="543">
                  <c:v>41947</c:v>
                </c:pt>
                <c:pt idx="544">
                  <c:v>41946</c:v>
                </c:pt>
                <c:pt idx="545">
                  <c:v>41943</c:v>
                </c:pt>
                <c:pt idx="546">
                  <c:v>41942</c:v>
                </c:pt>
                <c:pt idx="547">
                  <c:v>41941</c:v>
                </c:pt>
                <c:pt idx="548">
                  <c:v>41940</c:v>
                </c:pt>
                <c:pt idx="549">
                  <c:v>41939</c:v>
                </c:pt>
                <c:pt idx="550">
                  <c:v>41936</c:v>
                </c:pt>
                <c:pt idx="551">
                  <c:v>41935</c:v>
                </c:pt>
                <c:pt idx="552">
                  <c:v>41934</c:v>
                </c:pt>
                <c:pt idx="553">
                  <c:v>41933</c:v>
                </c:pt>
                <c:pt idx="554">
                  <c:v>41932</c:v>
                </c:pt>
                <c:pt idx="555">
                  <c:v>41929</c:v>
                </c:pt>
                <c:pt idx="556">
                  <c:v>41928</c:v>
                </c:pt>
                <c:pt idx="557">
                  <c:v>41927</c:v>
                </c:pt>
                <c:pt idx="558">
                  <c:v>41926</c:v>
                </c:pt>
                <c:pt idx="559">
                  <c:v>41925</c:v>
                </c:pt>
                <c:pt idx="560">
                  <c:v>41922</c:v>
                </c:pt>
                <c:pt idx="561">
                  <c:v>41921</c:v>
                </c:pt>
                <c:pt idx="562">
                  <c:v>41920</c:v>
                </c:pt>
                <c:pt idx="563">
                  <c:v>41919</c:v>
                </c:pt>
                <c:pt idx="564">
                  <c:v>41918</c:v>
                </c:pt>
                <c:pt idx="565">
                  <c:v>41915</c:v>
                </c:pt>
                <c:pt idx="566">
                  <c:v>41914</c:v>
                </c:pt>
                <c:pt idx="567">
                  <c:v>41913</c:v>
                </c:pt>
                <c:pt idx="568">
                  <c:v>41912</c:v>
                </c:pt>
                <c:pt idx="569">
                  <c:v>41911</c:v>
                </c:pt>
                <c:pt idx="570">
                  <c:v>41908</c:v>
                </c:pt>
                <c:pt idx="571">
                  <c:v>41907</c:v>
                </c:pt>
                <c:pt idx="572">
                  <c:v>41906</c:v>
                </c:pt>
                <c:pt idx="573">
                  <c:v>41905</c:v>
                </c:pt>
                <c:pt idx="574">
                  <c:v>41904</c:v>
                </c:pt>
                <c:pt idx="575">
                  <c:v>41901</c:v>
                </c:pt>
                <c:pt idx="576">
                  <c:v>41900</c:v>
                </c:pt>
                <c:pt idx="577">
                  <c:v>41899</c:v>
                </c:pt>
                <c:pt idx="578">
                  <c:v>41898</c:v>
                </c:pt>
                <c:pt idx="579">
                  <c:v>41897</c:v>
                </c:pt>
                <c:pt idx="580">
                  <c:v>41894</c:v>
                </c:pt>
                <c:pt idx="581">
                  <c:v>41893</c:v>
                </c:pt>
                <c:pt idx="582">
                  <c:v>41892</c:v>
                </c:pt>
                <c:pt idx="583">
                  <c:v>41891</c:v>
                </c:pt>
                <c:pt idx="584">
                  <c:v>41890</c:v>
                </c:pt>
                <c:pt idx="585">
                  <c:v>41887</c:v>
                </c:pt>
                <c:pt idx="586">
                  <c:v>41886</c:v>
                </c:pt>
                <c:pt idx="587">
                  <c:v>41885</c:v>
                </c:pt>
                <c:pt idx="588">
                  <c:v>41884</c:v>
                </c:pt>
                <c:pt idx="589">
                  <c:v>41880</c:v>
                </c:pt>
                <c:pt idx="590">
                  <c:v>41879</c:v>
                </c:pt>
                <c:pt idx="591">
                  <c:v>41878</c:v>
                </c:pt>
                <c:pt idx="592">
                  <c:v>41877</c:v>
                </c:pt>
                <c:pt idx="593">
                  <c:v>41876</c:v>
                </c:pt>
                <c:pt idx="594">
                  <c:v>41873</c:v>
                </c:pt>
                <c:pt idx="595">
                  <c:v>41872</c:v>
                </c:pt>
                <c:pt idx="596">
                  <c:v>41871</c:v>
                </c:pt>
                <c:pt idx="597">
                  <c:v>41870</c:v>
                </c:pt>
                <c:pt idx="598">
                  <c:v>41869</c:v>
                </c:pt>
                <c:pt idx="599">
                  <c:v>41866</c:v>
                </c:pt>
                <c:pt idx="600">
                  <c:v>41865</c:v>
                </c:pt>
                <c:pt idx="601">
                  <c:v>41864</c:v>
                </c:pt>
                <c:pt idx="602">
                  <c:v>41863</c:v>
                </c:pt>
                <c:pt idx="603">
                  <c:v>41862</c:v>
                </c:pt>
                <c:pt idx="604">
                  <c:v>41859</c:v>
                </c:pt>
                <c:pt idx="605">
                  <c:v>41858</c:v>
                </c:pt>
                <c:pt idx="606">
                  <c:v>41857</c:v>
                </c:pt>
                <c:pt idx="607">
                  <c:v>41856</c:v>
                </c:pt>
                <c:pt idx="608">
                  <c:v>41855</c:v>
                </c:pt>
                <c:pt idx="609">
                  <c:v>41852</c:v>
                </c:pt>
                <c:pt idx="610">
                  <c:v>41851</c:v>
                </c:pt>
                <c:pt idx="611">
                  <c:v>41850</c:v>
                </c:pt>
                <c:pt idx="612">
                  <c:v>41849</c:v>
                </c:pt>
                <c:pt idx="613">
                  <c:v>41848</c:v>
                </c:pt>
                <c:pt idx="614">
                  <c:v>41845</c:v>
                </c:pt>
                <c:pt idx="615">
                  <c:v>41844</c:v>
                </c:pt>
                <c:pt idx="616">
                  <c:v>41843</c:v>
                </c:pt>
                <c:pt idx="617">
                  <c:v>41842</c:v>
                </c:pt>
                <c:pt idx="618">
                  <c:v>41841</c:v>
                </c:pt>
                <c:pt idx="619">
                  <c:v>41838</c:v>
                </c:pt>
                <c:pt idx="620">
                  <c:v>41837</c:v>
                </c:pt>
                <c:pt idx="621">
                  <c:v>41836</c:v>
                </c:pt>
                <c:pt idx="622">
                  <c:v>41835</c:v>
                </c:pt>
                <c:pt idx="623">
                  <c:v>41834</c:v>
                </c:pt>
                <c:pt idx="624">
                  <c:v>41831</c:v>
                </c:pt>
                <c:pt idx="625">
                  <c:v>41830</c:v>
                </c:pt>
                <c:pt idx="626">
                  <c:v>41829</c:v>
                </c:pt>
                <c:pt idx="627">
                  <c:v>41828</c:v>
                </c:pt>
                <c:pt idx="628">
                  <c:v>41827</c:v>
                </c:pt>
                <c:pt idx="629">
                  <c:v>41823</c:v>
                </c:pt>
                <c:pt idx="630">
                  <c:v>41822</c:v>
                </c:pt>
                <c:pt idx="631">
                  <c:v>41821</c:v>
                </c:pt>
                <c:pt idx="632">
                  <c:v>41820</c:v>
                </c:pt>
                <c:pt idx="633">
                  <c:v>41817</c:v>
                </c:pt>
                <c:pt idx="634">
                  <c:v>41816</c:v>
                </c:pt>
                <c:pt idx="635">
                  <c:v>41815</c:v>
                </c:pt>
                <c:pt idx="636">
                  <c:v>41814</c:v>
                </c:pt>
                <c:pt idx="637">
                  <c:v>41813</c:v>
                </c:pt>
                <c:pt idx="638">
                  <c:v>41810</c:v>
                </c:pt>
                <c:pt idx="639">
                  <c:v>41809</c:v>
                </c:pt>
                <c:pt idx="640">
                  <c:v>41808</c:v>
                </c:pt>
                <c:pt idx="641">
                  <c:v>41807</c:v>
                </c:pt>
                <c:pt idx="642">
                  <c:v>41806</c:v>
                </c:pt>
                <c:pt idx="643">
                  <c:v>41803</c:v>
                </c:pt>
                <c:pt idx="644">
                  <c:v>41802</c:v>
                </c:pt>
                <c:pt idx="645">
                  <c:v>41801</c:v>
                </c:pt>
                <c:pt idx="646">
                  <c:v>41800</c:v>
                </c:pt>
                <c:pt idx="647">
                  <c:v>41799</c:v>
                </c:pt>
                <c:pt idx="648">
                  <c:v>41796</c:v>
                </c:pt>
                <c:pt idx="649">
                  <c:v>41795</c:v>
                </c:pt>
                <c:pt idx="650">
                  <c:v>41794</c:v>
                </c:pt>
                <c:pt idx="651">
                  <c:v>41793</c:v>
                </c:pt>
                <c:pt idx="652">
                  <c:v>41792</c:v>
                </c:pt>
                <c:pt idx="653">
                  <c:v>41789</c:v>
                </c:pt>
                <c:pt idx="654">
                  <c:v>41788</c:v>
                </c:pt>
                <c:pt idx="655">
                  <c:v>41787</c:v>
                </c:pt>
                <c:pt idx="656">
                  <c:v>41786</c:v>
                </c:pt>
                <c:pt idx="657">
                  <c:v>41782</c:v>
                </c:pt>
                <c:pt idx="658">
                  <c:v>41781</c:v>
                </c:pt>
                <c:pt idx="659">
                  <c:v>41780</c:v>
                </c:pt>
                <c:pt idx="660">
                  <c:v>41779</c:v>
                </c:pt>
                <c:pt idx="661">
                  <c:v>41778</c:v>
                </c:pt>
                <c:pt idx="662">
                  <c:v>41775</c:v>
                </c:pt>
                <c:pt idx="663">
                  <c:v>41774</c:v>
                </c:pt>
                <c:pt idx="664">
                  <c:v>41773</c:v>
                </c:pt>
                <c:pt idx="665">
                  <c:v>41772</c:v>
                </c:pt>
                <c:pt idx="666">
                  <c:v>41771</c:v>
                </c:pt>
                <c:pt idx="667">
                  <c:v>41768</c:v>
                </c:pt>
                <c:pt idx="668">
                  <c:v>41767</c:v>
                </c:pt>
                <c:pt idx="669">
                  <c:v>41766</c:v>
                </c:pt>
                <c:pt idx="670">
                  <c:v>41765</c:v>
                </c:pt>
                <c:pt idx="671">
                  <c:v>41764</c:v>
                </c:pt>
                <c:pt idx="672">
                  <c:v>41761</c:v>
                </c:pt>
                <c:pt idx="673">
                  <c:v>41760</c:v>
                </c:pt>
                <c:pt idx="674">
                  <c:v>41759</c:v>
                </c:pt>
                <c:pt idx="675">
                  <c:v>41758</c:v>
                </c:pt>
                <c:pt idx="676">
                  <c:v>41757</c:v>
                </c:pt>
                <c:pt idx="677">
                  <c:v>41754</c:v>
                </c:pt>
                <c:pt idx="678">
                  <c:v>41753</c:v>
                </c:pt>
                <c:pt idx="679">
                  <c:v>41752</c:v>
                </c:pt>
                <c:pt idx="680">
                  <c:v>41751</c:v>
                </c:pt>
                <c:pt idx="681">
                  <c:v>41750</c:v>
                </c:pt>
                <c:pt idx="682">
                  <c:v>41746</c:v>
                </c:pt>
                <c:pt idx="683">
                  <c:v>41745</c:v>
                </c:pt>
                <c:pt idx="684">
                  <c:v>41744</c:v>
                </c:pt>
                <c:pt idx="685">
                  <c:v>41743</c:v>
                </c:pt>
                <c:pt idx="686">
                  <c:v>41740</c:v>
                </c:pt>
                <c:pt idx="687">
                  <c:v>41739</c:v>
                </c:pt>
                <c:pt idx="688">
                  <c:v>41738</c:v>
                </c:pt>
                <c:pt idx="689">
                  <c:v>41737</c:v>
                </c:pt>
                <c:pt idx="690">
                  <c:v>41736</c:v>
                </c:pt>
                <c:pt idx="691">
                  <c:v>41733</c:v>
                </c:pt>
                <c:pt idx="692">
                  <c:v>41732</c:v>
                </c:pt>
                <c:pt idx="693">
                  <c:v>41731</c:v>
                </c:pt>
                <c:pt idx="694">
                  <c:v>41730</c:v>
                </c:pt>
                <c:pt idx="695">
                  <c:v>41729</c:v>
                </c:pt>
                <c:pt idx="696">
                  <c:v>41726</c:v>
                </c:pt>
                <c:pt idx="697">
                  <c:v>41725</c:v>
                </c:pt>
                <c:pt idx="698">
                  <c:v>41724</c:v>
                </c:pt>
                <c:pt idx="699">
                  <c:v>41723</c:v>
                </c:pt>
                <c:pt idx="700">
                  <c:v>41722</c:v>
                </c:pt>
                <c:pt idx="701">
                  <c:v>41719</c:v>
                </c:pt>
                <c:pt idx="702">
                  <c:v>41718</c:v>
                </c:pt>
                <c:pt idx="703">
                  <c:v>41717</c:v>
                </c:pt>
                <c:pt idx="704">
                  <c:v>41716</c:v>
                </c:pt>
                <c:pt idx="705">
                  <c:v>41715</c:v>
                </c:pt>
                <c:pt idx="706">
                  <c:v>41712</c:v>
                </c:pt>
                <c:pt idx="707">
                  <c:v>41711</c:v>
                </c:pt>
                <c:pt idx="708">
                  <c:v>41710</c:v>
                </c:pt>
                <c:pt idx="709">
                  <c:v>41709</c:v>
                </c:pt>
                <c:pt idx="710">
                  <c:v>41708</c:v>
                </c:pt>
                <c:pt idx="711">
                  <c:v>41705</c:v>
                </c:pt>
                <c:pt idx="712">
                  <c:v>41704</c:v>
                </c:pt>
                <c:pt idx="713">
                  <c:v>41703</c:v>
                </c:pt>
                <c:pt idx="714">
                  <c:v>41702</c:v>
                </c:pt>
                <c:pt idx="715">
                  <c:v>41701</c:v>
                </c:pt>
                <c:pt idx="716">
                  <c:v>41698</c:v>
                </c:pt>
                <c:pt idx="717">
                  <c:v>41697</c:v>
                </c:pt>
                <c:pt idx="718">
                  <c:v>41696</c:v>
                </c:pt>
                <c:pt idx="719">
                  <c:v>41695</c:v>
                </c:pt>
                <c:pt idx="720">
                  <c:v>41694</c:v>
                </c:pt>
                <c:pt idx="721">
                  <c:v>41691</c:v>
                </c:pt>
                <c:pt idx="722">
                  <c:v>41690</c:v>
                </c:pt>
                <c:pt idx="723">
                  <c:v>41689</c:v>
                </c:pt>
                <c:pt idx="724">
                  <c:v>41688</c:v>
                </c:pt>
                <c:pt idx="725">
                  <c:v>41684</c:v>
                </c:pt>
                <c:pt idx="726">
                  <c:v>41683</c:v>
                </c:pt>
                <c:pt idx="727">
                  <c:v>41682</c:v>
                </c:pt>
                <c:pt idx="728">
                  <c:v>41681</c:v>
                </c:pt>
                <c:pt idx="729">
                  <c:v>41680</c:v>
                </c:pt>
                <c:pt idx="730">
                  <c:v>41677</c:v>
                </c:pt>
                <c:pt idx="731">
                  <c:v>41676</c:v>
                </c:pt>
                <c:pt idx="732">
                  <c:v>41675</c:v>
                </c:pt>
                <c:pt idx="733">
                  <c:v>41674</c:v>
                </c:pt>
                <c:pt idx="734">
                  <c:v>41673</c:v>
                </c:pt>
                <c:pt idx="735">
                  <c:v>41670</c:v>
                </c:pt>
                <c:pt idx="736">
                  <c:v>41669</c:v>
                </c:pt>
                <c:pt idx="737">
                  <c:v>41668</c:v>
                </c:pt>
                <c:pt idx="738">
                  <c:v>41667</c:v>
                </c:pt>
                <c:pt idx="739">
                  <c:v>41666</c:v>
                </c:pt>
                <c:pt idx="740">
                  <c:v>41663</c:v>
                </c:pt>
                <c:pt idx="741">
                  <c:v>41662</c:v>
                </c:pt>
                <c:pt idx="742">
                  <c:v>41661</c:v>
                </c:pt>
                <c:pt idx="743">
                  <c:v>41660</c:v>
                </c:pt>
                <c:pt idx="744">
                  <c:v>41656</c:v>
                </c:pt>
                <c:pt idx="745">
                  <c:v>41655</c:v>
                </c:pt>
                <c:pt idx="746">
                  <c:v>41654</c:v>
                </c:pt>
                <c:pt idx="747">
                  <c:v>41653</c:v>
                </c:pt>
                <c:pt idx="748">
                  <c:v>41652</c:v>
                </c:pt>
                <c:pt idx="749">
                  <c:v>41649</c:v>
                </c:pt>
                <c:pt idx="750">
                  <c:v>41648</c:v>
                </c:pt>
                <c:pt idx="751">
                  <c:v>41647</c:v>
                </c:pt>
                <c:pt idx="752">
                  <c:v>41646</c:v>
                </c:pt>
                <c:pt idx="753">
                  <c:v>41645</c:v>
                </c:pt>
                <c:pt idx="754">
                  <c:v>41642</c:v>
                </c:pt>
                <c:pt idx="755">
                  <c:v>41641</c:v>
                </c:pt>
                <c:pt idx="756">
                  <c:v>41639</c:v>
                </c:pt>
                <c:pt idx="757">
                  <c:v>41638</c:v>
                </c:pt>
                <c:pt idx="758">
                  <c:v>41635</c:v>
                </c:pt>
                <c:pt idx="759">
                  <c:v>41634</c:v>
                </c:pt>
                <c:pt idx="760">
                  <c:v>41632</c:v>
                </c:pt>
                <c:pt idx="761">
                  <c:v>41631</c:v>
                </c:pt>
                <c:pt idx="762">
                  <c:v>41628</c:v>
                </c:pt>
                <c:pt idx="763">
                  <c:v>41627</c:v>
                </c:pt>
                <c:pt idx="764">
                  <c:v>41626</c:v>
                </c:pt>
                <c:pt idx="765">
                  <c:v>41625</c:v>
                </c:pt>
                <c:pt idx="766">
                  <c:v>41624</c:v>
                </c:pt>
                <c:pt idx="767">
                  <c:v>41621</c:v>
                </c:pt>
                <c:pt idx="768">
                  <c:v>41620</c:v>
                </c:pt>
                <c:pt idx="769">
                  <c:v>41619</c:v>
                </c:pt>
                <c:pt idx="770">
                  <c:v>41618</c:v>
                </c:pt>
                <c:pt idx="771">
                  <c:v>41617</c:v>
                </c:pt>
                <c:pt idx="772">
                  <c:v>41614</c:v>
                </c:pt>
                <c:pt idx="773">
                  <c:v>41613</c:v>
                </c:pt>
                <c:pt idx="774">
                  <c:v>41612</c:v>
                </c:pt>
                <c:pt idx="775">
                  <c:v>41611</c:v>
                </c:pt>
                <c:pt idx="776">
                  <c:v>41610</c:v>
                </c:pt>
                <c:pt idx="777">
                  <c:v>41607</c:v>
                </c:pt>
                <c:pt idx="778">
                  <c:v>41605</c:v>
                </c:pt>
                <c:pt idx="779">
                  <c:v>41604</c:v>
                </c:pt>
                <c:pt idx="780">
                  <c:v>41603</c:v>
                </c:pt>
                <c:pt idx="781">
                  <c:v>41600</c:v>
                </c:pt>
                <c:pt idx="782">
                  <c:v>41599</c:v>
                </c:pt>
                <c:pt idx="783">
                  <c:v>41598</c:v>
                </c:pt>
                <c:pt idx="784">
                  <c:v>41597</c:v>
                </c:pt>
                <c:pt idx="785">
                  <c:v>41596</c:v>
                </c:pt>
                <c:pt idx="786">
                  <c:v>41593</c:v>
                </c:pt>
                <c:pt idx="787">
                  <c:v>41592</c:v>
                </c:pt>
                <c:pt idx="788">
                  <c:v>41591</c:v>
                </c:pt>
                <c:pt idx="789">
                  <c:v>41590</c:v>
                </c:pt>
                <c:pt idx="790">
                  <c:v>41589</c:v>
                </c:pt>
                <c:pt idx="791">
                  <c:v>41586</c:v>
                </c:pt>
                <c:pt idx="792">
                  <c:v>41585</c:v>
                </c:pt>
                <c:pt idx="793">
                  <c:v>41584</c:v>
                </c:pt>
                <c:pt idx="794">
                  <c:v>41583</c:v>
                </c:pt>
                <c:pt idx="795">
                  <c:v>41582</c:v>
                </c:pt>
                <c:pt idx="796">
                  <c:v>41579</c:v>
                </c:pt>
                <c:pt idx="797">
                  <c:v>41578</c:v>
                </c:pt>
                <c:pt idx="798">
                  <c:v>41577</c:v>
                </c:pt>
                <c:pt idx="799">
                  <c:v>41576</c:v>
                </c:pt>
                <c:pt idx="800">
                  <c:v>41575</c:v>
                </c:pt>
                <c:pt idx="801">
                  <c:v>41572</c:v>
                </c:pt>
                <c:pt idx="802">
                  <c:v>41571</c:v>
                </c:pt>
                <c:pt idx="803">
                  <c:v>41570</c:v>
                </c:pt>
                <c:pt idx="804">
                  <c:v>41569</c:v>
                </c:pt>
                <c:pt idx="805">
                  <c:v>41568</c:v>
                </c:pt>
                <c:pt idx="806">
                  <c:v>41565</c:v>
                </c:pt>
                <c:pt idx="807">
                  <c:v>41564</c:v>
                </c:pt>
                <c:pt idx="808">
                  <c:v>41563</c:v>
                </c:pt>
                <c:pt idx="809">
                  <c:v>41562</c:v>
                </c:pt>
                <c:pt idx="810">
                  <c:v>41561</c:v>
                </c:pt>
                <c:pt idx="811">
                  <c:v>41558</c:v>
                </c:pt>
                <c:pt idx="812">
                  <c:v>41557</c:v>
                </c:pt>
                <c:pt idx="813">
                  <c:v>41556</c:v>
                </c:pt>
                <c:pt idx="814">
                  <c:v>41555</c:v>
                </c:pt>
                <c:pt idx="815">
                  <c:v>41554</c:v>
                </c:pt>
                <c:pt idx="816">
                  <c:v>41551</c:v>
                </c:pt>
                <c:pt idx="817">
                  <c:v>41550</c:v>
                </c:pt>
                <c:pt idx="818">
                  <c:v>41549</c:v>
                </c:pt>
                <c:pt idx="819">
                  <c:v>41548</c:v>
                </c:pt>
                <c:pt idx="820">
                  <c:v>41547</c:v>
                </c:pt>
                <c:pt idx="821">
                  <c:v>41544</c:v>
                </c:pt>
                <c:pt idx="822">
                  <c:v>41543</c:v>
                </c:pt>
                <c:pt idx="823">
                  <c:v>41542</c:v>
                </c:pt>
                <c:pt idx="824">
                  <c:v>41541</c:v>
                </c:pt>
                <c:pt idx="825">
                  <c:v>41540</c:v>
                </c:pt>
                <c:pt idx="826">
                  <c:v>41537</c:v>
                </c:pt>
                <c:pt idx="827">
                  <c:v>41536</c:v>
                </c:pt>
                <c:pt idx="828">
                  <c:v>41535</c:v>
                </c:pt>
                <c:pt idx="829">
                  <c:v>41534</c:v>
                </c:pt>
                <c:pt idx="830">
                  <c:v>41533</c:v>
                </c:pt>
                <c:pt idx="831">
                  <c:v>41530</c:v>
                </c:pt>
                <c:pt idx="832">
                  <c:v>41529</c:v>
                </c:pt>
                <c:pt idx="833">
                  <c:v>41528</c:v>
                </c:pt>
                <c:pt idx="834">
                  <c:v>41527</c:v>
                </c:pt>
                <c:pt idx="835">
                  <c:v>41526</c:v>
                </c:pt>
                <c:pt idx="836">
                  <c:v>41523</c:v>
                </c:pt>
                <c:pt idx="837">
                  <c:v>41522</c:v>
                </c:pt>
                <c:pt idx="838">
                  <c:v>41521</c:v>
                </c:pt>
                <c:pt idx="839">
                  <c:v>41520</c:v>
                </c:pt>
                <c:pt idx="840">
                  <c:v>41516</c:v>
                </c:pt>
                <c:pt idx="841">
                  <c:v>41515</c:v>
                </c:pt>
                <c:pt idx="842">
                  <c:v>41514</c:v>
                </c:pt>
                <c:pt idx="843">
                  <c:v>41513</c:v>
                </c:pt>
                <c:pt idx="844">
                  <c:v>41512</c:v>
                </c:pt>
                <c:pt idx="845">
                  <c:v>41509</c:v>
                </c:pt>
                <c:pt idx="846">
                  <c:v>41508</c:v>
                </c:pt>
                <c:pt idx="847">
                  <c:v>41507</c:v>
                </c:pt>
                <c:pt idx="848">
                  <c:v>41506</c:v>
                </c:pt>
                <c:pt idx="849">
                  <c:v>41505</c:v>
                </c:pt>
                <c:pt idx="850">
                  <c:v>41502</c:v>
                </c:pt>
                <c:pt idx="851">
                  <c:v>41501</c:v>
                </c:pt>
                <c:pt idx="852">
                  <c:v>41500</c:v>
                </c:pt>
                <c:pt idx="853">
                  <c:v>41499</c:v>
                </c:pt>
                <c:pt idx="854">
                  <c:v>41498</c:v>
                </c:pt>
                <c:pt idx="855">
                  <c:v>41495</c:v>
                </c:pt>
                <c:pt idx="856">
                  <c:v>41494</c:v>
                </c:pt>
                <c:pt idx="857">
                  <c:v>41493</c:v>
                </c:pt>
                <c:pt idx="858">
                  <c:v>41492</c:v>
                </c:pt>
                <c:pt idx="859">
                  <c:v>41491</c:v>
                </c:pt>
                <c:pt idx="860">
                  <c:v>41488</c:v>
                </c:pt>
                <c:pt idx="861">
                  <c:v>41487</c:v>
                </c:pt>
                <c:pt idx="862">
                  <c:v>41486</c:v>
                </c:pt>
                <c:pt idx="863">
                  <c:v>41485</c:v>
                </c:pt>
                <c:pt idx="864">
                  <c:v>41484</c:v>
                </c:pt>
                <c:pt idx="865">
                  <c:v>41481</c:v>
                </c:pt>
                <c:pt idx="866">
                  <c:v>41480</c:v>
                </c:pt>
                <c:pt idx="867">
                  <c:v>41479</c:v>
                </c:pt>
                <c:pt idx="868">
                  <c:v>41478</c:v>
                </c:pt>
                <c:pt idx="869">
                  <c:v>41477</c:v>
                </c:pt>
                <c:pt idx="870">
                  <c:v>41474</c:v>
                </c:pt>
                <c:pt idx="871">
                  <c:v>41473</c:v>
                </c:pt>
                <c:pt idx="872">
                  <c:v>41472</c:v>
                </c:pt>
                <c:pt idx="873">
                  <c:v>41471</c:v>
                </c:pt>
                <c:pt idx="874">
                  <c:v>41470</c:v>
                </c:pt>
                <c:pt idx="875">
                  <c:v>41467</c:v>
                </c:pt>
                <c:pt idx="876">
                  <c:v>41466</c:v>
                </c:pt>
                <c:pt idx="877">
                  <c:v>41465</c:v>
                </c:pt>
                <c:pt idx="878">
                  <c:v>41464</c:v>
                </c:pt>
                <c:pt idx="879">
                  <c:v>41463</c:v>
                </c:pt>
                <c:pt idx="880">
                  <c:v>41460</c:v>
                </c:pt>
                <c:pt idx="881">
                  <c:v>41458</c:v>
                </c:pt>
                <c:pt idx="882">
                  <c:v>41457</c:v>
                </c:pt>
                <c:pt idx="883">
                  <c:v>41456</c:v>
                </c:pt>
                <c:pt idx="884">
                  <c:v>41453</c:v>
                </c:pt>
                <c:pt idx="885">
                  <c:v>41452</c:v>
                </c:pt>
                <c:pt idx="886">
                  <c:v>41451</c:v>
                </c:pt>
                <c:pt idx="887">
                  <c:v>41450</c:v>
                </c:pt>
                <c:pt idx="888">
                  <c:v>41449</c:v>
                </c:pt>
                <c:pt idx="889">
                  <c:v>41446</c:v>
                </c:pt>
                <c:pt idx="890">
                  <c:v>41445</c:v>
                </c:pt>
                <c:pt idx="891">
                  <c:v>41444</c:v>
                </c:pt>
                <c:pt idx="892">
                  <c:v>41443</c:v>
                </c:pt>
                <c:pt idx="893">
                  <c:v>41442</c:v>
                </c:pt>
                <c:pt idx="894">
                  <c:v>41439</c:v>
                </c:pt>
                <c:pt idx="895">
                  <c:v>41438</c:v>
                </c:pt>
                <c:pt idx="896">
                  <c:v>41437</c:v>
                </c:pt>
                <c:pt idx="897">
                  <c:v>41436</c:v>
                </c:pt>
                <c:pt idx="898">
                  <c:v>41435</c:v>
                </c:pt>
                <c:pt idx="899">
                  <c:v>41432</c:v>
                </c:pt>
                <c:pt idx="900">
                  <c:v>41431</c:v>
                </c:pt>
                <c:pt idx="901">
                  <c:v>41430</c:v>
                </c:pt>
                <c:pt idx="902">
                  <c:v>41429</c:v>
                </c:pt>
                <c:pt idx="903">
                  <c:v>41428</c:v>
                </c:pt>
                <c:pt idx="904">
                  <c:v>41425</c:v>
                </c:pt>
                <c:pt idx="905">
                  <c:v>41424</c:v>
                </c:pt>
                <c:pt idx="906">
                  <c:v>41423</c:v>
                </c:pt>
                <c:pt idx="907">
                  <c:v>41422</c:v>
                </c:pt>
                <c:pt idx="908">
                  <c:v>41418</c:v>
                </c:pt>
                <c:pt idx="909">
                  <c:v>41417</c:v>
                </c:pt>
                <c:pt idx="910">
                  <c:v>41416</c:v>
                </c:pt>
                <c:pt idx="911">
                  <c:v>41415</c:v>
                </c:pt>
                <c:pt idx="912">
                  <c:v>41414</c:v>
                </c:pt>
                <c:pt idx="913">
                  <c:v>41411</c:v>
                </c:pt>
                <c:pt idx="914">
                  <c:v>41410</c:v>
                </c:pt>
                <c:pt idx="915">
                  <c:v>41409</c:v>
                </c:pt>
                <c:pt idx="916">
                  <c:v>41408</c:v>
                </c:pt>
                <c:pt idx="917">
                  <c:v>41407</c:v>
                </c:pt>
                <c:pt idx="918">
                  <c:v>41404</c:v>
                </c:pt>
                <c:pt idx="919">
                  <c:v>41403</c:v>
                </c:pt>
                <c:pt idx="920">
                  <c:v>41402</c:v>
                </c:pt>
                <c:pt idx="921">
                  <c:v>41401</c:v>
                </c:pt>
                <c:pt idx="922">
                  <c:v>41400</c:v>
                </c:pt>
                <c:pt idx="923">
                  <c:v>41397</c:v>
                </c:pt>
                <c:pt idx="924">
                  <c:v>41396</c:v>
                </c:pt>
                <c:pt idx="925">
                  <c:v>41395</c:v>
                </c:pt>
                <c:pt idx="926">
                  <c:v>41394</c:v>
                </c:pt>
                <c:pt idx="927">
                  <c:v>41393</c:v>
                </c:pt>
                <c:pt idx="928">
                  <c:v>41390</c:v>
                </c:pt>
                <c:pt idx="929">
                  <c:v>41389</c:v>
                </c:pt>
                <c:pt idx="930">
                  <c:v>41388</c:v>
                </c:pt>
                <c:pt idx="931">
                  <c:v>41387</c:v>
                </c:pt>
                <c:pt idx="932">
                  <c:v>41386</c:v>
                </c:pt>
                <c:pt idx="933">
                  <c:v>41383</c:v>
                </c:pt>
                <c:pt idx="934">
                  <c:v>41382</c:v>
                </c:pt>
                <c:pt idx="935">
                  <c:v>41381</c:v>
                </c:pt>
                <c:pt idx="936">
                  <c:v>41380</c:v>
                </c:pt>
                <c:pt idx="937">
                  <c:v>41379</c:v>
                </c:pt>
                <c:pt idx="938">
                  <c:v>41376</c:v>
                </c:pt>
                <c:pt idx="939">
                  <c:v>41375</c:v>
                </c:pt>
                <c:pt idx="940">
                  <c:v>41374</c:v>
                </c:pt>
                <c:pt idx="941">
                  <c:v>41373</c:v>
                </c:pt>
                <c:pt idx="942">
                  <c:v>41372</c:v>
                </c:pt>
                <c:pt idx="943">
                  <c:v>41369</c:v>
                </c:pt>
                <c:pt idx="944">
                  <c:v>41368</c:v>
                </c:pt>
                <c:pt idx="945">
                  <c:v>41367</c:v>
                </c:pt>
                <c:pt idx="946">
                  <c:v>41366</c:v>
                </c:pt>
                <c:pt idx="947">
                  <c:v>41365</c:v>
                </c:pt>
                <c:pt idx="948">
                  <c:v>41361</c:v>
                </c:pt>
                <c:pt idx="949">
                  <c:v>41360</c:v>
                </c:pt>
                <c:pt idx="950">
                  <c:v>41359</c:v>
                </c:pt>
                <c:pt idx="951">
                  <c:v>41358</c:v>
                </c:pt>
                <c:pt idx="952">
                  <c:v>41355</c:v>
                </c:pt>
                <c:pt idx="953">
                  <c:v>41354</c:v>
                </c:pt>
                <c:pt idx="954">
                  <c:v>41353</c:v>
                </c:pt>
                <c:pt idx="955">
                  <c:v>41352</c:v>
                </c:pt>
                <c:pt idx="956">
                  <c:v>41351</c:v>
                </c:pt>
                <c:pt idx="957">
                  <c:v>41348</c:v>
                </c:pt>
                <c:pt idx="958">
                  <c:v>41347</c:v>
                </c:pt>
                <c:pt idx="959">
                  <c:v>41346</c:v>
                </c:pt>
                <c:pt idx="960">
                  <c:v>41345</c:v>
                </c:pt>
                <c:pt idx="961">
                  <c:v>41344</c:v>
                </c:pt>
                <c:pt idx="962">
                  <c:v>41341</c:v>
                </c:pt>
                <c:pt idx="963">
                  <c:v>41340</c:v>
                </c:pt>
                <c:pt idx="964">
                  <c:v>41339</c:v>
                </c:pt>
                <c:pt idx="965">
                  <c:v>41338</c:v>
                </c:pt>
                <c:pt idx="966">
                  <c:v>41337</c:v>
                </c:pt>
                <c:pt idx="967">
                  <c:v>41334</c:v>
                </c:pt>
                <c:pt idx="968">
                  <c:v>41333</c:v>
                </c:pt>
                <c:pt idx="969">
                  <c:v>41332</c:v>
                </c:pt>
                <c:pt idx="970">
                  <c:v>41331</c:v>
                </c:pt>
                <c:pt idx="971">
                  <c:v>41330</c:v>
                </c:pt>
                <c:pt idx="972">
                  <c:v>41327</c:v>
                </c:pt>
                <c:pt idx="973">
                  <c:v>41326</c:v>
                </c:pt>
                <c:pt idx="974">
                  <c:v>41325</c:v>
                </c:pt>
                <c:pt idx="975">
                  <c:v>41324</c:v>
                </c:pt>
                <c:pt idx="976">
                  <c:v>41320</c:v>
                </c:pt>
                <c:pt idx="977">
                  <c:v>41319</c:v>
                </c:pt>
                <c:pt idx="978">
                  <c:v>41318</c:v>
                </c:pt>
                <c:pt idx="979">
                  <c:v>41317</c:v>
                </c:pt>
                <c:pt idx="980">
                  <c:v>41316</c:v>
                </c:pt>
                <c:pt idx="981">
                  <c:v>41313</c:v>
                </c:pt>
                <c:pt idx="982">
                  <c:v>41312</c:v>
                </c:pt>
                <c:pt idx="983">
                  <c:v>41311</c:v>
                </c:pt>
                <c:pt idx="984">
                  <c:v>41310</c:v>
                </c:pt>
                <c:pt idx="985">
                  <c:v>41309</c:v>
                </c:pt>
                <c:pt idx="986">
                  <c:v>41306</c:v>
                </c:pt>
                <c:pt idx="987">
                  <c:v>41305</c:v>
                </c:pt>
                <c:pt idx="988">
                  <c:v>41304</c:v>
                </c:pt>
                <c:pt idx="989">
                  <c:v>41303</c:v>
                </c:pt>
                <c:pt idx="990">
                  <c:v>41302</c:v>
                </c:pt>
                <c:pt idx="991">
                  <c:v>41299</c:v>
                </c:pt>
                <c:pt idx="992">
                  <c:v>41298</c:v>
                </c:pt>
                <c:pt idx="993">
                  <c:v>41297</c:v>
                </c:pt>
                <c:pt idx="994">
                  <c:v>41296</c:v>
                </c:pt>
                <c:pt idx="995">
                  <c:v>41292</c:v>
                </c:pt>
                <c:pt idx="996">
                  <c:v>41291</c:v>
                </c:pt>
                <c:pt idx="997">
                  <c:v>41290</c:v>
                </c:pt>
                <c:pt idx="998">
                  <c:v>41289</c:v>
                </c:pt>
                <c:pt idx="999">
                  <c:v>41288</c:v>
                </c:pt>
                <c:pt idx="1000">
                  <c:v>41285</c:v>
                </c:pt>
                <c:pt idx="1001">
                  <c:v>41284</c:v>
                </c:pt>
                <c:pt idx="1002">
                  <c:v>41283</c:v>
                </c:pt>
                <c:pt idx="1003">
                  <c:v>41282</c:v>
                </c:pt>
                <c:pt idx="1004">
                  <c:v>41281</c:v>
                </c:pt>
                <c:pt idx="1005">
                  <c:v>41278</c:v>
                </c:pt>
                <c:pt idx="1006">
                  <c:v>41277</c:v>
                </c:pt>
                <c:pt idx="1007">
                  <c:v>41276</c:v>
                </c:pt>
                <c:pt idx="1008">
                  <c:v>41274</c:v>
                </c:pt>
                <c:pt idx="1009">
                  <c:v>41271</c:v>
                </c:pt>
                <c:pt idx="1010">
                  <c:v>41270</c:v>
                </c:pt>
                <c:pt idx="1011">
                  <c:v>41269</c:v>
                </c:pt>
                <c:pt idx="1012">
                  <c:v>41267</c:v>
                </c:pt>
                <c:pt idx="1013">
                  <c:v>41264</c:v>
                </c:pt>
                <c:pt idx="1014">
                  <c:v>41263</c:v>
                </c:pt>
                <c:pt idx="1015">
                  <c:v>41262</c:v>
                </c:pt>
                <c:pt idx="1016">
                  <c:v>41261</c:v>
                </c:pt>
                <c:pt idx="1017">
                  <c:v>41260</c:v>
                </c:pt>
                <c:pt idx="1018">
                  <c:v>41257</c:v>
                </c:pt>
                <c:pt idx="1019">
                  <c:v>41256</c:v>
                </c:pt>
                <c:pt idx="1020">
                  <c:v>41255</c:v>
                </c:pt>
                <c:pt idx="1021">
                  <c:v>41254</c:v>
                </c:pt>
                <c:pt idx="1022">
                  <c:v>41253</c:v>
                </c:pt>
                <c:pt idx="1023">
                  <c:v>41250</c:v>
                </c:pt>
                <c:pt idx="1024">
                  <c:v>41249</c:v>
                </c:pt>
                <c:pt idx="1025">
                  <c:v>41248</c:v>
                </c:pt>
                <c:pt idx="1026">
                  <c:v>41247</c:v>
                </c:pt>
                <c:pt idx="1027">
                  <c:v>41246</c:v>
                </c:pt>
                <c:pt idx="1028">
                  <c:v>41243</c:v>
                </c:pt>
                <c:pt idx="1029">
                  <c:v>41242</c:v>
                </c:pt>
                <c:pt idx="1030">
                  <c:v>41241</c:v>
                </c:pt>
                <c:pt idx="1031">
                  <c:v>41240</c:v>
                </c:pt>
                <c:pt idx="1032">
                  <c:v>41239</c:v>
                </c:pt>
                <c:pt idx="1033">
                  <c:v>41236</c:v>
                </c:pt>
                <c:pt idx="1034">
                  <c:v>41234</c:v>
                </c:pt>
                <c:pt idx="1035">
                  <c:v>41233</c:v>
                </c:pt>
                <c:pt idx="1036">
                  <c:v>41232</c:v>
                </c:pt>
                <c:pt idx="1037">
                  <c:v>41229</c:v>
                </c:pt>
                <c:pt idx="1038">
                  <c:v>41228</c:v>
                </c:pt>
                <c:pt idx="1039">
                  <c:v>41227</c:v>
                </c:pt>
                <c:pt idx="1040">
                  <c:v>41226</c:v>
                </c:pt>
                <c:pt idx="1041">
                  <c:v>41225</c:v>
                </c:pt>
                <c:pt idx="1042">
                  <c:v>41222</c:v>
                </c:pt>
                <c:pt idx="1043">
                  <c:v>41221</c:v>
                </c:pt>
                <c:pt idx="1044">
                  <c:v>41220</c:v>
                </c:pt>
                <c:pt idx="1045">
                  <c:v>41219</c:v>
                </c:pt>
                <c:pt idx="1046">
                  <c:v>41218</c:v>
                </c:pt>
                <c:pt idx="1047">
                  <c:v>41215</c:v>
                </c:pt>
                <c:pt idx="1048">
                  <c:v>41214</c:v>
                </c:pt>
                <c:pt idx="1049">
                  <c:v>41213</c:v>
                </c:pt>
                <c:pt idx="1050">
                  <c:v>41208</c:v>
                </c:pt>
                <c:pt idx="1051">
                  <c:v>41207</c:v>
                </c:pt>
                <c:pt idx="1052">
                  <c:v>41206</c:v>
                </c:pt>
                <c:pt idx="1053">
                  <c:v>41205</c:v>
                </c:pt>
                <c:pt idx="1054">
                  <c:v>41204</c:v>
                </c:pt>
                <c:pt idx="1055">
                  <c:v>41201</c:v>
                </c:pt>
                <c:pt idx="1056">
                  <c:v>41200</c:v>
                </c:pt>
                <c:pt idx="1057">
                  <c:v>41199</c:v>
                </c:pt>
                <c:pt idx="1058">
                  <c:v>41198</c:v>
                </c:pt>
                <c:pt idx="1059">
                  <c:v>41197</c:v>
                </c:pt>
                <c:pt idx="1060">
                  <c:v>41194</c:v>
                </c:pt>
                <c:pt idx="1061">
                  <c:v>41193</c:v>
                </c:pt>
                <c:pt idx="1062">
                  <c:v>41192</c:v>
                </c:pt>
                <c:pt idx="1063">
                  <c:v>41191</c:v>
                </c:pt>
                <c:pt idx="1064">
                  <c:v>41190</c:v>
                </c:pt>
                <c:pt idx="1065">
                  <c:v>41187</c:v>
                </c:pt>
                <c:pt idx="1066">
                  <c:v>41186</c:v>
                </c:pt>
                <c:pt idx="1067">
                  <c:v>41185</c:v>
                </c:pt>
                <c:pt idx="1068">
                  <c:v>41184</c:v>
                </c:pt>
                <c:pt idx="1069">
                  <c:v>41183</c:v>
                </c:pt>
                <c:pt idx="1070">
                  <c:v>41180</c:v>
                </c:pt>
                <c:pt idx="1071">
                  <c:v>41179</c:v>
                </c:pt>
                <c:pt idx="1072">
                  <c:v>41178</c:v>
                </c:pt>
                <c:pt idx="1073">
                  <c:v>41177</c:v>
                </c:pt>
                <c:pt idx="1074">
                  <c:v>41176</c:v>
                </c:pt>
                <c:pt idx="1075">
                  <c:v>41173</c:v>
                </c:pt>
                <c:pt idx="1076">
                  <c:v>41172</c:v>
                </c:pt>
                <c:pt idx="1077">
                  <c:v>41171</c:v>
                </c:pt>
                <c:pt idx="1078">
                  <c:v>41170</c:v>
                </c:pt>
                <c:pt idx="1079">
                  <c:v>41169</c:v>
                </c:pt>
                <c:pt idx="1080">
                  <c:v>41166</c:v>
                </c:pt>
                <c:pt idx="1081">
                  <c:v>41165</c:v>
                </c:pt>
                <c:pt idx="1082">
                  <c:v>41164</c:v>
                </c:pt>
                <c:pt idx="1083">
                  <c:v>41163</c:v>
                </c:pt>
                <c:pt idx="1084">
                  <c:v>41162</c:v>
                </c:pt>
                <c:pt idx="1085">
                  <c:v>41159</c:v>
                </c:pt>
                <c:pt idx="1086">
                  <c:v>41158</c:v>
                </c:pt>
                <c:pt idx="1087">
                  <c:v>41157</c:v>
                </c:pt>
                <c:pt idx="1088">
                  <c:v>41156</c:v>
                </c:pt>
                <c:pt idx="1089">
                  <c:v>41152</c:v>
                </c:pt>
                <c:pt idx="1090">
                  <c:v>41151</c:v>
                </c:pt>
                <c:pt idx="1091">
                  <c:v>41150</c:v>
                </c:pt>
                <c:pt idx="1092">
                  <c:v>41149</c:v>
                </c:pt>
                <c:pt idx="1093">
                  <c:v>41148</c:v>
                </c:pt>
                <c:pt idx="1094">
                  <c:v>41145</c:v>
                </c:pt>
                <c:pt idx="1095">
                  <c:v>41144</c:v>
                </c:pt>
                <c:pt idx="1096">
                  <c:v>41143</c:v>
                </c:pt>
                <c:pt idx="1097">
                  <c:v>41142</c:v>
                </c:pt>
                <c:pt idx="1098">
                  <c:v>41141</c:v>
                </c:pt>
                <c:pt idx="1099">
                  <c:v>41138</c:v>
                </c:pt>
                <c:pt idx="1100">
                  <c:v>41137</c:v>
                </c:pt>
                <c:pt idx="1101">
                  <c:v>41136</c:v>
                </c:pt>
                <c:pt idx="1102">
                  <c:v>41135</c:v>
                </c:pt>
                <c:pt idx="1103">
                  <c:v>41134</c:v>
                </c:pt>
                <c:pt idx="1104">
                  <c:v>41131</c:v>
                </c:pt>
                <c:pt idx="1105">
                  <c:v>41130</c:v>
                </c:pt>
                <c:pt idx="1106">
                  <c:v>41129</c:v>
                </c:pt>
                <c:pt idx="1107">
                  <c:v>41128</c:v>
                </c:pt>
                <c:pt idx="1108">
                  <c:v>41127</c:v>
                </c:pt>
                <c:pt idx="1109">
                  <c:v>41124</c:v>
                </c:pt>
                <c:pt idx="1110">
                  <c:v>41123</c:v>
                </c:pt>
                <c:pt idx="1111">
                  <c:v>41122</c:v>
                </c:pt>
                <c:pt idx="1112">
                  <c:v>41121</c:v>
                </c:pt>
                <c:pt idx="1113">
                  <c:v>41120</c:v>
                </c:pt>
                <c:pt idx="1114">
                  <c:v>41117</c:v>
                </c:pt>
                <c:pt idx="1115">
                  <c:v>41116</c:v>
                </c:pt>
                <c:pt idx="1116">
                  <c:v>41115</c:v>
                </c:pt>
                <c:pt idx="1117">
                  <c:v>41114</c:v>
                </c:pt>
                <c:pt idx="1118">
                  <c:v>41113</c:v>
                </c:pt>
                <c:pt idx="1119">
                  <c:v>41110</c:v>
                </c:pt>
                <c:pt idx="1120">
                  <c:v>41109</c:v>
                </c:pt>
                <c:pt idx="1121">
                  <c:v>41108</c:v>
                </c:pt>
                <c:pt idx="1122">
                  <c:v>41107</c:v>
                </c:pt>
                <c:pt idx="1123">
                  <c:v>41106</c:v>
                </c:pt>
                <c:pt idx="1124">
                  <c:v>41103</c:v>
                </c:pt>
                <c:pt idx="1125">
                  <c:v>41102</c:v>
                </c:pt>
                <c:pt idx="1126">
                  <c:v>41101</c:v>
                </c:pt>
                <c:pt idx="1127">
                  <c:v>41100</c:v>
                </c:pt>
                <c:pt idx="1128">
                  <c:v>41099</c:v>
                </c:pt>
                <c:pt idx="1129">
                  <c:v>41096</c:v>
                </c:pt>
                <c:pt idx="1130">
                  <c:v>41095</c:v>
                </c:pt>
                <c:pt idx="1131">
                  <c:v>41093</c:v>
                </c:pt>
                <c:pt idx="1132">
                  <c:v>41092</c:v>
                </c:pt>
                <c:pt idx="1133">
                  <c:v>41089</c:v>
                </c:pt>
                <c:pt idx="1134">
                  <c:v>41088</c:v>
                </c:pt>
                <c:pt idx="1135">
                  <c:v>41087</c:v>
                </c:pt>
                <c:pt idx="1136">
                  <c:v>41086</c:v>
                </c:pt>
                <c:pt idx="1137">
                  <c:v>41085</c:v>
                </c:pt>
                <c:pt idx="1138">
                  <c:v>41082</c:v>
                </c:pt>
                <c:pt idx="1139">
                  <c:v>41081</c:v>
                </c:pt>
                <c:pt idx="1140">
                  <c:v>41080</c:v>
                </c:pt>
                <c:pt idx="1141">
                  <c:v>41079</c:v>
                </c:pt>
                <c:pt idx="1142">
                  <c:v>41078</c:v>
                </c:pt>
                <c:pt idx="1143">
                  <c:v>41075</c:v>
                </c:pt>
                <c:pt idx="1144">
                  <c:v>41074</c:v>
                </c:pt>
                <c:pt idx="1145">
                  <c:v>41073</c:v>
                </c:pt>
                <c:pt idx="1146">
                  <c:v>41072</c:v>
                </c:pt>
                <c:pt idx="1147">
                  <c:v>41071</c:v>
                </c:pt>
                <c:pt idx="1148">
                  <c:v>41068</c:v>
                </c:pt>
                <c:pt idx="1149">
                  <c:v>41067</c:v>
                </c:pt>
                <c:pt idx="1150">
                  <c:v>41066</c:v>
                </c:pt>
                <c:pt idx="1151">
                  <c:v>41065</c:v>
                </c:pt>
                <c:pt idx="1152">
                  <c:v>41064</c:v>
                </c:pt>
                <c:pt idx="1153">
                  <c:v>41061</c:v>
                </c:pt>
                <c:pt idx="1154">
                  <c:v>41060</c:v>
                </c:pt>
                <c:pt idx="1155">
                  <c:v>41059</c:v>
                </c:pt>
                <c:pt idx="1156">
                  <c:v>41058</c:v>
                </c:pt>
                <c:pt idx="1157">
                  <c:v>41054</c:v>
                </c:pt>
                <c:pt idx="1158">
                  <c:v>41053</c:v>
                </c:pt>
                <c:pt idx="1159">
                  <c:v>41052</c:v>
                </c:pt>
                <c:pt idx="1160">
                  <c:v>41051</c:v>
                </c:pt>
                <c:pt idx="1161">
                  <c:v>41050</c:v>
                </c:pt>
                <c:pt idx="1162">
                  <c:v>41047</c:v>
                </c:pt>
                <c:pt idx="1163">
                  <c:v>41046</c:v>
                </c:pt>
                <c:pt idx="1164">
                  <c:v>41045</c:v>
                </c:pt>
                <c:pt idx="1165">
                  <c:v>41044</c:v>
                </c:pt>
                <c:pt idx="1166">
                  <c:v>41043</c:v>
                </c:pt>
                <c:pt idx="1167">
                  <c:v>41040</c:v>
                </c:pt>
                <c:pt idx="1168">
                  <c:v>41039</c:v>
                </c:pt>
                <c:pt idx="1169">
                  <c:v>41038</c:v>
                </c:pt>
                <c:pt idx="1170">
                  <c:v>41037</c:v>
                </c:pt>
                <c:pt idx="1171">
                  <c:v>41036</c:v>
                </c:pt>
                <c:pt idx="1172">
                  <c:v>41033</c:v>
                </c:pt>
                <c:pt idx="1173">
                  <c:v>41032</c:v>
                </c:pt>
                <c:pt idx="1174">
                  <c:v>41031</c:v>
                </c:pt>
                <c:pt idx="1175">
                  <c:v>41030</c:v>
                </c:pt>
                <c:pt idx="1176">
                  <c:v>41029</c:v>
                </c:pt>
                <c:pt idx="1177">
                  <c:v>41026</c:v>
                </c:pt>
                <c:pt idx="1178">
                  <c:v>41025</c:v>
                </c:pt>
                <c:pt idx="1179">
                  <c:v>41024</c:v>
                </c:pt>
                <c:pt idx="1180">
                  <c:v>41023</c:v>
                </c:pt>
                <c:pt idx="1181">
                  <c:v>41022</c:v>
                </c:pt>
                <c:pt idx="1182">
                  <c:v>41019</c:v>
                </c:pt>
                <c:pt idx="1183">
                  <c:v>41018</c:v>
                </c:pt>
                <c:pt idx="1184">
                  <c:v>41017</c:v>
                </c:pt>
                <c:pt idx="1185">
                  <c:v>41016</c:v>
                </c:pt>
                <c:pt idx="1186">
                  <c:v>41015</c:v>
                </c:pt>
                <c:pt idx="1187">
                  <c:v>41012</c:v>
                </c:pt>
                <c:pt idx="1188">
                  <c:v>41011</c:v>
                </c:pt>
                <c:pt idx="1189">
                  <c:v>41010</c:v>
                </c:pt>
                <c:pt idx="1190">
                  <c:v>41009</c:v>
                </c:pt>
                <c:pt idx="1191">
                  <c:v>41008</c:v>
                </c:pt>
                <c:pt idx="1192">
                  <c:v>41004</c:v>
                </c:pt>
                <c:pt idx="1193">
                  <c:v>41003</c:v>
                </c:pt>
                <c:pt idx="1194">
                  <c:v>41002</c:v>
                </c:pt>
                <c:pt idx="1195">
                  <c:v>41001</c:v>
                </c:pt>
                <c:pt idx="1196">
                  <c:v>40998</c:v>
                </c:pt>
                <c:pt idx="1197">
                  <c:v>40997</c:v>
                </c:pt>
                <c:pt idx="1198">
                  <c:v>40996</c:v>
                </c:pt>
                <c:pt idx="1199">
                  <c:v>40995</c:v>
                </c:pt>
                <c:pt idx="1200">
                  <c:v>40994</c:v>
                </c:pt>
                <c:pt idx="1201">
                  <c:v>40991</c:v>
                </c:pt>
                <c:pt idx="1202">
                  <c:v>40990</c:v>
                </c:pt>
                <c:pt idx="1203">
                  <c:v>40989</c:v>
                </c:pt>
                <c:pt idx="1204">
                  <c:v>40988</c:v>
                </c:pt>
                <c:pt idx="1205">
                  <c:v>40987</c:v>
                </c:pt>
                <c:pt idx="1206">
                  <c:v>40984</c:v>
                </c:pt>
                <c:pt idx="1207">
                  <c:v>40983</c:v>
                </c:pt>
                <c:pt idx="1208">
                  <c:v>40982</c:v>
                </c:pt>
                <c:pt idx="1209">
                  <c:v>40981</c:v>
                </c:pt>
                <c:pt idx="1210">
                  <c:v>40980</c:v>
                </c:pt>
                <c:pt idx="1211">
                  <c:v>40977</c:v>
                </c:pt>
                <c:pt idx="1212">
                  <c:v>40976</c:v>
                </c:pt>
                <c:pt idx="1213">
                  <c:v>40975</c:v>
                </c:pt>
                <c:pt idx="1214">
                  <c:v>40974</c:v>
                </c:pt>
                <c:pt idx="1215">
                  <c:v>40973</c:v>
                </c:pt>
                <c:pt idx="1216">
                  <c:v>40970</c:v>
                </c:pt>
                <c:pt idx="1217">
                  <c:v>40969</c:v>
                </c:pt>
                <c:pt idx="1218">
                  <c:v>40968</c:v>
                </c:pt>
                <c:pt idx="1219">
                  <c:v>40967</c:v>
                </c:pt>
                <c:pt idx="1220">
                  <c:v>40966</c:v>
                </c:pt>
                <c:pt idx="1221">
                  <c:v>40963</c:v>
                </c:pt>
                <c:pt idx="1222">
                  <c:v>40962</c:v>
                </c:pt>
                <c:pt idx="1223">
                  <c:v>40961</c:v>
                </c:pt>
                <c:pt idx="1224">
                  <c:v>40960</c:v>
                </c:pt>
                <c:pt idx="1225">
                  <c:v>40956</c:v>
                </c:pt>
                <c:pt idx="1226">
                  <c:v>40955</c:v>
                </c:pt>
                <c:pt idx="1227">
                  <c:v>40954</c:v>
                </c:pt>
                <c:pt idx="1228">
                  <c:v>40953</c:v>
                </c:pt>
                <c:pt idx="1229">
                  <c:v>40952</c:v>
                </c:pt>
                <c:pt idx="1230">
                  <c:v>40949</c:v>
                </c:pt>
                <c:pt idx="1231">
                  <c:v>40948</c:v>
                </c:pt>
                <c:pt idx="1232">
                  <c:v>40947</c:v>
                </c:pt>
                <c:pt idx="1233">
                  <c:v>40946</c:v>
                </c:pt>
                <c:pt idx="1234">
                  <c:v>40945</c:v>
                </c:pt>
                <c:pt idx="1235">
                  <c:v>40942</c:v>
                </c:pt>
                <c:pt idx="1236">
                  <c:v>40941</c:v>
                </c:pt>
                <c:pt idx="1237">
                  <c:v>40940</c:v>
                </c:pt>
                <c:pt idx="1238">
                  <c:v>40939</c:v>
                </c:pt>
                <c:pt idx="1239">
                  <c:v>40938</c:v>
                </c:pt>
                <c:pt idx="1240">
                  <c:v>40935</c:v>
                </c:pt>
                <c:pt idx="1241">
                  <c:v>40934</c:v>
                </c:pt>
                <c:pt idx="1242">
                  <c:v>40933</c:v>
                </c:pt>
                <c:pt idx="1243">
                  <c:v>40932</c:v>
                </c:pt>
                <c:pt idx="1244">
                  <c:v>40931</c:v>
                </c:pt>
                <c:pt idx="1245">
                  <c:v>40928</c:v>
                </c:pt>
                <c:pt idx="1246">
                  <c:v>40927</c:v>
                </c:pt>
                <c:pt idx="1247">
                  <c:v>40926</c:v>
                </c:pt>
                <c:pt idx="1248">
                  <c:v>40925</c:v>
                </c:pt>
                <c:pt idx="1249">
                  <c:v>40921</c:v>
                </c:pt>
                <c:pt idx="1250">
                  <c:v>40920</c:v>
                </c:pt>
                <c:pt idx="1251">
                  <c:v>40919</c:v>
                </c:pt>
                <c:pt idx="1252">
                  <c:v>40918</c:v>
                </c:pt>
                <c:pt idx="1253">
                  <c:v>40917</c:v>
                </c:pt>
                <c:pt idx="1254">
                  <c:v>40914</c:v>
                </c:pt>
                <c:pt idx="1255">
                  <c:v>40913</c:v>
                </c:pt>
                <c:pt idx="1256">
                  <c:v>40912</c:v>
                </c:pt>
                <c:pt idx="1257">
                  <c:v>40911</c:v>
                </c:pt>
              </c:numCache>
            </c:numRef>
          </c:cat>
          <c:val>
            <c:numRef>
              <c:f>ABT!$B$2:$B$1259</c:f>
              <c:numCache>
                <c:formatCode>General</c:formatCode>
                <c:ptCount val="1258"/>
                <c:pt idx="0">
                  <c:v>38.163485000000001</c:v>
                </c:pt>
                <c:pt idx="1">
                  <c:v>38.064127999999997</c:v>
                </c:pt>
                <c:pt idx="2">
                  <c:v>37.974705999999998</c:v>
                </c:pt>
                <c:pt idx="3">
                  <c:v>38.352263999999998</c:v>
                </c:pt>
                <c:pt idx="4">
                  <c:v>38.173419000000003</c:v>
                </c:pt>
                <c:pt idx="5">
                  <c:v>38.044255999999997</c:v>
                </c:pt>
                <c:pt idx="6">
                  <c:v>37.994577999999997</c:v>
                </c:pt>
                <c:pt idx="7">
                  <c:v>37.944896</c:v>
                </c:pt>
                <c:pt idx="8">
                  <c:v>38.093933999999997</c:v>
                </c:pt>
                <c:pt idx="9">
                  <c:v>37.855473000000003</c:v>
                </c:pt>
                <c:pt idx="10">
                  <c:v>38.680148000000003</c:v>
                </c:pt>
                <c:pt idx="11">
                  <c:v>38.570853</c:v>
                </c:pt>
                <c:pt idx="12">
                  <c:v>39.186872999999999</c:v>
                </c:pt>
                <c:pt idx="13">
                  <c:v>38.948416000000002</c:v>
                </c:pt>
                <c:pt idx="14">
                  <c:v>38.948416000000002</c:v>
                </c:pt>
                <c:pt idx="15">
                  <c:v>38.431752000000003</c:v>
                </c:pt>
                <c:pt idx="16">
                  <c:v>38.233035000000001</c:v>
                </c:pt>
                <c:pt idx="17">
                  <c:v>38.173419000000003</c:v>
                </c:pt>
                <c:pt idx="18">
                  <c:v>38.183357000000001</c:v>
                </c:pt>
                <c:pt idx="19">
                  <c:v>37.656759999999998</c:v>
                </c:pt>
                <c:pt idx="20">
                  <c:v>37.358682000000002</c:v>
                </c:pt>
                <c:pt idx="21">
                  <c:v>37.825667000000003</c:v>
                </c:pt>
                <c:pt idx="22">
                  <c:v>38.481431000000001</c:v>
                </c:pt>
                <c:pt idx="23">
                  <c:v>38.491368999999999</c:v>
                </c:pt>
                <c:pt idx="24">
                  <c:v>38.908670999999998</c:v>
                </c:pt>
                <c:pt idx="25">
                  <c:v>38.729826000000003</c:v>
                </c:pt>
                <c:pt idx="26">
                  <c:v>37.855473000000003</c:v>
                </c:pt>
                <c:pt idx="27">
                  <c:v>39.504818999999998</c:v>
                </c:pt>
                <c:pt idx="28">
                  <c:v>39.584307000000003</c:v>
                </c:pt>
                <c:pt idx="29">
                  <c:v>40.130777000000002</c:v>
                </c:pt>
                <c:pt idx="30">
                  <c:v>39.693601999999998</c:v>
                </c:pt>
                <c:pt idx="31">
                  <c:v>39.554501000000002</c:v>
                </c:pt>
                <c:pt idx="32">
                  <c:v>38.948416000000002</c:v>
                </c:pt>
                <c:pt idx="33">
                  <c:v>39.882381000000002</c:v>
                </c:pt>
                <c:pt idx="34">
                  <c:v>40.349366000000003</c:v>
                </c:pt>
                <c:pt idx="35">
                  <c:v>39.812831000000003</c:v>
                </c:pt>
                <c:pt idx="36">
                  <c:v>39.574373000000001</c:v>
                </c:pt>
                <c:pt idx="37">
                  <c:v>39.604179999999999</c:v>
                </c:pt>
                <c:pt idx="38">
                  <c:v>38.839120999999999</c:v>
                </c:pt>
                <c:pt idx="39">
                  <c:v>38.133679000000001</c:v>
                </c:pt>
                <c:pt idx="40">
                  <c:v>38.451625</c:v>
                </c:pt>
                <c:pt idx="41">
                  <c:v>38.799377</c:v>
                </c:pt>
                <c:pt idx="42">
                  <c:v>38.988160000000001</c:v>
                </c:pt>
                <c:pt idx="43">
                  <c:v>39.286234</c:v>
                </c:pt>
                <c:pt idx="44">
                  <c:v>40.031419999999997</c:v>
                </c:pt>
                <c:pt idx="45">
                  <c:v>39.703536</c:v>
                </c:pt>
                <c:pt idx="46">
                  <c:v>39.93206</c:v>
                </c:pt>
                <c:pt idx="47">
                  <c:v>40.150649000000001</c:v>
                </c:pt>
                <c:pt idx="48">
                  <c:v>40.240071</c:v>
                </c:pt>
                <c:pt idx="49">
                  <c:v>40.478532999999999</c:v>
                </c:pt>
                <c:pt idx="50">
                  <c:v>39.753214999999997</c:v>
                </c:pt>
                <c:pt idx="51">
                  <c:v>40.905769999999997</c:v>
                </c:pt>
                <c:pt idx="52">
                  <c:v>40.329493999999997</c:v>
                </c:pt>
                <c:pt idx="53">
                  <c:v>40.528210999999999</c:v>
                </c:pt>
                <c:pt idx="54">
                  <c:v>40.716990000000003</c:v>
                </c:pt>
                <c:pt idx="55">
                  <c:v>40.716990000000003</c:v>
                </c:pt>
                <c:pt idx="56">
                  <c:v>40.637501999999998</c:v>
                </c:pt>
                <c:pt idx="57">
                  <c:v>42.947797999999999</c:v>
                </c:pt>
                <c:pt idx="58">
                  <c:v>42.424526999999998</c:v>
                </c:pt>
                <c:pt idx="59">
                  <c:v>42.424526999999998</c:v>
                </c:pt>
                <c:pt idx="60">
                  <c:v>42.197446999999997</c:v>
                </c:pt>
                <c:pt idx="61">
                  <c:v>41.565567999999999</c:v>
                </c:pt>
                <c:pt idx="62">
                  <c:v>42.009856999999997</c:v>
                </c:pt>
                <c:pt idx="63">
                  <c:v>41.753158999999997</c:v>
                </c:pt>
                <c:pt idx="64">
                  <c:v>40.913947</c:v>
                </c:pt>
                <c:pt idx="65">
                  <c:v>41.753158999999997</c:v>
                </c:pt>
                <c:pt idx="66">
                  <c:v>41.792651999999997</c:v>
                </c:pt>
                <c:pt idx="67">
                  <c:v>41.150902000000002</c:v>
                </c:pt>
                <c:pt idx="68">
                  <c:v>41.654426000000001</c:v>
                </c:pt>
                <c:pt idx="69">
                  <c:v>41.684047999999997</c:v>
                </c:pt>
                <c:pt idx="70">
                  <c:v>41.387853</c:v>
                </c:pt>
                <c:pt idx="71">
                  <c:v>41.052173000000003</c:v>
                </c:pt>
                <c:pt idx="72">
                  <c:v>41.150902000000002</c:v>
                </c:pt>
                <c:pt idx="73">
                  <c:v>41.338489000000003</c:v>
                </c:pt>
                <c:pt idx="74">
                  <c:v>40.598008999999998</c:v>
                </c:pt>
                <c:pt idx="75">
                  <c:v>40.291947</c:v>
                </c:pt>
                <c:pt idx="76">
                  <c:v>40.124102999999998</c:v>
                </c:pt>
                <c:pt idx="77">
                  <c:v>40.894199999999998</c:v>
                </c:pt>
                <c:pt idx="78">
                  <c:v>40.489404999999998</c:v>
                </c:pt>
                <c:pt idx="79">
                  <c:v>41.318742</c:v>
                </c:pt>
                <c:pt idx="80">
                  <c:v>41.368110000000001</c:v>
                </c:pt>
                <c:pt idx="81">
                  <c:v>41.624808000000002</c:v>
                </c:pt>
                <c:pt idx="82">
                  <c:v>41.555697000000002</c:v>
                </c:pt>
                <c:pt idx="83">
                  <c:v>41.763030000000001</c:v>
                </c:pt>
                <c:pt idx="84">
                  <c:v>41.486586000000003</c:v>
                </c:pt>
                <c:pt idx="85">
                  <c:v>42.286304999999999</c:v>
                </c:pt>
                <c:pt idx="86">
                  <c:v>42.700972</c:v>
                </c:pt>
                <c:pt idx="87">
                  <c:v>42.434398999999999</c:v>
                </c:pt>
                <c:pt idx="88">
                  <c:v>42.296176000000003</c:v>
                </c:pt>
                <c:pt idx="89">
                  <c:v>42.621985000000002</c:v>
                </c:pt>
                <c:pt idx="90">
                  <c:v>43.342722000000002</c:v>
                </c:pt>
                <c:pt idx="91">
                  <c:v>43.609290999999999</c:v>
                </c:pt>
                <c:pt idx="92">
                  <c:v>43.678406000000003</c:v>
                </c:pt>
                <c:pt idx="93">
                  <c:v>43.796880999999999</c:v>
                </c:pt>
                <c:pt idx="94">
                  <c:v>44.112819000000002</c:v>
                </c:pt>
                <c:pt idx="95">
                  <c:v>44.349769999999999</c:v>
                </c:pt>
                <c:pt idx="96">
                  <c:v>44.576853999999997</c:v>
                </c:pt>
                <c:pt idx="97">
                  <c:v>44.468249999999998</c:v>
                </c:pt>
                <c:pt idx="98">
                  <c:v>44.478121000000002</c:v>
                </c:pt>
                <c:pt idx="99">
                  <c:v>44.241169999999997</c:v>
                </c:pt>
                <c:pt idx="100">
                  <c:v>44.507742999999998</c:v>
                </c:pt>
                <c:pt idx="101">
                  <c:v>44.448503000000002</c:v>
                </c:pt>
                <c:pt idx="102">
                  <c:v>44.685454</c:v>
                </c:pt>
                <c:pt idx="103">
                  <c:v>44.241169999999997</c:v>
                </c:pt>
                <c:pt idx="104">
                  <c:v>44.379392000000003</c:v>
                </c:pt>
                <c:pt idx="105">
                  <c:v>44.497867999999997</c:v>
                </c:pt>
                <c:pt idx="106">
                  <c:v>44.715076000000003</c:v>
                </c:pt>
                <c:pt idx="107">
                  <c:v>44.181930000000001</c:v>
                </c:pt>
                <c:pt idx="108">
                  <c:v>43.885739000000001</c:v>
                </c:pt>
                <c:pt idx="109">
                  <c:v>43.115637999999997</c:v>
                </c:pt>
                <c:pt idx="110">
                  <c:v>43.046526999999998</c:v>
                </c:pt>
                <c:pt idx="111">
                  <c:v>42.858939999999997</c:v>
                </c:pt>
                <c:pt idx="112">
                  <c:v>42.621985000000002</c:v>
                </c:pt>
                <c:pt idx="113">
                  <c:v>42.493637999999997</c:v>
                </c:pt>
                <c:pt idx="114">
                  <c:v>42.10859</c:v>
                </c:pt>
                <c:pt idx="115">
                  <c:v>41.269378000000003</c:v>
                </c:pt>
                <c:pt idx="116">
                  <c:v>41.555697000000002</c:v>
                </c:pt>
                <c:pt idx="117">
                  <c:v>41.565567999999999</c:v>
                </c:pt>
                <c:pt idx="118">
                  <c:v>41.743284000000003</c:v>
                </c:pt>
                <c:pt idx="119">
                  <c:v>41.437221000000001</c:v>
                </c:pt>
                <c:pt idx="120">
                  <c:v>41.674174000000001</c:v>
                </c:pt>
                <c:pt idx="121">
                  <c:v>41.330730000000003</c:v>
                </c:pt>
                <c:pt idx="122">
                  <c:v>41.105041</c:v>
                </c:pt>
                <c:pt idx="123">
                  <c:v>40.584972999999998</c:v>
                </c:pt>
                <c:pt idx="124">
                  <c:v>40.064906000000001</c:v>
                </c:pt>
                <c:pt idx="125">
                  <c:v>38.700949999999999</c:v>
                </c:pt>
                <c:pt idx="126">
                  <c:v>38.799078000000002</c:v>
                </c:pt>
                <c:pt idx="127">
                  <c:v>38.573388000000001</c:v>
                </c:pt>
                <c:pt idx="128">
                  <c:v>37.847253000000002</c:v>
                </c:pt>
                <c:pt idx="129">
                  <c:v>36.856180999999999</c:v>
                </c:pt>
                <c:pt idx="130">
                  <c:v>36.257610999999997</c:v>
                </c:pt>
                <c:pt idx="131">
                  <c:v>37.199621</c:v>
                </c:pt>
                <c:pt idx="132">
                  <c:v>38.887391999999998</c:v>
                </c:pt>
                <c:pt idx="133">
                  <c:v>38.014069999999997</c:v>
                </c:pt>
                <c:pt idx="134">
                  <c:v>37.022993</c:v>
                </c:pt>
                <c:pt idx="135">
                  <c:v>37.042619000000002</c:v>
                </c:pt>
                <c:pt idx="136">
                  <c:v>36.689363999999998</c:v>
                </c:pt>
                <c:pt idx="137">
                  <c:v>36.797303999999997</c:v>
                </c:pt>
                <c:pt idx="138">
                  <c:v>36.728616000000002</c:v>
                </c:pt>
                <c:pt idx="139">
                  <c:v>36.954304999999998</c:v>
                </c:pt>
                <c:pt idx="140">
                  <c:v>37.150557999999997</c:v>
                </c:pt>
                <c:pt idx="141">
                  <c:v>37.680439999999997</c:v>
                </c:pt>
                <c:pt idx="142">
                  <c:v>38.141630999999997</c:v>
                </c:pt>
                <c:pt idx="143">
                  <c:v>38.180881999999997</c:v>
                </c:pt>
                <c:pt idx="144">
                  <c:v>38.200507999999999</c:v>
                </c:pt>
                <c:pt idx="145">
                  <c:v>38.436008999999999</c:v>
                </c:pt>
                <c:pt idx="146">
                  <c:v>38.445822999999997</c:v>
                </c:pt>
                <c:pt idx="147">
                  <c:v>38.789262999999998</c:v>
                </c:pt>
                <c:pt idx="148">
                  <c:v>38.759827000000001</c:v>
                </c:pt>
                <c:pt idx="149">
                  <c:v>38.887391999999998</c:v>
                </c:pt>
                <c:pt idx="150">
                  <c:v>38.563574000000003</c:v>
                </c:pt>
                <c:pt idx="151">
                  <c:v>38.161256000000002</c:v>
                </c:pt>
                <c:pt idx="152">
                  <c:v>37.955191999999997</c:v>
                </c:pt>
                <c:pt idx="153">
                  <c:v>37.268309000000002</c:v>
                </c:pt>
                <c:pt idx="154">
                  <c:v>36.669739</c:v>
                </c:pt>
                <c:pt idx="155">
                  <c:v>36.895428000000003</c:v>
                </c:pt>
                <c:pt idx="156">
                  <c:v>36.542177000000002</c:v>
                </c:pt>
                <c:pt idx="157">
                  <c:v>37.042619000000002</c:v>
                </c:pt>
                <c:pt idx="158">
                  <c:v>37.003368000000002</c:v>
                </c:pt>
                <c:pt idx="159">
                  <c:v>37.533250000000002</c:v>
                </c:pt>
                <c:pt idx="160">
                  <c:v>36.895428000000003</c:v>
                </c:pt>
                <c:pt idx="161">
                  <c:v>37.287934</c:v>
                </c:pt>
                <c:pt idx="162">
                  <c:v>37.297744999999999</c:v>
                </c:pt>
                <c:pt idx="163">
                  <c:v>37.386059000000003</c:v>
                </c:pt>
                <c:pt idx="164">
                  <c:v>37.268309000000002</c:v>
                </c:pt>
                <c:pt idx="165">
                  <c:v>37.258498000000003</c:v>
                </c:pt>
                <c:pt idx="166">
                  <c:v>37.778565</c:v>
                </c:pt>
                <c:pt idx="167">
                  <c:v>37.386059000000003</c:v>
                </c:pt>
                <c:pt idx="168">
                  <c:v>37.827627</c:v>
                </c:pt>
                <c:pt idx="169">
                  <c:v>38.122005000000001</c:v>
                </c:pt>
                <c:pt idx="170">
                  <c:v>38.171070999999998</c:v>
                </c:pt>
                <c:pt idx="171">
                  <c:v>39.662585</c:v>
                </c:pt>
                <c:pt idx="172">
                  <c:v>43.008690000000001</c:v>
                </c:pt>
                <c:pt idx="173">
                  <c:v>43.057752999999998</c:v>
                </c:pt>
                <c:pt idx="174">
                  <c:v>43.185313999999998</c:v>
                </c:pt>
                <c:pt idx="175">
                  <c:v>43.254005999999997</c:v>
                </c:pt>
                <c:pt idx="176">
                  <c:v>43.057752999999998</c:v>
                </c:pt>
                <c:pt idx="177">
                  <c:v>43.146065999999998</c:v>
                </c:pt>
                <c:pt idx="178">
                  <c:v>43.028312</c:v>
                </c:pt>
                <c:pt idx="179">
                  <c:v>43.126441</c:v>
                </c:pt>
                <c:pt idx="180">
                  <c:v>42.596558999999999</c:v>
                </c:pt>
                <c:pt idx="181">
                  <c:v>42.694682999999998</c:v>
                </c:pt>
                <c:pt idx="182">
                  <c:v>42.537681999999997</c:v>
                </c:pt>
                <c:pt idx="183">
                  <c:v>41.762487</c:v>
                </c:pt>
                <c:pt idx="184">
                  <c:v>41.430883000000001</c:v>
                </c:pt>
                <c:pt idx="185">
                  <c:v>41.323599000000002</c:v>
                </c:pt>
                <c:pt idx="186">
                  <c:v>41.557673999999999</c:v>
                </c:pt>
                <c:pt idx="187">
                  <c:v>41.986806000000001</c:v>
                </c:pt>
                <c:pt idx="188">
                  <c:v>41.001750999999999</c:v>
                </c:pt>
                <c:pt idx="189">
                  <c:v>41.274835000000003</c:v>
                </c:pt>
                <c:pt idx="190">
                  <c:v>41.148045000000003</c:v>
                </c:pt>
                <c:pt idx="191">
                  <c:v>40.796939000000002</c:v>
                </c:pt>
                <c:pt idx="192">
                  <c:v>40.621383999999999</c:v>
                </c:pt>
                <c:pt idx="193">
                  <c:v>40.445829000000003</c:v>
                </c:pt>
                <c:pt idx="194">
                  <c:v>39.870399999999997</c:v>
                </c:pt>
                <c:pt idx="195">
                  <c:v>39.743608999999999</c:v>
                </c:pt>
                <c:pt idx="196">
                  <c:v>39.772866999999998</c:v>
                </c:pt>
                <c:pt idx="197">
                  <c:v>40.016692999999997</c:v>
                </c:pt>
                <c:pt idx="198">
                  <c:v>39.753360999999998</c:v>
                </c:pt>
                <c:pt idx="199">
                  <c:v>39.782622000000003</c:v>
                </c:pt>
                <c:pt idx="200">
                  <c:v>39.294970999999997</c:v>
                </c:pt>
                <c:pt idx="201">
                  <c:v>39.187686999999997</c:v>
                </c:pt>
                <c:pt idx="202">
                  <c:v>38.914603</c:v>
                </c:pt>
                <c:pt idx="203">
                  <c:v>39.499783000000001</c:v>
                </c:pt>
                <c:pt idx="204">
                  <c:v>39.372993000000001</c:v>
                </c:pt>
                <c:pt idx="205">
                  <c:v>38.066085999999999</c:v>
                </c:pt>
                <c:pt idx="206">
                  <c:v>38.309911999999997</c:v>
                </c:pt>
                <c:pt idx="207">
                  <c:v>38.202627999999997</c:v>
                </c:pt>
                <c:pt idx="208">
                  <c:v>38.212383000000003</c:v>
                </c:pt>
                <c:pt idx="209">
                  <c:v>38.212383000000003</c:v>
                </c:pt>
                <c:pt idx="210">
                  <c:v>37.861274000000002</c:v>
                </c:pt>
                <c:pt idx="211">
                  <c:v>38.368431999999999</c:v>
                </c:pt>
                <c:pt idx="212">
                  <c:v>38.35868</c:v>
                </c:pt>
                <c:pt idx="213">
                  <c:v>37.783251</c:v>
                </c:pt>
                <c:pt idx="214">
                  <c:v>38.543987000000001</c:v>
                </c:pt>
                <c:pt idx="215">
                  <c:v>38.651271000000001</c:v>
                </c:pt>
                <c:pt idx="216">
                  <c:v>38.23189</c:v>
                </c:pt>
                <c:pt idx="217">
                  <c:v>37.441893</c:v>
                </c:pt>
                <c:pt idx="218">
                  <c:v>38.192877000000003</c:v>
                </c:pt>
                <c:pt idx="219">
                  <c:v>37.578434999999999</c:v>
                </c:pt>
                <c:pt idx="220">
                  <c:v>37.363869999999999</c:v>
                </c:pt>
                <c:pt idx="221">
                  <c:v>37.500411999999997</c:v>
                </c:pt>
                <c:pt idx="222">
                  <c:v>37.051774000000002</c:v>
                </c:pt>
                <c:pt idx="223">
                  <c:v>36.213011999999999</c:v>
                </c:pt>
                <c:pt idx="224">
                  <c:v>35.442521999999997</c:v>
                </c:pt>
                <c:pt idx="225">
                  <c:v>36.291035000000001</c:v>
                </c:pt>
                <c:pt idx="226">
                  <c:v>36.086221999999999</c:v>
                </c:pt>
                <c:pt idx="227">
                  <c:v>36.534860000000002</c:v>
                </c:pt>
                <c:pt idx="228">
                  <c:v>36.486096000000003</c:v>
                </c:pt>
                <c:pt idx="229">
                  <c:v>37.071277000000002</c:v>
                </c:pt>
                <c:pt idx="230">
                  <c:v>37.081032</c:v>
                </c:pt>
                <c:pt idx="231">
                  <c:v>36.944490000000002</c:v>
                </c:pt>
                <c:pt idx="232">
                  <c:v>37.500411999999997</c:v>
                </c:pt>
                <c:pt idx="233">
                  <c:v>36.915227999999999</c:v>
                </c:pt>
                <c:pt idx="234">
                  <c:v>35.803382999999997</c:v>
                </c:pt>
                <c:pt idx="235">
                  <c:v>39.470525000000002</c:v>
                </c:pt>
                <c:pt idx="236">
                  <c:v>39.16818</c:v>
                </c:pt>
                <c:pt idx="237">
                  <c:v>38.680528000000002</c:v>
                </c:pt>
                <c:pt idx="238">
                  <c:v>39.04139</c:v>
                </c:pt>
                <c:pt idx="239">
                  <c:v>38.504973999999997</c:v>
                </c:pt>
                <c:pt idx="240">
                  <c:v>38.973118999999997</c:v>
                </c:pt>
                <c:pt idx="241">
                  <c:v>39.431511999999998</c:v>
                </c:pt>
                <c:pt idx="242">
                  <c:v>39.538795999999998</c:v>
                </c:pt>
                <c:pt idx="243">
                  <c:v>40.084963999999999</c:v>
                </c:pt>
                <c:pt idx="244">
                  <c:v>39.285215000000001</c:v>
                </c:pt>
                <c:pt idx="245">
                  <c:v>40.182495000000003</c:v>
                </c:pt>
                <c:pt idx="246">
                  <c:v>39.474989000000001</c:v>
                </c:pt>
                <c:pt idx="247">
                  <c:v>39.416837000000001</c:v>
                </c:pt>
                <c:pt idx="248">
                  <c:v>40.260032000000002</c:v>
                </c:pt>
                <c:pt idx="249">
                  <c:v>41.248603000000003</c:v>
                </c:pt>
                <c:pt idx="250">
                  <c:v>41.597507999999998</c:v>
                </c:pt>
                <c:pt idx="251">
                  <c:v>41.607202000000001</c:v>
                </c:pt>
                <c:pt idx="252">
                  <c:v>43.526192000000002</c:v>
                </c:pt>
                <c:pt idx="253">
                  <c:v>43.875100000000003</c:v>
                </c:pt>
                <c:pt idx="254">
                  <c:v>44.408152000000001</c:v>
                </c:pt>
                <c:pt idx="255">
                  <c:v>43.642493000000002</c:v>
                </c:pt>
                <c:pt idx="256">
                  <c:v>43.710335999999998</c:v>
                </c:pt>
                <c:pt idx="257">
                  <c:v>43.710335999999998</c:v>
                </c:pt>
                <c:pt idx="258">
                  <c:v>43.109440999999997</c:v>
                </c:pt>
                <c:pt idx="259">
                  <c:v>42.683</c:v>
                </c:pt>
                <c:pt idx="260">
                  <c:v>42.353476000000001</c:v>
                </c:pt>
                <c:pt idx="261">
                  <c:v>43.865406</c:v>
                </c:pt>
                <c:pt idx="262">
                  <c:v>44.631064000000002</c:v>
                </c:pt>
                <c:pt idx="263">
                  <c:v>44.185239000000003</c:v>
                </c:pt>
                <c:pt idx="264">
                  <c:v>43.429273999999999</c:v>
                </c:pt>
                <c:pt idx="265">
                  <c:v>42.993138999999999</c:v>
                </c:pt>
                <c:pt idx="266">
                  <c:v>43.913868000000001</c:v>
                </c:pt>
                <c:pt idx="267">
                  <c:v>43.574649999999998</c:v>
                </c:pt>
                <c:pt idx="268">
                  <c:v>44.146470999999998</c:v>
                </c:pt>
                <c:pt idx="269">
                  <c:v>44.156165000000001</c:v>
                </c:pt>
                <c:pt idx="270">
                  <c:v>43.904173999999998</c:v>
                </c:pt>
                <c:pt idx="271">
                  <c:v>42.789611000000001</c:v>
                </c:pt>
                <c:pt idx="272">
                  <c:v>43.826641000000002</c:v>
                </c:pt>
                <c:pt idx="273">
                  <c:v>44.059244</c:v>
                </c:pt>
                <c:pt idx="274">
                  <c:v>43.535882000000001</c:v>
                </c:pt>
                <c:pt idx="275">
                  <c:v>44.020474999999998</c:v>
                </c:pt>
                <c:pt idx="276">
                  <c:v>44.010784999999998</c:v>
                </c:pt>
                <c:pt idx="277">
                  <c:v>44.049554000000001</c:v>
                </c:pt>
                <c:pt idx="278">
                  <c:v>44.039859999999997</c:v>
                </c:pt>
                <c:pt idx="279">
                  <c:v>44.592295999999997</c:v>
                </c:pt>
                <c:pt idx="280">
                  <c:v>44.320925000000003</c:v>
                </c:pt>
                <c:pt idx="281">
                  <c:v>44.388767999999999</c:v>
                </c:pt>
                <c:pt idx="282">
                  <c:v>43.390506000000002</c:v>
                </c:pt>
                <c:pt idx="283">
                  <c:v>43.497117000000003</c:v>
                </c:pt>
                <c:pt idx="284">
                  <c:v>42.605463</c:v>
                </c:pt>
                <c:pt idx="285">
                  <c:v>42.828375999999999</c:v>
                </c:pt>
                <c:pt idx="286">
                  <c:v>43.681260999999999</c:v>
                </c:pt>
                <c:pt idx="287">
                  <c:v>44.349998999999997</c:v>
                </c:pt>
                <c:pt idx="288">
                  <c:v>43.661876999999997</c:v>
                </c:pt>
                <c:pt idx="289">
                  <c:v>44.224007999999998</c:v>
                </c:pt>
                <c:pt idx="290">
                  <c:v>43.787872999999998</c:v>
                </c:pt>
                <c:pt idx="291">
                  <c:v>43.787872999999998</c:v>
                </c:pt>
                <c:pt idx="292">
                  <c:v>44.107702000000003</c:v>
                </c:pt>
                <c:pt idx="293">
                  <c:v>44.030169000000001</c:v>
                </c:pt>
                <c:pt idx="294">
                  <c:v>43.419580000000003</c:v>
                </c:pt>
                <c:pt idx="295">
                  <c:v>43.846024999999997</c:v>
                </c:pt>
                <c:pt idx="296">
                  <c:v>43.380811999999999</c:v>
                </c:pt>
                <c:pt idx="297">
                  <c:v>42.527929999999998</c:v>
                </c:pt>
                <c:pt idx="298">
                  <c:v>42.266249000000002</c:v>
                </c:pt>
                <c:pt idx="299">
                  <c:v>42.256554999999999</c:v>
                </c:pt>
                <c:pt idx="300">
                  <c:v>42.159638000000001</c:v>
                </c:pt>
                <c:pt idx="301">
                  <c:v>40.899695999999999</c:v>
                </c:pt>
                <c:pt idx="302">
                  <c:v>40.453870000000002</c:v>
                </c:pt>
                <c:pt idx="303">
                  <c:v>40.851236999999998</c:v>
                </c:pt>
                <c:pt idx="304">
                  <c:v>40.919080000000001</c:v>
                </c:pt>
                <c:pt idx="305">
                  <c:v>40.579861999999999</c:v>
                </c:pt>
                <c:pt idx="306">
                  <c:v>39.465299000000002</c:v>
                </c:pt>
                <c:pt idx="307">
                  <c:v>39.659134000000002</c:v>
                </c:pt>
                <c:pt idx="308">
                  <c:v>40.056502000000002</c:v>
                </c:pt>
                <c:pt idx="309">
                  <c:v>40.364851000000002</c:v>
                </c:pt>
                <c:pt idx="310">
                  <c:v>39.661428999999998</c:v>
                </c:pt>
                <c:pt idx="311">
                  <c:v>39.150727000000003</c:v>
                </c:pt>
                <c:pt idx="312">
                  <c:v>38.437666999999998</c:v>
                </c:pt>
                <c:pt idx="313">
                  <c:v>39.883054999999999</c:v>
                </c:pt>
                <c:pt idx="314">
                  <c:v>39.873420000000003</c:v>
                </c:pt>
                <c:pt idx="315">
                  <c:v>39.275990999999998</c:v>
                </c:pt>
                <c:pt idx="316">
                  <c:v>38.755654</c:v>
                </c:pt>
                <c:pt idx="317">
                  <c:v>38.061866999999999</c:v>
                </c:pt>
                <c:pt idx="318">
                  <c:v>37.637887999999997</c:v>
                </c:pt>
                <c:pt idx="319">
                  <c:v>39.372351999999999</c:v>
                </c:pt>
                <c:pt idx="320">
                  <c:v>40.413029000000002</c:v>
                </c:pt>
                <c:pt idx="321">
                  <c:v>40.663564999999998</c:v>
                </c:pt>
                <c:pt idx="322">
                  <c:v>40.933369999999996</c:v>
                </c:pt>
                <c:pt idx="323">
                  <c:v>41.723514000000002</c:v>
                </c:pt>
                <c:pt idx="324">
                  <c:v>41.752425000000002</c:v>
                </c:pt>
                <c:pt idx="325">
                  <c:v>42.629292999999997</c:v>
                </c:pt>
                <c:pt idx="326">
                  <c:v>42.263126999999997</c:v>
                </c:pt>
                <c:pt idx="327">
                  <c:v>42.214948</c:v>
                </c:pt>
                <c:pt idx="328">
                  <c:v>41.598247000000001</c:v>
                </c:pt>
                <c:pt idx="329">
                  <c:v>41.829509999999999</c:v>
                </c:pt>
                <c:pt idx="330">
                  <c:v>41.550068000000003</c:v>
                </c:pt>
                <c:pt idx="331">
                  <c:v>41.656063000000003</c:v>
                </c:pt>
                <c:pt idx="332">
                  <c:v>42.436574</c:v>
                </c:pt>
                <c:pt idx="333">
                  <c:v>41.501888999999998</c:v>
                </c:pt>
                <c:pt idx="334">
                  <c:v>42.532932000000002</c:v>
                </c:pt>
                <c:pt idx="335">
                  <c:v>42.629292999999997</c:v>
                </c:pt>
                <c:pt idx="336">
                  <c:v>41.983685000000001</c:v>
                </c:pt>
                <c:pt idx="337">
                  <c:v>43.641063000000003</c:v>
                </c:pt>
                <c:pt idx="338">
                  <c:v>44.344484999999999</c:v>
                </c:pt>
                <c:pt idx="339">
                  <c:v>43.978318999999999</c:v>
                </c:pt>
                <c:pt idx="340">
                  <c:v>42.378757</c:v>
                </c:pt>
                <c:pt idx="341">
                  <c:v>41.338079999999998</c:v>
                </c:pt>
                <c:pt idx="342">
                  <c:v>42.108953</c:v>
                </c:pt>
                <c:pt idx="343">
                  <c:v>45.414071999999997</c:v>
                </c:pt>
                <c:pt idx="344">
                  <c:v>46.763097999999999</c:v>
                </c:pt>
                <c:pt idx="345">
                  <c:v>48.025404000000002</c:v>
                </c:pt>
                <c:pt idx="346">
                  <c:v>48.603558</c:v>
                </c:pt>
                <c:pt idx="347">
                  <c:v>48.545744999999997</c:v>
                </c:pt>
                <c:pt idx="348">
                  <c:v>48.401204</c:v>
                </c:pt>
                <c:pt idx="349">
                  <c:v>48.025404000000002</c:v>
                </c:pt>
                <c:pt idx="350">
                  <c:v>48.266302000000003</c:v>
                </c:pt>
                <c:pt idx="351">
                  <c:v>48.555379000000002</c:v>
                </c:pt>
                <c:pt idx="352">
                  <c:v>48.815548999999997</c:v>
                </c:pt>
                <c:pt idx="353">
                  <c:v>48.285573999999997</c:v>
                </c:pt>
                <c:pt idx="354">
                  <c:v>48.487927999999997</c:v>
                </c:pt>
                <c:pt idx="355">
                  <c:v>48.642102000000001</c:v>
                </c:pt>
                <c:pt idx="356">
                  <c:v>48.671008999999998</c:v>
                </c:pt>
                <c:pt idx="357">
                  <c:v>48.661375</c:v>
                </c:pt>
                <c:pt idx="358">
                  <c:v>48.844456000000001</c:v>
                </c:pt>
                <c:pt idx="359">
                  <c:v>48.921545000000002</c:v>
                </c:pt>
                <c:pt idx="360">
                  <c:v>49.200986999999998</c:v>
                </c:pt>
                <c:pt idx="361">
                  <c:v>49.085354000000002</c:v>
                </c:pt>
                <c:pt idx="362">
                  <c:v>48.844456000000001</c:v>
                </c:pt>
                <c:pt idx="363">
                  <c:v>49.191349000000002</c:v>
                </c:pt>
                <c:pt idx="364">
                  <c:v>49.335889000000002</c:v>
                </c:pt>
                <c:pt idx="365">
                  <c:v>49.123897999999997</c:v>
                </c:pt>
                <c:pt idx="366">
                  <c:v>47.948315000000001</c:v>
                </c:pt>
                <c:pt idx="367">
                  <c:v>48.237395999999997</c:v>
                </c:pt>
                <c:pt idx="368">
                  <c:v>48.083221000000002</c:v>
                </c:pt>
                <c:pt idx="369">
                  <c:v>47.957953000000003</c:v>
                </c:pt>
                <c:pt idx="370">
                  <c:v>47.514702</c:v>
                </c:pt>
                <c:pt idx="371">
                  <c:v>48.372298000000001</c:v>
                </c:pt>
                <c:pt idx="372">
                  <c:v>47.909773999999999</c:v>
                </c:pt>
                <c:pt idx="373">
                  <c:v>47.880867000000002</c:v>
                </c:pt>
                <c:pt idx="374">
                  <c:v>47.171235000000003</c:v>
                </c:pt>
                <c:pt idx="375">
                  <c:v>47.228774000000001</c:v>
                </c:pt>
                <c:pt idx="376">
                  <c:v>48.149374999999999</c:v>
                </c:pt>
                <c:pt idx="377">
                  <c:v>47.698666000000003</c:v>
                </c:pt>
                <c:pt idx="378">
                  <c:v>47.382207000000001</c:v>
                </c:pt>
                <c:pt idx="379">
                  <c:v>47.487693999999998</c:v>
                </c:pt>
                <c:pt idx="380">
                  <c:v>47.065753000000001</c:v>
                </c:pt>
                <c:pt idx="381">
                  <c:v>46.998621999999997</c:v>
                </c:pt>
                <c:pt idx="382">
                  <c:v>47.919226000000002</c:v>
                </c:pt>
                <c:pt idx="383">
                  <c:v>47.305492999999998</c:v>
                </c:pt>
                <c:pt idx="384">
                  <c:v>47.468513999999999</c:v>
                </c:pt>
                <c:pt idx="385">
                  <c:v>47.832920000000001</c:v>
                </c:pt>
                <c:pt idx="386">
                  <c:v>47.976762000000001</c:v>
                </c:pt>
                <c:pt idx="387">
                  <c:v>47.842508000000002</c:v>
                </c:pt>
                <c:pt idx="388">
                  <c:v>47.890455000000003</c:v>
                </c:pt>
                <c:pt idx="389">
                  <c:v>46.576681000000001</c:v>
                </c:pt>
                <c:pt idx="390">
                  <c:v>46.490374000000003</c:v>
                </c:pt>
                <c:pt idx="391">
                  <c:v>46.097200999999998</c:v>
                </c:pt>
                <c:pt idx="392">
                  <c:v>46.672575000000002</c:v>
                </c:pt>
                <c:pt idx="393">
                  <c:v>47.046573000000002</c:v>
                </c:pt>
                <c:pt idx="394">
                  <c:v>46.509554000000001</c:v>
                </c:pt>
                <c:pt idx="395">
                  <c:v>46.202686999999997</c:v>
                </c:pt>
                <c:pt idx="396">
                  <c:v>46.452015000000003</c:v>
                </c:pt>
                <c:pt idx="397">
                  <c:v>46.461607000000001</c:v>
                </c:pt>
                <c:pt idx="398">
                  <c:v>46.682167</c:v>
                </c:pt>
                <c:pt idx="399">
                  <c:v>46.854779999999998</c:v>
                </c:pt>
                <c:pt idx="400">
                  <c:v>46.931494999999998</c:v>
                </c:pt>
                <c:pt idx="401">
                  <c:v>46.931494999999998</c:v>
                </c:pt>
                <c:pt idx="402">
                  <c:v>46.605449</c:v>
                </c:pt>
                <c:pt idx="403">
                  <c:v>47.238362000000002</c:v>
                </c:pt>
                <c:pt idx="404">
                  <c:v>46.998621999999997</c:v>
                </c:pt>
                <c:pt idx="405">
                  <c:v>46.605449</c:v>
                </c:pt>
                <c:pt idx="406">
                  <c:v>47.017802000000003</c:v>
                </c:pt>
                <c:pt idx="407">
                  <c:v>47.315080999999999</c:v>
                </c:pt>
                <c:pt idx="408">
                  <c:v>47.123288000000002</c:v>
                </c:pt>
                <c:pt idx="409">
                  <c:v>46.998621999999997</c:v>
                </c:pt>
                <c:pt idx="410">
                  <c:v>46.835600999999997</c:v>
                </c:pt>
                <c:pt idx="411">
                  <c:v>46.710934999999999</c:v>
                </c:pt>
                <c:pt idx="412">
                  <c:v>46.672575000000002</c:v>
                </c:pt>
                <c:pt idx="413">
                  <c:v>45.099882000000001</c:v>
                </c:pt>
                <c:pt idx="414">
                  <c:v>45.195779999999999</c:v>
                </c:pt>
                <c:pt idx="415">
                  <c:v>45.387573000000003</c:v>
                </c:pt>
                <c:pt idx="416">
                  <c:v>45.617721000000003</c:v>
                </c:pt>
                <c:pt idx="417">
                  <c:v>44.591633999999999</c:v>
                </c:pt>
                <c:pt idx="418">
                  <c:v>44.629994000000003</c:v>
                </c:pt>
                <c:pt idx="419">
                  <c:v>44.927269000000003</c:v>
                </c:pt>
                <c:pt idx="420">
                  <c:v>45.071114000000001</c:v>
                </c:pt>
                <c:pt idx="421">
                  <c:v>44.773834999999998</c:v>
                </c:pt>
                <c:pt idx="422">
                  <c:v>44.514915999999999</c:v>
                </c:pt>
                <c:pt idx="423">
                  <c:v>45.234135999999999</c:v>
                </c:pt>
                <c:pt idx="424">
                  <c:v>45.636901000000002</c:v>
                </c:pt>
                <c:pt idx="425">
                  <c:v>45.541006000000003</c:v>
                </c:pt>
                <c:pt idx="426">
                  <c:v>46.336941000000003</c:v>
                </c:pt>
                <c:pt idx="427">
                  <c:v>46.471195000000002</c:v>
                </c:pt>
                <c:pt idx="428">
                  <c:v>46.365709000000003</c:v>
                </c:pt>
                <c:pt idx="429">
                  <c:v>45.186188000000001</c:v>
                </c:pt>
                <c:pt idx="430">
                  <c:v>44.716299999999997</c:v>
                </c:pt>
                <c:pt idx="431">
                  <c:v>44.351894000000001</c:v>
                </c:pt>
                <c:pt idx="432">
                  <c:v>44.610813999999998</c:v>
                </c:pt>
                <c:pt idx="433">
                  <c:v>44.908093000000001</c:v>
                </c:pt>
                <c:pt idx="434">
                  <c:v>44.783427000000003</c:v>
                </c:pt>
                <c:pt idx="435">
                  <c:v>44.620401999999999</c:v>
                </c:pt>
                <c:pt idx="436">
                  <c:v>44.984808000000001</c:v>
                </c:pt>
                <c:pt idx="437">
                  <c:v>44.841695000000001</c:v>
                </c:pt>
                <c:pt idx="438">
                  <c:v>44.469605000000001</c:v>
                </c:pt>
                <c:pt idx="439">
                  <c:v>44.068890000000003</c:v>
                </c:pt>
                <c:pt idx="440">
                  <c:v>44.173839000000001</c:v>
                </c:pt>
                <c:pt idx="441">
                  <c:v>44.011648000000001</c:v>
                </c:pt>
                <c:pt idx="442">
                  <c:v>43.782667000000004</c:v>
                </c:pt>
                <c:pt idx="443">
                  <c:v>44.202463999999999</c:v>
                </c:pt>
                <c:pt idx="444">
                  <c:v>44.918022999999998</c:v>
                </c:pt>
                <c:pt idx="445">
                  <c:v>44.631796000000001</c:v>
                </c:pt>
                <c:pt idx="446">
                  <c:v>44.364655999999997</c:v>
                </c:pt>
                <c:pt idx="447">
                  <c:v>44.393276999999998</c:v>
                </c:pt>
                <c:pt idx="448">
                  <c:v>44.841695000000001</c:v>
                </c:pt>
                <c:pt idx="449">
                  <c:v>45.290112999999998</c:v>
                </c:pt>
                <c:pt idx="450">
                  <c:v>45.290112999999998</c:v>
                </c:pt>
                <c:pt idx="451">
                  <c:v>45.261488</c:v>
                </c:pt>
                <c:pt idx="452">
                  <c:v>45.213785000000001</c:v>
                </c:pt>
                <c:pt idx="453">
                  <c:v>44.927562000000002</c:v>
                </c:pt>
                <c:pt idx="454">
                  <c:v>45.633581999999997</c:v>
                </c:pt>
                <c:pt idx="455">
                  <c:v>44.727206000000002</c:v>
                </c:pt>
                <c:pt idx="456">
                  <c:v>45.080215000000003</c:v>
                </c:pt>
                <c:pt idx="457">
                  <c:v>44.173839000000001</c:v>
                </c:pt>
                <c:pt idx="458">
                  <c:v>44.049807999999999</c:v>
                </c:pt>
                <c:pt idx="459">
                  <c:v>44.679502999999997</c:v>
                </c:pt>
                <c:pt idx="460">
                  <c:v>44.364655999999997</c:v>
                </c:pt>
                <c:pt idx="461">
                  <c:v>45.261488</c:v>
                </c:pt>
                <c:pt idx="462">
                  <c:v>44.851233999999998</c:v>
                </c:pt>
                <c:pt idx="463">
                  <c:v>44.927562000000002</c:v>
                </c:pt>
                <c:pt idx="464">
                  <c:v>45.051592999999997</c:v>
                </c:pt>
                <c:pt idx="465">
                  <c:v>45.194702999999997</c:v>
                </c:pt>
                <c:pt idx="466">
                  <c:v>45.423682999999997</c:v>
                </c:pt>
                <c:pt idx="467">
                  <c:v>45.223328000000002</c:v>
                </c:pt>
                <c:pt idx="468">
                  <c:v>45.290112999999998</c:v>
                </c:pt>
                <c:pt idx="469">
                  <c:v>45.146999999999998</c:v>
                </c:pt>
                <c:pt idx="470">
                  <c:v>45.299652000000002</c:v>
                </c:pt>
                <c:pt idx="471">
                  <c:v>44.469605000000001</c:v>
                </c:pt>
                <c:pt idx="472">
                  <c:v>44.278787999999999</c:v>
                </c:pt>
                <c:pt idx="473">
                  <c:v>44.278787999999999</c:v>
                </c:pt>
                <c:pt idx="474">
                  <c:v>43.973483000000002</c:v>
                </c:pt>
                <c:pt idx="475">
                  <c:v>43.143436000000001</c:v>
                </c:pt>
                <c:pt idx="476">
                  <c:v>42.866751999999998</c:v>
                </c:pt>
                <c:pt idx="477">
                  <c:v>42.857210000000002</c:v>
                </c:pt>
                <c:pt idx="478">
                  <c:v>42.475580000000001</c:v>
                </c:pt>
                <c:pt idx="479">
                  <c:v>43.410577000000004</c:v>
                </c:pt>
                <c:pt idx="480">
                  <c:v>43.553690000000003</c:v>
                </c:pt>
                <c:pt idx="481">
                  <c:v>43.095728999999999</c:v>
                </c:pt>
                <c:pt idx="482">
                  <c:v>43.725425000000001</c:v>
                </c:pt>
                <c:pt idx="483">
                  <c:v>43.152974999999998</c:v>
                </c:pt>
                <c:pt idx="484">
                  <c:v>42.704557000000001</c:v>
                </c:pt>
                <c:pt idx="485">
                  <c:v>43.181596999999996</c:v>
                </c:pt>
                <c:pt idx="486">
                  <c:v>41.416553</c:v>
                </c:pt>
                <c:pt idx="487">
                  <c:v>41.674154000000001</c:v>
                </c:pt>
                <c:pt idx="488">
                  <c:v>42.122571999999998</c:v>
                </c:pt>
                <c:pt idx="489">
                  <c:v>41.845889</c:v>
                </c:pt>
                <c:pt idx="490">
                  <c:v>42.446959</c:v>
                </c:pt>
                <c:pt idx="491">
                  <c:v>42.036704999999998</c:v>
                </c:pt>
                <c:pt idx="492">
                  <c:v>42.189357999999999</c:v>
                </c:pt>
                <c:pt idx="493">
                  <c:v>42.446959</c:v>
                </c:pt>
                <c:pt idx="494">
                  <c:v>41.931756</c:v>
                </c:pt>
                <c:pt idx="495">
                  <c:v>42.246600000000001</c:v>
                </c:pt>
                <c:pt idx="496">
                  <c:v>42.561447999999999</c:v>
                </c:pt>
                <c:pt idx="497">
                  <c:v>43.257927000000002</c:v>
                </c:pt>
                <c:pt idx="498">
                  <c:v>42.897284999999997</c:v>
                </c:pt>
                <c:pt idx="499">
                  <c:v>43.352831000000002</c:v>
                </c:pt>
                <c:pt idx="500">
                  <c:v>42.479697999999999</c:v>
                </c:pt>
                <c:pt idx="501">
                  <c:v>42.138041999999999</c:v>
                </c:pt>
                <c:pt idx="502">
                  <c:v>42.622058000000003</c:v>
                </c:pt>
                <c:pt idx="503">
                  <c:v>42.612569000000001</c:v>
                </c:pt>
                <c:pt idx="504">
                  <c:v>42.726455000000001</c:v>
                </c:pt>
                <c:pt idx="505">
                  <c:v>43.362319999999997</c:v>
                </c:pt>
                <c:pt idx="506">
                  <c:v>43.276904999999999</c:v>
                </c:pt>
                <c:pt idx="507">
                  <c:v>43.514167999999998</c:v>
                </c:pt>
                <c:pt idx="508">
                  <c:v>43.371811999999998</c:v>
                </c:pt>
                <c:pt idx="509">
                  <c:v>43.390794</c:v>
                </c:pt>
                <c:pt idx="510">
                  <c:v>44.007677000000001</c:v>
                </c:pt>
                <c:pt idx="511">
                  <c:v>43.703980000000001</c:v>
                </c:pt>
                <c:pt idx="512">
                  <c:v>43.438245999999999</c:v>
                </c:pt>
                <c:pt idx="513">
                  <c:v>42.005170999999997</c:v>
                </c:pt>
                <c:pt idx="514">
                  <c:v>41.188986999999997</c:v>
                </c:pt>
                <c:pt idx="515">
                  <c:v>41.245927999999999</c:v>
                </c:pt>
                <c:pt idx="516">
                  <c:v>41.464210000000001</c:v>
                </c:pt>
                <c:pt idx="517">
                  <c:v>42.194982000000003</c:v>
                </c:pt>
                <c:pt idx="518">
                  <c:v>42.109566999999998</c:v>
                </c:pt>
                <c:pt idx="519">
                  <c:v>43.125056000000001</c:v>
                </c:pt>
                <c:pt idx="520">
                  <c:v>43.381301000000001</c:v>
                </c:pt>
                <c:pt idx="521">
                  <c:v>42.992189000000003</c:v>
                </c:pt>
                <c:pt idx="522">
                  <c:v>43.172511999999998</c:v>
                </c:pt>
                <c:pt idx="523">
                  <c:v>43.352831000000002</c:v>
                </c:pt>
                <c:pt idx="524">
                  <c:v>42.916266</c:v>
                </c:pt>
                <c:pt idx="525">
                  <c:v>42.062114999999999</c:v>
                </c:pt>
                <c:pt idx="526">
                  <c:v>42.242435</c:v>
                </c:pt>
                <c:pt idx="527">
                  <c:v>41.995682000000002</c:v>
                </c:pt>
                <c:pt idx="528">
                  <c:v>41.910266999999997</c:v>
                </c:pt>
                <c:pt idx="529">
                  <c:v>42.062114999999999</c:v>
                </c:pt>
                <c:pt idx="530">
                  <c:v>41.578099000000002</c:v>
                </c:pt>
                <c:pt idx="531">
                  <c:v>41.549624999999999</c:v>
                </c:pt>
                <c:pt idx="532">
                  <c:v>41.217457000000003</c:v>
                </c:pt>
                <c:pt idx="533">
                  <c:v>41.473702000000003</c:v>
                </c:pt>
                <c:pt idx="534">
                  <c:v>41.483190999999998</c:v>
                </c:pt>
                <c:pt idx="535">
                  <c:v>41.578099000000002</c:v>
                </c:pt>
                <c:pt idx="536">
                  <c:v>42.318361000000003</c:v>
                </c:pt>
                <c:pt idx="537">
                  <c:v>41.976700000000001</c:v>
                </c:pt>
                <c:pt idx="538">
                  <c:v>41.995682000000002</c:v>
                </c:pt>
                <c:pt idx="539">
                  <c:v>41.843832999999997</c:v>
                </c:pt>
                <c:pt idx="540">
                  <c:v>41.160511999999997</c:v>
                </c:pt>
                <c:pt idx="541">
                  <c:v>41.464210000000001</c:v>
                </c:pt>
                <c:pt idx="542">
                  <c:v>41.435738999999998</c:v>
                </c:pt>
                <c:pt idx="543">
                  <c:v>41.388286999999998</c:v>
                </c:pt>
                <c:pt idx="544">
                  <c:v>41.084589999999999</c:v>
                </c:pt>
                <c:pt idx="545">
                  <c:v>41.369306000000002</c:v>
                </c:pt>
                <c:pt idx="546">
                  <c:v>41.274402000000002</c:v>
                </c:pt>
                <c:pt idx="547">
                  <c:v>40.562609999999999</c:v>
                </c:pt>
                <c:pt idx="548">
                  <c:v>40.334836000000003</c:v>
                </c:pt>
                <c:pt idx="549">
                  <c:v>40.088082999999997</c:v>
                </c:pt>
                <c:pt idx="550">
                  <c:v>40.296872999999998</c:v>
                </c:pt>
                <c:pt idx="551">
                  <c:v>40.268402000000002</c:v>
                </c:pt>
                <c:pt idx="552">
                  <c:v>39.471195999999999</c:v>
                </c:pt>
                <c:pt idx="553">
                  <c:v>40.230438999999997</c:v>
                </c:pt>
                <c:pt idx="554">
                  <c:v>39.347817999999997</c:v>
                </c:pt>
                <c:pt idx="555">
                  <c:v>38.778385999999998</c:v>
                </c:pt>
                <c:pt idx="556">
                  <c:v>37.952708999999999</c:v>
                </c:pt>
                <c:pt idx="557">
                  <c:v>37.971687000000003</c:v>
                </c:pt>
                <c:pt idx="558">
                  <c:v>38.968198000000001</c:v>
                </c:pt>
                <c:pt idx="559">
                  <c:v>38.835326999999999</c:v>
                </c:pt>
                <c:pt idx="560">
                  <c:v>39.423743999999999</c:v>
                </c:pt>
                <c:pt idx="561">
                  <c:v>39.300365999999997</c:v>
                </c:pt>
                <c:pt idx="562">
                  <c:v>39.781824999999998</c:v>
                </c:pt>
                <c:pt idx="563">
                  <c:v>39.139878000000003</c:v>
                </c:pt>
                <c:pt idx="564">
                  <c:v>39.989514999999997</c:v>
                </c:pt>
                <c:pt idx="565">
                  <c:v>39.451413000000002</c:v>
                </c:pt>
                <c:pt idx="566">
                  <c:v>38.903868000000003</c:v>
                </c:pt>
                <c:pt idx="567">
                  <c:v>38.875548000000002</c:v>
                </c:pt>
                <c:pt idx="568">
                  <c:v>39.262604000000003</c:v>
                </c:pt>
                <c:pt idx="569">
                  <c:v>39.555256999999997</c:v>
                </c:pt>
                <c:pt idx="570">
                  <c:v>39.659098999999998</c:v>
                </c:pt>
                <c:pt idx="571">
                  <c:v>39.649659999999997</c:v>
                </c:pt>
                <c:pt idx="572">
                  <c:v>40.244405999999998</c:v>
                </c:pt>
                <c:pt idx="573">
                  <c:v>40.121679999999998</c:v>
                </c:pt>
                <c:pt idx="574">
                  <c:v>40.971316999999999</c:v>
                </c:pt>
                <c:pt idx="575">
                  <c:v>41.150683000000001</c:v>
                </c:pt>
                <c:pt idx="576">
                  <c:v>41.245085000000003</c:v>
                </c:pt>
                <c:pt idx="577">
                  <c:v>40.952435999999999</c:v>
                </c:pt>
                <c:pt idx="578">
                  <c:v>40.499296999999999</c:v>
                </c:pt>
                <c:pt idx="579">
                  <c:v>40.329369999999997</c:v>
                </c:pt>
                <c:pt idx="580">
                  <c:v>40.168880999999999</c:v>
                </c:pt>
                <c:pt idx="581">
                  <c:v>40.178322999999999</c:v>
                </c:pt>
                <c:pt idx="582">
                  <c:v>40.499296999999999</c:v>
                </c:pt>
                <c:pt idx="583">
                  <c:v>40.433214999999997</c:v>
                </c:pt>
                <c:pt idx="584">
                  <c:v>40.414332999999999</c:v>
                </c:pt>
                <c:pt idx="585">
                  <c:v>40.546498</c:v>
                </c:pt>
                <c:pt idx="586">
                  <c:v>40.499296999999999</c:v>
                </c:pt>
                <c:pt idx="587">
                  <c:v>40.367128000000001</c:v>
                </c:pt>
                <c:pt idx="588">
                  <c:v>39.866788999999997</c:v>
                </c:pt>
                <c:pt idx="589">
                  <c:v>39.876230999999997</c:v>
                </c:pt>
                <c:pt idx="590">
                  <c:v>39.980072</c:v>
                </c:pt>
                <c:pt idx="591">
                  <c:v>40.216082</c:v>
                </c:pt>
                <c:pt idx="592">
                  <c:v>40.404890999999999</c:v>
                </c:pt>
                <c:pt idx="593">
                  <c:v>40.112240999999997</c:v>
                </c:pt>
                <c:pt idx="594">
                  <c:v>39.753504999999997</c:v>
                </c:pt>
                <c:pt idx="595">
                  <c:v>39.951751999999999</c:v>
                </c:pt>
                <c:pt idx="596">
                  <c:v>39.781824999999998</c:v>
                </c:pt>
                <c:pt idx="597">
                  <c:v>40.159441999999999</c:v>
                </c:pt>
                <c:pt idx="598">
                  <c:v>39.866788999999997</c:v>
                </c:pt>
                <c:pt idx="599">
                  <c:v>39.706304000000003</c:v>
                </c:pt>
                <c:pt idx="600">
                  <c:v>39.961194999999996</c:v>
                </c:pt>
                <c:pt idx="601">
                  <c:v>39.800705999999998</c:v>
                </c:pt>
                <c:pt idx="602">
                  <c:v>39.243723000000003</c:v>
                </c:pt>
                <c:pt idx="603">
                  <c:v>39.696860999999998</c:v>
                </c:pt>
                <c:pt idx="604">
                  <c:v>39.357005999999998</c:v>
                </c:pt>
                <c:pt idx="605">
                  <c:v>39.205959999999997</c:v>
                </c:pt>
                <c:pt idx="606">
                  <c:v>39.432530999999997</c:v>
                </c:pt>
                <c:pt idx="607">
                  <c:v>39.441969999999998</c:v>
                </c:pt>
                <c:pt idx="608">
                  <c:v>40.017834999999998</c:v>
                </c:pt>
                <c:pt idx="609">
                  <c:v>39.677979999999998</c:v>
                </c:pt>
                <c:pt idx="610">
                  <c:v>39.762943999999997</c:v>
                </c:pt>
                <c:pt idx="611">
                  <c:v>40.461534999999998</c:v>
                </c:pt>
                <c:pt idx="612">
                  <c:v>40.357689999999998</c:v>
                </c:pt>
                <c:pt idx="613">
                  <c:v>40.527616999999999</c:v>
                </c:pt>
                <c:pt idx="614">
                  <c:v>40.631461999999999</c:v>
                </c:pt>
                <c:pt idx="615">
                  <c:v>40.489854999999999</c:v>
                </c:pt>
                <c:pt idx="616">
                  <c:v>40.565379</c:v>
                </c:pt>
                <c:pt idx="617">
                  <c:v>40.678663</c:v>
                </c:pt>
                <c:pt idx="618">
                  <c:v>40.555937</c:v>
                </c:pt>
                <c:pt idx="619">
                  <c:v>40.338808</c:v>
                </c:pt>
                <c:pt idx="620">
                  <c:v>39.555256999999997</c:v>
                </c:pt>
                <c:pt idx="621">
                  <c:v>38.752822000000002</c:v>
                </c:pt>
                <c:pt idx="622">
                  <c:v>38.866104999999997</c:v>
                </c:pt>
                <c:pt idx="623">
                  <c:v>39.479733000000003</c:v>
                </c:pt>
                <c:pt idx="624">
                  <c:v>38.988832000000002</c:v>
                </c:pt>
                <c:pt idx="625">
                  <c:v>38.724502000000001</c:v>
                </c:pt>
                <c:pt idx="626">
                  <c:v>38.752670999999999</c:v>
                </c:pt>
                <c:pt idx="627">
                  <c:v>38.546089000000002</c:v>
                </c:pt>
                <c:pt idx="628">
                  <c:v>38.978029999999997</c:v>
                </c:pt>
                <c:pt idx="629">
                  <c:v>39.334851999999998</c:v>
                </c:pt>
                <c:pt idx="630">
                  <c:v>39.240952999999998</c:v>
                </c:pt>
                <c:pt idx="631">
                  <c:v>38.668160999999998</c:v>
                </c:pt>
                <c:pt idx="632">
                  <c:v>38.405240999999997</c:v>
                </c:pt>
                <c:pt idx="633">
                  <c:v>38.067199000000002</c:v>
                </c:pt>
                <c:pt idx="634">
                  <c:v>38.142316999999998</c:v>
                </c:pt>
                <c:pt idx="635">
                  <c:v>38.217438999999999</c:v>
                </c:pt>
                <c:pt idx="636">
                  <c:v>37.982689000000001</c:v>
                </c:pt>
                <c:pt idx="637">
                  <c:v>38.245607999999997</c:v>
                </c:pt>
                <c:pt idx="638">
                  <c:v>38.358288000000002</c:v>
                </c:pt>
                <c:pt idx="639">
                  <c:v>38.499139999999997</c:v>
                </c:pt>
                <c:pt idx="640">
                  <c:v>37.907567</c:v>
                </c:pt>
                <c:pt idx="641">
                  <c:v>37.428676000000003</c:v>
                </c:pt>
                <c:pt idx="642">
                  <c:v>37.466237</c:v>
                </c:pt>
                <c:pt idx="643">
                  <c:v>37.362946000000001</c:v>
                </c:pt>
                <c:pt idx="644">
                  <c:v>37.381726999999998</c:v>
                </c:pt>
                <c:pt idx="645">
                  <c:v>37.560136</c:v>
                </c:pt>
                <c:pt idx="646">
                  <c:v>38.057806999999997</c:v>
                </c:pt>
                <c:pt idx="647">
                  <c:v>37.682208000000003</c:v>
                </c:pt>
                <c:pt idx="648">
                  <c:v>37.607086000000002</c:v>
                </c:pt>
                <c:pt idx="649">
                  <c:v>37.700988000000002</c:v>
                </c:pt>
                <c:pt idx="650">
                  <c:v>37.325384999999997</c:v>
                </c:pt>
                <c:pt idx="651">
                  <c:v>37.391114999999999</c:v>
                </c:pt>
                <c:pt idx="652">
                  <c:v>37.372335</c:v>
                </c:pt>
                <c:pt idx="653">
                  <c:v>37.569524999999999</c:v>
                </c:pt>
                <c:pt idx="654">
                  <c:v>37.184533999999999</c:v>
                </c:pt>
                <c:pt idx="655">
                  <c:v>37.250262999999997</c:v>
                </c:pt>
                <c:pt idx="656">
                  <c:v>37.165756999999999</c:v>
                </c:pt>
                <c:pt idx="657">
                  <c:v>37.184533999999999</c:v>
                </c:pt>
                <c:pt idx="658">
                  <c:v>37.231487000000001</c:v>
                </c:pt>
                <c:pt idx="659">
                  <c:v>37.146976000000002</c:v>
                </c:pt>
                <c:pt idx="660">
                  <c:v>37.128196000000003</c:v>
                </c:pt>
                <c:pt idx="661">
                  <c:v>37.212705999999997</c:v>
                </c:pt>
                <c:pt idx="662">
                  <c:v>36.677473999999997</c:v>
                </c:pt>
                <c:pt idx="663">
                  <c:v>36.846494999999997</c:v>
                </c:pt>
                <c:pt idx="664">
                  <c:v>37.494405999999998</c:v>
                </c:pt>
                <c:pt idx="665">
                  <c:v>37.240875000000003</c:v>
                </c:pt>
                <c:pt idx="666">
                  <c:v>36.874664000000003</c:v>
                </c:pt>
                <c:pt idx="667">
                  <c:v>36.611744000000002</c:v>
                </c:pt>
                <c:pt idx="668">
                  <c:v>36.367601999999998</c:v>
                </c:pt>
                <c:pt idx="669">
                  <c:v>36.330041000000001</c:v>
                </c:pt>
                <c:pt idx="670">
                  <c:v>36.226753000000002</c:v>
                </c:pt>
                <c:pt idx="671">
                  <c:v>36.470892999999997</c:v>
                </c:pt>
                <c:pt idx="672">
                  <c:v>36.207973000000003</c:v>
                </c:pt>
                <c:pt idx="673">
                  <c:v>36.311259999999997</c:v>
                </c:pt>
                <c:pt idx="674">
                  <c:v>36.376994000000003</c:v>
                </c:pt>
                <c:pt idx="675">
                  <c:v>36.189191999999998</c:v>
                </c:pt>
                <c:pt idx="676">
                  <c:v>36.029559999999996</c:v>
                </c:pt>
                <c:pt idx="677">
                  <c:v>35.710298000000002</c:v>
                </c:pt>
                <c:pt idx="678">
                  <c:v>36.085901</c:v>
                </c:pt>
                <c:pt idx="679">
                  <c:v>36.245530000000002</c:v>
                </c:pt>
                <c:pt idx="680">
                  <c:v>36.245530000000002</c:v>
                </c:pt>
                <c:pt idx="681">
                  <c:v>36.348821000000001</c:v>
                </c:pt>
                <c:pt idx="682">
                  <c:v>36.555402999999998</c:v>
                </c:pt>
                <c:pt idx="683">
                  <c:v>36.038952000000002</c:v>
                </c:pt>
                <c:pt idx="684">
                  <c:v>35.653961000000002</c:v>
                </c:pt>
                <c:pt idx="685">
                  <c:v>35.437989999999999</c:v>
                </c:pt>
                <c:pt idx="686">
                  <c:v>34.761907000000001</c:v>
                </c:pt>
                <c:pt idx="687">
                  <c:v>34.780684999999998</c:v>
                </c:pt>
                <c:pt idx="688">
                  <c:v>35.126066999999999</c:v>
                </c:pt>
                <c:pt idx="689">
                  <c:v>35.116729999999997</c:v>
                </c:pt>
                <c:pt idx="690">
                  <c:v>35.630132000000003</c:v>
                </c:pt>
                <c:pt idx="691">
                  <c:v>36.059525999999998</c:v>
                </c:pt>
                <c:pt idx="692">
                  <c:v>36.078195999999998</c:v>
                </c:pt>
                <c:pt idx="693">
                  <c:v>36.012853999999997</c:v>
                </c:pt>
                <c:pt idx="694">
                  <c:v>35.910173</c:v>
                </c:pt>
                <c:pt idx="695">
                  <c:v>35.947507999999999</c:v>
                </c:pt>
                <c:pt idx="696">
                  <c:v>35.760820000000002</c:v>
                </c:pt>
                <c:pt idx="697">
                  <c:v>35.891503</c:v>
                </c:pt>
                <c:pt idx="698">
                  <c:v>35.994183999999997</c:v>
                </c:pt>
                <c:pt idx="699">
                  <c:v>35.844830999999999</c:v>
                </c:pt>
                <c:pt idx="700">
                  <c:v>35.872833999999997</c:v>
                </c:pt>
                <c:pt idx="701">
                  <c:v>35.835493999999997</c:v>
                </c:pt>
                <c:pt idx="702">
                  <c:v>36.283554000000002</c:v>
                </c:pt>
                <c:pt idx="703">
                  <c:v>36.824961999999999</c:v>
                </c:pt>
                <c:pt idx="704">
                  <c:v>37.086329999999997</c:v>
                </c:pt>
                <c:pt idx="705">
                  <c:v>36.880968000000003</c:v>
                </c:pt>
                <c:pt idx="706">
                  <c:v>36.376902000000001</c:v>
                </c:pt>
                <c:pt idx="707">
                  <c:v>36.619599999999998</c:v>
                </c:pt>
                <c:pt idx="708">
                  <c:v>37.020988000000003</c:v>
                </c:pt>
                <c:pt idx="709">
                  <c:v>37.067659999999997</c:v>
                </c:pt>
                <c:pt idx="710">
                  <c:v>37.170341000000001</c:v>
                </c:pt>
                <c:pt idx="711">
                  <c:v>36.936976000000001</c:v>
                </c:pt>
                <c:pt idx="712">
                  <c:v>37.086329999999997</c:v>
                </c:pt>
                <c:pt idx="713">
                  <c:v>37.142339</c:v>
                </c:pt>
                <c:pt idx="714">
                  <c:v>37.450378000000001</c:v>
                </c:pt>
                <c:pt idx="715">
                  <c:v>36.712947999999997</c:v>
                </c:pt>
                <c:pt idx="716">
                  <c:v>37.133001999999998</c:v>
                </c:pt>
                <c:pt idx="717">
                  <c:v>37.142339</c:v>
                </c:pt>
                <c:pt idx="718">
                  <c:v>36.768954000000001</c:v>
                </c:pt>
                <c:pt idx="719">
                  <c:v>36.638269999999999</c:v>
                </c:pt>
                <c:pt idx="720">
                  <c:v>36.386234999999999</c:v>
                </c:pt>
                <c:pt idx="721">
                  <c:v>36.236882000000001</c:v>
                </c:pt>
                <c:pt idx="722">
                  <c:v>36.358232999999998</c:v>
                </c:pt>
                <c:pt idx="723">
                  <c:v>36.180872999999998</c:v>
                </c:pt>
                <c:pt idx="724">
                  <c:v>36.339562999999998</c:v>
                </c:pt>
                <c:pt idx="725">
                  <c:v>36.227549000000003</c:v>
                </c:pt>
                <c:pt idx="726">
                  <c:v>36.143537999999999</c:v>
                </c:pt>
                <c:pt idx="727">
                  <c:v>35.714143999999997</c:v>
                </c:pt>
                <c:pt idx="728">
                  <c:v>35.424773999999999</c:v>
                </c:pt>
                <c:pt idx="729">
                  <c:v>34.687339999999999</c:v>
                </c:pt>
                <c:pt idx="730">
                  <c:v>34.706009999999999</c:v>
                </c:pt>
                <c:pt idx="731">
                  <c:v>34.211278</c:v>
                </c:pt>
                <c:pt idx="732">
                  <c:v>33.931237000000003</c:v>
                </c:pt>
                <c:pt idx="733">
                  <c:v>33.837891999999997</c:v>
                </c:pt>
                <c:pt idx="734">
                  <c:v>33.464506999999998</c:v>
                </c:pt>
                <c:pt idx="735">
                  <c:v>34.220610999999998</c:v>
                </c:pt>
                <c:pt idx="736">
                  <c:v>34.099260000000001</c:v>
                </c:pt>
                <c:pt idx="737">
                  <c:v>33.464506999999998</c:v>
                </c:pt>
                <c:pt idx="738">
                  <c:v>33.949907000000003</c:v>
                </c:pt>
                <c:pt idx="739">
                  <c:v>33.884565000000002</c:v>
                </c:pt>
                <c:pt idx="740">
                  <c:v>34.145935999999999</c:v>
                </c:pt>
                <c:pt idx="741">
                  <c:v>34.939374999999998</c:v>
                </c:pt>
                <c:pt idx="742">
                  <c:v>35.536788000000001</c:v>
                </c:pt>
                <c:pt idx="743">
                  <c:v>36.516919000000001</c:v>
                </c:pt>
                <c:pt idx="744">
                  <c:v>36.778289999999998</c:v>
                </c:pt>
                <c:pt idx="745">
                  <c:v>36.908974000000001</c:v>
                </c:pt>
                <c:pt idx="746">
                  <c:v>36.899636999999998</c:v>
                </c:pt>
                <c:pt idx="747">
                  <c:v>36.936976000000001</c:v>
                </c:pt>
                <c:pt idx="748">
                  <c:v>36.507586000000003</c:v>
                </c:pt>
                <c:pt idx="749">
                  <c:v>36.731617</c:v>
                </c:pt>
                <c:pt idx="750">
                  <c:v>36.453136999999998</c:v>
                </c:pt>
                <c:pt idx="751">
                  <c:v>36.388157999999997</c:v>
                </c:pt>
                <c:pt idx="752">
                  <c:v>36.063262000000002</c:v>
                </c:pt>
                <c:pt idx="753">
                  <c:v>36.341746000000001</c:v>
                </c:pt>
                <c:pt idx="754">
                  <c:v>35.868326000000003</c:v>
                </c:pt>
                <c:pt idx="755">
                  <c:v>35.487735999999998</c:v>
                </c:pt>
                <c:pt idx="756">
                  <c:v>35.580565</c:v>
                </c:pt>
                <c:pt idx="757">
                  <c:v>35.654825000000002</c:v>
                </c:pt>
                <c:pt idx="758">
                  <c:v>35.617693000000003</c:v>
                </c:pt>
                <c:pt idx="759">
                  <c:v>35.599127000000003</c:v>
                </c:pt>
                <c:pt idx="760">
                  <c:v>35.450603999999998</c:v>
                </c:pt>
                <c:pt idx="761">
                  <c:v>35.682671999999997</c:v>
                </c:pt>
                <c:pt idx="762">
                  <c:v>35.125711000000003</c:v>
                </c:pt>
                <c:pt idx="763">
                  <c:v>35.302081000000001</c:v>
                </c:pt>
                <c:pt idx="764">
                  <c:v>35.385626000000002</c:v>
                </c:pt>
                <c:pt idx="765">
                  <c:v>33.983941000000002</c:v>
                </c:pt>
                <c:pt idx="766">
                  <c:v>33.909677000000002</c:v>
                </c:pt>
                <c:pt idx="767">
                  <c:v>33.789005000000003</c:v>
                </c:pt>
                <c:pt idx="768">
                  <c:v>33.686895</c:v>
                </c:pt>
                <c:pt idx="769">
                  <c:v>33.956094</c:v>
                </c:pt>
                <c:pt idx="770">
                  <c:v>34.448075000000003</c:v>
                </c:pt>
                <c:pt idx="771">
                  <c:v>34.531619999999997</c:v>
                </c:pt>
                <c:pt idx="772">
                  <c:v>34.837947</c:v>
                </c:pt>
                <c:pt idx="773">
                  <c:v>34.271701999999998</c:v>
                </c:pt>
                <c:pt idx="774">
                  <c:v>34.680143000000001</c:v>
                </c:pt>
                <c:pt idx="775">
                  <c:v>34.902925000000003</c:v>
                </c:pt>
                <c:pt idx="776">
                  <c:v>35.404192000000002</c:v>
                </c:pt>
                <c:pt idx="777">
                  <c:v>35.450603999999998</c:v>
                </c:pt>
                <c:pt idx="778">
                  <c:v>35.571280000000002</c:v>
                </c:pt>
                <c:pt idx="779">
                  <c:v>35.339213000000001</c:v>
                </c:pt>
                <c:pt idx="780">
                  <c:v>35.413476000000003</c:v>
                </c:pt>
                <c:pt idx="781">
                  <c:v>35.506301999999998</c:v>
                </c:pt>
                <c:pt idx="782">
                  <c:v>35.339213000000001</c:v>
                </c:pt>
                <c:pt idx="783">
                  <c:v>35.441322999999997</c:v>
                </c:pt>
                <c:pt idx="784">
                  <c:v>35.933304999999997</c:v>
                </c:pt>
                <c:pt idx="785">
                  <c:v>35.218536999999998</c:v>
                </c:pt>
                <c:pt idx="786">
                  <c:v>35.320647000000001</c:v>
                </c:pt>
                <c:pt idx="787">
                  <c:v>35.051448000000001</c:v>
                </c:pt>
                <c:pt idx="788">
                  <c:v>35.060732999999999</c:v>
                </c:pt>
                <c:pt idx="789">
                  <c:v>34.782252999999997</c:v>
                </c:pt>
                <c:pt idx="790">
                  <c:v>35.181409000000002</c:v>
                </c:pt>
                <c:pt idx="791">
                  <c:v>35.385626000000002</c:v>
                </c:pt>
                <c:pt idx="792">
                  <c:v>34.940057000000003</c:v>
                </c:pt>
                <c:pt idx="793">
                  <c:v>34.865797000000001</c:v>
                </c:pt>
                <c:pt idx="794">
                  <c:v>34.680143000000001</c:v>
                </c:pt>
                <c:pt idx="795">
                  <c:v>34.327399</c:v>
                </c:pt>
                <c:pt idx="796">
                  <c:v>34.308833</c:v>
                </c:pt>
                <c:pt idx="797">
                  <c:v>33.928243000000002</c:v>
                </c:pt>
                <c:pt idx="798">
                  <c:v>34.290267999999998</c:v>
                </c:pt>
                <c:pt idx="799">
                  <c:v>34.605879000000002</c:v>
                </c:pt>
                <c:pt idx="800">
                  <c:v>34.605879000000002</c:v>
                </c:pt>
                <c:pt idx="801">
                  <c:v>34.578032</c:v>
                </c:pt>
                <c:pt idx="802">
                  <c:v>34.540900999999998</c:v>
                </c:pt>
                <c:pt idx="803">
                  <c:v>34.559466999999998</c:v>
                </c:pt>
                <c:pt idx="804">
                  <c:v>34.364530999999999</c:v>
                </c:pt>
                <c:pt idx="805">
                  <c:v>34.216008000000002</c:v>
                </c:pt>
                <c:pt idx="806">
                  <c:v>34.615164</c:v>
                </c:pt>
                <c:pt idx="807">
                  <c:v>34.503768999999998</c:v>
                </c:pt>
                <c:pt idx="808">
                  <c:v>33.324869999999997</c:v>
                </c:pt>
                <c:pt idx="809">
                  <c:v>31.291958000000001</c:v>
                </c:pt>
                <c:pt idx="810">
                  <c:v>31.561157000000001</c:v>
                </c:pt>
                <c:pt idx="811">
                  <c:v>31.338370999999999</c:v>
                </c:pt>
                <c:pt idx="812">
                  <c:v>31.226980000000001</c:v>
                </c:pt>
                <c:pt idx="813">
                  <c:v>30.660734000000001</c:v>
                </c:pt>
                <c:pt idx="814">
                  <c:v>30.512837999999999</c:v>
                </c:pt>
                <c:pt idx="815">
                  <c:v>30.965772000000001</c:v>
                </c:pt>
                <c:pt idx="816">
                  <c:v>31.021234</c:v>
                </c:pt>
                <c:pt idx="817">
                  <c:v>30.771659</c:v>
                </c:pt>
                <c:pt idx="818">
                  <c:v>31.335514</c:v>
                </c:pt>
                <c:pt idx="819">
                  <c:v>31.224589000000002</c:v>
                </c:pt>
                <c:pt idx="820">
                  <c:v>30.679221999999999</c:v>
                </c:pt>
                <c:pt idx="821">
                  <c:v>30.633005000000001</c:v>
                </c:pt>
                <c:pt idx="822">
                  <c:v>31.113668000000001</c:v>
                </c:pt>
                <c:pt idx="823">
                  <c:v>31.122910000000001</c:v>
                </c:pt>
                <c:pt idx="824">
                  <c:v>31.760714</c:v>
                </c:pt>
                <c:pt idx="825">
                  <c:v>32.46322</c:v>
                </c:pt>
                <c:pt idx="826">
                  <c:v>32.620362</c:v>
                </c:pt>
                <c:pt idx="827">
                  <c:v>32.666578000000001</c:v>
                </c:pt>
                <c:pt idx="828">
                  <c:v>32.953128999999997</c:v>
                </c:pt>
                <c:pt idx="829">
                  <c:v>32.324568999999997</c:v>
                </c:pt>
                <c:pt idx="830">
                  <c:v>32.361541000000003</c:v>
                </c:pt>
                <c:pt idx="831">
                  <c:v>32.232132</c:v>
                </c:pt>
                <c:pt idx="832">
                  <c:v>32.130453000000003</c:v>
                </c:pt>
                <c:pt idx="833">
                  <c:v>32.121211000000002</c:v>
                </c:pt>
                <c:pt idx="834">
                  <c:v>31.511139</c:v>
                </c:pt>
                <c:pt idx="835">
                  <c:v>31.243075999999999</c:v>
                </c:pt>
                <c:pt idx="836">
                  <c:v>30.965772000000001</c:v>
                </c:pt>
                <c:pt idx="837">
                  <c:v>31.187618000000001</c:v>
                </c:pt>
                <c:pt idx="838">
                  <c:v>30.928796999999999</c:v>
                </c:pt>
                <c:pt idx="839">
                  <c:v>30.438891999999999</c:v>
                </c:pt>
                <c:pt idx="840">
                  <c:v>30.808634000000001</c:v>
                </c:pt>
                <c:pt idx="841">
                  <c:v>31.178372</c:v>
                </c:pt>
                <c:pt idx="842">
                  <c:v>31.196860000000001</c:v>
                </c:pt>
                <c:pt idx="843">
                  <c:v>31.437189</c:v>
                </c:pt>
                <c:pt idx="844">
                  <c:v>31.908611000000001</c:v>
                </c:pt>
                <c:pt idx="845">
                  <c:v>32.204402999999999</c:v>
                </c:pt>
                <c:pt idx="846">
                  <c:v>32.047260999999999</c:v>
                </c:pt>
                <c:pt idx="847">
                  <c:v>32.019531999999998</c:v>
                </c:pt>
                <c:pt idx="848">
                  <c:v>32.084235999999997</c:v>
                </c:pt>
                <c:pt idx="849">
                  <c:v>32.241377999999997</c:v>
                </c:pt>
                <c:pt idx="850">
                  <c:v>32.324568999999997</c:v>
                </c:pt>
                <c:pt idx="851">
                  <c:v>32.380028000000003</c:v>
                </c:pt>
                <c:pt idx="852">
                  <c:v>32.916153999999999</c:v>
                </c:pt>
                <c:pt idx="853">
                  <c:v>33.221187999999998</c:v>
                </c:pt>
                <c:pt idx="854">
                  <c:v>33.184215999999999</c:v>
                </c:pt>
                <c:pt idx="855">
                  <c:v>33.174970999999999</c:v>
                </c:pt>
                <c:pt idx="856">
                  <c:v>33.2027</c:v>
                </c:pt>
                <c:pt idx="857">
                  <c:v>33.211945999999998</c:v>
                </c:pt>
                <c:pt idx="858">
                  <c:v>33.369084000000001</c:v>
                </c:pt>
                <c:pt idx="859">
                  <c:v>33.692608999999997</c:v>
                </c:pt>
                <c:pt idx="860">
                  <c:v>33.969914000000003</c:v>
                </c:pt>
                <c:pt idx="861">
                  <c:v>34.053106</c:v>
                </c:pt>
                <c:pt idx="862">
                  <c:v>33.858992999999998</c:v>
                </c:pt>
                <c:pt idx="863">
                  <c:v>34.09008</c:v>
                </c:pt>
                <c:pt idx="864">
                  <c:v>33.960672000000002</c:v>
                </c:pt>
                <c:pt idx="865">
                  <c:v>33.997642999999997</c:v>
                </c:pt>
                <c:pt idx="866">
                  <c:v>33.812775999999999</c:v>
                </c:pt>
                <c:pt idx="867">
                  <c:v>33.692608999999997</c:v>
                </c:pt>
                <c:pt idx="868">
                  <c:v>33.905208999999999</c:v>
                </c:pt>
                <c:pt idx="869">
                  <c:v>33.091779000000002</c:v>
                </c:pt>
                <c:pt idx="870">
                  <c:v>33.156483999999999</c:v>
                </c:pt>
                <c:pt idx="871">
                  <c:v>32.999344999999998</c:v>
                </c:pt>
                <c:pt idx="872">
                  <c:v>33.110267</c:v>
                </c:pt>
                <c:pt idx="873">
                  <c:v>32.999344999999998</c:v>
                </c:pt>
                <c:pt idx="874">
                  <c:v>32.795986999999997</c:v>
                </c:pt>
                <c:pt idx="875">
                  <c:v>32.648091000000001</c:v>
                </c:pt>
                <c:pt idx="876">
                  <c:v>32.694307999999999</c:v>
                </c:pt>
                <c:pt idx="877">
                  <c:v>31.982558999999998</c:v>
                </c:pt>
                <c:pt idx="878">
                  <c:v>31.982558999999998</c:v>
                </c:pt>
                <c:pt idx="879">
                  <c:v>32.599376999999997</c:v>
                </c:pt>
                <c:pt idx="880">
                  <c:v>32.148268000000002</c:v>
                </c:pt>
                <c:pt idx="881">
                  <c:v>31.53145</c:v>
                </c:pt>
                <c:pt idx="882">
                  <c:v>32.093032999999998</c:v>
                </c:pt>
                <c:pt idx="883">
                  <c:v>32.249538000000001</c:v>
                </c:pt>
                <c:pt idx="884">
                  <c:v>32.111446000000001</c:v>
                </c:pt>
                <c:pt idx="885">
                  <c:v>32.553345999999998</c:v>
                </c:pt>
                <c:pt idx="886">
                  <c:v>32.774293999999998</c:v>
                </c:pt>
                <c:pt idx="887">
                  <c:v>32.323188999999999</c:v>
                </c:pt>
                <c:pt idx="888">
                  <c:v>32.194302</c:v>
                </c:pt>
                <c:pt idx="889">
                  <c:v>32.755884999999999</c:v>
                </c:pt>
                <c:pt idx="890">
                  <c:v>32.378425</c:v>
                </c:pt>
                <c:pt idx="891">
                  <c:v>33.335877000000004</c:v>
                </c:pt>
                <c:pt idx="892">
                  <c:v>34.532690000000002</c:v>
                </c:pt>
                <c:pt idx="893">
                  <c:v>33.961903</c:v>
                </c:pt>
                <c:pt idx="894">
                  <c:v>33.888255000000001</c:v>
                </c:pt>
                <c:pt idx="895">
                  <c:v>33.786985000000001</c:v>
                </c:pt>
                <c:pt idx="896">
                  <c:v>33.547620000000002</c:v>
                </c:pt>
                <c:pt idx="897">
                  <c:v>33.906668000000003</c:v>
                </c:pt>
                <c:pt idx="898">
                  <c:v>34.514280999999997</c:v>
                </c:pt>
                <c:pt idx="899">
                  <c:v>34.532690000000002</c:v>
                </c:pt>
                <c:pt idx="900">
                  <c:v>33.731746000000001</c:v>
                </c:pt>
                <c:pt idx="901">
                  <c:v>33.418733000000003</c:v>
                </c:pt>
                <c:pt idx="902">
                  <c:v>33.879047</c:v>
                </c:pt>
                <c:pt idx="903">
                  <c:v>34.210473</c:v>
                </c:pt>
                <c:pt idx="904">
                  <c:v>33.759363999999998</c:v>
                </c:pt>
                <c:pt idx="905">
                  <c:v>34.689199000000002</c:v>
                </c:pt>
                <c:pt idx="906">
                  <c:v>34.726025</c:v>
                </c:pt>
                <c:pt idx="907">
                  <c:v>35.499350999999997</c:v>
                </c:pt>
                <c:pt idx="908">
                  <c:v>34.762847000000001</c:v>
                </c:pt>
                <c:pt idx="909">
                  <c:v>34.505073000000003</c:v>
                </c:pt>
                <c:pt idx="910">
                  <c:v>34.726025</c:v>
                </c:pt>
                <c:pt idx="911">
                  <c:v>34.726025</c:v>
                </c:pt>
                <c:pt idx="912">
                  <c:v>34.808881</c:v>
                </c:pt>
                <c:pt idx="913">
                  <c:v>33.685715999999999</c:v>
                </c:pt>
                <c:pt idx="914">
                  <c:v>33.906668000000003</c:v>
                </c:pt>
                <c:pt idx="915">
                  <c:v>34.670786</c:v>
                </c:pt>
                <c:pt idx="916">
                  <c:v>34.109203000000001</c:v>
                </c:pt>
                <c:pt idx="917">
                  <c:v>33.464764000000002</c:v>
                </c:pt>
                <c:pt idx="918">
                  <c:v>33.299050999999999</c:v>
                </c:pt>
                <c:pt idx="919">
                  <c:v>33.308259</c:v>
                </c:pt>
                <c:pt idx="920">
                  <c:v>33.409528999999999</c:v>
                </c:pt>
                <c:pt idx="921">
                  <c:v>33.197785000000003</c:v>
                </c:pt>
                <c:pt idx="922">
                  <c:v>33.004451000000003</c:v>
                </c:pt>
                <c:pt idx="923">
                  <c:v>33.879047</c:v>
                </c:pt>
                <c:pt idx="924">
                  <c:v>34.118411000000002</c:v>
                </c:pt>
                <c:pt idx="925">
                  <c:v>33.961903</c:v>
                </c:pt>
                <c:pt idx="926">
                  <c:v>33.989521000000003</c:v>
                </c:pt>
                <c:pt idx="927">
                  <c:v>33.814602999999998</c:v>
                </c:pt>
                <c:pt idx="928">
                  <c:v>33.566032999999997</c:v>
                </c:pt>
                <c:pt idx="929">
                  <c:v>33.593654999999998</c:v>
                </c:pt>
                <c:pt idx="930">
                  <c:v>33.621271999999998</c:v>
                </c:pt>
                <c:pt idx="931">
                  <c:v>34.256503000000002</c:v>
                </c:pt>
                <c:pt idx="932">
                  <c:v>33.961903</c:v>
                </c:pt>
                <c:pt idx="933">
                  <c:v>34.247298000000001</c:v>
                </c:pt>
                <c:pt idx="934">
                  <c:v>33.952697999999998</c:v>
                </c:pt>
                <c:pt idx="935">
                  <c:v>34.320946999999997</c:v>
                </c:pt>
                <c:pt idx="936">
                  <c:v>33.510798000000001</c:v>
                </c:pt>
                <c:pt idx="937">
                  <c:v>33.262228999999998</c:v>
                </c:pt>
                <c:pt idx="938">
                  <c:v>34.182855000000004</c:v>
                </c:pt>
                <c:pt idx="939">
                  <c:v>34.311742000000002</c:v>
                </c:pt>
                <c:pt idx="940">
                  <c:v>34.026345999999997</c:v>
                </c:pt>
                <c:pt idx="941">
                  <c:v>33.622799999999998</c:v>
                </c:pt>
                <c:pt idx="942">
                  <c:v>33.521912999999998</c:v>
                </c:pt>
                <c:pt idx="943">
                  <c:v>33.301799000000003</c:v>
                </c:pt>
                <c:pt idx="944">
                  <c:v>33.613630000000001</c:v>
                </c:pt>
                <c:pt idx="945">
                  <c:v>33.310969</c:v>
                </c:pt>
                <c:pt idx="946">
                  <c:v>33.127536999999997</c:v>
                </c:pt>
                <c:pt idx="947">
                  <c:v>32.384645999999996</c:v>
                </c:pt>
                <c:pt idx="948">
                  <c:v>32.393816000000001</c:v>
                </c:pt>
                <c:pt idx="949">
                  <c:v>31.742639</c:v>
                </c:pt>
                <c:pt idx="950">
                  <c:v>31.504178</c:v>
                </c:pt>
                <c:pt idx="951">
                  <c:v>30.999745000000001</c:v>
                </c:pt>
                <c:pt idx="952">
                  <c:v>30.898857</c:v>
                </c:pt>
                <c:pt idx="953">
                  <c:v>30.706256</c:v>
                </c:pt>
                <c:pt idx="954">
                  <c:v>31.008918000000001</c:v>
                </c:pt>
                <c:pt idx="955">
                  <c:v>30.761285999999998</c:v>
                </c:pt>
                <c:pt idx="956">
                  <c:v>30.687913000000002</c:v>
                </c:pt>
                <c:pt idx="957">
                  <c:v>31.311575999999999</c:v>
                </c:pt>
                <c:pt idx="958">
                  <c:v>32.228729000000001</c:v>
                </c:pt>
                <c:pt idx="959">
                  <c:v>32.109498000000002</c:v>
                </c:pt>
                <c:pt idx="960">
                  <c:v>32.081983999999999</c:v>
                </c:pt>
                <c:pt idx="961">
                  <c:v>32.036127999999998</c:v>
                </c:pt>
                <c:pt idx="962">
                  <c:v>31.806839</c:v>
                </c:pt>
                <c:pt idx="963">
                  <c:v>31.577551</c:v>
                </c:pt>
                <c:pt idx="964">
                  <c:v>31.430807000000001</c:v>
                </c:pt>
                <c:pt idx="965">
                  <c:v>31.797666</c:v>
                </c:pt>
                <c:pt idx="966">
                  <c:v>31.467493999999999</c:v>
                </c:pt>
                <c:pt idx="967">
                  <c:v>30.816313000000001</c:v>
                </c:pt>
                <c:pt idx="968">
                  <c:v>30.990575</c:v>
                </c:pt>
                <c:pt idx="969">
                  <c:v>31.421634000000001</c:v>
                </c:pt>
                <c:pt idx="970">
                  <c:v>31.238206000000002</c:v>
                </c:pt>
                <c:pt idx="971">
                  <c:v>31.430807000000001</c:v>
                </c:pt>
                <c:pt idx="972">
                  <c:v>31.687608999999998</c:v>
                </c:pt>
                <c:pt idx="973">
                  <c:v>31.421634000000001</c:v>
                </c:pt>
                <c:pt idx="974">
                  <c:v>31.660094999999998</c:v>
                </c:pt>
                <c:pt idx="975">
                  <c:v>31.93524</c:v>
                </c:pt>
                <c:pt idx="976">
                  <c:v>32.173701999999999</c:v>
                </c:pt>
                <c:pt idx="977">
                  <c:v>31.825182999999999</c:v>
                </c:pt>
                <c:pt idx="978">
                  <c:v>31.605065</c:v>
                </c:pt>
                <c:pt idx="979">
                  <c:v>31.458321000000002</c:v>
                </c:pt>
                <c:pt idx="980">
                  <c:v>31.421634000000001</c:v>
                </c:pt>
                <c:pt idx="981">
                  <c:v>31.559208000000002</c:v>
                </c:pt>
                <c:pt idx="982">
                  <c:v>31.540863999999999</c:v>
                </c:pt>
                <c:pt idx="983">
                  <c:v>31.274889999999999</c:v>
                </c:pt>
                <c:pt idx="984">
                  <c:v>31.036431</c:v>
                </c:pt>
                <c:pt idx="985">
                  <c:v>30.724599999999999</c:v>
                </c:pt>
                <c:pt idx="986">
                  <c:v>31.063945</c:v>
                </c:pt>
                <c:pt idx="987">
                  <c:v>31.073118000000001</c:v>
                </c:pt>
                <c:pt idx="988">
                  <c:v>30.467797999999998</c:v>
                </c:pt>
                <c:pt idx="989">
                  <c:v>30.568684999999999</c:v>
                </c:pt>
                <c:pt idx="990">
                  <c:v>30.266023000000001</c:v>
                </c:pt>
                <c:pt idx="991">
                  <c:v>30.073422000000001</c:v>
                </c:pt>
                <c:pt idx="992">
                  <c:v>30.082592000000002</c:v>
                </c:pt>
                <c:pt idx="993">
                  <c:v>30.091766</c:v>
                </c:pt>
                <c:pt idx="994">
                  <c:v>30.174309999999998</c:v>
                </c:pt>
                <c:pt idx="995">
                  <c:v>30.027564999999999</c:v>
                </c:pt>
                <c:pt idx="996">
                  <c:v>30.064249</c:v>
                </c:pt>
                <c:pt idx="997">
                  <c:v>29.990877999999999</c:v>
                </c:pt>
                <c:pt idx="998">
                  <c:v>30.284367</c:v>
                </c:pt>
                <c:pt idx="999">
                  <c:v>30.596198999999999</c:v>
                </c:pt>
                <c:pt idx="1000">
                  <c:v>30.605369</c:v>
                </c:pt>
                <c:pt idx="1001">
                  <c:v>30.917200000000001</c:v>
                </c:pt>
                <c:pt idx="1002">
                  <c:v>30.661460999999999</c:v>
                </c:pt>
                <c:pt idx="1003">
                  <c:v>30.460521</c:v>
                </c:pt>
                <c:pt idx="1004">
                  <c:v>30.451388999999999</c:v>
                </c:pt>
                <c:pt idx="1005">
                  <c:v>30.204781000000001</c:v>
                </c:pt>
                <c:pt idx="1006">
                  <c:v>30.387454000000002</c:v>
                </c:pt>
                <c:pt idx="1007">
                  <c:v>29.273154999999999</c:v>
                </c:pt>
                <c:pt idx="1008">
                  <c:v>28.704017</c:v>
                </c:pt>
                <c:pt idx="1009">
                  <c:v>28.230729</c:v>
                </c:pt>
                <c:pt idx="1010">
                  <c:v>28.506813999999999</c:v>
                </c:pt>
                <c:pt idx="1011">
                  <c:v>28.511195000000001</c:v>
                </c:pt>
                <c:pt idx="1012">
                  <c:v>28.690868999999999</c:v>
                </c:pt>
                <c:pt idx="1013">
                  <c:v>28.945042000000001</c:v>
                </c:pt>
                <c:pt idx="1014">
                  <c:v>28.725926999999999</c:v>
                </c:pt>
                <c:pt idx="1015">
                  <c:v>28.633899</c:v>
                </c:pt>
                <c:pt idx="1016">
                  <c:v>28.892455999999999</c:v>
                </c:pt>
                <c:pt idx="1017">
                  <c:v>28.572548000000001</c:v>
                </c:pt>
                <c:pt idx="1018">
                  <c:v>28.638283000000001</c:v>
                </c:pt>
                <c:pt idx="1019">
                  <c:v>28.625135</c:v>
                </c:pt>
                <c:pt idx="1020">
                  <c:v>28.927513000000001</c:v>
                </c:pt>
                <c:pt idx="1021">
                  <c:v>28.997629</c:v>
                </c:pt>
                <c:pt idx="1022">
                  <c:v>28.629515999999999</c:v>
                </c:pt>
                <c:pt idx="1023">
                  <c:v>28.717162999999999</c:v>
                </c:pt>
                <c:pt idx="1024">
                  <c:v>28.300844000000001</c:v>
                </c:pt>
                <c:pt idx="1025">
                  <c:v>28.283315999999999</c:v>
                </c:pt>
                <c:pt idx="1026">
                  <c:v>28.217580999999999</c:v>
                </c:pt>
                <c:pt idx="1027">
                  <c:v>28.173759</c:v>
                </c:pt>
                <c:pt idx="1028">
                  <c:v>28.484902000000002</c:v>
                </c:pt>
                <c:pt idx="1029">
                  <c:v>28.519960000000001</c:v>
                </c:pt>
                <c:pt idx="1030">
                  <c:v>28.296462999999999</c:v>
                </c:pt>
                <c:pt idx="1031">
                  <c:v>28.072966999999998</c:v>
                </c:pt>
                <c:pt idx="1032">
                  <c:v>28.204435</c:v>
                </c:pt>
                <c:pt idx="1033">
                  <c:v>28.252641000000001</c:v>
                </c:pt>
                <c:pt idx="1034">
                  <c:v>27.753059</c:v>
                </c:pt>
                <c:pt idx="1035">
                  <c:v>27.643501000000001</c:v>
                </c:pt>
                <c:pt idx="1036">
                  <c:v>27.573384999999998</c:v>
                </c:pt>
                <c:pt idx="1037">
                  <c:v>27.555855999999999</c:v>
                </c:pt>
                <c:pt idx="1038">
                  <c:v>27.696089000000001</c:v>
                </c:pt>
                <c:pt idx="1039">
                  <c:v>27.932732999999999</c:v>
                </c:pt>
                <c:pt idx="1040">
                  <c:v>28.344669</c:v>
                </c:pt>
                <c:pt idx="1041">
                  <c:v>28.427931999999998</c:v>
                </c:pt>
                <c:pt idx="1042">
                  <c:v>28.414784000000001</c:v>
                </c:pt>
                <c:pt idx="1043">
                  <c:v>27.818794</c:v>
                </c:pt>
                <c:pt idx="1044">
                  <c:v>28.274550999999999</c:v>
                </c:pt>
                <c:pt idx="1045">
                  <c:v>28.406020000000002</c:v>
                </c:pt>
                <c:pt idx="1046">
                  <c:v>28.502431000000001</c:v>
                </c:pt>
                <c:pt idx="1047">
                  <c:v>28.467372999999998</c:v>
                </c:pt>
                <c:pt idx="1048">
                  <c:v>28.682105</c:v>
                </c:pt>
                <c:pt idx="1049">
                  <c:v>28.704017</c:v>
                </c:pt>
                <c:pt idx="1050">
                  <c:v>28.695250999999999</c:v>
                </c:pt>
                <c:pt idx="1051">
                  <c:v>28.826719000000001</c:v>
                </c:pt>
                <c:pt idx="1052">
                  <c:v>28.730309999999999</c:v>
                </c:pt>
                <c:pt idx="1053">
                  <c:v>28.642664</c:v>
                </c:pt>
                <c:pt idx="1054">
                  <c:v>28.839867000000002</c:v>
                </c:pt>
                <c:pt idx="1055">
                  <c:v>28.988865000000001</c:v>
                </c:pt>
                <c:pt idx="1056">
                  <c:v>29.203596999999998</c:v>
                </c:pt>
                <c:pt idx="1057">
                  <c:v>30.255348999999999</c:v>
                </c:pt>
                <c:pt idx="1058">
                  <c:v>31.609476999999998</c:v>
                </c:pt>
                <c:pt idx="1059">
                  <c:v>31.574418999999999</c:v>
                </c:pt>
                <c:pt idx="1060">
                  <c:v>30.360522</c:v>
                </c:pt>
                <c:pt idx="1061">
                  <c:v>30.421875</c:v>
                </c:pt>
                <c:pt idx="1062">
                  <c:v>30.614695999999999</c:v>
                </c:pt>
                <c:pt idx="1063">
                  <c:v>30.845271</c:v>
                </c:pt>
                <c:pt idx="1064">
                  <c:v>31.027996999999999</c:v>
                </c:pt>
                <c:pt idx="1065">
                  <c:v>31.154160999999998</c:v>
                </c:pt>
                <c:pt idx="1066">
                  <c:v>30.793066</c:v>
                </c:pt>
                <c:pt idx="1067">
                  <c:v>30.379764999999999</c:v>
                </c:pt>
                <c:pt idx="1068">
                  <c:v>29.818546000000001</c:v>
                </c:pt>
                <c:pt idx="1069">
                  <c:v>30.053477000000001</c:v>
                </c:pt>
                <c:pt idx="1070">
                  <c:v>29.827248999999998</c:v>
                </c:pt>
                <c:pt idx="1071">
                  <c:v>30.157888</c:v>
                </c:pt>
                <c:pt idx="1072">
                  <c:v>30.101330999999998</c:v>
                </c:pt>
                <c:pt idx="1073">
                  <c:v>30.266651</c:v>
                </c:pt>
                <c:pt idx="1074">
                  <c:v>30.284053</c:v>
                </c:pt>
                <c:pt idx="1075">
                  <c:v>30.288404</c:v>
                </c:pt>
                <c:pt idx="1076">
                  <c:v>30.392818999999999</c:v>
                </c:pt>
                <c:pt idx="1077">
                  <c:v>30.170942</c:v>
                </c:pt>
                <c:pt idx="1078">
                  <c:v>29.979517999999999</c:v>
                </c:pt>
                <c:pt idx="1079">
                  <c:v>30.070879000000001</c:v>
                </c:pt>
                <c:pt idx="1080">
                  <c:v>29.701084000000002</c:v>
                </c:pt>
                <c:pt idx="1081">
                  <c:v>30.136134999999999</c:v>
                </c:pt>
                <c:pt idx="1082">
                  <c:v>29.514011</c:v>
                </c:pt>
                <c:pt idx="1083">
                  <c:v>29.292134000000001</c:v>
                </c:pt>
                <c:pt idx="1084">
                  <c:v>29.231225999999999</c:v>
                </c:pt>
                <c:pt idx="1085">
                  <c:v>29.013698999999999</c:v>
                </c:pt>
                <c:pt idx="1086">
                  <c:v>29.113759999999999</c:v>
                </c:pt>
                <c:pt idx="1087">
                  <c:v>28.604749000000002</c:v>
                </c:pt>
                <c:pt idx="1088">
                  <c:v>28.478583</c:v>
                </c:pt>
                <c:pt idx="1089">
                  <c:v>28.513387999999999</c:v>
                </c:pt>
                <c:pt idx="1090">
                  <c:v>28.452480000000001</c:v>
                </c:pt>
                <c:pt idx="1091">
                  <c:v>28.543841</c:v>
                </c:pt>
                <c:pt idx="1092">
                  <c:v>28.596048</c:v>
                </c:pt>
                <c:pt idx="1093">
                  <c:v>28.591697</c:v>
                </c:pt>
                <c:pt idx="1094">
                  <c:v>28.643903999999999</c:v>
                </c:pt>
                <c:pt idx="1095">
                  <c:v>28.422025999999999</c:v>
                </c:pt>
                <c:pt idx="1096">
                  <c:v>28.513387999999999</c:v>
                </c:pt>
                <c:pt idx="1097">
                  <c:v>28.408975000000002</c:v>
                </c:pt>
                <c:pt idx="1098">
                  <c:v>28.596048</c:v>
                </c:pt>
                <c:pt idx="1099">
                  <c:v>28.678708</c:v>
                </c:pt>
                <c:pt idx="1100">
                  <c:v>28.900585</c:v>
                </c:pt>
                <c:pt idx="1101">
                  <c:v>28.896235000000001</c:v>
                </c:pt>
                <c:pt idx="1102">
                  <c:v>28.787471</c:v>
                </c:pt>
                <c:pt idx="1103">
                  <c:v>28.709161999999999</c:v>
                </c:pt>
                <c:pt idx="1104">
                  <c:v>28.761368000000001</c:v>
                </c:pt>
                <c:pt idx="1105">
                  <c:v>28.591697</c:v>
                </c:pt>
                <c:pt idx="1106">
                  <c:v>28.670006999999998</c:v>
                </c:pt>
                <c:pt idx="1107">
                  <c:v>28.726564</c:v>
                </c:pt>
                <c:pt idx="1108">
                  <c:v>28.874482</c:v>
                </c:pt>
                <c:pt idx="1109">
                  <c:v>28.970193999999999</c:v>
                </c:pt>
                <c:pt idx="1110">
                  <c:v>28.861429999999999</c:v>
                </c:pt>
                <c:pt idx="1111">
                  <c:v>28.757017999999999</c:v>
                </c:pt>
                <c:pt idx="1112">
                  <c:v>28.848379000000001</c:v>
                </c:pt>
                <c:pt idx="1113">
                  <c:v>28.974544000000002</c:v>
                </c:pt>
                <c:pt idx="1114">
                  <c:v>28.883182999999999</c:v>
                </c:pt>
                <c:pt idx="1115">
                  <c:v>28.126190000000001</c:v>
                </c:pt>
                <c:pt idx="1116">
                  <c:v>27.895612</c:v>
                </c:pt>
                <c:pt idx="1117">
                  <c:v>27.817302000000002</c:v>
                </c:pt>
                <c:pt idx="1118">
                  <c:v>28.121839999999999</c:v>
                </c:pt>
                <c:pt idx="1119">
                  <c:v>28.304562000000001</c:v>
                </c:pt>
                <c:pt idx="1120">
                  <c:v>28.626501999999999</c:v>
                </c:pt>
                <c:pt idx="1121">
                  <c:v>28.683059</c:v>
                </c:pt>
                <c:pt idx="1122">
                  <c:v>28.913637000000001</c:v>
                </c:pt>
                <c:pt idx="1123">
                  <c:v>28.487283999999999</c:v>
                </c:pt>
                <c:pt idx="1124">
                  <c:v>28.474233000000002</c:v>
                </c:pt>
                <c:pt idx="1125">
                  <c:v>28.335016</c:v>
                </c:pt>
                <c:pt idx="1126">
                  <c:v>28.356767999999999</c:v>
                </c:pt>
                <c:pt idx="1127">
                  <c:v>28.348064999999998</c:v>
                </c:pt>
                <c:pt idx="1128">
                  <c:v>28.322163</c:v>
                </c:pt>
                <c:pt idx="1129">
                  <c:v>27.950925000000002</c:v>
                </c:pt>
                <c:pt idx="1130">
                  <c:v>27.950925000000002</c:v>
                </c:pt>
                <c:pt idx="1131">
                  <c:v>27.985458000000001</c:v>
                </c:pt>
                <c:pt idx="1132">
                  <c:v>27.899122999999999</c:v>
                </c:pt>
                <c:pt idx="1133">
                  <c:v>27.830055999999999</c:v>
                </c:pt>
                <c:pt idx="1134">
                  <c:v>27.156642000000002</c:v>
                </c:pt>
                <c:pt idx="1135">
                  <c:v>27.139375000000001</c:v>
                </c:pt>
                <c:pt idx="1136">
                  <c:v>26.914904</c:v>
                </c:pt>
                <c:pt idx="1137">
                  <c:v>26.815619999999999</c:v>
                </c:pt>
                <c:pt idx="1138">
                  <c:v>26.901955000000001</c:v>
                </c:pt>
                <c:pt idx="1139">
                  <c:v>26.867422000000001</c:v>
                </c:pt>
                <c:pt idx="1140">
                  <c:v>27.117791</c:v>
                </c:pt>
                <c:pt idx="1141">
                  <c:v>27.139375000000001</c:v>
                </c:pt>
                <c:pt idx="1142">
                  <c:v>27.065991</c:v>
                </c:pt>
                <c:pt idx="1143">
                  <c:v>26.979655000000001</c:v>
                </c:pt>
                <c:pt idx="1144">
                  <c:v>26.824252999999999</c:v>
                </c:pt>
                <c:pt idx="1145">
                  <c:v>26.552299000000001</c:v>
                </c:pt>
                <c:pt idx="1146">
                  <c:v>26.746552999999999</c:v>
                </c:pt>
                <c:pt idx="1147">
                  <c:v>26.552299000000001</c:v>
                </c:pt>
                <c:pt idx="1148">
                  <c:v>26.712016999999999</c:v>
                </c:pt>
                <c:pt idx="1149">
                  <c:v>26.418479000000001</c:v>
                </c:pt>
                <c:pt idx="1150">
                  <c:v>26.349411</c:v>
                </c:pt>
                <c:pt idx="1151">
                  <c:v>26.029972000000001</c:v>
                </c:pt>
                <c:pt idx="1152">
                  <c:v>25.995439000000001</c:v>
                </c:pt>
                <c:pt idx="1153">
                  <c:v>26.124941</c:v>
                </c:pt>
                <c:pt idx="1154">
                  <c:v>26.673165999999998</c:v>
                </c:pt>
                <c:pt idx="1155">
                  <c:v>26.673165999999998</c:v>
                </c:pt>
                <c:pt idx="1156">
                  <c:v>26.824252999999999</c:v>
                </c:pt>
                <c:pt idx="1157">
                  <c:v>26.871737</c:v>
                </c:pt>
                <c:pt idx="1158">
                  <c:v>26.945122000000001</c:v>
                </c:pt>
                <c:pt idx="1159">
                  <c:v>26.491864</c:v>
                </c:pt>
                <c:pt idx="1160">
                  <c:v>26.759502000000001</c:v>
                </c:pt>
                <c:pt idx="1161">
                  <c:v>26.681801</c:v>
                </c:pt>
                <c:pt idx="1162">
                  <c:v>26.578199000000001</c:v>
                </c:pt>
                <c:pt idx="1163">
                  <c:v>26.863104</c:v>
                </c:pt>
                <c:pt idx="1164">
                  <c:v>27.001239999999999</c:v>
                </c:pt>
                <c:pt idx="1165">
                  <c:v>26.716335000000001</c:v>
                </c:pt>
                <c:pt idx="1166">
                  <c:v>26.625684</c:v>
                </c:pt>
                <c:pt idx="1167">
                  <c:v>26.781085999999998</c:v>
                </c:pt>
                <c:pt idx="1168">
                  <c:v>26.858787</c:v>
                </c:pt>
                <c:pt idx="1169">
                  <c:v>26.431429999999999</c:v>
                </c:pt>
                <c:pt idx="1170">
                  <c:v>27.022824</c:v>
                </c:pt>
                <c:pt idx="1171">
                  <c:v>26.983972999999999</c:v>
                </c:pt>
                <c:pt idx="1172">
                  <c:v>26.940805999999998</c:v>
                </c:pt>
                <c:pt idx="1173">
                  <c:v>27.217078000000001</c:v>
                </c:pt>
                <c:pt idx="1174">
                  <c:v>27.044407</c:v>
                </c:pt>
                <c:pt idx="1175">
                  <c:v>26.863104</c:v>
                </c:pt>
                <c:pt idx="1176">
                  <c:v>26.789719999999999</c:v>
                </c:pt>
                <c:pt idx="1177">
                  <c:v>26.759502000000001</c:v>
                </c:pt>
                <c:pt idx="1178">
                  <c:v>26.703384</c:v>
                </c:pt>
                <c:pt idx="1179">
                  <c:v>26.591148</c:v>
                </c:pt>
                <c:pt idx="1180">
                  <c:v>26.215592000000001</c:v>
                </c:pt>
                <c:pt idx="1181">
                  <c:v>25.844352000000001</c:v>
                </c:pt>
                <c:pt idx="1182">
                  <c:v>25.848669999999998</c:v>
                </c:pt>
                <c:pt idx="1183">
                  <c:v>25.688949999999998</c:v>
                </c:pt>
                <c:pt idx="1184">
                  <c:v>26.099039000000001</c:v>
                </c:pt>
                <c:pt idx="1185">
                  <c:v>26.086089999999999</c:v>
                </c:pt>
                <c:pt idx="1186">
                  <c:v>25.835719000000001</c:v>
                </c:pt>
                <c:pt idx="1187">
                  <c:v>25.723483000000002</c:v>
                </c:pt>
                <c:pt idx="1188">
                  <c:v>25.779601</c:v>
                </c:pt>
                <c:pt idx="1189">
                  <c:v>25.753701</c:v>
                </c:pt>
                <c:pt idx="1190">
                  <c:v>25.740748</c:v>
                </c:pt>
                <c:pt idx="1191">
                  <c:v>26.096</c:v>
                </c:pt>
                <c:pt idx="1192">
                  <c:v>26.237244</c:v>
                </c:pt>
                <c:pt idx="1193">
                  <c:v>26.305727000000001</c:v>
                </c:pt>
                <c:pt idx="1194">
                  <c:v>26.168762999999998</c:v>
                </c:pt>
                <c:pt idx="1195">
                  <c:v>26.211563000000002</c:v>
                </c:pt>
                <c:pt idx="1196">
                  <c:v>26.232965</c:v>
                </c:pt>
                <c:pt idx="1197">
                  <c:v>26.100280000000001</c:v>
                </c:pt>
                <c:pt idx="1198">
                  <c:v>26.160202000000002</c:v>
                </c:pt>
                <c:pt idx="1199">
                  <c:v>26.250084999999999</c:v>
                </c:pt>
                <c:pt idx="1200">
                  <c:v>26.104561</c:v>
                </c:pt>
                <c:pt idx="1201">
                  <c:v>25.852032000000001</c:v>
                </c:pt>
                <c:pt idx="1202">
                  <c:v>25.727907999999999</c:v>
                </c:pt>
                <c:pt idx="1203">
                  <c:v>25.847752</c:v>
                </c:pt>
                <c:pt idx="1204">
                  <c:v>25.852032000000001</c:v>
                </c:pt>
                <c:pt idx="1205">
                  <c:v>25.774989999999999</c:v>
                </c:pt>
                <c:pt idx="1206">
                  <c:v>25.432579</c:v>
                </c:pt>
                <c:pt idx="1207">
                  <c:v>25.299893999999998</c:v>
                </c:pt>
                <c:pt idx="1208">
                  <c:v>25.248532999999998</c:v>
                </c:pt>
                <c:pt idx="1209">
                  <c:v>25.222852</c:v>
                </c:pt>
                <c:pt idx="1210">
                  <c:v>24.923241000000001</c:v>
                </c:pt>
                <c:pt idx="1211">
                  <c:v>24.803398999999999</c:v>
                </c:pt>
                <c:pt idx="1212">
                  <c:v>24.606511999999999</c:v>
                </c:pt>
                <c:pt idx="1213">
                  <c:v>24.080054000000001</c:v>
                </c:pt>
                <c:pt idx="1214">
                  <c:v>24.118576000000001</c:v>
                </c:pt>
                <c:pt idx="1215">
                  <c:v>24.516628999999998</c:v>
                </c:pt>
                <c:pt idx="1216">
                  <c:v>24.563711000000001</c:v>
                </c:pt>
                <c:pt idx="1217">
                  <c:v>24.533750000000001</c:v>
                </c:pt>
                <c:pt idx="1218">
                  <c:v>24.229859999999999</c:v>
                </c:pt>
                <c:pt idx="1219">
                  <c:v>24.413906000000001</c:v>
                </c:pt>
                <c:pt idx="1220">
                  <c:v>24.225579</c:v>
                </c:pt>
                <c:pt idx="1221">
                  <c:v>24.268381000000002</c:v>
                </c:pt>
                <c:pt idx="1222">
                  <c:v>24.092896</c:v>
                </c:pt>
                <c:pt idx="1223">
                  <c:v>24.067215000000001</c:v>
                </c:pt>
                <c:pt idx="1224">
                  <c:v>24.037254000000001</c:v>
                </c:pt>
                <c:pt idx="1225">
                  <c:v>24.122857</c:v>
                </c:pt>
                <c:pt idx="1226">
                  <c:v>23.904568999999999</c:v>
                </c:pt>
                <c:pt idx="1227">
                  <c:v>23.737645000000001</c:v>
                </c:pt>
                <c:pt idx="1228">
                  <c:v>23.574998000000001</c:v>
                </c:pt>
                <c:pt idx="1229">
                  <c:v>23.609241000000001</c:v>
                </c:pt>
                <c:pt idx="1230">
                  <c:v>23.587838999999999</c:v>
                </c:pt>
                <c:pt idx="1231">
                  <c:v>23.652041000000001</c:v>
                </c:pt>
                <c:pt idx="1232">
                  <c:v>23.784725000000002</c:v>
                </c:pt>
                <c:pt idx="1233">
                  <c:v>23.844647999999999</c:v>
                </c:pt>
                <c:pt idx="1234">
                  <c:v>23.707682999999999</c:v>
                </c:pt>
                <c:pt idx="1235">
                  <c:v>23.540758</c:v>
                </c:pt>
                <c:pt idx="1236">
                  <c:v>23.305351000000002</c:v>
                </c:pt>
                <c:pt idx="1237">
                  <c:v>23.224028000000001</c:v>
                </c:pt>
                <c:pt idx="1238">
                  <c:v>23.176946999999998</c:v>
                </c:pt>
                <c:pt idx="1239">
                  <c:v>23.313911000000001</c:v>
                </c:pt>
                <c:pt idx="1240">
                  <c:v>23.549318</c:v>
                </c:pt>
                <c:pt idx="1241">
                  <c:v>23.485116000000001</c:v>
                </c:pt>
                <c:pt idx="1242">
                  <c:v>23.639199999999999</c:v>
                </c:pt>
                <c:pt idx="1243">
                  <c:v>23.960211000000001</c:v>
                </c:pt>
                <c:pt idx="1244">
                  <c:v>23.848927</c:v>
                </c:pt>
                <c:pt idx="1245">
                  <c:v>23.866049</c:v>
                </c:pt>
                <c:pt idx="1246">
                  <c:v>23.724803999999999</c:v>
                </c:pt>
                <c:pt idx="1247">
                  <c:v>23.694842000000001</c:v>
                </c:pt>
                <c:pt idx="1248">
                  <c:v>23.844647999999999</c:v>
                </c:pt>
                <c:pt idx="1249">
                  <c:v>23.724803999999999</c:v>
                </c:pt>
                <c:pt idx="1250">
                  <c:v>23.609241000000001</c:v>
                </c:pt>
                <c:pt idx="1251">
                  <c:v>23.720523</c:v>
                </c:pt>
                <c:pt idx="1252">
                  <c:v>23.810410999999998</c:v>
                </c:pt>
                <c:pt idx="1253">
                  <c:v>23.700078999999999</c:v>
                </c:pt>
                <c:pt idx="1254">
                  <c:v>23.704322999999999</c:v>
                </c:pt>
                <c:pt idx="1255">
                  <c:v>23.920743000000002</c:v>
                </c:pt>
                <c:pt idx="1256">
                  <c:v>23.975908</c:v>
                </c:pt>
                <c:pt idx="1257">
                  <c:v>24.069265999999999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B1-4432-98FA-1859056B1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2954480"/>
        <c:axId val="640029232"/>
      </c:lineChart>
      <c:dateAx>
        <c:axId val="4429544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029232"/>
        <c:crosses val="autoZero"/>
        <c:auto val="1"/>
        <c:lblOffset val="100"/>
        <c:baseTimeUnit val="days"/>
      </c:dateAx>
      <c:valAx>
        <c:axId val="64002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954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Adj. Closed Price and Daily Change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'ABTDistribution Fit'!$B$1</c:f>
              <c:strCache>
                <c:ptCount val="1"/>
                <c:pt idx="0">
                  <c:v>ABT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'ABTDistribution Fit'!$A$2:$A$1259</c:f>
              <c:numCache>
                <c:formatCode>m/d/yyyy</c:formatCode>
                <c:ptCount val="1258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40931</c:v>
                </c:pt>
                <c:pt idx="14">
                  <c:v>40932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40960</c:v>
                </c:pt>
                <c:pt idx="34">
                  <c:v>40961</c:v>
                </c:pt>
                <c:pt idx="35">
                  <c:v>40962</c:v>
                </c:pt>
                <c:pt idx="36">
                  <c:v>40963</c:v>
                </c:pt>
                <c:pt idx="37">
                  <c:v>40966</c:v>
                </c:pt>
                <c:pt idx="38">
                  <c:v>40967</c:v>
                </c:pt>
                <c:pt idx="39">
                  <c:v>40968</c:v>
                </c:pt>
                <c:pt idx="40">
                  <c:v>40969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41008</c:v>
                </c:pt>
                <c:pt idx="67">
                  <c:v>41009</c:v>
                </c:pt>
                <c:pt idx="68">
                  <c:v>41010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41030</c:v>
                </c:pt>
                <c:pt idx="83">
                  <c:v>41031</c:v>
                </c:pt>
                <c:pt idx="84">
                  <c:v>41032</c:v>
                </c:pt>
                <c:pt idx="85">
                  <c:v>41033</c:v>
                </c:pt>
                <c:pt idx="86">
                  <c:v>41036</c:v>
                </c:pt>
                <c:pt idx="87">
                  <c:v>41037</c:v>
                </c:pt>
                <c:pt idx="88">
                  <c:v>41038</c:v>
                </c:pt>
                <c:pt idx="89">
                  <c:v>41039</c:v>
                </c:pt>
                <c:pt idx="90">
                  <c:v>41040</c:v>
                </c:pt>
                <c:pt idx="91">
                  <c:v>41043</c:v>
                </c:pt>
                <c:pt idx="92">
                  <c:v>41044</c:v>
                </c:pt>
                <c:pt idx="93">
                  <c:v>41045</c:v>
                </c:pt>
                <c:pt idx="94">
                  <c:v>41046</c:v>
                </c:pt>
                <c:pt idx="95">
                  <c:v>41047</c:v>
                </c:pt>
                <c:pt idx="96">
                  <c:v>41050</c:v>
                </c:pt>
                <c:pt idx="97">
                  <c:v>41051</c:v>
                </c:pt>
                <c:pt idx="98">
                  <c:v>41052</c:v>
                </c:pt>
                <c:pt idx="99">
                  <c:v>41053</c:v>
                </c:pt>
                <c:pt idx="100">
                  <c:v>41054</c:v>
                </c:pt>
                <c:pt idx="101">
                  <c:v>41058</c:v>
                </c:pt>
                <c:pt idx="102">
                  <c:v>41059</c:v>
                </c:pt>
                <c:pt idx="103">
                  <c:v>41060</c:v>
                </c:pt>
                <c:pt idx="104">
                  <c:v>41061</c:v>
                </c:pt>
                <c:pt idx="105">
                  <c:v>41064</c:v>
                </c:pt>
                <c:pt idx="106">
                  <c:v>41065</c:v>
                </c:pt>
                <c:pt idx="107">
                  <c:v>41066</c:v>
                </c:pt>
                <c:pt idx="108">
                  <c:v>41067</c:v>
                </c:pt>
                <c:pt idx="109">
                  <c:v>41068</c:v>
                </c:pt>
                <c:pt idx="110">
                  <c:v>41071</c:v>
                </c:pt>
                <c:pt idx="111">
                  <c:v>41072</c:v>
                </c:pt>
                <c:pt idx="112">
                  <c:v>41073</c:v>
                </c:pt>
                <c:pt idx="113">
                  <c:v>41074</c:v>
                </c:pt>
                <c:pt idx="114">
                  <c:v>41075</c:v>
                </c:pt>
                <c:pt idx="115">
                  <c:v>41078</c:v>
                </c:pt>
                <c:pt idx="116">
                  <c:v>41079</c:v>
                </c:pt>
                <c:pt idx="117">
                  <c:v>41080</c:v>
                </c:pt>
                <c:pt idx="118">
                  <c:v>41081</c:v>
                </c:pt>
                <c:pt idx="119">
                  <c:v>41082</c:v>
                </c:pt>
                <c:pt idx="120">
                  <c:v>41085</c:v>
                </c:pt>
                <c:pt idx="121">
                  <c:v>41086</c:v>
                </c:pt>
                <c:pt idx="122">
                  <c:v>41087</c:v>
                </c:pt>
                <c:pt idx="123">
                  <c:v>41088</c:v>
                </c:pt>
                <c:pt idx="124">
                  <c:v>41089</c:v>
                </c:pt>
                <c:pt idx="125">
                  <c:v>41092</c:v>
                </c:pt>
                <c:pt idx="126">
                  <c:v>41093</c:v>
                </c:pt>
                <c:pt idx="127">
                  <c:v>41095</c:v>
                </c:pt>
                <c:pt idx="128">
                  <c:v>41096</c:v>
                </c:pt>
                <c:pt idx="129">
                  <c:v>41099</c:v>
                </c:pt>
                <c:pt idx="130">
                  <c:v>41100</c:v>
                </c:pt>
                <c:pt idx="131">
                  <c:v>41101</c:v>
                </c:pt>
                <c:pt idx="132">
                  <c:v>41102</c:v>
                </c:pt>
                <c:pt idx="133">
                  <c:v>41103</c:v>
                </c:pt>
                <c:pt idx="134">
                  <c:v>41106</c:v>
                </c:pt>
                <c:pt idx="135">
                  <c:v>41107</c:v>
                </c:pt>
                <c:pt idx="136">
                  <c:v>41108</c:v>
                </c:pt>
                <c:pt idx="137">
                  <c:v>41109</c:v>
                </c:pt>
                <c:pt idx="138">
                  <c:v>41110</c:v>
                </c:pt>
                <c:pt idx="139">
                  <c:v>41113</c:v>
                </c:pt>
                <c:pt idx="140">
                  <c:v>41114</c:v>
                </c:pt>
                <c:pt idx="141">
                  <c:v>41115</c:v>
                </c:pt>
                <c:pt idx="142">
                  <c:v>41116</c:v>
                </c:pt>
                <c:pt idx="143">
                  <c:v>41117</c:v>
                </c:pt>
                <c:pt idx="144">
                  <c:v>41120</c:v>
                </c:pt>
                <c:pt idx="145">
                  <c:v>41121</c:v>
                </c:pt>
                <c:pt idx="146">
                  <c:v>41122</c:v>
                </c:pt>
                <c:pt idx="147">
                  <c:v>41123</c:v>
                </c:pt>
                <c:pt idx="148">
                  <c:v>41124</c:v>
                </c:pt>
                <c:pt idx="149">
                  <c:v>41127</c:v>
                </c:pt>
                <c:pt idx="150">
                  <c:v>41128</c:v>
                </c:pt>
                <c:pt idx="151">
                  <c:v>41129</c:v>
                </c:pt>
                <c:pt idx="152">
                  <c:v>41130</c:v>
                </c:pt>
                <c:pt idx="153">
                  <c:v>41131</c:v>
                </c:pt>
                <c:pt idx="154">
                  <c:v>41134</c:v>
                </c:pt>
                <c:pt idx="155">
                  <c:v>41135</c:v>
                </c:pt>
                <c:pt idx="156">
                  <c:v>41136</c:v>
                </c:pt>
                <c:pt idx="157">
                  <c:v>41137</c:v>
                </c:pt>
                <c:pt idx="158">
                  <c:v>41138</c:v>
                </c:pt>
                <c:pt idx="159">
                  <c:v>41141</c:v>
                </c:pt>
                <c:pt idx="160">
                  <c:v>41142</c:v>
                </c:pt>
                <c:pt idx="161">
                  <c:v>41143</c:v>
                </c:pt>
                <c:pt idx="162">
                  <c:v>41144</c:v>
                </c:pt>
                <c:pt idx="163">
                  <c:v>41145</c:v>
                </c:pt>
                <c:pt idx="164">
                  <c:v>41148</c:v>
                </c:pt>
                <c:pt idx="165">
                  <c:v>41149</c:v>
                </c:pt>
                <c:pt idx="166">
                  <c:v>41150</c:v>
                </c:pt>
                <c:pt idx="167">
                  <c:v>41151</c:v>
                </c:pt>
                <c:pt idx="168">
                  <c:v>41152</c:v>
                </c:pt>
                <c:pt idx="169">
                  <c:v>41156</c:v>
                </c:pt>
                <c:pt idx="170">
                  <c:v>41157</c:v>
                </c:pt>
                <c:pt idx="171">
                  <c:v>41158</c:v>
                </c:pt>
                <c:pt idx="172">
                  <c:v>41159</c:v>
                </c:pt>
                <c:pt idx="173">
                  <c:v>41162</c:v>
                </c:pt>
                <c:pt idx="174">
                  <c:v>41163</c:v>
                </c:pt>
                <c:pt idx="175">
                  <c:v>41164</c:v>
                </c:pt>
                <c:pt idx="176">
                  <c:v>41165</c:v>
                </c:pt>
                <c:pt idx="177">
                  <c:v>41166</c:v>
                </c:pt>
                <c:pt idx="178">
                  <c:v>41169</c:v>
                </c:pt>
                <c:pt idx="179">
                  <c:v>41170</c:v>
                </c:pt>
                <c:pt idx="180">
                  <c:v>41171</c:v>
                </c:pt>
                <c:pt idx="181">
                  <c:v>41172</c:v>
                </c:pt>
                <c:pt idx="182">
                  <c:v>41173</c:v>
                </c:pt>
                <c:pt idx="183">
                  <c:v>41176</c:v>
                </c:pt>
                <c:pt idx="184">
                  <c:v>41177</c:v>
                </c:pt>
                <c:pt idx="185">
                  <c:v>41178</c:v>
                </c:pt>
                <c:pt idx="186">
                  <c:v>41179</c:v>
                </c:pt>
                <c:pt idx="187">
                  <c:v>41180</c:v>
                </c:pt>
                <c:pt idx="188">
                  <c:v>41183</c:v>
                </c:pt>
                <c:pt idx="189">
                  <c:v>41184</c:v>
                </c:pt>
                <c:pt idx="190">
                  <c:v>41185</c:v>
                </c:pt>
                <c:pt idx="191">
                  <c:v>41186</c:v>
                </c:pt>
                <c:pt idx="192">
                  <c:v>41187</c:v>
                </c:pt>
                <c:pt idx="193">
                  <c:v>41190</c:v>
                </c:pt>
                <c:pt idx="194">
                  <c:v>41191</c:v>
                </c:pt>
                <c:pt idx="195">
                  <c:v>41192</c:v>
                </c:pt>
                <c:pt idx="196">
                  <c:v>41193</c:v>
                </c:pt>
                <c:pt idx="197">
                  <c:v>41194</c:v>
                </c:pt>
                <c:pt idx="198">
                  <c:v>41197</c:v>
                </c:pt>
                <c:pt idx="199">
                  <c:v>41198</c:v>
                </c:pt>
                <c:pt idx="200">
                  <c:v>41199</c:v>
                </c:pt>
                <c:pt idx="201">
                  <c:v>41200</c:v>
                </c:pt>
                <c:pt idx="202">
                  <c:v>41201</c:v>
                </c:pt>
                <c:pt idx="203">
                  <c:v>41204</c:v>
                </c:pt>
                <c:pt idx="204">
                  <c:v>41205</c:v>
                </c:pt>
                <c:pt idx="205">
                  <c:v>41206</c:v>
                </c:pt>
                <c:pt idx="206">
                  <c:v>41207</c:v>
                </c:pt>
                <c:pt idx="207">
                  <c:v>41208</c:v>
                </c:pt>
                <c:pt idx="208">
                  <c:v>41213</c:v>
                </c:pt>
                <c:pt idx="209">
                  <c:v>41214</c:v>
                </c:pt>
                <c:pt idx="210">
                  <c:v>41215</c:v>
                </c:pt>
                <c:pt idx="211">
                  <c:v>41218</c:v>
                </c:pt>
                <c:pt idx="212">
                  <c:v>41219</c:v>
                </c:pt>
                <c:pt idx="213">
                  <c:v>41220</c:v>
                </c:pt>
                <c:pt idx="214">
                  <c:v>41221</c:v>
                </c:pt>
                <c:pt idx="215">
                  <c:v>41222</c:v>
                </c:pt>
                <c:pt idx="216">
                  <c:v>41225</c:v>
                </c:pt>
                <c:pt idx="217">
                  <c:v>41226</c:v>
                </c:pt>
                <c:pt idx="218">
                  <c:v>41227</c:v>
                </c:pt>
                <c:pt idx="219">
                  <c:v>41228</c:v>
                </c:pt>
                <c:pt idx="220">
                  <c:v>41229</c:v>
                </c:pt>
                <c:pt idx="221">
                  <c:v>41232</c:v>
                </c:pt>
                <c:pt idx="222">
                  <c:v>41233</c:v>
                </c:pt>
                <c:pt idx="223">
                  <c:v>41234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41262</c:v>
                </c:pt>
                <c:pt idx="243">
                  <c:v>41263</c:v>
                </c:pt>
                <c:pt idx="244">
                  <c:v>41264</c:v>
                </c:pt>
                <c:pt idx="245">
                  <c:v>41267</c:v>
                </c:pt>
                <c:pt idx="246">
                  <c:v>41269</c:v>
                </c:pt>
                <c:pt idx="247">
                  <c:v>41270</c:v>
                </c:pt>
                <c:pt idx="248">
                  <c:v>41271</c:v>
                </c:pt>
                <c:pt idx="249">
                  <c:v>41274</c:v>
                </c:pt>
                <c:pt idx="250">
                  <c:v>41276</c:v>
                </c:pt>
                <c:pt idx="251">
                  <c:v>41277</c:v>
                </c:pt>
                <c:pt idx="252">
                  <c:v>41278</c:v>
                </c:pt>
                <c:pt idx="253">
                  <c:v>41281</c:v>
                </c:pt>
                <c:pt idx="254">
                  <c:v>41282</c:v>
                </c:pt>
                <c:pt idx="255">
                  <c:v>41283</c:v>
                </c:pt>
                <c:pt idx="256">
                  <c:v>41284</c:v>
                </c:pt>
                <c:pt idx="257">
                  <c:v>41285</c:v>
                </c:pt>
                <c:pt idx="258">
                  <c:v>41288</c:v>
                </c:pt>
                <c:pt idx="259">
                  <c:v>41289</c:v>
                </c:pt>
                <c:pt idx="260">
                  <c:v>41290</c:v>
                </c:pt>
                <c:pt idx="261">
                  <c:v>41291</c:v>
                </c:pt>
                <c:pt idx="262">
                  <c:v>41292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41316</c:v>
                </c:pt>
                <c:pt idx="278">
                  <c:v>41317</c:v>
                </c:pt>
                <c:pt idx="279">
                  <c:v>41318</c:v>
                </c:pt>
                <c:pt idx="280">
                  <c:v>41319</c:v>
                </c:pt>
                <c:pt idx="281">
                  <c:v>41320</c:v>
                </c:pt>
                <c:pt idx="282">
                  <c:v>41324</c:v>
                </c:pt>
                <c:pt idx="283">
                  <c:v>41325</c:v>
                </c:pt>
                <c:pt idx="284">
                  <c:v>41326</c:v>
                </c:pt>
                <c:pt idx="285">
                  <c:v>41327</c:v>
                </c:pt>
                <c:pt idx="286">
                  <c:v>41330</c:v>
                </c:pt>
                <c:pt idx="287">
                  <c:v>41331</c:v>
                </c:pt>
                <c:pt idx="288">
                  <c:v>41332</c:v>
                </c:pt>
                <c:pt idx="289">
                  <c:v>41333</c:v>
                </c:pt>
                <c:pt idx="290">
                  <c:v>41334</c:v>
                </c:pt>
                <c:pt idx="291">
                  <c:v>41337</c:v>
                </c:pt>
                <c:pt idx="292">
                  <c:v>41338</c:v>
                </c:pt>
                <c:pt idx="293">
                  <c:v>41339</c:v>
                </c:pt>
                <c:pt idx="294">
                  <c:v>41340</c:v>
                </c:pt>
                <c:pt idx="295">
                  <c:v>41341</c:v>
                </c:pt>
                <c:pt idx="296">
                  <c:v>41344</c:v>
                </c:pt>
                <c:pt idx="297">
                  <c:v>41345</c:v>
                </c:pt>
                <c:pt idx="298">
                  <c:v>41346</c:v>
                </c:pt>
                <c:pt idx="299">
                  <c:v>41347</c:v>
                </c:pt>
                <c:pt idx="300">
                  <c:v>41348</c:v>
                </c:pt>
                <c:pt idx="301">
                  <c:v>41351</c:v>
                </c:pt>
                <c:pt idx="302">
                  <c:v>41352</c:v>
                </c:pt>
                <c:pt idx="303">
                  <c:v>41353</c:v>
                </c:pt>
                <c:pt idx="304">
                  <c:v>41354</c:v>
                </c:pt>
                <c:pt idx="305">
                  <c:v>41355</c:v>
                </c:pt>
                <c:pt idx="306">
                  <c:v>41358</c:v>
                </c:pt>
                <c:pt idx="307">
                  <c:v>41359</c:v>
                </c:pt>
                <c:pt idx="308">
                  <c:v>41360</c:v>
                </c:pt>
                <c:pt idx="309">
                  <c:v>41361</c:v>
                </c:pt>
                <c:pt idx="310">
                  <c:v>41365</c:v>
                </c:pt>
                <c:pt idx="311">
                  <c:v>41366</c:v>
                </c:pt>
                <c:pt idx="312">
                  <c:v>41367</c:v>
                </c:pt>
                <c:pt idx="313">
                  <c:v>41368</c:v>
                </c:pt>
                <c:pt idx="314">
                  <c:v>41369</c:v>
                </c:pt>
                <c:pt idx="315">
                  <c:v>41372</c:v>
                </c:pt>
                <c:pt idx="316">
                  <c:v>41373</c:v>
                </c:pt>
                <c:pt idx="317">
                  <c:v>41374</c:v>
                </c:pt>
                <c:pt idx="318">
                  <c:v>41375</c:v>
                </c:pt>
                <c:pt idx="319">
                  <c:v>41376</c:v>
                </c:pt>
                <c:pt idx="320">
                  <c:v>41379</c:v>
                </c:pt>
                <c:pt idx="321">
                  <c:v>41380</c:v>
                </c:pt>
                <c:pt idx="322">
                  <c:v>41381</c:v>
                </c:pt>
                <c:pt idx="323">
                  <c:v>41382</c:v>
                </c:pt>
                <c:pt idx="324">
                  <c:v>41383</c:v>
                </c:pt>
                <c:pt idx="325">
                  <c:v>41386</c:v>
                </c:pt>
                <c:pt idx="326">
                  <c:v>41387</c:v>
                </c:pt>
                <c:pt idx="327">
                  <c:v>41388</c:v>
                </c:pt>
                <c:pt idx="328">
                  <c:v>41389</c:v>
                </c:pt>
                <c:pt idx="329">
                  <c:v>41390</c:v>
                </c:pt>
                <c:pt idx="330">
                  <c:v>41393</c:v>
                </c:pt>
                <c:pt idx="331">
                  <c:v>41394</c:v>
                </c:pt>
                <c:pt idx="332">
                  <c:v>41395</c:v>
                </c:pt>
                <c:pt idx="333">
                  <c:v>41396</c:v>
                </c:pt>
                <c:pt idx="334">
                  <c:v>41397</c:v>
                </c:pt>
                <c:pt idx="335">
                  <c:v>41400</c:v>
                </c:pt>
                <c:pt idx="336">
                  <c:v>41401</c:v>
                </c:pt>
                <c:pt idx="337">
                  <c:v>41402</c:v>
                </c:pt>
                <c:pt idx="338">
                  <c:v>41403</c:v>
                </c:pt>
                <c:pt idx="339">
                  <c:v>41404</c:v>
                </c:pt>
                <c:pt idx="340">
                  <c:v>41407</c:v>
                </c:pt>
                <c:pt idx="341">
                  <c:v>41408</c:v>
                </c:pt>
                <c:pt idx="342">
                  <c:v>41409</c:v>
                </c:pt>
                <c:pt idx="343">
                  <c:v>41410</c:v>
                </c:pt>
                <c:pt idx="344">
                  <c:v>41411</c:v>
                </c:pt>
                <c:pt idx="345">
                  <c:v>41414</c:v>
                </c:pt>
                <c:pt idx="346">
                  <c:v>41415</c:v>
                </c:pt>
                <c:pt idx="347">
                  <c:v>41416</c:v>
                </c:pt>
                <c:pt idx="348">
                  <c:v>41417</c:v>
                </c:pt>
                <c:pt idx="349">
                  <c:v>41418</c:v>
                </c:pt>
                <c:pt idx="350">
                  <c:v>41422</c:v>
                </c:pt>
                <c:pt idx="351">
                  <c:v>41423</c:v>
                </c:pt>
                <c:pt idx="352">
                  <c:v>41424</c:v>
                </c:pt>
                <c:pt idx="353">
                  <c:v>41425</c:v>
                </c:pt>
                <c:pt idx="354">
                  <c:v>41428</c:v>
                </c:pt>
                <c:pt idx="355">
                  <c:v>41429</c:v>
                </c:pt>
                <c:pt idx="356">
                  <c:v>41430</c:v>
                </c:pt>
                <c:pt idx="357">
                  <c:v>41431</c:v>
                </c:pt>
                <c:pt idx="358">
                  <c:v>41432</c:v>
                </c:pt>
                <c:pt idx="359">
                  <c:v>41435</c:v>
                </c:pt>
                <c:pt idx="360">
                  <c:v>41436</c:v>
                </c:pt>
                <c:pt idx="361">
                  <c:v>41437</c:v>
                </c:pt>
                <c:pt idx="362">
                  <c:v>41438</c:v>
                </c:pt>
                <c:pt idx="363">
                  <c:v>41439</c:v>
                </c:pt>
                <c:pt idx="364">
                  <c:v>41442</c:v>
                </c:pt>
                <c:pt idx="365">
                  <c:v>41443</c:v>
                </c:pt>
                <c:pt idx="366">
                  <c:v>41444</c:v>
                </c:pt>
                <c:pt idx="367">
                  <c:v>41445</c:v>
                </c:pt>
                <c:pt idx="368">
                  <c:v>41446</c:v>
                </c:pt>
                <c:pt idx="369">
                  <c:v>41449</c:v>
                </c:pt>
                <c:pt idx="370">
                  <c:v>41450</c:v>
                </c:pt>
                <c:pt idx="371">
                  <c:v>41451</c:v>
                </c:pt>
                <c:pt idx="372">
                  <c:v>41452</c:v>
                </c:pt>
                <c:pt idx="373">
                  <c:v>41453</c:v>
                </c:pt>
                <c:pt idx="374">
                  <c:v>41456</c:v>
                </c:pt>
                <c:pt idx="375">
                  <c:v>41457</c:v>
                </c:pt>
                <c:pt idx="376">
                  <c:v>41458</c:v>
                </c:pt>
                <c:pt idx="377">
                  <c:v>41460</c:v>
                </c:pt>
                <c:pt idx="378">
                  <c:v>41463</c:v>
                </c:pt>
                <c:pt idx="379">
                  <c:v>41464</c:v>
                </c:pt>
                <c:pt idx="380">
                  <c:v>41465</c:v>
                </c:pt>
                <c:pt idx="381">
                  <c:v>41466</c:v>
                </c:pt>
                <c:pt idx="382">
                  <c:v>41467</c:v>
                </c:pt>
                <c:pt idx="383">
                  <c:v>41470</c:v>
                </c:pt>
                <c:pt idx="384">
                  <c:v>41471</c:v>
                </c:pt>
                <c:pt idx="385">
                  <c:v>41472</c:v>
                </c:pt>
                <c:pt idx="386">
                  <c:v>41473</c:v>
                </c:pt>
                <c:pt idx="387">
                  <c:v>41474</c:v>
                </c:pt>
                <c:pt idx="388">
                  <c:v>41477</c:v>
                </c:pt>
                <c:pt idx="389">
                  <c:v>41478</c:v>
                </c:pt>
                <c:pt idx="390">
                  <c:v>41479</c:v>
                </c:pt>
                <c:pt idx="391">
                  <c:v>41480</c:v>
                </c:pt>
                <c:pt idx="392">
                  <c:v>41481</c:v>
                </c:pt>
                <c:pt idx="393">
                  <c:v>41484</c:v>
                </c:pt>
                <c:pt idx="394">
                  <c:v>41485</c:v>
                </c:pt>
                <c:pt idx="395">
                  <c:v>41486</c:v>
                </c:pt>
                <c:pt idx="396">
                  <c:v>41487</c:v>
                </c:pt>
                <c:pt idx="397">
                  <c:v>41488</c:v>
                </c:pt>
                <c:pt idx="398">
                  <c:v>41491</c:v>
                </c:pt>
                <c:pt idx="399">
                  <c:v>41492</c:v>
                </c:pt>
                <c:pt idx="400">
                  <c:v>41493</c:v>
                </c:pt>
                <c:pt idx="401">
                  <c:v>41494</c:v>
                </c:pt>
                <c:pt idx="402">
                  <c:v>41495</c:v>
                </c:pt>
                <c:pt idx="403">
                  <c:v>41498</c:v>
                </c:pt>
                <c:pt idx="404">
                  <c:v>41499</c:v>
                </c:pt>
                <c:pt idx="405">
                  <c:v>41500</c:v>
                </c:pt>
                <c:pt idx="406">
                  <c:v>41501</c:v>
                </c:pt>
                <c:pt idx="407">
                  <c:v>41502</c:v>
                </c:pt>
                <c:pt idx="408">
                  <c:v>41505</c:v>
                </c:pt>
                <c:pt idx="409">
                  <c:v>41506</c:v>
                </c:pt>
                <c:pt idx="410">
                  <c:v>41507</c:v>
                </c:pt>
                <c:pt idx="411">
                  <c:v>41508</c:v>
                </c:pt>
                <c:pt idx="412">
                  <c:v>41509</c:v>
                </c:pt>
                <c:pt idx="413">
                  <c:v>41512</c:v>
                </c:pt>
                <c:pt idx="414">
                  <c:v>41513</c:v>
                </c:pt>
                <c:pt idx="415">
                  <c:v>41514</c:v>
                </c:pt>
                <c:pt idx="416">
                  <c:v>41515</c:v>
                </c:pt>
                <c:pt idx="417">
                  <c:v>41516</c:v>
                </c:pt>
                <c:pt idx="418">
                  <c:v>41520</c:v>
                </c:pt>
                <c:pt idx="419">
                  <c:v>41521</c:v>
                </c:pt>
                <c:pt idx="420">
                  <c:v>41522</c:v>
                </c:pt>
                <c:pt idx="421">
                  <c:v>41523</c:v>
                </c:pt>
                <c:pt idx="422">
                  <c:v>41526</c:v>
                </c:pt>
                <c:pt idx="423">
                  <c:v>41527</c:v>
                </c:pt>
                <c:pt idx="424">
                  <c:v>41528</c:v>
                </c:pt>
                <c:pt idx="425">
                  <c:v>41529</c:v>
                </c:pt>
                <c:pt idx="426">
                  <c:v>41530</c:v>
                </c:pt>
                <c:pt idx="427">
                  <c:v>41533</c:v>
                </c:pt>
                <c:pt idx="428">
                  <c:v>41534</c:v>
                </c:pt>
                <c:pt idx="429">
                  <c:v>41535</c:v>
                </c:pt>
                <c:pt idx="430">
                  <c:v>41536</c:v>
                </c:pt>
                <c:pt idx="431">
                  <c:v>41537</c:v>
                </c:pt>
                <c:pt idx="432">
                  <c:v>41540</c:v>
                </c:pt>
                <c:pt idx="433">
                  <c:v>41541</c:v>
                </c:pt>
                <c:pt idx="434">
                  <c:v>41542</c:v>
                </c:pt>
                <c:pt idx="435">
                  <c:v>41543</c:v>
                </c:pt>
                <c:pt idx="436">
                  <c:v>41544</c:v>
                </c:pt>
                <c:pt idx="437">
                  <c:v>41547</c:v>
                </c:pt>
                <c:pt idx="438">
                  <c:v>41548</c:v>
                </c:pt>
                <c:pt idx="439">
                  <c:v>41549</c:v>
                </c:pt>
                <c:pt idx="440">
                  <c:v>41550</c:v>
                </c:pt>
                <c:pt idx="441">
                  <c:v>41551</c:v>
                </c:pt>
                <c:pt idx="442">
                  <c:v>41554</c:v>
                </c:pt>
                <c:pt idx="443">
                  <c:v>41555</c:v>
                </c:pt>
                <c:pt idx="444">
                  <c:v>41556</c:v>
                </c:pt>
                <c:pt idx="445">
                  <c:v>41557</c:v>
                </c:pt>
                <c:pt idx="446">
                  <c:v>41558</c:v>
                </c:pt>
                <c:pt idx="447">
                  <c:v>41561</c:v>
                </c:pt>
                <c:pt idx="448">
                  <c:v>41562</c:v>
                </c:pt>
                <c:pt idx="449">
                  <c:v>41563</c:v>
                </c:pt>
                <c:pt idx="450">
                  <c:v>41564</c:v>
                </c:pt>
                <c:pt idx="451">
                  <c:v>41565</c:v>
                </c:pt>
                <c:pt idx="452">
                  <c:v>41568</c:v>
                </c:pt>
                <c:pt idx="453">
                  <c:v>41569</c:v>
                </c:pt>
                <c:pt idx="454">
                  <c:v>41570</c:v>
                </c:pt>
                <c:pt idx="455">
                  <c:v>41571</c:v>
                </c:pt>
                <c:pt idx="456">
                  <c:v>41572</c:v>
                </c:pt>
                <c:pt idx="457">
                  <c:v>41575</c:v>
                </c:pt>
                <c:pt idx="458">
                  <c:v>41576</c:v>
                </c:pt>
                <c:pt idx="459">
                  <c:v>41577</c:v>
                </c:pt>
                <c:pt idx="460">
                  <c:v>41578</c:v>
                </c:pt>
                <c:pt idx="461">
                  <c:v>41579</c:v>
                </c:pt>
                <c:pt idx="462">
                  <c:v>41582</c:v>
                </c:pt>
                <c:pt idx="463">
                  <c:v>41583</c:v>
                </c:pt>
                <c:pt idx="464">
                  <c:v>41584</c:v>
                </c:pt>
                <c:pt idx="465">
                  <c:v>41585</c:v>
                </c:pt>
                <c:pt idx="466">
                  <c:v>41586</c:v>
                </c:pt>
                <c:pt idx="467">
                  <c:v>41589</c:v>
                </c:pt>
                <c:pt idx="468">
                  <c:v>41590</c:v>
                </c:pt>
                <c:pt idx="469">
                  <c:v>41591</c:v>
                </c:pt>
                <c:pt idx="470">
                  <c:v>41592</c:v>
                </c:pt>
                <c:pt idx="471">
                  <c:v>41593</c:v>
                </c:pt>
                <c:pt idx="472">
                  <c:v>41596</c:v>
                </c:pt>
                <c:pt idx="473">
                  <c:v>41597</c:v>
                </c:pt>
                <c:pt idx="474">
                  <c:v>41598</c:v>
                </c:pt>
                <c:pt idx="475">
                  <c:v>41599</c:v>
                </c:pt>
                <c:pt idx="476">
                  <c:v>41600</c:v>
                </c:pt>
                <c:pt idx="477">
                  <c:v>41603</c:v>
                </c:pt>
                <c:pt idx="478">
                  <c:v>41604</c:v>
                </c:pt>
                <c:pt idx="479">
                  <c:v>41605</c:v>
                </c:pt>
                <c:pt idx="480">
                  <c:v>41607</c:v>
                </c:pt>
                <c:pt idx="481">
                  <c:v>41610</c:v>
                </c:pt>
                <c:pt idx="482">
                  <c:v>41611</c:v>
                </c:pt>
                <c:pt idx="483">
                  <c:v>41612</c:v>
                </c:pt>
                <c:pt idx="484">
                  <c:v>41613</c:v>
                </c:pt>
                <c:pt idx="485">
                  <c:v>41614</c:v>
                </c:pt>
                <c:pt idx="486">
                  <c:v>41617</c:v>
                </c:pt>
                <c:pt idx="487">
                  <c:v>41618</c:v>
                </c:pt>
                <c:pt idx="488">
                  <c:v>41619</c:v>
                </c:pt>
                <c:pt idx="489">
                  <c:v>41620</c:v>
                </c:pt>
                <c:pt idx="490">
                  <c:v>41621</c:v>
                </c:pt>
                <c:pt idx="491">
                  <c:v>41624</c:v>
                </c:pt>
                <c:pt idx="492">
                  <c:v>41625</c:v>
                </c:pt>
                <c:pt idx="493">
                  <c:v>41626</c:v>
                </c:pt>
                <c:pt idx="494">
                  <c:v>41627</c:v>
                </c:pt>
                <c:pt idx="495">
                  <c:v>41628</c:v>
                </c:pt>
                <c:pt idx="496">
                  <c:v>41631</c:v>
                </c:pt>
                <c:pt idx="497">
                  <c:v>41632</c:v>
                </c:pt>
                <c:pt idx="498">
                  <c:v>41634</c:v>
                </c:pt>
                <c:pt idx="499">
                  <c:v>41635</c:v>
                </c:pt>
                <c:pt idx="500">
                  <c:v>41638</c:v>
                </c:pt>
                <c:pt idx="501">
                  <c:v>41639</c:v>
                </c:pt>
                <c:pt idx="502">
                  <c:v>41641</c:v>
                </c:pt>
                <c:pt idx="503">
                  <c:v>41642</c:v>
                </c:pt>
                <c:pt idx="504">
                  <c:v>41645</c:v>
                </c:pt>
                <c:pt idx="505">
                  <c:v>41646</c:v>
                </c:pt>
                <c:pt idx="506">
                  <c:v>41647</c:v>
                </c:pt>
                <c:pt idx="507">
                  <c:v>41648</c:v>
                </c:pt>
                <c:pt idx="508">
                  <c:v>41649</c:v>
                </c:pt>
                <c:pt idx="509">
                  <c:v>41652</c:v>
                </c:pt>
                <c:pt idx="510">
                  <c:v>41653</c:v>
                </c:pt>
                <c:pt idx="511">
                  <c:v>41654</c:v>
                </c:pt>
                <c:pt idx="512">
                  <c:v>41655</c:v>
                </c:pt>
                <c:pt idx="513">
                  <c:v>41656</c:v>
                </c:pt>
                <c:pt idx="514">
                  <c:v>41660</c:v>
                </c:pt>
                <c:pt idx="515">
                  <c:v>41661</c:v>
                </c:pt>
                <c:pt idx="516">
                  <c:v>41662</c:v>
                </c:pt>
                <c:pt idx="517">
                  <c:v>41663</c:v>
                </c:pt>
                <c:pt idx="518">
                  <c:v>41666</c:v>
                </c:pt>
                <c:pt idx="519">
                  <c:v>41667</c:v>
                </c:pt>
                <c:pt idx="520">
                  <c:v>41668</c:v>
                </c:pt>
                <c:pt idx="521">
                  <c:v>41669</c:v>
                </c:pt>
                <c:pt idx="522">
                  <c:v>41670</c:v>
                </c:pt>
                <c:pt idx="523">
                  <c:v>41673</c:v>
                </c:pt>
                <c:pt idx="524">
                  <c:v>41674</c:v>
                </c:pt>
                <c:pt idx="525">
                  <c:v>41675</c:v>
                </c:pt>
                <c:pt idx="526">
                  <c:v>41676</c:v>
                </c:pt>
                <c:pt idx="527">
                  <c:v>41677</c:v>
                </c:pt>
                <c:pt idx="528">
                  <c:v>41680</c:v>
                </c:pt>
                <c:pt idx="529">
                  <c:v>41681</c:v>
                </c:pt>
                <c:pt idx="530">
                  <c:v>41682</c:v>
                </c:pt>
                <c:pt idx="531">
                  <c:v>41683</c:v>
                </c:pt>
                <c:pt idx="532">
                  <c:v>41684</c:v>
                </c:pt>
                <c:pt idx="533">
                  <c:v>41688</c:v>
                </c:pt>
                <c:pt idx="534">
                  <c:v>41689</c:v>
                </c:pt>
                <c:pt idx="535">
                  <c:v>41690</c:v>
                </c:pt>
                <c:pt idx="536">
                  <c:v>41691</c:v>
                </c:pt>
                <c:pt idx="537">
                  <c:v>41694</c:v>
                </c:pt>
                <c:pt idx="538">
                  <c:v>41695</c:v>
                </c:pt>
                <c:pt idx="539">
                  <c:v>41696</c:v>
                </c:pt>
                <c:pt idx="540">
                  <c:v>41697</c:v>
                </c:pt>
                <c:pt idx="541">
                  <c:v>41698</c:v>
                </c:pt>
                <c:pt idx="542">
                  <c:v>41701</c:v>
                </c:pt>
                <c:pt idx="543">
                  <c:v>41702</c:v>
                </c:pt>
                <c:pt idx="544">
                  <c:v>41703</c:v>
                </c:pt>
                <c:pt idx="545">
                  <c:v>41704</c:v>
                </c:pt>
                <c:pt idx="546">
                  <c:v>41705</c:v>
                </c:pt>
                <c:pt idx="547">
                  <c:v>41708</c:v>
                </c:pt>
                <c:pt idx="548">
                  <c:v>41709</c:v>
                </c:pt>
                <c:pt idx="549">
                  <c:v>41710</c:v>
                </c:pt>
                <c:pt idx="550">
                  <c:v>41711</c:v>
                </c:pt>
                <c:pt idx="551">
                  <c:v>41712</c:v>
                </c:pt>
                <c:pt idx="552">
                  <c:v>41715</c:v>
                </c:pt>
                <c:pt idx="553">
                  <c:v>41716</c:v>
                </c:pt>
                <c:pt idx="554">
                  <c:v>41717</c:v>
                </c:pt>
                <c:pt idx="555">
                  <c:v>41718</c:v>
                </c:pt>
                <c:pt idx="556">
                  <c:v>41719</c:v>
                </c:pt>
                <c:pt idx="557">
                  <c:v>41722</c:v>
                </c:pt>
                <c:pt idx="558">
                  <c:v>41723</c:v>
                </c:pt>
                <c:pt idx="559">
                  <c:v>41724</c:v>
                </c:pt>
                <c:pt idx="560">
                  <c:v>41725</c:v>
                </c:pt>
                <c:pt idx="561">
                  <c:v>41726</c:v>
                </c:pt>
                <c:pt idx="562">
                  <c:v>41729</c:v>
                </c:pt>
                <c:pt idx="563">
                  <c:v>41730</c:v>
                </c:pt>
                <c:pt idx="564">
                  <c:v>41731</c:v>
                </c:pt>
                <c:pt idx="565">
                  <c:v>41732</c:v>
                </c:pt>
                <c:pt idx="566">
                  <c:v>41733</c:v>
                </c:pt>
                <c:pt idx="567">
                  <c:v>41736</c:v>
                </c:pt>
                <c:pt idx="568">
                  <c:v>41737</c:v>
                </c:pt>
                <c:pt idx="569">
                  <c:v>41738</c:v>
                </c:pt>
                <c:pt idx="570">
                  <c:v>41739</c:v>
                </c:pt>
                <c:pt idx="571">
                  <c:v>41740</c:v>
                </c:pt>
                <c:pt idx="572">
                  <c:v>41743</c:v>
                </c:pt>
                <c:pt idx="573">
                  <c:v>41744</c:v>
                </c:pt>
                <c:pt idx="574">
                  <c:v>41745</c:v>
                </c:pt>
                <c:pt idx="575">
                  <c:v>41746</c:v>
                </c:pt>
                <c:pt idx="576">
                  <c:v>41750</c:v>
                </c:pt>
                <c:pt idx="577">
                  <c:v>41751</c:v>
                </c:pt>
                <c:pt idx="578">
                  <c:v>41752</c:v>
                </c:pt>
                <c:pt idx="579">
                  <c:v>41753</c:v>
                </c:pt>
                <c:pt idx="580">
                  <c:v>41754</c:v>
                </c:pt>
                <c:pt idx="581">
                  <c:v>41757</c:v>
                </c:pt>
                <c:pt idx="582">
                  <c:v>41758</c:v>
                </c:pt>
                <c:pt idx="583">
                  <c:v>41759</c:v>
                </c:pt>
                <c:pt idx="584">
                  <c:v>41760</c:v>
                </c:pt>
                <c:pt idx="585">
                  <c:v>41761</c:v>
                </c:pt>
                <c:pt idx="586">
                  <c:v>41764</c:v>
                </c:pt>
                <c:pt idx="587">
                  <c:v>41765</c:v>
                </c:pt>
                <c:pt idx="588">
                  <c:v>41766</c:v>
                </c:pt>
                <c:pt idx="589">
                  <c:v>41767</c:v>
                </c:pt>
                <c:pt idx="590">
                  <c:v>41768</c:v>
                </c:pt>
                <c:pt idx="591">
                  <c:v>41771</c:v>
                </c:pt>
                <c:pt idx="592">
                  <c:v>41772</c:v>
                </c:pt>
                <c:pt idx="593">
                  <c:v>41773</c:v>
                </c:pt>
                <c:pt idx="594">
                  <c:v>41774</c:v>
                </c:pt>
                <c:pt idx="595">
                  <c:v>41775</c:v>
                </c:pt>
                <c:pt idx="596">
                  <c:v>41778</c:v>
                </c:pt>
                <c:pt idx="597">
                  <c:v>41779</c:v>
                </c:pt>
                <c:pt idx="598">
                  <c:v>41780</c:v>
                </c:pt>
                <c:pt idx="599">
                  <c:v>41781</c:v>
                </c:pt>
                <c:pt idx="600">
                  <c:v>41782</c:v>
                </c:pt>
                <c:pt idx="601">
                  <c:v>41786</c:v>
                </c:pt>
                <c:pt idx="602">
                  <c:v>41787</c:v>
                </c:pt>
                <c:pt idx="603">
                  <c:v>41788</c:v>
                </c:pt>
                <c:pt idx="604">
                  <c:v>41789</c:v>
                </c:pt>
                <c:pt idx="605">
                  <c:v>41792</c:v>
                </c:pt>
                <c:pt idx="606">
                  <c:v>41793</c:v>
                </c:pt>
                <c:pt idx="607">
                  <c:v>41794</c:v>
                </c:pt>
                <c:pt idx="608">
                  <c:v>41795</c:v>
                </c:pt>
                <c:pt idx="609">
                  <c:v>41796</c:v>
                </c:pt>
                <c:pt idx="610">
                  <c:v>41799</c:v>
                </c:pt>
                <c:pt idx="611">
                  <c:v>41800</c:v>
                </c:pt>
                <c:pt idx="612">
                  <c:v>41801</c:v>
                </c:pt>
                <c:pt idx="613">
                  <c:v>41802</c:v>
                </c:pt>
                <c:pt idx="614">
                  <c:v>41803</c:v>
                </c:pt>
                <c:pt idx="615">
                  <c:v>41806</c:v>
                </c:pt>
                <c:pt idx="616">
                  <c:v>41807</c:v>
                </c:pt>
                <c:pt idx="617">
                  <c:v>41808</c:v>
                </c:pt>
                <c:pt idx="618">
                  <c:v>41809</c:v>
                </c:pt>
                <c:pt idx="619">
                  <c:v>41810</c:v>
                </c:pt>
                <c:pt idx="620">
                  <c:v>41813</c:v>
                </c:pt>
                <c:pt idx="621">
                  <c:v>41814</c:v>
                </c:pt>
                <c:pt idx="622">
                  <c:v>41815</c:v>
                </c:pt>
                <c:pt idx="623">
                  <c:v>41816</c:v>
                </c:pt>
                <c:pt idx="624">
                  <c:v>41817</c:v>
                </c:pt>
                <c:pt idx="625">
                  <c:v>41820</c:v>
                </c:pt>
                <c:pt idx="626">
                  <c:v>41821</c:v>
                </c:pt>
                <c:pt idx="627">
                  <c:v>41822</c:v>
                </c:pt>
                <c:pt idx="628">
                  <c:v>41823</c:v>
                </c:pt>
                <c:pt idx="629">
                  <c:v>41827</c:v>
                </c:pt>
                <c:pt idx="630">
                  <c:v>41828</c:v>
                </c:pt>
                <c:pt idx="631">
                  <c:v>41829</c:v>
                </c:pt>
                <c:pt idx="632">
                  <c:v>41830</c:v>
                </c:pt>
                <c:pt idx="633">
                  <c:v>41831</c:v>
                </c:pt>
                <c:pt idx="634">
                  <c:v>41834</c:v>
                </c:pt>
                <c:pt idx="635">
                  <c:v>41835</c:v>
                </c:pt>
                <c:pt idx="636">
                  <c:v>41836</c:v>
                </c:pt>
                <c:pt idx="637">
                  <c:v>41837</c:v>
                </c:pt>
                <c:pt idx="638">
                  <c:v>41838</c:v>
                </c:pt>
                <c:pt idx="639">
                  <c:v>41841</c:v>
                </c:pt>
                <c:pt idx="640">
                  <c:v>41842</c:v>
                </c:pt>
                <c:pt idx="641">
                  <c:v>41843</c:v>
                </c:pt>
                <c:pt idx="642">
                  <c:v>41844</c:v>
                </c:pt>
                <c:pt idx="643">
                  <c:v>41845</c:v>
                </c:pt>
                <c:pt idx="644">
                  <c:v>41848</c:v>
                </c:pt>
                <c:pt idx="645">
                  <c:v>41849</c:v>
                </c:pt>
                <c:pt idx="646">
                  <c:v>41850</c:v>
                </c:pt>
                <c:pt idx="647">
                  <c:v>41851</c:v>
                </c:pt>
                <c:pt idx="648">
                  <c:v>41852</c:v>
                </c:pt>
                <c:pt idx="649">
                  <c:v>41855</c:v>
                </c:pt>
                <c:pt idx="650">
                  <c:v>41856</c:v>
                </c:pt>
                <c:pt idx="651">
                  <c:v>41857</c:v>
                </c:pt>
                <c:pt idx="652">
                  <c:v>41858</c:v>
                </c:pt>
                <c:pt idx="653">
                  <c:v>41859</c:v>
                </c:pt>
                <c:pt idx="654">
                  <c:v>41862</c:v>
                </c:pt>
                <c:pt idx="655">
                  <c:v>41863</c:v>
                </c:pt>
                <c:pt idx="656">
                  <c:v>41864</c:v>
                </c:pt>
                <c:pt idx="657">
                  <c:v>41865</c:v>
                </c:pt>
                <c:pt idx="658">
                  <c:v>41866</c:v>
                </c:pt>
                <c:pt idx="659">
                  <c:v>41869</c:v>
                </c:pt>
                <c:pt idx="660">
                  <c:v>41870</c:v>
                </c:pt>
                <c:pt idx="661">
                  <c:v>41871</c:v>
                </c:pt>
                <c:pt idx="662">
                  <c:v>41872</c:v>
                </c:pt>
                <c:pt idx="663">
                  <c:v>41873</c:v>
                </c:pt>
                <c:pt idx="664">
                  <c:v>41876</c:v>
                </c:pt>
                <c:pt idx="665">
                  <c:v>41877</c:v>
                </c:pt>
                <c:pt idx="666">
                  <c:v>41878</c:v>
                </c:pt>
                <c:pt idx="667">
                  <c:v>41879</c:v>
                </c:pt>
                <c:pt idx="668">
                  <c:v>41880</c:v>
                </c:pt>
                <c:pt idx="669">
                  <c:v>41884</c:v>
                </c:pt>
                <c:pt idx="670">
                  <c:v>41885</c:v>
                </c:pt>
                <c:pt idx="671">
                  <c:v>41886</c:v>
                </c:pt>
                <c:pt idx="672">
                  <c:v>41887</c:v>
                </c:pt>
                <c:pt idx="673">
                  <c:v>41890</c:v>
                </c:pt>
                <c:pt idx="674">
                  <c:v>41891</c:v>
                </c:pt>
                <c:pt idx="675">
                  <c:v>41892</c:v>
                </c:pt>
                <c:pt idx="676">
                  <c:v>41893</c:v>
                </c:pt>
                <c:pt idx="677">
                  <c:v>41894</c:v>
                </c:pt>
                <c:pt idx="678">
                  <c:v>41897</c:v>
                </c:pt>
                <c:pt idx="679">
                  <c:v>41898</c:v>
                </c:pt>
                <c:pt idx="680">
                  <c:v>41899</c:v>
                </c:pt>
                <c:pt idx="681">
                  <c:v>41900</c:v>
                </c:pt>
                <c:pt idx="682">
                  <c:v>41901</c:v>
                </c:pt>
                <c:pt idx="683">
                  <c:v>41904</c:v>
                </c:pt>
                <c:pt idx="684">
                  <c:v>41905</c:v>
                </c:pt>
                <c:pt idx="685">
                  <c:v>41906</c:v>
                </c:pt>
                <c:pt idx="686">
                  <c:v>41907</c:v>
                </c:pt>
                <c:pt idx="687">
                  <c:v>41908</c:v>
                </c:pt>
                <c:pt idx="688">
                  <c:v>41911</c:v>
                </c:pt>
                <c:pt idx="689">
                  <c:v>41912</c:v>
                </c:pt>
                <c:pt idx="690">
                  <c:v>41913</c:v>
                </c:pt>
                <c:pt idx="691">
                  <c:v>41914</c:v>
                </c:pt>
                <c:pt idx="692">
                  <c:v>41915</c:v>
                </c:pt>
                <c:pt idx="693">
                  <c:v>41918</c:v>
                </c:pt>
                <c:pt idx="694">
                  <c:v>41919</c:v>
                </c:pt>
                <c:pt idx="695">
                  <c:v>41920</c:v>
                </c:pt>
                <c:pt idx="696">
                  <c:v>41921</c:v>
                </c:pt>
                <c:pt idx="697">
                  <c:v>41922</c:v>
                </c:pt>
                <c:pt idx="698">
                  <c:v>41925</c:v>
                </c:pt>
                <c:pt idx="699">
                  <c:v>41926</c:v>
                </c:pt>
                <c:pt idx="700">
                  <c:v>41927</c:v>
                </c:pt>
                <c:pt idx="701">
                  <c:v>41928</c:v>
                </c:pt>
                <c:pt idx="702">
                  <c:v>41929</c:v>
                </c:pt>
                <c:pt idx="703">
                  <c:v>41932</c:v>
                </c:pt>
                <c:pt idx="704">
                  <c:v>41933</c:v>
                </c:pt>
                <c:pt idx="705">
                  <c:v>41934</c:v>
                </c:pt>
                <c:pt idx="706">
                  <c:v>41935</c:v>
                </c:pt>
                <c:pt idx="707">
                  <c:v>41936</c:v>
                </c:pt>
                <c:pt idx="708">
                  <c:v>41939</c:v>
                </c:pt>
                <c:pt idx="709">
                  <c:v>41940</c:v>
                </c:pt>
                <c:pt idx="710">
                  <c:v>41941</c:v>
                </c:pt>
                <c:pt idx="711">
                  <c:v>41942</c:v>
                </c:pt>
                <c:pt idx="712">
                  <c:v>41943</c:v>
                </c:pt>
                <c:pt idx="713">
                  <c:v>41946</c:v>
                </c:pt>
                <c:pt idx="714">
                  <c:v>41947</c:v>
                </c:pt>
                <c:pt idx="715">
                  <c:v>41948</c:v>
                </c:pt>
                <c:pt idx="716">
                  <c:v>41949</c:v>
                </c:pt>
                <c:pt idx="717">
                  <c:v>41950</c:v>
                </c:pt>
                <c:pt idx="718">
                  <c:v>41953</c:v>
                </c:pt>
                <c:pt idx="719">
                  <c:v>41954</c:v>
                </c:pt>
                <c:pt idx="720">
                  <c:v>41955</c:v>
                </c:pt>
                <c:pt idx="721">
                  <c:v>41956</c:v>
                </c:pt>
                <c:pt idx="722">
                  <c:v>41957</c:v>
                </c:pt>
                <c:pt idx="723">
                  <c:v>41960</c:v>
                </c:pt>
                <c:pt idx="724">
                  <c:v>41961</c:v>
                </c:pt>
                <c:pt idx="725">
                  <c:v>41962</c:v>
                </c:pt>
                <c:pt idx="726">
                  <c:v>41963</c:v>
                </c:pt>
                <c:pt idx="727">
                  <c:v>41964</c:v>
                </c:pt>
                <c:pt idx="728">
                  <c:v>41967</c:v>
                </c:pt>
                <c:pt idx="729">
                  <c:v>41968</c:v>
                </c:pt>
                <c:pt idx="730">
                  <c:v>41969</c:v>
                </c:pt>
                <c:pt idx="731">
                  <c:v>41971</c:v>
                </c:pt>
                <c:pt idx="732">
                  <c:v>41974</c:v>
                </c:pt>
                <c:pt idx="733">
                  <c:v>41975</c:v>
                </c:pt>
                <c:pt idx="734">
                  <c:v>41976</c:v>
                </c:pt>
                <c:pt idx="735">
                  <c:v>41977</c:v>
                </c:pt>
                <c:pt idx="736">
                  <c:v>41978</c:v>
                </c:pt>
                <c:pt idx="737">
                  <c:v>41981</c:v>
                </c:pt>
                <c:pt idx="738">
                  <c:v>41982</c:v>
                </c:pt>
                <c:pt idx="739">
                  <c:v>41983</c:v>
                </c:pt>
                <c:pt idx="740">
                  <c:v>41984</c:v>
                </c:pt>
                <c:pt idx="741">
                  <c:v>41985</c:v>
                </c:pt>
                <c:pt idx="742">
                  <c:v>41988</c:v>
                </c:pt>
                <c:pt idx="743">
                  <c:v>41989</c:v>
                </c:pt>
                <c:pt idx="744">
                  <c:v>41990</c:v>
                </c:pt>
                <c:pt idx="745">
                  <c:v>41991</c:v>
                </c:pt>
                <c:pt idx="746">
                  <c:v>41992</c:v>
                </c:pt>
                <c:pt idx="747">
                  <c:v>41995</c:v>
                </c:pt>
                <c:pt idx="748">
                  <c:v>41996</c:v>
                </c:pt>
                <c:pt idx="749">
                  <c:v>41997</c:v>
                </c:pt>
                <c:pt idx="750">
                  <c:v>41999</c:v>
                </c:pt>
                <c:pt idx="751">
                  <c:v>42002</c:v>
                </c:pt>
                <c:pt idx="752">
                  <c:v>42003</c:v>
                </c:pt>
                <c:pt idx="753">
                  <c:v>42004</c:v>
                </c:pt>
                <c:pt idx="754">
                  <c:v>42006</c:v>
                </c:pt>
                <c:pt idx="755">
                  <c:v>42009</c:v>
                </c:pt>
                <c:pt idx="756">
                  <c:v>42010</c:v>
                </c:pt>
                <c:pt idx="757">
                  <c:v>42011</c:v>
                </c:pt>
                <c:pt idx="758">
                  <c:v>42012</c:v>
                </c:pt>
                <c:pt idx="759">
                  <c:v>42013</c:v>
                </c:pt>
                <c:pt idx="760">
                  <c:v>42016</c:v>
                </c:pt>
                <c:pt idx="761">
                  <c:v>42017</c:v>
                </c:pt>
                <c:pt idx="762">
                  <c:v>42018</c:v>
                </c:pt>
                <c:pt idx="763">
                  <c:v>42019</c:v>
                </c:pt>
                <c:pt idx="764">
                  <c:v>42020</c:v>
                </c:pt>
                <c:pt idx="765">
                  <c:v>42024</c:v>
                </c:pt>
                <c:pt idx="766">
                  <c:v>42025</c:v>
                </c:pt>
                <c:pt idx="767">
                  <c:v>42026</c:v>
                </c:pt>
                <c:pt idx="768">
                  <c:v>42027</c:v>
                </c:pt>
                <c:pt idx="769">
                  <c:v>42030</c:v>
                </c:pt>
                <c:pt idx="770">
                  <c:v>42031</c:v>
                </c:pt>
                <c:pt idx="771">
                  <c:v>42032</c:v>
                </c:pt>
                <c:pt idx="772">
                  <c:v>42033</c:v>
                </c:pt>
                <c:pt idx="773">
                  <c:v>42034</c:v>
                </c:pt>
                <c:pt idx="774">
                  <c:v>42037</c:v>
                </c:pt>
                <c:pt idx="775">
                  <c:v>42038</c:v>
                </c:pt>
                <c:pt idx="776">
                  <c:v>42039</c:v>
                </c:pt>
                <c:pt idx="777">
                  <c:v>42040</c:v>
                </c:pt>
                <c:pt idx="778">
                  <c:v>42041</c:v>
                </c:pt>
                <c:pt idx="779">
                  <c:v>42044</c:v>
                </c:pt>
                <c:pt idx="780">
                  <c:v>42045</c:v>
                </c:pt>
                <c:pt idx="781">
                  <c:v>42046</c:v>
                </c:pt>
                <c:pt idx="782">
                  <c:v>42047</c:v>
                </c:pt>
                <c:pt idx="783">
                  <c:v>42048</c:v>
                </c:pt>
                <c:pt idx="784">
                  <c:v>42052</c:v>
                </c:pt>
                <c:pt idx="785">
                  <c:v>42053</c:v>
                </c:pt>
                <c:pt idx="786">
                  <c:v>42054</c:v>
                </c:pt>
                <c:pt idx="787">
                  <c:v>42055</c:v>
                </c:pt>
                <c:pt idx="788">
                  <c:v>42058</c:v>
                </c:pt>
                <c:pt idx="789">
                  <c:v>42059</c:v>
                </c:pt>
                <c:pt idx="790">
                  <c:v>42060</c:v>
                </c:pt>
                <c:pt idx="791">
                  <c:v>42061</c:v>
                </c:pt>
                <c:pt idx="792">
                  <c:v>42062</c:v>
                </c:pt>
                <c:pt idx="793">
                  <c:v>42065</c:v>
                </c:pt>
                <c:pt idx="794">
                  <c:v>42066</c:v>
                </c:pt>
                <c:pt idx="795">
                  <c:v>42067</c:v>
                </c:pt>
                <c:pt idx="796">
                  <c:v>42068</c:v>
                </c:pt>
                <c:pt idx="797">
                  <c:v>42069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42079</c:v>
                </c:pt>
                <c:pt idx="804">
                  <c:v>42080</c:v>
                </c:pt>
                <c:pt idx="805">
                  <c:v>42081</c:v>
                </c:pt>
                <c:pt idx="806">
                  <c:v>42082</c:v>
                </c:pt>
                <c:pt idx="807">
                  <c:v>42083</c:v>
                </c:pt>
                <c:pt idx="808">
                  <c:v>42086</c:v>
                </c:pt>
                <c:pt idx="809">
                  <c:v>42087</c:v>
                </c:pt>
                <c:pt idx="810">
                  <c:v>42088</c:v>
                </c:pt>
                <c:pt idx="811">
                  <c:v>42089</c:v>
                </c:pt>
                <c:pt idx="812">
                  <c:v>42090</c:v>
                </c:pt>
                <c:pt idx="813">
                  <c:v>42093</c:v>
                </c:pt>
                <c:pt idx="814">
                  <c:v>42094</c:v>
                </c:pt>
                <c:pt idx="815">
                  <c:v>42095</c:v>
                </c:pt>
                <c:pt idx="816">
                  <c:v>42096</c:v>
                </c:pt>
                <c:pt idx="817">
                  <c:v>42100</c:v>
                </c:pt>
                <c:pt idx="818">
                  <c:v>42101</c:v>
                </c:pt>
                <c:pt idx="819">
                  <c:v>42102</c:v>
                </c:pt>
                <c:pt idx="820">
                  <c:v>42103</c:v>
                </c:pt>
                <c:pt idx="821">
                  <c:v>42104</c:v>
                </c:pt>
                <c:pt idx="822">
                  <c:v>42107</c:v>
                </c:pt>
                <c:pt idx="823">
                  <c:v>42108</c:v>
                </c:pt>
                <c:pt idx="824">
                  <c:v>42109</c:v>
                </c:pt>
                <c:pt idx="825">
                  <c:v>42110</c:v>
                </c:pt>
                <c:pt idx="826">
                  <c:v>42111</c:v>
                </c:pt>
                <c:pt idx="827">
                  <c:v>42114</c:v>
                </c:pt>
                <c:pt idx="828">
                  <c:v>42115</c:v>
                </c:pt>
                <c:pt idx="829">
                  <c:v>42116</c:v>
                </c:pt>
                <c:pt idx="830">
                  <c:v>42117</c:v>
                </c:pt>
                <c:pt idx="831">
                  <c:v>42118</c:v>
                </c:pt>
                <c:pt idx="832">
                  <c:v>42121</c:v>
                </c:pt>
                <c:pt idx="833">
                  <c:v>42122</c:v>
                </c:pt>
                <c:pt idx="834">
                  <c:v>42123</c:v>
                </c:pt>
                <c:pt idx="835">
                  <c:v>42124</c:v>
                </c:pt>
                <c:pt idx="836">
                  <c:v>42125</c:v>
                </c:pt>
                <c:pt idx="837">
                  <c:v>42128</c:v>
                </c:pt>
                <c:pt idx="838">
                  <c:v>42129</c:v>
                </c:pt>
                <c:pt idx="839">
                  <c:v>42130</c:v>
                </c:pt>
                <c:pt idx="840">
                  <c:v>42131</c:v>
                </c:pt>
                <c:pt idx="841">
                  <c:v>42132</c:v>
                </c:pt>
                <c:pt idx="842">
                  <c:v>42135</c:v>
                </c:pt>
                <c:pt idx="843">
                  <c:v>42136</c:v>
                </c:pt>
                <c:pt idx="844">
                  <c:v>42137</c:v>
                </c:pt>
                <c:pt idx="845">
                  <c:v>42138</c:v>
                </c:pt>
                <c:pt idx="846">
                  <c:v>42139</c:v>
                </c:pt>
                <c:pt idx="847">
                  <c:v>42142</c:v>
                </c:pt>
                <c:pt idx="848">
                  <c:v>42143</c:v>
                </c:pt>
                <c:pt idx="849">
                  <c:v>42144</c:v>
                </c:pt>
                <c:pt idx="850">
                  <c:v>42145</c:v>
                </c:pt>
                <c:pt idx="851">
                  <c:v>42146</c:v>
                </c:pt>
                <c:pt idx="852">
                  <c:v>42150</c:v>
                </c:pt>
                <c:pt idx="853">
                  <c:v>42151</c:v>
                </c:pt>
                <c:pt idx="854">
                  <c:v>42152</c:v>
                </c:pt>
                <c:pt idx="855">
                  <c:v>42153</c:v>
                </c:pt>
                <c:pt idx="856">
                  <c:v>42156</c:v>
                </c:pt>
                <c:pt idx="857">
                  <c:v>42157</c:v>
                </c:pt>
                <c:pt idx="858">
                  <c:v>42158</c:v>
                </c:pt>
                <c:pt idx="859">
                  <c:v>42159</c:v>
                </c:pt>
                <c:pt idx="860">
                  <c:v>42160</c:v>
                </c:pt>
                <c:pt idx="861">
                  <c:v>42163</c:v>
                </c:pt>
                <c:pt idx="862">
                  <c:v>42164</c:v>
                </c:pt>
                <c:pt idx="863">
                  <c:v>42165</c:v>
                </c:pt>
                <c:pt idx="864">
                  <c:v>42166</c:v>
                </c:pt>
                <c:pt idx="865">
                  <c:v>42167</c:v>
                </c:pt>
                <c:pt idx="866">
                  <c:v>42170</c:v>
                </c:pt>
                <c:pt idx="867">
                  <c:v>42171</c:v>
                </c:pt>
                <c:pt idx="868">
                  <c:v>42172</c:v>
                </c:pt>
                <c:pt idx="869">
                  <c:v>42173</c:v>
                </c:pt>
                <c:pt idx="870">
                  <c:v>42174</c:v>
                </c:pt>
                <c:pt idx="871">
                  <c:v>42177</c:v>
                </c:pt>
                <c:pt idx="872">
                  <c:v>42178</c:v>
                </c:pt>
                <c:pt idx="873">
                  <c:v>42179</c:v>
                </c:pt>
                <c:pt idx="874">
                  <c:v>42180</c:v>
                </c:pt>
                <c:pt idx="875">
                  <c:v>42181</c:v>
                </c:pt>
                <c:pt idx="876">
                  <c:v>42184</c:v>
                </c:pt>
                <c:pt idx="877">
                  <c:v>42185</c:v>
                </c:pt>
                <c:pt idx="878">
                  <c:v>42186</c:v>
                </c:pt>
                <c:pt idx="879">
                  <c:v>42187</c:v>
                </c:pt>
                <c:pt idx="880">
                  <c:v>42191</c:v>
                </c:pt>
                <c:pt idx="881">
                  <c:v>42192</c:v>
                </c:pt>
                <c:pt idx="882">
                  <c:v>42193</c:v>
                </c:pt>
                <c:pt idx="883">
                  <c:v>42194</c:v>
                </c:pt>
                <c:pt idx="884">
                  <c:v>42195</c:v>
                </c:pt>
                <c:pt idx="885">
                  <c:v>42198</c:v>
                </c:pt>
                <c:pt idx="886">
                  <c:v>42199</c:v>
                </c:pt>
                <c:pt idx="887">
                  <c:v>42200</c:v>
                </c:pt>
                <c:pt idx="888">
                  <c:v>42201</c:v>
                </c:pt>
                <c:pt idx="889">
                  <c:v>42202</c:v>
                </c:pt>
                <c:pt idx="890">
                  <c:v>42205</c:v>
                </c:pt>
                <c:pt idx="891">
                  <c:v>42206</c:v>
                </c:pt>
                <c:pt idx="892">
                  <c:v>42207</c:v>
                </c:pt>
                <c:pt idx="893">
                  <c:v>42208</c:v>
                </c:pt>
                <c:pt idx="894">
                  <c:v>42209</c:v>
                </c:pt>
                <c:pt idx="895">
                  <c:v>42212</c:v>
                </c:pt>
                <c:pt idx="896">
                  <c:v>42213</c:v>
                </c:pt>
                <c:pt idx="897">
                  <c:v>42214</c:v>
                </c:pt>
                <c:pt idx="898">
                  <c:v>42215</c:v>
                </c:pt>
                <c:pt idx="899">
                  <c:v>42216</c:v>
                </c:pt>
                <c:pt idx="900">
                  <c:v>42219</c:v>
                </c:pt>
                <c:pt idx="901">
                  <c:v>42220</c:v>
                </c:pt>
                <c:pt idx="902">
                  <c:v>42221</c:v>
                </c:pt>
                <c:pt idx="903">
                  <c:v>42222</c:v>
                </c:pt>
                <c:pt idx="904">
                  <c:v>42223</c:v>
                </c:pt>
                <c:pt idx="905">
                  <c:v>42226</c:v>
                </c:pt>
                <c:pt idx="906">
                  <c:v>42227</c:v>
                </c:pt>
                <c:pt idx="907">
                  <c:v>42228</c:v>
                </c:pt>
                <c:pt idx="908">
                  <c:v>42229</c:v>
                </c:pt>
                <c:pt idx="909">
                  <c:v>42230</c:v>
                </c:pt>
                <c:pt idx="910">
                  <c:v>42233</c:v>
                </c:pt>
                <c:pt idx="911">
                  <c:v>42234</c:v>
                </c:pt>
                <c:pt idx="912">
                  <c:v>42235</c:v>
                </c:pt>
                <c:pt idx="913">
                  <c:v>42236</c:v>
                </c:pt>
                <c:pt idx="914">
                  <c:v>42237</c:v>
                </c:pt>
                <c:pt idx="915">
                  <c:v>42240</c:v>
                </c:pt>
                <c:pt idx="916">
                  <c:v>42241</c:v>
                </c:pt>
                <c:pt idx="917">
                  <c:v>42242</c:v>
                </c:pt>
                <c:pt idx="918">
                  <c:v>42243</c:v>
                </c:pt>
                <c:pt idx="919">
                  <c:v>42244</c:v>
                </c:pt>
                <c:pt idx="920">
                  <c:v>42247</c:v>
                </c:pt>
                <c:pt idx="921">
                  <c:v>42248</c:v>
                </c:pt>
                <c:pt idx="922">
                  <c:v>42249</c:v>
                </c:pt>
                <c:pt idx="923">
                  <c:v>42250</c:v>
                </c:pt>
                <c:pt idx="924">
                  <c:v>42251</c:v>
                </c:pt>
                <c:pt idx="925">
                  <c:v>42255</c:v>
                </c:pt>
                <c:pt idx="926">
                  <c:v>42256</c:v>
                </c:pt>
                <c:pt idx="927">
                  <c:v>42257</c:v>
                </c:pt>
                <c:pt idx="928">
                  <c:v>42258</c:v>
                </c:pt>
                <c:pt idx="929">
                  <c:v>42261</c:v>
                </c:pt>
                <c:pt idx="930">
                  <c:v>42262</c:v>
                </c:pt>
                <c:pt idx="931">
                  <c:v>42263</c:v>
                </c:pt>
                <c:pt idx="932">
                  <c:v>42264</c:v>
                </c:pt>
                <c:pt idx="933">
                  <c:v>42265</c:v>
                </c:pt>
                <c:pt idx="934">
                  <c:v>42268</c:v>
                </c:pt>
                <c:pt idx="935">
                  <c:v>42269</c:v>
                </c:pt>
                <c:pt idx="936">
                  <c:v>42270</c:v>
                </c:pt>
                <c:pt idx="937">
                  <c:v>42271</c:v>
                </c:pt>
                <c:pt idx="938">
                  <c:v>42272</c:v>
                </c:pt>
                <c:pt idx="939">
                  <c:v>42275</c:v>
                </c:pt>
                <c:pt idx="940">
                  <c:v>42276</c:v>
                </c:pt>
                <c:pt idx="941">
                  <c:v>42277</c:v>
                </c:pt>
                <c:pt idx="942">
                  <c:v>42278</c:v>
                </c:pt>
                <c:pt idx="943">
                  <c:v>42279</c:v>
                </c:pt>
                <c:pt idx="944">
                  <c:v>42282</c:v>
                </c:pt>
                <c:pt idx="945">
                  <c:v>42283</c:v>
                </c:pt>
                <c:pt idx="946">
                  <c:v>42284</c:v>
                </c:pt>
                <c:pt idx="947">
                  <c:v>42285</c:v>
                </c:pt>
                <c:pt idx="948">
                  <c:v>42286</c:v>
                </c:pt>
                <c:pt idx="949">
                  <c:v>42289</c:v>
                </c:pt>
                <c:pt idx="950">
                  <c:v>42290</c:v>
                </c:pt>
                <c:pt idx="951">
                  <c:v>42291</c:v>
                </c:pt>
                <c:pt idx="952">
                  <c:v>42292</c:v>
                </c:pt>
                <c:pt idx="953">
                  <c:v>42293</c:v>
                </c:pt>
                <c:pt idx="954">
                  <c:v>42296</c:v>
                </c:pt>
                <c:pt idx="955">
                  <c:v>42297</c:v>
                </c:pt>
                <c:pt idx="956">
                  <c:v>42298</c:v>
                </c:pt>
                <c:pt idx="957">
                  <c:v>42299</c:v>
                </c:pt>
                <c:pt idx="958">
                  <c:v>42300</c:v>
                </c:pt>
                <c:pt idx="959">
                  <c:v>42303</c:v>
                </c:pt>
                <c:pt idx="960">
                  <c:v>42304</c:v>
                </c:pt>
                <c:pt idx="961">
                  <c:v>42305</c:v>
                </c:pt>
                <c:pt idx="962">
                  <c:v>42306</c:v>
                </c:pt>
                <c:pt idx="963">
                  <c:v>42307</c:v>
                </c:pt>
                <c:pt idx="964">
                  <c:v>42310</c:v>
                </c:pt>
                <c:pt idx="965">
                  <c:v>42311</c:v>
                </c:pt>
                <c:pt idx="966">
                  <c:v>42312</c:v>
                </c:pt>
                <c:pt idx="967">
                  <c:v>42313</c:v>
                </c:pt>
                <c:pt idx="968">
                  <c:v>42314</c:v>
                </c:pt>
                <c:pt idx="969">
                  <c:v>42317</c:v>
                </c:pt>
                <c:pt idx="970">
                  <c:v>42318</c:v>
                </c:pt>
                <c:pt idx="971">
                  <c:v>42319</c:v>
                </c:pt>
                <c:pt idx="972">
                  <c:v>42320</c:v>
                </c:pt>
                <c:pt idx="973">
                  <c:v>42321</c:v>
                </c:pt>
                <c:pt idx="974">
                  <c:v>42324</c:v>
                </c:pt>
                <c:pt idx="975">
                  <c:v>42325</c:v>
                </c:pt>
                <c:pt idx="976">
                  <c:v>42326</c:v>
                </c:pt>
                <c:pt idx="977">
                  <c:v>42327</c:v>
                </c:pt>
                <c:pt idx="978">
                  <c:v>42328</c:v>
                </c:pt>
                <c:pt idx="979">
                  <c:v>42331</c:v>
                </c:pt>
                <c:pt idx="980">
                  <c:v>42332</c:v>
                </c:pt>
                <c:pt idx="981">
                  <c:v>42333</c:v>
                </c:pt>
                <c:pt idx="982">
                  <c:v>42335</c:v>
                </c:pt>
                <c:pt idx="983">
                  <c:v>42338</c:v>
                </c:pt>
                <c:pt idx="984">
                  <c:v>42339</c:v>
                </c:pt>
                <c:pt idx="985">
                  <c:v>42340</c:v>
                </c:pt>
                <c:pt idx="986">
                  <c:v>42341</c:v>
                </c:pt>
                <c:pt idx="987">
                  <c:v>42342</c:v>
                </c:pt>
                <c:pt idx="988">
                  <c:v>42345</c:v>
                </c:pt>
                <c:pt idx="989">
                  <c:v>42346</c:v>
                </c:pt>
                <c:pt idx="990">
                  <c:v>42347</c:v>
                </c:pt>
                <c:pt idx="991">
                  <c:v>42348</c:v>
                </c:pt>
                <c:pt idx="992">
                  <c:v>42349</c:v>
                </c:pt>
                <c:pt idx="993">
                  <c:v>42352</c:v>
                </c:pt>
                <c:pt idx="994">
                  <c:v>42353</c:v>
                </c:pt>
                <c:pt idx="995">
                  <c:v>42354</c:v>
                </c:pt>
                <c:pt idx="996">
                  <c:v>42355</c:v>
                </c:pt>
                <c:pt idx="997">
                  <c:v>42356</c:v>
                </c:pt>
                <c:pt idx="998">
                  <c:v>42359</c:v>
                </c:pt>
                <c:pt idx="999">
                  <c:v>42360</c:v>
                </c:pt>
                <c:pt idx="1000">
                  <c:v>42361</c:v>
                </c:pt>
                <c:pt idx="1001">
                  <c:v>42362</c:v>
                </c:pt>
                <c:pt idx="1002">
                  <c:v>42366</c:v>
                </c:pt>
                <c:pt idx="1003">
                  <c:v>42367</c:v>
                </c:pt>
                <c:pt idx="1004">
                  <c:v>42368</c:v>
                </c:pt>
                <c:pt idx="1005">
                  <c:v>42369</c:v>
                </c:pt>
                <c:pt idx="1006">
                  <c:v>42373</c:v>
                </c:pt>
                <c:pt idx="1007">
                  <c:v>42374</c:v>
                </c:pt>
                <c:pt idx="1008">
                  <c:v>42375</c:v>
                </c:pt>
                <c:pt idx="1009">
                  <c:v>42376</c:v>
                </c:pt>
                <c:pt idx="1010">
                  <c:v>42377</c:v>
                </c:pt>
                <c:pt idx="1011">
                  <c:v>42380</c:v>
                </c:pt>
                <c:pt idx="1012">
                  <c:v>42381</c:v>
                </c:pt>
                <c:pt idx="1013">
                  <c:v>42382</c:v>
                </c:pt>
                <c:pt idx="1014">
                  <c:v>42383</c:v>
                </c:pt>
                <c:pt idx="1015">
                  <c:v>42384</c:v>
                </c:pt>
                <c:pt idx="1016">
                  <c:v>42388</c:v>
                </c:pt>
                <c:pt idx="1017">
                  <c:v>42389</c:v>
                </c:pt>
                <c:pt idx="1018">
                  <c:v>42390</c:v>
                </c:pt>
                <c:pt idx="1019">
                  <c:v>42391</c:v>
                </c:pt>
                <c:pt idx="1020">
                  <c:v>42394</c:v>
                </c:pt>
                <c:pt idx="1021">
                  <c:v>42395</c:v>
                </c:pt>
                <c:pt idx="1022">
                  <c:v>42396</c:v>
                </c:pt>
                <c:pt idx="1023">
                  <c:v>42397</c:v>
                </c:pt>
                <c:pt idx="1024">
                  <c:v>42398</c:v>
                </c:pt>
                <c:pt idx="1025">
                  <c:v>42401</c:v>
                </c:pt>
                <c:pt idx="1026">
                  <c:v>42402</c:v>
                </c:pt>
                <c:pt idx="1027">
                  <c:v>42403</c:v>
                </c:pt>
                <c:pt idx="1028">
                  <c:v>42404</c:v>
                </c:pt>
                <c:pt idx="1029">
                  <c:v>42405</c:v>
                </c:pt>
                <c:pt idx="1030">
                  <c:v>42408</c:v>
                </c:pt>
                <c:pt idx="1031">
                  <c:v>42409</c:v>
                </c:pt>
                <c:pt idx="1032">
                  <c:v>42410</c:v>
                </c:pt>
                <c:pt idx="1033">
                  <c:v>42411</c:v>
                </c:pt>
                <c:pt idx="1034">
                  <c:v>42412</c:v>
                </c:pt>
                <c:pt idx="1035">
                  <c:v>42416</c:v>
                </c:pt>
                <c:pt idx="1036">
                  <c:v>42417</c:v>
                </c:pt>
                <c:pt idx="1037">
                  <c:v>42418</c:v>
                </c:pt>
                <c:pt idx="1038">
                  <c:v>42419</c:v>
                </c:pt>
                <c:pt idx="1039">
                  <c:v>42422</c:v>
                </c:pt>
                <c:pt idx="1040">
                  <c:v>42423</c:v>
                </c:pt>
                <c:pt idx="1041">
                  <c:v>42424</c:v>
                </c:pt>
                <c:pt idx="1042">
                  <c:v>42425</c:v>
                </c:pt>
                <c:pt idx="1043">
                  <c:v>42426</c:v>
                </c:pt>
                <c:pt idx="1044">
                  <c:v>42429</c:v>
                </c:pt>
                <c:pt idx="1045">
                  <c:v>42430</c:v>
                </c:pt>
                <c:pt idx="1046">
                  <c:v>42431</c:v>
                </c:pt>
                <c:pt idx="1047">
                  <c:v>42432</c:v>
                </c:pt>
                <c:pt idx="1048">
                  <c:v>42433</c:v>
                </c:pt>
                <c:pt idx="1049">
                  <c:v>42436</c:v>
                </c:pt>
                <c:pt idx="1050">
                  <c:v>42437</c:v>
                </c:pt>
                <c:pt idx="1051">
                  <c:v>42438</c:v>
                </c:pt>
                <c:pt idx="1052">
                  <c:v>42439</c:v>
                </c:pt>
                <c:pt idx="1053">
                  <c:v>42440</c:v>
                </c:pt>
                <c:pt idx="1054">
                  <c:v>42443</c:v>
                </c:pt>
                <c:pt idx="1055">
                  <c:v>42444</c:v>
                </c:pt>
                <c:pt idx="1056">
                  <c:v>42445</c:v>
                </c:pt>
                <c:pt idx="1057">
                  <c:v>42446</c:v>
                </c:pt>
                <c:pt idx="1058">
                  <c:v>42447</c:v>
                </c:pt>
                <c:pt idx="1059">
                  <c:v>42450</c:v>
                </c:pt>
                <c:pt idx="1060">
                  <c:v>42451</c:v>
                </c:pt>
                <c:pt idx="1061">
                  <c:v>42452</c:v>
                </c:pt>
                <c:pt idx="1062">
                  <c:v>42453</c:v>
                </c:pt>
                <c:pt idx="1063">
                  <c:v>42457</c:v>
                </c:pt>
                <c:pt idx="1064">
                  <c:v>42458</c:v>
                </c:pt>
                <c:pt idx="1065">
                  <c:v>42459</c:v>
                </c:pt>
                <c:pt idx="1066">
                  <c:v>42460</c:v>
                </c:pt>
                <c:pt idx="1067">
                  <c:v>42461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42471</c:v>
                </c:pt>
                <c:pt idx="1074">
                  <c:v>42472</c:v>
                </c:pt>
                <c:pt idx="1075">
                  <c:v>42473</c:v>
                </c:pt>
                <c:pt idx="1076">
                  <c:v>42474</c:v>
                </c:pt>
                <c:pt idx="1077">
                  <c:v>42475</c:v>
                </c:pt>
                <c:pt idx="1078">
                  <c:v>42478</c:v>
                </c:pt>
                <c:pt idx="1079">
                  <c:v>42479</c:v>
                </c:pt>
                <c:pt idx="1080">
                  <c:v>42480</c:v>
                </c:pt>
                <c:pt idx="1081">
                  <c:v>42481</c:v>
                </c:pt>
                <c:pt idx="1082">
                  <c:v>42482</c:v>
                </c:pt>
                <c:pt idx="1083">
                  <c:v>42485</c:v>
                </c:pt>
                <c:pt idx="1084">
                  <c:v>42486</c:v>
                </c:pt>
                <c:pt idx="1085">
                  <c:v>42487</c:v>
                </c:pt>
                <c:pt idx="1086">
                  <c:v>42488</c:v>
                </c:pt>
                <c:pt idx="1087">
                  <c:v>42489</c:v>
                </c:pt>
                <c:pt idx="1088">
                  <c:v>42492</c:v>
                </c:pt>
                <c:pt idx="1089">
                  <c:v>42493</c:v>
                </c:pt>
                <c:pt idx="1090">
                  <c:v>42494</c:v>
                </c:pt>
                <c:pt idx="1091">
                  <c:v>42495</c:v>
                </c:pt>
                <c:pt idx="1092">
                  <c:v>42496</c:v>
                </c:pt>
                <c:pt idx="1093">
                  <c:v>42499</c:v>
                </c:pt>
                <c:pt idx="1094">
                  <c:v>42500</c:v>
                </c:pt>
                <c:pt idx="1095">
                  <c:v>42501</c:v>
                </c:pt>
                <c:pt idx="1096">
                  <c:v>42502</c:v>
                </c:pt>
                <c:pt idx="1097">
                  <c:v>42503</c:v>
                </c:pt>
                <c:pt idx="1098">
                  <c:v>42506</c:v>
                </c:pt>
                <c:pt idx="1099">
                  <c:v>42507</c:v>
                </c:pt>
                <c:pt idx="1100">
                  <c:v>42508</c:v>
                </c:pt>
                <c:pt idx="1101">
                  <c:v>42509</c:v>
                </c:pt>
                <c:pt idx="1102">
                  <c:v>42510</c:v>
                </c:pt>
                <c:pt idx="1103">
                  <c:v>42513</c:v>
                </c:pt>
                <c:pt idx="1104">
                  <c:v>42514</c:v>
                </c:pt>
                <c:pt idx="1105">
                  <c:v>42515</c:v>
                </c:pt>
                <c:pt idx="1106">
                  <c:v>42516</c:v>
                </c:pt>
                <c:pt idx="1107">
                  <c:v>42517</c:v>
                </c:pt>
                <c:pt idx="1108">
                  <c:v>42521</c:v>
                </c:pt>
                <c:pt idx="1109">
                  <c:v>42522</c:v>
                </c:pt>
                <c:pt idx="1110">
                  <c:v>42523</c:v>
                </c:pt>
                <c:pt idx="1111">
                  <c:v>42524</c:v>
                </c:pt>
                <c:pt idx="1112">
                  <c:v>42527</c:v>
                </c:pt>
                <c:pt idx="1113">
                  <c:v>42528</c:v>
                </c:pt>
                <c:pt idx="1114">
                  <c:v>42529</c:v>
                </c:pt>
                <c:pt idx="1115">
                  <c:v>42530</c:v>
                </c:pt>
                <c:pt idx="1116">
                  <c:v>42531</c:v>
                </c:pt>
                <c:pt idx="1117">
                  <c:v>42534</c:v>
                </c:pt>
                <c:pt idx="1118">
                  <c:v>42535</c:v>
                </c:pt>
                <c:pt idx="1119">
                  <c:v>42536</c:v>
                </c:pt>
                <c:pt idx="1120">
                  <c:v>42537</c:v>
                </c:pt>
                <c:pt idx="1121">
                  <c:v>42538</c:v>
                </c:pt>
                <c:pt idx="1122">
                  <c:v>42541</c:v>
                </c:pt>
                <c:pt idx="1123">
                  <c:v>42542</c:v>
                </c:pt>
                <c:pt idx="1124">
                  <c:v>42543</c:v>
                </c:pt>
                <c:pt idx="1125">
                  <c:v>42544</c:v>
                </c:pt>
                <c:pt idx="1126">
                  <c:v>42545</c:v>
                </c:pt>
                <c:pt idx="1127">
                  <c:v>42548</c:v>
                </c:pt>
                <c:pt idx="1128">
                  <c:v>42549</c:v>
                </c:pt>
                <c:pt idx="1129">
                  <c:v>42550</c:v>
                </c:pt>
                <c:pt idx="1130">
                  <c:v>42551</c:v>
                </c:pt>
                <c:pt idx="1131">
                  <c:v>42552</c:v>
                </c:pt>
                <c:pt idx="1132">
                  <c:v>42556</c:v>
                </c:pt>
                <c:pt idx="1133">
                  <c:v>42557</c:v>
                </c:pt>
                <c:pt idx="1134">
                  <c:v>42558</c:v>
                </c:pt>
                <c:pt idx="1135">
                  <c:v>42559</c:v>
                </c:pt>
                <c:pt idx="1136">
                  <c:v>42562</c:v>
                </c:pt>
                <c:pt idx="1137">
                  <c:v>42563</c:v>
                </c:pt>
                <c:pt idx="1138">
                  <c:v>42564</c:v>
                </c:pt>
                <c:pt idx="1139">
                  <c:v>42565</c:v>
                </c:pt>
                <c:pt idx="1140">
                  <c:v>42566</c:v>
                </c:pt>
                <c:pt idx="1141">
                  <c:v>42569</c:v>
                </c:pt>
                <c:pt idx="1142">
                  <c:v>42570</c:v>
                </c:pt>
                <c:pt idx="1143">
                  <c:v>42571</c:v>
                </c:pt>
                <c:pt idx="1144">
                  <c:v>42572</c:v>
                </c:pt>
                <c:pt idx="1145">
                  <c:v>42573</c:v>
                </c:pt>
                <c:pt idx="1146">
                  <c:v>42576</c:v>
                </c:pt>
                <c:pt idx="1147">
                  <c:v>42577</c:v>
                </c:pt>
                <c:pt idx="1148">
                  <c:v>42578</c:v>
                </c:pt>
                <c:pt idx="1149">
                  <c:v>42579</c:v>
                </c:pt>
                <c:pt idx="1150">
                  <c:v>42580</c:v>
                </c:pt>
                <c:pt idx="1151">
                  <c:v>42583</c:v>
                </c:pt>
                <c:pt idx="1152">
                  <c:v>42584</c:v>
                </c:pt>
                <c:pt idx="1153">
                  <c:v>42585</c:v>
                </c:pt>
                <c:pt idx="1154">
                  <c:v>42586</c:v>
                </c:pt>
                <c:pt idx="1155">
                  <c:v>42587</c:v>
                </c:pt>
                <c:pt idx="1156">
                  <c:v>42590</c:v>
                </c:pt>
                <c:pt idx="1157">
                  <c:v>42591</c:v>
                </c:pt>
                <c:pt idx="1158">
                  <c:v>42592</c:v>
                </c:pt>
                <c:pt idx="1159">
                  <c:v>42593</c:v>
                </c:pt>
                <c:pt idx="1160">
                  <c:v>42594</c:v>
                </c:pt>
                <c:pt idx="1161">
                  <c:v>42597</c:v>
                </c:pt>
                <c:pt idx="1162">
                  <c:v>42598</c:v>
                </c:pt>
                <c:pt idx="1163">
                  <c:v>42599</c:v>
                </c:pt>
                <c:pt idx="1164">
                  <c:v>42600</c:v>
                </c:pt>
                <c:pt idx="1165">
                  <c:v>42601</c:v>
                </c:pt>
                <c:pt idx="1166">
                  <c:v>42604</c:v>
                </c:pt>
                <c:pt idx="1167">
                  <c:v>42605</c:v>
                </c:pt>
                <c:pt idx="1168">
                  <c:v>42606</c:v>
                </c:pt>
                <c:pt idx="1169">
                  <c:v>42607</c:v>
                </c:pt>
                <c:pt idx="1170">
                  <c:v>42608</c:v>
                </c:pt>
                <c:pt idx="1171">
                  <c:v>42611</c:v>
                </c:pt>
                <c:pt idx="1172">
                  <c:v>42612</c:v>
                </c:pt>
                <c:pt idx="1173">
                  <c:v>42613</c:v>
                </c:pt>
                <c:pt idx="1174">
                  <c:v>42614</c:v>
                </c:pt>
                <c:pt idx="1175">
                  <c:v>42615</c:v>
                </c:pt>
                <c:pt idx="1176">
                  <c:v>42619</c:v>
                </c:pt>
                <c:pt idx="1177">
                  <c:v>42620</c:v>
                </c:pt>
                <c:pt idx="1178">
                  <c:v>42621</c:v>
                </c:pt>
                <c:pt idx="1179">
                  <c:v>42622</c:v>
                </c:pt>
                <c:pt idx="1180">
                  <c:v>42625</c:v>
                </c:pt>
                <c:pt idx="1181">
                  <c:v>42626</c:v>
                </c:pt>
                <c:pt idx="1182">
                  <c:v>42627</c:v>
                </c:pt>
                <c:pt idx="1183">
                  <c:v>42628</c:v>
                </c:pt>
                <c:pt idx="1184">
                  <c:v>42629</c:v>
                </c:pt>
                <c:pt idx="1185">
                  <c:v>42632</c:v>
                </c:pt>
                <c:pt idx="1186">
                  <c:v>42633</c:v>
                </c:pt>
                <c:pt idx="1187">
                  <c:v>42634</c:v>
                </c:pt>
                <c:pt idx="1188">
                  <c:v>42635</c:v>
                </c:pt>
                <c:pt idx="1189">
                  <c:v>42636</c:v>
                </c:pt>
                <c:pt idx="1190">
                  <c:v>42639</c:v>
                </c:pt>
                <c:pt idx="1191">
                  <c:v>42640</c:v>
                </c:pt>
                <c:pt idx="1192">
                  <c:v>42641</c:v>
                </c:pt>
                <c:pt idx="1193">
                  <c:v>42642</c:v>
                </c:pt>
                <c:pt idx="1194">
                  <c:v>42643</c:v>
                </c:pt>
                <c:pt idx="1195">
                  <c:v>42646</c:v>
                </c:pt>
                <c:pt idx="1196">
                  <c:v>42647</c:v>
                </c:pt>
                <c:pt idx="1197">
                  <c:v>42648</c:v>
                </c:pt>
                <c:pt idx="1198">
                  <c:v>42649</c:v>
                </c:pt>
                <c:pt idx="1199">
                  <c:v>42650</c:v>
                </c:pt>
                <c:pt idx="1200">
                  <c:v>42653</c:v>
                </c:pt>
                <c:pt idx="1201">
                  <c:v>42654</c:v>
                </c:pt>
                <c:pt idx="1202">
                  <c:v>42655</c:v>
                </c:pt>
                <c:pt idx="1203">
                  <c:v>42656</c:v>
                </c:pt>
                <c:pt idx="1204">
                  <c:v>42657</c:v>
                </c:pt>
                <c:pt idx="1205">
                  <c:v>42660</c:v>
                </c:pt>
                <c:pt idx="1206">
                  <c:v>42661</c:v>
                </c:pt>
                <c:pt idx="1207">
                  <c:v>42662</c:v>
                </c:pt>
                <c:pt idx="1208">
                  <c:v>42663</c:v>
                </c:pt>
                <c:pt idx="1209">
                  <c:v>42664</c:v>
                </c:pt>
                <c:pt idx="1210">
                  <c:v>42667</c:v>
                </c:pt>
                <c:pt idx="1211">
                  <c:v>42668</c:v>
                </c:pt>
                <c:pt idx="1212">
                  <c:v>42669</c:v>
                </c:pt>
                <c:pt idx="1213">
                  <c:v>42670</c:v>
                </c:pt>
                <c:pt idx="1214">
                  <c:v>42671</c:v>
                </c:pt>
                <c:pt idx="1215">
                  <c:v>42674</c:v>
                </c:pt>
                <c:pt idx="1216">
                  <c:v>42675</c:v>
                </c:pt>
                <c:pt idx="1217">
                  <c:v>42676</c:v>
                </c:pt>
                <c:pt idx="1218">
                  <c:v>42677</c:v>
                </c:pt>
                <c:pt idx="1219">
                  <c:v>42678</c:v>
                </c:pt>
                <c:pt idx="1220">
                  <c:v>42681</c:v>
                </c:pt>
                <c:pt idx="1221">
                  <c:v>42682</c:v>
                </c:pt>
                <c:pt idx="1222">
                  <c:v>42683</c:v>
                </c:pt>
                <c:pt idx="1223">
                  <c:v>42684</c:v>
                </c:pt>
                <c:pt idx="1224">
                  <c:v>42685</c:v>
                </c:pt>
                <c:pt idx="1225">
                  <c:v>42688</c:v>
                </c:pt>
                <c:pt idx="1226">
                  <c:v>42689</c:v>
                </c:pt>
                <c:pt idx="1227">
                  <c:v>42690</c:v>
                </c:pt>
                <c:pt idx="1228">
                  <c:v>42691</c:v>
                </c:pt>
                <c:pt idx="1229">
                  <c:v>42692</c:v>
                </c:pt>
                <c:pt idx="1230">
                  <c:v>42695</c:v>
                </c:pt>
                <c:pt idx="1231">
                  <c:v>42696</c:v>
                </c:pt>
                <c:pt idx="1232">
                  <c:v>42697</c:v>
                </c:pt>
                <c:pt idx="1233">
                  <c:v>42699</c:v>
                </c:pt>
                <c:pt idx="1234">
                  <c:v>42702</c:v>
                </c:pt>
                <c:pt idx="1235">
                  <c:v>42703</c:v>
                </c:pt>
                <c:pt idx="1236">
                  <c:v>42704</c:v>
                </c:pt>
                <c:pt idx="1237">
                  <c:v>42705</c:v>
                </c:pt>
                <c:pt idx="1238">
                  <c:v>42706</c:v>
                </c:pt>
                <c:pt idx="1239">
                  <c:v>42709</c:v>
                </c:pt>
                <c:pt idx="1240">
                  <c:v>42710</c:v>
                </c:pt>
                <c:pt idx="1241">
                  <c:v>42711</c:v>
                </c:pt>
                <c:pt idx="1242">
                  <c:v>42712</c:v>
                </c:pt>
                <c:pt idx="1243">
                  <c:v>42713</c:v>
                </c:pt>
                <c:pt idx="1244">
                  <c:v>42716</c:v>
                </c:pt>
                <c:pt idx="1245">
                  <c:v>42717</c:v>
                </c:pt>
                <c:pt idx="1246">
                  <c:v>42718</c:v>
                </c:pt>
                <c:pt idx="1247">
                  <c:v>42719</c:v>
                </c:pt>
                <c:pt idx="1248">
                  <c:v>42720</c:v>
                </c:pt>
                <c:pt idx="1249">
                  <c:v>42723</c:v>
                </c:pt>
                <c:pt idx="1250">
                  <c:v>42724</c:v>
                </c:pt>
                <c:pt idx="1251">
                  <c:v>42725</c:v>
                </c:pt>
                <c:pt idx="1252">
                  <c:v>42726</c:v>
                </c:pt>
                <c:pt idx="1253">
                  <c:v>42727</c:v>
                </c:pt>
                <c:pt idx="1254">
                  <c:v>42731</c:v>
                </c:pt>
                <c:pt idx="1255">
                  <c:v>42732</c:v>
                </c:pt>
                <c:pt idx="1256">
                  <c:v>42733</c:v>
                </c:pt>
                <c:pt idx="1257">
                  <c:v>42734</c:v>
                </c:pt>
              </c:numCache>
            </c:numRef>
          </c:cat>
          <c:val>
            <c:numRef>
              <c:f>'ABTDistribution Fit'!$B$2:$B$1259</c:f>
              <c:numCache>
                <c:formatCode>General</c:formatCode>
                <c:ptCount val="1258"/>
                <c:pt idx="0">
                  <c:v>24.069265999999999</c:v>
                </c:pt>
                <c:pt idx="1">
                  <c:v>23.975908</c:v>
                </c:pt>
                <c:pt idx="2">
                  <c:v>23.920743000000002</c:v>
                </c:pt>
                <c:pt idx="3">
                  <c:v>23.704322999999999</c:v>
                </c:pt>
                <c:pt idx="4">
                  <c:v>23.700078999999999</c:v>
                </c:pt>
                <c:pt idx="5">
                  <c:v>23.810410999999998</c:v>
                </c:pt>
                <c:pt idx="6">
                  <c:v>23.720523</c:v>
                </c:pt>
                <c:pt idx="7">
                  <c:v>23.609241000000001</c:v>
                </c:pt>
                <c:pt idx="8">
                  <c:v>23.724803999999999</c:v>
                </c:pt>
                <c:pt idx="9">
                  <c:v>23.844647999999999</c:v>
                </c:pt>
                <c:pt idx="10">
                  <c:v>23.694842000000001</c:v>
                </c:pt>
                <c:pt idx="11">
                  <c:v>23.724803999999999</c:v>
                </c:pt>
                <c:pt idx="12">
                  <c:v>23.866049</c:v>
                </c:pt>
                <c:pt idx="13">
                  <c:v>23.848927</c:v>
                </c:pt>
                <c:pt idx="14">
                  <c:v>23.960211000000001</c:v>
                </c:pt>
                <c:pt idx="15">
                  <c:v>23.639199999999999</c:v>
                </c:pt>
                <c:pt idx="16">
                  <c:v>23.485116000000001</c:v>
                </c:pt>
                <c:pt idx="17">
                  <c:v>23.549318</c:v>
                </c:pt>
                <c:pt idx="18">
                  <c:v>23.313911000000001</c:v>
                </c:pt>
                <c:pt idx="19">
                  <c:v>23.176946999999998</c:v>
                </c:pt>
                <c:pt idx="20">
                  <c:v>23.224028000000001</c:v>
                </c:pt>
                <c:pt idx="21">
                  <c:v>23.305351000000002</c:v>
                </c:pt>
                <c:pt idx="22">
                  <c:v>23.540758</c:v>
                </c:pt>
                <c:pt idx="23">
                  <c:v>23.707682999999999</c:v>
                </c:pt>
                <c:pt idx="24">
                  <c:v>23.844647999999999</c:v>
                </c:pt>
                <c:pt idx="25">
                  <c:v>23.784725000000002</c:v>
                </c:pt>
                <c:pt idx="26">
                  <c:v>23.652041000000001</c:v>
                </c:pt>
                <c:pt idx="27">
                  <c:v>23.587838999999999</c:v>
                </c:pt>
                <c:pt idx="28">
                  <c:v>23.609241000000001</c:v>
                </c:pt>
                <c:pt idx="29">
                  <c:v>23.574998000000001</c:v>
                </c:pt>
                <c:pt idx="30">
                  <c:v>23.737645000000001</c:v>
                </c:pt>
                <c:pt idx="31">
                  <c:v>23.904568999999999</c:v>
                </c:pt>
                <c:pt idx="32">
                  <c:v>24.122857</c:v>
                </c:pt>
                <c:pt idx="33">
                  <c:v>24.037254000000001</c:v>
                </c:pt>
                <c:pt idx="34">
                  <c:v>24.067215000000001</c:v>
                </c:pt>
                <c:pt idx="35">
                  <c:v>24.092896</c:v>
                </c:pt>
                <c:pt idx="36">
                  <c:v>24.268381000000002</c:v>
                </c:pt>
                <c:pt idx="37">
                  <c:v>24.225579</c:v>
                </c:pt>
                <c:pt idx="38">
                  <c:v>24.413906000000001</c:v>
                </c:pt>
                <c:pt idx="39">
                  <c:v>24.229859999999999</c:v>
                </c:pt>
                <c:pt idx="40">
                  <c:v>24.533750000000001</c:v>
                </c:pt>
                <c:pt idx="41">
                  <c:v>24.563711000000001</c:v>
                </c:pt>
                <c:pt idx="42">
                  <c:v>24.516628999999998</c:v>
                </c:pt>
                <c:pt idx="43">
                  <c:v>24.118576000000001</c:v>
                </c:pt>
                <c:pt idx="44">
                  <c:v>24.080054000000001</c:v>
                </c:pt>
                <c:pt idx="45">
                  <c:v>24.606511999999999</c:v>
                </c:pt>
                <c:pt idx="46">
                  <c:v>24.803398999999999</c:v>
                </c:pt>
                <c:pt idx="47">
                  <c:v>24.923241000000001</c:v>
                </c:pt>
                <c:pt idx="48">
                  <c:v>25.222852</c:v>
                </c:pt>
                <c:pt idx="49">
                  <c:v>25.248532999999998</c:v>
                </c:pt>
                <c:pt idx="50">
                  <c:v>25.299893999999998</c:v>
                </c:pt>
                <c:pt idx="51">
                  <c:v>25.432579</c:v>
                </c:pt>
                <c:pt idx="52">
                  <c:v>25.774989999999999</c:v>
                </c:pt>
                <c:pt idx="53">
                  <c:v>25.852032000000001</c:v>
                </c:pt>
                <c:pt idx="54">
                  <c:v>25.847752</c:v>
                </c:pt>
                <c:pt idx="55">
                  <c:v>25.727907999999999</c:v>
                </c:pt>
                <c:pt idx="56">
                  <c:v>25.852032000000001</c:v>
                </c:pt>
                <c:pt idx="57">
                  <c:v>26.104561</c:v>
                </c:pt>
                <c:pt idx="58">
                  <c:v>26.250084999999999</c:v>
                </c:pt>
                <c:pt idx="59">
                  <c:v>26.160202000000002</c:v>
                </c:pt>
                <c:pt idx="60">
                  <c:v>26.100280000000001</c:v>
                </c:pt>
                <c:pt idx="61">
                  <c:v>26.232965</c:v>
                </c:pt>
                <c:pt idx="62">
                  <c:v>26.211563000000002</c:v>
                </c:pt>
                <c:pt idx="63">
                  <c:v>26.168762999999998</c:v>
                </c:pt>
                <c:pt idx="64">
                  <c:v>26.305727000000001</c:v>
                </c:pt>
                <c:pt idx="65">
                  <c:v>26.237244</c:v>
                </c:pt>
                <c:pt idx="66">
                  <c:v>26.096</c:v>
                </c:pt>
                <c:pt idx="67">
                  <c:v>25.740748</c:v>
                </c:pt>
                <c:pt idx="68">
                  <c:v>25.753701</c:v>
                </c:pt>
                <c:pt idx="69">
                  <c:v>25.779601</c:v>
                </c:pt>
                <c:pt idx="70">
                  <c:v>25.723483000000002</c:v>
                </c:pt>
                <c:pt idx="71">
                  <c:v>25.835719000000001</c:v>
                </c:pt>
                <c:pt idx="72">
                  <c:v>26.086089999999999</c:v>
                </c:pt>
                <c:pt idx="73">
                  <c:v>26.099039000000001</c:v>
                </c:pt>
                <c:pt idx="74">
                  <c:v>25.688949999999998</c:v>
                </c:pt>
                <c:pt idx="75">
                  <c:v>25.848669999999998</c:v>
                </c:pt>
                <c:pt idx="76">
                  <c:v>25.844352000000001</c:v>
                </c:pt>
                <c:pt idx="77">
                  <c:v>26.215592000000001</c:v>
                </c:pt>
                <c:pt idx="78">
                  <c:v>26.591148</c:v>
                </c:pt>
                <c:pt idx="79">
                  <c:v>26.703384</c:v>
                </c:pt>
                <c:pt idx="80">
                  <c:v>26.759502000000001</c:v>
                </c:pt>
                <c:pt idx="81">
                  <c:v>26.789719999999999</c:v>
                </c:pt>
                <c:pt idx="82">
                  <c:v>26.863104</c:v>
                </c:pt>
                <c:pt idx="83">
                  <c:v>27.044407</c:v>
                </c:pt>
                <c:pt idx="84">
                  <c:v>27.217078000000001</c:v>
                </c:pt>
                <c:pt idx="85">
                  <c:v>26.940805999999998</c:v>
                </c:pt>
                <c:pt idx="86">
                  <c:v>26.983972999999999</c:v>
                </c:pt>
                <c:pt idx="87">
                  <c:v>27.022824</c:v>
                </c:pt>
                <c:pt idx="88">
                  <c:v>26.431429999999999</c:v>
                </c:pt>
                <c:pt idx="89">
                  <c:v>26.858787</c:v>
                </c:pt>
                <c:pt idx="90">
                  <c:v>26.781085999999998</c:v>
                </c:pt>
                <c:pt idx="91">
                  <c:v>26.625684</c:v>
                </c:pt>
                <c:pt idx="92">
                  <c:v>26.716335000000001</c:v>
                </c:pt>
                <c:pt idx="93">
                  <c:v>27.001239999999999</c:v>
                </c:pt>
                <c:pt idx="94">
                  <c:v>26.863104</c:v>
                </c:pt>
                <c:pt idx="95">
                  <c:v>26.578199000000001</c:v>
                </c:pt>
                <c:pt idx="96">
                  <c:v>26.681801</c:v>
                </c:pt>
                <c:pt idx="97">
                  <c:v>26.759502000000001</c:v>
                </c:pt>
                <c:pt idx="98">
                  <c:v>26.491864</c:v>
                </c:pt>
                <c:pt idx="99">
                  <c:v>26.945122000000001</c:v>
                </c:pt>
                <c:pt idx="100">
                  <c:v>26.871737</c:v>
                </c:pt>
                <c:pt idx="101">
                  <c:v>26.824252999999999</c:v>
                </c:pt>
                <c:pt idx="102">
                  <c:v>26.673165999999998</c:v>
                </c:pt>
                <c:pt idx="103">
                  <c:v>26.673165999999998</c:v>
                </c:pt>
                <c:pt idx="104">
                  <c:v>26.124941</c:v>
                </c:pt>
                <c:pt idx="105">
                  <c:v>25.995439000000001</c:v>
                </c:pt>
                <c:pt idx="106">
                  <c:v>26.029972000000001</c:v>
                </c:pt>
                <c:pt idx="107">
                  <c:v>26.349411</c:v>
                </c:pt>
                <c:pt idx="108">
                  <c:v>26.418479000000001</c:v>
                </c:pt>
                <c:pt idx="109">
                  <c:v>26.712016999999999</c:v>
                </c:pt>
                <c:pt idx="110">
                  <c:v>26.552299000000001</c:v>
                </c:pt>
                <c:pt idx="111">
                  <c:v>26.746552999999999</c:v>
                </c:pt>
                <c:pt idx="112">
                  <c:v>26.552299000000001</c:v>
                </c:pt>
                <c:pt idx="113">
                  <c:v>26.824252999999999</c:v>
                </c:pt>
                <c:pt idx="114">
                  <c:v>26.979655000000001</c:v>
                </c:pt>
                <c:pt idx="115">
                  <c:v>27.065991</c:v>
                </c:pt>
                <c:pt idx="116">
                  <c:v>27.139375000000001</c:v>
                </c:pt>
                <c:pt idx="117">
                  <c:v>27.117791</c:v>
                </c:pt>
                <c:pt idx="118">
                  <c:v>26.867422000000001</c:v>
                </c:pt>
                <c:pt idx="119">
                  <c:v>26.901955000000001</c:v>
                </c:pt>
                <c:pt idx="120">
                  <c:v>26.815619999999999</c:v>
                </c:pt>
                <c:pt idx="121">
                  <c:v>26.914904</c:v>
                </c:pt>
                <c:pt idx="122">
                  <c:v>27.139375000000001</c:v>
                </c:pt>
                <c:pt idx="123">
                  <c:v>27.156642000000002</c:v>
                </c:pt>
                <c:pt idx="124">
                  <c:v>27.830055999999999</c:v>
                </c:pt>
                <c:pt idx="125">
                  <c:v>27.899122999999999</c:v>
                </c:pt>
                <c:pt idx="126">
                  <c:v>27.985458000000001</c:v>
                </c:pt>
                <c:pt idx="127">
                  <c:v>27.950925000000002</c:v>
                </c:pt>
                <c:pt idx="128">
                  <c:v>27.950925000000002</c:v>
                </c:pt>
                <c:pt idx="129">
                  <c:v>28.322163</c:v>
                </c:pt>
                <c:pt idx="130">
                  <c:v>28.348064999999998</c:v>
                </c:pt>
                <c:pt idx="131">
                  <c:v>28.356767999999999</c:v>
                </c:pt>
                <c:pt idx="132">
                  <c:v>28.335016</c:v>
                </c:pt>
                <c:pt idx="133">
                  <c:v>28.474233000000002</c:v>
                </c:pt>
                <c:pt idx="134">
                  <c:v>28.487283999999999</c:v>
                </c:pt>
                <c:pt idx="135">
                  <c:v>28.913637000000001</c:v>
                </c:pt>
                <c:pt idx="136">
                  <c:v>28.683059</c:v>
                </c:pt>
                <c:pt idx="137">
                  <c:v>28.626501999999999</c:v>
                </c:pt>
                <c:pt idx="138">
                  <c:v>28.304562000000001</c:v>
                </c:pt>
                <c:pt idx="139">
                  <c:v>28.121839999999999</c:v>
                </c:pt>
                <c:pt idx="140">
                  <c:v>27.817302000000002</c:v>
                </c:pt>
                <c:pt idx="141">
                  <c:v>27.895612</c:v>
                </c:pt>
                <c:pt idx="142">
                  <c:v>28.126190000000001</c:v>
                </c:pt>
                <c:pt idx="143">
                  <c:v>28.883182999999999</c:v>
                </c:pt>
                <c:pt idx="144">
                  <c:v>28.974544000000002</c:v>
                </c:pt>
                <c:pt idx="145">
                  <c:v>28.848379000000001</c:v>
                </c:pt>
                <c:pt idx="146">
                  <c:v>28.757017999999999</c:v>
                </c:pt>
                <c:pt idx="147">
                  <c:v>28.861429999999999</c:v>
                </c:pt>
                <c:pt idx="148">
                  <c:v>28.970193999999999</c:v>
                </c:pt>
                <c:pt idx="149">
                  <c:v>28.874482</c:v>
                </c:pt>
                <c:pt idx="150">
                  <c:v>28.726564</c:v>
                </c:pt>
                <c:pt idx="151">
                  <c:v>28.670006999999998</c:v>
                </c:pt>
                <c:pt idx="152">
                  <c:v>28.591697</c:v>
                </c:pt>
                <c:pt idx="153">
                  <c:v>28.761368000000001</c:v>
                </c:pt>
                <c:pt idx="154">
                  <c:v>28.709161999999999</c:v>
                </c:pt>
                <c:pt idx="155">
                  <c:v>28.787471</c:v>
                </c:pt>
                <c:pt idx="156">
                  <c:v>28.896235000000001</c:v>
                </c:pt>
                <c:pt idx="157">
                  <c:v>28.900585</c:v>
                </c:pt>
                <c:pt idx="158">
                  <c:v>28.678708</c:v>
                </c:pt>
                <c:pt idx="159">
                  <c:v>28.596048</c:v>
                </c:pt>
                <c:pt idx="160">
                  <c:v>28.408975000000002</c:v>
                </c:pt>
                <c:pt idx="161">
                  <c:v>28.513387999999999</c:v>
                </c:pt>
                <c:pt idx="162">
                  <c:v>28.422025999999999</c:v>
                </c:pt>
                <c:pt idx="163">
                  <c:v>28.643903999999999</c:v>
                </c:pt>
                <c:pt idx="164">
                  <c:v>28.591697</c:v>
                </c:pt>
                <c:pt idx="165">
                  <c:v>28.596048</c:v>
                </c:pt>
                <c:pt idx="166">
                  <c:v>28.543841</c:v>
                </c:pt>
                <c:pt idx="167">
                  <c:v>28.452480000000001</c:v>
                </c:pt>
                <c:pt idx="168">
                  <c:v>28.513387999999999</c:v>
                </c:pt>
                <c:pt idx="169">
                  <c:v>28.478583</c:v>
                </c:pt>
                <c:pt idx="170">
                  <c:v>28.604749000000002</c:v>
                </c:pt>
                <c:pt idx="171">
                  <c:v>29.113759999999999</c:v>
                </c:pt>
                <c:pt idx="172">
                  <c:v>29.013698999999999</c:v>
                </c:pt>
                <c:pt idx="173">
                  <c:v>29.231225999999999</c:v>
                </c:pt>
                <c:pt idx="174">
                  <c:v>29.292134000000001</c:v>
                </c:pt>
                <c:pt idx="175">
                  <c:v>29.514011</c:v>
                </c:pt>
                <c:pt idx="176">
                  <c:v>30.136134999999999</c:v>
                </c:pt>
                <c:pt idx="177">
                  <c:v>29.701084000000002</c:v>
                </c:pt>
                <c:pt idx="178">
                  <c:v>30.070879000000001</c:v>
                </c:pt>
                <c:pt idx="179">
                  <c:v>29.979517999999999</c:v>
                </c:pt>
                <c:pt idx="180">
                  <c:v>30.170942</c:v>
                </c:pt>
                <c:pt idx="181">
                  <c:v>30.392818999999999</c:v>
                </c:pt>
                <c:pt idx="182">
                  <c:v>30.288404</c:v>
                </c:pt>
                <c:pt idx="183">
                  <c:v>30.284053</c:v>
                </c:pt>
                <c:pt idx="184">
                  <c:v>30.266651</c:v>
                </c:pt>
                <c:pt idx="185">
                  <c:v>30.101330999999998</c:v>
                </c:pt>
                <c:pt idx="186">
                  <c:v>30.157888</c:v>
                </c:pt>
                <c:pt idx="187">
                  <c:v>29.827248999999998</c:v>
                </c:pt>
                <c:pt idx="188">
                  <c:v>30.053477000000001</c:v>
                </c:pt>
                <c:pt idx="189">
                  <c:v>29.818546000000001</c:v>
                </c:pt>
                <c:pt idx="190">
                  <c:v>30.379764999999999</c:v>
                </c:pt>
                <c:pt idx="191">
                  <c:v>30.793066</c:v>
                </c:pt>
                <c:pt idx="192">
                  <c:v>31.154160999999998</c:v>
                </c:pt>
                <c:pt idx="193">
                  <c:v>31.027996999999999</c:v>
                </c:pt>
                <c:pt idx="194">
                  <c:v>30.845271</c:v>
                </c:pt>
                <c:pt idx="195">
                  <c:v>30.614695999999999</c:v>
                </c:pt>
                <c:pt idx="196">
                  <c:v>30.421875</c:v>
                </c:pt>
                <c:pt idx="197">
                  <c:v>30.360522</c:v>
                </c:pt>
                <c:pt idx="198">
                  <c:v>31.574418999999999</c:v>
                </c:pt>
                <c:pt idx="199">
                  <c:v>31.609476999999998</c:v>
                </c:pt>
                <c:pt idx="200">
                  <c:v>30.255348999999999</c:v>
                </c:pt>
                <c:pt idx="201">
                  <c:v>29.203596999999998</c:v>
                </c:pt>
                <c:pt idx="202">
                  <c:v>28.988865000000001</c:v>
                </c:pt>
                <c:pt idx="203">
                  <c:v>28.839867000000002</c:v>
                </c:pt>
                <c:pt idx="204">
                  <c:v>28.642664</c:v>
                </c:pt>
                <c:pt idx="205">
                  <c:v>28.730309999999999</c:v>
                </c:pt>
                <c:pt idx="206">
                  <c:v>28.826719000000001</c:v>
                </c:pt>
                <c:pt idx="207">
                  <c:v>28.695250999999999</c:v>
                </c:pt>
                <c:pt idx="208">
                  <c:v>28.704017</c:v>
                </c:pt>
                <c:pt idx="209">
                  <c:v>28.682105</c:v>
                </c:pt>
                <c:pt idx="210">
                  <c:v>28.467372999999998</c:v>
                </c:pt>
                <c:pt idx="211">
                  <c:v>28.502431000000001</c:v>
                </c:pt>
                <c:pt idx="212">
                  <c:v>28.406020000000002</c:v>
                </c:pt>
                <c:pt idx="213">
                  <c:v>28.274550999999999</c:v>
                </c:pt>
                <c:pt idx="214">
                  <c:v>27.818794</c:v>
                </c:pt>
                <c:pt idx="215">
                  <c:v>28.414784000000001</c:v>
                </c:pt>
                <c:pt idx="216">
                  <c:v>28.427931999999998</c:v>
                </c:pt>
                <c:pt idx="217">
                  <c:v>28.344669</c:v>
                </c:pt>
                <c:pt idx="218">
                  <c:v>27.932732999999999</c:v>
                </c:pt>
                <c:pt idx="219">
                  <c:v>27.696089000000001</c:v>
                </c:pt>
                <c:pt idx="220">
                  <c:v>27.555855999999999</c:v>
                </c:pt>
                <c:pt idx="221">
                  <c:v>27.573384999999998</c:v>
                </c:pt>
                <c:pt idx="222">
                  <c:v>27.643501000000001</c:v>
                </c:pt>
                <c:pt idx="223">
                  <c:v>27.753059</c:v>
                </c:pt>
                <c:pt idx="224">
                  <c:v>28.252641000000001</c:v>
                </c:pt>
                <c:pt idx="225">
                  <c:v>28.204435</c:v>
                </c:pt>
                <c:pt idx="226">
                  <c:v>28.072966999999998</c:v>
                </c:pt>
                <c:pt idx="227">
                  <c:v>28.296462999999999</c:v>
                </c:pt>
                <c:pt idx="228">
                  <c:v>28.519960000000001</c:v>
                </c:pt>
                <c:pt idx="229">
                  <c:v>28.484902000000002</c:v>
                </c:pt>
                <c:pt idx="230">
                  <c:v>28.173759</c:v>
                </c:pt>
                <c:pt idx="231">
                  <c:v>28.217580999999999</c:v>
                </c:pt>
                <c:pt idx="232">
                  <c:v>28.283315999999999</c:v>
                </c:pt>
                <c:pt idx="233">
                  <c:v>28.300844000000001</c:v>
                </c:pt>
                <c:pt idx="234">
                  <c:v>28.717162999999999</c:v>
                </c:pt>
                <c:pt idx="235">
                  <c:v>28.629515999999999</c:v>
                </c:pt>
                <c:pt idx="236">
                  <c:v>28.997629</c:v>
                </c:pt>
                <c:pt idx="237">
                  <c:v>28.927513000000001</c:v>
                </c:pt>
                <c:pt idx="238">
                  <c:v>28.625135</c:v>
                </c:pt>
                <c:pt idx="239">
                  <c:v>28.638283000000001</c:v>
                </c:pt>
                <c:pt idx="240">
                  <c:v>28.572548000000001</c:v>
                </c:pt>
                <c:pt idx="241">
                  <c:v>28.892455999999999</c:v>
                </c:pt>
                <c:pt idx="242">
                  <c:v>28.633899</c:v>
                </c:pt>
                <c:pt idx="243">
                  <c:v>28.725926999999999</c:v>
                </c:pt>
                <c:pt idx="244">
                  <c:v>28.945042000000001</c:v>
                </c:pt>
                <c:pt idx="245">
                  <c:v>28.690868999999999</c:v>
                </c:pt>
                <c:pt idx="246">
                  <c:v>28.511195000000001</c:v>
                </c:pt>
                <c:pt idx="247">
                  <c:v>28.506813999999999</c:v>
                </c:pt>
                <c:pt idx="248">
                  <c:v>28.230729</c:v>
                </c:pt>
                <c:pt idx="249">
                  <c:v>28.704017</c:v>
                </c:pt>
                <c:pt idx="250">
                  <c:v>29.273154999999999</c:v>
                </c:pt>
                <c:pt idx="251">
                  <c:v>30.387454000000002</c:v>
                </c:pt>
                <c:pt idx="252">
                  <c:v>30.204781000000001</c:v>
                </c:pt>
                <c:pt idx="253">
                  <c:v>30.451388999999999</c:v>
                </c:pt>
                <c:pt idx="254">
                  <c:v>30.460521</c:v>
                </c:pt>
                <c:pt idx="255">
                  <c:v>30.661460999999999</c:v>
                </c:pt>
                <c:pt idx="256">
                  <c:v>30.917200000000001</c:v>
                </c:pt>
                <c:pt idx="257">
                  <c:v>30.605369</c:v>
                </c:pt>
                <c:pt idx="258">
                  <c:v>30.596198999999999</c:v>
                </c:pt>
                <c:pt idx="259">
                  <c:v>30.284367</c:v>
                </c:pt>
                <c:pt idx="260">
                  <c:v>29.990877999999999</c:v>
                </c:pt>
                <c:pt idx="261">
                  <c:v>30.064249</c:v>
                </c:pt>
                <c:pt idx="262">
                  <c:v>30.027564999999999</c:v>
                </c:pt>
                <c:pt idx="263">
                  <c:v>30.174309999999998</c:v>
                </c:pt>
                <c:pt idx="264">
                  <c:v>30.091766</c:v>
                </c:pt>
                <c:pt idx="265">
                  <c:v>30.082592000000002</c:v>
                </c:pt>
                <c:pt idx="266">
                  <c:v>30.073422000000001</c:v>
                </c:pt>
                <c:pt idx="267">
                  <c:v>30.266023000000001</c:v>
                </c:pt>
                <c:pt idx="268">
                  <c:v>30.568684999999999</c:v>
                </c:pt>
                <c:pt idx="269">
                  <c:v>30.467797999999998</c:v>
                </c:pt>
                <c:pt idx="270">
                  <c:v>31.073118000000001</c:v>
                </c:pt>
                <c:pt idx="271">
                  <c:v>31.063945</c:v>
                </c:pt>
                <c:pt idx="272">
                  <c:v>30.724599999999999</c:v>
                </c:pt>
                <c:pt idx="273">
                  <c:v>31.036431</c:v>
                </c:pt>
                <c:pt idx="274">
                  <c:v>31.274889999999999</c:v>
                </c:pt>
                <c:pt idx="275">
                  <c:v>31.540863999999999</c:v>
                </c:pt>
                <c:pt idx="276">
                  <c:v>31.559208000000002</c:v>
                </c:pt>
                <c:pt idx="277">
                  <c:v>31.421634000000001</c:v>
                </c:pt>
                <c:pt idx="278">
                  <c:v>31.458321000000002</c:v>
                </c:pt>
                <c:pt idx="279">
                  <c:v>31.605065</c:v>
                </c:pt>
                <c:pt idx="280">
                  <c:v>31.825182999999999</c:v>
                </c:pt>
                <c:pt idx="281">
                  <c:v>32.173701999999999</c:v>
                </c:pt>
                <c:pt idx="282">
                  <c:v>31.93524</c:v>
                </c:pt>
                <c:pt idx="283">
                  <c:v>31.660094999999998</c:v>
                </c:pt>
                <c:pt idx="284">
                  <c:v>31.421634000000001</c:v>
                </c:pt>
                <c:pt idx="285">
                  <c:v>31.687608999999998</c:v>
                </c:pt>
                <c:pt idx="286">
                  <c:v>31.430807000000001</c:v>
                </c:pt>
                <c:pt idx="287">
                  <c:v>31.238206000000002</c:v>
                </c:pt>
                <c:pt idx="288">
                  <c:v>31.421634000000001</c:v>
                </c:pt>
                <c:pt idx="289">
                  <c:v>30.990575</c:v>
                </c:pt>
                <c:pt idx="290">
                  <c:v>30.816313000000001</c:v>
                </c:pt>
                <c:pt idx="291">
                  <c:v>31.467493999999999</c:v>
                </c:pt>
                <c:pt idx="292">
                  <c:v>31.797666</c:v>
                </c:pt>
                <c:pt idx="293">
                  <c:v>31.430807000000001</c:v>
                </c:pt>
                <c:pt idx="294">
                  <c:v>31.577551</c:v>
                </c:pt>
                <c:pt idx="295">
                  <c:v>31.806839</c:v>
                </c:pt>
                <c:pt idx="296">
                  <c:v>32.036127999999998</c:v>
                </c:pt>
                <c:pt idx="297">
                  <c:v>32.081983999999999</c:v>
                </c:pt>
                <c:pt idx="298">
                  <c:v>32.109498000000002</c:v>
                </c:pt>
                <c:pt idx="299">
                  <c:v>32.228729000000001</c:v>
                </c:pt>
                <c:pt idx="300">
                  <c:v>31.311575999999999</c:v>
                </c:pt>
                <c:pt idx="301">
                  <c:v>30.687913000000002</c:v>
                </c:pt>
                <c:pt idx="302">
                  <c:v>30.761285999999998</c:v>
                </c:pt>
                <c:pt idx="303">
                  <c:v>31.008918000000001</c:v>
                </c:pt>
                <c:pt idx="304">
                  <c:v>30.706256</c:v>
                </c:pt>
                <c:pt idx="305">
                  <c:v>30.898857</c:v>
                </c:pt>
                <c:pt idx="306">
                  <c:v>30.999745000000001</c:v>
                </c:pt>
                <c:pt idx="307">
                  <c:v>31.504178</c:v>
                </c:pt>
                <c:pt idx="308">
                  <c:v>31.742639</c:v>
                </c:pt>
                <c:pt idx="309">
                  <c:v>32.393816000000001</c:v>
                </c:pt>
                <c:pt idx="310">
                  <c:v>32.384645999999996</c:v>
                </c:pt>
                <c:pt idx="311">
                  <c:v>33.127536999999997</c:v>
                </c:pt>
                <c:pt idx="312">
                  <c:v>33.310969</c:v>
                </c:pt>
                <c:pt idx="313">
                  <c:v>33.613630000000001</c:v>
                </c:pt>
                <c:pt idx="314">
                  <c:v>33.301799000000003</c:v>
                </c:pt>
                <c:pt idx="315">
                  <c:v>33.521912999999998</c:v>
                </c:pt>
                <c:pt idx="316">
                  <c:v>33.622799999999998</c:v>
                </c:pt>
                <c:pt idx="317">
                  <c:v>34.026345999999997</c:v>
                </c:pt>
                <c:pt idx="318">
                  <c:v>34.311742000000002</c:v>
                </c:pt>
                <c:pt idx="319">
                  <c:v>34.182855000000004</c:v>
                </c:pt>
                <c:pt idx="320">
                  <c:v>33.262228999999998</c:v>
                </c:pt>
                <c:pt idx="321">
                  <c:v>33.510798000000001</c:v>
                </c:pt>
                <c:pt idx="322">
                  <c:v>34.320946999999997</c:v>
                </c:pt>
                <c:pt idx="323">
                  <c:v>33.952697999999998</c:v>
                </c:pt>
                <c:pt idx="324">
                  <c:v>34.247298000000001</c:v>
                </c:pt>
                <c:pt idx="325">
                  <c:v>33.961903</c:v>
                </c:pt>
                <c:pt idx="326">
                  <c:v>34.256503000000002</c:v>
                </c:pt>
                <c:pt idx="327">
                  <c:v>33.621271999999998</c:v>
                </c:pt>
                <c:pt idx="328">
                  <c:v>33.593654999999998</c:v>
                </c:pt>
                <c:pt idx="329">
                  <c:v>33.566032999999997</c:v>
                </c:pt>
                <c:pt idx="330">
                  <c:v>33.814602999999998</c:v>
                </c:pt>
                <c:pt idx="331">
                  <c:v>33.989521000000003</c:v>
                </c:pt>
                <c:pt idx="332">
                  <c:v>33.961903</c:v>
                </c:pt>
                <c:pt idx="333">
                  <c:v>34.118411000000002</c:v>
                </c:pt>
                <c:pt idx="334">
                  <c:v>33.879047</c:v>
                </c:pt>
                <c:pt idx="335">
                  <c:v>33.004451000000003</c:v>
                </c:pt>
                <c:pt idx="336">
                  <c:v>33.197785000000003</c:v>
                </c:pt>
                <c:pt idx="337">
                  <c:v>33.409528999999999</c:v>
                </c:pt>
                <c:pt idx="338">
                  <c:v>33.308259</c:v>
                </c:pt>
                <c:pt idx="339">
                  <c:v>33.299050999999999</c:v>
                </c:pt>
                <c:pt idx="340">
                  <c:v>33.464764000000002</c:v>
                </c:pt>
                <c:pt idx="341">
                  <c:v>34.109203000000001</c:v>
                </c:pt>
                <c:pt idx="342">
                  <c:v>34.670786</c:v>
                </c:pt>
                <c:pt idx="343">
                  <c:v>33.906668000000003</c:v>
                </c:pt>
                <c:pt idx="344">
                  <c:v>33.685715999999999</c:v>
                </c:pt>
                <c:pt idx="345">
                  <c:v>34.808881</c:v>
                </c:pt>
                <c:pt idx="346">
                  <c:v>34.726025</c:v>
                </c:pt>
                <c:pt idx="347">
                  <c:v>34.726025</c:v>
                </c:pt>
                <c:pt idx="348">
                  <c:v>34.505073000000003</c:v>
                </c:pt>
                <c:pt idx="349">
                  <c:v>34.762847000000001</c:v>
                </c:pt>
                <c:pt idx="350">
                  <c:v>35.499350999999997</c:v>
                </c:pt>
                <c:pt idx="351">
                  <c:v>34.726025</c:v>
                </c:pt>
                <c:pt idx="352">
                  <c:v>34.689199000000002</c:v>
                </c:pt>
                <c:pt idx="353">
                  <c:v>33.759363999999998</c:v>
                </c:pt>
                <c:pt idx="354">
                  <c:v>34.210473</c:v>
                </c:pt>
                <c:pt idx="355">
                  <c:v>33.879047</c:v>
                </c:pt>
                <c:pt idx="356">
                  <c:v>33.418733000000003</c:v>
                </c:pt>
                <c:pt idx="357">
                  <c:v>33.731746000000001</c:v>
                </c:pt>
                <c:pt idx="358">
                  <c:v>34.532690000000002</c:v>
                </c:pt>
                <c:pt idx="359">
                  <c:v>34.514280999999997</c:v>
                </c:pt>
                <c:pt idx="360">
                  <c:v>33.906668000000003</c:v>
                </c:pt>
                <c:pt idx="361">
                  <c:v>33.547620000000002</c:v>
                </c:pt>
                <c:pt idx="362">
                  <c:v>33.786985000000001</c:v>
                </c:pt>
                <c:pt idx="363">
                  <c:v>33.888255000000001</c:v>
                </c:pt>
                <c:pt idx="364">
                  <c:v>33.961903</c:v>
                </c:pt>
                <c:pt idx="365">
                  <c:v>34.532690000000002</c:v>
                </c:pt>
                <c:pt idx="366">
                  <c:v>33.335877000000004</c:v>
                </c:pt>
                <c:pt idx="367">
                  <c:v>32.378425</c:v>
                </c:pt>
                <c:pt idx="368">
                  <c:v>32.755884999999999</c:v>
                </c:pt>
                <c:pt idx="369">
                  <c:v>32.194302</c:v>
                </c:pt>
                <c:pt idx="370">
                  <c:v>32.323188999999999</c:v>
                </c:pt>
                <c:pt idx="371">
                  <c:v>32.774293999999998</c:v>
                </c:pt>
                <c:pt idx="372">
                  <c:v>32.553345999999998</c:v>
                </c:pt>
                <c:pt idx="373">
                  <c:v>32.111446000000001</c:v>
                </c:pt>
                <c:pt idx="374">
                  <c:v>32.249538000000001</c:v>
                </c:pt>
                <c:pt idx="375">
                  <c:v>32.093032999999998</c:v>
                </c:pt>
                <c:pt idx="376">
                  <c:v>31.53145</c:v>
                </c:pt>
                <c:pt idx="377">
                  <c:v>32.148268000000002</c:v>
                </c:pt>
                <c:pt idx="378">
                  <c:v>32.599376999999997</c:v>
                </c:pt>
                <c:pt idx="379">
                  <c:v>31.982558999999998</c:v>
                </c:pt>
                <c:pt idx="380">
                  <c:v>31.982558999999998</c:v>
                </c:pt>
                <c:pt idx="381">
                  <c:v>32.694307999999999</c:v>
                </c:pt>
                <c:pt idx="382">
                  <c:v>32.648091000000001</c:v>
                </c:pt>
                <c:pt idx="383">
                  <c:v>32.795986999999997</c:v>
                </c:pt>
                <c:pt idx="384">
                  <c:v>32.999344999999998</c:v>
                </c:pt>
                <c:pt idx="385">
                  <c:v>33.110267</c:v>
                </c:pt>
                <c:pt idx="386">
                  <c:v>32.999344999999998</c:v>
                </c:pt>
                <c:pt idx="387">
                  <c:v>33.156483999999999</c:v>
                </c:pt>
                <c:pt idx="388">
                  <c:v>33.091779000000002</c:v>
                </c:pt>
                <c:pt idx="389">
                  <c:v>33.905208999999999</c:v>
                </c:pt>
                <c:pt idx="390">
                  <c:v>33.692608999999997</c:v>
                </c:pt>
                <c:pt idx="391">
                  <c:v>33.812775999999999</c:v>
                </c:pt>
                <c:pt idx="392">
                  <c:v>33.997642999999997</c:v>
                </c:pt>
                <c:pt idx="393">
                  <c:v>33.960672000000002</c:v>
                </c:pt>
                <c:pt idx="394">
                  <c:v>34.09008</c:v>
                </c:pt>
                <c:pt idx="395">
                  <c:v>33.858992999999998</c:v>
                </c:pt>
                <c:pt idx="396">
                  <c:v>34.053106</c:v>
                </c:pt>
                <c:pt idx="397">
                  <c:v>33.969914000000003</c:v>
                </c:pt>
                <c:pt idx="398">
                  <c:v>33.692608999999997</c:v>
                </c:pt>
                <c:pt idx="399">
                  <c:v>33.369084000000001</c:v>
                </c:pt>
                <c:pt idx="400">
                  <c:v>33.211945999999998</c:v>
                </c:pt>
                <c:pt idx="401">
                  <c:v>33.2027</c:v>
                </c:pt>
                <c:pt idx="402">
                  <c:v>33.174970999999999</c:v>
                </c:pt>
                <c:pt idx="403">
                  <c:v>33.184215999999999</c:v>
                </c:pt>
                <c:pt idx="404">
                  <c:v>33.221187999999998</c:v>
                </c:pt>
                <c:pt idx="405">
                  <c:v>32.916153999999999</c:v>
                </c:pt>
                <c:pt idx="406">
                  <c:v>32.380028000000003</c:v>
                </c:pt>
                <c:pt idx="407">
                  <c:v>32.324568999999997</c:v>
                </c:pt>
                <c:pt idx="408">
                  <c:v>32.241377999999997</c:v>
                </c:pt>
                <c:pt idx="409">
                  <c:v>32.084235999999997</c:v>
                </c:pt>
                <c:pt idx="410">
                  <c:v>32.019531999999998</c:v>
                </c:pt>
                <c:pt idx="411">
                  <c:v>32.047260999999999</c:v>
                </c:pt>
                <c:pt idx="412">
                  <c:v>32.204402999999999</c:v>
                </c:pt>
                <c:pt idx="413">
                  <c:v>31.908611000000001</c:v>
                </c:pt>
                <c:pt idx="414">
                  <c:v>31.437189</c:v>
                </c:pt>
                <c:pt idx="415">
                  <c:v>31.196860000000001</c:v>
                </c:pt>
                <c:pt idx="416">
                  <c:v>31.178372</c:v>
                </c:pt>
                <c:pt idx="417">
                  <c:v>30.808634000000001</c:v>
                </c:pt>
                <c:pt idx="418">
                  <c:v>30.438891999999999</c:v>
                </c:pt>
                <c:pt idx="419">
                  <c:v>30.928796999999999</c:v>
                </c:pt>
                <c:pt idx="420">
                  <c:v>31.187618000000001</c:v>
                </c:pt>
                <c:pt idx="421">
                  <c:v>30.965772000000001</c:v>
                </c:pt>
                <c:pt idx="422">
                  <c:v>31.243075999999999</c:v>
                </c:pt>
                <c:pt idx="423">
                  <c:v>31.511139</c:v>
                </c:pt>
                <c:pt idx="424">
                  <c:v>32.121211000000002</c:v>
                </c:pt>
                <c:pt idx="425">
                  <c:v>32.130453000000003</c:v>
                </c:pt>
                <c:pt idx="426">
                  <c:v>32.232132</c:v>
                </c:pt>
                <c:pt idx="427">
                  <c:v>32.361541000000003</c:v>
                </c:pt>
                <c:pt idx="428">
                  <c:v>32.324568999999997</c:v>
                </c:pt>
                <c:pt idx="429">
                  <c:v>32.953128999999997</c:v>
                </c:pt>
                <c:pt idx="430">
                  <c:v>32.666578000000001</c:v>
                </c:pt>
                <c:pt idx="431">
                  <c:v>32.620362</c:v>
                </c:pt>
                <c:pt idx="432">
                  <c:v>32.46322</c:v>
                </c:pt>
                <c:pt idx="433">
                  <c:v>31.760714</c:v>
                </c:pt>
                <c:pt idx="434">
                  <c:v>31.122910000000001</c:v>
                </c:pt>
                <c:pt idx="435">
                  <c:v>31.113668000000001</c:v>
                </c:pt>
                <c:pt idx="436">
                  <c:v>30.633005000000001</c:v>
                </c:pt>
                <c:pt idx="437">
                  <c:v>30.679221999999999</c:v>
                </c:pt>
                <c:pt idx="438">
                  <c:v>31.224589000000002</c:v>
                </c:pt>
                <c:pt idx="439">
                  <c:v>31.335514</c:v>
                </c:pt>
                <c:pt idx="440">
                  <c:v>30.771659</c:v>
                </c:pt>
                <c:pt idx="441">
                  <c:v>31.021234</c:v>
                </c:pt>
                <c:pt idx="442">
                  <c:v>30.965772000000001</c:v>
                </c:pt>
                <c:pt idx="443">
                  <c:v>30.512837999999999</c:v>
                </c:pt>
                <c:pt idx="444">
                  <c:v>30.660734000000001</c:v>
                </c:pt>
                <c:pt idx="445">
                  <c:v>31.226980000000001</c:v>
                </c:pt>
                <c:pt idx="446">
                  <c:v>31.338370999999999</c:v>
                </c:pt>
                <c:pt idx="447">
                  <c:v>31.561157000000001</c:v>
                </c:pt>
                <c:pt idx="448">
                  <c:v>31.291958000000001</c:v>
                </c:pt>
                <c:pt idx="449">
                  <c:v>33.324869999999997</c:v>
                </c:pt>
                <c:pt idx="450">
                  <c:v>34.503768999999998</c:v>
                </c:pt>
                <c:pt idx="451">
                  <c:v>34.615164</c:v>
                </c:pt>
                <c:pt idx="452">
                  <c:v>34.216008000000002</c:v>
                </c:pt>
                <c:pt idx="453">
                  <c:v>34.364530999999999</c:v>
                </c:pt>
                <c:pt idx="454">
                  <c:v>34.559466999999998</c:v>
                </c:pt>
                <c:pt idx="455">
                  <c:v>34.540900999999998</c:v>
                </c:pt>
                <c:pt idx="456">
                  <c:v>34.578032</c:v>
                </c:pt>
                <c:pt idx="457">
                  <c:v>34.605879000000002</c:v>
                </c:pt>
                <c:pt idx="458">
                  <c:v>34.605879000000002</c:v>
                </c:pt>
                <c:pt idx="459">
                  <c:v>34.290267999999998</c:v>
                </c:pt>
                <c:pt idx="460">
                  <c:v>33.928243000000002</c:v>
                </c:pt>
                <c:pt idx="461">
                  <c:v>34.308833</c:v>
                </c:pt>
                <c:pt idx="462">
                  <c:v>34.327399</c:v>
                </c:pt>
                <c:pt idx="463">
                  <c:v>34.680143000000001</c:v>
                </c:pt>
                <c:pt idx="464">
                  <c:v>34.865797000000001</c:v>
                </c:pt>
                <c:pt idx="465">
                  <c:v>34.940057000000003</c:v>
                </c:pt>
                <c:pt idx="466">
                  <c:v>35.385626000000002</c:v>
                </c:pt>
                <c:pt idx="467">
                  <c:v>35.181409000000002</c:v>
                </c:pt>
                <c:pt idx="468">
                  <c:v>34.782252999999997</c:v>
                </c:pt>
                <c:pt idx="469">
                  <c:v>35.060732999999999</c:v>
                </c:pt>
                <c:pt idx="470">
                  <c:v>35.051448000000001</c:v>
                </c:pt>
                <c:pt idx="471">
                  <c:v>35.320647000000001</c:v>
                </c:pt>
                <c:pt idx="472">
                  <c:v>35.218536999999998</c:v>
                </c:pt>
                <c:pt idx="473">
                  <c:v>35.933304999999997</c:v>
                </c:pt>
                <c:pt idx="474">
                  <c:v>35.441322999999997</c:v>
                </c:pt>
                <c:pt idx="475">
                  <c:v>35.339213000000001</c:v>
                </c:pt>
                <c:pt idx="476">
                  <c:v>35.506301999999998</c:v>
                </c:pt>
                <c:pt idx="477">
                  <c:v>35.413476000000003</c:v>
                </c:pt>
                <c:pt idx="478">
                  <c:v>35.339213000000001</c:v>
                </c:pt>
                <c:pt idx="479">
                  <c:v>35.571280000000002</c:v>
                </c:pt>
                <c:pt idx="480">
                  <c:v>35.450603999999998</c:v>
                </c:pt>
                <c:pt idx="481">
                  <c:v>35.404192000000002</c:v>
                </c:pt>
                <c:pt idx="482">
                  <c:v>34.902925000000003</c:v>
                </c:pt>
                <c:pt idx="483">
                  <c:v>34.680143000000001</c:v>
                </c:pt>
                <c:pt idx="484">
                  <c:v>34.271701999999998</c:v>
                </c:pt>
                <c:pt idx="485">
                  <c:v>34.837947</c:v>
                </c:pt>
                <c:pt idx="486">
                  <c:v>34.531619999999997</c:v>
                </c:pt>
                <c:pt idx="487">
                  <c:v>34.448075000000003</c:v>
                </c:pt>
                <c:pt idx="488">
                  <c:v>33.956094</c:v>
                </c:pt>
                <c:pt idx="489">
                  <c:v>33.686895</c:v>
                </c:pt>
                <c:pt idx="490">
                  <c:v>33.789005000000003</c:v>
                </c:pt>
                <c:pt idx="491">
                  <c:v>33.909677000000002</c:v>
                </c:pt>
                <c:pt idx="492">
                  <c:v>33.983941000000002</c:v>
                </c:pt>
                <c:pt idx="493">
                  <c:v>35.385626000000002</c:v>
                </c:pt>
                <c:pt idx="494">
                  <c:v>35.302081000000001</c:v>
                </c:pt>
                <c:pt idx="495">
                  <c:v>35.125711000000003</c:v>
                </c:pt>
                <c:pt idx="496">
                  <c:v>35.682671999999997</c:v>
                </c:pt>
                <c:pt idx="497">
                  <c:v>35.450603999999998</c:v>
                </c:pt>
                <c:pt idx="498">
                  <c:v>35.599127000000003</c:v>
                </c:pt>
                <c:pt idx="499">
                  <c:v>35.617693000000003</c:v>
                </c:pt>
                <c:pt idx="500">
                  <c:v>35.654825000000002</c:v>
                </c:pt>
                <c:pt idx="501">
                  <c:v>35.580565</c:v>
                </c:pt>
                <c:pt idx="502">
                  <c:v>35.487735999999998</c:v>
                </c:pt>
                <c:pt idx="503">
                  <c:v>35.868326000000003</c:v>
                </c:pt>
                <c:pt idx="504">
                  <c:v>36.341746000000001</c:v>
                </c:pt>
                <c:pt idx="505">
                  <c:v>36.063262000000002</c:v>
                </c:pt>
                <c:pt idx="506">
                  <c:v>36.388157999999997</c:v>
                </c:pt>
                <c:pt idx="507">
                  <c:v>36.453136999999998</c:v>
                </c:pt>
                <c:pt idx="508">
                  <c:v>36.731617</c:v>
                </c:pt>
                <c:pt idx="509">
                  <c:v>36.507586000000003</c:v>
                </c:pt>
                <c:pt idx="510">
                  <c:v>36.936976000000001</c:v>
                </c:pt>
                <c:pt idx="511">
                  <c:v>36.899636999999998</c:v>
                </c:pt>
                <c:pt idx="512">
                  <c:v>36.908974000000001</c:v>
                </c:pt>
                <c:pt idx="513">
                  <c:v>36.778289999999998</c:v>
                </c:pt>
                <c:pt idx="514">
                  <c:v>36.516919000000001</c:v>
                </c:pt>
                <c:pt idx="515">
                  <c:v>35.536788000000001</c:v>
                </c:pt>
                <c:pt idx="516">
                  <c:v>34.939374999999998</c:v>
                </c:pt>
                <c:pt idx="517">
                  <c:v>34.145935999999999</c:v>
                </c:pt>
                <c:pt idx="518">
                  <c:v>33.884565000000002</c:v>
                </c:pt>
                <c:pt idx="519">
                  <c:v>33.949907000000003</c:v>
                </c:pt>
                <c:pt idx="520">
                  <c:v>33.464506999999998</c:v>
                </c:pt>
                <c:pt idx="521">
                  <c:v>34.099260000000001</c:v>
                </c:pt>
                <c:pt idx="522">
                  <c:v>34.220610999999998</c:v>
                </c:pt>
                <c:pt idx="523">
                  <c:v>33.464506999999998</c:v>
                </c:pt>
                <c:pt idx="524">
                  <c:v>33.837891999999997</c:v>
                </c:pt>
                <c:pt idx="525">
                  <c:v>33.931237000000003</c:v>
                </c:pt>
                <c:pt idx="526">
                  <c:v>34.211278</c:v>
                </c:pt>
                <c:pt idx="527">
                  <c:v>34.706009999999999</c:v>
                </c:pt>
                <c:pt idx="528">
                  <c:v>34.687339999999999</c:v>
                </c:pt>
                <c:pt idx="529">
                  <c:v>35.424773999999999</c:v>
                </c:pt>
                <c:pt idx="530">
                  <c:v>35.714143999999997</c:v>
                </c:pt>
                <c:pt idx="531">
                  <c:v>36.143537999999999</c:v>
                </c:pt>
                <c:pt idx="532">
                  <c:v>36.227549000000003</c:v>
                </c:pt>
                <c:pt idx="533">
                  <c:v>36.339562999999998</c:v>
                </c:pt>
                <c:pt idx="534">
                  <c:v>36.180872999999998</c:v>
                </c:pt>
                <c:pt idx="535">
                  <c:v>36.358232999999998</c:v>
                </c:pt>
                <c:pt idx="536">
                  <c:v>36.236882000000001</c:v>
                </c:pt>
                <c:pt idx="537">
                  <c:v>36.386234999999999</c:v>
                </c:pt>
                <c:pt idx="538">
                  <c:v>36.638269999999999</c:v>
                </c:pt>
                <c:pt idx="539">
                  <c:v>36.768954000000001</c:v>
                </c:pt>
                <c:pt idx="540">
                  <c:v>37.142339</c:v>
                </c:pt>
                <c:pt idx="541">
                  <c:v>37.133001999999998</c:v>
                </c:pt>
                <c:pt idx="542">
                  <c:v>36.712947999999997</c:v>
                </c:pt>
                <c:pt idx="543">
                  <c:v>37.450378000000001</c:v>
                </c:pt>
                <c:pt idx="544">
                  <c:v>37.142339</c:v>
                </c:pt>
                <c:pt idx="545">
                  <c:v>37.086329999999997</c:v>
                </c:pt>
                <c:pt idx="546">
                  <c:v>36.936976000000001</c:v>
                </c:pt>
                <c:pt idx="547">
                  <c:v>37.170341000000001</c:v>
                </c:pt>
                <c:pt idx="548">
                  <c:v>37.067659999999997</c:v>
                </c:pt>
                <c:pt idx="549">
                  <c:v>37.020988000000003</c:v>
                </c:pt>
                <c:pt idx="550">
                  <c:v>36.619599999999998</c:v>
                </c:pt>
                <c:pt idx="551">
                  <c:v>36.376902000000001</c:v>
                </c:pt>
                <c:pt idx="552">
                  <c:v>36.880968000000003</c:v>
                </c:pt>
                <c:pt idx="553">
                  <c:v>37.086329999999997</c:v>
                </c:pt>
                <c:pt idx="554">
                  <c:v>36.824961999999999</c:v>
                </c:pt>
                <c:pt idx="555">
                  <c:v>36.283554000000002</c:v>
                </c:pt>
                <c:pt idx="556">
                  <c:v>35.835493999999997</c:v>
                </c:pt>
                <c:pt idx="557">
                  <c:v>35.872833999999997</c:v>
                </c:pt>
                <c:pt idx="558">
                  <c:v>35.844830999999999</c:v>
                </c:pt>
                <c:pt idx="559">
                  <c:v>35.994183999999997</c:v>
                </c:pt>
                <c:pt idx="560">
                  <c:v>35.891503</c:v>
                </c:pt>
                <c:pt idx="561">
                  <c:v>35.760820000000002</c:v>
                </c:pt>
                <c:pt idx="562">
                  <c:v>35.947507999999999</c:v>
                </c:pt>
                <c:pt idx="563">
                  <c:v>35.910173</c:v>
                </c:pt>
                <c:pt idx="564">
                  <c:v>36.012853999999997</c:v>
                </c:pt>
                <c:pt idx="565">
                  <c:v>36.078195999999998</c:v>
                </c:pt>
                <c:pt idx="566">
                  <c:v>36.059525999999998</c:v>
                </c:pt>
                <c:pt idx="567">
                  <c:v>35.630132000000003</c:v>
                </c:pt>
                <c:pt idx="568">
                  <c:v>35.116729999999997</c:v>
                </c:pt>
                <c:pt idx="569">
                  <c:v>35.126066999999999</c:v>
                </c:pt>
                <c:pt idx="570">
                  <c:v>34.780684999999998</c:v>
                </c:pt>
                <c:pt idx="571">
                  <c:v>34.761907000000001</c:v>
                </c:pt>
                <c:pt idx="572">
                  <c:v>35.437989999999999</c:v>
                </c:pt>
                <c:pt idx="573">
                  <c:v>35.653961000000002</c:v>
                </c:pt>
                <c:pt idx="574">
                  <c:v>36.038952000000002</c:v>
                </c:pt>
                <c:pt idx="575">
                  <c:v>36.555402999999998</c:v>
                </c:pt>
                <c:pt idx="576">
                  <c:v>36.348821000000001</c:v>
                </c:pt>
                <c:pt idx="577">
                  <c:v>36.245530000000002</c:v>
                </c:pt>
                <c:pt idx="578">
                  <c:v>36.245530000000002</c:v>
                </c:pt>
                <c:pt idx="579">
                  <c:v>36.085901</c:v>
                </c:pt>
                <c:pt idx="580">
                  <c:v>35.710298000000002</c:v>
                </c:pt>
                <c:pt idx="581">
                  <c:v>36.029559999999996</c:v>
                </c:pt>
                <c:pt idx="582">
                  <c:v>36.189191999999998</c:v>
                </c:pt>
                <c:pt idx="583">
                  <c:v>36.376994000000003</c:v>
                </c:pt>
                <c:pt idx="584">
                  <c:v>36.311259999999997</c:v>
                </c:pt>
                <c:pt idx="585">
                  <c:v>36.207973000000003</c:v>
                </c:pt>
                <c:pt idx="586">
                  <c:v>36.470892999999997</c:v>
                </c:pt>
                <c:pt idx="587">
                  <c:v>36.226753000000002</c:v>
                </c:pt>
                <c:pt idx="588">
                  <c:v>36.330041000000001</c:v>
                </c:pt>
                <c:pt idx="589">
                  <c:v>36.367601999999998</c:v>
                </c:pt>
                <c:pt idx="590">
                  <c:v>36.611744000000002</c:v>
                </c:pt>
                <c:pt idx="591">
                  <c:v>36.874664000000003</c:v>
                </c:pt>
                <c:pt idx="592">
                  <c:v>37.240875000000003</c:v>
                </c:pt>
                <c:pt idx="593">
                  <c:v>37.494405999999998</c:v>
                </c:pt>
                <c:pt idx="594">
                  <c:v>36.846494999999997</c:v>
                </c:pt>
                <c:pt idx="595">
                  <c:v>36.677473999999997</c:v>
                </c:pt>
                <c:pt idx="596">
                  <c:v>37.212705999999997</c:v>
                </c:pt>
                <c:pt idx="597">
                  <c:v>37.128196000000003</c:v>
                </c:pt>
                <c:pt idx="598">
                  <c:v>37.146976000000002</c:v>
                </c:pt>
                <c:pt idx="599">
                  <c:v>37.231487000000001</c:v>
                </c:pt>
                <c:pt idx="600">
                  <c:v>37.184533999999999</c:v>
                </c:pt>
                <c:pt idx="601">
                  <c:v>37.165756999999999</c:v>
                </c:pt>
                <c:pt idx="602">
                  <c:v>37.250262999999997</c:v>
                </c:pt>
                <c:pt idx="603">
                  <c:v>37.184533999999999</c:v>
                </c:pt>
                <c:pt idx="604">
                  <c:v>37.569524999999999</c:v>
                </c:pt>
                <c:pt idx="605">
                  <c:v>37.372335</c:v>
                </c:pt>
                <c:pt idx="606">
                  <c:v>37.391114999999999</c:v>
                </c:pt>
                <c:pt idx="607">
                  <c:v>37.325384999999997</c:v>
                </c:pt>
                <c:pt idx="608">
                  <c:v>37.700988000000002</c:v>
                </c:pt>
                <c:pt idx="609">
                  <c:v>37.607086000000002</c:v>
                </c:pt>
                <c:pt idx="610">
                  <c:v>37.682208000000003</c:v>
                </c:pt>
                <c:pt idx="611">
                  <c:v>38.057806999999997</c:v>
                </c:pt>
                <c:pt idx="612">
                  <c:v>37.560136</c:v>
                </c:pt>
                <c:pt idx="613">
                  <c:v>37.381726999999998</c:v>
                </c:pt>
                <c:pt idx="614">
                  <c:v>37.362946000000001</c:v>
                </c:pt>
                <c:pt idx="615">
                  <c:v>37.466237</c:v>
                </c:pt>
                <c:pt idx="616">
                  <c:v>37.428676000000003</c:v>
                </c:pt>
                <c:pt idx="617">
                  <c:v>37.907567</c:v>
                </c:pt>
                <c:pt idx="618">
                  <c:v>38.499139999999997</c:v>
                </c:pt>
                <c:pt idx="619">
                  <c:v>38.358288000000002</c:v>
                </c:pt>
                <c:pt idx="620">
                  <c:v>38.245607999999997</c:v>
                </c:pt>
                <c:pt idx="621">
                  <c:v>37.982689000000001</c:v>
                </c:pt>
                <c:pt idx="622">
                  <c:v>38.217438999999999</c:v>
                </c:pt>
                <c:pt idx="623">
                  <c:v>38.142316999999998</c:v>
                </c:pt>
                <c:pt idx="624">
                  <c:v>38.067199000000002</c:v>
                </c:pt>
                <c:pt idx="625">
                  <c:v>38.405240999999997</c:v>
                </c:pt>
                <c:pt idx="626">
                  <c:v>38.668160999999998</c:v>
                </c:pt>
                <c:pt idx="627">
                  <c:v>39.240952999999998</c:v>
                </c:pt>
                <c:pt idx="628">
                  <c:v>39.334851999999998</c:v>
                </c:pt>
                <c:pt idx="629">
                  <c:v>38.978029999999997</c:v>
                </c:pt>
                <c:pt idx="630">
                  <c:v>38.546089000000002</c:v>
                </c:pt>
                <c:pt idx="631">
                  <c:v>38.752670999999999</c:v>
                </c:pt>
                <c:pt idx="632">
                  <c:v>38.724502000000001</c:v>
                </c:pt>
                <c:pt idx="633">
                  <c:v>38.988832000000002</c:v>
                </c:pt>
                <c:pt idx="634">
                  <c:v>39.479733000000003</c:v>
                </c:pt>
                <c:pt idx="635">
                  <c:v>38.866104999999997</c:v>
                </c:pt>
                <c:pt idx="636">
                  <c:v>38.752822000000002</c:v>
                </c:pt>
                <c:pt idx="637">
                  <c:v>39.555256999999997</c:v>
                </c:pt>
                <c:pt idx="638">
                  <c:v>40.338808</c:v>
                </c:pt>
                <c:pt idx="639">
                  <c:v>40.555937</c:v>
                </c:pt>
                <c:pt idx="640">
                  <c:v>40.678663</c:v>
                </c:pt>
                <c:pt idx="641">
                  <c:v>40.565379</c:v>
                </c:pt>
                <c:pt idx="642">
                  <c:v>40.489854999999999</c:v>
                </c:pt>
                <c:pt idx="643">
                  <c:v>40.631461999999999</c:v>
                </c:pt>
                <c:pt idx="644">
                  <c:v>40.527616999999999</c:v>
                </c:pt>
                <c:pt idx="645">
                  <c:v>40.357689999999998</c:v>
                </c:pt>
                <c:pt idx="646">
                  <c:v>40.461534999999998</c:v>
                </c:pt>
                <c:pt idx="647">
                  <c:v>39.762943999999997</c:v>
                </c:pt>
                <c:pt idx="648">
                  <c:v>39.677979999999998</c:v>
                </c:pt>
                <c:pt idx="649">
                  <c:v>40.017834999999998</c:v>
                </c:pt>
                <c:pt idx="650">
                  <c:v>39.441969999999998</c:v>
                </c:pt>
                <c:pt idx="651">
                  <c:v>39.432530999999997</c:v>
                </c:pt>
                <c:pt idx="652">
                  <c:v>39.205959999999997</c:v>
                </c:pt>
                <c:pt idx="653">
                  <c:v>39.357005999999998</c:v>
                </c:pt>
                <c:pt idx="654">
                  <c:v>39.696860999999998</c:v>
                </c:pt>
                <c:pt idx="655">
                  <c:v>39.243723000000003</c:v>
                </c:pt>
                <c:pt idx="656">
                  <c:v>39.800705999999998</c:v>
                </c:pt>
                <c:pt idx="657">
                  <c:v>39.961194999999996</c:v>
                </c:pt>
                <c:pt idx="658">
                  <c:v>39.706304000000003</c:v>
                </c:pt>
                <c:pt idx="659">
                  <c:v>39.866788999999997</c:v>
                </c:pt>
                <c:pt idx="660">
                  <c:v>40.159441999999999</c:v>
                </c:pt>
                <c:pt idx="661">
                  <c:v>39.781824999999998</c:v>
                </c:pt>
                <c:pt idx="662">
                  <c:v>39.951751999999999</c:v>
                </c:pt>
                <c:pt idx="663">
                  <c:v>39.753504999999997</c:v>
                </c:pt>
                <c:pt idx="664">
                  <c:v>40.112240999999997</c:v>
                </c:pt>
                <c:pt idx="665">
                  <c:v>40.404890999999999</c:v>
                </c:pt>
                <c:pt idx="666">
                  <c:v>40.216082</c:v>
                </c:pt>
                <c:pt idx="667">
                  <c:v>39.980072</c:v>
                </c:pt>
                <c:pt idx="668">
                  <c:v>39.876230999999997</c:v>
                </c:pt>
                <c:pt idx="669">
                  <c:v>39.866788999999997</c:v>
                </c:pt>
                <c:pt idx="670">
                  <c:v>40.367128000000001</c:v>
                </c:pt>
                <c:pt idx="671">
                  <c:v>40.499296999999999</c:v>
                </c:pt>
                <c:pt idx="672">
                  <c:v>40.546498</c:v>
                </c:pt>
                <c:pt idx="673">
                  <c:v>40.414332999999999</c:v>
                </c:pt>
                <c:pt idx="674">
                  <c:v>40.433214999999997</c:v>
                </c:pt>
                <c:pt idx="675">
                  <c:v>40.499296999999999</c:v>
                </c:pt>
                <c:pt idx="676">
                  <c:v>40.178322999999999</c:v>
                </c:pt>
                <c:pt idx="677">
                  <c:v>40.168880999999999</c:v>
                </c:pt>
                <c:pt idx="678">
                  <c:v>40.329369999999997</c:v>
                </c:pt>
                <c:pt idx="679">
                  <c:v>40.499296999999999</c:v>
                </c:pt>
                <c:pt idx="680">
                  <c:v>40.952435999999999</c:v>
                </c:pt>
                <c:pt idx="681">
                  <c:v>41.245085000000003</c:v>
                </c:pt>
                <c:pt idx="682">
                  <c:v>41.150683000000001</c:v>
                </c:pt>
                <c:pt idx="683">
                  <c:v>40.971316999999999</c:v>
                </c:pt>
                <c:pt idx="684">
                  <c:v>40.121679999999998</c:v>
                </c:pt>
                <c:pt idx="685">
                  <c:v>40.244405999999998</c:v>
                </c:pt>
                <c:pt idx="686">
                  <c:v>39.649659999999997</c:v>
                </c:pt>
                <c:pt idx="687">
                  <c:v>39.659098999999998</c:v>
                </c:pt>
                <c:pt idx="688">
                  <c:v>39.555256999999997</c:v>
                </c:pt>
                <c:pt idx="689">
                  <c:v>39.262604000000003</c:v>
                </c:pt>
                <c:pt idx="690">
                  <c:v>38.875548000000002</c:v>
                </c:pt>
                <c:pt idx="691">
                  <c:v>38.903868000000003</c:v>
                </c:pt>
                <c:pt idx="692">
                  <c:v>39.451413000000002</c:v>
                </c:pt>
                <c:pt idx="693">
                  <c:v>39.989514999999997</c:v>
                </c:pt>
                <c:pt idx="694">
                  <c:v>39.139878000000003</c:v>
                </c:pt>
                <c:pt idx="695">
                  <c:v>39.781824999999998</c:v>
                </c:pt>
                <c:pt idx="696">
                  <c:v>39.300365999999997</c:v>
                </c:pt>
                <c:pt idx="697">
                  <c:v>39.423743999999999</c:v>
                </c:pt>
                <c:pt idx="698">
                  <c:v>38.835326999999999</c:v>
                </c:pt>
                <c:pt idx="699">
                  <c:v>38.968198000000001</c:v>
                </c:pt>
                <c:pt idx="700">
                  <c:v>37.971687000000003</c:v>
                </c:pt>
                <c:pt idx="701">
                  <c:v>37.952708999999999</c:v>
                </c:pt>
                <c:pt idx="702">
                  <c:v>38.778385999999998</c:v>
                </c:pt>
                <c:pt idx="703">
                  <c:v>39.347817999999997</c:v>
                </c:pt>
                <c:pt idx="704">
                  <c:v>40.230438999999997</c:v>
                </c:pt>
                <c:pt idx="705">
                  <c:v>39.471195999999999</c:v>
                </c:pt>
                <c:pt idx="706">
                  <c:v>40.268402000000002</c:v>
                </c:pt>
                <c:pt idx="707">
                  <c:v>40.296872999999998</c:v>
                </c:pt>
                <c:pt idx="708">
                  <c:v>40.088082999999997</c:v>
                </c:pt>
                <c:pt idx="709">
                  <c:v>40.334836000000003</c:v>
                </c:pt>
                <c:pt idx="710">
                  <c:v>40.562609999999999</c:v>
                </c:pt>
                <c:pt idx="711">
                  <c:v>41.274402000000002</c:v>
                </c:pt>
                <c:pt idx="712">
                  <c:v>41.369306000000002</c:v>
                </c:pt>
                <c:pt idx="713">
                  <c:v>41.084589999999999</c:v>
                </c:pt>
                <c:pt idx="714">
                  <c:v>41.388286999999998</c:v>
                </c:pt>
                <c:pt idx="715">
                  <c:v>41.435738999999998</c:v>
                </c:pt>
                <c:pt idx="716">
                  <c:v>41.464210000000001</c:v>
                </c:pt>
                <c:pt idx="717">
                  <c:v>41.160511999999997</c:v>
                </c:pt>
                <c:pt idx="718">
                  <c:v>41.843832999999997</c:v>
                </c:pt>
                <c:pt idx="719">
                  <c:v>41.995682000000002</c:v>
                </c:pt>
                <c:pt idx="720">
                  <c:v>41.976700000000001</c:v>
                </c:pt>
                <c:pt idx="721">
                  <c:v>42.318361000000003</c:v>
                </c:pt>
                <c:pt idx="722">
                  <c:v>41.578099000000002</c:v>
                </c:pt>
                <c:pt idx="723">
                  <c:v>41.483190999999998</c:v>
                </c:pt>
                <c:pt idx="724">
                  <c:v>41.473702000000003</c:v>
                </c:pt>
                <c:pt idx="725">
                  <c:v>41.217457000000003</c:v>
                </c:pt>
                <c:pt idx="726">
                  <c:v>41.549624999999999</c:v>
                </c:pt>
                <c:pt idx="727">
                  <c:v>41.578099000000002</c:v>
                </c:pt>
                <c:pt idx="728">
                  <c:v>42.062114999999999</c:v>
                </c:pt>
                <c:pt idx="729">
                  <c:v>41.910266999999997</c:v>
                </c:pt>
                <c:pt idx="730">
                  <c:v>41.995682000000002</c:v>
                </c:pt>
                <c:pt idx="731">
                  <c:v>42.242435</c:v>
                </c:pt>
                <c:pt idx="732">
                  <c:v>42.062114999999999</c:v>
                </c:pt>
                <c:pt idx="733">
                  <c:v>42.916266</c:v>
                </c:pt>
                <c:pt idx="734">
                  <c:v>43.352831000000002</c:v>
                </c:pt>
                <c:pt idx="735">
                  <c:v>43.172511999999998</c:v>
                </c:pt>
                <c:pt idx="736">
                  <c:v>42.992189000000003</c:v>
                </c:pt>
                <c:pt idx="737">
                  <c:v>43.381301000000001</c:v>
                </c:pt>
                <c:pt idx="738">
                  <c:v>43.125056000000001</c:v>
                </c:pt>
                <c:pt idx="739">
                  <c:v>42.109566999999998</c:v>
                </c:pt>
                <c:pt idx="740">
                  <c:v>42.194982000000003</c:v>
                </c:pt>
                <c:pt idx="741">
                  <c:v>41.464210000000001</c:v>
                </c:pt>
                <c:pt idx="742">
                  <c:v>41.245927999999999</c:v>
                </c:pt>
                <c:pt idx="743">
                  <c:v>41.188986999999997</c:v>
                </c:pt>
                <c:pt idx="744">
                  <c:v>42.005170999999997</c:v>
                </c:pt>
                <c:pt idx="745">
                  <c:v>43.438245999999999</c:v>
                </c:pt>
                <c:pt idx="746">
                  <c:v>43.703980000000001</c:v>
                </c:pt>
                <c:pt idx="747">
                  <c:v>44.007677000000001</c:v>
                </c:pt>
                <c:pt idx="748">
                  <c:v>43.390794</c:v>
                </c:pt>
                <c:pt idx="749">
                  <c:v>43.371811999999998</c:v>
                </c:pt>
                <c:pt idx="750">
                  <c:v>43.514167999999998</c:v>
                </c:pt>
                <c:pt idx="751">
                  <c:v>43.276904999999999</c:v>
                </c:pt>
                <c:pt idx="752">
                  <c:v>43.362319999999997</c:v>
                </c:pt>
                <c:pt idx="753">
                  <c:v>42.726455000000001</c:v>
                </c:pt>
                <c:pt idx="754">
                  <c:v>42.612569000000001</c:v>
                </c:pt>
                <c:pt idx="755">
                  <c:v>42.622058000000003</c:v>
                </c:pt>
                <c:pt idx="756">
                  <c:v>42.138041999999999</c:v>
                </c:pt>
                <c:pt idx="757">
                  <c:v>42.479697999999999</c:v>
                </c:pt>
                <c:pt idx="758">
                  <c:v>43.352831000000002</c:v>
                </c:pt>
                <c:pt idx="759">
                  <c:v>42.897284999999997</c:v>
                </c:pt>
                <c:pt idx="760">
                  <c:v>43.257927000000002</c:v>
                </c:pt>
                <c:pt idx="761">
                  <c:v>42.561447999999999</c:v>
                </c:pt>
                <c:pt idx="762">
                  <c:v>42.246600000000001</c:v>
                </c:pt>
                <c:pt idx="763">
                  <c:v>41.931756</c:v>
                </c:pt>
                <c:pt idx="764">
                  <c:v>42.446959</c:v>
                </c:pt>
                <c:pt idx="765">
                  <c:v>42.189357999999999</c:v>
                </c:pt>
                <c:pt idx="766">
                  <c:v>42.036704999999998</c:v>
                </c:pt>
                <c:pt idx="767">
                  <c:v>42.446959</c:v>
                </c:pt>
                <c:pt idx="768">
                  <c:v>41.845889</c:v>
                </c:pt>
                <c:pt idx="769">
                  <c:v>42.122571999999998</c:v>
                </c:pt>
                <c:pt idx="770">
                  <c:v>41.674154000000001</c:v>
                </c:pt>
                <c:pt idx="771">
                  <c:v>41.416553</c:v>
                </c:pt>
                <c:pt idx="772">
                  <c:v>43.181596999999996</c:v>
                </c:pt>
                <c:pt idx="773">
                  <c:v>42.704557000000001</c:v>
                </c:pt>
                <c:pt idx="774">
                  <c:v>43.152974999999998</c:v>
                </c:pt>
                <c:pt idx="775">
                  <c:v>43.725425000000001</c:v>
                </c:pt>
                <c:pt idx="776">
                  <c:v>43.095728999999999</c:v>
                </c:pt>
                <c:pt idx="777">
                  <c:v>43.553690000000003</c:v>
                </c:pt>
                <c:pt idx="778">
                  <c:v>43.410577000000004</c:v>
                </c:pt>
                <c:pt idx="779">
                  <c:v>42.475580000000001</c:v>
                </c:pt>
                <c:pt idx="780">
                  <c:v>42.857210000000002</c:v>
                </c:pt>
                <c:pt idx="781">
                  <c:v>42.866751999999998</c:v>
                </c:pt>
                <c:pt idx="782">
                  <c:v>43.143436000000001</c:v>
                </c:pt>
                <c:pt idx="783">
                  <c:v>43.973483000000002</c:v>
                </c:pt>
                <c:pt idx="784">
                  <c:v>44.278787999999999</c:v>
                </c:pt>
                <c:pt idx="785">
                  <c:v>44.278787999999999</c:v>
                </c:pt>
                <c:pt idx="786">
                  <c:v>44.469605000000001</c:v>
                </c:pt>
                <c:pt idx="787">
                  <c:v>45.299652000000002</c:v>
                </c:pt>
                <c:pt idx="788">
                  <c:v>45.146999999999998</c:v>
                </c:pt>
                <c:pt idx="789">
                  <c:v>45.290112999999998</c:v>
                </c:pt>
                <c:pt idx="790">
                  <c:v>45.223328000000002</c:v>
                </c:pt>
                <c:pt idx="791">
                  <c:v>45.423682999999997</c:v>
                </c:pt>
                <c:pt idx="792">
                  <c:v>45.194702999999997</c:v>
                </c:pt>
                <c:pt idx="793">
                  <c:v>45.051592999999997</c:v>
                </c:pt>
                <c:pt idx="794">
                  <c:v>44.927562000000002</c:v>
                </c:pt>
                <c:pt idx="795">
                  <c:v>44.851233999999998</c:v>
                </c:pt>
                <c:pt idx="796">
                  <c:v>45.261488</c:v>
                </c:pt>
                <c:pt idx="797">
                  <c:v>44.364655999999997</c:v>
                </c:pt>
                <c:pt idx="798">
                  <c:v>44.679502999999997</c:v>
                </c:pt>
                <c:pt idx="799">
                  <c:v>44.049807999999999</c:v>
                </c:pt>
                <c:pt idx="800">
                  <c:v>44.173839000000001</c:v>
                </c:pt>
                <c:pt idx="801">
                  <c:v>45.080215000000003</c:v>
                </c:pt>
                <c:pt idx="802">
                  <c:v>44.727206000000002</c:v>
                </c:pt>
                <c:pt idx="803">
                  <c:v>45.633581999999997</c:v>
                </c:pt>
                <c:pt idx="804">
                  <c:v>44.927562000000002</c:v>
                </c:pt>
                <c:pt idx="805">
                  <c:v>45.213785000000001</c:v>
                </c:pt>
                <c:pt idx="806">
                  <c:v>45.261488</c:v>
                </c:pt>
                <c:pt idx="807">
                  <c:v>45.290112999999998</c:v>
                </c:pt>
                <c:pt idx="808">
                  <c:v>45.290112999999998</c:v>
                </c:pt>
                <c:pt idx="809">
                  <c:v>44.841695000000001</c:v>
                </c:pt>
                <c:pt idx="810">
                  <c:v>44.393276999999998</c:v>
                </c:pt>
                <c:pt idx="811">
                  <c:v>44.364655999999997</c:v>
                </c:pt>
                <c:pt idx="812">
                  <c:v>44.631796000000001</c:v>
                </c:pt>
                <c:pt idx="813">
                  <c:v>44.918022999999998</c:v>
                </c:pt>
                <c:pt idx="814">
                  <c:v>44.202463999999999</c:v>
                </c:pt>
                <c:pt idx="815">
                  <c:v>43.782667000000004</c:v>
                </c:pt>
                <c:pt idx="816">
                  <c:v>44.011648000000001</c:v>
                </c:pt>
                <c:pt idx="817">
                  <c:v>44.173839000000001</c:v>
                </c:pt>
                <c:pt idx="818">
                  <c:v>44.068890000000003</c:v>
                </c:pt>
                <c:pt idx="819">
                  <c:v>44.469605000000001</c:v>
                </c:pt>
                <c:pt idx="820">
                  <c:v>44.841695000000001</c:v>
                </c:pt>
                <c:pt idx="821">
                  <c:v>44.984808000000001</c:v>
                </c:pt>
                <c:pt idx="822">
                  <c:v>44.620401999999999</c:v>
                </c:pt>
                <c:pt idx="823">
                  <c:v>44.783427000000003</c:v>
                </c:pt>
                <c:pt idx="824">
                  <c:v>44.908093000000001</c:v>
                </c:pt>
                <c:pt idx="825">
                  <c:v>44.610813999999998</c:v>
                </c:pt>
                <c:pt idx="826">
                  <c:v>44.351894000000001</c:v>
                </c:pt>
                <c:pt idx="827">
                  <c:v>44.716299999999997</c:v>
                </c:pt>
                <c:pt idx="828">
                  <c:v>45.186188000000001</c:v>
                </c:pt>
                <c:pt idx="829">
                  <c:v>46.365709000000003</c:v>
                </c:pt>
                <c:pt idx="830">
                  <c:v>46.471195000000002</c:v>
                </c:pt>
                <c:pt idx="831">
                  <c:v>46.336941000000003</c:v>
                </c:pt>
                <c:pt idx="832">
                  <c:v>45.541006000000003</c:v>
                </c:pt>
                <c:pt idx="833">
                  <c:v>45.636901000000002</c:v>
                </c:pt>
                <c:pt idx="834">
                  <c:v>45.234135999999999</c:v>
                </c:pt>
                <c:pt idx="835">
                  <c:v>44.514915999999999</c:v>
                </c:pt>
                <c:pt idx="836">
                  <c:v>44.773834999999998</c:v>
                </c:pt>
                <c:pt idx="837">
                  <c:v>45.071114000000001</c:v>
                </c:pt>
                <c:pt idx="838">
                  <c:v>44.927269000000003</c:v>
                </c:pt>
                <c:pt idx="839">
                  <c:v>44.629994000000003</c:v>
                </c:pt>
                <c:pt idx="840">
                  <c:v>44.591633999999999</c:v>
                </c:pt>
                <c:pt idx="841">
                  <c:v>45.617721000000003</c:v>
                </c:pt>
                <c:pt idx="842">
                  <c:v>45.387573000000003</c:v>
                </c:pt>
                <c:pt idx="843">
                  <c:v>45.195779999999999</c:v>
                </c:pt>
                <c:pt idx="844">
                  <c:v>45.099882000000001</c:v>
                </c:pt>
                <c:pt idx="845">
                  <c:v>46.672575000000002</c:v>
                </c:pt>
                <c:pt idx="846">
                  <c:v>46.710934999999999</c:v>
                </c:pt>
                <c:pt idx="847">
                  <c:v>46.835600999999997</c:v>
                </c:pt>
                <c:pt idx="848">
                  <c:v>46.998621999999997</c:v>
                </c:pt>
                <c:pt idx="849">
                  <c:v>47.123288000000002</c:v>
                </c:pt>
                <c:pt idx="850">
                  <c:v>47.315080999999999</c:v>
                </c:pt>
                <c:pt idx="851">
                  <c:v>47.017802000000003</c:v>
                </c:pt>
                <c:pt idx="852">
                  <c:v>46.605449</c:v>
                </c:pt>
                <c:pt idx="853">
                  <c:v>46.998621999999997</c:v>
                </c:pt>
                <c:pt idx="854">
                  <c:v>47.238362000000002</c:v>
                </c:pt>
                <c:pt idx="855">
                  <c:v>46.605449</c:v>
                </c:pt>
                <c:pt idx="856">
                  <c:v>46.931494999999998</c:v>
                </c:pt>
                <c:pt idx="857">
                  <c:v>46.931494999999998</c:v>
                </c:pt>
                <c:pt idx="858">
                  <c:v>46.854779999999998</c:v>
                </c:pt>
                <c:pt idx="859">
                  <c:v>46.682167</c:v>
                </c:pt>
                <c:pt idx="860">
                  <c:v>46.461607000000001</c:v>
                </c:pt>
                <c:pt idx="861">
                  <c:v>46.452015000000003</c:v>
                </c:pt>
                <c:pt idx="862">
                  <c:v>46.202686999999997</c:v>
                </c:pt>
                <c:pt idx="863">
                  <c:v>46.509554000000001</c:v>
                </c:pt>
                <c:pt idx="864">
                  <c:v>47.046573000000002</c:v>
                </c:pt>
                <c:pt idx="865">
                  <c:v>46.672575000000002</c:v>
                </c:pt>
                <c:pt idx="866">
                  <c:v>46.097200999999998</c:v>
                </c:pt>
                <c:pt idx="867">
                  <c:v>46.490374000000003</c:v>
                </c:pt>
                <c:pt idx="868">
                  <c:v>46.576681000000001</c:v>
                </c:pt>
                <c:pt idx="869">
                  <c:v>47.890455000000003</c:v>
                </c:pt>
                <c:pt idx="870">
                  <c:v>47.842508000000002</c:v>
                </c:pt>
                <c:pt idx="871">
                  <c:v>47.976762000000001</c:v>
                </c:pt>
                <c:pt idx="872">
                  <c:v>47.832920000000001</c:v>
                </c:pt>
                <c:pt idx="873">
                  <c:v>47.468513999999999</c:v>
                </c:pt>
                <c:pt idx="874">
                  <c:v>47.305492999999998</c:v>
                </c:pt>
                <c:pt idx="875">
                  <c:v>47.919226000000002</c:v>
                </c:pt>
                <c:pt idx="876">
                  <c:v>46.998621999999997</c:v>
                </c:pt>
                <c:pt idx="877">
                  <c:v>47.065753000000001</c:v>
                </c:pt>
                <c:pt idx="878">
                  <c:v>47.487693999999998</c:v>
                </c:pt>
                <c:pt idx="879">
                  <c:v>47.382207000000001</c:v>
                </c:pt>
                <c:pt idx="880">
                  <c:v>47.698666000000003</c:v>
                </c:pt>
                <c:pt idx="881">
                  <c:v>48.149374999999999</c:v>
                </c:pt>
                <c:pt idx="882">
                  <c:v>47.228774000000001</c:v>
                </c:pt>
                <c:pt idx="883">
                  <c:v>47.171235000000003</c:v>
                </c:pt>
                <c:pt idx="884">
                  <c:v>47.880867000000002</c:v>
                </c:pt>
                <c:pt idx="885">
                  <c:v>47.909773999999999</c:v>
                </c:pt>
                <c:pt idx="886">
                  <c:v>48.372298000000001</c:v>
                </c:pt>
                <c:pt idx="887">
                  <c:v>47.514702</c:v>
                </c:pt>
                <c:pt idx="888">
                  <c:v>47.957953000000003</c:v>
                </c:pt>
                <c:pt idx="889">
                  <c:v>48.083221000000002</c:v>
                </c:pt>
                <c:pt idx="890">
                  <c:v>48.237395999999997</c:v>
                </c:pt>
                <c:pt idx="891">
                  <c:v>47.948315000000001</c:v>
                </c:pt>
                <c:pt idx="892">
                  <c:v>49.123897999999997</c:v>
                </c:pt>
                <c:pt idx="893">
                  <c:v>49.335889000000002</c:v>
                </c:pt>
                <c:pt idx="894">
                  <c:v>49.191349000000002</c:v>
                </c:pt>
                <c:pt idx="895">
                  <c:v>48.844456000000001</c:v>
                </c:pt>
                <c:pt idx="896">
                  <c:v>49.085354000000002</c:v>
                </c:pt>
                <c:pt idx="897">
                  <c:v>49.200986999999998</c:v>
                </c:pt>
                <c:pt idx="898">
                  <c:v>48.921545000000002</c:v>
                </c:pt>
                <c:pt idx="899">
                  <c:v>48.844456000000001</c:v>
                </c:pt>
                <c:pt idx="900">
                  <c:v>48.661375</c:v>
                </c:pt>
                <c:pt idx="901">
                  <c:v>48.671008999999998</c:v>
                </c:pt>
                <c:pt idx="902">
                  <c:v>48.642102000000001</c:v>
                </c:pt>
                <c:pt idx="903">
                  <c:v>48.487927999999997</c:v>
                </c:pt>
                <c:pt idx="904">
                  <c:v>48.285573999999997</c:v>
                </c:pt>
                <c:pt idx="905">
                  <c:v>48.815548999999997</c:v>
                </c:pt>
                <c:pt idx="906">
                  <c:v>48.555379000000002</c:v>
                </c:pt>
                <c:pt idx="907">
                  <c:v>48.266302000000003</c:v>
                </c:pt>
                <c:pt idx="908">
                  <c:v>48.025404000000002</c:v>
                </c:pt>
                <c:pt idx="909">
                  <c:v>48.401204</c:v>
                </c:pt>
                <c:pt idx="910">
                  <c:v>48.545744999999997</c:v>
                </c:pt>
                <c:pt idx="911">
                  <c:v>48.603558</c:v>
                </c:pt>
                <c:pt idx="912">
                  <c:v>48.025404000000002</c:v>
                </c:pt>
                <c:pt idx="913">
                  <c:v>46.763097999999999</c:v>
                </c:pt>
                <c:pt idx="914">
                  <c:v>45.414071999999997</c:v>
                </c:pt>
                <c:pt idx="915">
                  <c:v>42.108953</c:v>
                </c:pt>
                <c:pt idx="916">
                  <c:v>41.338079999999998</c:v>
                </c:pt>
                <c:pt idx="917">
                  <c:v>42.378757</c:v>
                </c:pt>
                <c:pt idx="918">
                  <c:v>43.978318999999999</c:v>
                </c:pt>
                <c:pt idx="919">
                  <c:v>44.344484999999999</c:v>
                </c:pt>
                <c:pt idx="920">
                  <c:v>43.641063000000003</c:v>
                </c:pt>
                <c:pt idx="921">
                  <c:v>41.983685000000001</c:v>
                </c:pt>
                <c:pt idx="922">
                  <c:v>42.629292999999997</c:v>
                </c:pt>
                <c:pt idx="923">
                  <c:v>42.532932000000002</c:v>
                </c:pt>
                <c:pt idx="924">
                  <c:v>41.501888999999998</c:v>
                </c:pt>
                <c:pt idx="925">
                  <c:v>42.436574</c:v>
                </c:pt>
                <c:pt idx="926">
                  <c:v>41.656063000000003</c:v>
                </c:pt>
                <c:pt idx="927">
                  <c:v>41.550068000000003</c:v>
                </c:pt>
                <c:pt idx="928">
                  <c:v>41.829509999999999</c:v>
                </c:pt>
                <c:pt idx="929">
                  <c:v>41.598247000000001</c:v>
                </c:pt>
                <c:pt idx="930">
                  <c:v>42.214948</c:v>
                </c:pt>
                <c:pt idx="931">
                  <c:v>42.263126999999997</c:v>
                </c:pt>
                <c:pt idx="932">
                  <c:v>42.629292999999997</c:v>
                </c:pt>
                <c:pt idx="933">
                  <c:v>41.752425000000002</c:v>
                </c:pt>
                <c:pt idx="934">
                  <c:v>41.723514000000002</c:v>
                </c:pt>
                <c:pt idx="935">
                  <c:v>40.933369999999996</c:v>
                </c:pt>
                <c:pt idx="936">
                  <c:v>40.663564999999998</c:v>
                </c:pt>
                <c:pt idx="937">
                  <c:v>40.413029000000002</c:v>
                </c:pt>
                <c:pt idx="938">
                  <c:v>39.372351999999999</c:v>
                </c:pt>
                <c:pt idx="939">
                  <c:v>37.637887999999997</c:v>
                </c:pt>
                <c:pt idx="940">
                  <c:v>38.061866999999999</c:v>
                </c:pt>
                <c:pt idx="941">
                  <c:v>38.755654</c:v>
                </c:pt>
                <c:pt idx="942">
                  <c:v>39.275990999999998</c:v>
                </c:pt>
                <c:pt idx="943">
                  <c:v>39.873420000000003</c:v>
                </c:pt>
                <c:pt idx="944">
                  <c:v>39.883054999999999</c:v>
                </c:pt>
                <c:pt idx="945">
                  <c:v>38.437666999999998</c:v>
                </c:pt>
                <c:pt idx="946">
                  <c:v>39.150727000000003</c:v>
                </c:pt>
                <c:pt idx="947">
                  <c:v>39.661428999999998</c:v>
                </c:pt>
                <c:pt idx="948">
                  <c:v>40.364851000000002</c:v>
                </c:pt>
                <c:pt idx="949">
                  <c:v>40.056502000000002</c:v>
                </c:pt>
                <c:pt idx="950">
                  <c:v>39.659134000000002</c:v>
                </c:pt>
                <c:pt idx="951">
                  <c:v>39.465299000000002</c:v>
                </c:pt>
                <c:pt idx="952">
                  <c:v>40.579861999999999</c:v>
                </c:pt>
                <c:pt idx="953">
                  <c:v>40.919080000000001</c:v>
                </c:pt>
                <c:pt idx="954">
                  <c:v>40.851236999999998</c:v>
                </c:pt>
                <c:pt idx="955">
                  <c:v>40.453870000000002</c:v>
                </c:pt>
                <c:pt idx="956">
                  <c:v>40.899695999999999</c:v>
                </c:pt>
                <c:pt idx="957">
                  <c:v>42.159638000000001</c:v>
                </c:pt>
                <c:pt idx="958">
                  <c:v>42.256554999999999</c:v>
                </c:pt>
                <c:pt idx="959">
                  <c:v>42.266249000000002</c:v>
                </c:pt>
                <c:pt idx="960">
                  <c:v>42.527929999999998</c:v>
                </c:pt>
                <c:pt idx="961">
                  <c:v>43.380811999999999</c:v>
                </c:pt>
                <c:pt idx="962">
                  <c:v>43.846024999999997</c:v>
                </c:pt>
                <c:pt idx="963">
                  <c:v>43.419580000000003</c:v>
                </c:pt>
                <c:pt idx="964">
                  <c:v>44.030169000000001</c:v>
                </c:pt>
                <c:pt idx="965">
                  <c:v>44.107702000000003</c:v>
                </c:pt>
                <c:pt idx="966">
                  <c:v>43.787872999999998</c:v>
                </c:pt>
                <c:pt idx="967">
                  <c:v>43.787872999999998</c:v>
                </c:pt>
                <c:pt idx="968">
                  <c:v>44.224007999999998</c:v>
                </c:pt>
                <c:pt idx="969">
                  <c:v>43.661876999999997</c:v>
                </c:pt>
                <c:pt idx="970">
                  <c:v>44.349998999999997</c:v>
                </c:pt>
                <c:pt idx="971">
                  <c:v>43.681260999999999</c:v>
                </c:pt>
                <c:pt idx="972">
                  <c:v>42.828375999999999</c:v>
                </c:pt>
                <c:pt idx="973">
                  <c:v>42.605463</c:v>
                </c:pt>
                <c:pt idx="974">
                  <c:v>43.497117000000003</c:v>
                </c:pt>
                <c:pt idx="975">
                  <c:v>43.390506000000002</c:v>
                </c:pt>
                <c:pt idx="976">
                  <c:v>44.388767999999999</c:v>
                </c:pt>
                <c:pt idx="977">
                  <c:v>44.320925000000003</c:v>
                </c:pt>
                <c:pt idx="978">
                  <c:v>44.592295999999997</c:v>
                </c:pt>
                <c:pt idx="979">
                  <c:v>44.039859999999997</c:v>
                </c:pt>
                <c:pt idx="980">
                  <c:v>44.049554000000001</c:v>
                </c:pt>
                <c:pt idx="981">
                  <c:v>44.010784999999998</c:v>
                </c:pt>
                <c:pt idx="982">
                  <c:v>44.020474999999998</c:v>
                </c:pt>
                <c:pt idx="983">
                  <c:v>43.535882000000001</c:v>
                </c:pt>
                <c:pt idx="984">
                  <c:v>44.059244</c:v>
                </c:pt>
                <c:pt idx="985">
                  <c:v>43.826641000000002</c:v>
                </c:pt>
                <c:pt idx="986">
                  <c:v>42.789611000000001</c:v>
                </c:pt>
                <c:pt idx="987">
                  <c:v>43.904173999999998</c:v>
                </c:pt>
                <c:pt idx="988">
                  <c:v>44.156165000000001</c:v>
                </c:pt>
                <c:pt idx="989">
                  <c:v>44.146470999999998</c:v>
                </c:pt>
                <c:pt idx="990">
                  <c:v>43.574649999999998</c:v>
                </c:pt>
                <c:pt idx="991">
                  <c:v>43.913868000000001</c:v>
                </c:pt>
                <c:pt idx="992">
                  <c:v>42.993138999999999</c:v>
                </c:pt>
                <c:pt idx="993">
                  <c:v>43.429273999999999</c:v>
                </c:pt>
                <c:pt idx="994">
                  <c:v>44.185239000000003</c:v>
                </c:pt>
                <c:pt idx="995">
                  <c:v>44.631064000000002</c:v>
                </c:pt>
                <c:pt idx="996">
                  <c:v>43.865406</c:v>
                </c:pt>
                <c:pt idx="997">
                  <c:v>42.353476000000001</c:v>
                </c:pt>
                <c:pt idx="998">
                  <c:v>42.683</c:v>
                </c:pt>
                <c:pt idx="999">
                  <c:v>43.109440999999997</c:v>
                </c:pt>
                <c:pt idx="1000">
                  <c:v>43.710335999999998</c:v>
                </c:pt>
                <c:pt idx="1001">
                  <c:v>43.710335999999998</c:v>
                </c:pt>
                <c:pt idx="1002">
                  <c:v>43.642493000000002</c:v>
                </c:pt>
                <c:pt idx="1003">
                  <c:v>44.408152000000001</c:v>
                </c:pt>
                <c:pt idx="1004">
                  <c:v>43.875100000000003</c:v>
                </c:pt>
                <c:pt idx="1005">
                  <c:v>43.526192000000002</c:v>
                </c:pt>
                <c:pt idx="1006">
                  <c:v>41.607202000000001</c:v>
                </c:pt>
                <c:pt idx="1007">
                  <c:v>41.597507999999998</c:v>
                </c:pt>
                <c:pt idx="1008">
                  <c:v>41.248603000000003</c:v>
                </c:pt>
                <c:pt idx="1009">
                  <c:v>40.260032000000002</c:v>
                </c:pt>
                <c:pt idx="1010">
                  <c:v>39.416837000000001</c:v>
                </c:pt>
                <c:pt idx="1011">
                  <c:v>39.474989000000001</c:v>
                </c:pt>
                <c:pt idx="1012">
                  <c:v>40.182495000000003</c:v>
                </c:pt>
                <c:pt idx="1013">
                  <c:v>39.285215000000001</c:v>
                </c:pt>
                <c:pt idx="1014">
                  <c:v>40.084963999999999</c:v>
                </c:pt>
                <c:pt idx="1015">
                  <c:v>39.538795999999998</c:v>
                </c:pt>
                <c:pt idx="1016">
                  <c:v>39.431511999999998</c:v>
                </c:pt>
                <c:pt idx="1017">
                  <c:v>38.973118999999997</c:v>
                </c:pt>
                <c:pt idx="1018">
                  <c:v>38.504973999999997</c:v>
                </c:pt>
                <c:pt idx="1019">
                  <c:v>39.04139</c:v>
                </c:pt>
                <c:pt idx="1020">
                  <c:v>38.680528000000002</c:v>
                </c:pt>
                <c:pt idx="1021">
                  <c:v>39.16818</c:v>
                </c:pt>
                <c:pt idx="1022">
                  <c:v>39.470525000000002</c:v>
                </c:pt>
                <c:pt idx="1023">
                  <c:v>35.803382999999997</c:v>
                </c:pt>
                <c:pt idx="1024">
                  <c:v>36.915227999999999</c:v>
                </c:pt>
                <c:pt idx="1025">
                  <c:v>37.500411999999997</c:v>
                </c:pt>
                <c:pt idx="1026">
                  <c:v>36.944490000000002</c:v>
                </c:pt>
                <c:pt idx="1027">
                  <c:v>37.081032</c:v>
                </c:pt>
                <c:pt idx="1028">
                  <c:v>37.071277000000002</c:v>
                </c:pt>
                <c:pt idx="1029">
                  <c:v>36.486096000000003</c:v>
                </c:pt>
                <c:pt idx="1030">
                  <c:v>36.534860000000002</c:v>
                </c:pt>
                <c:pt idx="1031">
                  <c:v>36.086221999999999</c:v>
                </c:pt>
                <c:pt idx="1032">
                  <c:v>36.291035000000001</c:v>
                </c:pt>
                <c:pt idx="1033">
                  <c:v>35.442521999999997</c:v>
                </c:pt>
                <c:pt idx="1034">
                  <c:v>36.213011999999999</c:v>
                </c:pt>
                <c:pt idx="1035">
                  <c:v>37.051774000000002</c:v>
                </c:pt>
                <c:pt idx="1036">
                  <c:v>37.500411999999997</c:v>
                </c:pt>
                <c:pt idx="1037">
                  <c:v>37.363869999999999</c:v>
                </c:pt>
                <c:pt idx="1038">
                  <c:v>37.578434999999999</c:v>
                </c:pt>
                <c:pt idx="1039">
                  <c:v>38.192877000000003</c:v>
                </c:pt>
                <c:pt idx="1040">
                  <c:v>37.441893</c:v>
                </c:pt>
                <c:pt idx="1041">
                  <c:v>38.23189</c:v>
                </c:pt>
                <c:pt idx="1042">
                  <c:v>38.651271000000001</c:v>
                </c:pt>
                <c:pt idx="1043">
                  <c:v>38.543987000000001</c:v>
                </c:pt>
                <c:pt idx="1044">
                  <c:v>37.783251</c:v>
                </c:pt>
                <c:pt idx="1045">
                  <c:v>38.35868</c:v>
                </c:pt>
                <c:pt idx="1046">
                  <c:v>38.368431999999999</c:v>
                </c:pt>
                <c:pt idx="1047">
                  <c:v>37.861274000000002</c:v>
                </c:pt>
                <c:pt idx="1048">
                  <c:v>38.212383000000003</c:v>
                </c:pt>
                <c:pt idx="1049">
                  <c:v>38.212383000000003</c:v>
                </c:pt>
                <c:pt idx="1050">
                  <c:v>38.202627999999997</c:v>
                </c:pt>
                <c:pt idx="1051">
                  <c:v>38.309911999999997</c:v>
                </c:pt>
                <c:pt idx="1052">
                  <c:v>38.066085999999999</c:v>
                </c:pt>
                <c:pt idx="1053">
                  <c:v>39.372993000000001</c:v>
                </c:pt>
                <c:pt idx="1054">
                  <c:v>39.499783000000001</c:v>
                </c:pt>
                <c:pt idx="1055">
                  <c:v>38.914603</c:v>
                </c:pt>
                <c:pt idx="1056">
                  <c:v>39.187686999999997</c:v>
                </c:pt>
                <c:pt idx="1057">
                  <c:v>39.294970999999997</c:v>
                </c:pt>
                <c:pt idx="1058">
                  <c:v>39.782622000000003</c:v>
                </c:pt>
                <c:pt idx="1059">
                  <c:v>39.753360999999998</c:v>
                </c:pt>
                <c:pt idx="1060">
                  <c:v>40.016692999999997</c:v>
                </c:pt>
                <c:pt idx="1061">
                  <c:v>39.772866999999998</c:v>
                </c:pt>
                <c:pt idx="1062">
                  <c:v>39.743608999999999</c:v>
                </c:pt>
                <c:pt idx="1063">
                  <c:v>39.870399999999997</c:v>
                </c:pt>
                <c:pt idx="1064">
                  <c:v>40.445829000000003</c:v>
                </c:pt>
                <c:pt idx="1065">
                  <c:v>40.621383999999999</c:v>
                </c:pt>
                <c:pt idx="1066">
                  <c:v>40.796939000000002</c:v>
                </c:pt>
                <c:pt idx="1067">
                  <c:v>41.148045000000003</c:v>
                </c:pt>
                <c:pt idx="1068">
                  <c:v>41.274835000000003</c:v>
                </c:pt>
                <c:pt idx="1069">
                  <c:v>41.001750999999999</c:v>
                </c:pt>
                <c:pt idx="1070">
                  <c:v>41.986806000000001</c:v>
                </c:pt>
                <c:pt idx="1071">
                  <c:v>41.557673999999999</c:v>
                </c:pt>
                <c:pt idx="1072">
                  <c:v>41.323599000000002</c:v>
                </c:pt>
                <c:pt idx="1073">
                  <c:v>41.430883000000001</c:v>
                </c:pt>
                <c:pt idx="1074">
                  <c:v>41.762487</c:v>
                </c:pt>
                <c:pt idx="1075">
                  <c:v>42.537681999999997</c:v>
                </c:pt>
                <c:pt idx="1076">
                  <c:v>42.694682999999998</c:v>
                </c:pt>
                <c:pt idx="1077">
                  <c:v>42.596558999999999</c:v>
                </c:pt>
                <c:pt idx="1078">
                  <c:v>43.126441</c:v>
                </c:pt>
                <c:pt idx="1079">
                  <c:v>43.028312</c:v>
                </c:pt>
                <c:pt idx="1080">
                  <c:v>43.146065999999998</c:v>
                </c:pt>
                <c:pt idx="1081">
                  <c:v>43.057752999999998</c:v>
                </c:pt>
                <c:pt idx="1082">
                  <c:v>43.254005999999997</c:v>
                </c:pt>
                <c:pt idx="1083">
                  <c:v>43.185313999999998</c:v>
                </c:pt>
                <c:pt idx="1084">
                  <c:v>43.057752999999998</c:v>
                </c:pt>
                <c:pt idx="1085">
                  <c:v>43.008690000000001</c:v>
                </c:pt>
                <c:pt idx="1086">
                  <c:v>39.662585</c:v>
                </c:pt>
                <c:pt idx="1087">
                  <c:v>38.171070999999998</c:v>
                </c:pt>
                <c:pt idx="1088">
                  <c:v>38.122005000000001</c:v>
                </c:pt>
                <c:pt idx="1089">
                  <c:v>37.827627</c:v>
                </c:pt>
                <c:pt idx="1090">
                  <c:v>37.386059000000003</c:v>
                </c:pt>
                <c:pt idx="1091">
                  <c:v>37.778565</c:v>
                </c:pt>
                <c:pt idx="1092">
                  <c:v>37.258498000000003</c:v>
                </c:pt>
                <c:pt idx="1093">
                  <c:v>37.268309000000002</c:v>
                </c:pt>
                <c:pt idx="1094">
                  <c:v>37.386059000000003</c:v>
                </c:pt>
                <c:pt idx="1095">
                  <c:v>37.297744999999999</c:v>
                </c:pt>
                <c:pt idx="1096">
                  <c:v>37.287934</c:v>
                </c:pt>
                <c:pt idx="1097">
                  <c:v>36.895428000000003</c:v>
                </c:pt>
                <c:pt idx="1098">
                  <c:v>37.533250000000002</c:v>
                </c:pt>
                <c:pt idx="1099">
                  <c:v>37.003368000000002</c:v>
                </c:pt>
                <c:pt idx="1100">
                  <c:v>37.042619000000002</c:v>
                </c:pt>
                <c:pt idx="1101">
                  <c:v>36.542177000000002</c:v>
                </c:pt>
                <c:pt idx="1102">
                  <c:v>36.895428000000003</c:v>
                </c:pt>
                <c:pt idx="1103">
                  <c:v>36.669739</c:v>
                </c:pt>
                <c:pt idx="1104">
                  <c:v>37.268309000000002</c:v>
                </c:pt>
                <c:pt idx="1105">
                  <c:v>37.955191999999997</c:v>
                </c:pt>
                <c:pt idx="1106">
                  <c:v>38.161256000000002</c:v>
                </c:pt>
                <c:pt idx="1107">
                  <c:v>38.563574000000003</c:v>
                </c:pt>
                <c:pt idx="1108">
                  <c:v>38.887391999999998</c:v>
                </c:pt>
                <c:pt idx="1109">
                  <c:v>38.759827000000001</c:v>
                </c:pt>
                <c:pt idx="1110">
                  <c:v>38.789262999999998</c:v>
                </c:pt>
                <c:pt idx="1111">
                  <c:v>38.445822999999997</c:v>
                </c:pt>
                <c:pt idx="1112">
                  <c:v>38.436008999999999</c:v>
                </c:pt>
                <c:pt idx="1113">
                  <c:v>38.200507999999999</c:v>
                </c:pt>
                <c:pt idx="1114">
                  <c:v>38.180881999999997</c:v>
                </c:pt>
                <c:pt idx="1115">
                  <c:v>38.141630999999997</c:v>
                </c:pt>
                <c:pt idx="1116">
                  <c:v>37.680439999999997</c:v>
                </c:pt>
                <c:pt idx="1117">
                  <c:v>37.150557999999997</c:v>
                </c:pt>
                <c:pt idx="1118">
                  <c:v>36.954304999999998</c:v>
                </c:pt>
                <c:pt idx="1119">
                  <c:v>36.728616000000002</c:v>
                </c:pt>
                <c:pt idx="1120">
                  <c:v>36.797303999999997</c:v>
                </c:pt>
                <c:pt idx="1121">
                  <c:v>36.689363999999998</c:v>
                </c:pt>
                <c:pt idx="1122">
                  <c:v>37.042619000000002</c:v>
                </c:pt>
                <c:pt idx="1123">
                  <c:v>37.022993</c:v>
                </c:pt>
                <c:pt idx="1124">
                  <c:v>38.014069999999997</c:v>
                </c:pt>
                <c:pt idx="1125">
                  <c:v>38.887391999999998</c:v>
                </c:pt>
                <c:pt idx="1126">
                  <c:v>37.199621</c:v>
                </c:pt>
                <c:pt idx="1127">
                  <c:v>36.257610999999997</c:v>
                </c:pt>
                <c:pt idx="1128">
                  <c:v>36.856180999999999</c:v>
                </c:pt>
                <c:pt idx="1129">
                  <c:v>37.847253000000002</c:v>
                </c:pt>
                <c:pt idx="1130">
                  <c:v>38.573388000000001</c:v>
                </c:pt>
                <c:pt idx="1131">
                  <c:v>38.799078000000002</c:v>
                </c:pt>
                <c:pt idx="1132">
                  <c:v>38.700949999999999</c:v>
                </c:pt>
                <c:pt idx="1133">
                  <c:v>40.064906000000001</c:v>
                </c:pt>
                <c:pt idx="1134">
                  <c:v>40.584972999999998</c:v>
                </c:pt>
                <c:pt idx="1135">
                  <c:v>41.105041</c:v>
                </c:pt>
                <c:pt idx="1136">
                  <c:v>41.330730000000003</c:v>
                </c:pt>
                <c:pt idx="1137">
                  <c:v>41.674174000000001</c:v>
                </c:pt>
                <c:pt idx="1138">
                  <c:v>41.437221000000001</c:v>
                </c:pt>
                <c:pt idx="1139">
                  <c:v>41.743284000000003</c:v>
                </c:pt>
                <c:pt idx="1140">
                  <c:v>41.565567999999999</c:v>
                </c:pt>
                <c:pt idx="1141">
                  <c:v>41.555697000000002</c:v>
                </c:pt>
                <c:pt idx="1142">
                  <c:v>41.269378000000003</c:v>
                </c:pt>
                <c:pt idx="1143">
                  <c:v>42.10859</c:v>
                </c:pt>
                <c:pt idx="1144">
                  <c:v>42.493637999999997</c:v>
                </c:pt>
                <c:pt idx="1145">
                  <c:v>42.621985000000002</c:v>
                </c:pt>
                <c:pt idx="1146">
                  <c:v>42.858939999999997</c:v>
                </c:pt>
                <c:pt idx="1147">
                  <c:v>43.046526999999998</c:v>
                </c:pt>
                <c:pt idx="1148">
                  <c:v>43.115637999999997</c:v>
                </c:pt>
                <c:pt idx="1149">
                  <c:v>43.885739000000001</c:v>
                </c:pt>
                <c:pt idx="1150">
                  <c:v>44.181930000000001</c:v>
                </c:pt>
                <c:pt idx="1151">
                  <c:v>44.715076000000003</c:v>
                </c:pt>
                <c:pt idx="1152">
                  <c:v>44.497867999999997</c:v>
                </c:pt>
                <c:pt idx="1153">
                  <c:v>44.379392000000003</c:v>
                </c:pt>
                <c:pt idx="1154">
                  <c:v>44.241169999999997</c:v>
                </c:pt>
                <c:pt idx="1155">
                  <c:v>44.685454</c:v>
                </c:pt>
                <c:pt idx="1156">
                  <c:v>44.448503000000002</c:v>
                </c:pt>
                <c:pt idx="1157">
                  <c:v>44.507742999999998</c:v>
                </c:pt>
                <c:pt idx="1158">
                  <c:v>44.241169999999997</c:v>
                </c:pt>
                <c:pt idx="1159">
                  <c:v>44.478121000000002</c:v>
                </c:pt>
                <c:pt idx="1160">
                  <c:v>44.468249999999998</c:v>
                </c:pt>
                <c:pt idx="1161">
                  <c:v>44.576853999999997</c:v>
                </c:pt>
                <c:pt idx="1162">
                  <c:v>44.349769999999999</c:v>
                </c:pt>
                <c:pt idx="1163">
                  <c:v>44.112819000000002</c:v>
                </c:pt>
                <c:pt idx="1164">
                  <c:v>43.796880999999999</c:v>
                </c:pt>
                <c:pt idx="1165">
                  <c:v>43.678406000000003</c:v>
                </c:pt>
                <c:pt idx="1166">
                  <c:v>43.609290999999999</c:v>
                </c:pt>
                <c:pt idx="1167">
                  <c:v>43.342722000000002</c:v>
                </c:pt>
                <c:pt idx="1168">
                  <c:v>42.621985000000002</c:v>
                </c:pt>
                <c:pt idx="1169">
                  <c:v>42.296176000000003</c:v>
                </c:pt>
                <c:pt idx="1170">
                  <c:v>42.434398999999999</c:v>
                </c:pt>
                <c:pt idx="1171">
                  <c:v>42.700972</c:v>
                </c:pt>
                <c:pt idx="1172">
                  <c:v>42.286304999999999</c:v>
                </c:pt>
                <c:pt idx="1173">
                  <c:v>41.486586000000003</c:v>
                </c:pt>
                <c:pt idx="1174">
                  <c:v>41.763030000000001</c:v>
                </c:pt>
                <c:pt idx="1175">
                  <c:v>41.555697000000002</c:v>
                </c:pt>
                <c:pt idx="1176">
                  <c:v>41.624808000000002</c:v>
                </c:pt>
                <c:pt idx="1177">
                  <c:v>41.368110000000001</c:v>
                </c:pt>
                <c:pt idx="1178">
                  <c:v>41.318742</c:v>
                </c:pt>
                <c:pt idx="1179">
                  <c:v>40.489404999999998</c:v>
                </c:pt>
                <c:pt idx="1180">
                  <c:v>40.894199999999998</c:v>
                </c:pt>
                <c:pt idx="1181">
                  <c:v>40.124102999999998</c:v>
                </c:pt>
                <c:pt idx="1182">
                  <c:v>40.291947</c:v>
                </c:pt>
                <c:pt idx="1183">
                  <c:v>40.598008999999998</c:v>
                </c:pt>
                <c:pt idx="1184">
                  <c:v>41.338489000000003</c:v>
                </c:pt>
                <c:pt idx="1185">
                  <c:v>41.150902000000002</c:v>
                </c:pt>
                <c:pt idx="1186">
                  <c:v>41.052173000000003</c:v>
                </c:pt>
                <c:pt idx="1187">
                  <c:v>41.387853</c:v>
                </c:pt>
                <c:pt idx="1188">
                  <c:v>41.684047999999997</c:v>
                </c:pt>
                <c:pt idx="1189">
                  <c:v>41.654426000000001</c:v>
                </c:pt>
                <c:pt idx="1190">
                  <c:v>41.150902000000002</c:v>
                </c:pt>
                <c:pt idx="1191">
                  <c:v>41.792651999999997</c:v>
                </c:pt>
                <c:pt idx="1192">
                  <c:v>41.753158999999997</c:v>
                </c:pt>
                <c:pt idx="1193">
                  <c:v>40.913947</c:v>
                </c:pt>
                <c:pt idx="1194">
                  <c:v>41.753158999999997</c:v>
                </c:pt>
                <c:pt idx="1195">
                  <c:v>42.009856999999997</c:v>
                </c:pt>
                <c:pt idx="1196">
                  <c:v>41.565567999999999</c:v>
                </c:pt>
                <c:pt idx="1197">
                  <c:v>42.197446999999997</c:v>
                </c:pt>
                <c:pt idx="1198">
                  <c:v>42.424526999999998</c:v>
                </c:pt>
                <c:pt idx="1199">
                  <c:v>42.424526999999998</c:v>
                </c:pt>
                <c:pt idx="1200">
                  <c:v>42.947797999999999</c:v>
                </c:pt>
                <c:pt idx="1201">
                  <c:v>40.637501999999998</c:v>
                </c:pt>
                <c:pt idx="1202">
                  <c:v>40.716990000000003</c:v>
                </c:pt>
                <c:pt idx="1203">
                  <c:v>40.716990000000003</c:v>
                </c:pt>
                <c:pt idx="1204">
                  <c:v>40.528210999999999</c:v>
                </c:pt>
                <c:pt idx="1205">
                  <c:v>40.329493999999997</c:v>
                </c:pt>
                <c:pt idx="1206">
                  <c:v>40.905769999999997</c:v>
                </c:pt>
                <c:pt idx="1207">
                  <c:v>39.753214999999997</c:v>
                </c:pt>
                <c:pt idx="1208">
                  <c:v>40.478532999999999</c:v>
                </c:pt>
                <c:pt idx="1209">
                  <c:v>40.240071</c:v>
                </c:pt>
                <c:pt idx="1210">
                  <c:v>40.150649000000001</c:v>
                </c:pt>
                <c:pt idx="1211">
                  <c:v>39.93206</c:v>
                </c:pt>
                <c:pt idx="1212">
                  <c:v>39.703536</c:v>
                </c:pt>
                <c:pt idx="1213">
                  <c:v>40.031419999999997</c:v>
                </c:pt>
                <c:pt idx="1214">
                  <c:v>39.286234</c:v>
                </c:pt>
                <c:pt idx="1215">
                  <c:v>38.988160000000001</c:v>
                </c:pt>
                <c:pt idx="1216">
                  <c:v>38.799377</c:v>
                </c:pt>
                <c:pt idx="1217">
                  <c:v>38.451625</c:v>
                </c:pt>
                <c:pt idx="1218">
                  <c:v>38.133679000000001</c:v>
                </c:pt>
                <c:pt idx="1219">
                  <c:v>38.839120999999999</c:v>
                </c:pt>
                <c:pt idx="1220">
                  <c:v>39.604179999999999</c:v>
                </c:pt>
                <c:pt idx="1221">
                  <c:v>39.574373000000001</c:v>
                </c:pt>
                <c:pt idx="1222">
                  <c:v>39.812831000000003</c:v>
                </c:pt>
                <c:pt idx="1223">
                  <c:v>40.349366000000003</c:v>
                </c:pt>
                <c:pt idx="1224">
                  <c:v>39.882381000000002</c:v>
                </c:pt>
                <c:pt idx="1225">
                  <c:v>38.948416000000002</c:v>
                </c:pt>
                <c:pt idx="1226">
                  <c:v>39.554501000000002</c:v>
                </c:pt>
                <c:pt idx="1227">
                  <c:v>39.693601999999998</c:v>
                </c:pt>
                <c:pt idx="1228">
                  <c:v>40.130777000000002</c:v>
                </c:pt>
                <c:pt idx="1229">
                  <c:v>39.584307000000003</c:v>
                </c:pt>
                <c:pt idx="1230">
                  <c:v>39.504818999999998</c:v>
                </c:pt>
                <c:pt idx="1231">
                  <c:v>37.855473000000003</c:v>
                </c:pt>
                <c:pt idx="1232">
                  <c:v>38.729826000000003</c:v>
                </c:pt>
                <c:pt idx="1233">
                  <c:v>38.908670999999998</c:v>
                </c:pt>
                <c:pt idx="1234">
                  <c:v>38.491368999999999</c:v>
                </c:pt>
                <c:pt idx="1235">
                  <c:v>38.481431000000001</c:v>
                </c:pt>
                <c:pt idx="1236">
                  <c:v>37.825667000000003</c:v>
                </c:pt>
                <c:pt idx="1237">
                  <c:v>37.358682000000002</c:v>
                </c:pt>
                <c:pt idx="1238">
                  <c:v>37.656759999999998</c:v>
                </c:pt>
                <c:pt idx="1239">
                  <c:v>38.183357000000001</c:v>
                </c:pt>
                <c:pt idx="1240">
                  <c:v>38.173419000000003</c:v>
                </c:pt>
                <c:pt idx="1241">
                  <c:v>38.233035000000001</c:v>
                </c:pt>
                <c:pt idx="1242">
                  <c:v>38.431752000000003</c:v>
                </c:pt>
                <c:pt idx="1243">
                  <c:v>38.948416000000002</c:v>
                </c:pt>
                <c:pt idx="1244">
                  <c:v>38.948416000000002</c:v>
                </c:pt>
                <c:pt idx="1245">
                  <c:v>39.186872999999999</c:v>
                </c:pt>
                <c:pt idx="1246">
                  <c:v>38.570853</c:v>
                </c:pt>
                <c:pt idx="1247">
                  <c:v>38.680148000000003</c:v>
                </c:pt>
                <c:pt idx="1248">
                  <c:v>37.855473000000003</c:v>
                </c:pt>
                <c:pt idx="1249">
                  <c:v>38.093933999999997</c:v>
                </c:pt>
                <c:pt idx="1250">
                  <c:v>37.944896</c:v>
                </c:pt>
                <c:pt idx="1251">
                  <c:v>37.994577999999997</c:v>
                </c:pt>
                <c:pt idx="1252">
                  <c:v>38.044255999999997</c:v>
                </c:pt>
                <c:pt idx="1253">
                  <c:v>38.173419000000003</c:v>
                </c:pt>
                <c:pt idx="1254">
                  <c:v>38.352263999999998</c:v>
                </c:pt>
                <c:pt idx="1255">
                  <c:v>37.974705999999998</c:v>
                </c:pt>
                <c:pt idx="1256">
                  <c:v>38.064127999999997</c:v>
                </c:pt>
                <c:pt idx="1257">
                  <c:v>38.163485000000001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63-4C1A-8263-FC99C5E41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0048208"/>
        <c:axId val="920048864"/>
      </c:lineChart>
      <c:lineChart>
        <c:grouping val="standard"/>
        <c:varyColors val="0"/>
        <c:ser>
          <c:idx val="1"/>
          <c:order val="1"/>
          <c:tx>
            <c:strRef>
              <c:f>'ABTDistribution Fit'!$C$1</c:f>
              <c:strCache>
                <c:ptCount val="1"/>
                <c:pt idx="0">
                  <c:v>Daily Change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'ABTDistribution Fit'!$A$2:$A$1259</c:f>
              <c:numCache>
                <c:formatCode>m/d/yyyy</c:formatCode>
                <c:ptCount val="1258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40931</c:v>
                </c:pt>
                <c:pt idx="14">
                  <c:v>40932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40960</c:v>
                </c:pt>
                <c:pt idx="34">
                  <c:v>40961</c:v>
                </c:pt>
                <c:pt idx="35">
                  <c:v>40962</c:v>
                </c:pt>
                <c:pt idx="36">
                  <c:v>40963</c:v>
                </c:pt>
                <c:pt idx="37">
                  <c:v>40966</c:v>
                </c:pt>
                <c:pt idx="38">
                  <c:v>40967</c:v>
                </c:pt>
                <c:pt idx="39">
                  <c:v>40968</c:v>
                </c:pt>
                <c:pt idx="40">
                  <c:v>40969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41008</c:v>
                </c:pt>
                <c:pt idx="67">
                  <c:v>41009</c:v>
                </c:pt>
                <c:pt idx="68">
                  <c:v>41010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41030</c:v>
                </c:pt>
                <c:pt idx="83">
                  <c:v>41031</c:v>
                </c:pt>
                <c:pt idx="84">
                  <c:v>41032</c:v>
                </c:pt>
                <c:pt idx="85">
                  <c:v>41033</c:v>
                </c:pt>
                <c:pt idx="86">
                  <c:v>41036</c:v>
                </c:pt>
                <c:pt idx="87">
                  <c:v>41037</c:v>
                </c:pt>
                <c:pt idx="88">
                  <c:v>41038</c:v>
                </c:pt>
                <c:pt idx="89">
                  <c:v>41039</c:v>
                </c:pt>
                <c:pt idx="90">
                  <c:v>41040</c:v>
                </c:pt>
                <c:pt idx="91">
                  <c:v>41043</c:v>
                </c:pt>
                <c:pt idx="92">
                  <c:v>41044</c:v>
                </c:pt>
                <c:pt idx="93">
                  <c:v>41045</c:v>
                </c:pt>
                <c:pt idx="94">
                  <c:v>41046</c:v>
                </c:pt>
                <c:pt idx="95">
                  <c:v>41047</c:v>
                </c:pt>
                <c:pt idx="96">
                  <c:v>41050</c:v>
                </c:pt>
                <c:pt idx="97">
                  <c:v>41051</c:v>
                </c:pt>
                <c:pt idx="98">
                  <c:v>41052</c:v>
                </c:pt>
                <c:pt idx="99">
                  <c:v>41053</c:v>
                </c:pt>
                <c:pt idx="100">
                  <c:v>41054</c:v>
                </c:pt>
                <c:pt idx="101">
                  <c:v>41058</c:v>
                </c:pt>
                <c:pt idx="102">
                  <c:v>41059</c:v>
                </c:pt>
                <c:pt idx="103">
                  <c:v>41060</c:v>
                </c:pt>
                <c:pt idx="104">
                  <c:v>41061</c:v>
                </c:pt>
                <c:pt idx="105">
                  <c:v>41064</c:v>
                </c:pt>
                <c:pt idx="106">
                  <c:v>41065</c:v>
                </c:pt>
                <c:pt idx="107">
                  <c:v>41066</c:v>
                </c:pt>
                <c:pt idx="108">
                  <c:v>41067</c:v>
                </c:pt>
                <c:pt idx="109">
                  <c:v>41068</c:v>
                </c:pt>
                <c:pt idx="110">
                  <c:v>41071</c:v>
                </c:pt>
                <c:pt idx="111">
                  <c:v>41072</c:v>
                </c:pt>
                <c:pt idx="112">
                  <c:v>41073</c:v>
                </c:pt>
                <c:pt idx="113">
                  <c:v>41074</c:v>
                </c:pt>
                <c:pt idx="114">
                  <c:v>41075</c:v>
                </c:pt>
                <c:pt idx="115">
                  <c:v>41078</c:v>
                </c:pt>
                <c:pt idx="116">
                  <c:v>41079</c:v>
                </c:pt>
                <c:pt idx="117">
                  <c:v>41080</c:v>
                </c:pt>
                <c:pt idx="118">
                  <c:v>41081</c:v>
                </c:pt>
                <c:pt idx="119">
                  <c:v>41082</c:v>
                </c:pt>
                <c:pt idx="120">
                  <c:v>41085</c:v>
                </c:pt>
                <c:pt idx="121">
                  <c:v>41086</c:v>
                </c:pt>
                <c:pt idx="122">
                  <c:v>41087</c:v>
                </c:pt>
                <c:pt idx="123">
                  <c:v>41088</c:v>
                </c:pt>
                <c:pt idx="124">
                  <c:v>41089</c:v>
                </c:pt>
                <c:pt idx="125">
                  <c:v>41092</c:v>
                </c:pt>
                <c:pt idx="126">
                  <c:v>41093</c:v>
                </c:pt>
                <c:pt idx="127">
                  <c:v>41095</c:v>
                </c:pt>
                <c:pt idx="128">
                  <c:v>41096</c:v>
                </c:pt>
                <c:pt idx="129">
                  <c:v>41099</c:v>
                </c:pt>
                <c:pt idx="130">
                  <c:v>41100</c:v>
                </c:pt>
                <c:pt idx="131">
                  <c:v>41101</c:v>
                </c:pt>
                <c:pt idx="132">
                  <c:v>41102</c:v>
                </c:pt>
                <c:pt idx="133">
                  <c:v>41103</c:v>
                </c:pt>
                <c:pt idx="134">
                  <c:v>41106</c:v>
                </c:pt>
                <c:pt idx="135">
                  <c:v>41107</c:v>
                </c:pt>
                <c:pt idx="136">
                  <c:v>41108</c:v>
                </c:pt>
                <c:pt idx="137">
                  <c:v>41109</c:v>
                </c:pt>
                <c:pt idx="138">
                  <c:v>41110</c:v>
                </c:pt>
                <c:pt idx="139">
                  <c:v>41113</c:v>
                </c:pt>
                <c:pt idx="140">
                  <c:v>41114</c:v>
                </c:pt>
                <c:pt idx="141">
                  <c:v>41115</c:v>
                </c:pt>
                <c:pt idx="142">
                  <c:v>41116</c:v>
                </c:pt>
                <c:pt idx="143">
                  <c:v>41117</c:v>
                </c:pt>
                <c:pt idx="144">
                  <c:v>41120</c:v>
                </c:pt>
                <c:pt idx="145">
                  <c:v>41121</c:v>
                </c:pt>
                <c:pt idx="146">
                  <c:v>41122</c:v>
                </c:pt>
                <c:pt idx="147">
                  <c:v>41123</c:v>
                </c:pt>
                <c:pt idx="148">
                  <c:v>41124</c:v>
                </c:pt>
                <c:pt idx="149">
                  <c:v>41127</c:v>
                </c:pt>
                <c:pt idx="150">
                  <c:v>41128</c:v>
                </c:pt>
                <c:pt idx="151">
                  <c:v>41129</c:v>
                </c:pt>
                <c:pt idx="152">
                  <c:v>41130</c:v>
                </c:pt>
                <c:pt idx="153">
                  <c:v>41131</c:v>
                </c:pt>
                <c:pt idx="154">
                  <c:v>41134</c:v>
                </c:pt>
                <c:pt idx="155">
                  <c:v>41135</c:v>
                </c:pt>
                <c:pt idx="156">
                  <c:v>41136</c:v>
                </c:pt>
                <c:pt idx="157">
                  <c:v>41137</c:v>
                </c:pt>
                <c:pt idx="158">
                  <c:v>41138</c:v>
                </c:pt>
                <c:pt idx="159">
                  <c:v>41141</c:v>
                </c:pt>
                <c:pt idx="160">
                  <c:v>41142</c:v>
                </c:pt>
                <c:pt idx="161">
                  <c:v>41143</c:v>
                </c:pt>
                <c:pt idx="162">
                  <c:v>41144</c:v>
                </c:pt>
                <c:pt idx="163">
                  <c:v>41145</c:v>
                </c:pt>
                <c:pt idx="164">
                  <c:v>41148</c:v>
                </c:pt>
                <c:pt idx="165">
                  <c:v>41149</c:v>
                </c:pt>
                <c:pt idx="166">
                  <c:v>41150</c:v>
                </c:pt>
                <c:pt idx="167">
                  <c:v>41151</c:v>
                </c:pt>
                <c:pt idx="168">
                  <c:v>41152</c:v>
                </c:pt>
                <c:pt idx="169">
                  <c:v>41156</c:v>
                </c:pt>
                <c:pt idx="170">
                  <c:v>41157</c:v>
                </c:pt>
                <c:pt idx="171">
                  <c:v>41158</c:v>
                </c:pt>
                <c:pt idx="172">
                  <c:v>41159</c:v>
                </c:pt>
                <c:pt idx="173">
                  <c:v>41162</c:v>
                </c:pt>
                <c:pt idx="174">
                  <c:v>41163</c:v>
                </c:pt>
                <c:pt idx="175">
                  <c:v>41164</c:v>
                </c:pt>
                <c:pt idx="176">
                  <c:v>41165</c:v>
                </c:pt>
                <c:pt idx="177">
                  <c:v>41166</c:v>
                </c:pt>
                <c:pt idx="178">
                  <c:v>41169</c:v>
                </c:pt>
                <c:pt idx="179">
                  <c:v>41170</c:v>
                </c:pt>
                <c:pt idx="180">
                  <c:v>41171</c:v>
                </c:pt>
                <c:pt idx="181">
                  <c:v>41172</c:v>
                </c:pt>
                <c:pt idx="182">
                  <c:v>41173</c:v>
                </c:pt>
                <c:pt idx="183">
                  <c:v>41176</c:v>
                </c:pt>
                <c:pt idx="184">
                  <c:v>41177</c:v>
                </c:pt>
                <c:pt idx="185">
                  <c:v>41178</c:v>
                </c:pt>
                <c:pt idx="186">
                  <c:v>41179</c:v>
                </c:pt>
                <c:pt idx="187">
                  <c:v>41180</c:v>
                </c:pt>
                <c:pt idx="188">
                  <c:v>41183</c:v>
                </c:pt>
                <c:pt idx="189">
                  <c:v>41184</c:v>
                </c:pt>
                <c:pt idx="190">
                  <c:v>41185</c:v>
                </c:pt>
                <c:pt idx="191">
                  <c:v>41186</c:v>
                </c:pt>
                <c:pt idx="192">
                  <c:v>41187</c:v>
                </c:pt>
                <c:pt idx="193">
                  <c:v>41190</c:v>
                </c:pt>
                <c:pt idx="194">
                  <c:v>41191</c:v>
                </c:pt>
                <c:pt idx="195">
                  <c:v>41192</c:v>
                </c:pt>
                <c:pt idx="196">
                  <c:v>41193</c:v>
                </c:pt>
                <c:pt idx="197">
                  <c:v>41194</c:v>
                </c:pt>
                <c:pt idx="198">
                  <c:v>41197</c:v>
                </c:pt>
                <c:pt idx="199">
                  <c:v>41198</c:v>
                </c:pt>
                <c:pt idx="200">
                  <c:v>41199</c:v>
                </c:pt>
                <c:pt idx="201">
                  <c:v>41200</c:v>
                </c:pt>
                <c:pt idx="202">
                  <c:v>41201</c:v>
                </c:pt>
                <c:pt idx="203">
                  <c:v>41204</c:v>
                </c:pt>
                <c:pt idx="204">
                  <c:v>41205</c:v>
                </c:pt>
                <c:pt idx="205">
                  <c:v>41206</c:v>
                </c:pt>
                <c:pt idx="206">
                  <c:v>41207</c:v>
                </c:pt>
                <c:pt idx="207">
                  <c:v>41208</c:v>
                </c:pt>
                <c:pt idx="208">
                  <c:v>41213</c:v>
                </c:pt>
                <c:pt idx="209">
                  <c:v>41214</c:v>
                </c:pt>
                <c:pt idx="210">
                  <c:v>41215</c:v>
                </c:pt>
                <c:pt idx="211">
                  <c:v>41218</c:v>
                </c:pt>
                <c:pt idx="212">
                  <c:v>41219</c:v>
                </c:pt>
                <c:pt idx="213">
                  <c:v>41220</c:v>
                </c:pt>
                <c:pt idx="214">
                  <c:v>41221</c:v>
                </c:pt>
                <c:pt idx="215">
                  <c:v>41222</c:v>
                </c:pt>
                <c:pt idx="216">
                  <c:v>41225</c:v>
                </c:pt>
                <c:pt idx="217">
                  <c:v>41226</c:v>
                </c:pt>
                <c:pt idx="218">
                  <c:v>41227</c:v>
                </c:pt>
                <c:pt idx="219">
                  <c:v>41228</c:v>
                </c:pt>
                <c:pt idx="220">
                  <c:v>41229</c:v>
                </c:pt>
                <c:pt idx="221">
                  <c:v>41232</c:v>
                </c:pt>
                <c:pt idx="222">
                  <c:v>41233</c:v>
                </c:pt>
                <c:pt idx="223">
                  <c:v>41234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41262</c:v>
                </c:pt>
                <c:pt idx="243">
                  <c:v>41263</c:v>
                </c:pt>
                <c:pt idx="244">
                  <c:v>41264</c:v>
                </c:pt>
                <c:pt idx="245">
                  <c:v>41267</c:v>
                </c:pt>
                <c:pt idx="246">
                  <c:v>41269</c:v>
                </c:pt>
                <c:pt idx="247">
                  <c:v>41270</c:v>
                </c:pt>
                <c:pt idx="248">
                  <c:v>41271</c:v>
                </c:pt>
                <c:pt idx="249">
                  <c:v>41274</c:v>
                </c:pt>
                <c:pt idx="250">
                  <c:v>41276</c:v>
                </c:pt>
                <c:pt idx="251">
                  <c:v>41277</c:v>
                </c:pt>
                <c:pt idx="252">
                  <c:v>41278</c:v>
                </c:pt>
                <c:pt idx="253">
                  <c:v>41281</c:v>
                </c:pt>
                <c:pt idx="254">
                  <c:v>41282</c:v>
                </c:pt>
                <c:pt idx="255">
                  <c:v>41283</c:v>
                </c:pt>
                <c:pt idx="256">
                  <c:v>41284</c:v>
                </c:pt>
                <c:pt idx="257">
                  <c:v>41285</c:v>
                </c:pt>
                <c:pt idx="258">
                  <c:v>41288</c:v>
                </c:pt>
                <c:pt idx="259">
                  <c:v>41289</c:v>
                </c:pt>
                <c:pt idx="260">
                  <c:v>41290</c:v>
                </c:pt>
                <c:pt idx="261">
                  <c:v>41291</c:v>
                </c:pt>
                <c:pt idx="262">
                  <c:v>41292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41316</c:v>
                </c:pt>
                <c:pt idx="278">
                  <c:v>41317</c:v>
                </c:pt>
                <c:pt idx="279">
                  <c:v>41318</c:v>
                </c:pt>
                <c:pt idx="280">
                  <c:v>41319</c:v>
                </c:pt>
                <c:pt idx="281">
                  <c:v>41320</c:v>
                </c:pt>
                <c:pt idx="282">
                  <c:v>41324</c:v>
                </c:pt>
                <c:pt idx="283">
                  <c:v>41325</c:v>
                </c:pt>
                <c:pt idx="284">
                  <c:v>41326</c:v>
                </c:pt>
                <c:pt idx="285">
                  <c:v>41327</c:v>
                </c:pt>
                <c:pt idx="286">
                  <c:v>41330</c:v>
                </c:pt>
                <c:pt idx="287">
                  <c:v>41331</c:v>
                </c:pt>
                <c:pt idx="288">
                  <c:v>41332</c:v>
                </c:pt>
                <c:pt idx="289">
                  <c:v>41333</c:v>
                </c:pt>
                <c:pt idx="290">
                  <c:v>41334</c:v>
                </c:pt>
                <c:pt idx="291">
                  <c:v>41337</c:v>
                </c:pt>
                <c:pt idx="292">
                  <c:v>41338</c:v>
                </c:pt>
                <c:pt idx="293">
                  <c:v>41339</c:v>
                </c:pt>
                <c:pt idx="294">
                  <c:v>41340</c:v>
                </c:pt>
                <c:pt idx="295">
                  <c:v>41341</c:v>
                </c:pt>
                <c:pt idx="296">
                  <c:v>41344</c:v>
                </c:pt>
                <c:pt idx="297">
                  <c:v>41345</c:v>
                </c:pt>
                <c:pt idx="298">
                  <c:v>41346</c:v>
                </c:pt>
                <c:pt idx="299">
                  <c:v>41347</c:v>
                </c:pt>
                <c:pt idx="300">
                  <c:v>41348</c:v>
                </c:pt>
                <c:pt idx="301">
                  <c:v>41351</c:v>
                </c:pt>
                <c:pt idx="302">
                  <c:v>41352</c:v>
                </c:pt>
                <c:pt idx="303">
                  <c:v>41353</c:v>
                </c:pt>
                <c:pt idx="304">
                  <c:v>41354</c:v>
                </c:pt>
                <c:pt idx="305">
                  <c:v>41355</c:v>
                </c:pt>
                <c:pt idx="306">
                  <c:v>41358</c:v>
                </c:pt>
                <c:pt idx="307">
                  <c:v>41359</c:v>
                </c:pt>
                <c:pt idx="308">
                  <c:v>41360</c:v>
                </c:pt>
                <c:pt idx="309">
                  <c:v>41361</c:v>
                </c:pt>
                <c:pt idx="310">
                  <c:v>41365</c:v>
                </c:pt>
                <c:pt idx="311">
                  <c:v>41366</c:v>
                </c:pt>
                <c:pt idx="312">
                  <c:v>41367</c:v>
                </c:pt>
                <c:pt idx="313">
                  <c:v>41368</c:v>
                </c:pt>
                <c:pt idx="314">
                  <c:v>41369</c:v>
                </c:pt>
                <c:pt idx="315">
                  <c:v>41372</c:v>
                </c:pt>
                <c:pt idx="316">
                  <c:v>41373</c:v>
                </c:pt>
                <c:pt idx="317">
                  <c:v>41374</c:v>
                </c:pt>
                <c:pt idx="318">
                  <c:v>41375</c:v>
                </c:pt>
                <c:pt idx="319">
                  <c:v>41376</c:v>
                </c:pt>
                <c:pt idx="320">
                  <c:v>41379</c:v>
                </c:pt>
                <c:pt idx="321">
                  <c:v>41380</c:v>
                </c:pt>
                <c:pt idx="322">
                  <c:v>41381</c:v>
                </c:pt>
                <c:pt idx="323">
                  <c:v>41382</c:v>
                </c:pt>
                <c:pt idx="324">
                  <c:v>41383</c:v>
                </c:pt>
                <c:pt idx="325">
                  <c:v>41386</c:v>
                </c:pt>
                <c:pt idx="326">
                  <c:v>41387</c:v>
                </c:pt>
                <c:pt idx="327">
                  <c:v>41388</c:v>
                </c:pt>
                <c:pt idx="328">
                  <c:v>41389</c:v>
                </c:pt>
                <c:pt idx="329">
                  <c:v>41390</c:v>
                </c:pt>
                <c:pt idx="330">
                  <c:v>41393</c:v>
                </c:pt>
                <c:pt idx="331">
                  <c:v>41394</c:v>
                </c:pt>
                <c:pt idx="332">
                  <c:v>41395</c:v>
                </c:pt>
                <c:pt idx="333">
                  <c:v>41396</c:v>
                </c:pt>
                <c:pt idx="334">
                  <c:v>41397</c:v>
                </c:pt>
                <c:pt idx="335">
                  <c:v>41400</c:v>
                </c:pt>
                <c:pt idx="336">
                  <c:v>41401</c:v>
                </c:pt>
                <c:pt idx="337">
                  <c:v>41402</c:v>
                </c:pt>
                <c:pt idx="338">
                  <c:v>41403</c:v>
                </c:pt>
                <c:pt idx="339">
                  <c:v>41404</c:v>
                </c:pt>
                <c:pt idx="340">
                  <c:v>41407</c:v>
                </c:pt>
                <c:pt idx="341">
                  <c:v>41408</c:v>
                </c:pt>
                <c:pt idx="342">
                  <c:v>41409</c:v>
                </c:pt>
                <c:pt idx="343">
                  <c:v>41410</c:v>
                </c:pt>
                <c:pt idx="344">
                  <c:v>41411</c:v>
                </c:pt>
                <c:pt idx="345">
                  <c:v>41414</c:v>
                </c:pt>
                <c:pt idx="346">
                  <c:v>41415</c:v>
                </c:pt>
                <c:pt idx="347">
                  <c:v>41416</c:v>
                </c:pt>
                <c:pt idx="348">
                  <c:v>41417</c:v>
                </c:pt>
                <c:pt idx="349">
                  <c:v>41418</c:v>
                </c:pt>
                <c:pt idx="350">
                  <c:v>41422</c:v>
                </c:pt>
                <c:pt idx="351">
                  <c:v>41423</c:v>
                </c:pt>
                <c:pt idx="352">
                  <c:v>41424</c:v>
                </c:pt>
                <c:pt idx="353">
                  <c:v>41425</c:v>
                </c:pt>
                <c:pt idx="354">
                  <c:v>41428</c:v>
                </c:pt>
                <c:pt idx="355">
                  <c:v>41429</c:v>
                </c:pt>
                <c:pt idx="356">
                  <c:v>41430</c:v>
                </c:pt>
                <c:pt idx="357">
                  <c:v>41431</c:v>
                </c:pt>
                <c:pt idx="358">
                  <c:v>41432</c:v>
                </c:pt>
                <c:pt idx="359">
                  <c:v>41435</c:v>
                </c:pt>
                <c:pt idx="360">
                  <c:v>41436</c:v>
                </c:pt>
                <c:pt idx="361">
                  <c:v>41437</c:v>
                </c:pt>
                <c:pt idx="362">
                  <c:v>41438</c:v>
                </c:pt>
                <c:pt idx="363">
                  <c:v>41439</c:v>
                </c:pt>
                <c:pt idx="364">
                  <c:v>41442</c:v>
                </c:pt>
                <c:pt idx="365">
                  <c:v>41443</c:v>
                </c:pt>
                <c:pt idx="366">
                  <c:v>41444</c:v>
                </c:pt>
                <c:pt idx="367">
                  <c:v>41445</c:v>
                </c:pt>
                <c:pt idx="368">
                  <c:v>41446</c:v>
                </c:pt>
                <c:pt idx="369">
                  <c:v>41449</c:v>
                </c:pt>
                <c:pt idx="370">
                  <c:v>41450</c:v>
                </c:pt>
                <c:pt idx="371">
                  <c:v>41451</c:v>
                </c:pt>
                <c:pt idx="372">
                  <c:v>41452</c:v>
                </c:pt>
                <c:pt idx="373">
                  <c:v>41453</c:v>
                </c:pt>
                <c:pt idx="374">
                  <c:v>41456</c:v>
                </c:pt>
                <c:pt idx="375">
                  <c:v>41457</c:v>
                </c:pt>
                <c:pt idx="376">
                  <c:v>41458</c:v>
                </c:pt>
                <c:pt idx="377">
                  <c:v>41460</c:v>
                </c:pt>
                <c:pt idx="378">
                  <c:v>41463</c:v>
                </c:pt>
                <c:pt idx="379">
                  <c:v>41464</c:v>
                </c:pt>
                <c:pt idx="380">
                  <c:v>41465</c:v>
                </c:pt>
                <c:pt idx="381">
                  <c:v>41466</c:v>
                </c:pt>
                <c:pt idx="382">
                  <c:v>41467</c:v>
                </c:pt>
                <c:pt idx="383">
                  <c:v>41470</c:v>
                </c:pt>
                <c:pt idx="384">
                  <c:v>41471</c:v>
                </c:pt>
                <c:pt idx="385">
                  <c:v>41472</c:v>
                </c:pt>
                <c:pt idx="386">
                  <c:v>41473</c:v>
                </c:pt>
                <c:pt idx="387">
                  <c:v>41474</c:v>
                </c:pt>
                <c:pt idx="388">
                  <c:v>41477</c:v>
                </c:pt>
                <c:pt idx="389">
                  <c:v>41478</c:v>
                </c:pt>
                <c:pt idx="390">
                  <c:v>41479</c:v>
                </c:pt>
                <c:pt idx="391">
                  <c:v>41480</c:v>
                </c:pt>
                <c:pt idx="392">
                  <c:v>41481</c:v>
                </c:pt>
                <c:pt idx="393">
                  <c:v>41484</c:v>
                </c:pt>
                <c:pt idx="394">
                  <c:v>41485</c:v>
                </c:pt>
                <c:pt idx="395">
                  <c:v>41486</c:v>
                </c:pt>
                <c:pt idx="396">
                  <c:v>41487</c:v>
                </c:pt>
                <c:pt idx="397">
                  <c:v>41488</c:v>
                </c:pt>
                <c:pt idx="398">
                  <c:v>41491</c:v>
                </c:pt>
                <c:pt idx="399">
                  <c:v>41492</c:v>
                </c:pt>
                <c:pt idx="400">
                  <c:v>41493</c:v>
                </c:pt>
                <c:pt idx="401">
                  <c:v>41494</c:v>
                </c:pt>
                <c:pt idx="402">
                  <c:v>41495</c:v>
                </c:pt>
                <c:pt idx="403">
                  <c:v>41498</c:v>
                </c:pt>
                <c:pt idx="404">
                  <c:v>41499</c:v>
                </c:pt>
                <c:pt idx="405">
                  <c:v>41500</c:v>
                </c:pt>
                <c:pt idx="406">
                  <c:v>41501</c:v>
                </c:pt>
                <c:pt idx="407">
                  <c:v>41502</c:v>
                </c:pt>
                <c:pt idx="408">
                  <c:v>41505</c:v>
                </c:pt>
                <c:pt idx="409">
                  <c:v>41506</c:v>
                </c:pt>
                <c:pt idx="410">
                  <c:v>41507</c:v>
                </c:pt>
                <c:pt idx="411">
                  <c:v>41508</c:v>
                </c:pt>
                <c:pt idx="412">
                  <c:v>41509</c:v>
                </c:pt>
                <c:pt idx="413">
                  <c:v>41512</c:v>
                </c:pt>
                <c:pt idx="414">
                  <c:v>41513</c:v>
                </c:pt>
                <c:pt idx="415">
                  <c:v>41514</c:v>
                </c:pt>
                <c:pt idx="416">
                  <c:v>41515</c:v>
                </c:pt>
                <c:pt idx="417">
                  <c:v>41516</c:v>
                </c:pt>
                <c:pt idx="418">
                  <c:v>41520</c:v>
                </c:pt>
                <c:pt idx="419">
                  <c:v>41521</c:v>
                </c:pt>
                <c:pt idx="420">
                  <c:v>41522</c:v>
                </c:pt>
                <c:pt idx="421">
                  <c:v>41523</c:v>
                </c:pt>
                <c:pt idx="422">
                  <c:v>41526</c:v>
                </c:pt>
                <c:pt idx="423">
                  <c:v>41527</c:v>
                </c:pt>
                <c:pt idx="424">
                  <c:v>41528</c:v>
                </c:pt>
                <c:pt idx="425">
                  <c:v>41529</c:v>
                </c:pt>
                <c:pt idx="426">
                  <c:v>41530</c:v>
                </c:pt>
                <c:pt idx="427">
                  <c:v>41533</c:v>
                </c:pt>
                <c:pt idx="428">
                  <c:v>41534</c:v>
                </c:pt>
                <c:pt idx="429">
                  <c:v>41535</c:v>
                </c:pt>
                <c:pt idx="430">
                  <c:v>41536</c:v>
                </c:pt>
                <c:pt idx="431">
                  <c:v>41537</c:v>
                </c:pt>
                <c:pt idx="432">
                  <c:v>41540</c:v>
                </c:pt>
                <c:pt idx="433">
                  <c:v>41541</c:v>
                </c:pt>
                <c:pt idx="434">
                  <c:v>41542</c:v>
                </c:pt>
                <c:pt idx="435">
                  <c:v>41543</c:v>
                </c:pt>
                <c:pt idx="436">
                  <c:v>41544</c:v>
                </c:pt>
                <c:pt idx="437">
                  <c:v>41547</c:v>
                </c:pt>
                <c:pt idx="438">
                  <c:v>41548</c:v>
                </c:pt>
                <c:pt idx="439">
                  <c:v>41549</c:v>
                </c:pt>
                <c:pt idx="440">
                  <c:v>41550</c:v>
                </c:pt>
                <c:pt idx="441">
                  <c:v>41551</c:v>
                </c:pt>
                <c:pt idx="442">
                  <c:v>41554</c:v>
                </c:pt>
                <c:pt idx="443">
                  <c:v>41555</c:v>
                </c:pt>
                <c:pt idx="444">
                  <c:v>41556</c:v>
                </c:pt>
                <c:pt idx="445">
                  <c:v>41557</c:v>
                </c:pt>
                <c:pt idx="446">
                  <c:v>41558</c:v>
                </c:pt>
                <c:pt idx="447">
                  <c:v>41561</c:v>
                </c:pt>
                <c:pt idx="448">
                  <c:v>41562</c:v>
                </c:pt>
                <c:pt idx="449">
                  <c:v>41563</c:v>
                </c:pt>
                <c:pt idx="450">
                  <c:v>41564</c:v>
                </c:pt>
                <c:pt idx="451">
                  <c:v>41565</c:v>
                </c:pt>
                <c:pt idx="452">
                  <c:v>41568</c:v>
                </c:pt>
                <c:pt idx="453">
                  <c:v>41569</c:v>
                </c:pt>
                <c:pt idx="454">
                  <c:v>41570</c:v>
                </c:pt>
                <c:pt idx="455">
                  <c:v>41571</c:v>
                </c:pt>
                <c:pt idx="456">
                  <c:v>41572</c:v>
                </c:pt>
                <c:pt idx="457">
                  <c:v>41575</c:v>
                </c:pt>
                <c:pt idx="458">
                  <c:v>41576</c:v>
                </c:pt>
                <c:pt idx="459">
                  <c:v>41577</c:v>
                </c:pt>
                <c:pt idx="460">
                  <c:v>41578</c:v>
                </c:pt>
                <c:pt idx="461">
                  <c:v>41579</c:v>
                </c:pt>
                <c:pt idx="462">
                  <c:v>41582</c:v>
                </c:pt>
                <c:pt idx="463">
                  <c:v>41583</c:v>
                </c:pt>
                <c:pt idx="464">
                  <c:v>41584</c:v>
                </c:pt>
                <c:pt idx="465">
                  <c:v>41585</c:v>
                </c:pt>
                <c:pt idx="466">
                  <c:v>41586</c:v>
                </c:pt>
                <c:pt idx="467">
                  <c:v>41589</c:v>
                </c:pt>
                <c:pt idx="468">
                  <c:v>41590</c:v>
                </c:pt>
                <c:pt idx="469">
                  <c:v>41591</c:v>
                </c:pt>
                <c:pt idx="470">
                  <c:v>41592</c:v>
                </c:pt>
                <c:pt idx="471">
                  <c:v>41593</c:v>
                </c:pt>
                <c:pt idx="472">
                  <c:v>41596</c:v>
                </c:pt>
                <c:pt idx="473">
                  <c:v>41597</c:v>
                </c:pt>
                <c:pt idx="474">
                  <c:v>41598</c:v>
                </c:pt>
                <c:pt idx="475">
                  <c:v>41599</c:v>
                </c:pt>
                <c:pt idx="476">
                  <c:v>41600</c:v>
                </c:pt>
                <c:pt idx="477">
                  <c:v>41603</c:v>
                </c:pt>
                <c:pt idx="478">
                  <c:v>41604</c:v>
                </c:pt>
                <c:pt idx="479">
                  <c:v>41605</c:v>
                </c:pt>
                <c:pt idx="480">
                  <c:v>41607</c:v>
                </c:pt>
                <c:pt idx="481">
                  <c:v>41610</c:v>
                </c:pt>
                <c:pt idx="482">
                  <c:v>41611</c:v>
                </c:pt>
                <c:pt idx="483">
                  <c:v>41612</c:v>
                </c:pt>
                <c:pt idx="484">
                  <c:v>41613</c:v>
                </c:pt>
                <c:pt idx="485">
                  <c:v>41614</c:v>
                </c:pt>
                <c:pt idx="486">
                  <c:v>41617</c:v>
                </c:pt>
                <c:pt idx="487">
                  <c:v>41618</c:v>
                </c:pt>
                <c:pt idx="488">
                  <c:v>41619</c:v>
                </c:pt>
                <c:pt idx="489">
                  <c:v>41620</c:v>
                </c:pt>
                <c:pt idx="490">
                  <c:v>41621</c:v>
                </c:pt>
                <c:pt idx="491">
                  <c:v>41624</c:v>
                </c:pt>
                <c:pt idx="492">
                  <c:v>41625</c:v>
                </c:pt>
                <c:pt idx="493">
                  <c:v>41626</c:v>
                </c:pt>
                <c:pt idx="494">
                  <c:v>41627</c:v>
                </c:pt>
                <c:pt idx="495">
                  <c:v>41628</c:v>
                </c:pt>
                <c:pt idx="496">
                  <c:v>41631</c:v>
                </c:pt>
                <c:pt idx="497">
                  <c:v>41632</c:v>
                </c:pt>
                <c:pt idx="498">
                  <c:v>41634</c:v>
                </c:pt>
                <c:pt idx="499">
                  <c:v>41635</c:v>
                </c:pt>
                <c:pt idx="500">
                  <c:v>41638</c:v>
                </c:pt>
                <c:pt idx="501">
                  <c:v>41639</c:v>
                </c:pt>
                <c:pt idx="502">
                  <c:v>41641</c:v>
                </c:pt>
                <c:pt idx="503">
                  <c:v>41642</c:v>
                </c:pt>
                <c:pt idx="504">
                  <c:v>41645</c:v>
                </c:pt>
                <c:pt idx="505">
                  <c:v>41646</c:v>
                </c:pt>
                <c:pt idx="506">
                  <c:v>41647</c:v>
                </c:pt>
                <c:pt idx="507">
                  <c:v>41648</c:v>
                </c:pt>
                <c:pt idx="508">
                  <c:v>41649</c:v>
                </c:pt>
                <c:pt idx="509">
                  <c:v>41652</c:v>
                </c:pt>
                <c:pt idx="510">
                  <c:v>41653</c:v>
                </c:pt>
                <c:pt idx="511">
                  <c:v>41654</c:v>
                </c:pt>
                <c:pt idx="512">
                  <c:v>41655</c:v>
                </c:pt>
                <c:pt idx="513">
                  <c:v>41656</c:v>
                </c:pt>
                <c:pt idx="514">
                  <c:v>41660</c:v>
                </c:pt>
                <c:pt idx="515">
                  <c:v>41661</c:v>
                </c:pt>
                <c:pt idx="516">
                  <c:v>41662</c:v>
                </c:pt>
                <c:pt idx="517">
                  <c:v>41663</c:v>
                </c:pt>
                <c:pt idx="518">
                  <c:v>41666</c:v>
                </c:pt>
                <c:pt idx="519">
                  <c:v>41667</c:v>
                </c:pt>
                <c:pt idx="520">
                  <c:v>41668</c:v>
                </c:pt>
                <c:pt idx="521">
                  <c:v>41669</c:v>
                </c:pt>
                <c:pt idx="522">
                  <c:v>41670</c:v>
                </c:pt>
                <c:pt idx="523">
                  <c:v>41673</c:v>
                </c:pt>
                <c:pt idx="524">
                  <c:v>41674</c:v>
                </c:pt>
                <c:pt idx="525">
                  <c:v>41675</c:v>
                </c:pt>
                <c:pt idx="526">
                  <c:v>41676</c:v>
                </c:pt>
                <c:pt idx="527">
                  <c:v>41677</c:v>
                </c:pt>
                <c:pt idx="528">
                  <c:v>41680</c:v>
                </c:pt>
                <c:pt idx="529">
                  <c:v>41681</c:v>
                </c:pt>
                <c:pt idx="530">
                  <c:v>41682</c:v>
                </c:pt>
                <c:pt idx="531">
                  <c:v>41683</c:v>
                </c:pt>
                <c:pt idx="532">
                  <c:v>41684</c:v>
                </c:pt>
                <c:pt idx="533">
                  <c:v>41688</c:v>
                </c:pt>
                <c:pt idx="534">
                  <c:v>41689</c:v>
                </c:pt>
                <c:pt idx="535">
                  <c:v>41690</c:v>
                </c:pt>
                <c:pt idx="536">
                  <c:v>41691</c:v>
                </c:pt>
                <c:pt idx="537">
                  <c:v>41694</c:v>
                </c:pt>
                <c:pt idx="538">
                  <c:v>41695</c:v>
                </c:pt>
                <c:pt idx="539">
                  <c:v>41696</c:v>
                </c:pt>
                <c:pt idx="540">
                  <c:v>41697</c:v>
                </c:pt>
                <c:pt idx="541">
                  <c:v>41698</c:v>
                </c:pt>
                <c:pt idx="542">
                  <c:v>41701</c:v>
                </c:pt>
                <c:pt idx="543">
                  <c:v>41702</c:v>
                </c:pt>
                <c:pt idx="544">
                  <c:v>41703</c:v>
                </c:pt>
                <c:pt idx="545">
                  <c:v>41704</c:v>
                </c:pt>
                <c:pt idx="546">
                  <c:v>41705</c:v>
                </c:pt>
                <c:pt idx="547">
                  <c:v>41708</c:v>
                </c:pt>
                <c:pt idx="548">
                  <c:v>41709</c:v>
                </c:pt>
                <c:pt idx="549">
                  <c:v>41710</c:v>
                </c:pt>
                <c:pt idx="550">
                  <c:v>41711</c:v>
                </c:pt>
                <c:pt idx="551">
                  <c:v>41712</c:v>
                </c:pt>
                <c:pt idx="552">
                  <c:v>41715</c:v>
                </c:pt>
                <c:pt idx="553">
                  <c:v>41716</c:v>
                </c:pt>
                <c:pt idx="554">
                  <c:v>41717</c:v>
                </c:pt>
                <c:pt idx="555">
                  <c:v>41718</c:v>
                </c:pt>
                <c:pt idx="556">
                  <c:v>41719</c:v>
                </c:pt>
                <c:pt idx="557">
                  <c:v>41722</c:v>
                </c:pt>
                <c:pt idx="558">
                  <c:v>41723</c:v>
                </c:pt>
                <c:pt idx="559">
                  <c:v>41724</c:v>
                </c:pt>
                <c:pt idx="560">
                  <c:v>41725</c:v>
                </c:pt>
                <c:pt idx="561">
                  <c:v>41726</c:v>
                </c:pt>
                <c:pt idx="562">
                  <c:v>41729</c:v>
                </c:pt>
                <c:pt idx="563">
                  <c:v>41730</c:v>
                </c:pt>
                <c:pt idx="564">
                  <c:v>41731</c:v>
                </c:pt>
                <c:pt idx="565">
                  <c:v>41732</c:v>
                </c:pt>
                <c:pt idx="566">
                  <c:v>41733</c:v>
                </c:pt>
                <c:pt idx="567">
                  <c:v>41736</c:v>
                </c:pt>
                <c:pt idx="568">
                  <c:v>41737</c:v>
                </c:pt>
                <c:pt idx="569">
                  <c:v>41738</c:v>
                </c:pt>
                <c:pt idx="570">
                  <c:v>41739</c:v>
                </c:pt>
                <c:pt idx="571">
                  <c:v>41740</c:v>
                </c:pt>
                <c:pt idx="572">
                  <c:v>41743</c:v>
                </c:pt>
                <c:pt idx="573">
                  <c:v>41744</c:v>
                </c:pt>
                <c:pt idx="574">
                  <c:v>41745</c:v>
                </c:pt>
                <c:pt idx="575">
                  <c:v>41746</c:v>
                </c:pt>
                <c:pt idx="576">
                  <c:v>41750</c:v>
                </c:pt>
                <c:pt idx="577">
                  <c:v>41751</c:v>
                </c:pt>
                <c:pt idx="578">
                  <c:v>41752</c:v>
                </c:pt>
                <c:pt idx="579">
                  <c:v>41753</c:v>
                </c:pt>
                <c:pt idx="580">
                  <c:v>41754</c:v>
                </c:pt>
                <c:pt idx="581">
                  <c:v>41757</c:v>
                </c:pt>
                <c:pt idx="582">
                  <c:v>41758</c:v>
                </c:pt>
                <c:pt idx="583">
                  <c:v>41759</c:v>
                </c:pt>
                <c:pt idx="584">
                  <c:v>41760</c:v>
                </c:pt>
                <c:pt idx="585">
                  <c:v>41761</c:v>
                </c:pt>
                <c:pt idx="586">
                  <c:v>41764</c:v>
                </c:pt>
                <c:pt idx="587">
                  <c:v>41765</c:v>
                </c:pt>
                <c:pt idx="588">
                  <c:v>41766</c:v>
                </c:pt>
                <c:pt idx="589">
                  <c:v>41767</c:v>
                </c:pt>
                <c:pt idx="590">
                  <c:v>41768</c:v>
                </c:pt>
                <c:pt idx="591">
                  <c:v>41771</c:v>
                </c:pt>
                <c:pt idx="592">
                  <c:v>41772</c:v>
                </c:pt>
                <c:pt idx="593">
                  <c:v>41773</c:v>
                </c:pt>
                <c:pt idx="594">
                  <c:v>41774</c:v>
                </c:pt>
                <c:pt idx="595">
                  <c:v>41775</c:v>
                </c:pt>
                <c:pt idx="596">
                  <c:v>41778</c:v>
                </c:pt>
                <c:pt idx="597">
                  <c:v>41779</c:v>
                </c:pt>
                <c:pt idx="598">
                  <c:v>41780</c:v>
                </c:pt>
                <c:pt idx="599">
                  <c:v>41781</c:v>
                </c:pt>
                <c:pt idx="600">
                  <c:v>41782</c:v>
                </c:pt>
                <c:pt idx="601">
                  <c:v>41786</c:v>
                </c:pt>
                <c:pt idx="602">
                  <c:v>41787</c:v>
                </c:pt>
                <c:pt idx="603">
                  <c:v>41788</c:v>
                </c:pt>
                <c:pt idx="604">
                  <c:v>41789</c:v>
                </c:pt>
                <c:pt idx="605">
                  <c:v>41792</c:v>
                </c:pt>
                <c:pt idx="606">
                  <c:v>41793</c:v>
                </c:pt>
                <c:pt idx="607">
                  <c:v>41794</c:v>
                </c:pt>
                <c:pt idx="608">
                  <c:v>41795</c:v>
                </c:pt>
                <c:pt idx="609">
                  <c:v>41796</c:v>
                </c:pt>
                <c:pt idx="610">
                  <c:v>41799</c:v>
                </c:pt>
                <c:pt idx="611">
                  <c:v>41800</c:v>
                </c:pt>
                <c:pt idx="612">
                  <c:v>41801</c:v>
                </c:pt>
                <c:pt idx="613">
                  <c:v>41802</c:v>
                </c:pt>
                <c:pt idx="614">
                  <c:v>41803</c:v>
                </c:pt>
                <c:pt idx="615">
                  <c:v>41806</c:v>
                </c:pt>
                <c:pt idx="616">
                  <c:v>41807</c:v>
                </c:pt>
                <c:pt idx="617">
                  <c:v>41808</c:v>
                </c:pt>
                <c:pt idx="618">
                  <c:v>41809</c:v>
                </c:pt>
                <c:pt idx="619">
                  <c:v>41810</c:v>
                </c:pt>
                <c:pt idx="620">
                  <c:v>41813</c:v>
                </c:pt>
                <c:pt idx="621">
                  <c:v>41814</c:v>
                </c:pt>
                <c:pt idx="622">
                  <c:v>41815</c:v>
                </c:pt>
                <c:pt idx="623">
                  <c:v>41816</c:v>
                </c:pt>
                <c:pt idx="624">
                  <c:v>41817</c:v>
                </c:pt>
                <c:pt idx="625">
                  <c:v>41820</c:v>
                </c:pt>
                <c:pt idx="626">
                  <c:v>41821</c:v>
                </c:pt>
                <c:pt idx="627">
                  <c:v>41822</c:v>
                </c:pt>
                <c:pt idx="628">
                  <c:v>41823</c:v>
                </c:pt>
                <c:pt idx="629">
                  <c:v>41827</c:v>
                </c:pt>
                <c:pt idx="630">
                  <c:v>41828</c:v>
                </c:pt>
                <c:pt idx="631">
                  <c:v>41829</c:v>
                </c:pt>
                <c:pt idx="632">
                  <c:v>41830</c:v>
                </c:pt>
                <c:pt idx="633">
                  <c:v>41831</c:v>
                </c:pt>
                <c:pt idx="634">
                  <c:v>41834</c:v>
                </c:pt>
                <c:pt idx="635">
                  <c:v>41835</c:v>
                </c:pt>
                <c:pt idx="636">
                  <c:v>41836</c:v>
                </c:pt>
                <c:pt idx="637">
                  <c:v>41837</c:v>
                </c:pt>
                <c:pt idx="638">
                  <c:v>41838</c:v>
                </c:pt>
                <c:pt idx="639">
                  <c:v>41841</c:v>
                </c:pt>
                <c:pt idx="640">
                  <c:v>41842</c:v>
                </c:pt>
                <c:pt idx="641">
                  <c:v>41843</c:v>
                </c:pt>
                <c:pt idx="642">
                  <c:v>41844</c:v>
                </c:pt>
                <c:pt idx="643">
                  <c:v>41845</c:v>
                </c:pt>
                <c:pt idx="644">
                  <c:v>41848</c:v>
                </c:pt>
                <c:pt idx="645">
                  <c:v>41849</c:v>
                </c:pt>
                <c:pt idx="646">
                  <c:v>41850</c:v>
                </c:pt>
                <c:pt idx="647">
                  <c:v>41851</c:v>
                </c:pt>
                <c:pt idx="648">
                  <c:v>41852</c:v>
                </c:pt>
                <c:pt idx="649">
                  <c:v>41855</c:v>
                </c:pt>
                <c:pt idx="650">
                  <c:v>41856</c:v>
                </c:pt>
                <c:pt idx="651">
                  <c:v>41857</c:v>
                </c:pt>
                <c:pt idx="652">
                  <c:v>41858</c:v>
                </c:pt>
                <c:pt idx="653">
                  <c:v>41859</c:v>
                </c:pt>
                <c:pt idx="654">
                  <c:v>41862</c:v>
                </c:pt>
                <c:pt idx="655">
                  <c:v>41863</c:v>
                </c:pt>
                <c:pt idx="656">
                  <c:v>41864</c:v>
                </c:pt>
                <c:pt idx="657">
                  <c:v>41865</c:v>
                </c:pt>
                <c:pt idx="658">
                  <c:v>41866</c:v>
                </c:pt>
                <c:pt idx="659">
                  <c:v>41869</c:v>
                </c:pt>
                <c:pt idx="660">
                  <c:v>41870</c:v>
                </c:pt>
                <c:pt idx="661">
                  <c:v>41871</c:v>
                </c:pt>
                <c:pt idx="662">
                  <c:v>41872</c:v>
                </c:pt>
                <c:pt idx="663">
                  <c:v>41873</c:v>
                </c:pt>
                <c:pt idx="664">
                  <c:v>41876</c:v>
                </c:pt>
                <c:pt idx="665">
                  <c:v>41877</c:v>
                </c:pt>
                <c:pt idx="666">
                  <c:v>41878</c:v>
                </c:pt>
                <c:pt idx="667">
                  <c:v>41879</c:v>
                </c:pt>
                <c:pt idx="668">
                  <c:v>41880</c:v>
                </c:pt>
                <c:pt idx="669">
                  <c:v>41884</c:v>
                </c:pt>
                <c:pt idx="670">
                  <c:v>41885</c:v>
                </c:pt>
                <c:pt idx="671">
                  <c:v>41886</c:v>
                </c:pt>
                <c:pt idx="672">
                  <c:v>41887</c:v>
                </c:pt>
                <c:pt idx="673">
                  <c:v>41890</c:v>
                </c:pt>
                <c:pt idx="674">
                  <c:v>41891</c:v>
                </c:pt>
                <c:pt idx="675">
                  <c:v>41892</c:v>
                </c:pt>
                <c:pt idx="676">
                  <c:v>41893</c:v>
                </c:pt>
                <c:pt idx="677">
                  <c:v>41894</c:v>
                </c:pt>
                <c:pt idx="678">
                  <c:v>41897</c:v>
                </c:pt>
                <c:pt idx="679">
                  <c:v>41898</c:v>
                </c:pt>
                <c:pt idx="680">
                  <c:v>41899</c:v>
                </c:pt>
                <c:pt idx="681">
                  <c:v>41900</c:v>
                </c:pt>
                <c:pt idx="682">
                  <c:v>41901</c:v>
                </c:pt>
                <c:pt idx="683">
                  <c:v>41904</c:v>
                </c:pt>
                <c:pt idx="684">
                  <c:v>41905</c:v>
                </c:pt>
                <c:pt idx="685">
                  <c:v>41906</c:v>
                </c:pt>
                <c:pt idx="686">
                  <c:v>41907</c:v>
                </c:pt>
                <c:pt idx="687">
                  <c:v>41908</c:v>
                </c:pt>
                <c:pt idx="688">
                  <c:v>41911</c:v>
                </c:pt>
                <c:pt idx="689">
                  <c:v>41912</c:v>
                </c:pt>
                <c:pt idx="690">
                  <c:v>41913</c:v>
                </c:pt>
                <c:pt idx="691">
                  <c:v>41914</c:v>
                </c:pt>
                <c:pt idx="692">
                  <c:v>41915</c:v>
                </c:pt>
                <c:pt idx="693">
                  <c:v>41918</c:v>
                </c:pt>
                <c:pt idx="694">
                  <c:v>41919</c:v>
                </c:pt>
                <c:pt idx="695">
                  <c:v>41920</c:v>
                </c:pt>
                <c:pt idx="696">
                  <c:v>41921</c:v>
                </c:pt>
                <c:pt idx="697">
                  <c:v>41922</c:v>
                </c:pt>
                <c:pt idx="698">
                  <c:v>41925</c:v>
                </c:pt>
                <c:pt idx="699">
                  <c:v>41926</c:v>
                </c:pt>
                <c:pt idx="700">
                  <c:v>41927</c:v>
                </c:pt>
                <c:pt idx="701">
                  <c:v>41928</c:v>
                </c:pt>
                <c:pt idx="702">
                  <c:v>41929</c:v>
                </c:pt>
                <c:pt idx="703">
                  <c:v>41932</c:v>
                </c:pt>
                <c:pt idx="704">
                  <c:v>41933</c:v>
                </c:pt>
                <c:pt idx="705">
                  <c:v>41934</c:v>
                </c:pt>
                <c:pt idx="706">
                  <c:v>41935</c:v>
                </c:pt>
                <c:pt idx="707">
                  <c:v>41936</c:v>
                </c:pt>
                <c:pt idx="708">
                  <c:v>41939</c:v>
                </c:pt>
                <c:pt idx="709">
                  <c:v>41940</c:v>
                </c:pt>
                <c:pt idx="710">
                  <c:v>41941</c:v>
                </c:pt>
                <c:pt idx="711">
                  <c:v>41942</c:v>
                </c:pt>
                <c:pt idx="712">
                  <c:v>41943</c:v>
                </c:pt>
                <c:pt idx="713">
                  <c:v>41946</c:v>
                </c:pt>
                <c:pt idx="714">
                  <c:v>41947</c:v>
                </c:pt>
                <c:pt idx="715">
                  <c:v>41948</c:v>
                </c:pt>
                <c:pt idx="716">
                  <c:v>41949</c:v>
                </c:pt>
                <c:pt idx="717">
                  <c:v>41950</c:v>
                </c:pt>
                <c:pt idx="718">
                  <c:v>41953</c:v>
                </c:pt>
                <c:pt idx="719">
                  <c:v>41954</c:v>
                </c:pt>
                <c:pt idx="720">
                  <c:v>41955</c:v>
                </c:pt>
                <c:pt idx="721">
                  <c:v>41956</c:v>
                </c:pt>
                <c:pt idx="722">
                  <c:v>41957</c:v>
                </c:pt>
                <c:pt idx="723">
                  <c:v>41960</c:v>
                </c:pt>
                <c:pt idx="724">
                  <c:v>41961</c:v>
                </c:pt>
                <c:pt idx="725">
                  <c:v>41962</c:v>
                </c:pt>
                <c:pt idx="726">
                  <c:v>41963</c:v>
                </c:pt>
                <c:pt idx="727">
                  <c:v>41964</c:v>
                </c:pt>
                <c:pt idx="728">
                  <c:v>41967</c:v>
                </c:pt>
                <c:pt idx="729">
                  <c:v>41968</c:v>
                </c:pt>
                <c:pt idx="730">
                  <c:v>41969</c:v>
                </c:pt>
                <c:pt idx="731">
                  <c:v>41971</c:v>
                </c:pt>
                <c:pt idx="732">
                  <c:v>41974</c:v>
                </c:pt>
                <c:pt idx="733">
                  <c:v>41975</c:v>
                </c:pt>
                <c:pt idx="734">
                  <c:v>41976</c:v>
                </c:pt>
                <c:pt idx="735">
                  <c:v>41977</c:v>
                </c:pt>
                <c:pt idx="736">
                  <c:v>41978</c:v>
                </c:pt>
                <c:pt idx="737">
                  <c:v>41981</c:v>
                </c:pt>
                <c:pt idx="738">
                  <c:v>41982</c:v>
                </c:pt>
                <c:pt idx="739">
                  <c:v>41983</c:v>
                </c:pt>
                <c:pt idx="740">
                  <c:v>41984</c:v>
                </c:pt>
                <c:pt idx="741">
                  <c:v>41985</c:v>
                </c:pt>
                <c:pt idx="742">
                  <c:v>41988</c:v>
                </c:pt>
                <c:pt idx="743">
                  <c:v>41989</c:v>
                </c:pt>
                <c:pt idx="744">
                  <c:v>41990</c:v>
                </c:pt>
                <c:pt idx="745">
                  <c:v>41991</c:v>
                </c:pt>
                <c:pt idx="746">
                  <c:v>41992</c:v>
                </c:pt>
                <c:pt idx="747">
                  <c:v>41995</c:v>
                </c:pt>
                <c:pt idx="748">
                  <c:v>41996</c:v>
                </c:pt>
                <c:pt idx="749">
                  <c:v>41997</c:v>
                </c:pt>
                <c:pt idx="750">
                  <c:v>41999</c:v>
                </c:pt>
                <c:pt idx="751">
                  <c:v>42002</c:v>
                </c:pt>
                <c:pt idx="752">
                  <c:v>42003</c:v>
                </c:pt>
                <c:pt idx="753">
                  <c:v>42004</c:v>
                </c:pt>
                <c:pt idx="754">
                  <c:v>42006</c:v>
                </c:pt>
                <c:pt idx="755">
                  <c:v>42009</c:v>
                </c:pt>
                <c:pt idx="756">
                  <c:v>42010</c:v>
                </c:pt>
                <c:pt idx="757">
                  <c:v>42011</c:v>
                </c:pt>
                <c:pt idx="758">
                  <c:v>42012</c:v>
                </c:pt>
                <c:pt idx="759">
                  <c:v>42013</c:v>
                </c:pt>
                <c:pt idx="760">
                  <c:v>42016</c:v>
                </c:pt>
                <c:pt idx="761">
                  <c:v>42017</c:v>
                </c:pt>
                <c:pt idx="762">
                  <c:v>42018</c:v>
                </c:pt>
                <c:pt idx="763">
                  <c:v>42019</c:v>
                </c:pt>
                <c:pt idx="764">
                  <c:v>42020</c:v>
                </c:pt>
                <c:pt idx="765">
                  <c:v>42024</c:v>
                </c:pt>
                <c:pt idx="766">
                  <c:v>42025</c:v>
                </c:pt>
                <c:pt idx="767">
                  <c:v>42026</c:v>
                </c:pt>
                <c:pt idx="768">
                  <c:v>42027</c:v>
                </c:pt>
                <c:pt idx="769">
                  <c:v>42030</c:v>
                </c:pt>
                <c:pt idx="770">
                  <c:v>42031</c:v>
                </c:pt>
                <c:pt idx="771">
                  <c:v>42032</c:v>
                </c:pt>
                <c:pt idx="772">
                  <c:v>42033</c:v>
                </c:pt>
                <c:pt idx="773">
                  <c:v>42034</c:v>
                </c:pt>
                <c:pt idx="774">
                  <c:v>42037</c:v>
                </c:pt>
                <c:pt idx="775">
                  <c:v>42038</c:v>
                </c:pt>
                <c:pt idx="776">
                  <c:v>42039</c:v>
                </c:pt>
                <c:pt idx="777">
                  <c:v>42040</c:v>
                </c:pt>
                <c:pt idx="778">
                  <c:v>42041</c:v>
                </c:pt>
                <c:pt idx="779">
                  <c:v>42044</c:v>
                </c:pt>
                <c:pt idx="780">
                  <c:v>42045</c:v>
                </c:pt>
                <c:pt idx="781">
                  <c:v>42046</c:v>
                </c:pt>
                <c:pt idx="782">
                  <c:v>42047</c:v>
                </c:pt>
                <c:pt idx="783">
                  <c:v>42048</c:v>
                </c:pt>
                <c:pt idx="784">
                  <c:v>42052</c:v>
                </c:pt>
                <c:pt idx="785">
                  <c:v>42053</c:v>
                </c:pt>
                <c:pt idx="786">
                  <c:v>42054</c:v>
                </c:pt>
                <c:pt idx="787">
                  <c:v>42055</c:v>
                </c:pt>
                <c:pt idx="788">
                  <c:v>42058</c:v>
                </c:pt>
                <c:pt idx="789">
                  <c:v>42059</c:v>
                </c:pt>
                <c:pt idx="790">
                  <c:v>42060</c:v>
                </c:pt>
                <c:pt idx="791">
                  <c:v>42061</c:v>
                </c:pt>
                <c:pt idx="792">
                  <c:v>42062</c:v>
                </c:pt>
                <c:pt idx="793">
                  <c:v>42065</c:v>
                </c:pt>
                <c:pt idx="794">
                  <c:v>42066</c:v>
                </c:pt>
                <c:pt idx="795">
                  <c:v>42067</c:v>
                </c:pt>
                <c:pt idx="796">
                  <c:v>42068</c:v>
                </c:pt>
                <c:pt idx="797">
                  <c:v>42069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42079</c:v>
                </c:pt>
                <c:pt idx="804">
                  <c:v>42080</c:v>
                </c:pt>
                <c:pt idx="805">
                  <c:v>42081</c:v>
                </c:pt>
                <c:pt idx="806">
                  <c:v>42082</c:v>
                </c:pt>
                <c:pt idx="807">
                  <c:v>42083</c:v>
                </c:pt>
                <c:pt idx="808">
                  <c:v>42086</c:v>
                </c:pt>
                <c:pt idx="809">
                  <c:v>42087</c:v>
                </c:pt>
                <c:pt idx="810">
                  <c:v>42088</c:v>
                </c:pt>
                <c:pt idx="811">
                  <c:v>42089</c:v>
                </c:pt>
                <c:pt idx="812">
                  <c:v>42090</c:v>
                </c:pt>
                <c:pt idx="813">
                  <c:v>42093</c:v>
                </c:pt>
                <c:pt idx="814">
                  <c:v>42094</c:v>
                </c:pt>
                <c:pt idx="815">
                  <c:v>42095</c:v>
                </c:pt>
                <c:pt idx="816">
                  <c:v>42096</c:v>
                </c:pt>
                <c:pt idx="817">
                  <c:v>42100</c:v>
                </c:pt>
                <c:pt idx="818">
                  <c:v>42101</c:v>
                </c:pt>
                <c:pt idx="819">
                  <c:v>42102</c:v>
                </c:pt>
                <c:pt idx="820">
                  <c:v>42103</c:v>
                </c:pt>
                <c:pt idx="821">
                  <c:v>42104</c:v>
                </c:pt>
                <c:pt idx="822">
                  <c:v>42107</c:v>
                </c:pt>
                <c:pt idx="823">
                  <c:v>42108</c:v>
                </c:pt>
                <c:pt idx="824">
                  <c:v>42109</c:v>
                </c:pt>
                <c:pt idx="825">
                  <c:v>42110</c:v>
                </c:pt>
                <c:pt idx="826">
                  <c:v>42111</c:v>
                </c:pt>
                <c:pt idx="827">
                  <c:v>42114</c:v>
                </c:pt>
                <c:pt idx="828">
                  <c:v>42115</c:v>
                </c:pt>
                <c:pt idx="829">
                  <c:v>42116</c:v>
                </c:pt>
                <c:pt idx="830">
                  <c:v>42117</c:v>
                </c:pt>
                <c:pt idx="831">
                  <c:v>42118</c:v>
                </c:pt>
                <c:pt idx="832">
                  <c:v>42121</c:v>
                </c:pt>
                <c:pt idx="833">
                  <c:v>42122</c:v>
                </c:pt>
                <c:pt idx="834">
                  <c:v>42123</c:v>
                </c:pt>
                <c:pt idx="835">
                  <c:v>42124</c:v>
                </c:pt>
                <c:pt idx="836">
                  <c:v>42125</c:v>
                </c:pt>
                <c:pt idx="837">
                  <c:v>42128</c:v>
                </c:pt>
                <c:pt idx="838">
                  <c:v>42129</c:v>
                </c:pt>
                <c:pt idx="839">
                  <c:v>42130</c:v>
                </c:pt>
                <c:pt idx="840">
                  <c:v>42131</c:v>
                </c:pt>
                <c:pt idx="841">
                  <c:v>42132</c:v>
                </c:pt>
                <c:pt idx="842">
                  <c:v>42135</c:v>
                </c:pt>
                <c:pt idx="843">
                  <c:v>42136</c:v>
                </c:pt>
                <c:pt idx="844">
                  <c:v>42137</c:v>
                </c:pt>
                <c:pt idx="845">
                  <c:v>42138</c:v>
                </c:pt>
                <c:pt idx="846">
                  <c:v>42139</c:v>
                </c:pt>
                <c:pt idx="847">
                  <c:v>42142</c:v>
                </c:pt>
                <c:pt idx="848">
                  <c:v>42143</c:v>
                </c:pt>
                <c:pt idx="849">
                  <c:v>42144</c:v>
                </c:pt>
                <c:pt idx="850">
                  <c:v>42145</c:v>
                </c:pt>
                <c:pt idx="851">
                  <c:v>42146</c:v>
                </c:pt>
                <c:pt idx="852">
                  <c:v>42150</c:v>
                </c:pt>
                <c:pt idx="853">
                  <c:v>42151</c:v>
                </c:pt>
                <c:pt idx="854">
                  <c:v>42152</c:v>
                </c:pt>
                <c:pt idx="855">
                  <c:v>42153</c:v>
                </c:pt>
                <c:pt idx="856">
                  <c:v>42156</c:v>
                </c:pt>
                <c:pt idx="857">
                  <c:v>42157</c:v>
                </c:pt>
                <c:pt idx="858">
                  <c:v>42158</c:v>
                </c:pt>
                <c:pt idx="859">
                  <c:v>42159</c:v>
                </c:pt>
                <c:pt idx="860">
                  <c:v>42160</c:v>
                </c:pt>
                <c:pt idx="861">
                  <c:v>42163</c:v>
                </c:pt>
                <c:pt idx="862">
                  <c:v>42164</c:v>
                </c:pt>
                <c:pt idx="863">
                  <c:v>42165</c:v>
                </c:pt>
                <c:pt idx="864">
                  <c:v>42166</c:v>
                </c:pt>
                <c:pt idx="865">
                  <c:v>42167</c:v>
                </c:pt>
                <c:pt idx="866">
                  <c:v>42170</c:v>
                </c:pt>
                <c:pt idx="867">
                  <c:v>42171</c:v>
                </c:pt>
                <c:pt idx="868">
                  <c:v>42172</c:v>
                </c:pt>
                <c:pt idx="869">
                  <c:v>42173</c:v>
                </c:pt>
                <c:pt idx="870">
                  <c:v>42174</c:v>
                </c:pt>
                <c:pt idx="871">
                  <c:v>42177</c:v>
                </c:pt>
                <c:pt idx="872">
                  <c:v>42178</c:v>
                </c:pt>
                <c:pt idx="873">
                  <c:v>42179</c:v>
                </c:pt>
                <c:pt idx="874">
                  <c:v>42180</c:v>
                </c:pt>
                <c:pt idx="875">
                  <c:v>42181</c:v>
                </c:pt>
                <c:pt idx="876">
                  <c:v>42184</c:v>
                </c:pt>
                <c:pt idx="877">
                  <c:v>42185</c:v>
                </c:pt>
                <c:pt idx="878">
                  <c:v>42186</c:v>
                </c:pt>
                <c:pt idx="879">
                  <c:v>42187</c:v>
                </c:pt>
                <c:pt idx="880">
                  <c:v>42191</c:v>
                </c:pt>
                <c:pt idx="881">
                  <c:v>42192</c:v>
                </c:pt>
                <c:pt idx="882">
                  <c:v>42193</c:v>
                </c:pt>
                <c:pt idx="883">
                  <c:v>42194</c:v>
                </c:pt>
                <c:pt idx="884">
                  <c:v>42195</c:v>
                </c:pt>
                <c:pt idx="885">
                  <c:v>42198</c:v>
                </c:pt>
                <c:pt idx="886">
                  <c:v>42199</c:v>
                </c:pt>
                <c:pt idx="887">
                  <c:v>42200</c:v>
                </c:pt>
                <c:pt idx="888">
                  <c:v>42201</c:v>
                </c:pt>
                <c:pt idx="889">
                  <c:v>42202</c:v>
                </c:pt>
                <c:pt idx="890">
                  <c:v>42205</c:v>
                </c:pt>
                <c:pt idx="891">
                  <c:v>42206</c:v>
                </c:pt>
                <c:pt idx="892">
                  <c:v>42207</c:v>
                </c:pt>
                <c:pt idx="893">
                  <c:v>42208</c:v>
                </c:pt>
                <c:pt idx="894">
                  <c:v>42209</c:v>
                </c:pt>
                <c:pt idx="895">
                  <c:v>42212</c:v>
                </c:pt>
                <c:pt idx="896">
                  <c:v>42213</c:v>
                </c:pt>
                <c:pt idx="897">
                  <c:v>42214</c:v>
                </c:pt>
                <c:pt idx="898">
                  <c:v>42215</c:v>
                </c:pt>
                <c:pt idx="899">
                  <c:v>42216</c:v>
                </c:pt>
                <c:pt idx="900">
                  <c:v>42219</c:v>
                </c:pt>
                <c:pt idx="901">
                  <c:v>42220</c:v>
                </c:pt>
                <c:pt idx="902">
                  <c:v>42221</c:v>
                </c:pt>
                <c:pt idx="903">
                  <c:v>42222</c:v>
                </c:pt>
                <c:pt idx="904">
                  <c:v>42223</c:v>
                </c:pt>
                <c:pt idx="905">
                  <c:v>42226</c:v>
                </c:pt>
                <c:pt idx="906">
                  <c:v>42227</c:v>
                </c:pt>
                <c:pt idx="907">
                  <c:v>42228</c:v>
                </c:pt>
                <c:pt idx="908">
                  <c:v>42229</c:v>
                </c:pt>
                <c:pt idx="909">
                  <c:v>42230</c:v>
                </c:pt>
                <c:pt idx="910">
                  <c:v>42233</c:v>
                </c:pt>
                <c:pt idx="911">
                  <c:v>42234</c:v>
                </c:pt>
                <c:pt idx="912">
                  <c:v>42235</c:v>
                </c:pt>
                <c:pt idx="913">
                  <c:v>42236</c:v>
                </c:pt>
                <c:pt idx="914">
                  <c:v>42237</c:v>
                </c:pt>
                <c:pt idx="915">
                  <c:v>42240</c:v>
                </c:pt>
                <c:pt idx="916">
                  <c:v>42241</c:v>
                </c:pt>
                <c:pt idx="917">
                  <c:v>42242</c:v>
                </c:pt>
                <c:pt idx="918">
                  <c:v>42243</c:v>
                </c:pt>
                <c:pt idx="919">
                  <c:v>42244</c:v>
                </c:pt>
                <c:pt idx="920">
                  <c:v>42247</c:v>
                </c:pt>
                <c:pt idx="921">
                  <c:v>42248</c:v>
                </c:pt>
                <c:pt idx="922">
                  <c:v>42249</c:v>
                </c:pt>
                <c:pt idx="923">
                  <c:v>42250</c:v>
                </c:pt>
                <c:pt idx="924">
                  <c:v>42251</c:v>
                </c:pt>
                <c:pt idx="925">
                  <c:v>42255</c:v>
                </c:pt>
                <c:pt idx="926">
                  <c:v>42256</c:v>
                </c:pt>
                <c:pt idx="927">
                  <c:v>42257</c:v>
                </c:pt>
                <c:pt idx="928">
                  <c:v>42258</c:v>
                </c:pt>
                <c:pt idx="929">
                  <c:v>42261</c:v>
                </c:pt>
                <c:pt idx="930">
                  <c:v>42262</c:v>
                </c:pt>
                <c:pt idx="931">
                  <c:v>42263</c:v>
                </c:pt>
                <c:pt idx="932">
                  <c:v>42264</c:v>
                </c:pt>
                <c:pt idx="933">
                  <c:v>42265</c:v>
                </c:pt>
                <c:pt idx="934">
                  <c:v>42268</c:v>
                </c:pt>
                <c:pt idx="935">
                  <c:v>42269</c:v>
                </c:pt>
                <c:pt idx="936">
                  <c:v>42270</c:v>
                </c:pt>
                <c:pt idx="937">
                  <c:v>42271</c:v>
                </c:pt>
                <c:pt idx="938">
                  <c:v>42272</c:v>
                </c:pt>
                <c:pt idx="939">
                  <c:v>42275</c:v>
                </c:pt>
                <c:pt idx="940">
                  <c:v>42276</c:v>
                </c:pt>
                <c:pt idx="941">
                  <c:v>42277</c:v>
                </c:pt>
                <c:pt idx="942">
                  <c:v>42278</c:v>
                </c:pt>
                <c:pt idx="943">
                  <c:v>42279</c:v>
                </c:pt>
                <c:pt idx="944">
                  <c:v>42282</c:v>
                </c:pt>
                <c:pt idx="945">
                  <c:v>42283</c:v>
                </c:pt>
                <c:pt idx="946">
                  <c:v>42284</c:v>
                </c:pt>
                <c:pt idx="947">
                  <c:v>42285</c:v>
                </c:pt>
                <c:pt idx="948">
                  <c:v>42286</c:v>
                </c:pt>
                <c:pt idx="949">
                  <c:v>42289</c:v>
                </c:pt>
                <c:pt idx="950">
                  <c:v>42290</c:v>
                </c:pt>
                <c:pt idx="951">
                  <c:v>42291</c:v>
                </c:pt>
                <c:pt idx="952">
                  <c:v>42292</c:v>
                </c:pt>
                <c:pt idx="953">
                  <c:v>42293</c:v>
                </c:pt>
                <c:pt idx="954">
                  <c:v>42296</c:v>
                </c:pt>
                <c:pt idx="955">
                  <c:v>42297</c:v>
                </c:pt>
                <c:pt idx="956">
                  <c:v>42298</c:v>
                </c:pt>
                <c:pt idx="957">
                  <c:v>42299</c:v>
                </c:pt>
                <c:pt idx="958">
                  <c:v>42300</c:v>
                </c:pt>
                <c:pt idx="959">
                  <c:v>42303</c:v>
                </c:pt>
                <c:pt idx="960">
                  <c:v>42304</c:v>
                </c:pt>
                <c:pt idx="961">
                  <c:v>42305</c:v>
                </c:pt>
                <c:pt idx="962">
                  <c:v>42306</c:v>
                </c:pt>
                <c:pt idx="963">
                  <c:v>42307</c:v>
                </c:pt>
                <c:pt idx="964">
                  <c:v>42310</c:v>
                </c:pt>
                <c:pt idx="965">
                  <c:v>42311</c:v>
                </c:pt>
                <c:pt idx="966">
                  <c:v>42312</c:v>
                </c:pt>
                <c:pt idx="967">
                  <c:v>42313</c:v>
                </c:pt>
                <c:pt idx="968">
                  <c:v>42314</c:v>
                </c:pt>
                <c:pt idx="969">
                  <c:v>42317</c:v>
                </c:pt>
                <c:pt idx="970">
                  <c:v>42318</c:v>
                </c:pt>
                <c:pt idx="971">
                  <c:v>42319</c:v>
                </c:pt>
                <c:pt idx="972">
                  <c:v>42320</c:v>
                </c:pt>
                <c:pt idx="973">
                  <c:v>42321</c:v>
                </c:pt>
                <c:pt idx="974">
                  <c:v>42324</c:v>
                </c:pt>
                <c:pt idx="975">
                  <c:v>42325</c:v>
                </c:pt>
                <c:pt idx="976">
                  <c:v>42326</c:v>
                </c:pt>
                <c:pt idx="977">
                  <c:v>42327</c:v>
                </c:pt>
                <c:pt idx="978">
                  <c:v>42328</c:v>
                </c:pt>
                <c:pt idx="979">
                  <c:v>42331</c:v>
                </c:pt>
                <c:pt idx="980">
                  <c:v>42332</c:v>
                </c:pt>
                <c:pt idx="981">
                  <c:v>42333</c:v>
                </c:pt>
                <c:pt idx="982">
                  <c:v>42335</c:v>
                </c:pt>
                <c:pt idx="983">
                  <c:v>42338</c:v>
                </c:pt>
                <c:pt idx="984">
                  <c:v>42339</c:v>
                </c:pt>
                <c:pt idx="985">
                  <c:v>42340</c:v>
                </c:pt>
                <c:pt idx="986">
                  <c:v>42341</c:v>
                </c:pt>
                <c:pt idx="987">
                  <c:v>42342</c:v>
                </c:pt>
                <c:pt idx="988">
                  <c:v>42345</c:v>
                </c:pt>
                <c:pt idx="989">
                  <c:v>42346</c:v>
                </c:pt>
                <c:pt idx="990">
                  <c:v>42347</c:v>
                </c:pt>
                <c:pt idx="991">
                  <c:v>42348</c:v>
                </c:pt>
                <c:pt idx="992">
                  <c:v>42349</c:v>
                </c:pt>
                <c:pt idx="993">
                  <c:v>42352</c:v>
                </c:pt>
                <c:pt idx="994">
                  <c:v>42353</c:v>
                </c:pt>
                <c:pt idx="995">
                  <c:v>42354</c:v>
                </c:pt>
                <c:pt idx="996">
                  <c:v>42355</c:v>
                </c:pt>
                <c:pt idx="997">
                  <c:v>42356</c:v>
                </c:pt>
                <c:pt idx="998">
                  <c:v>42359</c:v>
                </c:pt>
                <c:pt idx="999">
                  <c:v>42360</c:v>
                </c:pt>
                <c:pt idx="1000">
                  <c:v>42361</c:v>
                </c:pt>
                <c:pt idx="1001">
                  <c:v>42362</c:v>
                </c:pt>
                <c:pt idx="1002">
                  <c:v>42366</c:v>
                </c:pt>
                <c:pt idx="1003">
                  <c:v>42367</c:v>
                </c:pt>
                <c:pt idx="1004">
                  <c:v>42368</c:v>
                </c:pt>
                <c:pt idx="1005">
                  <c:v>42369</c:v>
                </c:pt>
                <c:pt idx="1006">
                  <c:v>42373</c:v>
                </c:pt>
                <c:pt idx="1007">
                  <c:v>42374</c:v>
                </c:pt>
                <c:pt idx="1008">
                  <c:v>42375</c:v>
                </c:pt>
                <c:pt idx="1009">
                  <c:v>42376</c:v>
                </c:pt>
                <c:pt idx="1010">
                  <c:v>42377</c:v>
                </c:pt>
                <c:pt idx="1011">
                  <c:v>42380</c:v>
                </c:pt>
                <c:pt idx="1012">
                  <c:v>42381</c:v>
                </c:pt>
                <c:pt idx="1013">
                  <c:v>42382</c:v>
                </c:pt>
                <c:pt idx="1014">
                  <c:v>42383</c:v>
                </c:pt>
                <c:pt idx="1015">
                  <c:v>42384</c:v>
                </c:pt>
                <c:pt idx="1016">
                  <c:v>42388</c:v>
                </c:pt>
                <c:pt idx="1017">
                  <c:v>42389</c:v>
                </c:pt>
                <c:pt idx="1018">
                  <c:v>42390</c:v>
                </c:pt>
                <c:pt idx="1019">
                  <c:v>42391</c:v>
                </c:pt>
                <c:pt idx="1020">
                  <c:v>42394</c:v>
                </c:pt>
                <c:pt idx="1021">
                  <c:v>42395</c:v>
                </c:pt>
                <c:pt idx="1022">
                  <c:v>42396</c:v>
                </c:pt>
                <c:pt idx="1023">
                  <c:v>42397</c:v>
                </c:pt>
                <c:pt idx="1024">
                  <c:v>42398</c:v>
                </c:pt>
                <c:pt idx="1025">
                  <c:v>42401</c:v>
                </c:pt>
                <c:pt idx="1026">
                  <c:v>42402</c:v>
                </c:pt>
                <c:pt idx="1027">
                  <c:v>42403</c:v>
                </c:pt>
                <c:pt idx="1028">
                  <c:v>42404</c:v>
                </c:pt>
                <c:pt idx="1029">
                  <c:v>42405</c:v>
                </c:pt>
                <c:pt idx="1030">
                  <c:v>42408</c:v>
                </c:pt>
                <c:pt idx="1031">
                  <c:v>42409</c:v>
                </c:pt>
                <c:pt idx="1032">
                  <c:v>42410</c:v>
                </c:pt>
                <c:pt idx="1033">
                  <c:v>42411</c:v>
                </c:pt>
                <c:pt idx="1034">
                  <c:v>42412</c:v>
                </c:pt>
                <c:pt idx="1035">
                  <c:v>42416</c:v>
                </c:pt>
                <c:pt idx="1036">
                  <c:v>42417</c:v>
                </c:pt>
                <c:pt idx="1037">
                  <c:v>42418</c:v>
                </c:pt>
                <c:pt idx="1038">
                  <c:v>42419</c:v>
                </c:pt>
                <c:pt idx="1039">
                  <c:v>42422</c:v>
                </c:pt>
                <c:pt idx="1040">
                  <c:v>42423</c:v>
                </c:pt>
                <c:pt idx="1041">
                  <c:v>42424</c:v>
                </c:pt>
                <c:pt idx="1042">
                  <c:v>42425</c:v>
                </c:pt>
                <c:pt idx="1043">
                  <c:v>42426</c:v>
                </c:pt>
                <c:pt idx="1044">
                  <c:v>42429</c:v>
                </c:pt>
                <c:pt idx="1045">
                  <c:v>42430</c:v>
                </c:pt>
                <c:pt idx="1046">
                  <c:v>42431</c:v>
                </c:pt>
                <c:pt idx="1047">
                  <c:v>42432</c:v>
                </c:pt>
                <c:pt idx="1048">
                  <c:v>42433</c:v>
                </c:pt>
                <c:pt idx="1049">
                  <c:v>42436</c:v>
                </c:pt>
                <c:pt idx="1050">
                  <c:v>42437</c:v>
                </c:pt>
                <c:pt idx="1051">
                  <c:v>42438</c:v>
                </c:pt>
                <c:pt idx="1052">
                  <c:v>42439</c:v>
                </c:pt>
                <c:pt idx="1053">
                  <c:v>42440</c:v>
                </c:pt>
                <c:pt idx="1054">
                  <c:v>42443</c:v>
                </c:pt>
                <c:pt idx="1055">
                  <c:v>42444</c:v>
                </c:pt>
                <c:pt idx="1056">
                  <c:v>42445</c:v>
                </c:pt>
                <c:pt idx="1057">
                  <c:v>42446</c:v>
                </c:pt>
                <c:pt idx="1058">
                  <c:v>42447</c:v>
                </c:pt>
                <c:pt idx="1059">
                  <c:v>42450</c:v>
                </c:pt>
                <c:pt idx="1060">
                  <c:v>42451</c:v>
                </c:pt>
                <c:pt idx="1061">
                  <c:v>42452</c:v>
                </c:pt>
                <c:pt idx="1062">
                  <c:v>42453</c:v>
                </c:pt>
                <c:pt idx="1063">
                  <c:v>42457</c:v>
                </c:pt>
                <c:pt idx="1064">
                  <c:v>42458</c:v>
                </c:pt>
                <c:pt idx="1065">
                  <c:v>42459</c:v>
                </c:pt>
                <c:pt idx="1066">
                  <c:v>42460</c:v>
                </c:pt>
                <c:pt idx="1067">
                  <c:v>42461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42471</c:v>
                </c:pt>
                <c:pt idx="1074">
                  <c:v>42472</c:v>
                </c:pt>
                <c:pt idx="1075">
                  <c:v>42473</c:v>
                </c:pt>
                <c:pt idx="1076">
                  <c:v>42474</c:v>
                </c:pt>
                <c:pt idx="1077">
                  <c:v>42475</c:v>
                </c:pt>
                <c:pt idx="1078">
                  <c:v>42478</c:v>
                </c:pt>
                <c:pt idx="1079">
                  <c:v>42479</c:v>
                </c:pt>
                <c:pt idx="1080">
                  <c:v>42480</c:v>
                </c:pt>
                <c:pt idx="1081">
                  <c:v>42481</c:v>
                </c:pt>
                <c:pt idx="1082">
                  <c:v>42482</c:v>
                </c:pt>
                <c:pt idx="1083">
                  <c:v>42485</c:v>
                </c:pt>
                <c:pt idx="1084">
                  <c:v>42486</c:v>
                </c:pt>
                <c:pt idx="1085">
                  <c:v>42487</c:v>
                </c:pt>
                <c:pt idx="1086">
                  <c:v>42488</c:v>
                </c:pt>
                <c:pt idx="1087">
                  <c:v>42489</c:v>
                </c:pt>
                <c:pt idx="1088">
                  <c:v>42492</c:v>
                </c:pt>
                <c:pt idx="1089">
                  <c:v>42493</c:v>
                </c:pt>
                <c:pt idx="1090">
                  <c:v>42494</c:v>
                </c:pt>
                <c:pt idx="1091">
                  <c:v>42495</c:v>
                </c:pt>
                <c:pt idx="1092">
                  <c:v>42496</c:v>
                </c:pt>
                <c:pt idx="1093">
                  <c:v>42499</c:v>
                </c:pt>
                <c:pt idx="1094">
                  <c:v>42500</c:v>
                </c:pt>
                <c:pt idx="1095">
                  <c:v>42501</c:v>
                </c:pt>
                <c:pt idx="1096">
                  <c:v>42502</c:v>
                </c:pt>
                <c:pt idx="1097">
                  <c:v>42503</c:v>
                </c:pt>
                <c:pt idx="1098">
                  <c:v>42506</c:v>
                </c:pt>
                <c:pt idx="1099">
                  <c:v>42507</c:v>
                </c:pt>
                <c:pt idx="1100">
                  <c:v>42508</c:v>
                </c:pt>
                <c:pt idx="1101">
                  <c:v>42509</c:v>
                </c:pt>
                <c:pt idx="1102">
                  <c:v>42510</c:v>
                </c:pt>
                <c:pt idx="1103">
                  <c:v>42513</c:v>
                </c:pt>
                <c:pt idx="1104">
                  <c:v>42514</c:v>
                </c:pt>
                <c:pt idx="1105">
                  <c:v>42515</c:v>
                </c:pt>
                <c:pt idx="1106">
                  <c:v>42516</c:v>
                </c:pt>
                <c:pt idx="1107">
                  <c:v>42517</c:v>
                </c:pt>
                <c:pt idx="1108">
                  <c:v>42521</c:v>
                </c:pt>
                <c:pt idx="1109">
                  <c:v>42522</c:v>
                </c:pt>
                <c:pt idx="1110">
                  <c:v>42523</c:v>
                </c:pt>
                <c:pt idx="1111">
                  <c:v>42524</c:v>
                </c:pt>
                <c:pt idx="1112">
                  <c:v>42527</c:v>
                </c:pt>
                <c:pt idx="1113">
                  <c:v>42528</c:v>
                </c:pt>
                <c:pt idx="1114">
                  <c:v>42529</c:v>
                </c:pt>
                <c:pt idx="1115">
                  <c:v>42530</c:v>
                </c:pt>
                <c:pt idx="1116">
                  <c:v>42531</c:v>
                </c:pt>
                <c:pt idx="1117">
                  <c:v>42534</c:v>
                </c:pt>
                <c:pt idx="1118">
                  <c:v>42535</c:v>
                </c:pt>
                <c:pt idx="1119">
                  <c:v>42536</c:v>
                </c:pt>
                <c:pt idx="1120">
                  <c:v>42537</c:v>
                </c:pt>
                <c:pt idx="1121">
                  <c:v>42538</c:v>
                </c:pt>
                <c:pt idx="1122">
                  <c:v>42541</c:v>
                </c:pt>
                <c:pt idx="1123">
                  <c:v>42542</c:v>
                </c:pt>
                <c:pt idx="1124">
                  <c:v>42543</c:v>
                </c:pt>
                <c:pt idx="1125">
                  <c:v>42544</c:v>
                </c:pt>
                <c:pt idx="1126">
                  <c:v>42545</c:v>
                </c:pt>
                <c:pt idx="1127">
                  <c:v>42548</c:v>
                </c:pt>
                <c:pt idx="1128">
                  <c:v>42549</c:v>
                </c:pt>
                <c:pt idx="1129">
                  <c:v>42550</c:v>
                </c:pt>
                <c:pt idx="1130">
                  <c:v>42551</c:v>
                </c:pt>
                <c:pt idx="1131">
                  <c:v>42552</c:v>
                </c:pt>
                <c:pt idx="1132">
                  <c:v>42556</c:v>
                </c:pt>
                <c:pt idx="1133">
                  <c:v>42557</c:v>
                </c:pt>
                <c:pt idx="1134">
                  <c:v>42558</c:v>
                </c:pt>
                <c:pt idx="1135">
                  <c:v>42559</c:v>
                </c:pt>
                <c:pt idx="1136">
                  <c:v>42562</c:v>
                </c:pt>
                <c:pt idx="1137">
                  <c:v>42563</c:v>
                </c:pt>
                <c:pt idx="1138">
                  <c:v>42564</c:v>
                </c:pt>
                <c:pt idx="1139">
                  <c:v>42565</c:v>
                </c:pt>
                <c:pt idx="1140">
                  <c:v>42566</c:v>
                </c:pt>
                <c:pt idx="1141">
                  <c:v>42569</c:v>
                </c:pt>
                <c:pt idx="1142">
                  <c:v>42570</c:v>
                </c:pt>
                <c:pt idx="1143">
                  <c:v>42571</c:v>
                </c:pt>
                <c:pt idx="1144">
                  <c:v>42572</c:v>
                </c:pt>
                <c:pt idx="1145">
                  <c:v>42573</c:v>
                </c:pt>
                <c:pt idx="1146">
                  <c:v>42576</c:v>
                </c:pt>
                <c:pt idx="1147">
                  <c:v>42577</c:v>
                </c:pt>
                <c:pt idx="1148">
                  <c:v>42578</c:v>
                </c:pt>
                <c:pt idx="1149">
                  <c:v>42579</c:v>
                </c:pt>
                <c:pt idx="1150">
                  <c:v>42580</c:v>
                </c:pt>
                <c:pt idx="1151">
                  <c:v>42583</c:v>
                </c:pt>
                <c:pt idx="1152">
                  <c:v>42584</c:v>
                </c:pt>
                <c:pt idx="1153">
                  <c:v>42585</c:v>
                </c:pt>
                <c:pt idx="1154">
                  <c:v>42586</c:v>
                </c:pt>
                <c:pt idx="1155">
                  <c:v>42587</c:v>
                </c:pt>
                <c:pt idx="1156">
                  <c:v>42590</c:v>
                </c:pt>
                <c:pt idx="1157">
                  <c:v>42591</c:v>
                </c:pt>
                <c:pt idx="1158">
                  <c:v>42592</c:v>
                </c:pt>
                <c:pt idx="1159">
                  <c:v>42593</c:v>
                </c:pt>
                <c:pt idx="1160">
                  <c:v>42594</c:v>
                </c:pt>
                <c:pt idx="1161">
                  <c:v>42597</c:v>
                </c:pt>
                <c:pt idx="1162">
                  <c:v>42598</c:v>
                </c:pt>
                <c:pt idx="1163">
                  <c:v>42599</c:v>
                </c:pt>
                <c:pt idx="1164">
                  <c:v>42600</c:v>
                </c:pt>
                <c:pt idx="1165">
                  <c:v>42601</c:v>
                </c:pt>
                <c:pt idx="1166">
                  <c:v>42604</c:v>
                </c:pt>
                <c:pt idx="1167">
                  <c:v>42605</c:v>
                </c:pt>
                <c:pt idx="1168">
                  <c:v>42606</c:v>
                </c:pt>
                <c:pt idx="1169">
                  <c:v>42607</c:v>
                </c:pt>
                <c:pt idx="1170">
                  <c:v>42608</c:v>
                </c:pt>
                <c:pt idx="1171">
                  <c:v>42611</c:v>
                </c:pt>
                <c:pt idx="1172">
                  <c:v>42612</c:v>
                </c:pt>
                <c:pt idx="1173">
                  <c:v>42613</c:v>
                </c:pt>
                <c:pt idx="1174">
                  <c:v>42614</c:v>
                </c:pt>
                <c:pt idx="1175">
                  <c:v>42615</c:v>
                </c:pt>
                <c:pt idx="1176">
                  <c:v>42619</c:v>
                </c:pt>
                <c:pt idx="1177">
                  <c:v>42620</c:v>
                </c:pt>
                <c:pt idx="1178">
                  <c:v>42621</c:v>
                </c:pt>
                <c:pt idx="1179">
                  <c:v>42622</c:v>
                </c:pt>
                <c:pt idx="1180">
                  <c:v>42625</c:v>
                </c:pt>
                <c:pt idx="1181">
                  <c:v>42626</c:v>
                </c:pt>
                <c:pt idx="1182">
                  <c:v>42627</c:v>
                </c:pt>
                <c:pt idx="1183">
                  <c:v>42628</c:v>
                </c:pt>
                <c:pt idx="1184">
                  <c:v>42629</c:v>
                </c:pt>
                <c:pt idx="1185">
                  <c:v>42632</c:v>
                </c:pt>
                <c:pt idx="1186">
                  <c:v>42633</c:v>
                </c:pt>
                <c:pt idx="1187">
                  <c:v>42634</c:v>
                </c:pt>
                <c:pt idx="1188">
                  <c:v>42635</c:v>
                </c:pt>
                <c:pt idx="1189">
                  <c:v>42636</c:v>
                </c:pt>
                <c:pt idx="1190">
                  <c:v>42639</c:v>
                </c:pt>
                <c:pt idx="1191">
                  <c:v>42640</c:v>
                </c:pt>
                <c:pt idx="1192">
                  <c:v>42641</c:v>
                </c:pt>
                <c:pt idx="1193">
                  <c:v>42642</c:v>
                </c:pt>
                <c:pt idx="1194">
                  <c:v>42643</c:v>
                </c:pt>
                <c:pt idx="1195">
                  <c:v>42646</c:v>
                </c:pt>
                <c:pt idx="1196">
                  <c:v>42647</c:v>
                </c:pt>
                <c:pt idx="1197">
                  <c:v>42648</c:v>
                </c:pt>
                <c:pt idx="1198">
                  <c:v>42649</c:v>
                </c:pt>
                <c:pt idx="1199">
                  <c:v>42650</c:v>
                </c:pt>
                <c:pt idx="1200">
                  <c:v>42653</c:v>
                </c:pt>
                <c:pt idx="1201">
                  <c:v>42654</c:v>
                </c:pt>
                <c:pt idx="1202">
                  <c:v>42655</c:v>
                </c:pt>
                <c:pt idx="1203">
                  <c:v>42656</c:v>
                </c:pt>
                <c:pt idx="1204">
                  <c:v>42657</c:v>
                </c:pt>
                <c:pt idx="1205">
                  <c:v>42660</c:v>
                </c:pt>
                <c:pt idx="1206">
                  <c:v>42661</c:v>
                </c:pt>
                <c:pt idx="1207">
                  <c:v>42662</c:v>
                </c:pt>
                <c:pt idx="1208">
                  <c:v>42663</c:v>
                </c:pt>
                <c:pt idx="1209">
                  <c:v>42664</c:v>
                </c:pt>
                <c:pt idx="1210">
                  <c:v>42667</c:v>
                </c:pt>
                <c:pt idx="1211">
                  <c:v>42668</c:v>
                </c:pt>
                <c:pt idx="1212">
                  <c:v>42669</c:v>
                </c:pt>
                <c:pt idx="1213">
                  <c:v>42670</c:v>
                </c:pt>
                <c:pt idx="1214">
                  <c:v>42671</c:v>
                </c:pt>
                <c:pt idx="1215">
                  <c:v>42674</c:v>
                </c:pt>
                <c:pt idx="1216">
                  <c:v>42675</c:v>
                </c:pt>
                <c:pt idx="1217">
                  <c:v>42676</c:v>
                </c:pt>
                <c:pt idx="1218">
                  <c:v>42677</c:v>
                </c:pt>
                <c:pt idx="1219">
                  <c:v>42678</c:v>
                </c:pt>
                <c:pt idx="1220">
                  <c:v>42681</c:v>
                </c:pt>
                <c:pt idx="1221">
                  <c:v>42682</c:v>
                </c:pt>
                <c:pt idx="1222">
                  <c:v>42683</c:v>
                </c:pt>
                <c:pt idx="1223">
                  <c:v>42684</c:v>
                </c:pt>
                <c:pt idx="1224">
                  <c:v>42685</c:v>
                </c:pt>
                <c:pt idx="1225">
                  <c:v>42688</c:v>
                </c:pt>
                <c:pt idx="1226">
                  <c:v>42689</c:v>
                </c:pt>
                <c:pt idx="1227">
                  <c:v>42690</c:v>
                </c:pt>
                <c:pt idx="1228">
                  <c:v>42691</c:v>
                </c:pt>
                <c:pt idx="1229">
                  <c:v>42692</c:v>
                </c:pt>
                <c:pt idx="1230">
                  <c:v>42695</c:v>
                </c:pt>
                <c:pt idx="1231">
                  <c:v>42696</c:v>
                </c:pt>
                <c:pt idx="1232">
                  <c:v>42697</c:v>
                </c:pt>
                <c:pt idx="1233">
                  <c:v>42699</c:v>
                </c:pt>
                <c:pt idx="1234">
                  <c:v>42702</c:v>
                </c:pt>
                <c:pt idx="1235">
                  <c:v>42703</c:v>
                </c:pt>
                <c:pt idx="1236">
                  <c:v>42704</c:v>
                </c:pt>
                <c:pt idx="1237">
                  <c:v>42705</c:v>
                </c:pt>
                <c:pt idx="1238">
                  <c:v>42706</c:v>
                </c:pt>
                <c:pt idx="1239">
                  <c:v>42709</c:v>
                </c:pt>
                <c:pt idx="1240">
                  <c:v>42710</c:v>
                </c:pt>
                <c:pt idx="1241">
                  <c:v>42711</c:v>
                </c:pt>
                <c:pt idx="1242">
                  <c:v>42712</c:v>
                </c:pt>
                <c:pt idx="1243">
                  <c:v>42713</c:v>
                </c:pt>
                <c:pt idx="1244">
                  <c:v>42716</c:v>
                </c:pt>
                <c:pt idx="1245">
                  <c:v>42717</c:v>
                </c:pt>
                <c:pt idx="1246">
                  <c:v>42718</c:v>
                </c:pt>
                <c:pt idx="1247">
                  <c:v>42719</c:v>
                </c:pt>
                <c:pt idx="1248">
                  <c:v>42720</c:v>
                </c:pt>
                <c:pt idx="1249">
                  <c:v>42723</c:v>
                </c:pt>
                <c:pt idx="1250">
                  <c:v>42724</c:v>
                </c:pt>
                <c:pt idx="1251">
                  <c:v>42725</c:v>
                </c:pt>
                <c:pt idx="1252">
                  <c:v>42726</c:v>
                </c:pt>
                <c:pt idx="1253">
                  <c:v>42727</c:v>
                </c:pt>
                <c:pt idx="1254">
                  <c:v>42731</c:v>
                </c:pt>
                <c:pt idx="1255">
                  <c:v>42732</c:v>
                </c:pt>
                <c:pt idx="1256">
                  <c:v>42733</c:v>
                </c:pt>
                <c:pt idx="1257">
                  <c:v>42734</c:v>
                </c:pt>
              </c:numCache>
            </c:numRef>
          </c:cat>
          <c:val>
            <c:numRef>
              <c:f>'ABTDistribution Fit'!$C$2:$C$1259</c:f>
              <c:numCache>
                <c:formatCode>General</c:formatCode>
                <c:ptCount val="1258"/>
                <c:pt idx="1">
                  <c:v>-3.8862641021622647E-3</c:v>
                </c:pt>
                <c:pt idx="2">
                  <c:v>-2.3035023635655325E-3</c:v>
                </c:pt>
                <c:pt idx="3">
                  <c:v>-9.0885539023350531E-3</c:v>
                </c:pt>
                <c:pt idx="4">
                  <c:v>-1.7905510173252538E-4</c:v>
                </c:pt>
                <c:pt idx="5">
                  <c:v>4.6445405356944714E-3</c:v>
                </c:pt>
                <c:pt idx="6">
                  <c:v>-3.7822992142278419E-3</c:v>
                </c:pt>
                <c:pt idx="7">
                  <c:v>-4.7024196048183371E-3</c:v>
                </c:pt>
                <c:pt idx="8">
                  <c:v>4.882879948641808E-3</c:v>
                </c:pt>
                <c:pt idx="9">
                  <c:v>5.038706502461859E-3</c:v>
                </c:pt>
                <c:pt idx="10">
                  <c:v>-6.3024023127283071E-3</c:v>
                </c:pt>
                <c:pt idx="11">
                  <c:v>1.2636958102664939E-3</c:v>
                </c:pt>
                <c:pt idx="12">
                  <c:v>5.9358219411787426E-3</c:v>
                </c:pt>
                <c:pt idx="13">
                  <c:v>-7.1767827086015876E-4</c:v>
                </c:pt>
                <c:pt idx="14">
                  <c:v>4.6553527479076323E-3</c:v>
                </c:pt>
                <c:pt idx="15">
                  <c:v>-1.3488228534646476E-2</c:v>
                </c:pt>
                <c:pt idx="16">
                  <c:v>-6.5394922280008951E-3</c:v>
                </c:pt>
                <c:pt idx="17">
                  <c:v>2.7300015930583088E-3</c:v>
                </c:pt>
                <c:pt idx="18">
                  <c:v>-1.0046639341179487E-2</c:v>
                </c:pt>
                <c:pt idx="19">
                  <c:v>-5.8921001735981905E-3</c:v>
                </c:pt>
                <c:pt idx="20">
                  <c:v>2.0293115029175941E-3</c:v>
                </c:pt>
                <c:pt idx="21">
                  <c:v>3.4955584860331141E-3</c:v>
                </c:pt>
                <c:pt idx="22">
                  <c:v>1.0050310966512646E-2</c:v>
                </c:pt>
                <c:pt idx="23">
                  <c:v>7.0658709987192567E-3</c:v>
                </c:pt>
                <c:pt idx="24">
                  <c:v>5.7606168144198194E-3</c:v>
                </c:pt>
                <c:pt idx="25">
                  <c:v>-2.516221727975635E-3</c:v>
                </c:pt>
                <c:pt idx="26">
                  <c:v>-5.5941564829300391E-3</c:v>
                </c:pt>
                <c:pt idx="27">
                  <c:v>-2.7181288152395072E-3</c:v>
                </c:pt>
                <c:pt idx="28">
                  <c:v>9.069205750415301E-4</c:v>
                </c:pt>
                <c:pt idx="29">
                  <c:v>-1.4514595016248155E-3</c:v>
                </c:pt>
                <c:pt idx="30">
                  <c:v>6.8754409140073898E-3</c:v>
                </c:pt>
                <c:pt idx="31">
                  <c:v>7.0074276167361839E-3</c:v>
                </c:pt>
                <c:pt idx="32">
                  <c:v>9.0902020493446502E-3</c:v>
                </c:pt>
                <c:pt idx="33">
                  <c:v>-3.5549374108050273E-3</c:v>
                </c:pt>
                <c:pt idx="34">
                  <c:v>1.2456640514690832E-3</c:v>
                </c:pt>
                <c:pt idx="35">
                  <c:v>1.0664843539960002E-3</c:v>
                </c:pt>
                <c:pt idx="36">
                  <c:v>7.2572843850081184E-3</c:v>
                </c:pt>
                <c:pt idx="37">
                  <c:v>-1.7652512236431812E-3</c:v>
                </c:pt>
                <c:pt idx="38">
                  <c:v>7.7438295703391403E-3</c:v>
                </c:pt>
                <c:pt idx="39">
                  <c:v>-7.567131139802368E-3</c:v>
                </c:pt>
                <c:pt idx="40">
                  <c:v>1.2463963767615069E-2</c:v>
                </c:pt>
                <c:pt idx="41">
                  <c:v>1.2204705949674214E-3</c:v>
                </c:pt>
                <c:pt idx="42">
                  <c:v>-1.9185692047790869E-3</c:v>
                </c:pt>
                <c:pt idx="43">
                  <c:v>-1.6369290034795366E-2</c:v>
                </c:pt>
                <c:pt idx="44">
                  <c:v>-1.5984690105220127E-3</c:v>
                </c:pt>
                <c:pt idx="45">
                  <c:v>2.1627260391496816E-2</c:v>
                </c:pt>
                <c:pt idx="46">
                  <c:v>7.9695768766523244E-3</c:v>
                </c:pt>
                <c:pt idx="47">
                  <c:v>4.8200414112839199E-3</c:v>
                </c:pt>
                <c:pt idx="48">
                  <c:v>1.1949667353998496E-2</c:v>
                </c:pt>
                <c:pt idx="49">
                  <c:v>1.0176460272003131E-3</c:v>
                </c:pt>
                <c:pt idx="50">
                  <c:v>2.0321509777225075E-3</c:v>
                </c:pt>
                <c:pt idx="51">
                  <c:v>5.2307839412375195E-3</c:v>
                </c:pt>
                <c:pt idx="52">
                  <c:v>1.3373651987491471E-2</c:v>
                </c:pt>
                <c:pt idx="53">
                  <c:v>2.9845632850327144E-3</c:v>
                </c:pt>
                <c:pt idx="54">
                  <c:v>-1.6557129173999516E-4</c:v>
                </c:pt>
                <c:pt idx="55">
                  <c:v>-4.6473168038834905E-3</c:v>
                </c:pt>
                <c:pt idx="56">
                  <c:v>4.8128880956233213E-3</c:v>
                </c:pt>
                <c:pt idx="57">
                  <c:v>9.7208448041931281E-3</c:v>
                </c:pt>
                <c:pt idx="58">
                  <c:v>5.5591771082959826E-3</c:v>
                </c:pt>
                <c:pt idx="59">
                  <c:v>-3.4299788559041971E-3</c:v>
                </c:pt>
                <c:pt idx="60">
                  <c:v>-2.2932060312718366E-3</c:v>
                </c:pt>
                <c:pt idx="61">
                  <c:v>5.0707837554877623E-3</c:v>
                </c:pt>
                <c:pt idx="62">
                  <c:v>-8.1617671106005128E-4</c:v>
                </c:pt>
                <c:pt idx="63">
                  <c:v>-1.6342017239525063E-3</c:v>
                </c:pt>
                <c:pt idx="64">
                  <c:v>5.2202245712451387E-3</c:v>
                </c:pt>
                <c:pt idx="65">
                  <c:v>-2.6067440601768728E-3</c:v>
                </c:pt>
                <c:pt idx="66">
                  <c:v>-5.3978821933374672E-3</c:v>
                </c:pt>
                <c:pt idx="67">
                  <c:v>-1.3706784303846271E-2</c:v>
                </c:pt>
                <c:pt idx="68">
                  <c:v>5.0308336237139437E-4</c:v>
                </c:pt>
                <c:pt idx="69">
                  <c:v>1.0051753400445171E-3</c:v>
                </c:pt>
                <c:pt idx="70">
                  <c:v>-2.1792101695694024E-3</c:v>
                </c:pt>
                <c:pt idx="71">
                  <c:v>4.3536817067804118E-3</c:v>
                </c:pt>
                <c:pt idx="72">
                  <c:v>9.6442302542057139E-3</c:v>
                </c:pt>
                <c:pt idx="73">
                  <c:v>4.9627165876183973E-4</c:v>
                </c:pt>
                <c:pt idx="74">
                  <c:v>-1.5837555375499159E-2</c:v>
                </c:pt>
                <c:pt idx="75">
                  <c:v>6.1982106019169529E-3</c:v>
                </c:pt>
                <c:pt idx="76">
                  <c:v>-1.6706316802451011E-4</c:v>
                </c:pt>
                <c:pt idx="77">
                  <c:v>1.4262262474656281E-2</c:v>
                </c:pt>
                <c:pt idx="78">
                  <c:v>1.422403018810805E-2</c:v>
                </c:pt>
                <c:pt idx="79">
                  <c:v>4.2119204996391903E-3</c:v>
                </c:pt>
                <c:pt idx="80">
                  <c:v>2.0993262731882519E-3</c:v>
                </c:pt>
                <c:pt idx="81">
                  <c:v>1.1286066194396785E-3</c:v>
                </c:pt>
                <c:pt idx="82">
                  <c:v>2.7355147517038421E-3</c:v>
                </c:pt>
                <c:pt idx="83">
                  <c:v>6.7264720715367486E-3</c:v>
                </c:pt>
                <c:pt idx="84">
                  <c:v>6.3644252585147434E-3</c:v>
                </c:pt>
                <c:pt idx="85">
                  <c:v>-1.0202555050867449E-2</c:v>
                </c:pt>
                <c:pt idx="86">
                  <c:v>1.6010082941858874E-3</c:v>
                </c:pt>
                <c:pt idx="87">
                  <c:v>1.4387450787632814E-3</c:v>
                </c:pt>
                <c:pt idx="88">
                  <c:v>-2.2128009908598988E-2</c:v>
                </c:pt>
                <c:pt idx="89">
                  <c:v>1.6039197649923113E-2</c:v>
                </c:pt>
                <c:pt idx="90">
                  <c:v>-2.8971378939696983E-3</c:v>
                </c:pt>
                <c:pt idx="91">
                  <c:v>-5.8195782515739099E-3</c:v>
                </c:pt>
                <c:pt idx="92">
                  <c:v>3.3988622466157334E-3</c:v>
                </c:pt>
                <c:pt idx="93">
                  <c:v>1.0607614788627883E-2</c:v>
                </c:pt>
                <c:pt idx="94">
                  <c:v>-5.1290442831572504E-3</c:v>
                </c:pt>
                <c:pt idx="95">
                  <c:v>-1.0662453315658666E-2</c:v>
                </c:pt>
                <c:pt idx="96">
                  <c:v>3.8904292403974081E-3</c:v>
                </c:pt>
                <c:pt idx="97">
                  <c:v>2.9079027041178057E-3</c:v>
                </c:pt>
                <c:pt idx="98">
                  <c:v>-1.0051958237080615E-2</c:v>
                </c:pt>
                <c:pt idx="99">
                  <c:v>1.6964612132595373E-2</c:v>
                </c:pt>
                <c:pt idx="100">
                  <c:v>-2.7272139938381789E-3</c:v>
                </c:pt>
                <c:pt idx="101">
                  <c:v>-1.7686241515473093E-3</c:v>
                </c:pt>
                <c:pt idx="102">
                  <c:v>-5.6483996618614564E-3</c:v>
                </c:pt>
                <c:pt idx="103">
                  <c:v>0</c:v>
                </c:pt>
                <c:pt idx="104">
                  <c:v>-2.0767589400439899E-2</c:v>
                </c:pt>
                <c:pt idx="105">
                  <c:v>-4.9693523530878799E-3</c:v>
                </c:pt>
                <c:pt idx="106">
                  <c:v>1.3275437678586708E-3</c:v>
                </c:pt>
                <c:pt idx="107">
                  <c:v>1.2197278472374057E-2</c:v>
                </c:pt>
                <c:pt idx="108">
                  <c:v>2.6178056178878467E-3</c:v>
                </c:pt>
                <c:pt idx="109">
                  <c:v>1.1049811644988188E-2</c:v>
                </c:pt>
                <c:pt idx="110">
                  <c:v>-5.9972037830057796E-3</c:v>
                </c:pt>
                <c:pt idx="111">
                  <c:v>7.2892699495581241E-3</c:v>
                </c:pt>
                <c:pt idx="112">
                  <c:v>-7.2892699495580426E-3</c:v>
                </c:pt>
                <c:pt idx="113">
                  <c:v>1.0190105695286224E-2</c:v>
                </c:pt>
                <c:pt idx="114">
                  <c:v>5.776622476517025E-3</c:v>
                </c:pt>
                <c:pt idx="115">
                  <c:v>3.1949316857155254E-3</c:v>
                </c:pt>
                <c:pt idx="116">
                  <c:v>2.707630267937106E-3</c:v>
                </c:pt>
                <c:pt idx="117">
                  <c:v>-7.9561844931502214E-4</c:v>
                </c:pt>
                <c:pt idx="118">
                  <c:v>-9.2755323591769238E-3</c:v>
                </c:pt>
                <c:pt idx="119">
                  <c:v>1.2844859537059212E-3</c:v>
                </c:pt>
                <c:pt idx="120">
                  <c:v>-3.2144069920278209E-3</c:v>
                </c:pt>
                <c:pt idx="121">
                  <c:v>3.6956316673620974E-3</c:v>
                </c:pt>
                <c:pt idx="122">
                  <c:v>8.3054401794515932E-3</c:v>
                </c:pt>
                <c:pt idx="123">
                  <c:v>6.3603194253067364E-4</c:v>
                </c:pt>
                <c:pt idx="124">
                  <c:v>2.4494930408585986E-2</c:v>
                </c:pt>
                <c:pt idx="125">
                  <c:v>2.4786668887078782E-3</c:v>
                </c:pt>
                <c:pt idx="126">
                  <c:v>3.0897634781971387E-3</c:v>
                </c:pt>
                <c:pt idx="127">
                  <c:v>-1.2347242540604129E-3</c:v>
                </c:pt>
                <c:pt idx="128">
                  <c:v>0</c:v>
                </c:pt>
                <c:pt idx="129">
                  <c:v>1.319434916192779E-2</c:v>
                </c:pt>
                <c:pt idx="130">
                  <c:v>9.1413084851955722E-4</c:v>
                </c:pt>
                <c:pt idx="131">
                  <c:v>3.0695796488231761E-4</c:v>
                </c:pt>
                <c:pt idx="132">
                  <c:v>-7.6737754689188201E-4</c:v>
                </c:pt>
                <c:pt idx="133">
                  <c:v>4.9012187676864272E-3</c:v>
                </c:pt>
                <c:pt idx="134">
                  <c:v>4.5823920835438386E-4</c:v>
                </c:pt>
                <c:pt idx="135">
                  <c:v>1.4855540065430299E-2</c:v>
                </c:pt>
                <c:pt idx="136">
                  <c:v>-8.006682598715625E-3</c:v>
                </c:pt>
                <c:pt idx="137">
                  <c:v>-1.9737376233078387E-3</c:v>
                </c:pt>
                <c:pt idx="138">
                  <c:v>-1.1309939042469273E-2</c:v>
                </c:pt>
                <c:pt idx="139">
                  <c:v>-6.476494414397441E-3</c:v>
                </c:pt>
                <c:pt idx="140">
                  <c:v>-1.0888297453798835E-2</c:v>
                </c:pt>
                <c:pt idx="141">
                  <c:v>2.811199269620594E-3</c:v>
                </c:pt>
                <c:pt idx="142">
                  <c:v>8.2317702681135255E-3</c:v>
                </c:pt>
                <c:pt idx="143">
                  <c:v>2.6558351892268638E-2</c:v>
                </c:pt>
                <c:pt idx="144">
                  <c:v>3.1581287641843443E-3</c:v>
                </c:pt>
                <c:pt idx="145">
                  <c:v>-4.3638471965516635E-3</c:v>
                </c:pt>
                <c:pt idx="146">
                  <c:v>-3.1719623979401257E-3</c:v>
                </c:pt>
                <c:pt idx="147">
                  <c:v>3.6242598651690786E-3</c:v>
                </c:pt>
                <c:pt idx="148">
                  <c:v>3.7614066737726879E-3</c:v>
                </c:pt>
                <c:pt idx="149">
                  <c:v>-3.3092790544033807E-3</c:v>
                </c:pt>
                <c:pt idx="150">
                  <c:v>-5.1359596889711204E-3</c:v>
                </c:pt>
                <c:pt idx="151">
                  <c:v>-1.9707455452295857E-3</c:v>
                </c:pt>
                <c:pt idx="152">
                  <c:v>-2.7351630618787123E-3</c:v>
                </c:pt>
                <c:pt idx="153">
                  <c:v>5.9167367945684116E-3</c:v>
                </c:pt>
                <c:pt idx="154">
                  <c:v>-1.81679251469754E-3</c:v>
                </c:pt>
                <c:pt idx="155">
                  <c:v>2.7239524937231565E-3</c:v>
                </c:pt>
                <c:pt idx="156">
                  <c:v>3.7710520503958498E-3</c:v>
                </c:pt>
                <c:pt idx="157">
                  <c:v>1.5052731303263577E-4</c:v>
                </c:pt>
                <c:pt idx="158">
                  <c:v>-7.7068712258620518E-3</c:v>
                </c:pt>
                <c:pt idx="159">
                  <c:v>-2.8864394425484113E-3</c:v>
                </c:pt>
                <c:pt idx="160">
                  <c:v>-6.5634100898755683E-3</c:v>
                </c:pt>
                <c:pt idx="161">
                  <c:v>3.6686149907569428E-3</c:v>
                </c:pt>
                <c:pt idx="162">
                  <c:v>-3.209323406946166E-3</c:v>
                </c:pt>
                <c:pt idx="163">
                  <c:v>7.7762376982812723E-3</c:v>
                </c:pt>
                <c:pt idx="164">
                  <c:v>-1.8242846608285846E-3</c:v>
                </c:pt>
                <c:pt idx="165">
                  <c:v>1.5216546861200963E-4</c:v>
                </c:pt>
                <c:pt idx="166">
                  <c:v>-1.8273404250872241E-3</c:v>
                </c:pt>
                <c:pt idx="167">
                  <c:v>-3.2058587868191383E-3</c:v>
                </c:pt>
                <c:pt idx="168">
                  <c:v>2.1384041127877652E-3</c:v>
                </c:pt>
                <c:pt idx="169">
                  <c:v>-1.2214002680094856E-3</c:v>
                </c:pt>
                <c:pt idx="170">
                  <c:v>4.4204218997448176E-3</c:v>
                </c:pt>
                <c:pt idx="171">
                  <c:v>1.7638161659480699E-2</c:v>
                </c:pt>
                <c:pt idx="172">
                  <c:v>-3.44281689089951E-3</c:v>
                </c:pt>
                <c:pt idx="173">
                  <c:v>7.4694236917587078E-3</c:v>
                </c:pt>
                <c:pt idx="174">
                  <c:v>2.0814943636499167E-3</c:v>
                </c:pt>
                <c:pt idx="175">
                  <c:v>7.5460839294230067E-3</c:v>
                </c:pt>
                <c:pt idx="176">
                  <c:v>2.0859850326101291E-2</c:v>
                </c:pt>
                <c:pt idx="177">
                  <c:v>-1.4541406612663772E-2</c:v>
                </c:pt>
                <c:pt idx="178">
                  <c:v>1.2373684906576558E-2</c:v>
                </c:pt>
                <c:pt idx="179">
                  <c:v>-3.0428132053956143E-3</c:v>
                </c:pt>
                <c:pt idx="180">
                  <c:v>6.3648605925282348E-3</c:v>
                </c:pt>
                <c:pt idx="181">
                  <c:v>7.3270876504440991E-3</c:v>
                </c:pt>
                <c:pt idx="182">
                  <c:v>-3.441430409296121E-3</c:v>
                </c:pt>
                <c:pt idx="183">
                  <c:v>-1.4366265537103052E-4</c:v>
                </c:pt>
                <c:pt idx="184">
                  <c:v>-5.7479102073238321E-4</c:v>
                </c:pt>
                <c:pt idx="185">
                  <c:v>-5.4770892715686617E-3</c:v>
                </c:pt>
                <c:pt idx="186">
                  <c:v>1.8771241162949363E-3</c:v>
                </c:pt>
                <c:pt idx="187">
                  <c:v>-1.1024142483395919E-2</c:v>
                </c:pt>
                <c:pt idx="188">
                  <c:v>7.5559897632132798E-3</c:v>
                </c:pt>
                <c:pt idx="189">
                  <c:v>-7.8478125165779879E-3</c:v>
                </c:pt>
                <c:pt idx="190">
                  <c:v>1.8646212859679139E-2</c:v>
                </c:pt>
                <c:pt idx="191">
                  <c:v>1.351277297836216E-2</c:v>
                </c:pt>
                <c:pt idx="192">
                  <c:v>1.1658281002909316E-2</c:v>
                </c:pt>
                <c:pt idx="193">
                  <c:v>-4.0578898250178963E-3</c:v>
                </c:pt>
                <c:pt idx="194">
                  <c:v>-5.9064774539425869E-3</c:v>
                </c:pt>
                <c:pt idx="195">
                  <c:v>-7.503293380184281E-3</c:v>
                </c:pt>
                <c:pt idx="196">
                  <c:v>-6.318233095102337E-3</c:v>
                </c:pt>
                <c:pt idx="197">
                  <c:v>-2.0187759570188517E-3</c:v>
                </c:pt>
                <c:pt idx="198">
                  <c:v>3.9204121378339493E-2</c:v>
                </c:pt>
                <c:pt idx="199">
                  <c:v>1.1097132597749349E-3</c:v>
                </c:pt>
                <c:pt idx="200">
                  <c:v>-4.3783985402445311E-2</c:v>
                </c:pt>
                <c:pt idx="201">
                  <c:v>-3.5381108672075938E-2</c:v>
                </c:pt>
                <c:pt idx="202">
                  <c:v>-7.3800958835034671E-3</c:v>
                </c:pt>
                <c:pt idx="203">
                  <c:v>-5.1530899799694524E-3</c:v>
                </c:pt>
                <c:pt idx="204">
                  <c:v>-6.8613462291984197E-3</c:v>
                </c:pt>
                <c:pt idx="205">
                  <c:v>3.0553085214168681E-3</c:v>
                </c:pt>
                <c:pt idx="206">
                  <c:v>3.3500370620061057E-3</c:v>
                </c:pt>
                <c:pt idx="207">
                  <c:v>-4.5710614192880665E-3</c:v>
                </c:pt>
                <c:pt idx="208">
                  <c:v>3.0543943759534241E-4</c:v>
                </c:pt>
                <c:pt idx="209">
                  <c:v>-7.6366899526359312E-4</c:v>
                </c:pt>
                <c:pt idx="210">
                  <c:v>-7.5147846679418156E-3</c:v>
                </c:pt>
                <c:pt idx="211">
                  <c:v>1.2307574175745111E-3</c:v>
                </c:pt>
                <c:pt idx="212">
                  <c:v>-3.3882873472383746E-3</c:v>
                </c:pt>
                <c:pt idx="213">
                  <c:v>-4.63895241162403E-3</c:v>
                </c:pt>
                <c:pt idx="214">
                  <c:v>-1.6250306675850357E-2</c:v>
                </c:pt>
                <c:pt idx="215">
                  <c:v>2.119773765351143E-2</c:v>
                </c:pt>
                <c:pt idx="216">
                  <c:v>4.6260985257923437E-4</c:v>
                </c:pt>
                <c:pt idx="217">
                  <c:v>-2.9332127903647499E-3</c:v>
                </c:pt>
                <c:pt idx="218">
                  <c:v>-1.4639743221342684E-2</c:v>
                </c:pt>
                <c:pt idx="219">
                  <c:v>-8.5080150530829849E-3</c:v>
                </c:pt>
                <c:pt idx="220">
                  <c:v>-5.0761398939883169E-3</c:v>
                </c:pt>
                <c:pt idx="221">
                  <c:v>6.3592388622681572E-4</c:v>
                </c:pt>
                <c:pt idx="222">
                  <c:v>2.5396592515768606E-3</c:v>
                </c:pt>
                <c:pt idx="223">
                  <c:v>3.9554132183980198E-3</c:v>
                </c:pt>
                <c:pt idx="224">
                  <c:v>1.7840871597171033E-2</c:v>
                </c:pt>
                <c:pt idx="225">
                  <c:v>-1.70770486644001E-3</c:v>
                </c:pt>
                <c:pt idx="226">
                  <c:v>-4.6721502585009428E-3</c:v>
                </c:pt>
                <c:pt idx="227">
                  <c:v>7.9297296825328219E-3</c:v>
                </c:pt>
                <c:pt idx="228">
                  <c:v>7.8673785144735171E-3</c:v>
                </c:pt>
                <c:pt idx="229">
                  <c:v>-1.2300005013586642E-3</c:v>
                </c:pt>
                <c:pt idx="230">
                  <c:v>-1.0983179703623733E-2</c:v>
                </c:pt>
                <c:pt idx="231">
                  <c:v>1.5542105869894255E-3</c:v>
                </c:pt>
                <c:pt idx="232">
                  <c:v>2.3268667631641655E-3</c:v>
                </c:pt>
                <c:pt idx="233">
                  <c:v>6.1953736030161317E-4</c:v>
                </c:pt>
                <c:pt idx="234">
                  <c:v>1.4603330437738128E-2</c:v>
                </c:pt>
                <c:pt idx="235">
                  <c:v>-3.0567443406964755E-3</c:v>
                </c:pt>
                <c:pt idx="236">
                  <c:v>1.2775854400284213E-2</c:v>
                </c:pt>
                <c:pt idx="237">
                  <c:v>-2.4209188557511143E-3</c:v>
                </c:pt>
                <c:pt idx="238">
                  <c:v>-1.0507971147127046E-2</c:v>
                </c:pt>
                <c:pt idx="239">
                  <c:v>4.592111574985492E-4</c:v>
                </c:pt>
                <c:pt idx="240">
                  <c:v>-2.2979924527791362E-3</c:v>
                </c:pt>
                <c:pt idx="241">
                  <c:v>1.1134126254530278E-2</c:v>
                </c:pt>
                <c:pt idx="242">
                  <c:v>-8.9892273230896477E-3</c:v>
                </c:pt>
                <c:pt idx="243">
                  <c:v>3.2087990979265514E-3</c:v>
                </c:pt>
                <c:pt idx="244">
                  <c:v>7.5988338031522029E-3</c:v>
                </c:pt>
                <c:pt idx="245">
                  <c:v>-8.8200097237573077E-3</c:v>
                </c:pt>
                <c:pt idx="246">
                  <c:v>-6.2821016703000334E-3</c:v>
                </c:pt>
                <c:pt idx="247">
                  <c:v>-1.5367074668019796E-4</c:v>
                </c:pt>
                <c:pt idx="248">
                  <c:v>-9.732080893090916E-3</c:v>
                </c:pt>
                <c:pt idx="249">
                  <c:v>1.6626012604263014E-2</c:v>
                </c:pt>
                <c:pt idx="250">
                  <c:v>1.9633806312367497E-2</c:v>
                </c:pt>
                <c:pt idx="251">
                  <c:v>3.7358941420230184E-2</c:v>
                </c:pt>
                <c:pt idx="252">
                  <c:v>-6.0296027515614357E-3</c:v>
                </c:pt>
                <c:pt idx="253">
                  <c:v>8.1313857698882188E-3</c:v>
                </c:pt>
                <c:pt idx="254">
                  <c:v>2.9984284086377713E-4</c:v>
                </c:pt>
                <c:pt idx="255">
                  <c:v>6.5750722518194251E-3</c:v>
                </c:pt>
                <c:pt idx="256">
                  <c:v>8.3061393727295093E-3</c:v>
                </c:pt>
                <c:pt idx="257">
                  <c:v>-1.0137212260692943E-2</c:v>
                </c:pt>
                <c:pt idx="258">
                  <c:v>-2.9966552715191133E-4</c:v>
                </c:pt>
                <c:pt idx="259">
                  <c:v>-1.0244146778535506E-2</c:v>
                </c:pt>
                <c:pt idx="260">
                  <c:v>-9.7383700202712045E-3</c:v>
                </c:pt>
                <c:pt idx="261">
                  <c:v>2.4434562099916409E-3</c:v>
                </c:pt>
                <c:pt idx="262">
                  <c:v>-1.2209318412984332E-3</c:v>
                </c:pt>
                <c:pt idx="263">
                  <c:v>4.8751069841770104E-3</c:v>
                </c:pt>
                <c:pt idx="264">
                  <c:v>-2.7393205961065525E-3</c:v>
                </c:pt>
                <c:pt idx="265">
                  <c:v>-3.0491393264466064E-4</c:v>
                </c:pt>
                <c:pt idx="266">
                  <c:v>-3.0487392569024846E-4</c:v>
                </c:pt>
                <c:pt idx="267">
                  <c:v>6.3839385369032671E-3</c:v>
                </c:pt>
                <c:pt idx="268">
                  <c:v>9.9503887555623845E-3</c:v>
                </c:pt>
                <c:pt idx="269">
                  <c:v>-3.3057963669645392E-3</c:v>
                </c:pt>
                <c:pt idx="270">
                  <c:v>1.9672749827316319E-2</c:v>
                </c:pt>
                <c:pt idx="271">
                  <c:v>-2.9525051953736619E-4</c:v>
                </c:pt>
                <c:pt idx="272">
                  <c:v>-1.0984185236602835E-2</c:v>
                </c:pt>
                <c:pt idx="273">
                  <c:v>1.0098071381178636E-2</c:v>
                </c:pt>
                <c:pt idx="274">
                  <c:v>7.6538311264075223E-3</c:v>
                </c:pt>
                <c:pt idx="275">
                  <c:v>8.4684357848198236E-3</c:v>
                </c:pt>
                <c:pt idx="276">
                  <c:v>5.8142566039480091E-4</c:v>
                </c:pt>
                <c:pt idx="277">
                  <c:v>-4.3687640381980348E-3</c:v>
                </c:pt>
                <c:pt idx="278">
                  <c:v>1.166890280467142E-3</c:v>
                </c:pt>
                <c:pt idx="279">
                  <c:v>4.653865710733094E-3</c:v>
                </c:pt>
                <c:pt idx="280">
                  <c:v>6.9405020645691221E-3</c:v>
                </c:pt>
                <c:pt idx="281">
                  <c:v>1.0891516164768482E-2</c:v>
                </c:pt>
                <c:pt idx="282">
                  <c:v>-7.4393085373970665E-3</c:v>
                </c:pt>
                <c:pt idx="283">
                  <c:v>-8.6530471706197133E-3</c:v>
                </c:pt>
                <c:pt idx="284">
                  <c:v>-7.560418512520979E-3</c:v>
                </c:pt>
                <c:pt idx="285">
                  <c:v>8.4290846201395472E-3</c:v>
                </c:pt>
                <c:pt idx="286">
                  <c:v>-8.1371946022123776E-3</c:v>
                </c:pt>
                <c:pt idx="287">
                  <c:v>-6.14662963939495E-3</c:v>
                </c:pt>
                <c:pt idx="288">
                  <c:v>5.8547396214676728E-3</c:v>
                </c:pt>
                <c:pt idx="289">
                  <c:v>-1.3813510567650291E-2</c:v>
                </c:pt>
                <c:pt idx="290">
                  <c:v>-5.6389333745054358E-3</c:v>
                </c:pt>
                <c:pt idx="291">
                  <c:v>2.0910883885188986E-2</c:v>
                </c:pt>
                <c:pt idx="292">
                  <c:v>1.0437814355492988E-2</c:v>
                </c:pt>
                <c:pt idx="293">
                  <c:v>-1.1604364280598916E-2</c:v>
                </c:pt>
                <c:pt idx="294">
                  <c:v>4.6579301532310227E-3</c:v>
                </c:pt>
                <c:pt idx="295">
                  <c:v>7.2348728177908895E-3</c:v>
                </c:pt>
                <c:pt idx="296">
                  <c:v>7.1829364020065452E-3</c:v>
                </c:pt>
                <c:pt idx="297">
                  <c:v>1.4303605139896595E-3</c:v>
                </c:pt>
                <c:pt idx="298">
                  <c:v>8.5724774776019242E-4</c:v>
                </c:pt>
                <c:pt idx="299">
                  <c:v>3.7063855207751439E-3</c:v>
                </c:pt>
                <c:pt idx="300">
                  <c:v>-2.8870390313386684E-2</c:v>
                </c:pt>
                <c:pt idx="301">
                  <c:v>-2.0119005714998577E-2</c:v>
                </c:pt>
                <c:pt idx="302">
                  <c:v>2.3880875931444009E-3</c:v>
                </c:pt>
                <c:pt idx="303">
                  <c:v>8.0178892274916751E-3</c:v>
                </c:pt>
                <c:pt idx="304">
                  <c:v>-9.808428198525003E-3</c:v>
                </c:pt>
                <c:pt idx="305">
                  <c:v>6.2527805935183225E-3</c:v>
                </c:pt>
                <c:pt idx="306">
                  <c:v>3.259785716582528E-3</c:v>
                </c:pt>
                <c:pt idx="307">
                  <c:v>1.6141193312126274E-2</c:v>
                </c:pt>
                <c:pt idx="308">
                  <c:v>7.540683982395077E-3</c:v>
                </c:pt>
                <c:pt idx="309">
                  <c:v>2.0306684444479979E-2</c:v>
                </c:pt>
                <c:pt idx="310">
                  <c:v>-2.8311879529522644E-4</c:v>
                </c:pt>
                <c:pt idx="311">
                  <c:v>2.2680448464299681E-2</c:v>
                </c:pt>
                <c:pt idx="312">
                  <c:v>5.5218720928577412E-3</c:v>
                </c:pt>
                <c:pt idx="313">
                  <c:v>9.0448973296884394E-3</c:v>
                </c:pt>
                <c:pt idx="314">
                  <c:v>-9.3202199242373458E-3</c:v>
                </c:pt>
                <c:pt idx="315">
                  <c:v>6.5879248399793857E-3</c:v>
                </c:pt>
                <c:pt idx="316">
                  <c:v>3.0050638810799803E-3</c:v>
                </c:pt>
                <c:pt idx="317">
                  <c:v>1.1930698630536191E-2</c:v>
                </c:pt>
                <c:pt idx="318">
                  <c:v>8.3525210482841197E-3</c:v>
                </c:pt>
                <c:pt idx="319">
                  <c:v>-3.7634253727435833E-3</c:v>
                </c:pt>
                <c:pt idx="320">
                  <c:v>-2.7301713620735465E-2</c:v>
                </c:pt>
                <c:pt idx="321">
                  <c:v>7.4452262950269448E-3</c:v>
                </c:pt>
                <c:pt idx="322">
                  <c:v>2.3888152226563601E-2</c:v>
                </c:pt>
                <c:pt idx="323">
                  <c:v>-1.0787546823479151E-2</c:v>
                </c:pt>
                <c:pt idx="324">
                  <c:v>8.6393504295763368E-3</c:v>
                </c:pt>
                <c:pt idx="325">
                  <c:v>-8.3682746985602827E-3</c:v>
                </c:pt>
                <c:pt idx="326">
                  <c:v>8.6370189119041284E-3</c:v>
                </c:pt>
                <c:pt idx="327">
                  <c:v>-1.8717453411602306E-2</c:v>
                </c:pt>
                <c:pt idx="328">
                  <c:v>-8.2175203594555505E-4</c:v>
                </c:pt>
                <c:pt idx="329">
                  <c:v>-8.2257682785831434E-4</c:v>
                </c:pt>
                <c:pt idx="330">
                  <c:v>7.3781175828668208E-3</c:v>
                </c:pt>
                <c:pt idx="331">
                  <c:v>5.1595206225445202E-3</c:v>
                </c:pt>
                <c:pt idx="332">
                  <c:v>-8.12874841909308E-4</c:v>
                </c:pt>
                <c:pt idx="333">
                  <c:v>4.597754226171093E-3</c:v>
                </c:pt>
                <c:pt idx="334">
                  <c:v>-7.0404099141337922E-3</c:v>
                </c:pt>
                <c:pt idx="335">
                  <c:v>-2.6154309539709101E-2</c:v>
                </c:pt>
                <c:pt idx="336">
                  <c:v>5.8407256702705706E-3</c:v>
                </c:pt>
                <c:pt idx="337">
                  <c:v>6.3580018644134075E-3</c:v>
                </c:pt>
                <c:pt idx="338">
                  <c:v>-3.0357744406851461E-3</c:v>
                </c:pt>
                <c:pt idx="339">
                  <c:v>-2.7648617122234001E-4</c:v>
                </c:pt>
                <c:pt idx="340">
                  <c:v>4.9641663018982745E-3</c:v>
                </c:pt>
                <c:pt idx="341">
                  <c:v>1.9074166191926027E-2</c:v>
                </c:pt>
                <c:pt idx="342">
                  <c:v>1.6330199761346111E-2</c:v>
                </c:pt>
                <c:pt idx="343">
                  <c:v>-2.228573912753825E-2</c:v>
                </c:pt>
                <c:pt idx="344">
                  <c:v>-6.5378012709008792E-3</c:v>
                </c:pt>
                <c:pt idx="345">
                  <c:v>3.2798665433038644E-2</c:v>
                </c:pt>
                <c:pt idx="346">
                  <c:v>-2.3831495282203344E-3</c:v>
                </c:pt>
                <c:pt idx="347">
                  <c:v>0</c:v>
                </c:pt>
                <c:pt idx="348">
                  <c:v>-6.3830491376169682E-3</c:v>
                </c:pt>
                <c:pt idx="349">
                  <c:v>7.4428448253766565E-3</c:v>
                </c:pt>
                <c:pt idx="350">
                  <c:v>2.0965213092998078E-2</c:v>
                </c:pt>
                <c:pt idx="351">
                  <c:v>-2.2025008780757655E-2</c:v>
                </c:pt>
                <c:pt idx="352">
                  <c:v>-1.06103535601583E-3</c:v>
                </c:pt>
                <c:pt idx="353">
                  <c:v>-2.7170539799600175E-2</c:v>
                </c:pt>
                <c:pt idx="354">
                  <c:v>1.3273994572745966E-2</c:v>
                </c:pt>
                <c:pt idx="355">
                  <c:v>-9.7350845617471572E-3</c:v>
                </c:pt>
                <c:pt idx="356">
                  <c:v>-1.3680129680432303E-2</c:v>
                </c:pt>
                <c:pt idx="357">
                  <c:v>9.3228007238401345E-3</c:v>
                </c:pt>
                <c:pt idx="358">
                  <c:v>2.3466999897965215E-2</c:v>
                </c:pt>
                <c:pt idx="359">
                  <c:v>-5.3323122418219744E-4</c:v>
                </c:pt>
                <c:pt idx="360">
                  <c:v>-1.7761489206491128E-2</c:v>
                </c:pt>
                <c:pt idx="361">
                  <c:v>-1.0645769205202105E-2</c:v>
                </c:pt>
                <c:pt idx="362">
                  <c:v>7.1097471588162237E-3</c:v>
                </c:pt>
                <c:pt idx="363">
                  <c:v>2.9928250151641652E-3</c:v>
                </c:pt>
                <c:pt idx="364">
                  <c:v>2.1709022084848051E-3</c:v>
                </c:pt>
                <c:pt idx="365">
                  <c:v>1.6667015253410182E-2</c:v>
                </c:pt>
                <c:pt idx="366">
                  <c:v>-3.5272207231593536E-2</c:v>
                </c:pt>
                <c:pt idx="367">
                  <c:v>-2.9141898478555247E-2</c:v>
                </c:pt>
                <c:pt idx="368">
                  <c:v>1.1590334664632008E-2</c:v>
                </c:pt>
                <c:pt idx="369">
                  <c:v>-1.7293160224627572E-2</c:v>
                </c:pt>
                <c:pt idx="370">
                  <c:v>3.9954179698588107E-3</c:v>
                </c:pt>
                <c:pt idx="371">
                  <c:v>1.3859590269384174E-2</c:v>
                </c:pt>
                <c:pt idx="372">
                  <c:v>-6.7643295388267067E-3</c:v>
                </c:pt>
                <c:pt idx="373">
                  <c:v>-1.3667619282812698E-2</c:v>
                </c:pt>
                <c:pt idx="374">
                  <c:v>4.2911777701996169E-3</c:v>
                </c:pt>
                <c:pt idx="375">
                  <c:v>-4.8647514769438634E-3</c:v>
                </c:pt>
                <c:pt idx="376">
                  <c:v>-1.7653505633288005E-2</c:v>
                </c:pt>
                <c:pt idx="377">
                  <c:v>1.9373116312128721E-2</c:v>
                </c:pt>
                <c:pt idx="378">
                  <c:v>1.3934601000936613E-2</c:v>
                </c:pt>
                <c:pt idx="379">
                  <c:v>-1.910245479440361E-2</c:v>
                </c:pt>
                <c:pt idx="380">
                  <c:v>0</c:v>
                </c:pt>
                <c:pt idx="381">
                  <c:v>2.2010272507249313E-2</c:v>
                </c:pt>
                <c:pt idx="382">
                  <c:v>-1.4146100668006331E-3</c:v>
                </c:pt>
                <c:pt idx="383">
                  <c:v>4.5197749373964277E-3</c:v>
                </c:pt>
                <c:pt idx="384">
                  <c:v>6.1815524405988689E-3</c:v>
                </c:pt>
                <c:pt idx="385">
                  <c:v>3.35570277098712E-3</c:v>
                </c:pt>
                <c:pt idx="386">
                  <c:v>-3.355702770987107E-3</c:v>
                </c:pt>
                <c:pt idx="387">
                  <c:v>4.7505804976358508E-3</c:v>
                </c:pt>
                <c:pt idx="388">
                  <c:v>-1.9534103279106817E-3</c:v>
                </c:pt>
                <c:pt idx="389">
                  <c:v>2.42837774449873E-2</c:v>
                </c:pt>
                <c:pt idx="390">
                  <c:v>-6.2901646020644053E-3</c:v>
                </c:pt>
                <c:pt idx="391">
                  <c:v>3.5602234378274032E-3</c:v>
                </c:pt>
                <c:pt idx="392">
                  <c:v>5.4524794486391489E-3</c:v>
                </c:pt>
                <c:pt idx="393">
                  <c:v>-1.088049450529863E-3</c:v>
                </c:pt>
                <c:pt idx="394">
                  <c:v>3.8032836430714327E-3</c:v>
                </c:pt>
                <c:pt idx="395">
                  <c:v>-6.8017967198809358E-3</c:v>
                </c:pt>
                <c:pt idx="396">
                  <c:v>5.716611074804998E-3</c:v>
                </c:pt>
                <c:pt idx="397">
                  <c:v>-2.4459967075100438E-3</c:v>
                </c:pt>
                <c:pt idx="398">
                  <c:v>-8.1967547264223846E-3</c:v>
                </c:pt>
                <c:pt idx="399">
                  <c:v>-9.6486532159804454E-3</c:v>
                </c:pt>
                <c:pt idx="400">
                  <c:v>-4.7202121011960989E-3</c:v>
                </c:pt>
                <c:pt idx="401">
                  <c:v>-2.7843256319486082E-4</c:v>
                </c:pt>
                <c:pt idx="402">
                  <c:v>-8.3549185125855784E-4</c:v>
                </c:pt>
                <c:pt idx="403">
                  <c:v>2.7863512130777627E-4</c:v>
                </c:pt>
                <c:pt idx="404">
                  <c:v>1.1135239481484807E-3</c:v>
                </c:pt>
                <c:pt idx="405">
                  <c:v>-9.2243248268317948E-3</c:v>
                </c:pt>
                <c:pt idx="406">
                  <c:v>-1.6421727327859671E-2</c:v>
                </c:pt>
                <c:pt idx="407">
                  <c:v>-1.714221744732891E-3</c:v>
                </c:pt>
                <c:pt idx="408">
                  <c:v>-2.5769325751972302E-3</c:v>
                </c:pt>
                <c:pt idx="409">
                  <c:v>-4.8858394915655187E-3</c:v>
                </c:pt>
                <c:pt idx="410">
                  <c:v>-2.0187275722639781E-3</c:v>
                </c:pt>
                <c:pt idx="411">
                  <c:v>8.6562789966632473E-4</c:v>
                </c:pt>
                <c:pt idx="412">
                  <c:v>4.891462836516914E-3</c:v>
                </c:pt>
                <c:pt idx="413">
                  <c:v>-9.2272716644994073E-3</c:v>
                </c:pt>
                <c:pt idx="414">
                  <c:v>-1.4884355501464944E-2</c:v>
                </c:pt>
                <c:pt idx="415">
                  <c:v>-7.674106441742436E-3</c:v>
                </c:pt>
                <c:pt idx="416">
                  <c:v>-5.9279941568498033E-4</c:v>
                </c:pt>
                <c:pt idx="417">
                  <c:v>-1.1929673938229798E-2</c:v>
                </c:pt>
                <c:pt idx="418">
                  <c:v>-1.2073842514600716E-2</c:v>
                </c:pt>
                <c:pt idx="419">
                  <c:v>1.5966558806543241E-2</c:v>
                </c:pt>
                <c:pt idx="420">
                  <c:v>8.3334654085384947E-3</c:v>
                </c:pt>
                <c:pt idx="421">
                  <c:v>-7.1386916183391923E-3</c:v>
                </c:pt>
                <c:pt idx="422">
                  <c:v>8.9153181792198527E-3</c:v>
                </c:pt>
                <c:pt idx="423">
                  <c:v>8.5433187381320323E-3</c:v>
                </c:pt>
                <c:pt idx="424">
                  <c:v>1.9175488363245067E-2</c:v>
                </c:pt>
                <c:pt idx="425">
                  <c:v>2.8768126732834503E-4</c:v>
                </c:pt>
                <c:pt idx="426">
                  <c:v>3.1595711883700261E-3</c:v>
                </c:pt>
                <c:pt idx="427">
                  <c:v>4.0068683859593975E-3</c:v>
                </c:pt>
                <c:pt idx="428">
                  <c:v>-1.1431203399314624E-3</c:v>
                </c:pt>
                <c:pt idx="429">
                  <c:v>1.9258627267939577E-2</c:v>
                </c:pt>
                <c:pt idx="430">
                  <c:v>-8.7337427905733647E-3</c:v>
                </c:pt>
                <c:pt idx="431">
                  <c:v>-1.4157810955683801E-3</c:v>
                </c:pt>
                <c:pt idx="432">
                  <c:v>-4.8289384367763873E-3</c:v>
                </c:pt>
                <c:pt idx="433">
                  <c:v>-2.1877638946168568E-2</c:v>
                </c:pt>
                <c:pt idx="434">
                  <c:v>-2.0285913298624562E-2</c:v>
                </c:pt>
                <c:pt idx="435">
                  <c:v>-2.9699576567124351E-4</c:v>
                </c:pt>
                <c:pt idx="436">
                  <c:v>-1.5569185706089469E-2</c:v>
                </c:pt>
                <c:pt idx="437">
                  <c:v>1.5075951735912278E-3</c:v>
                </c:pt>
                <c:pt idx="438">
                  <c:v>1.7620275757233669E-2</c:v>
                </c:pt>
                <c:pt idx="439">
                  <c:v>3.5461935299129304E-3</c:v>
                </c:pt>
                <c:pt idx="440">
                  <c:v>-1.8157982892280433E-2</c:v>
                </c:pt>
                <c:pt idx="441">
                  <c:v>8.0778337111243499E-3</c:v>
                </c:pt>
                <c:pt idx="442">
                  <c:v>-1.7894722903727517E-3</c:v>
                </c:pt>
                <c:pt idx="443">
                  <c:v>-1.4734952368366727E-2</c:v>
                </c:pt>
                <c:pt idx="444">
                  <c:v>4.8353000590569259E-3</c:v>
                </c:pt>
                <c:pt idx="445">
                  <c:v>1.8299651585784046E-2</c:v>
                </c:pt>
                <c:pt idx="446">
                  <c:v>3.5607925446181988E-3</c:v>
                </c:pt>
                <c:pt idx="447">
                  <c:v>7.0838983607640522E-3</c:v>
                </c:pt>
                <c:pt idx="448">
                  <c:v>-8.5660240093861258E-3</c:v>
                </c:pt>
                <c:pt idx="449">
                  <c:v>6.2942833456074598E-2</c:v>
                </c:pt>
                <c:pt idx="450">
                  <c:v>3.476459936525509E-2</c:v>
                </c:pt>
                <c:pt idx="451">
                  <c:v>3.2232875020109064E-3</c:v>
                </c:pt>
                <c:pt idx="452">
                  <c:v>-1.1598247215860955E-2</c:v>
                </c:pt>
                <c:pt idx="453">
                  <c:v>4.3313521405380067E-3</c:v>
                </c:pt>
                <c:pt idx="454">
                  <c:v>5.6565644893611907E-3</c:v>
                </c:pt>
                <c:pt idx="455">
                  <c:v>-5.3736328717555646E-4</c:v>
                </c:pt>
                <c:pt idx="456">
                  <c:v>1.0744090500316504E-3</c:v>
                </c:pt>
                <c:pt idx="457">
                  <c:v>8.0501379876746779E-4</c:v>
                </c:pt>
                <c:pt idx="458">
                  <c:v>0</c:v>
                </c:pt>
                <c:pt idx="459">
                  <c:v>-9.1619987908553233E-3</c:v>
                </c:pt>
                <c:pt idx="460">
                  <c:v>-1.0613787761460845E-2</c:v>
                </c:pt>
                <c:pt idx="461">
                  <c:v>1.1155048512188218E-2</c:v>
                </c:pt>
                <c:pt idx="462">
                  <c:v>5.4099707725282977E-4</c:v>
                </c:pt>
                <c:pt idx="463">
                  <c:v>1.0223435355939191E-2</c:v>
                </c:pt>
                <c:pt idx="464">
                  <c:v>5.3390446951053659E-3</c:v>
                </c:pt>
                <c:pt idx="465">
                  <c:v>2.1276160596226342E-3</c:v>
                </c:pt>
                <c:pt idx="466">
                  <c:v>1.2671756410675923E-2</c:v>
                </c:pt>
                <c:pt idx="467">
                  <c:v>-5.7879028104948008E-3</c:v>
                </c:pt>
                <c:pt idx="468">
                  <c:v>-1.1410504236331524E-2</c:v>
                </c:pt>
                <c:pt idx="469">
                  <c:v>7.9745008545937801E-3</c:v>
                </c:pt>
                <c:pt idx="470">
                  <c:v>-2.6486125297621335E-4</c:v>
                </c:pt>
                <c:pt idx="471">
                  <c:v>7.6507687631714259E-3</c:v>
                </c:pt>
                <c:pt idx="472">
                  <c:v>-2.8951304943352122E-3</c:v>
                </c:pt>
                <c:pt idx="473">
                  <c:v>2.0092018002316202E-2</c:v>
                </c:pt>
                <c:pt idx="474">
                  <c:v>-1.3786125569377951E-2</c:v>
                </c:pt>
                <c:pt idx="475">
                  <c:v>-2.8852584794324442E-3</c:v>
                </c:pt>
                <c:pt idx="476">
                  <c:v>4.7170045926713299E-3</c:v>
                </c:pt>
                <c:pt idx="477">
                  <c:v>-2.6177761867628921E-3</c:v>
                </c:pt>
                <c:pt idx="478">
                  <c:v>-2.0992284059084014E-3</c:v>
                </c:pt>
                <c:pt idx="479">
                  <c:v>6.5453734333959616E-3</c:v>
                </c:pt>
                <c:pt idx="480">
                  <c:v>-3.3982797790492792E-3</c:v>
                </c:pt>
                <c:pt idx="481">
                  <c:v>-1.3100597068377369E-3</c:v>
                </c:pt>
                <c:pt idx="482">
                  <c:v>-1.4259594623260189E-2</c:v>
                </c:pt>
                <c:pt idx="483">
                  <c:v>-6.4033612667860375E-3</c:v>
                </c:pt>
                <c:pt idx="484">
                  <c:v>-1.1847276235100762E-2</c:v>
                </c:pt>
                <c:pt idx="485">
                  <c:v>1.6387224644015857E-2</c:v>
                </c:pt>
                <c:pt idx="486">
                  <c:v>-8.831797699977665E-3</c:v>
                </c:pt>
                <c:pt idx="487">
                  <c:v>-2.422308212599407E-3</c:v>
                </c:pt>
                <c:pt idx="488">
                  <c:v>-1.4384780653986566E-2</c:v>
                </c:pt>
                <c:pt idx="489">
                  <c:v>-7.9594478359884969E-3</c:v>
                </c:pt>
                <c:pt idx="490">
                  <c:v>3.0265643865362807E-3</c:v>
                </c:pt>
                <c:pt idx="491">
                  <c:v>3.5649771675703079E-3</c:v>
                </c:pt>
                <c:pt idx="492">
                  <c:v>2.1876586284745674E-3</c:v>
                </c:pt>
                <c:pt idx="493">
                  <c:v>4.0417602976459854E-2</c:v>
                </c:pt>
                <c:pt idx="494">
                  <c:v>-2.3637784402959564E-3</c:v>
                </c:pt>
                <c:pt idx="495">
                  <c:v>-5.0085446010933021E-3</c:v>
                </c:pt>
                <c:pt idx="496">
                  <c:v>1.5731823358300874E-2</c:v>
                </c:pt>
                <c:pt idx="497">
                  <c:v>-6.524901885431666E-3</c:v>
                </c:pt>
                <c:pt idx="498">
                  <c:v>4.1808241705987466E-3</c:v>
                </c:pt>
                <c:pt idx="499">
                  <c:v>5.2139369381003036E-4</c:v>
                </c:pt>
                <c:pt idx="500">
                  <c:v>1.0419725414931643E-3</c:v>
                </c:pt>
                <c:pt idx="501">
                  <c:v>-2.0849195013883551E-3</c:v>
                </c:pt>
                <c:pt idx="502">
                  <c:v>-2.6123898133780859E-3</c:v>
                </c:pt>
                <c:pt idx="503">
                  <c:v>1.0667449924021025E-2</c:v>
                </c:pt>
                <c:pt idx="504">
                  <c:v>1.3112486113939743E-2</c:v>
                </c:pt>
                <c:pt idx="505">
                  <c:v>-7.6924340161391123E-3</c:v>
                </c:pt>
                <c:pt idx="506">
                  <c:v>8.9687180134352291E-3</c:v>
                </c:pt>
                <c:pt idx="507">
                  <c:v>1.7841258104005363E-3</c:v>
                </c:pt>
                <c:pt idx="508">
                  <c:v>7.6103649695785985E-3</c:v>
                </c:pt>
                <c:pt idx="509">
                  <c:v>-6.1178082111122958E-3</c:v>
                </c:pt>
                <c:pt idx="510">
                  <c:v>1.1693034330426837E-2</c:v>
                </c:pt>
                <c:pt idx="511">
                  <c:v>-1.011395340761482E-3</c:v>
                </c:pt>
                <c:pt idx="512">
                  <c:v>2.5300571094100766E-4</c:v>
                </c:pt>
                <c:pt idx="513">
                  <c:v>-3.5469938743568747E-3</c:v>
                </c:pt>
                <c:pt idx="514">
                  <c:v>-7.1320380000942296E-3</c:v>
                </c:pt>
                <c:pt idx="515">
                  <c:v>-2.7207245833910213E-2</c:v>
                </c:pt>
                <c:pt idx="516">
                  <c:v>-1.6954024864048154E-2</c:v>
                </c:pt>
                <c:pt idx="517">
                  <c:v>-2.2970842195423457E-2</c:v>
                </c:pt>
                <c:pt idx="518">
                  <c:v>-7.6839735758875167E-3</c:v>
                </c:pt>
                <c:pt idx="519">
                  <c:v>1.9265137114796375E-3</c:v>
                </c:pt>
                <c:pt idx="520">
                  <c:v>-1.4400730043681935E-2</c:v>
                </c:pt>
                <c:pt idx="521">
                  <c:v>1.8790298539500101E-2</c:v>
                </c:pt>
                <c:pt idx="522">
                  <c:v>3.5524401859325684E-3</c:v>
                </c:pt>
                <c:pt idx="523">
                  <c:v>-2.2342738725432645E-2</c:v>
                </c:pt>
                <c:pt idx="524">
                  <c:v>1.1095855018777705E-2</c:v>
                </c:pt>
                <c:pt idx="525">
                  <c:v>2.7547958903871776E-3</c:v>
                </c:pt>
                <c:pt idx="526">
                  <c:v>8.2193202456438911E-3</c:v>
                </c:pt>
                <c:pt idx="527">
                  <c:v>1.4357515013340066E-2</c:v>
                </c:pt>
                <c:pt idx="528">
                  <c:v>-5.3809191948453212E-4</c:v>
                </c:pt>
                <c:pt idx="529">
                  <c:v>2.1036626997620825E-2</c:v>
                </c:pt>
                <c:pt idx="530">
                  <c:v>8.1353949180372268E-3</c:v>
                </c:pt>
                <c:pt idx="531">
                  <c:v>1.1951376640378665E-2</c:v>
                </c:pt>
                <c:pt idx="532">
                  <c:v>2.3216740612486144E-3</c:v>
                </c:pt>
                <c:pt idx="533">
                  <c:v>3.0871860785769904E-3</c:v>
                </c:pt>
                <c:pt idx="534">
                  <c:v>-4.3764285499900153E-3</c:v>
                </c:pt>
                <c:pt idx="535">
                  <c:v>4.8900617393775126E-3</c:v>
                </c:pt>
                <c:pt idx="536">
                  <c:v>-3.343230822907663E-3</c:v>
                </c:pt>
                <c:pt idx="537">
                  <c:v>4.1131038360164365E-3</c:v>
                </c:pt>
                <c:pt idx="538">
                  <c:v>6.9027787522455549E-3</c:v>
                </c:pt>
                <c:pt idx="539">
                  <c:v>3.5605252709305897E-3</c:v>
                </c:pt>
                <c:pt idx="540">
                  <c:v>1.0103684057975208E-2</c:v>
                </c:pt>
                <c:pt idx="541">
                  <c:v>-2.5141587836488262E-4</c:v>
                </c:pt>
                <c:pt idx="542">
                  <c:v>-1.1376616606106142E-2</c:v>
                </c:pt>
                <c:pt idx="543">
                  <c:v>1.988730399179264E-2</c:v>
                </c:pt>
                <c:pt idx="544">
                  <c:v>-8.2592715073216069E-3</c:v>
                </c:pt>
                <c:pt idx="545">
                  <c:v>-1.5090937607788941E-3</c:v>
                </c:pt>
                <c:pt idx="546">
                  <c:v>-4.0353291616519538E-3</c:v>
                </c:pt>
                <c:pt idx="547">
                  <c:v>6.2980493917041275E-3</c:v>
                </c:pt>
                <c:pt idx="548">
                  <c:v>-2.7662669817373523E-3</c:v>
                </c:pt>
                <c:pt idx="549">
                  <c:v>-1.2598962846152321E-3</c:v>
                </c:pt>
                <c:pt idx="550">
                  <c:v>-1.0901378872024811E-2</c:v>
                </c:pt>
                <c:pt idx="551">
                  <c:v>-6.6496034093621644E-3</c:v>
                </c:pt>
                <c:pt idx="552">
                  <c:v>1.376163284799614E-2</c:v>
                </c:pt>
                <c:pt idx="553">
                  <c:v>5.5527924696910256E-3</c:v>
                </c:pt>
                <c:pt idx="554">
                  <c:v>-7.072507661643343E-3</c:v>
                </c:pt>
                <c:pt idx="555">
                  <c:v>-1.4811349682641915E-2</c:v>
                </c:pt>
                <c:pt idx="556">
                  <c:v>-1.242572600165358E-2</c:v>
                </c:pt>
                <c:pt idx="557">
                  <c:v>1.0414411942477576E-3</c:v>
                </c:pt>
                <c:pt idx="558">
                  <c:v>-7.8092340075808469E-4</c:v>
                </c:pt>
                <c:pt idx="559">
                  <c:v>4.1579972993655376E-3</c:v>
                </c:pt>
                <c:pt idx="560">
                  <c:v>-2.8567876059566368E-3</c:v>
                </c:pt>
                <c:pt idx="561">
                  <c:v>-3.6477015519134869E-3</c:v>
                </c:pt>
                <c:pt idx="562">
                  <c:v>5.2068825753241151E-3</c:v>
                </c:pt>
                <c:pt idx="563">
                  <c:v>-1.0391374405625097E-3</c:v>
                </c:pt>
                <c:pt idx="564">
                  <c:v>2.8553044565587647E-3</c:v>
                </c:pt>
                <c:pt idx="565">
                  <c:v>1.8127636618812178E-3</c:v>
                </c:pt>
                <c:pt idx="566">
                  <c:v>-5.1762101433859326E-4</c:v>
                </c:pt>
                <c:pt idx="567">
                  <c:v>-1.1979388575966442E-2</c:v>
                </c:pt>
                <c:pt idx="568">
                  <c:v>-1.451402926151176E-2</c:v>
                </c:pt>
                <c:pt idx="569">
                  <c:v>2.6584932416616691E-4</c:v>
                </c:pt>
                <c:pt idx="570">
                  <c:v>-9.8813004574000527E-3</c:v>
                </c:pt>
                <c:pt idx="571">
                  <c:v>-5.4004315675711362E-4</c:v>
                </c:pt>
                <c:pt idx="572">
                  <c:v>1.9262247750297001E-2</c:v>
                </c:pt>
                <c:pt idx="573">
                  <c:v>6.0758401297885765E-3</c:v>
                </c:pt>
                <c:pt idx="574">
                  <c:v>1.0740104833349903E-2</c:v>
                </c:pt>
                <c:pt idx="575">
                  <c:v>1.4228646652156025E-2</c:v>
                </c:pt>
                <c:pt idx="576">
                  <c:v>-5.6672313776500805E-3</c:v>
                </c:pt>
                <c:pt idx="577">
                  <c:v>-2.8457054380040432E-3</c:v>
                </c:pt>
                <c:pt idx="578">
                  <c:v>0</c:v>
                </c:pt>
                <c:pt idx="579">
                  <c:v>-4.4138283163790547E-3</c:v>
                </c:pt>
                <c:pt idx="580">
                  <c:v>-1.0463128463193626E-2</c:v>
                </c:pt>
                <c:pt idx="581">
                  <c:v>8.9006060669786294E-3</c:v>
                </c:pt>
                <c:pt idx="582">
                  <c:v>4.4207980769314257E-3</c:v>
                </c:pt>
                <c:pt idx="583">
                  <c:v>5.1760311417801633E-3</c:v>
                </c:pt>
                <c:pt idx="584">
                  <c:v>-1.8086558502090819E-3</c:v>
                </c:pt>
                <c:pt idx="585">
                  <c:v>-2.848542809075236E-3</c:v>
                </c:pt>
                <c:pt idx="586">
                  <c:v>7.2351472002752035E-3</c:v>
                </c:pt>
                <c:pt idx="587">
                  <c:v>-6.7166113692487097E-3</c:v>
                </c:pt>
                <c:pt idx="588">
                  <c:v>2.8470957460067E-3</c:v>
                </c:pt>
                <c:pt idx="589">
                  <c:v>1.033348587170285E-3</c:v>
                </c:pt>
                <c:pt idx="590">
                  <c:v>6.6907398915595625E-3</c:v>
                </c:pt>
                <c:pt idx="591">
                  <c:v>7.1556394989573521E-3</c:v>
                </c:pt>
                <c:pt idx="592">
                  <c:v>9.8822456193717358E-3</c:v>
                </c:pt>
                <c:pt idx="593">
                  <c:v>6.7848001421478886E-3</c:v>
                </c:pt>
                <c:pt idx="594">
                  <c:v>-1.7431249736416739E-2</c:v>
                </c:pt>
                <c:pt idx="595">
                  <c:v>-4.597719629222805E-3</c:v>
                </c:pt>
                <c:pt idx="596">
                  <c:v>1.4487482950897941E-2</c:v>
                </c:pt>
                <c:pt idx="597">
                  <c:v>-2.2735811412102798E-3</c:v>
                </c:pt>
                <c:pt idx="598">
                  <c:v>5.0568716017789287E-4</c:v>
                </c:pt>
                <c:pt idx="599">
                  <c:v>2.2724598750693569E-3</c:v>
                </c:pt>
                <c:pt idx="600">
                  <c:v>-1.2619058530605703E-3</c:v>
                </c:pt>
                <c:pt idx="601">
                  <c:v>-5.050955456031756E-4</c:v>
                </c:pt>
                <c:pt idx="602">
                  <c:v>2.2711786071134606E-3</c:v>
                </c:pt>
                <c:pt idx="603">
                  <c:v>-1.7660830615102796E-3</c:v>
                </c:pt>
                <c:pt idx="604">
                  <c:v>1.0300294297858809E-2</c:v>
                </c:pt>
                <c:pt idx="605">
                  <c:v>-5.2624916189284287E-3</c:v>
                </c:pt>
                <c:pt idx="606">
                  <c:v>5.0238453134496795E-4</c:v>
                </c:pt>
                <c:pt idx="607">
                  <c:v>-1.7594511776253931E-3</c:v>
                </c:pt>
                <c:pt idx="608">
                  <c:v>1.0012642832654029E-2</c:v>
                </c:pt>
                <c:pt idx="609">
                  <c:v>-2.4938109203385414E-3</c:v>
                </c:pt>
                <c:pt idx="610">
                  <c:v>1.9955566306552692E-3</c:v>
                </c:pt>
                <c:pt idx="611">
                  <c:v>9.9181939424126363E-3</c:v>
                </c:pt>
                <c:pt idx="612">
                  <c:v>-1.3162965453075243E-2</c:v>
                </c:pt>
                <c:pt idx="613">
                  <c:v>-4.7612730695009552E-3</c:v>
                </c:pt>
                <c:pt idx="614">
                  <c:v>-5.025374957557283E-4</c:v>
                </c:pt>
                <c:pt idx="615">
                  <c:v>2.7607161126734707E-3</c:v>
                </c:pt>
                <c:pt idx="616">
                  <c:v>-1.0030321591825361E-3</c:v>
                </c:pt>
                <c:pt idx="617">
                  <c:v>1.2713600556649898E-2</c:v>
                </c:pt>
                <c:pt idx="618">
                  <c:v>1.5485154230251147E-2</c:v>
                </c:pt>
                <c:pt idx="619">
                  <c:v>-3.6652841853461481E-3</c:v>
                </c:pt>
                <c:pt idx="620">
                  <c:v>-2.9418890461584955E-3</c:v>
                </c:pt>
                <c:pt idx="621">
                  <c:v>-6.8982268512242104E-3</c:v>
                </c:pt>
                <c:pt idx="622">
                  <c:v>6.161426465167018E-3</c:v>
                </c:pt>
                <c:pt idx="623">
                  <c:v>-1.9675815683713408E-3</c:v>
                </c:pt>
                <c:pt idx="624">
                  <c:v>-1.9713555017781569E-3</c:v>
                </c:pt>
                <c:pt idx="625">
                  <c:v>8.840941961335844E-3</c:v>
                </c:pt>
                <c:pt idx="626">
                  <c:v>6.8226135876841244E-3</c:v>
                </c:pt>
                <c:pt idx="627">
                  <c:v>1.4704372601436876E-2</c:v>
                </c:pt>
                <c:pt idx="628">
                  <c:v>2.3900243770361095E-3</c:v>
                </c:pt>
                <c:pt idx="629">
                  <c:v>-9.1127911572177877E-3</c:v>
                </c:pt>
                <c:pt idx="630">
                  <c:v>-1.1143511860690507E-2</c:v>
                </c:pt>
                <c:pt idx="631">
                  <c:v>5.345040252332566E-3</c:v>
                </c:pt>
                <c:pt idx="632">
                  <c:v>-7.2715614549353634E-4</c:v>
                </c:pt>
                <c:pt idx="633">
                  <c:v>6.8027198361035428E-3</c:v>
                </c:pt>
                <c:pt idx="634">
                  <c:v>1.2512205477751595E-2</c:v>
                </c:pt>
                <c:pt idx="635">
                  <c:v>-1.5664917595538088E-2</c:v>
                </c:pt>
                <c:pt idx="636">
                  <c:v>-2.91895507480375E-3</c:v>
                </c:pt>
                <c:pt idx="637">
                  <c:v>2.0495026780380319E-2</c:v>
                </c:pt>
                <c:pt idx="638">
                  <c:v>1.9615377520069355E-2</c:v>
                </c:pt>
                <c:pt idx="639">
                  <c:v>5.3681984269060264E-3</c:v>
                </c:pt>
                <c:pt idx="640">
                  <c:v>3.0215226854054815E-3</c:v>
                </c:pt>
                <c:pt idx="641">
                  <c:v>-2.7887355338104478E-3</c:v>
                </c:pt>
                <c:pt idx="642">
                  <c:v>-1.8635199265740121E-3</c:v>
                </c:pt>
                <c:pt idx="643">
                  <c:v>3.4912437093377242E-3</c:v>
                </c:pt>
                <c:pt idx="644">
                  <c:v>-2.5590496577988699E-3</c:v>
                </c:pt>
                <c:pt idx="645">
                  <c:v>-4.2016839966488792E-3</c:v>
                </c:pt>
                <c:pt idx="646">
                  <c:v>2.5698107634347287E-3</c:v>
                </c:pt>
                <c:pt idx="647">
                  <c:v>-1.7416346412013166E-2</c:v>
                </c:pt>
                <c:pt idx="648">
                  <c:v>-2.1390494500364544E-3</c:v>
                </c:pt>
                <c:pt idx="649">
                  <c:v>8.5288558784268852E-3</c:v>
                </c:pt>
                <c:pt idx="650">
                  <c:v>-1.4494751964144714E-2</c:v>
                </c:pt>
                <c:pt idx="651">
                  <c:v>-2.3934224433464689E-4</c:v>
                </c:pt>
                <c:pt idx="652">
                  <c:v>-5.7623594770267201E-3</c:v>
                </c:pt>
                <c:pt idx="653">
                  <c:v>3.8452261619255426E-3</c:v>
                </c:pt>
                <c:pt idx="654">
                  <c:v>8.5981143393939492E-3</c:v>
                </c:pt>
                <c:pt idx="655">
                  <c:v>-1.1480608684627903E-2</c:v>
                </c:pt>
                <c:pt idx="656">
                  <c:v>1.4093142954129275E-2</c:v>
                </c:pt>
                <c:pt idx="657">
                  <c:v>4.0242074115842963E-3</c:v>
                </c:pt>
                <c:pt idx="658">
                  <c:v>-6.3988922189256708E-3</c:v>
                </c:pt>
                <c:pt idx="659">
                  <c:v>4.0336553863972672E-3</c:v>
                </c:pt>
                <c:pt idx="660">
                  <c:v>7.3139594590480202E-3</c:v>
                </c:pt>
                <c:pt idx="661">
                  <c:v>-9.4474311658517152E-3</c:v>
                </c:pt>
                <c:pt idx="662">
                  <c:v>4.2623763704295829E-3</c:v>
                </c:pt>
                <c:pt idx="663">
                  <c:v>-4.9745127555265046E-3</c:v>
                </c:pt>
                <c:pt idx="664">
                  <c:v>8.9835362613066173E-3</c:v>
                </c:pt>
                <c:pt idx="665">
                  <c:v>7.2692924208497319E-3</c:v>
                </c:pt>
                <c:pt idx="666">
                  <c:v>-4.6838766181898734E-3</c:v>
                </c:pt>
                <c:pt idx="667">
                  <c:v>-5.8858354065696927E-3</c:v>
                </c:pt>
                <c:pt idx="668">
                  <c:v>-2.6006978692339061E-3</c:v>
                </c:pt>
                <c:pt idx="669">
                  <c:v>-2.3681069626224291E-4</c:v>
                </c:pt>
                <c:pt idx="670">
                  <c:v>1.2472168991473286E-2</c:v>
                </c:pt>
                <c:pt idx="671">
                  <c:v>3.2688255400900269E-3</c:v>
                </c:pt>
                <c:pt idx="672">
                  <c:v>1.1647983794021905E-3</c:v>
                </c:pt>
                <c:pt idx="673">
                  <c:v>-3.2649150402846196E-3</c:v>
                </c:pt>
                <c:pt idx="674">
                  <c:v>4.6710137315002605E-4</c:v>
                </c:pt>
                <c:pt idx="675">
                  <c:v>1.6330152877323508E-3</c:v>
                </c:pt>
                <c:pt idx="676">
                  <c:v>-7.9569946040599134E-3</c:v>
                </c:pt>
                <c:pt idx="677">
                  <c:v>-2.3502995931172805E-4</c:v>
                </c:pt>
                <c:pt idx="678">
                  <c:v>3.9873962637745975E-3</c:v>
                </c:pt>
                <c:pt idx="679">
                  <c:v>4.2046282995969473E-3</c:v>
                </c:pt>
                <c:pt idx="680">
                  <c:v>1.1126679772123589E-2</c:v>
                </c:pt>
                <c:pt idx="681">
                  <c:v>7.1206584571592967E-3</c:v>
                </c:pt>
                <c:pt idx="682">
                  <c:v>-2.2914293682165122E-3</c:v>
                </c:pt>
                <c:pt idx="683">
                  <c:v>-4.3682882837945535E-3</c:v>
                </c:pt>
                <c:pt idx="684">
                  <c:v>-2.0955399920525013E-2</c:v>
                </c:pt>
                <c:pt idx="685">
                  <c:v>3.0541762454106844E-3</c:v>
                </c:pt>
                <c:pt idx="686">
                  <c:v>-1.4888639826742385E-2</c:v>
                </c:pt>
                <c:pt idx="687">
                  <c:v>2.3803171714157731E-4</c:v>
                </c:pt>
                <c:pt idx="688">
                  <c:v>-2.6217989951892798E-3</c:v>
                </c:pt>
                <c:pt idx="689">
                  <c:v>-7.4260920353110384E-3</c:v>
                </c:pt>
                <c:pt idx="690">
                  <c:v>-9.9070468361399516E-3</c:v>
                </c:pt>
                <c:pt idx="691">
                  <c:v>7.2821326535784509E-4</c:v>
                </c:pt>
                <c:pt idx="692">
                  <c:v>1.3976184012522203E-2</c:v>
                </c:pt>
                <c:pt idx="693">
                  <c:v>1.3547430612227145E-2</c:v>
                </c:pt>
                <c:pt idx="694">
                  <c:v>-2.1475449805942015E-2</c:v>
                </c:pt>
                <c:pt idx="695">
                  <c:v>1.6268304751551155E-2</c:v>
                </c:pt>
                <c:pt idx="696">
                  <c:v>-1.2176317889833673E-2</c:v>
                </c:pt>
                <c:pt idx="697">
                  <c:v>3.1344425745289273E-3</c:v>
                </c:pt>
                <c:pt idx="698">
                  <c:v>-1.5037952307842838E-2</c:v>
                </c:pt>
                <c:pt idx="699">
                  <c:v>3.41555550787572E-3</c:v>
                </c:pt>
                <c:pt idx="700">
                  <c:v>-2.5905074513764694E-2</c:v>
                </c:pt>
                <c:pt idx="701">
                  <c:v>-4.9991837657158914E-4</c:v>
                </c:pt>
                <c:pt idx="702">
                  <c:v>2.1522144863781165E-2</c:v>
                </c:pt>
                <c:pt idx="703">
                  <c:v>1.4577492688937528E-2</c:v>
                </c:pt>
                <c:pt idx="704">
                  <c:v>2.2183375910801724E-2</c:v>
                </c:pt>
                <c:pt idx="705">
                  <c:v>-1.9052707446214033E-2</c:v>
                </c:pt>
                <c:pt idx="706">
                  <c:v>1.9995901220007065E-2</c:v>
                </c:pt>
                <c:pt idx="707">
                  <c:v>7.0678095954362571E-4</c:v>
                </c:pt>
                <c:pt idx="708">
                  <c:v>-5.194764789730421E-3</c:v>
                </c:pt>
                <c:pt idx="709">
                  <c:v>6.1364043326825246E-3</c:v>
                </c:pt>
                <c:pt idx="710">
                  <c:v>5.6311938920546945E-3</c:v>
                </c:pt>
                <c:pt idx="711">
                  <c:v>1.7395795187222049E-2</c:v>
                </c:pt>
                <c:pt idx="712">
                  <c:v>2.2967033792094457E-3</c:v>
                </c:pt>
                <c:pt idx="713">
                  <c:v>-6.9060928692965809E-3</c:v>
                </c:pt>
                <c:pt idx="714">
                  <c:v>7.3648060736022742E-3</c:v>
                </c:pt>
                <c:pt idx="715">
                  <c:v>1.1458512096946336E-3</c:v>
                </c:pt>
                <c:pt idx="716">
                  <c:v>6.8687620349161288E-4</c:v>
                </c:pt>
                <c:pt idx="717">
                  <c:v>-7.3512953590611912E-3</c:v>
                </c:pt>
                <c:pt idx="718">
                  <c:v>1.6465076309406069E-2</c:v>
                </c:pt>
                <c:pt idx="719">
                  <c:v>3.6223770149907491E-3</c:v>
                </c:pt>
                <c:pt idx="720">
                  <c:v>-4.5210103301152955E-4</c:v>
                </c:pt>
                <c:pt idx="721">
                  <c:v>8.1063556253218854E-3</c:v>
                </c:pt>
                <c:pt idx="722">
                  <c:v>-1.7647495777609781E-2</c:v>
                </c:pt>
                <c:pt idx="723">
                  <c:v>-2.2852532462191246E-3</c:v>
                </c:pt>
                <c:pt idx="724">
                  <c:v>-2.2876941742213744E-4</c:v>
                </c:pt>
                <c:pt idx="725">
                  <c:v>-6.1976594188983816E-3</c:v>
                </c:pt>
                <c:pt idx="726">
                  <c:v>8.026615783512504E-3</c:v>
                </c:pt>
                <c:pt idx="727">
                  <c:v>6.8506629902714334E-4</c:v>
                </c:pt>
                <c:pt idx="728">
                  <c:v>1.1573892027996706E-2</c:v>
                </c:pt>
                <c:pt idx="729">
                  <c:v>-3.6166216057483469E-3</c:v>
                </c:pt>
                <c:pt idx="730">
                  <c:v>2.0359707630510072E-3</c:v>
                </c:pt>
                <c:pt idx="731">
                  <c:v>5.8584810424997351E-3</c:v>
                </c:pt>
                <c:pt idx="732">
                  <c:v>-4.2778301998025224E-3</c:v>
                </c:pt>
                <c:pt idx="733">
                  <c:v>2.0103460592830948E-2</c:v>
                </c:pt>
                <c:pt idx="734">
                  <c:v>1.0121091836076446E-2</c:v>
                </c:pt>
                <c:pt idx="735">
                  <c:v>-4.1680103145362432E-3</c:v>
                </c:pt>
                <c:pt idx="736">
                  <c:v>-4.1855484011647549E-3</c:v>
                </c:pt>
                <c:pt idx="737">
                  <c:v>9.0100476979737051E-3</c:v>
                </c:pt>
                <c:pt idx="738">
                  <c:v>-5.9243218267694721E-3</c:v>
                </c:pt>
                <c:pt idx="739">
                  <c:v>-2.3829214373643437E-2</c:v>
                </c:pt>
                <c:pt idx="740">
                  <c:v>2.0263444912488799E-3</c:v>
                </c:pt>
                <c:pt idx="741">
                  <c:v>-1.7470658510048781E-2</c:v>
                </c:pt>
                <c:pt idx="742">
                  <c:v>-5.2782527524483083E-3</c:v>
                </c:pt>
                <c:pt idx="743">
                  <c:v>-1.3814779588455664E-3</c:v>
                </c:pt>
                <c:pt idx="744">
                  <c:v>1.9621814954791358E-2</c:v>
                </c:pt>
                <c:pt idx="745">
                  <c:v>3.3547567525797836E-2</c:v>
                </c:pt>
                <c:pt idx="746">
                  <c:v>6.0988761910385223E-3</c:v>
                </c:pt>
                <c:pt idx="747">
                  <c:v>6.9249225023035417E-3</c:v>
                </c:pt>
                <c:pt idx="748">
                  <c:v>-1.4116797181498487E-2</c:v>
                </c:pt>
                <c:pt idx="749">
                  <c:v>-4.3756178330693857E-4</c:v>
                </c:pt>
                <c:pt idx="750">
                  <c:v>3.2768492081644146E-3</c:v>
                </c:pt>
                <c:pt idx="751">
                  <c:v>-5.4674653243452472E-3</c:v>
                </c:pt>
                <c:pt idx="752">
                  <c:v>1.9717403444629461E-3</c:v>
                </c:pt>
                <c:pt idx="753">
                  <c:v>-1.4772577810354121E-2</c:v>
                </c:pt>
                <c:pt idx="754">
                  <c:v>-2.6690267188315599E-3</c:v>
                </c:pt>
                <c:pt idx="755">
                  <c:v>2.2265598790505883E-4</c:v>
                </c:pt>
                <c:pt idx="756">
                  <c:v>-1.1420969564307474E-2</c:v>
                </c:pt>
                <c:pt idx="757">
                  <c:v>8.0753245510528059E-3</c:v>
                </c:pt>
                <c:pt idx="758">
                  <c:v>2.0345739065361447E-2</c:v>
                </c:pt>
                <c:pt idx="759">
                  <c:v>-1.0563469527906145E-2</c:v>
                </c:pt>
                <c:pt idx="760">
                  <c:v>8.371962602566228E-3</c:v>
                </c:pt>
                <c:pt idx="761">
                  <c:v>-1.6231632809536302E-2</c:v>
                </c:pt>
                <c:pt idx="762">
                  <c:v>-7.4249898187796056E-3</c:v>
                </c:pt>
                <c:pt idx="763">
                  <c:v>-7.4804375638086815E-3</c:v>
                </c:pt>
                <c:pt idx="764">
                  <c:v>1.2211833342591282E-2</c:v>
                </c:pt>
                <c:pt idx="765">
                  <c:v>-6.0872638265965168E-3</c:v>
                </c:pt>
                <c:pt idx="766">
                  <c:v>-3.6248439428673862E-3</c:v>
                </c:pt>
                <c:pt idx="767">
                  <c:v>9.712107769463775E-3</c:v>
                </c:pt>
                <c:pt idx="768">
                  <c:v>-1.426171264076918E-2</c:v>
                </c:pt>
                <c:pt idx="769">
                  <c:v>6.590188698937822E-3</c:v>
                </c:pt>
                <c:pt idx="770">
                  <c:v>-1.0702620538398381E-2</c:v>
                </c:pt>
                <c:pt idx="771">
                  <c:v>-6.2004966527375617E-3</c:v>
                </c:pt>
                <c:pt idx="772">
                  <c:v>4.1733777279827834E-2</c:v>
                </c:pt>
                <c:pt idx="773">
                  <c:v>-1.110877326614907E-2</c:v>
                </c:pt>
                <c:pt idx="774">
                  <c:v>1.0445724839880198E-2</c:v>
                </c:pt>
                <c:pt idx="775">
                  <c:v>1.3178380005716485E-2</c:v>
                </c:pt>
                <c:pt idx="776">
                  <c:v>-1.4505843625491628E-2</c:v>
                </c:pt>
                <c:pt idx="777">
                  <c:v>1.0570532832444237E-2</c:v>
                </c:pt>
                <c:pt idx="778">
                  <c:v>-3.2913088128903299E-3</c:v>
                </c:pt>
                <c:pt idx="779">
                  <c:v>-2.1773798535403333E-2</c:v>
                </c:pt>
                <c:pt idx="780">
                  <c:v>8.9445697103313366E-3</c:v>
                </c:pt>
                <c:pt idx="781">
                  <c:v>2.2262153584099015E-4</c:v>
                </c:pt>
                <c:pt idx="782">
                  <c:v>6.4337716459211E-3</c:v>
                </c:pt>
                <c:pt idx="783">
                  <c:v>1.9056507707278278E-2</c:v>
                </c:pt>
                <c:pt idx="784">
                  <c:v>6.9189430367556414E-3</c:v>
                </c:pt>
                <c:pt idx="785">
                  <c:v>0</c:v>
                </c:pt>
                <c:pt idx="786">
                  <c:v>4.3001858984090327E-3</c:v>
                </c:pt>
                <c:pt idx="787">
                  <c:v>1.8493428249743264E-2</c:v>
                </c:pt>
                <c:pt idx="788">
                  <c:v>-3.3755178675842212E-3</c:v>
                </c:pt>
                <c:pt idx="789">
                  <c:v>3.164920124334569E-3</c:v>
                </c:pt>
                <c:pt idx="790">
                  <c:v>-1.4756927011454265E-3</c:v>
                </c:pt>
                <c:pt idx="791">
                  <c:v>4.4205611207044377E-3</c:v>
                </c:pt>
                <c:pt idx="792">
                  <c:v>-5.0537313112016292E-3</c:v>
                </c:pt>
                <c:pt idx="793">
                  <c:v>-3.1715455658894356E-3</c:v>
                </c:pt>
                <c:pt idx="794">
                  <c:v>-2.7568847152926049E-3</c:v>
                </c:pt>
                <c:pt idx="795">
                  <c:v>-1.7003573625571325E-3</c:v>
                </c:pt>
                <c:pt idx="796">
                  <c:v>9.1054143156490321E-3</c:v>
                </c:pt>
                <c:pt idx="797">
                  <c:v>-2.0013399980077933E-2</c:v>
                </c:pt>
                <c:pt idx="798">
                  <c:v>7.0717341967076117E-3</c:v>
                </c:pt>
                <c:pt idx="799">
                  <c:v>-1.4193856904547379E-2</c:v>
                </c:pt>
                <c:pt idx="800">
                  <c:v>2.8117423373954526E-3</c:v>
                </c:pt>
                <c:pt idx="801">
                  <c:v>2.0310722432456067E-2</c:v>
                </c:pt>
                <c:pt idx="802">
                  <c:v>-7.8615066363204276E-3</c:v>
                </c:pt>
                <c:pt idx="803">
                  <c:v>2.0061941021557225E-2</c:v>
                </c:pt>
                <c:pt idx="804">
                  <c:v>-1.5592433420262314E-2</c:v>
                </c:pt>
                <c:pt idx="805">
                  <c:v>6.3505587937917407E-3</c:v>
                </c:pt>
                <c:pt idx="806">
                  <c:v>1.054498159300228E-3</c:v>
                </c:pt>
                <c:pt idx="807">
                  <c:v>6.3223621973291957E-4</c:v>
                </c:pt>
                <c:pt idx="808">
                  <c:v>0</c:v>
                </c:pt>
                <c:pt idx="809">
                  <c:v>-9.9503540370362697E-3</c:v>
                </c:pt>
                <c:pt idx="810">
                  <c:v>-1.0050359505731287E-2</c:v>
                </c:pt>
                <c:pt idx="811">
                  <c:v>-6.4492265704336332E-4</c:v>
                </c:pt>
                <c:pt idx="812">
                  <c:v>6.0034034239695375E-3</c:v>
                </c:pt>
                <c:pt idx="813">
                  <c:v>6.3925975043848072E-3</c:v>
                </c:pt>
                <c:pt idx="814">
                  <c:v>-1.6058583189366298E-2</c:v>
                </c:pt>
                <c:pt idx="815">
                  <c:v>-9.5425256694247028E-3</c:v>
                </c:pt>
                <c:pt idx="816">
                  <c:v>5.2163176901285401E-3</c:v>
                </c:pt>
                <c:pt idx="817">
                  <c:v>3.6784098698635272E-3</c:v>
                </c:pt>
                <c:pt idx="818">
                  <c:v>-2.3786446922558924E-3</c:v>
                </c:pt>
                <c:pt idx="819">
                  <c:v>9.0518307560178129E-3</c:v>
                </c:pt>
                <c:pt idx="820">
                  <c:v>8.3324764694574054E-3</c:v>
                </c:pt>
                <c:pt idx="821">
                  <c:v>3.1864342106211448E-3</c:v>
                </c:pt>
                <c:pt idx="822">
                  <c:v>-8.133634393989439E-3</c:v>
                </c:pt>
                <c:pt idx="823">
                  <c:v>3.6469395664985968E-3</c:v>
                </c:pt>
                <c:pt idx="824">
                  <c:v>2.779885551776573E-3</c:v>
                </c:pt>
                <c:pt idx="825">
                  <c:v>-6.6417274913842259E-3</c:v>
                </c:pt>
                <c:pt idx="826">
                  <c:v>-5.8208824100701908E-3</c:v>
                </c:pt>
                <c:pt idx="827">
                  <c:v>8.1826748000932408E-3</c:v>
                </c:pt>
                <c:pt idx="828">
                  <c:v>1.0453376525789995E-2</c:v>
                </c:pt>
                <c:pt idx="829">
                  <c:v>2.5768690923053669E-2</c:v>
                </c:pt>
                <c:pt idx="830">
                  <c:v>2.2725024392559936E-3</c:v>
                </c:pt>
                <c:pt idx="831">
                  <c:v>-2.8931535408905015E-3</c:v>
                </c:pt>
                <c:pt idx="832">
                  <c:v>-1.7326353879225213E-2</c:v>
                </c:pt>
                <c:pt idx="833">
                  <c:v>2.1034708629140788E-3</c:v>
                </c:pt>
                <c:pt idx="834">
                  <c:v>-8.8645986833686217E-3</c:v>
                </c:pt>
                <c:pt idx="835">
                  <c:v>-1.6027699021591315E-2</c:v>
                </c:pt>
                <c:pt idx="836">
                  <c:v>5.7996046049943739E-3</c:v>
                </c:pt>
                <c:pt idx="837">
                  <c:v>6.617624879349345E-3</c:v>
                </c:pt>
                <c:pt idx="838">
                  <c:v>-3.1966157100448479E-3</c:v>
                </c:pt>
                <c:pt idx="839">
                  <c:v>-6.6387935913210889E-3</c:v>
                </c:pt>
                <c:pt idx="840">
                  <c:v>-8.5988124681173842E-4</c:v>
                </c:pt>
                <c:pt idx="841">
                  <c:v>2.2749996493172987E-2</c:v>
                </c:pt>
                <c:pt idx="842">
                  <c:v>-5.0579143373024162E-3</c:v>
                </c:pt>
                <c:pt idx="843">
                  <c:v>-4.2346254637634162E-3</c:v>
                </c:pt>
                <c:pt idx="844">
                  <c:v>-2.1240895505190362E-3</c:v>
                </c:pt>
                <c:pt idx="845">
                  <c:v>3.4277102972816206E-2</c:v>
                </c:pt>
                <c:pt idx="846">
                  <c:v>8.2155837058620019E-4</c:v>
                </c:pt>
                <c:pt idx="847">
                  <c:v>2.665327421679198E-3</c:v>
                </c:pt>
                <c:pt idx="848">
                  <c:v>3.4746632689983048E-3</c:v>
                </c:pt>
                <c:pt idx="849">
                  <c:v>2.6490340644894903E-3</c:v>
                </c:pt>
                <c:pt idx="850">
                  <c:v>4.0617656936108972E-3</c:v>
                </c:pt>
                <c:pt idx="851">
                  <c:v>-6.3027859356199426E-3</c:v>
                </c:pt>
                <c:pt idx="852">
                  <c:v>-8.8088303276509326E-3</c:v>
                </c:pt>
                <c:pt idx="853">
                  <c:v>8.4008165051704456E-3</c:v>
                </c:pt>
                <c:pt idx="854">
                  <c:v>5.0880345916161692E-3</c:v>
                </c:pt>
                <c:pt idx="855">
                  <c:v>-1.3488851096786787E-2</c:v>
                </c:pt>
                <c:pt idx="856">
                  <c:v>6.9715196284775875E-3</c:v>
                </c:pt>
                <c:pt idx="857">
                  <c:v>0</c:v>
                </c:pt>
                <c:pt idx="858">
                  <c:v>-1.6359540265279676E-3</c:v>
                </c:pt>
                <c:pt idx="859">
                  <c:v>-3.6908024364918262E-3</c:v>
                </c:pt>
                <c:pt idx="860">
                  <c:v>-4.735913153841852E-3</c:v>
                </c:pt>
                <c:pt idx="861">
                  <c:v>-2.0647134031808915E-4</c:v>
                </c:pt>
                <c:pt idx="862">
                  <c:v>-5.3818877278189728E-3</c:v>
                </c:pt>
                <c:pt idx="863">
                  <c:v>6.6197972847850421E-3</c:v>
                </c:pt>
                <c:pt idx="864">
                  <c:v>1.148027211720125E-2</c:v>
                </c:pt>
                <c:pt idx="865">
                  <c:v>-7.9812929015582353E-3</c:v>
                </c:pt>
                <c:pt idx="866">
                  <c:v>-1.2404500745863063E-2</c:v>
                </c:pt>
                <c:pt idx="867">
                  <c:v>8.4930480867583882E-3</c:v>
                </c:pt>
                <c:pt idx="868">
                  <c:v>1.8547277496089437E-3</c:v>
                </c:pt>
                <c:pt idx="869">
                  <c:v>2.7816207088489621E-2</c:v>
                </c:pt>
                <c:pt idx="870">
                  <c:v>-1.0016822316267335E-3</c:v>
                </c:pt>
                <c:pt idx="871">
                  <c:v>2.8022356641357535E-3</c:v>
                </c:pt>
                <c:pt idx="872">
                  <c:v>-3.0026633022979406E-3</c:v>
                </c:pt>
                <c:pt idx="873">
                  <c:v>-7.6474772874641312E-3</c:v>
                </c:pt>
                <c:pt idx="874">
                  <c:v>-3.4402082583651237E-3</c:v>
                </c:pt>
                <c:pt idx="875">
                  <c:v>1.2890381923464077E-2</c:v>
                </c:pt>
                <c:pt idx="876">
                  <c:v>-1.9398519625576087E-2</c:v>
                </c:pt>
                <c:pt idx="877">
                  <c:v>1.4273418900022786E-3</c:v>
                </c:pt>
                <c:pt idx="878">
                  <c:v>8.9249797696905678E-3</c:v>
                </c:pt>
                <c:pt idx="879">
                  <c:v>-2.2238253094189813E-3</c:v>
                </c:pt>
                <c:pt idx="880">
                  <c:v>6.6566525646222056E-3</c:v>
                </c:pt>
                <c:pt idx="881">
                  <c:v>9.4047268436965609E-3</c:v>
                </c:pt>
                <c:pt idx="882">
                  <c:v>-1.930483239628461E-2</c:v>
                </c:pt>
                <c:pt idx="883">
                  <c:v>-1.2190466449129799E-3</c:v>
                </c:pt>
                <c:pt idx="884">
                  <c:v>1.4931709446549368E-2</c:v>
                </c:pt>
                <c:pt idx="885">
                  <c:v>6.0354541061026577E-4</c:v>
                </c:pt>
                <c:pt idx="886">
                  <c:v>9.6077607869603128E-3</c:v>
                </c:pt>
                <c:pt idx="887">
                  <c:v>-1.7888115552884283E-2</c:v>
                </c:pt>
                <c:pt idx="888">
                  <c:v>9.2854689073301432E-3</c:v>
                </c:pt>
                <c:pt idx="889">
                  <c:v>2.6086326482642765E-3</c:v>
                </c:pt>
                <c:pt idx="890">
                  <c:v>3.2012903669162806E-3</c:v>
                </c:pt>
                <c:pt idx="891">
                  <c:v>-6.0109109220906629E-3</c:v>
                </c:pt>
                <c:pt idx="892">
                  <c:v>2.4221977427478007E-2</c:v>
                </c:pt>
                <c:pt idx="893">
                  <c:v>4.3061504404389777E-3</c:v>
                </c:pt>
                <c:pt idx="894">
                  <c:v>-2.9340131038395408E-3</c:v>
                </c:pt>
                <c:pt idx="895">
                  <c:v>-7.0768929325094373E-3</c:v>
                </c:pt>
                <c:pt idx="896">
                  <c:v>4.919819325771355E-3</c:v>
                </c:pt>
                <c:pt idx="897">
                  <c:v>2.3529831749550677E-3</c:v>
                </c:pt>
                <c:pt idx="898">
                  <c:v>-5.6957917774086856E-3</c:v>
                </c:pt>
                <c:pt idx="899">
                  <c:v>-1.5770107233179589E-3</c:v>
                </c:pt>
                <c:pt idx="900">
                  <c:v>-3.7552875202602597E-3</c:v>
                </c:pt>
                <c:pt idx="901">
                  <c:v>1.9796083555219211E-4</c:v>
                </c:pt>
                <c:pt idx="902">
                  <c:v>-5.941029025419934E-4</c:v>
                </c:pt>
                <c:pt idx="903">
                  <c:v>-3.174592440276661E-3</c:v>
                </c:pt>
                <c:pt idx="904">
                  <c:v>-4.1820186463589308E-3</c:v>
                </c:pt>
                <c:pt idx="905">
                  <c:v>1.0916048059422381E-2</c:v>
                </c:pt>
                <c:pt idx="906">
                  <c:v>-5.3439075603101023E-3</c:v>
                </c:pt>
                <c:pt idx="907">
                  <c:v>-5.9713455908069913E-3</c:v>
                </c:pt>
                <c:pt idx="908">
                  <c:v>-5.0035151018410972E-3</c:v>
                </c:pt>
                <c:pt idx="909">
                  <c:v>7.7945685417350145E-3</c:v>
                </c:pt>
                <c:pt idx="910">
                  <c:v>2.981859843752206E-3</c:v>
                </c:pt>
                <c:pt idx="911">
                  <c:v>1.1901888132862686E-3</c:v>
                </c:pt>
                <c:pt idx="912">
                  <c:v>-1.1966617198773627E-2</c:v>
                </c:pt>
                <c:pt idx="913">
                  <c:v>-2.6635733287414639E-2</c:v>
                </c:pt>
                <c:pt idx="914">
                  <c:v>-2.927237464907273E-2</c:v>
                </c:pt>
                <c:pt idx="915">
                  <c:v>-7.5561634556143953E-2</c:v>
                </c:pt>
                <c:pt idx="916">
                  <c:v>-1.8476269358729366E-2</c:v>
                </c:pt>
                <c:pt idx="917">
                  <c:v>2.4863113484297737E-2</c:v>
                </c:pt>
                <c:pt idx="918">
                  <c:v>3.7049539939642356E-2</c:v>
                </c:pt>
                <c:pt idx="919">
                  <c:v>8.2915867987207702E-3</c:v>
                </c:pt>
                <c:pt idx="920">
                  <c:v>-1.5989830220794997E-2</c:v>
                </c:pt>
                <c:pt idx="921">
                  <c:v>-3.8717428619764988E-2</c:v>
                </c:pt>
                <c:pt idx="922">
                  <c:v>1.5260555639487455E-2</c:v>
                </c:pt>
                <c:pt idx="923">
                  <c:v>-2.2629996133471143E-3</c:v>
                </c:pt>
                <c:pt idx="924">
                  <c:v>-2.4539702188360237E-2</c:v>
                </c:pt>
                <c:pt idx="925">
                  <c:v>2.2271640483816611E-2</c:v>
                </c:pt>
                <c:pt idx="926">
                  <c:v>-1.8563656510216835E-2</c:v>
                </c:pt>
                <c:pt idx="927">
                  <c:v>-2.5477703640766508E-3</c:v>
                </c:pt>
                <c:pt idx="928">
                  <c:v>6.7029134221444475E-3</c:v>
                </c:pt>
                <c:pt idx="929">
                  <c:v>-5.5440443484431811E-3</c:v>
                </c:pt>
                <c:pt idx="930">
                  <c:v>1.4716349374806047E-2</c:v>
                </c:pt>
                <c:pt idx="931">
                  <c:v>1.1406274402802157E-3</c:v>
                </c:pt>
                <c:pt idx="932">
                  <c:v>8.6266423033963223E-3</c:v>
                </c:pt>
                <c:pt idx="933">
                  <c:v>-2.0784112632333689E-2</c:v>
                </c:pt>
                <c:pt idx="934">
                  <c:v>-6.926786689028956E-4</c:v>
                </c:pt>
                <c:pt idx="935">
                  <c:v>-1.9119231963493129E-2</c:v>
                </c:pt>
                <c:pt idx="936">
                  <c:v>-6.6131401454016941E-3</c:v>
                </c:pt>
                <c:pt idx="937">
                  <c:v>-6.1802496894442687E-3</c:v>
                </c:pt>
                <c:pt idx="938">
                  <c:v>-2.6088388884447079E-2</c:v>
                </c:pt>
                <c:pt idx="939">
                  <c:v>-4.5052641468508355E-2</c:v>
                </c:pt>
                <c:pt idx="940">
                  <c:v>1.1201712167752868E-2</c:v>
                </c:pt>
                <c:pt idx="941">
                  <c:v>1.8063740043038796E-2</c:v>
                </c:pt>
                <c:pt idx="942">
                  <c:v>1.3336761326452687E-2</c:v>
                </c:pt>
                <c:pt idx="943">
                  <c:v>1.5096520336066416E-2</c:v>
                </c:pt>
                <c:pt idx="944">
                  <c:v>2.4161047856918391E-4</c:v>
                </c:pt>
                <c:pt idx="945">
                  <c:v>-3.6913656701336457E-2</c:v>
                </c:pt>
                <c:pt idx="946">
                  <c:v>1.8381101595740679E-2</c:v>
                </c:pt>
                <c:pt idx="947">
                  <c:v>1.2960161839812226E-2</c:v>
                </c:pt>
                <c:pt idx="948">
                  <c:v>1.7580227815132864E-2</c:v>
                </c:pt>
                <c:pt idx="949">
                  <c:v>-7.6683741197544116E-3</c:v>
                </c:pt>
                <c:pt idx="950">
                  <c:v>-9.9697201530493124E-3</c:v>
                </c:pt>
                <c:pt idx="951">
                  <c:v>-4.8995077855018554E-3</c:v>
                </c:pt>
                <c:pt idx="952">
                  <c:v>2.7850154236765675E-2</c:v>
                </c:pt>
                <c:pt idx="953">
                  <c:v>8.3245242353399748E-3</c:v>
                </c:pt>
                <c:pt idx="954">
                  <c:v>-1.659355571947308E-3</c:v>
                </c:pt>
                <c:pt idx="955">
                  <c:v>-9.774789766017835E-3</c:v>
                </c:pt>
                <c:pt idx="956">
                  <c:v>1.0960317659030704E-2</c:v>
                </c:pt>
                <c:pt idx="957">
                  <c:v>3.0340687600186485E-2</c:v>
                </c:pt>
                <c:pt idx="958">
                  <c:v>2.296171839498499E-3</c:v>
                </c:pt>
                <c:pt idx="959">
                  <c:v>2.293818847398483E-4</c:v>
                </c:pt>
                <c:pt idx="960">
                  <c:v>6.1721649723418459E-3</c:v>
                </c:pt>
                <c:pt idx="961">
                  <c:v>1.9856186971845297E-2</c:v>
                </c:pt>
                <c:pt idx="962">
                  <c:v>1.0666841239341585E-2</c:v>
                </c:pt>
                <c:pt idx="963">
                  <c:v>-9.7735733246564222E-3</c:v>
                </c:pt>
                <c:pt idx="964">
                  <c:v>1.3964566610776163E-2</c:v>
                </c:pt>
                <c:pt idx="965">
                  <c:v>1.7593576772292753E-3</c:v>
                </c:pt>
                <c:pt idx="966">
                  <c:v>-7.2775088294864017E-3</c:v>
                </c:pt>
                <c:pt idx="967">
                  <c:v>0</c:v>
                </c:pt>
                <c:pt idx="968">
                  <c:v>9.9109021423259679E-3</c:v>
                </c:pt>
                <c:pt idx="969">
                  <c:v>-1.2792467548359065E-2</c:v>
                </c:pt>
                <c:pt idx="970">
                  <c:v>1.5637344713594275E-2</c:v>
                </c:pt>
                <c:pt idx="971">
                  <c:v>-1.519348614010811E-2</c:v>
                </c:pt>
                <c:pt idx="972">
                  <c:v>-1.9718326506820393E-2</c:v>
                </c:pt>
                <c:pt idx="973">
                  <c:v>-5.2183890707744335E-3</c:v>
                </c:pt>
                <c:pt idx="974">
                  <c:v>2.0712175546256685E-2</c:v>
                </c:pt>
                <c:pt idx="975">
                  <c:v>-2.4539986207683059E-3</c:v>
                </c:pt>
                <c:pt idx="976">
                  <c:v>2.2745803046687042E-2</c:v>
                </c:pt>
                <c:pt idx="977">
                  <c:v>-1.5295513022846176E-3</c:v>
                </c:pt>
                <c:pt idx="978">
                  <c:v>6.1041955196658977E-3</c:v>
                </c:pt>
                <c:pt idx="979">
                  <c:v>-1.2465975758348173E-2</c:v>
                </c:pt>
                <c:pt idx="980">
                  <c:v>2.2009455163679605E-4</c:v>
                </c:pt>
                <c:pt idx="981">
                  <c:v>-8.8050995363069527E-4</c:v>
                </c:pt>
                <c:pt idx="982">
                  <c:v>2.2014907066278587E-4</c:v>
                </c:pt>
                <c:pt idx="983">
                  <c:v>-1.1069394953218738E-2</c:v>
                </c:pt>
                <c:pt idx="984">
                  <c:v>1.1949711170024328E-2</c:v>
                </c:pt>
                <c:pt idx="985">
                  <c:v>-5.2933083193178057E-3</c:v>
                </c:pt>
                <c:pt idx="986">
                  <c:v>-2.3946535009023936E-2</c:v>
                </c:pt>
                <c:pt idx="987">
                  <c:v>2.5714055809674327E-2</c:v>
                </c:pt>
                <c:pt idx="988">
                  <c:v>5.72315961265462E-3</c:v>
                </c:pt>
                <c:pt idx="989">
                  <c:v>-2.195630952386691E-4</c:v>
                </c:pt>
                <c:pt idx="990">
                  <c:v>-1.3037432560089515E-2</c:v>
                </c:pt>
                <c:pt idx="991">
                  <c:v>7.7546107221951061E-3</c:v>
                </c:pt>
                <c:pt idx="992">
                  <c:v>-2.1189625144234552E-2</c:v>
                </c:pt>
                <c:pt idx="993">
                  <c:v>1.0093185028357533E-2</c:v>
                </c:pt>
                <c:pt idx="994">
                  <c:v>1.7257044179186016E-2</c:v>
                </c:pt>
                <c:pt idx="995">
                  <c:v>1.0039344792236516E-2</c:v>
                </c:pt>
                <c:pt idx="996">
                  <c:v>-1.7304127614731473E-2</c:v>
                </c:pt>
                <c:pt idx="997">
                  <c:v>-3.5075495556388926E-2</c:v>
                </c:pt>
                <c:pt idx="998">
                  <c:v>7.7502188455637741E-3</c:v>
                </c:pt>
                <c:pt idx="999">
                  <c:v>9.9413073484342068E-3</c:v>
                </c:pt>
                <c:pt idx="1000">
                  <c:v>1.3842574027886891E-2</c:v>
                </c:pt>
                <c:pt idx="1001">
                  <c:v>0</c:v>
                </c:pt>
                <c:pt idx="1002">
                  <c:v>-1.5533100511445031E-3</c:v>
                </c:pt>
                <c:pt idx="1003">
                  <c:v>1.7391770366030335E-2</c:v>
                </c:pt>
                <c:pt idx="1004">
                  <c:v>-1.2076095202992082E-2</c:v>
                </c:pt>
                <c:pt idx="1005">
                  <c:v>-7.984089147015332E-3</c:v>
                </c:pt>
                <c:pt idx="1006">
                  <c:v>-4.508959455588217E-2</c:v>
                </c:pt>
                <c:pt idx="1007">
                  <c:v>-2.330156560575318E-4</c:v>
                </c:pt>
                <c:pt idx="1008">
                  <c:v>-8.423016086221707E-3</c:v>
                </c:pt>
                <c:pt idx="1009">
                  <c:v>-2.4258030495623539E-2</c:v>
                </c:pt>
                <c:pt idx="1010">
                  <c:v>-2.1166154997250077E-2</c:v>
                </c:pt>
                <c:pt idx="1011">
                  <c:v>1.4742214366276244E-3</c:v>
                </c:pt>
                <c:pt idx="1012">
                  <c:v>1.776417154458481E-2</c:v>
                </c:pt>
                <c:pt idx="1013">
                  <c:v>-2.2583213589285941E-2</c:v>
                </c:pt>
                <c:pt idx="1014">
                  <c:v>2.0153061963368399E-2</c:v>
                </c:pt>
                <c:pt idx="1015">
                  <c:v>-1.3718934301137419E-2</c:v>
                </c:pt>
                <c:pt idx="1016">
                  <c:v>-2.7170735107655522E-3</c:v>
                </c:pt>
                <c:pt idx="1017">
                  <c:v>-1.1693141518068715E-2</c:v>
                </c:pt>
                <c:pt idx="1018">
                  <c:v>-1.2084724318981374E-2</c:v>
                </c:pt>
                <c:pt idx="1019">
                  <c:v>1.3834937665259939E-2</c:v>
                </c:pt>
                <c:pt idx="1020">
                  <c:v>-9.2860444619793162E-3</c:v>
                </c:pt>
                <c:pt idx="1021">
                  <c:v>1.2528361510252757E-2</c:v>
                </c:pt>
                <c:pt idx="1022">
                  <c:v>7.6895083602077788E-3</c:v>
                </c:pt>
                <c:pt idx="1023">
                  <c:v>-9.7511804678965627E-2</c:v>
                </c:pt>
                <c:pt idx="1024">
                  <c:v>3.0581762694353438E-2</c:v>
                </c:pt>
                <c:pt idx="1025">
                  <c:v>1.5727770739546676E-2</c:v>
                </c:pt>
                <c:pt idx="1026">
                  <c:v>-1.493540374104268E-2</c:v>
                </c:pt>
                <c:pt idx="1027">
                  <c:v>3.6890561839338048E-3</c:v>
                </c:pt>
                <c:pt idx="1028">
                  <c:v>-2.6310711528281292E-4</c:v>
                </c:pt>
                <c:pt idx="1029">
                  <c:v>-1.5911208401527616E-2</c:v>
                </c:pt>
                <c:pt idx="1030">
                  <c:v>1.3356167851064078E-3</c:v>
                </c:pt>
                <c:pt idx="1031">
                  <c:v>-1.2355742856389325E-2</c:v>
                </c:pt>
                <c:pt idx="1032">
                  <c:v>5.6596106343211753E-3</c:v>
                </c:pt>
                <c:pt idx="1033">
                  <c:v>-2.3658455338633453E-2</c:v>
                </c:pt>
                <c:pt idx="1034">
                  <c:v>2.1506216026592032E-2</c:v>
                </c:pt>
                <c:pt idx="1035">
                  <c:v>2.2897730077635053E-2</c:v>
                </c:pt>
                <c:pt idx="1036">
                  <c:v>1.2035687745287406E-2</c:v>
                </c:pt>
                <c:pt idx="1037">
                  <c:v>-3.6477248630023759E-3</c:v>
                </c:pt>
                <c:pt idx="1038">
                  <c:v>5.7261539067360277E-3</c:v>
                </c:pt>
                <c:pt idx="1039">
                  <c:v>1.6218683630590706E-2</c:v>
                </c:pt>
                <c:pt idx="1040">
                  <c:v>-1.9858821028334906E-2</c:v>
                </c:pt>
                <c:pt idx="1041">
                  <c:v>2.0879772872093617E-2</c:v>
                </c:pt>
                <c:pt idx="1042">
                  <c:v>1.0909675256139461E-2</c:v>
                </c:pt>
                <c:pt idx="1043">
                  <c:v>-2.7795507613209212E-3</c:v>
                </c:pt>
                <c:pt idx="1044">
                  <c:v>-1.9934199403836322E-2</c:v>
                </c:pt>
                <c:pt idx="1045">
                  <c:v>1.5114929386796977E-2</c:v>
                </c:pt>
                <c:pt idx="1046">
                  <c:v>2.541995859953327E-4</c:v>
                </c:pt>
                <c:pt idx="1047">
                  <c:v>-1.3306242658973689E-2</c:v>
                </c:pt>
                <c:pt idx="1048">
                  <c:v>9.2308298813839392E-3</c:v>
                </c:pt>
                <c:pt idx="1049">
                  <c:v>0</c:v>
                </c:pt>
                <c:pt idx="1050">
                  <c:v>-2.5531632922222046E-4</c:v>
                </c:pt>
                <c:pt idx="1051">
                  <c:v>2.8043526018163042E-3</c:v>
                </c:pt>
                <c:pt idx="1052">
                  <c:v>-6.3849071625386097E-3</c:v>
                </c:pt>
                <c:pt idx="1053">
                  <c:v>3.3756369921136016E-2</c:v>
                </c:pt>
                <c:pt idx="1054">
                  <c:v>3.2150538029615283E-3</c:v>
                </c:pt>
                <c:pt idx="1055">
                  <c:v>-1.4925599583487428E-2</c:v>
                </c:pt>
                <c:pt idx="1056">
                  <c:v>6.9930116739658548E-3</c:v>
                </c:pt>
                <c:pt idx="1057">
                  <c:v>2.7339559989073862E-3</c:v>
                </c:pt>
                <c:pt idx="1058">
                  <c:v>1.2333637462059569E-2</c:v>
                </c:pt>
                <c:pt idx="1059">
                  <c:v>-7.3579278752715057E-4</c:v>
                </c:pt>
                <c:pt idx="1060">
                  <c:v>6.6023010730598018E-3</c:v>
                </c:pt>
                <c:pt idx="1061">
                  <c:v>-6.11174592209336E-3</c:v>
                </c:pt>
                <c:pt idx="1062">
                  <c:v>-7.3589783632707574E-4</c:v>
                </c:pt>
                <c:pt idx="1063">
                  <c:v>3.1851456492491578E-3</c:v>
                </c:pt>
                <c:pt idx="1064">
                  <c:v>1.4329329282144716E-2</c:v>
                </c:pt>
                <c:pt idx="1065">
                  <c:v>4.3311042265241594E-3</c:v>
                </c:pt>
                <c:pt idx="1066">
                  <c:v>4.3124266282571749E-3</c:v>
                </c:pt>
                <c:pt idx="1067">
                  <c:v>8.5693627956512277E-3</c:v>
                </c:pt>
                <c:pt idx="1068">
                  <c:v>3.0765753394914903E-3</c:v>
                </c:pt>
                <c:pt idx="1069">
                  <c:v>-6.6382191115261302E-3</c:v>
                </c:pt>
                <c:pt idx="1070">
                  <c:v>2.3740652963572546E-2</c:v>
                </c:pt>
                <c:pt idx="1071">
                  <c:v>-1.0273228684448873E-2</c:v>
                </c:pt>
                <c:pt idx="1072">
                  <c:v>-5.6484562525409999E-3</c:v>
                </c:pt>
                <c:pt idx="1073">
                  <c:v>2.5928277843289345E-3</c:v>
                </c:pt>
                <c:pt idx="1074">
                  <c:v>7.9719274784189453E-3</c:v>
                </c:pt>
                <c:pt idx="1075">
                  <c:v>1.8391821996816757E-2</c:v>
                </c:pt>
                <c:pt idx="1076">
                  <c:v>3.6840741794118888E-3</c:v>
                </c:pt>
                <c:pt idx="1077">
                  <c:v>-2.3009172100186231E-3</c:v>
                </c:pt>
                <c:pt idx="1078">
                  <c:v>1.2362813921035906E-2</c:v>
                </c:pt>
                <c:pt idx="1079">
                  <c:v>-2.2779716502438017E-3</c:v>
                </c:pt>
                <c:pt idx="1080">
                  <c:v>2.7329254013502449E-3</c:v>
                </c:pt>
                <c:pt idx="1081">
                  <c:v>-2.0489354629597938E-3</c:v>
                </c:pt>
                <c:pt idx="1082">
                  <c:v>4.5475457918090715E-3</c:v>
                </c:pt>
                <c:pt idx="1083">
                  <c:v>-1.5893696169801521E-3</c:v>
                </c:pt>
                <c:pt idx="1084">
                  <c:v>-2.9581761748289082E-3</c:v>
                </c:pt>
                <c:pt idx="1085">
                  <c:v>-1.1401192753981925E-3</c:v>
                </c:pt>
                <c:pt idx="1086">
                  <c:v>-8.0993888309500009E-2</c:v>
                </c:pt>
                <c:pt idx="1087">
                  <c:v>-3.8330374940942269E-2</c:v>
                </c:pt>
                <c:pt idx="1088">
                  <c:v>-1.2862505835976124E-3</c:v>
                </c:pt>
                <c:pt idx="1089">
                  <c:v>-7.7519657809350506E-3</c:v>
                </c:pt>
                <c:pt idx="1090">
                  <c:v>-1.1741827764053241E-2</c:v>
                </c:pt>
                <c:pt idx="1091">
                  <c:v>1.0443997372422848E-2</c:v>
                </c:pt>
                <c:pt idx="1092">
                  <c:v>-1.3861825257068257E-2</c:v>
                </c:pt>
                <c:pt idx="1093">
                  <c:v>2.6328781418667735E-4</c:v>
                </c:pt>
                <c:pt idx="1094">
                  <c:v>3.1545400704585465E-3</c:v>
                </c:pt>
                <c:pt idx="1095">
                  <c:v>-2.365011861574476E-3</c:v>
                </c:pt>
                <c:pt idx="1096">
                  <c:v>-2.630799957344594E-4</c:v>
                </c:pt>
                <c:pt idx="1097">
                  <c:v>-1.0582148131521044E-2</c:v>
                </c:pt>
                <c:pt idx="1098">
                  <c:v>1.7139565855431992E-2</c:v>
                </c:pt>
                <c:pt idx="1099">
                  <c:v>-1.4218271257804678E-2</c:v>
                </c:pt>
                <c:pt idx="1100">
                  <c:v>1.0601790932017391E-3</c:v>
                </c:pt>
                <c:pt idx="1101">
                  <c:v>-1.3601986902553752E-2</c:v>
                </c:pt>
                <c:pt idx="1102">
                  <c:v>9.6205132117247703E-3</c:v>
                </c:pt>
                <c:pt idx="1103">
                  <c:v>-6.1357764077805887E-3</c:v>
                </c:pt>
                <c:pt idx="1104">
                  <c:v>1.6191476326152095E-2</c:v>
                </c:pt>
                <c:pt idx="1105">
                  <c:v>1.8262965228701838E-2</c:v>
                </c:pt>
                <c:pt idx="1106">
                  <c:v>5.4144540065629004E-3</c:v>
                </c:pt>
                <c:pt idx="1107">
                  <c:v>1.0487392084635651E-2</c:v>
                </c:pt>
                <c:pt idx="1108">
                  <c:v>8.3619328086667125E-3</c:v>
                </c:pt>
                <c:pt idx="1109">
                  <c:v>-3.2857613295428894E-3</c:v>
                </c:pt>
                <c:pt idx="1110">
                  <c:v>7.591578808650789E-4</c:v>
                </c:pt>
                <c:pt idx="1111">
                  <c:v>-8.8934260690654524E-3</c:v>
                </c:pt>
                <c:pt idx="1112">
                  <c:v>-2.553008896381009E-4</c:v>
                </c:pt>
                <c:pt idx="1113">
                  <c:v>-6.1459406170476776E-3</c:v>
                </c:pt>
                <c:pt idx="1114">
                  <c:v>-5.138948225979317E-4</c:v>
                </c:pt>
                <c:pt idx="1115">
                  <c:v>-1.028556370003063E-3</c:v>
                </c:pt>
                <c:pt idx="1116">
                  <c:v>-1.2165235838463323E-2</c:v>
                </c:pt>
                <c:pt idx="1117">
                  <c:v>-1.4162335682969695E-2</c:v>
                </c:pt>
                <c:pt idx="1118">
                  <c:v>-5.2966418361335352E-3</c:v>
                </c:pt>
                <c:pt idx="1119">
                  <c:v>-6.1259706518745098E-3</c:v>
                </c:pt>
                <c:pt idx="1120">
                  <c:v>1.8684028702278066E-3</c:v>
                </c:pt>
                <c:pt idx="1121">
                  <c:v>-2.937677828212202E-3</c:v>
                </c:pt>
                <c:pt idx="1122">
                  <c:v>9.5822108283457001E-3</c:v>
                </c:pt>
                <c:pt idx="1123">
                  <c:v>-5.2996255426467835E-4</c:v>
                </c:pt>
                <c:pt idx="1124">
                  <c:v>2.6417202286312998E-2</c:v>
                </c:pt>
                <c:pt idx="1125">
                  <c:v>2.2713730624061495E-2</c:v>
                </c:pt>
                <c:pt idx="1126">
                  <c:v>-4.4371511922696422E-2</c:v>
                </c:pt>
                <c:pt idx="1127">
                  <c:v>-2.5649255172011279E-2</c:v>
                </c:pt>
                <c:pt idx="1128">
                  <c:v>1.6374020743402468E-2</c:v>
                </c:pt>
                <c:pt idx="1129">
                  <c:v>2.6535062665418344E-2</c:v>
                </c:pt>
                <c:pt idx="1130">
                  <c:v>1.9004207360817378E-2</c:v>
                </c:pt>
                <c:pt idx="1131">
                  <c:v>5.8338748075028833E-3</c:v>
                </c:pt>
                <c:pt idx="1132">
                  <c:v>-2.532335922226763E-3</c:v>
                </c:pt>
                <c:pt idx="1133">
                  <c:v>3.4636641501774902E-2</c:v>
                </c:pt>
                <c:pt idx="1134">
                  <c:v>1.2897085902661408E-2</c:v>
                </c:pt>
                <c:pt idx="1135">
                  <c:v>1.2732891106668013E-2</c:v>
                </c:pt>
                <c:pt idx="1136">
                  <c:v>5.4755250332267731E-3</c:v>
                </c:pt>
                <c:pt idx="1137">
                  <c:v>8.2753173220530933E-3</c:v>
                </c:pt>
                <c:pt idx="1138">
                  <c:v>-5.7020735127052699E-3</c:v>
                </c:pt>
                <c:pt idx="1139">
                  <c:v>7.3590411899517013E-3</c:v>
                </c:pt>
                <c:pt idx="1140">
                  <c:v>-4.2664438485724909E-3</c:v>
                </c:pt>
                <c:pt idx="1141">
                  <c:v>-2.3750841728402609E-4</c:v>
                </c:pt>
                <c:pt idx="1142">
                  <c:v>-6.913851645415049E-3</c:v>
                </c:pt>
                <c:pt idx="1143">
                  <c:v>2.013098570974331E-2</c:v>
                </c:pt>
                <c:pt idx="1144">
                  <c:v>9.1026127272776699E-3</c:v>
                </c:pt>
                <c:pt idx="1145">
                  <c:v>3.0158293567032072E-3</c:v>
                </c:pt>
                <c:pt idx="1146">
                  <c:v>5.5440580908986473E-3</c:v>
                </c:pt>
                <c:pt idx="1147">
                  <c:v>4.3672959290957675E-3</c:v>
                </c:pt>
                <c:pt idx="1148">
                  <c:v>1.604207944898518E-3</c:v>
                </c:pt>
                <c:pt idx="1149">
                  <c:v>1.7703653440049105E-2</c:v>
                </c:pt>
                <c:pt idx="1150">
                  <c:v>6.7264665940312274E-3</c:v>
                </c:pt>
                <c:pt idx="1151">
                  <c:v>1.1994833486942112E-2</c:v>
                </c:pt>
                <c:pt idx="1152">
                  <c:v>-4.8694375379514715E-3</c:v>
                </c:pt>
                <c:pt idx="1153">
                  <c:v>-2.6660603663088097E-3</c:v>
                </c:pt>
                <c:pt idx="1154">
                  <c:v>-3.1194140268160859E-3</c:v>
                </c:pt>
                <c:pt idx="1155">
                  <c:v>9.9922312717104483E-3</c:v>
                </c:pt>
                <c:pt idx="1156">
                  <c:v>-5.316751688120745E-3</c:v>
                </c:pt>
                <c:pt idx="1157">
                  <c:v>1.3318909333766707E-3</c:v>
                </c:pt>
                <c:pt idx="1158">
                  <c:v>-6.0073705169663887E-3</c:v>
                </c:pt>
                <c:pt idx="1159">
                  <c:v>5.3416018260167451E-3</c:v>
                </c:pt>
                <c:pt idx="1160">
                  <c:v>-2.2195396910637096E-4</c:v>
                </c:pt>
                <c:pt idx="1161">
                  <c:v>2.4393043294403775E-3</c:v>
                </c:pt>
                <c:pt idx="1162">
                  <c:v>-5.1072329834868412E-3</c:v>
                </c:pt>
                <c:pt idx="1163">
                  <c:v>-5.3571022362638382E-3</c:v>
                </c:pt>
                <c:pt idx="1164">
                  <c:v>-7.1878156844015061E-3</c:v>
                </c:pt>
                <c:pt idx="1165">
                  <c:v>-2.7087667043994576E-3</c:v>
                </c:pt>
                <c:pt idx="1166">
                  <c:v>-1.5836141133172465E-3</c:v>
                </c:pt>
                <c:pt idx="1167">
                  <c:v>-6.1314241252530899E-3</c:v>
                </c:pt>
                <c:pt idx="1168">
                  <c:v>-1.6768599894068169E-2</c:v>
                </c:pt>
                <c:pt idx="1169">
                  <c:v>-7.6735198896624654E-3</c:v>
                </c:pt>
                <c:pt idx="1170">
                  <c:v>3.2626504095835326E-3</c:v>
                </c:pt>
                <c:pt idx="1171">
                  <c:v>6.262352957471593E-3</c:v>
                </c:pt>
                <c:pt idx="1172">
                  <c:v>-9.7584086757694956E-3</c:v>
                </c:pt>
                <c:pt idx="1173">
                  <c:v>-1.9093128694503077E-2</c:v>
                </c:pt>
                <c:pt idx="1174">
                  <c:v>6.6413523422170278E-3</c:v>
                </c:pt>
                <c:pt idx="1175">
                  <c:v>-4.9768745976462615E-3</c:v>
                </c:pt>
                <c:pt idx="1176">
                  <c:v>1.6617118615217042E-3</c:v>
                </c:pt>
                <c:pt idx="1177">
                  <c:v>-6.1860415268290472E-3</c:v>
                </c:pt>
                <c:pt idx="1178">
                  <c:v>-1.1940956674951625E-3</c:v>
                </c:pt>
                <c:pt idx="1179">
                  <c:v>-2.0275863533352128E-2</c:v>
                </c:pt>
                <c:pt idx="1180">
                  <c:v>9.9479087522334354E-3</c:v>
                </c:pt>
                <c:pt idx="1181">
                  <c:v>-1.9011017641801128E-2</c:v>
                </c:pt>
                <c:pt idx="1182">
                  <c:v>4.1743966218588833E-3</c:v>
                </c:pt>
                <c:pt idx="1183">
                  <c:v>7.5674033143766804E-3</c:v>
                </c:pt>
                <c:pt idx="1184">
                  <c:v>1.8074977032923795E-2</c:v>
                </c:pt>
                <c:pt idx="1185">
                  <c:v>-4.548156340839782E-3</c:v>
                </c:pt>
                <c:pt idx="1186">
                  <c:v>-2.402076746446824E-3</c:v>
                </c:pt>
                <c:pt idx="1187">
                  <c:v>8.143662040279229E-3</c:v>
                </c:pt>
                <c:pt idx="1188">
                  <c:v>7.1310816682201858E-3</c:v>
                </c:pt>
                <c:pt idx="1189">
                  <c:v>-7.1088417691610856E-4</c:v>
                </c:pt>
                <c:pt idx="1190">
                  <c:v>-1.216178278513636E-2</c:v>
                </c:pt>
                <c:pt idx="1191">
                  <c:v>1.5474687915813107E-2</c:v>
                </c:pt>
                <c:pt idx="1192">
                  <c:v>-9.4542149914950135E-4</c:v>
                </c:pt>
                <c:pt idx="1193">
                  <c:v>-2.0304105739472059E-2</c:v>
                </c:pt>
                <c:pt idx="1194">
                  <c:v>2.0304105739472052E-2</c:v>
                </c:pt>
                <c:pt idx="1195">
                  <c:v>6.1291681189606581E-3</c:v>
                </c:pt>
                <c:pt idx="1196">
                  <c:v>-1.0632148990937593E-2</c:v>
                </c:pt>
                <c:pt idx="1197">
                  <c:v>1.5087589348459354E-2</c:v>
                </c:pt>
                <c:pt idx="1198">
                  <c:v>5.36694038993611E-3</c:v>
                </c:pt>
                <c:pt idx="1199">
                  <c:v>0</c:v>
                </c:pt>
                <c:pt idx="1200">
                  <c:v>1.2258716227107653E-2</c:v>
                </c:pt>
                <c:pt idx="1201">
                  <c:v>-5.5294043352974331E-2</c:v>
                </c:pt>
                <c:pt idx="1202">
                  <c:v>1.9541152145399303E-3</c:v>
                </c:pt>
                <c:pt idx="1203">
                  <c:v>0</c:v>
                </c:pt>
                <c:pt idx="1204">
                  <c:v>-4.6471505372799012E-3</c:v>
                </c:pt>
                <c:pt idx="1205">
                  <c:v>-4.9152372077853066E-3</c:v>
                </c:pt>
                <c:pt idx="1206">
                  <c:v>1.4188066577999755E-2</c:v>
                </c:pt>
                <c:pt idx="1207">
                  <c:v>-2.8580410560288969E-2</c:v>
                </c:pt>
                <c:pt idx="1208">
                  <c:v>1.8081065871110049E-2</c:v>
                </c:pt>
                <c:pt idx="1209">
                  <c:v>-5.9084940004979379E-3</c:v>
                </c:pt>
                <c:pt idx="1210">
                  <c:v>-2.2246855577559613E-3</c:v>
                </c:pt>
                <c:pt idx="1211">
                  <c:v>-5.4590946182977614E-3</c:v>
                </c:pt>
                <c:pt idx="1212">
                  <c:v>-5.7392582904917493E-3</c:v>
                </c:pt>
                <c:pt idx="1213">
                  <c:v>8.2243940333693068E-3</c:v>
                </c:pt>
                <c:pt idx="1214">
                  <c:v>-1.879046815560648E-2</c:v>
                </c:pt>
                <c:pt idx="1215">
                  <c:v>-7.6161673213019703E-3</c:v>
                </c:pt>
                <c:pt idx="1216">
                  <c:v>-4.8538204940748028E-3</c:v>
                </c:pt>
                <c:pt idx="1217">
                  <c:v>-9.003232061871801E-3</c:v>
                </c:pt>
                <c:pt idx="1218">
                  <c:v>-8.3031028155962344E-3</c:v>
                </c:pt>
                <c:pt idx="1219">
                  <c:v>1.8330156937283622E-2</c:v>
                </c:pt>
                <c:pt idx="1220">
                  <c:v>1.9506656386292478E-2</c:v>
                </c:pt>
                <c:pt idx="1221">
                  <c:v>-7.5290593926482879E-4</c:v>
                </c:pt>
                <c:pt idx="1222">
                  <c:v>6.0074849634339043E-3</c:v>
                </c:pt>
                <c:pt idx="1223">
                  <c:v>1.3386434807461744E-2</c:v>
                </c:pt>
                <c:pt idx="1224">
                  <c:v>-1.1641034653270503E-2</c:v>
                </c:pt>
                <c:pt idx="1225">
                  <c:v>-2.3696543456408578E-2</c:v>
                </c:pt>
                <c:pt idx="1226">
                  <c:v>1.5441389080717929E-2</c:v>
                </c:pt>
                <c:pt idx="1227">
                  <c:v>3.5105229674469271E-3</c:v>
                </c:pt>
                <c:pt idx="1228">
                  <c:v>1.095353014913357E-2</c:v>
                </c:pt>
                <c:pt idx="1229">
                  <c:v>-1.3710794325790178E-2</c:v>
                </c:pt>
                <c:pt idx="1230">
                  <c:v>-2.0100873731732443E-3</c:v>
                </c:pt>
                <c:pt idx="1231">
                  <c:v>-4.264709794158434E-2</c:v>
                </c:pt>
                <c:pt idx="1232">
                  <c:v>2.2834434351108702E-2</c:v>
                </c:pt>
                <c:pt idx="1233">
                  <c:v>4.6071297939110824E-3</c:v>
                </c:pt>
                <c:pt idx="1234">
                  <c:v>-1.0783096326060084E-2</c:v>
                </c:pt>
                <c:pt idx="1235">
                  <c:v>-2.58221087324829E-4</c:v>
                </c:pt>
                <c:pt idx="1236">
                  <c:v>-1.7187919896733576E-2</c:v>
                </c:pt>
                <c:pt idx="1237">
                  <c:v>-1.242255899324375E-2</c:v>
                </c:pt>
                <c:pt idx="1238">
                  <c:v>7.9471522360258038E-3</c:v>
                </c:pt>
                <c:pt idx="1239">
                  <c:v>1.38872534460965E-2</c:v>
                </c:pt>
                <c:pt idx="1240">
                  <c:v>-2.603043390966248E-4</c:v>
                </c:pt>
                <c:pt idx="1241">
                  <c:v>1.5604967637374658E-3</c:v>
                </c:pt>
                <c:pt idx="1242">
                  <c:v>5.1840604483650559E-3</c:v>
                </c:pt>
                <c:pt idx="1243">
                  <c:v>1.335411104646397E-2</c:v>
                </c:pt>
                <c:pt idx="1244">
                  <c:v>0</c:v>
                </c:pt>
                <c:pt idx="1245">
                  <c:v>6.103714297791568E-3</c:v>
                </c:pt>
                <c:pt idx="1246">
                  <c:v>-1.5844930655636327E-2</c:v>
                </c:pt>
                <c:pt idx="1247">
                  <c:v>2.8296092350763879E-3</c:v>
                </c:pt>
                <c:pt idx="1248">
                  <c:v>-2.1550930320480964E-2</c:v>
                </c:pt>
                <c:pt idx="1249">
                  <c:v>6.2794903344618102E-3</c:v>
                </c:pt>
                <c:pt idx="1250">
                  <c:v>-3.9200548155044618E-3</c:v>
                </c:pt>
                <c:pt idx="1251">
                  <c:v>1.3084632924446693E-3</c:v>
                </c:pt>
                <c:pt idx="1252">
                  <c:v>1.3066483125731018E-3</c:v>
                </c:pt>
                <c:pt idx="1253">
                  <c:v>3.3893220607081015E-3</c:v>
                </c:pt>
                <c:pt idx="1254">
                  <c:v>4.6741255640621732E-3</c:v>
                </c:pt>
                <c:pt idx="1255">
                  <c:v>-9.8932547564585822E-3</c:v>
                </c:pt>
                <c:pt idx="1256">
                  <c:v>2.3520097960251095E-3</c:v>
                </c:pt>
                <c:pt idx="1257">
                  <c:v>2.6068520935191657E-3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63-4C1A-8263-FC99C5E41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0041320"/>
        <c:axId val="920046240"/>
      </c:lineChart>
      <c:dateAx>
        <c:axId val="920048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048864"/>
        <c:crosses val="autoZero"/>
        <c:auto val="1"/>
        <c:lblOffset val="100"/>
        <c:baseTimeUnit val="days"/>
      </c:dateAx>
      <c:valAx>
        <c:axId val="92004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048208"/>
        <c:crosses val="autoZero"/>
        <c:crossBetween val="between"/>
      </c:valAx>
      <c:valAx>
        <c:axId val="9200462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041320"/>
        <c:crosses val="max"/>
        <c:crossBetween val="between"/>
      </c:valAx>
      <c:dateAx>
        <c:axId val="9200413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2004624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4.8062948965911637E-2"/>
          <c:y val="7.4950701975601733E-2"/>
          <c:w val="0.92647541359488339"/>
          <c:h val="0.83142785746445158"/>
        </c:manualLayout>
      </c:layout>
      <c:lineChart>
        <c:grouping val="standard"/>
        <c:varyColors val="0"/>
        <c:ser>
          <c:idx val="0"/>
          <c:order val="0"/>
          <c:tx>
            <c:strRef>
              <c:f>ABTTS!$B$1</c:f>
              <c:strCache>
                <c:ptCount val="1"/>
                <c:pt idx="0">
                  <c:v>ABT</c:v>
                </c:pt>
              </c:strCache>
            </c:strRef>
          </c:tx>
          <c:spPr>
            <a:ln w="28575" cap="rnd">
              <a:solidFill>
                <a:schemeClr val="accent1">
                  <a:shade val="58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ABTTS!$A$2:$A$1360</c:f>
              <c:numCache>
                <c:formatCode>m/d/yyyy</c:formatCode>
                <c:ptCount val="1359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40931</c:v>
                </c:pt>
                <c:pt idx="14">
                  <c:v>40932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40960</c:v>
                </c:pt>
                <c:pt idx="34">
                  <c:v>40961</c:v>
                </c:pt>
                <c:pt idx="35">
                  <c:v>40962</c:v>
                </c:pt>
                <c:pt idx="36">
                  <c:v>40963</c:v>
                </c:pt>
                <c:pt idx="37">
                  <c:v>40966</c:v>
                </c:pt>
                <c:pt idx="38">
                  <c:v>40967</c:v>
                </c:pt>
                <c:pt idx="39">
                  <c:v>40968</c:v>
                </c:pt>
                <c:pt idx="40">
                  <c:v>40969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41008</c:v>
                </c:pt>
                <c:pt idx="67">
                  <c:v>41009</c:v>
                </c:pt>
                <c:pt idx="68">
                  <c:v>41010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41030</c:v>
                </c:pt>
                <c:pt idx="83">
                  <c:v>41031</c:v>
                </c:pt>
                <c:pt idx="84">
                  <c:v>41032</c:v>
                </c:pt>
                <c:pt idx="85">
                  <c:v>41033</c:v>
                </c:pt>
                <c:pt idx="86">
                  <c:v>41036</c:v>
                </c:pt>
                <c:pt idx="87">
                  <c:v>41037</c:v>
                </c:pt>
                <c:pt idx="88">
                  <c:v>41038</c:v>
                </c:pt>
                <c:pt idx="89">
                  <c:v>41039</c:v>
                </c:pt>
                <c:pt idx="90">
                  <c:v>41040</c:v>
                </c:pt>
                <c:pt idx="91">
                  <c:v>41043</c:v>
                </c:pt>
                <c:pt idx="92">
                  <c:v>41044</c:v>
                </c:pt>
                <c:pt idx="93">
                  <c:v>41045</c:v>
                </c:pt>
                <c:pt idx="94">
                  <c:v>41046</c:v>
                </c:pt>
                <c:pt idx="95">
                  <c:v>41047</c:v>
                </c:pt>
                <c:pt idx="96">
                  <c:v>41050</c:v>
                </c:pt>
                <c:pt idx="97">
                  <c:v>41051</c:v>
                </c:pt>
                <c:pt idx="98">
                  <c:v>41052</c:v>
                </c:pt>
                <c:pt idx="99">
                  <c:v>41053</c:v>
                </c:pt>
                <c:pt idx="100">
                  <c:v>41054</c:v>
                </c:pt>
                <c:pt idx="101">
                  <c:v>41058</c:v>
                </c:pt>
                <c:pt idx="102">
                  <c:v>41059</c:v>
                </c:pt>
                <c:pt idx="103">
                  <c:v>41060</c:v>
                </c:pt>
                <c:pt idx="104">
                  <c:v>41061</c:v>
                </c:pt>
                <c:pt idx="105">
                  <c:v>41064</c:v>
                </c:pt>
                <c:pt idx="106">
                  <c:v>41065</c:v>
                </c:pt>
                <c:pt idx="107">
                  <c:v>41066</c:v>
                </c:pt>
                <c:pt idx="108">
                  <c:v>41067</c:v>
                </c:pt>
                <c:pt idx="109">
                  <c:v>41068</c:v>
                </c:pt>
                <c:pt idx="110">
                  <c:v>41071</c:v>
                </c:pt>
                <c:pt idx="111">
                  <c:v>41072</c:v>
                </c:pt>
                <c:pt idx="112">
                  <c:v>41073</c:v>
                </c:pt>
                <c:pt idx="113">
                  <c:v>41074</c:v>
                </c:pt>
                <c:pt idx="114">
                  <c:v>41075</c:v>
                </c:pt>
                <c:pt idx="115">
                  <c:v>41078</c:v>
                </c:pt>
                <c:pt idx="116">
                  <c:v>41079</c:v>
                </c:pt>
                <c:pt idx="117">
                  <c:v>41080</c:v>
                </c:pt>
                <c:pt idx="118">
                  <c:v>41081</c:v>
                </c:pt>
                <c:pt idx="119">
                  <c:v>41082</c:v>
                </c:pt>
                <c:pt idx="120">
                  <c:v>41085</c:v>
                </c:pt>
                <c:pt idx="121">
                  <c:v>41086</c:v>
                </c:pt>
                <c:pt idx="122">
                  <c:v>41087</c:v>
                </c:pt>
                <c:pt idx="123">
                  <c:v>41088</c:v>
                </c:pt>
                <c:pt idx="124">
                  <c:v>41089</c:v>
                </c:pt>
                <c:pt idx="125">
                  <c:v>41092</c:v>
                </c:pt>
                <c:pt idx="126">
                  <c:v>41093</c:v>
                </c:pt>
                <c:pt idx="127">
                  <c:v>41095</c:v>
                </c:pt>
                <c:pt idx="128">
                  <c:v>41096</c:v>
                </c:pt>
                <c:pt idx="129">
                  <c:v>41099</c:v>
                </c:pt>
                <c:pt idx="130">
                  <c:v>41100</c:v>
                </c:pt>
                <c:pt idx="131">
                  <c:v>41101</c:v>
                </c:pt>
                <c:pt idx="132">
                  <c:v>41102</c:v>
                </c:pt>
                <c:pt idx="133">
                  <c:v>41103</c:v>
                </c:pt>
                <c:pt idx="134">
                  <c:v>41106</c:v>
                </c:pt>
                <c:pt idx="135">
                  <c:v>41107</c:v>
                </c:pt>
                <c:pt idx="136">
                  <c:v>41108</c:v>
                </c:pt>
                <c:pt idx="137">
                  <c:v>41109</c:v>
                </c:pt>
                <c:pt idx="138">
                  <c:v>41110</c:v>
                </c:pt>
                <c:pt idx="139">
                  <c:v>41113</c:v>
                </c:pt>
                <c:pt idx="140">
                  <c:v>41114</c:v>
                </c:pt>
                <c:pt idx="141">
                  <c:v>41115</c:v>
                </c:pt>
                <c:pt idx="142">
                  <c:v>41116</c:v>
                </c:pt>
                <c:pt idx="143">
                  <c:v>41117</c:v>
                </c:pt>
                <c:pt idx="144">
                  <c:v>41120</c:v>
                </c:pt>
                <c:pt idx="145">
                  <c:v>41121</c:v>
                </c:pt>
                <c:pt idx="146">
                  <c:v>41122</c:v>
                </c:pt>
                <c:pt idx="147">
                  <c:v>41123</c:v>
                </c:pt>
                <c:pt idx="148">
                  <c:v>41124</c:v>
                </c:pt>
                <c:pt idx="149">
                  <c:v>41127</c:v>
                </c:pt>
                <c:pt idx="150">
                  <c:v>41128</c:v>
                </c:pt>
                <c:pt idx="151">
                  <c:v>41129</c:v>
                </c:pt>
                <c:pt idx="152">
                  <c:v>41130</c:v>
                </c:pt>
                <c:pt idx="153">
                  <c:v>41131</c:v>
                </c:pt>
                <c:pt idx="154">
                  <c:v>41134</c:v>
                </c:pt>
                <c:pt idx="155">
                  <c:v>41135</c:v>
                </c:pt>
                <c:pt idx="156">
                  <c:v>41136</c:v>
                </c:pt>
                <c:pt idx="157">
                  <c:v>41137</c:v>
                </c:pt>
                <c:pt idx="158">
                  <c:v>41138</c:v>
                </c:pt>
                <c:pt idx="159">
                  <c:v>41141</c:v>
                </c:pt>
                <c:pt idx="160">
                  <c:v>41142</c:v>
                </c:pt>
                <c:pt idx="161">
                  <c:v>41143</c:v>
                </c:pt>
                <c:pt idx="162">
                  <c:v>41144</c:v>
                </c:pt>
                <c:pt idx="163">
                  <c:v>41145</c:v>
                </c:pt>
                <c:pt idx="164">
                  <c:v>41148</c:v>
                </c:pt>
                <c:pt idx="165">
                  <c:v>41149</c:v>
                </c:pt>
                <c:pt idx="166">
                  <c:v>41150</c:v>
                </c:pt>
                <c:pt idx="167">
                  <c:v>41151</c:v>
                </c:pt>
                <c:pt idx="168">
                  <c:v>41152</c:v>
                </c:pt>
                <c:pt idx="169">
                  <c:v>41156</c:v>
                </c:pt>
                <c:pt idx="170">
                  <c:v>41157</c:v>
                </c:pt>
                <c:pt idx="171">
                  <c:v>41158</c:v>
                </c:pt>
                <c:pt idx="172">
                  <c:v>41159</c:v>
                </c:pt>
                <c:pt idx="173">
                  <c:v>41162</c:v>
                </c:pt>
                <c:pt idx="174">
                  <c:v>41163</c:v>
                </c:pt>
                <c:pt idx="175">
                  <c:v>41164</c:v>
                </c:pt>
                <c:pt idx="176">
                  <c:v>41165</c:v>
                </c:pt>
                <c:pt idx="177">
                  <c:v>41166</c:v>
                </c:pt>
                <c:pt idx="178">
                  <c:v>41169</c:v>
                </c:pt>
                <c:pt idx="179">
                  <c:v>41170</c:v>
                </c:pt>
                <c:pt idx="180">
                  <c:v>41171</c:v>
                </c:pt>
                <c:pt idx="181">
                  <c:v>41172</c:v>
                </c:pt>
                <c:pt idx="182">
                  <c:v>41173</c:v>
                </c:pt>
                <c:pt idx="183">
                  <c:v>41176</c:v>
                </c:pt>
                <c:pt idx="184">
                  <c:v>41177</c:v>
                </c:pt>
                <c:pt idx="185">
                  <c:v>41178</c:v>
                </c:pt>
                <c:pt idx="186">
                  <c:v>41179</c:v>
                </c:pt>
                <c:pt idx="187">
                  <c:v>41180</c:v>
                </c:pt>
                <c:pt idx="188">
                  <c:v>41183</c:v>
                </c:pt>
                <c:pt idx="189">
                  <c:v>41184</c:v>
                </c:pt>
                <c:pt idx="190">
                  <c:v>41185</c:v>
                </c:pt>
                <c:pt idx="191">
                  <c:v>41186</c:v>
                </c:pt>
                <c:pt idx="192">
                  <c:v>41187</c:v>
                </c:pt>
                <c:pt idx="193">
                  <c:v>41190</c:v>
                </c:pt>
                <c:pt idx="194">
                  <c:v>41191</c:v>
                </c:pt>
                <c:pt idx="195">
                  <c:v>41192</c:v>
                </c:pt>
                <c:pt idx="196">
                  <c:v>41193</c:v>
                </c:pt>
                <c:pt idx="197">
                  <c:v>41194</c:v>
                </c:pt>
                <c:pt idx="198">
                  <c:v>41197</c:v>
                </c:pt>
                <c:pt idx="199">
                  <c:v>41198</c:v>
                </c:pt>
                <c:pt idx="200">
                  <c:v>41199</c:v>
                </c:pt>
                <c:pt idx="201">
                  <c:v>41200</c:v>
                </c:pt>
                <c:pt idx="202">
                  <c:v>41201</c:v>
                </c:pt>
                <c:pt idx="203">
                  <c:v>41204</c:v>
                </c:pt>
                <c:pt idx="204">
                  <c:v>41205</c:v>
                </c:pt>
                <c:pt idx="205">
                  <c:v>41206</c:v>
                </c:pt>
                <c:pt idx="206">
                  <c:v>41207</c:v>
                </c:pt>
                <c:pt idx="207">
                  <c:v>41208</c:v>
                </c:pt>
                <c:pt idx="208">
                  <c:v>41213</c:v>
                </c:pt>
                <c:pt idx="209">
                  <c:v>41214</c:v>
                </c:pt>
                <c:pt idx="210">
                  <c:v>41215</c:v>
                </c:pt>
                <c:pt idx="211">
                  <c:v>41218</c:v>
                </c:pt>
                <c:pt idx="212">
                  <c:v>41219</c:v>
                </c:pt>
                <c:pt idx="213">
                  <c:v>41220</c:v>
                </c:pt>
                <c:pt idx="214">
                  <c:v>41221</c:v>
                </c:pt>
                <c:pt idx="215">
                  <c:v>41222</c:v>
                </c:pt>
                <c:pt idx="216">
                  <c:v>41225</c:v>
                </c:pt>
                <c:pt idx="217">
                  <c:v>41226</c:v>
                </c:pt>
                <c:pt idx="218">
                  <c:v>41227</c:v>
                </c:pt>
                <c:pt idx="219">
                  <c:v>41228</c:v>
                </c:pt>
                <c:pt idx="220">
                  <c:v>41229</c:v>
                </c:pt>
                <c:pt idx="221">
                  <c:v>41232</c:v>
                </c:pt>
                <c:pt idx="222">
                  <c:v>41233</c:v>
                </c:pt>
                <c:pt idx="223">
                  <c:v>41234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41262</c:v>
                </c:pt>
                <c:pt idx="243">
                  <c:v>41263</c:v>
                </c:pt>
                <c:pt idx="244">
                  <c:v>41264</c:v>
                </c:pt>
                <c:pt idx="245">
                  <c:v>41267</c:v>
                </c:pt>
                <c:pt idx="246">
                  <c:v>41269</c:v>
                </c:pt>
                <c:pt idx="247">
                  <c:v>41270</c:v>
                </c:pt>
                <c:pt idx="248">
                  <c:v>41271</c:v>
                </c:pt>
                <c:pt idx="249">
                  <c:v>41274</c:v>
                </c:pt>
                <c:pt idx="250">
                  <c:v>41276</c:v>
                </c:pt>
                <c:pt idx="251">
                  <c:v>41277</c:v>
                </c:pt>
                <c:pt idx="252">
                  <c:v>41278</c:v>
                </c:pt>
                <c:pt idx="253">
                  <c:v>41281</c:v>
                </c:pt>
                <c:pt idx="254">
                  <c:v>41282</c:v>
                </c:pt>
                <c:pt idx="255">
                  <c:v>41283</c:v>
                </c:pt>
                <c:pt idx="256">
                  <c:v>41284</c:v>
                </c:pt>
                <c:pt idx="257">
                  <c:v>41285</c:v>
                </c:pt>
                <c:pt idx="258">
                  <c:v>41288</c:v>
                </c:pt>
                <c:pt idx="259">
                  <c:v>41289</c:v>
                </c:pt>
                <c:pt idx="260">
                  <c:v>41290</c:v>
                </c:pt>
                <c:pt idx="261">
                  <c:v>41291</c:v>
                </c:pt>
                <c:pt idx="262">
                  <c:v>41292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41316</c:v>
                </c:pt>
                <c:pt idx="278">
                  <c:v>41317</c:v>
                </c:pt>
                <c:pt idx="279">
                  <c:v>41318</c:v>
                </c:pt>
                <c:pt idx="280">
                  <c:v>41319</c:v>
                </c:pt>
                <c:pt idx="281">
                  <c:v>41320</c:v>
                </c:pt>
                <c:pt idx="282">
                  <c:v>41324</c:v>
                </c:pt>
                <c:pt idx="283">
                  <c:v>41325</c:v>
                </c:pt>
                <c:pt idx="284">
                  <c:v>41326</c:v>
                </c:pt>
                <c:pt idx="285">
                  <c:v>41327</c:v>
                </c:pt>
                <c:pt idx="286">
                  <c:v>41330</c:v>
                </c:pt>
                <c:pt idx="287">
                  <c:v>41331</c:v>
                </c:pt>
                <c:pt idx="288">
                  <c:v>41332</c:v>
                </c:pt>
                <c:pt idx="289">
                  <c:v>41333</c:v>
                </c:pt>
                <c:pt idx="290">
                  <c:v>41334</c:v>
                </c:pt>
                <c:pt idx="291">
                  <c:v>41337</c:v>
                </c:pt>
                <c:pt idx="292">
                  <c:v>41338</c:v>
                </c:pt>
                <c:pt idx="293">
                  <c:v>41339</c:v>
                </c:pt>
                <c:pt idx="294">
                  <c:v>41340</c:v>
                </c:pt>
                <c:pt idx="295">
                  <c:v>41341</c:v>
                </c:pt>
                <c:pt idx="296">
                  <c:v>41344</c:v>
                </c:pt>
                <c:pt idx="297">
                  <c:v>41345</c:v>
                </c:pt>
                <c:pt idx="298">
                  <c:v>41346</c:v>
                </c:pt>
                <c:pt idx="299">
                  <c:v>41347</c:v>
                </c:pt>
                <c:pt idx="300">
                  <c:v>41348</c:v>
                </c:pt>
                <c:pt idx="301">
                  <c:v>41351</c:v>
                </c:pt>
                <c:pt idx="302">
                  <c:v>41352</c:v>
                </c:pt>
                <c:pt idx="303">
                  <c:v>41353</c:v>
                </c:pt>
                <c:pt idx="304">
                  <c:v>41354</c:v>
                </c:pt>
                <c:pt idx="305">
                  <c:v>41355</c:v>
                </c:pt>
                <c:pt idx="306">
                  <c:v>41358</c:v>
                </c:pt>
                <c:pt idx="307">
                  <c:v>41359</c:v>
                </c:pt>
                <c:pt idx="308">
                  <c:v>41360</c:v>
                </c:pt>
                <c:pt idx="309">
                  <c:v>41361</c:v>
                </c:pt>
                <c:pt idx="310">
                  <c:v>41365</c:v>
                </c:pt>
                <c:pt idx="311">
                  <c:v>41366</c:v>
                </c:pt>
                <c:pt idx="312">
                  <c:v>41367</c:v>
                </c:pt>
                <c:pt idx="313">
                  <c:v>41368</c:v>
                </c:pt>
                <c:pt idx="314">
                  <c:v>41369</c:v>
                </c:pt>
                <c:pt idx="315">
                  <c:v>41372</c:v>
                </c:pt>
                <c:pt idx="316">
                  <c:v>41373</c:v>
                </c:pt>
                <c:pt idx="317">
                  <c:v>41374</c:v>
                </c:pt>
                <c:pt idx="318">
                  <c:v>41375</c:v>
                </c:pt>
                <c:pt idx="319">
                  <c:v>41376</c:v>
                </c:pt>
                <c:pt idx="320">
                  <c:v>41379</c:v>
                </c:pt>
                <c:pt idx="321">
                  <c:v>41380</c:v>
                </c:pt>
                <c:pt idx="322">
                  <c:v>41381</c:v>
                </c:pt>
                <c:pt idx="323">
                  <c:v>41382</c:v>
                </c:pt>
                <c:pt idx="324">
                  <c:v>41383</c:v>
                </c:pt>
                <c:pt idx="325">
                  <c:v>41386</c:v>
                </c:pt>
                <c:pt idx="326">
                  <c:v>41387</c:v>
                </c:pt>
                <c:pt idx="327">
                  <c:v>41388</c:v>
                </c:pt>
                <c:pt idx="328">
                  <c:v>41389</c:v>
                </c:pt>
                <c:pt idx="329">
                  <c:v>41390</c:v>
                </c:pt>
                <c:pt idx="330">
                  <c:v>41393</c:v>
                </c:pt>
                <c:pt idx="331">
                  <c:v>41394</c:v>
                </c:pt>
                <c:pt idx="332">
                  <c:v>41395</c:v>
                </c:pt>
                <c:pt idx="333">
                  <c:v>41396</c:v>
                </c:pt>
                <c:pt idx="334">
                  <c:v>41397</c:v>
                </c:pt>
                <c:pt idx="335">
                  <c:v>41400</c:v>
                </c:pt>
                <c:pt idx="336">
                  <c:v>41401</c:v>
                </c:pt>
                <c:pt idx="337">
                  <c:v>41402</c:v>
                </c:pt>
                <c:pt idx="338">
                  <c:v>41403</c:v>
                </c:pt>
                <c:pt idx="339">
                  <c:v>41404</c:v>
                </c:pt>
                <c:pt idx="340">
                  <c:v>41407</c:v>
                </c:pt>
                <c:pt idx="341">
                  <c:v>41408</c:v>
                </c:pt>
                <c:pt idx="342">
                  <c:v>41409</c:v>
                </c:pt>
                <c:pt idx="343">
                  <c:v>41410</c:v>
                </c:pt>
                <c:pt idx="344">
                  <c:v>41411</c:v>
                </c:pt>
                <c:pt idx="345">
                  <c:v>41414</c:v>
                </c:pt>
                <c:pt idx="346">
                  <c:v>41415</c:v>
                </c:pt>
                <c:pt idx="347">
                  <c:v>41416</c:v>
                </c:pt>
                <c:pt idx="348">
                  <c:v>41417</c:v>
                </c:pt>
                <c:pt idx="349">
                  <c:v>41418</c:v>
                </c:pt>
                <c:pt idx="350">
                  <c:v>41422</c:v>
                </c:pt>
                <c:pt idx="351">
                  <c:v>41423</c:v>
                </c:pt>
                <c:pt idx="352">
                  <c:v>41424</c:v>
                </c:pt>
                <c:pt idx="353">
                  <c:v>41425</c:v>
                </c:pt>
                <c:pt idx="354">
                  <c:v>41428</c:v>
                </c:pt>
                <c:pt idx="355">
                  <c:v>41429</c:v>
                </c:pt>
                <c:pt idx="356">
                  <c:v>41430</c:v>
                </c:pt>
                <c:pt idx="357">
                  <c:v>41431</c:v>
                </c:pt>
                <c:pt idx="358">
                  <c:v>41432</c:v>
                </c:pt>
                <c:pt idx="359">
                  <c:v>41435</c:v>
                </c:pt>
                <c:pt idx="360">
                  <c:v>41436</c:v>
                </c:pt>
                <c:pt idx="361">
                  <c:v>41437</c:v>
                </c:pt>
                <c:pt idx="362">
                  <c:v>41438</c:v>
                </c:pt>
                <c:pt idx="363">
                  <c:v>41439</c:v>
                </c:pt>
                <c:pt idx="364">
                  <c:v>41442</c:v>
                </c:pt>
                <c:pt idx="365">
                  <c:v>41443</c:v>
                </c:pt>
                <c:pt idx="366">
                  <c:v>41444</c:v>
                </c:pt>
                <c:pt idx="367">
                  <c:v>41445</c:v>
                </c:pt>
                <c:pt idx="368">
                  <c:v>41446</c:v>
                </c:pt>
                <c:pt idx="369">
                  <c:v>41449</c:v>
                </c:pt>
                <c:pt idx="370">
                  <c:v>41450</c:v>
                </c:pt>
                <c:pt idx="371">
                  <c:v>41451</c:v>
                </c:pt>
                <c:pt idx="372">
                  <c:v>41452</c:v>
                </c:pt>
                <c:pt idx="373">
                  <c:v>41453</c:v>
                </c:pt>
                <c:pt idx="374">
                  <c:v>41456</c:v>
                </c:pt>
                <c:pt idx="375">
                  <c:v>41457</c:v>
                </c:pt>
                <c:pt idx="376">
                  <c:v>41458</c:v>
                </c:pt>
                <c:pt idx="377">
                  <c:v>41460</c:v>
                </c:pt>
                <c:pt idx="378">
                  <c:v>41463</c:v>
                </c:pt>
                <c:pt idx="379">
                  <c:v>41464</c:v>
                </c:pt>
                <c:pt idx="380">
                  <c:v>41465</c:v>
                </c:pt>
                <c:pt idx="381">
                  <c:v>41466</c:v>
                </c:pt>
                <c:pt idx="382">
                  <c:v>41467</c:v>
                </c:pt>
                <c:pt idx="383">
                  <c:v>41470</c:v>
                </c:pt>
                <c:pt idx="384">
                  <c:v>41471</c:v>
                </c:pt>
                <c:pt idx="385">
                  <c:v>41472</c:v>
                </c:pt>
                <c:pt idx="386">
                  <c:v>41473</c:v>
                </c:pt>
                <c:pt idx="387">
                  <c:v>41474</c:v>
                </c:pt>
                <c:pt idx="388">
                  <c:v>41477</c:v>
                </c:pt>
                <c:pt idx="389">
                  <c:v>41478</c:v>
                </c:pt>
                <c:pt idx="390">
                  <c:v>41479</c:v>
                </c:pt>
                <c:pt idx="391">
                  <c:v>41480</c:v>
                </c:pt>
                <c:pt idx="392">
                  <c:v>41481</c:v>
                </c:pt>
                <c:pt idx="393">
                  <c:v>41484</c:v>
                </c:pt>
                <c:pt idx="394">
                  <c:v>41485</c:v>
                </c:pt>
                <c:pt idx="395">
                  <c:v>41486</c:v>
                </c:pt>
                <c:pt idx="396">
                  <c:v>41487</c:v>
                </c:pt>
                <c:pt idx="397">
                  <c:v>41488</c:v>
                </c:pt>
                <c:pt idx="398">
                  <c:v>41491</c:v>
                </c:pt>
                <c:pt idx="399">
                  <c:v>41492</c:v>
                </c:pt>
                <c:pt idx="400">
                  <c:v>41493</c:v>
                </c:pt>
                <c:pt idx="401">
                  <c:v>41494</c:v>
                </c:pt>
                <c:pt idx="402">
                  <c:v>41495</c:v>
                </c:pt>
                <c:pt idx="403">
                  <c:v>41498</c:v>
                </c:pt>
                <c:pt idx="404">
                  <c:v>41499</c:v>
                </c:pt>
                <c:pt idx="405">
                  <c:v>41500</c:v>
                </c:pt>
                <c:pt idx="406">
                  <c:v>41501</c:v>
                </c:pt>
                <c:pt idx="407">
                  <c:v>41502</c:v>
                </c:pt>
                <c:pt idx="408">
                  <c:v>41505</c:v>
                </c:pt>
                <c:pt idx="409">
                  <c:v>41506</c:v>
                </c:pt>
                <c:pt idx="410">
                  <c:v>41507</c:v>
                </c:pt>
                <c:pt idx="411">
                  <c:v>41508</c:v>
                </c:pt>
                <c:pt idx="412">
                  <c:v>41509</c:v>
                </c:pt>
                <c:pt idx="413">
                  <c:v>41512</c:v>
                </c:pt>
                <c:pt idx="414">
                  <c:v>41513</c:v>
                </c:pt>
                <c:pt idx="415">
                  <c:v>41514</c:v>
                </c:pt>
                <c:pt idx="416">
                  <c:v>41515</c:v>
                </c:pt>
                <c:pt idx="417">
                  <c:v>41516</c:v>
                </c:pt>
                <c:pt idx="418">
                  <c:v>41520</c:v>
                </c:pt>
                <c:pt idx="419">
                  <c:v>41521</c:v>
                </c:pt>
                <c:pt idx="420">
                  <c:v>41522</c:v>
                </c:pt>
                <c:pt idx="421">
                  <c:v>41523</c:v>
                </c:pt>
                <c:pt idx="422">
                  <c:v>41526</c:v>
                </c:pt>
                <c:pt idx="423">
                  <c:v>41527</c:v>
                </c:pt>
                <c:pt idx="424">
                  <c:v>41528</c:v>
                </c:pt>
                <c:pt idx="425">
                  <c:v>41529</c:v>
                </c:pt>
                <c:pt idx="426">
                  <c:v>41530</c:v>
                </c:pt>
                <c:pt idx="427">
                  <c:v>41533</c:v>
                </c:pt>
                <c:pt idx="428">
                  <c:v>41534</c:v>
                </c:pt>
                <c:pt idx="429">
                  <c:v>41535</c:v>
                </c:pt>
                <c:pt idx="430">
                  <c:v>41536</c:v>
                </c:pt>
                <c:pt idx="431">
                  <c:v>41537</c:v>
                </c:pt>
                <c:pt idx="432">
                  <c:v>41540</c:v>
                </c:pt>
                <c:pt idx="433">
                  <c:v>41541</c:v>
                </c:pt>
                <c:pt idx="434">
                  <c:v>41542</c:v>
                </c:pt>
                <c:pt idx="435">
                  <c:v>41543</c:v>
                </c:pt>
                <c:pt idx="436">
                  <c:v>41544</c:v>
                </c:pt>
                <c:pt idx="437">
                  <c:v>41547</c:v>
                </c:pt>
                <c:pt idx="438">
                  <c:v>41548</c:v>
                </c:pt>
                <c:pt idx="439">
                  <c:v>41549</c:v>
                </c:pt>
                <c:pt idx="440">
                  <c:v>41550</c:v>
                </c:pt>
                <c:pt idx="441">
                  <c:v>41551</c:v>
                </c:pt>
                <c:pt idx="442">
                  <c:v>41554</c:v>
                </c:pt>
                <c:pt idx="443">
                  <c:v>41555</c:v>
                </c:pt>
                <c:pt idx="444">
                  <c:v>41556</c:v>
                </c:pt>
                <c:pt idx="445">
                  <c:v>41557</c:v>
                </c:pt>
                <c:pt idx="446">
                  <c:v>41558</c:v>
                </c:pt>
                <c:pt idx="447">
                  <c:v>41561</c:v>
                </c:pt>
                <c:pt idx="448">
                  <c:v>41562</c:v>
                </c:pt>
                <c:pt idx="449">
                  <c:v>41563</c:v>
                </c:pt>
                <c:pt idx="450">
                  <c:v>41564</c:v>
                </c:pt>
                <c:pt idx="451">
                  <c:v>41565</c:v>
                </c:pt>
                <c:pt idx="452">
                  <c:v>41568</c:v>
                </c:pt>
                <c:pt idx="453">
                  <c:v>41569</c:v>
                </c:pt>
                <c:pt idx="454">
                  <c:v>41570</c:v>
                </c:pt>
                <c:pt idx="455">
                  <c:v>41571</c:v>
                </c:pt>
                <c:pt idx="456">
                  <c:v>41572</c:v>
                </c:pt>
                <c:pt idx="457">
                  <c:v>41575</c:v>
                </c:pt>
                <c:pt idx="458">
                  <c:v>41576</c:v>
                </c:pt>
                <c:pt idx="459">
                  <c:v>41577</c:v>
                </c:pt>
                <c:pt idx="460">
                  <c:v>41578</c:v>
                </c:pt>
                <c:pt idx="461">
                  <c:v>41579</c:v>
                </c:pt>
                <c:pt idx="462">
                  <c:v>41582</c:v>
                </c:pt>
                <c:pt idx="463">
                  <c:v>41583</c:v>
                </c:pt>
                <c:pt idx="464">
                  <c:v>41584</c:v>
                </c:pt>
                <c:pt idx="465">
                  <c:v>41585</c:v>
                </c:pt>
                <c:pt idx="466">
                  <c:v>41586</c:v>
                </c:pt>
                <c:pt idx="467">
                  <c:v>41589</c:v>
                </c:pt>
                <c:pt idx="468">
                  <c:v>41590</c:v>
                </c:pt>
                <c:pt idx="469">
                  <c:v>41591</c:v>
                </c:pt>
                <c:pt idx="470">
                  <c:v>41592</c:v>
                </c:pt>
                <c:pt idx="471">
                  <c:v>41593</c:v>
                </c:pt>
                <c:pt idx="472">
                  <c:v>41596</c:v>
                </c:pt>
                <c:pt idx="473">
                  <c:v>41597</c:v>
                </c:pt>
                <c:pt idx="474">
                  <c:v>41598</c:v>
                </c:pt>
                <c:pt idx="475">
                  <c:v>41599</c:v>
                </c:pt>
                <c:pt idx="476">
                  <c:v>41600</c:v>
                </c:pt>
                <c:pt idx="477">
                  <c:v>41603</c:v>
                </c:pt>
                <c:pt idx="478">
                  <c:v>41604</c:v>
                </c:pt>
                <c:pt idx="479">
                  <c:v>41605</c:v>
                </c:pt>
                <c:pt idx="480">
                  <c:v>41607</c:v>
                </c:pt>
                <c:pt idx="481">
                  <c:v>41610</c:v>
                </c:pt>
                <c:pt idx="482">
                  <c:v>41611</c:v>
                </c:pt>
                <c:pt idx="483">
                  <c:v>41612</c:v>
                </c:pt>
                <c:pt idx="484">
                  <c:v>41613</c:v>
                </c:pt>
                <c:pt idx="485">
                  <c:v>41614</c:v>
                </c:pt>
                <c:pt idx="486">
                  <c:v>41617</c:v>
                </c:pt>
                <c:pt idx="487">
                  <c:v>41618</c:v>
                </c:pt>
                <c:pt idx="488">
                  <c:v>41619</c:v>
                </c:pt>
                <c:pt idx="489">
                  <c:v>41620</c:v>
                </c:pt>
                <c:pt idx="490">
                  <c:v>41621</c:v>
                </c:pt>
                <c:pt idx="491">
                  <c:v>41624</c:v>
                </c:pt>
                <c:pt idx="492">
                  <c:v>41625</c:v>
                </c:pt>
                <c:pt idx="493">
                  <c:v>41626</c:v>
                </c:pt>
                <c:pt idx="494">
                  <c:v>41627</c:v>
                </c:pt>
                <c:pt idx="495">
                  <c:v>41628</c:v>
                </c:pt>
                <c:pt idx="496">
                  <c:v>41631</c:v>
                </c:pt>
                <c:pt idx="497">
                  <c:v>41632</c:v>
                </c:pt>
                <c:pt idx="498">
                  <c:v>41634</c:v>
                </c:pt>
                <c:pt idx="499">
                  <c:v>41635</c:v>
                </c:pt>
                <c:pt idx="500">
                  <c:v>41638</c:v>
                </c:pt>
                <c:pt idx="501">
                  <c:v>41639</c:v>
                </c:pt>
                <c:pt idx="502">
                  <c:v>41641</c:v>
                </c:pt>
                <c:pt idx="503">
                  <c:v>41642</c:v>
                </c:pt>
                <c:pt idx="504">
                  <c:v>41645</c:v>
                </c:pt>
                <c:pt idx="505">
                  <c:v>41646</c:v>
                </c:pt>
                <c:pt idx="506">
                  <c:v>41647</c:v>
                </c:pt>
                <c:pt idx="507">
                  <c:v>41648</c:v>
                </c:pt>
                <c:pt idx="508">
                  <c:v>41649</c:v>
                </c:pt>
                <c:pt idx="509">
                  <c:v>41652</c:v>
                </c:pt>
                <c:pt idx="510">
                  <c:v>41653</c:v>
                </c:pt>
                <c:pt idx="511">
                  <c:v>41654</c:v>
                </c:pt>
                <c:pt idx="512">
                  <c:v>41655</c:v>
                </c:pt>
                <c:pt idx="513">
                  <c:v>41656</c:v>
                </c:pt>
                <c:pt idx="514">
                  <c:v>41660</c:v>
                </c:pt>
                <c:pt idx="515">
                  <c:v>41661</c:v>
                </c:pt>
                <c:pt idx="516">
                  <c:v>41662</c:v>
                </c:pt>
                <c:pt idx="517">
                  <c:v>41663</c:v>
                </c:pt>
                <c:pt idx="518">
                  <c:v>41666</c:v>
                </c:pt>
                <c:pt idx="519">
                  <c:v>41667</c:v>
                </c:pt>
                <c:pt idx="520">
                  <c:v>41668</c:v>
                </c:pt>
                <c:pt idx="521">
                  <c:v>41669</c:v>
                </c:pt>
                <c:pt idx="522">
                  <c:v>41670</c:v>
                </c:pt>
                <c:pt idx="523">
                  <c:v>41673</c:v>
                </c:pt>
                <c:pt idx="524">
                  <c:v>41674</c:v>
                </c:pt>
                <c:pt idx="525">
                  <c:v>41675</c:v>
                </c:pt>
                <c:pt idx="526">
                  <c:v>41676</c:v>
                </c:pt>
                <c:pt idx="527">
                  <c:v>41677</c:v>
                </c:pt>
                <c:pt idx="528">
                  <c:v>41680</c:v>
                </c:pt>
                <c:pt idx="529">
                  <c:v>41681</c:v>
                </c:pt>
                <c:pt idx="530">
                  <c:v>41682</c:v>
                </c:pt>
                <c:pt idx="531">
                  <c:v>41683</c:v>
                </c:pt>
                <c:pt idx="532">
                  <c:v>41684</c:v>
                </c:pt>
                <c:pt idx="533">
                  <c:v>41688</c:v>
                </c:pt>
                <c:pt idx="534">
                  <c:v>41689</c:v>
                </c:pt>
                <c:pt idx="535">
                  <c:v>41690</c:v>
                </c:pt>
                <c:pt idx="536">
                  <c:v>41691</c:v>
                </c:pt>
                <c:pt idx="537">
                  <c:v>41694</c:v>
                </c:pt>
                <c:pt idx="538">
                  <c:v>41695</c:v>
                </c:pt>
                <c:pt idx="539">
                  <c:v>41696</c:v>
                </c:pt>
                <c:pt idx="540">
                  <c:v>41697</c:v>
                </c:pt>
                <c:pt idx="541">
                  <c:v>41698</c:v>
                </c:pt>
                <c:pt idx="542">
                  <c:v>41701</c:v>
                </c:pt>
                <c:pt idx="543">
                  <c:v>41702</c:v>
                </c:pt>
                <c:pt idx="544">
                  <c:v>41703</c:v>
                </c:pt>
                <c:pt idx="545">
                  <c:v>41704</c:v>
                </c:pt>
                <c:pt idx="546">
                  <c:v>41705</c:v>
                </c:pt>
                <c:pt idx="547">
                  <c:v>41708</c:v>
                </c:pt>
                <c:pt idx="548">
                  <c:v>41709</c:v>
                </c:pt>
                <c:pt idx="549">
                  <c:v>41710</c:v>
                </c:pt>
                <c:pt idx="550">
                  <c:v>41711</c:v>
                </c:pt>
                <c:pt idx="551">
                  <c:v>41712</c:v>
                </c:pt>
                <c:pt idx="552">
                  <c:v>41715</c:v>
                </c:pt>
                <c:pt idx="553">
                  <c:v>41716</c:v>
                </c:pt>
                <c:pt idx="554">
                  <c:v>41717</c:v>
                </c:pt>
                <c:pt idx="555">
                  <c:v>41718</c:v>
                </c:pt>
                <c:pt idx="556">
                  <c:v>41719</c:v>
                </c:pt>
                <c:pt idx="557">
                  <c:v>41722</c:v>
                </c:pt>
                <c:pt idx="558">
                  <c:v>41723</c:v>
                </c:pt>
                <c:pt idx="559">
                  <c:v>41724</c:v>
                </c:pt>
                <c:pt idx="560">
                  <c:v>41725</c:v>
                </c:pt>
                <c:pt idx="561">
                  <c:v>41726</c:v>
                </c:pt>
                <c:pt idx="562">
                  <c:v>41729</c:v>
                </c:pt>
                <c:pt idx="563">
                  <c:v>41730</c:v>
                </c:pt>
                <c:pt idx="564">
                  <c:v>41731</c:v>
                </c:pt>
                <c:pt idx="565">
                  <c:v>41732</c:v>
                </c:pt>
                <c:pt idx="566">
                  <c:v>41733</c:v>
                </c:pt>
                <c:pt idx="567">
                  <c:v>41736</c:v>
                </c:pt>
                <c:pt idx="568">
                  <c:v>41737</c:v>
                </c:pt>
                <c:pt idx="569">
                  <c:v>41738</c:v>
                </c:pt>
                <c:pt idx="570">
                  <c:v>41739</c:v>
                </c:pt>
                <c:pt idx="571">
                  <c:v>41740</c:v>
                </c:pt>
                <c:pt idx="572">
                  <c:v>41743</c:v>
                </c:pt>
                <c:pt idx="573">
                  <c:v>41744</c:v>
                </c:pt>
                <c:pt idx="574">
                  <c:v>41745</c:v>
                </c:pt>
                <c:pt idx="575">
                  <c:v>41746</c:v>
                </c:pt>
                <c:pt idx="576">
                  <c:v>41750</c:v>
                </c:pt>
                <c:pt idx="577">
                  <c:v>41751</c:v>
                </c:pt>
                <c:pt idx="578">
                  <c:v>41752</c:v>
                </c:pt>
                <c:pt idx="579">
                  <c:v>41753</c:v>
                </c:pt>
                <c:pt idx="580">
                  <c:v>41754</c:v>
                </c:pt>
                <c:pt idx="581">
                  <c:v>41757</c:v>
                </c:pt>
                <c:pt idx="582">
                  <c:v>41758</c:v>
                </c:pt>
                <c:pt idx="583">
                  <c:v>41759</c:v>
                </c:pt>
                <c:pt idx="584">
                  <c:v>41760</c:v>
                </c:pt>
                <c:pt idx="585">
                  <c:v>41761</c:v>
                </c:pt>
                <c:pt idx="586">
                  <c:v>41764</c:v>
                </c:pt>
                <c:pt idx="587">
                  <c:v>41765</c:v>
                </c:pt>
                <c:pt idx="588">
                  <c:v>41766</c:v>
                </c:pt>
                <c:pt idx="589">
                  <c:v>41767</c:v>
                </c:pt>
                <c:pt idx="590">
                  <c:v>41768</c:v>
                </c:pt>
                <c:pt idx="591">
                  <c:v>41771</c:v>
                </c:pt>
                <c:pt idx="592">
                  <c:v>41772</c:v>
                </c:pt>
                <c:pt idx="593">
                  <c:v>41773</c:v>
                </c:pt>
                <c:pt idx="594">
                  <c:v>41774</c:v>
                </c:pt>
                <c:pt idx="595">
                  <c:v>41775</c:v>
                </c:pt>
                <c:pt idx="596">
                  <c:v>41778</c:v>
                </c:pt>
                <c:pt idx="597">
                  <c:v>41779</c:v>
                </c:pt>
                <c:pt idx="598">
                  <c:v>41780</c:v>
                </c:pt>
                <c:pt idx="599">
                  <c:v>41781</c:v>
                </c:pt>
                <c:pt idx="600">
                  <c:v>41782</c:v>
                </c:pt>
                <c:pt idx="601">
                  <c:v>41786</c:v>
                </c:pt>
                <c:pt idx="602">
                  <c:v>41787</c:v>
                </c:pt>
                <c:pt idx="603">
                  <c:v>41788</c:v>
                </c:pt>
                <c:pt idx="604">
                  <c:v>41789</c:v>
                </c:pt>
                <c:pt idx="605">
                  <c:v>41792</c:v>
                </c:pt>
                <c:pt idx="606">
                  <c:v>41793</c:v>
                </c:pt>
                <c:pt idx="607">
                  <c:v>41794</c:v>
                </c:pt>
                <c:pt idx="608">
                  <c:v>41795</c:v>
                </c:pt>
                <c:pt idx="609">
                  <c:v>41796</c:v>
                </c:pt>
                <c:pt idx="610">
                  <c:v>41799</c:v>
                </c:pt>
                <c:pt idx="611">
                  <c:v>41800</c:v>
                </c:pt>
                <c:pt idx="612">
                  <c:v>41801</c:v>
                </c:pt>
                <c:pt idx="613">
                  <c:v>41802</c:v>
                </c:pt>
                <c:pt idx="614">
                  <c:v>41803</c:v>
                </c:pt>
                <c:pt idx="615">
                  <c:v>41806</c:v>
                </c:pt>
                <c:pt idx="616">
                  <c:v>41807</c:v>
                </c:pt>
                <c:pt idx="617">
                  <c:v>41808</c:v>
                </c:pt>
                <c:pt idx="618">
                  <c:v>41809</c:v>
                </c:pt>
                <c:pt idx="619">
                  <c:v>41810</c:v>
                </c:pt>
                <c:pt idx="620">
                  <c:v>41813</c:v>
                </c:pt>
                <c:pt idx="621">
                  <c:v>41814</c:v>
                </c:pt>
                <c:pt idx="622">
                  <c:v>41815</c:v>
                </c:pt>
                <c:pt idx="623">
                  <c:v>41816</c:v>
                </c:pt>
                <c:pt idx="624">
                  <c:v>41817</c:v>
                </c:pt>
                <c:pt idx="625">
                  <c:v>41820</c:v>
                </c:pt>
                <c:pt idx="626">
                  <c:v>41821</c:v>
                </c:pt>
                <c:pt idx="627">
                  <c:v>41822</c:v>
                </c:pt>
                <c:pt idx="628">
                  <c:v>41823</c:v>
                </c:pt>
                <c:pt idx="629">
                  <c:v>41827</c:v>
                </c:pt>
                <c:pt idx="630">
                  <c:v>41828</c:v>
                </c:pt>
                <c:pt idx="631">
                  <c:v>41829</c:v>
                </c:pt>
                <c:pt idx="632">
                  <c:v>41830</c:v>
                </c:pt>
                <c:pt idx="633">
                  <c:v>41831</c:v>
                </c:pt>
                <c:pt idx="634">
                  <c:v>41834</c:v>
                </c:pt>
                <c:pt idx="635">
                  <c:v>41835</c:v>
                </c:pt>
                <c:pt idx="636">
                  <c:v>41836</c:v>
                </c:pt>
                <c:pt idx="637">
                  <c:v>41837</c:v>
                </c:pt>
                <c:pt idx="638">
                  <c:v>41838</c:v>
                </c:pt>
                <c:pt idx="639">
                  <c:v>41841</c:v>
                </c:pt>
                <c:pt idx="640">
                  <c:v>41842</c:v>
                </c:pt>
                <c:pt idx="641">
                  <c:v>41843</c:v>
                </c:pt>
                <c:pt idx="642">
                  <c:v>41844</c:v>
                </c:pt>
                <c:pt idx="643">
                  <c:v>41845</c:v>
                </c:pt>
                <c:pt idx="644">
                  <c:v>41848</c:v>
                </c:pt>
                <c:pt idx="645">
                  <c:v>41849</c:v>
                </c:pt>
                <c:pt idx="646">
                  <c:v>41850</c:v>
                </c:pt>
                <c:pt idx="647">
                  <c:v>41851</c:v>
                </c:pt>
                <c:pt idx="648">
                  <c:v>41852</c:v>
                </c:pt>
                <c:pt idx="649">
                  <c:v>41855</c:v>
                </c:pt>
                <c:pt idx="650">
                  <c:v>41856</c:v>
                </c:pt>
                <c:pt idx="651">
                  <c:v>41857</c:v>
                </c:pt>
                <c:pt idx="652">
                  <c:v>41858</c:v>
                </c:pt>
                <c:pt idx="653">
                  <c:v>41859</c:v>
                </c:pt>
                <c:pt idx="654">
                  <c:v>41862</c:v>
                </c:pt>
                <c:pt idx="655">
                  <c:v>41863</c:v>
                </c:pt>
                <c:pt idx="656">
                  <c:v>41864</c:v>
                </c:pt>
                <c:pt idx="657">
                  <c:v>41865</c:v>
                </c:pt>
                <c:pt idx="658">
                  <c:v>41866</c:v>
                </c:pt>
                <c:pt idx="659">
                  <c:v>41869</c:v>
                </c:pt>
                <c:pt idx="660">
                  <c:v>41870</c:v>
                </c:pt>
                <c:pt idx="661">
                  <c:v>41871</c:v>
                </c:pt>
                <c:pt idx="662">
                  <c:v>41872</c:v>
                </c:pt>
                <c:pt idx="663">
                  <c:v>41873</c:v>
                </c:pt>
                <c:pt idx="664">
                  <c:v>41876</c:v>
                </c:pt>
                <c:pt idx="665">
                  <c:v>41877</c:v>
                </c:pt>
                <c:pt idx="666">
                  <c:v>41878</c:v>
                </c:pt>
                <c:pt idx="667">
                  <c:v>41879</c:v>
                </c:pt>
                <c:pt idx="668">
                  <c:v>41880</c:v>
                </c:pt>
                <c:pt idx="669">
                  <c:v>41884</c:v>
                </c:pt>
                <c:pt idx="670">
                  <c:v>41885</c:v>
                </c:pt>
                <c:pt idx="671">
                  <c:v>41886</c:v>
                </c:pt>
                <c:pt idx="672">
                  <c:v>41887</c:v>
                </c:pt>
                <c:pt idx="673">
                  <c:v>41890</c:v>
                </c:pt>
                <c:pt idx="674">
                  <c:v>41891</c:v>
                </c:pt>
                <c:pt idx="675">
                  <c:v>41892</c:v>
                </c:pt>
                <c:pt idx="676">
                  <c:v>41893</c:v>
                </c:pt>
                <c:pt idx="677">
                  <c:v>41894</c:v>
                </c:pt>
                <c:pt idx="678">
                  <c:v>41897</c:v>
                </c:pt>
                <c:pt idx="679">
                  <c:v>41898</c:v>
                </c:pt>
                <c:pt idx="680">
                  <c:v>41899</c:v>
                </c:pt>
                <c:pt idx="681">
                  <c:v>41900</c:v>
                </c:pt>
                <c:pt idx="682">
                  <c:v>41901</c:v>
                </c:pt>
                <c:pt idx="683">
                  <c:v>41904</c:v>
                </c:pt>
                <c:pt idx="684">
                  <c:v>41905</c:v>
                </c:pt>
                <c:pt idx="685">
                  <c:v>41906</c:v>
                </c:pt>
                <c:pt idx="686">
                  <c:v>41907</c:v>
                </c:pt>
                <c:pt idx="687">
                  <c:v>41908</c:v>
                </c:pt>
                <c:pt idx="688">
                  <c:v>41911</c:v>
                </c:pt>
                <c:pt idx="689">
                  <c:v>41912</c:v>
                </c:pt>
                <c:pt idx="690">
                  <c:v>41913</c:v>
                </c:pt>
                <c:pt idx="691">
                  <c:v>41914</c:v>
                </c:pt>
                <c:pt idx="692">
                  <c:v>41915</c:v>
                </c:pt>
                <c:pt idx="693">
                  <c:v>41918</c:v>
                </c:pt>
                <c:pt idx="694">
                  <c:v>41919</c:v>
                </c:pt>
                <c:pt idx="695">
                  <c:v>41920</c:v>
                </c:pt>
                <c:pt idx="696">
                  <c:v>41921</c:v>
                </c:pt>
                <c:pt idx="697">
                  <c:v>41922</c:v>
                </c:pt>
                <c:pt idx="698">
                  <c:v>41925</c:v>
                </c:pt>
                <c:pt idx="699">
                  <c:v>41926</c:v>
                </c:pt>
                <c:pt idx="700">
                  <c:v>41927</c:v>
                </c:pt>
                <c:pt idx="701">
                  <c:v>41928</c:v>
                </c:pt>
                <c:pt idx="702">
                  <c:v>41929</c:v>
                </c:pt>
                <c:pt idx="703">
                  <c:v>41932</c:v>
                </c:pt>
                <c:pt idx="704">
                  <c:v>41933</c:v>
                </c:pt>
                <c:pt idx="705">
                  <c:v>41934</c:v>
                </c:pt>
                <c:pt idx="706">
                  <c:v>41935</c:v>
                </c:pt>
                <c:pt idx="707">
                  <c:v>41936</c:v>
                </c:pt>
                <c:pt idx="708">
                  <c:v>41939</c:v>
                </c:pt>
                <c:pt idx="709">
                  <c:v>41940</c:v>
                </c:pt>
                <c:pt idx="710">
                  <c:v>41941</c:v>
                </c:pt>
                <c:pt idx="711">
                  <c:v>41942</c:v>
                </c:pt>
                <c:pt idx="712">
                  <c:v>41943</c:v>
                </c:pt>
                <c:pt idx="713">
                  <c:v>41946</c:v>
                </c:pt>
                <c:pt idx="714">
                  <c:v>41947</c:v>
                </c:pt>
                <c:pt idx="715">
                  <c:v>41948</c:v>
                </c:pt>
                <c:pt idx="716">
                  <c:v>41949</c:v>
                </c:pt>
                <c:pt idx="717">
                  <c:v>41950</c:v>
                </c:pt>
                <c:pt idx="718">
                  <c:v>41953</c:v>
                </c:pt>
                <c:pt idx="719">
                  <c:v>41954</c:v>
                </c:pt>
                <c:pt idx="720">
                  <c:v>41955</c:v>
                </c:pt>
                <c:pt idx="721">
                  <c:v>41956</c:v>
                </c:pt>
                <c:pt idx="722">
                  <c:v>41957</c:v>
                </c:pt>
                <c:pt idx="723">
                  <c:v>41960</c:v>
                </c:pt>
                <c:pt idx="724">
                  <c:v>41961</c:v>
                </c:pt>
                <c:pt idx="725">
                  <c:v>41962</c:v>
                </c:pt>
                <c:pt idx="726">
                  <c:v>41963</c:v>
                </c:pt>
                <c:pt idx="727">
                  <c:v>41964</c:v>
                </c:pt>
                <c:pt idx="728">
                  <c:v>41967</c:v>
                </c:pt>
                <c:pt idx="729">
                  <c:v>41968</c:v>
                </c:pt>
                <c:pt idx="730">
                  <c:v>41969</c:v>
                </c:pt>
                <c:pt idx="731">
                  <c:v>41971</c:v>
                </c:pt>
                <c:pt idx="732">
                  <c:v>41974</c:v>
                </c:pt>
                <c:pt idx="733">
                  <c:v>41975</c:v>
                </c:pt>
                <c:pt idx="734">
                  <c:v>41976</c:v>
                </c:pt>
                <c:pt idx="735">
                  <c:v>41977</c:v>
                </c:pt>
                <c:pt idx="736">
                  <c:v>41978</c:v>
                </c:pt>
                <c:pt idx="737">
                  <c:v>41981</c:v>
                </c:pt>
                <c:pt idx="738">
                  <c:v>41982</c:v>
                </c:pt>
                <c:pt idx="739">
                  <c:v>41983</c:v>
                </c:pt>
                <c:pt idx="740">
                  <c:v>41984</c:v>
                </c:pt>
                <c:pt idx="741">
                  <c:v>41985</c:v>
                </c:pt>
                <c:pt idx="742">
                  <c:v>41988</c:v>
                </c:pt>
                <c:pt idx="743">
                  <c:v>41989</c:v>
                </c:pt>
                <c:pt idx="744">
                  <c:v>41990</c:v>
                </c:pt>
                <c:pt idx="745">
                  <c:v>41991</c:v>
                </c:pt>
                <c:pt idx="746">
                  <c:v>41992</c:v>
                </c:pt>
                <c:pt idx="747">
                  <c:v>41995</c:v>
                </c:pt>
                <c:pt idx="748">
                  <c:v>41996</c:v>
                </c:pt>
                <c:pt idx="749">
                  <c:v>41997</c:v>
                </c:pt>
                <c:pt idx="750">
                  <c:v>41999</c:v>
                </c:pt>
                <c:pt idx="751">
                  <c:v>42002</c:v>
                </c:pt>
                <c:pt idx="752">
                  <c:v>42003</c:v>
                </c:pt>
                <c:pt idx="753">
                  <c:v>42004</c:v>
                </c:pt>
                <c:pt idx="754">
                  <c:v>42006</c:v>
                </c:pt>
                <c:pt idx="755">
                  <c:v>42009</c:v>
                </c:pt>
                <c:pt idx="756">
                  <c:v>42010</c:v>
                </c:pt>
                <c:pt idx="757">
                  <c:v>42011</c:v>
                </c:pt>
                <c:pt idx="758">
                  <c:v>42012</c:v>
                </c:pt>
                <c:pt idx="759">
                  <c:v>42013</c:v>
                </c:pt>
                <c:pt idx="760">
                  <c:v>42016</c:v>
                </c:pt>
                <c:pt idx="761">
                  <c:v>42017</c:v>
                </c:pt>
                <c:pt idx="762">
                  <c:v>42018</c:v>
                </c:pt>
                <c:pt idx="763">
                  <c:v>42019</c:v>
                </c:pt>
                <c:pt idx="764">
                  <c:v>42020</c:v>
                </c:pt>
                <c:pt idx="765">
                  <c:v>42024</c:v>
                </c:pt>
                <c:pt idx="766">
                  <c:v>42025</c:v>
                </c:pt>
                <c:pt idx="767">
                  <c:v>42026</c:v>
                </c:pt>
                <c:pt idx="768">
                  <c:v>42027</c:v>
                </c:pt>
                <c:pt idx="769">
                  <c:v>42030</c:v>
                </c:pt>
                <c:pt idx="770">
                  <c:v>42031</c:v>
                </c:pt>
                <c:pt idx="771">
                  <c:v>42032</c:v>
                </c:pt>
                <c:pt idx="772">
                  <c:v>42033</c:v>
                </c:pt>
                <c:pt idx="773">
                  <c:v>42034</c:v>
                </c:pt>
                <c:pt idx="774">
                  <c:v>42037</c:v>
                </c:pt>
                <c:pt idx="775">
                  <c:v>42038</c:v>
                </c:pt>
                <c:pt idx="776">
                  <c:v>42039</c:v>
                </c:pt>
                <c:pt idx="777">
                  <c:v>42040</c:v>
                </c:pt>
                <c:pt idx="778">
                  <c:v>42041</c:v>
                </c:pt>
                <c:pt idx="779">
                  <c:v>42044</c:v>
                </c:pt>
                <c:pt idx="780">
                  <c:v>42045</c:v>
                </c:pt>
                <c:pt idx="781">
                  <c:v>42046</c:v>
                </c:pt>
                <c:pt idx="782">
                  <c:v>42047</c:v>
                </c:pt>
                <c:pt idx="783">
                  <c:v>42048</c:v>
                </c:pt>
                <c:pt idx="784">
                  <c:v>42052</c:v>
                </c:pt>
                <c:pt idx="785">
                  <c:v>42053</c:v>
                </c:pt>
                <c:pt idx="786">
                  <c:v>42054</c:v>
                </c:pt>
                <c:pt idx="787">
                  <c:v>42055</c:v>
                </c:pt>
                <c:pt idx="788">
                  <c:v>42058</c:v>
                </c:pt>
                <c:pt idx="789">
                  <c:v>42059</c:v>
                </c:pt>
                <c:pt idx="790">
                  <c:v>42060</c:v>
                </c:pt>
                <c:pt idx="791">
                  <c:v>42061</c:v>
                </c:pt>
                <c:pt idx="792">
                  <c:v>42062</c:v>
                </c:pt>
                <c:pt idx="793">
                  <c:v>42065</c:v>
                </c:pt>
                <c:pt idx="794">
                  <c:v>42066</c:v>
                </c:pt>
                <c:pt idx="795">
                  <c:v>42067</c:v>
                </c:pt>
                <c:pt idx="796">
                  <c:v>42068</c:v>
                </c:pt>
                <c:pt idx="797">
                  <c:v>42069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42079</c:v>
                </c:pt>
                <c:pt idx="804">
                  <c:v>42080</c:v>
                </c:pt>
                <c:pt idx="805">
                  <c:v>42081</c:v>
                </c:pt>
                <c:pt idx="806">
                  <c:v>42082</c:v>
                </c:pt>
                <c:pt idx="807">
                  <c:v>42083</c:v>
                </c:pt>
                <c:pt idx="808">
                  <c:v>42086</c:v>
                </c:pt>
                <c:pt idx="809">
                  <c:v>42087</c:v>
                </c:pt>
                <c:pt idx="810">
                  <c:v>42088</c:v>
                </c:pt>
                <c:pt idx="811">
                  <c:v>42089</c:v>
                </c:pt>
                <c:pt idx="812">
                  <c:v>42090</c:v>
                </c:pt>
                <c:pt idx="813">
                  <c:v>42093</c:v>
                </c:pt>
                <c:pt idx="814">
                  <c:v>42094</c:v>
                </c:pt>
                <c:pt idx="815">
                  <c:v>42095</c:v>
                </c:pt>
                <c:pt idx="816">
                  <c:v>42096</c:v>
                </c:pt>
                <c:pt idx="817">
                  <c:v>42100</c:v>
                </c:pt>
                <c:pt idx="818">
                  <c:v>42101</c:v>
                </c:pt>
                <c:pt idx="819">
                  <c:v>42102</c:v>
                </c:pt>
                <c:pt idx="820">
                  <c:v>42103</c:v>
                </c:pt>
                <c:pt idx="821">
                  <c:v>42104</c:v>
                </c:pt>
                <c:pt idx="822">
                  <c:v>42107</c:v>
                </c:pt>
                <c:pt idx="823">
                  <c:v>42108</c:v>
                </c:pt>
                <c:pt idx="824">
                  <c:v>42109</c:v>
                </c:pt>
                <c:pt idx="825">
                  <c:v>42110</c:v>
                </c:pt>
                <c:pt idx="826">
                  <c:v>42111</c:v>
                </c:pt>
                <c:pt idx="827">
                  <c:v>42114</c:v>
                </c:pt>
                <c:pt idx="828">
                  <c:v>42115</c:v>
                </c:pt>
                <c:pt idx="829">
                  <c:v>42116</c:v>
                </c:pt>
                <c:pt idx="830">
                  <c:v>42117</c:v>
                </c:pt>
                <c:pt idx="831">
                  <c:v>42118</c:v>
                </c:pt>
                <c:pt idx="832">
                  <c:v>42121</c:v>
                </c:pt>
                <c:pt idx="833">
                  <c:v>42122</c:v>
                </c:pt>
                <c:pt idx="834">
                  <c:v>42123</c:v>
                </c:pt>
                <c:pt idx="835">
                  <c:v>42124</c:v>
                </c:pt>
                <c:pt idx="836">
                  <c:v>42125</c:v>
                </c:pt>
                <c:pt idx="837">
                  <c:v>42128</c:v>
                </c:pt>
                <c:pt idx="838">
                  <c:v>42129</c:v>
                </c:pt>
                <c:pt idx="839">
                  <c:v>42130</c:v>
                </c:pt>
                <c:pt idx="840">
                  <c:v>42131</c:v>
                </c:pt>
                <c:pt idx="841">
                  <c:v>42132</c:v>
                </c:pt>
                <c:pt idx="842">
                  <c:v>42135</c:v>
                </c:pt>
                <c:pt idx="843">
                  <c:v>42136</c:v>
                </c:pt>
                <c:pt idx="844">
                  <c:v>42137</c:v>
                </c:pt>
                <c:pt idx="845">
                  <c:v>42138</c:v>
                </c:pt>
                <c:pt idx="846">
                  <c:v>42139</c:v>
                </c:pt>
                <c:pt idx="847">
                  <c:v>42142</c:v>
                </c:pt>
                <c:pt idx="848">
                  <c:v>42143</c:v>
                </c:pt>
                <c:pt idx="849">
                  <c:v>42144</c:v>
                </c:pt>
                <c:pt idx="850">
                  <c:v>42145</c:v>
                </c:pt>
                <c:pt idx="851">
                  <c:v>42146</c:v>
                </c:pt>
                <c:pt idx="852">
                  <c:v>42150</c:v>
                </c:pt>
                <c:pt idx="853">
                  <c:v>42151</c:v>
                </c:pt>
                <c:pt idx="854">
                  <c:v>42152</c:v>
                </c:pt>
                <c:pt idx="855">
                  <c:v>42153</c:v>
                </c:pt>
                <c:pt idx="856">
                  <c:v>42156</c:v>
                </c:pt>
                <c:pt idx="857">
                  <c:v>42157</c:v>
                </c:pt>
                <c:pt idx="858">
                  <c:v>42158</c:v>
                </c:pt>
                <c:pt idx="859">
                  <c:v>42159</c:v>
                </c:pt>
                <c:pt idx="860">
                  <c:v>42160</c:v>
                </c:pt>
                <c:pt idx="861">
                  <c:v>42163</c:v>
                </c:pt>
                <c:pt idx="862">
                  <c:v>42164</c:v>
                </c:pt>
                <c:pt idx="863">
                  <c:v>42165</c:v>
                </c:pt>
                <c:pt idx="864">
                  <c:v>42166</c:v>
                </c:pt>
                <c:pt idx="865">
                  <c:v>42167</c:v>
                </c:pt>
                <c:pt idx="866">
                  <c:v>42170</c:v>
                </c:pt>
                <c:pt idx="867">
                  <c:v>42171</c:v>
                </c:pt>
                <c:pt idx="868">
                  <c:v>42172</c:v>
                </c:pt>
                <c:pt idx="869">
                  <c:v>42173</c:v>
                </c:pt>
                <c:pt idx="870">
                  <c:v>42174</c:v>
                </c:pt>
                <c:pt idx="871">
                  <c:v>42177</c:v>
                </c:pt>
                <c:pt idx="872">
                  <c:v>42178</c:v>
                </c:pt>
                <c:pt idx="873">
                  <c:v>42179</c:v>
                </c:pt>
                <c:pt idx="874">
                  <c:v>42180</c:v>
                </c:pt>
                <c:pt idx="875">
                  <c:v>42181</c:v>
                </c:pt>
                <c:pt idx="876">
                  <c:v>42184</c:v>
                </c:pt>
                <c:pt idx="877">
                  <c:v>42185</c:v>
                </c:pt>
                <c:pt idx="878">
                  <c:v>42186</c:v>
                </c:pt>
                <c:pt idx="879">
                  <c:v>42187</c:v>
                </c:pt>
                <c:pt idx="880">
                  <c:v>42191</c:v>
                </c:pt>
                <c:pt idx="881">
                  <c:v>42192</c:v>
                </c:pt>
                <c:pt idx="882">
                  <c:v>42193</c:v>
                </c:pt>
                <c:pt idx="883">
                  <c:v>42194</c:v>
                </c:pt>
                <c:pt idx="884">
                  <c:v>42195</c:v>
                </c:pt>
                <c:pt idx="885">
                  <c:v>42198</c:v>
                </c:pt>
                <c:pt idx="886">
                  <c:v>42199</c:v>
                </c:pt>
                <c:pt idx="887">
                  <c:v>42200</c:v>
                </c:pt>
                <c:pt idx="888">
                  <c:v>42201</c:v>
                </c:pt>
                <c:pt idx="889">
                  <c:v>42202</c:v>
                </c:pt>
                <c:pt idx="890">
                  <c:v>42205</c:v>
                </c:pt>
                <c:pt idx="891">
                  <c:v>42206</c:v>
                </c:pt>
                <c:pt idx="892">
                  <c:v>42207</c:v>
                </c:pt>
                <c:pt idx="893">
                  <c:v>42208</c:v>
                </c:pt>
                <c:pt idx="894">
                  <c:v>42209</c:v>
                </c:pt>
                <c:pt idx="895">
                  <c:v>42212</c:v>
                </c:pt>
                <c:pt idx="896">
                  <c:v>42213</c:v>
                </c:pt>
                <c:pt idx="897">
                  <c:v>42214</c:v>
                </c:pt>
                <c:pt idx="898">
                  <c:v>42215</c:v>
                </c:pt>
                <c:pt idx="899">
                  <c:v>42216</c:v>
                </c:pt>
                <c:pt idx="900">
                  <c:v>42219</c:v>
                </c:pt>
                <c:pt idx="901">
                  <c:v>42220</c:v>
                </c:pt>
                <c:pt idx="902">
                  <c:v>42221</c:v>
                </c:pt>
                <c:pt idx="903">
                  <c:v>42222</c:v>
                </c:pt>
                <c:pt idx="904">
                  <c:v>42223</c:v>
                </c:pt>
                <c:pt idx="905">
                  <c:v>42226</c:v>
                </c:pt>
                <c:pt idx="906">
                  <c:v>42227</c:v>
                </c:pt>
                <c:pt idx="907">
                  <c:v>42228</c:v>
                </c:pt>
                <c:pt idx="908">
                  <c:v>42229</c:v>
                </c:pt>
                <c:pt idx="909">
                  <c:v>42230</c:v>
                </c:pt>
                <c:pt idx="910">
                  <c:v>42233</c:v>
                </c:pt>
                <c:pt idx="911">
                  <c:v>42234</c:v>
                </c:pt>
                <c:pt idx="912">
                  <c:v>42235</c:v>
                </c:pt>
                <c:pt idx="913">
                  <c:v>42236</c:v>
                </c:pt>
                <c:pt idx="914">
                  <c:v>42237</c:v>
                </c:pt>
                <c:pt idx="915">
                  <c:v>42240</c:v>
                </c:pt>
                <c:pt idx="916">
                  <c:v>42241</c:v>
                </c:pt>
                <c:pt idx="917">
                  <c:v>42242</c:v>
                </c:pt>
                <c:pt idx="918">
                  <c:v>42243</c:v>
                </c:pt>
                <c:pt idx="919">
                  <c:v>42244</c:v>
                </c:pt>
                <c:pt idx="920">
                  <c:v>42247</c:v>
                </c:pt>
                <c:pt idx="921">
                  <c:v>42248</c:v>
                </c:pt>
                <c:pt idx="922">
                  <c:v>42249</c:v>
                </c:pt>
                <c:pt idx="923">
                  <c:v>42250</c:v>
                </c:pt>
                <c:pt idx="924">
                  <c:v>42251</c:v>
                </c:pt>
                <c:pt idx="925">
                  <c:v>42255</c:v>
                </c:pt>
                <c:pt idx="926">
                  <c:v>42256</c:v>
                </c:pt>
                <c:pt idx="927">
                  <c:v>42257</c:v>
                </c:pt>
                <c:pt idx="928">
                  <c:v>42258</c:v>
                </c:pt>
                <c:pt idx="929">
                  <c:v>42261</c:v>
                </c:pt>
                <c:pt idx="930">
                  <c:v>42262</c:v>
                </c:pt>
                <c:pt idx="931">
                  <c:v>42263</c:v>
                </c:pt>
                <c:pt idx="932">
                  <c:v>42264</c:v>
                </c:pt>
                <c:pt idx="933">
                  <c:v>42265</c:v>
                </c:pt>
                <c:pt idx="934">
                  <c:v>42268</c:v>
                </c:pt>
                <c:pt idx="935">
                  <c:v>42269</c:v>
                </c:pt>
                <c:pt idx="936">
                  <c:v>42270</c:v>
                </c:pt>
                <c:pt idx="937">
                  <c:v>42271</c:v>
                </c:pt>
                <c:pt idx="938">
                  <c:v>42272</c:v>
                </c:pt>
                <c:pt idx="939">
                  <c:v>42275</c:v>
                </c:pt>
                <c:pt idx="940">
                  <c:v>42276</c:v>
                </c:pt>
                <c:pt idx="941">
                  <c:v>42277</c:v>
                </c:pt>
                <c:pt idx="942">
                  <c:v>42278</c:v>
                </c:pt>
                <c:pt idx="943">
                  <c:v>42279</c:v>
                </c:pt>
                <c:pt idx="944">
                  <c:v>42282</c:v>
                </c:pt>
                <c:pt idx="945">
                  <c:v>42283</c:v>
                </c:pt>
                <c:pt idx="946">
                  <c:v>42284</c:v>
                </c:pt>
                <c:pt idx="947">
                  <c:v>42285</c:v>
                </c:pt>
                <c:pt idx="948">
                  <c:v>42286</c:v>
                </c:pt>
                <c:pt idx="949">
                  <c:v>42289</c:v>
                </c:pt>
                <c:pt idx="950">
                  <c:v>42290</c:v>
                </c:pt>
                <c:pt idx="951">
                  <c:v>42291</c:v>
                </c:pt>
                <c:pt idx="952">
                  <c:v>42292</c:v>
                </c:pt>
                <c:pt idx="953">
                  <c:v>42293</c:v>
                </c:pt>
                <c:pt idx="954">
                  <c:v>42296</c:v>
                </c:pt>
                <c:pt idx="955">
                  <c:v>42297</c:v>
                </c:pt>
                <c:pt idx="956">
                  <c:v>42298</c:v>
                </c:pt>
                <c:pt idx="957">
                  <c:v>42299</c:v>
                </c:pt>
                <c:pt idx="958">
                  <c:v>42300</c:v>
                </c:pt>
                <c:pt idx="959">
                  <c:v>42303</c:v>
                </c:pt>
                <c:pt idx="960">
                  <c:v>42304</c:v>
                </c:pt>
                <c:pt idx="961">
                  <c:v>42305</c:v>
                </c:pt>
                <c:pt idx="962">
                  <c:v>42306</c:v>
                </c:pt>
                <c:pt idx="963">
                  <c:v>42307</c:v>
                </c:pt>
                <c:pt idx="964">
                  <c:v>42310</c:v>
                </c:pt>
                <c:pt idx="965">
                  <c:v>42311</c:v>
                </c:pt>
                <c:pt idx="966">
                  <c:v>42312</c:v>
                </c:pt>
                <c:pt idx="967">
                  <c:v>42313</c:v>
                </c:pt>
                <c:pt idx="968">
                  <c:v>42314</c:v>
                </c:pt>
                <c:pt idx="969">
                  <c:v>42317</c:v>
                </c:pt>
                <c:pt idx="970">
                  <c:v>42318</c:v>
                </c:pt>
                <c:pt idx="971">
                  <c:v>42319</c:v>
                </c:pt>
                <c:pt idx="972">
                  <c:v>42320</c:v>
                </c:pt>
                <c:pt idx="973">
                  <c:v>42321</c:v>
                </c:pt>
                <c:pt idx="974">
                  <c:v>42324</c:v>
                </c:pt>
                <c:pt idx="975">
                  <c:v>42325</c:v>
                </c:pt>
                <c:pt idx="976">
                  <c:v>42326</c:v>
                </c:pt>
                <c:pt idx="977">
                  <c:v>42327</c:v>
                </c:pt>
                <c:pt idx="978">
                  <c:v>42328</c:v>
                </c:pt>
                <c:pt idx="979">
                  <c:v>42331</c:v>
                </c:pt>
                <c:pt idx="980">
                  <c:v>42332</c:v>
                </c:pt>
                <c:pt idx="981">
                  <c:v>42333</c:v>
                </c:pt>
                <c:pt idx="982">
                  <c:v>42335</c:v>
                </c:pt>
                <c:pt idx="983">
                  <c:v>42338</c:v>
                </c:pt>
                <c:pt idx="984">
                  <c:v>42339</c:v>
                </c:pt>
                <c:pt idx="985">
                  <c:v>42340</c:v>
                </c:pt>
                <c:pt idx="986">
                  <c:v>42341</c:v>
                </c:pt>
                <c:pt idx="987">
                  <c:v>42342</c:v>
                </c:pt>
                <c:pt idx="988">
                  <c:v>42345</c:v>
                </c:pt>
                <c:pt idx="989">
                  <c:v>42346</c:v>
                </c:pt>
                <c:pt idx="990">
                  <c:v>42347</c:v>
                </c:pt>
                <c:pt idx="991">
                  <c:v>42348</c:v>
                </c:pt>
                <c:pt idx="992">
                  <c:v>42349</c:v>
                </c:pt>
                <c:pt idx="993">
                  <c:v>42352</c:v>
                </c:pt>
                <c:pt idx="994">
                  <c:v>42353</c:v>
                </c:pt>
                <c:pt idx="995">
                  <c:v>42354</c:v>
                </c:pt>
                <c:pt idx="996">
                  <c:v>42355</c:v>
                </c:pt>
                <c:pt idx="997">
                  <c:v>42356</c:v>
                </c:pt>
                <c:pt idx="998">
                  <c:v>42359</c:v>
                </c:pt>
                <c:pt idx="999">
                  <c:v>42360</c:v>
                </c:pt>
                <c:pt idx="1000">
                  <c:v>42361</c:v>
                </c:pt>
                <c:pt idx="1001">
                  <c:v>42362</c:v>
                </c:pt>
                <c:pt idx="1002">
                  <c:v>42366</c:v>
                </c:pt>
                <c:pt idx="1003">
                  <c:v>42367</c:v>
                </c:pt>
                <c:pt idx="1004">
                  <c:v>42368</c:v>
                </c:pt>
                <c:pt idx="1005">
                  <c:v>42369</c:v>
                </c:pt>
                <c:pt idx="1006">
                  <c:v>42373</c:v>
                </c:pt>
                <c:pt idx="1007">
                  <c:v>42374</c:v>
                </c:pt>
                <c:pt idx="1008">
                  <c:v>42375</c:v>
                </c:pt>
                <c:pt idx="1009">
                  <c:v>42376</c:v>
                </c:pt>
                <c:pt idx="1010">
                  <c:v>42377</c:v>
                </c:pt>
                <c:pt idx="1011">
                  <c:v>42380</c:v>
                </c:pt>
                <c:pt idx="1012">
                  <c:v>42381</c:v>
                </c:pt>
                <c:pt idx="1013">
                  <c:v>42382</c:v>
                </c:pt>
                <c:pt idx="1014">
                  <c:v>42383</c:v>
                </c:pt>
                <c:pt idx="1015">
                  <c:v>42384</c:v>
                </c:pt>
                <c:pt idx="1016">
                  <c:v>42388</c:v>
                </c:pt>
                <c:pt idx="1017">
                  <c:v>42389</c:v>
                </c:pt>
                <c:pt idx="1018">
                  <c:v>42390</c:v>
                </c:pt>
                <c:pt idx="1019">
                  <c:v>42391</c:v>
                </c:pt>
                <c:pt idx="1020">
                  <c:v>42394</c:v>
                </c:pt>
                <c:pt idx="1021">
                  <c:v>42395</c:v>
                </c:pt>
                <c:pt idx="1022">
                  <c:v>42396</c:v>
                </c:pt>
                <c:pt idx="1023">
                  <c:v>42397</c:v>
                </c:pt>
                <c:pt idx="1024">
                  <c:v>42398</c:v>
                </c:pt>
                <c:pt idx="1025">
                  <c:v>42401</c:v>
                </c:pt>
                <c:pt idx="1026">
                  <c:v>42402</c:v>
                </c:pt>
                <c:pt idx="1027">
                  <c:v>42403</c:v>
                </c:pt>
                <c:pt idx="1028">
                  <c:v>42404</c:v>
                </c:pt>
                <c:pt idx="1029">
                  <c:v>42405</c:v>
                </c:pt>
                <c:pt idx="1030">
                  <c:v>42408</c:v>
                </c:pt>
                <c:pt idx="1031">
                  <c:v>42409</c:v>
                </c:pt>
                <c:pt idx="1032">
                  <c:v>42410</c:v>
                </c:pt>
                <c:pt idx="1033">
                  <c:v>42411</c:v>
                </c:pt>
                <c:pt idx="1034">
                  <c:v>42412</c:v>
                </c:pt>
                <c:pt idx="1035">
                  <c:v>42416</c:v>
                </c:pt>
                <c:pt idx="1036">
                  <c:v>42417</c:v>
                </c:pt>
                <c:pt idx="1037">
                  <c:v>42418</c:v>
                </c:pt>
                <c:pt idx="1038">
                  <c:v>42419</c:v>
                </c:pt>
                <c:pt idx="1039">
                  <c:v>42422</c:v>
                </c:pt>
                <c:pt idx="1040">
                  <c:v>42423</c:v>
                </c:pt>
                <c:pt idx="1041">
                  <c:v>42424</c:v>
                </c:pt>
                <c:pt idx="1042">
                  <c:v>42425</c:v>
                </c:pt>
                <c:pt idx="1043">
                  <c:v>42426</c:v>
                </c:pt>
                <c:pt idx="1044">
                  <c:v>42429</c:v>
                </c:pt>
                <c:pt idx="1045">
                  <c:v>42430</c:v>
                </c:pt>
                <c:pt idx="1046">
                  <c:v>42431</c:v>
                </c:pt>
                <c:pt idx="1047">
                  <c:v>42432</c:v>
                </c:pt>
                <c:pt idx="1048">
                  <c:v>42433</c:v>
                </c:pt>
                <c:pt idx="1049">
                  <c:v>42436</c:v>
                </c:pt>
                <c:pt idx="1050">
                  <c:v>42437</c:v>
                </c:pt>
                <c:pt idx="1051">
                  <c:v>42438</c:v>
                </c:pt>
                <c:pt idx="1052">
                  <c:v>42439</c:v>
                </c:pt>
                <c:pt idx="1053">
                  <c:v>42440</c:v>
                </c:pt>
                <c:pt idx="1054">
                  <c:v>42443</c:v>
                </c:pt>
                <c:pt idx="1055">
                  <c:v>42444</c:v>
                </c:pt>
                <c:pt idx="1056">
                  <c:v>42445</c:v>
                </c:pt>
                <c:pt idx="1057">
                  <c:v>42446</c:v>
                </c:pt>
                <c:pt idx="1058">
                  <c:v>42447</c:v>
                </c:pt>
                <c:pt idx="1059">
                  <c:v>42450</c:v>
                </c:pt>
                <c:pt idx="1060">
                  <c:v>42451</c:v>
                </c:pt>
                <c:pt idx="1061">
                  <c:v>42452</c:v>
                </c:pt>
                <c:pt idx="1062">
                  <c:v>42453</c:v>
                </c:pt>
                <c:pt idx="1063">
                  <c:v>42457</c:v>
                </c:pt>
                <c:pt idx="1064">
                  <c:v>42458</c:v>
                </c:pt>
                <c:pt idx="1065">
                  <c:v>42459</c:v>
                </c:pt>
                <c:pt idx="1066">
                  <c:v>42460</c:v>
                </c:pt>
                <c:pt idx="1067">
                  <c:v>42461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42471</c:v>
                </c:pt>
                <c:pt idx="1074">
                  <c:v>42472</c:v>
                </c:pt>
                <c:pt idx="1075">
                  <c:v>42473</c:v>
                </c:pt>
                <c:pt idx="1076">
                  <c:v>42474</c:v>
                </c:pt>
                <c:pt idx="1077">
                  <c:v>42475</c:v>
                </c:pt>
                <c:pt idx="1078">
                  <c:v>42478</c:v>
                </c:pt>
                <c:pt idx="1079">
                  <c:v>42479</c:v>
                </c:pt>
                <c:pt idx="1080">
                  <c:v>42480</c:v>
                </c:pt>
                <c:pt idx="1081">
                  <c:v>42481</c:v>
                </c:pt>
                <c:pt idx="1082">
                  <c:v>42482</c:v>
                </c:pt>
                <c:pt idx="1083">
                  <c:v>42485</c:v>
                </c:pt>
                <c:pt idx="1084">
                  <c:v>42486</c:v>
                </c:pt>
                <c:pt idx="1085">
                  <c:v>42487</c:v>
                </c:pt>
                <c:pt idx="1086">
                  <c:v>42488</c:v>
                </c:pt>
                <c:pt idx="1087">
                  <c:v>42489</c:v>
                </c:pt>
                <c:pt idx="1088">
                  <c:v>42492</c:v>
                </c:pt>
                <c:pt idx="1089">
                  <c:v>42493</c:v>
                </c:pt>
                <c:pt idx="1090">
                  <c:v>42494</c:v>
                </c:pt>
                <c:pt idx="1091">
                  <c:v>42495</c:v>
                </c:pt>
                <c:pt idx="1092">
                  <c:v>42496</c:v>
                </c:pt>
                <c:pt idx="1093">
                  <c:v>42499</c:v>
                </c:pt>
                <c:pt idx="1094">
                  <c:v>42500</c:v>
                </c:pt>
                <c:pt idx="1095">
                  <c:v>42501</c:v>
                </c:pt>
                <c:pt idx="1096">
                  <c:v>42502</c:v>
                </c:pt>
                <c:pt idx="1097">
                  <c:v>42503</c:v>
                </c:pt>
                <c:pt idx="1098">
                  <c:v>42506</c:v>
                </c:pt>
                <c:pt idx="1099">
                  <c:v>42507</c:v>
                </c:pt>
                <c:pt idx="1100">
                  <c:v>42508</c:v>
                </c:pt>
                <c:pt idx="1101">
                  <c:v>42509</c:v>
                </c:pt>
                <c:pt idx="1102">
                  <c:v>42510</c:v>
                </c:pt>
                <c:pt idx="1103">
                  <c:v>42513</c:v>
                </c:pt>
                <c:pt idx="1104">
                  <c:v>42514</c:v>
                </c:pt>
                <c:pt idx="1105">
                  <c:v>42515</c:v>
                </c:pt>
                <c:pt idx="1106">
                  <c:v>42516</c:v>
                </c:pt>
                <c:pt idx="1107">
                  <c:v>42517</c:v>
                </c:pt>
                <c:pt idx="1108">
                  <c:v>42521</c:v>
                </c:pt>
                <c:pt idx="1109">
                  <c:v>42522</c:v>
                </c:pt>
                <c:pt idx="1110">
                  <c:v>42523</c:v>
                </c:pt>
                <c:pt idx="1111">
                  <c:v>42524</c:v>
                </c:pt>
                <c:pt idx="1112">
                  <c:v>42527</c:v>
                </c:pt>
                <c:pt idx="1113">
                  <c:v>42528</c:v>
                </c:pt>
                <c:pt idx="1114">
                  <c:v>42529</c:v>
                </c:pt>
                <c:pt idx="1115">
                  <c:v>42530</c:v>
                </c:pt>
                <c:pt idx="1116">
                  <c:v>42531</c:v>
                </c:pt>
                <c:pt idx="1117">
                  <c:v>42534</c:v>
                </c:pt>
                <c:pt idx="1118">
                  <c:v>42535</c:v>
                </c:pt>
                <c:pt idx="1119">
                  <c:v>42536</c:v>
                </c:pt>
                <c:pt idx="1120">
                  <c:v>42537</c:v>
                </c:pt>
                <c:pt idx="1121">
                  <c:v>42538</c:v>
                </c:pt>
                <c:pt idx="1122">
                  <c:v>42541</c:v>
                </c:pt>
                <c:pt idx="1123">
                  <c:v>42542</c:v>
                </c:pt>
                <c:pt idx="1124">
                  <c:v>42543</c:v>
                </c:pt>
                <c:pt idx="1125">
                  <c:v>42544</c:v>
                </c:pt>
                <c:pt idx="1126">
                  <c:v>42545</c:v>
                </c:pt>
                <c:pt idx="1127">
                  <c:v>42548</c:v>
                </c:pt>
                <c:pt idx="1128">
                  <c:v>42549</c:v>
                </c:pt>
                <c:pt idx="1129">
                  <c:v>42550</c:v>
                </c:pt>
                <c:pt idx="1130">
                  <c:v>42551</c:v>
                </c:pt>
                <c:pt idx="1131">
                  <c:v>42552</c:v>
                </c:pt>
                <c:pt idx="1132">
                  <c:v>42556</c:v>
                </c:pt>
                <c:pt idx="1133">
                  <c:v>42557</c:v>
                </c:pt>
                <c:pt idx="1134">
                  <c:v>42558</c:v>
                </c:pt>
                <c:pt idx="1135">
                  <c:v>42559</c:v>
                </c:pt>
                <c:pt idx="1136">
                  <c:v>42562</c:v>
                </c:pt>
                <c:pt idx="1137">
                  <c:v>42563</c:v>
                </c:pt>
                <c:pt idx="1138">
                  <c:v>42564</c:v>
                </c:pt>
                <c:pt idx="1139">
                  <c:v>42565</c:v>
                </c:pt>
                <c:pt idx="1140">
                  <c:v>42566</c:v>
                </c:pt>
                <c:pt idx="1141">
                  <c:v>42569</c:v>
                </c:pt>
                <c:pt idx="1142">
                  <c:v>42570</c:v>
                </c:pt>
                <c:pt idx="1143">
                  <c:v>42571</c:v>
                </c:pt>
                <c:pt idx="1144">
                  <c:v>42572</c:v>
                </c:pt>
                <c:pt idx="1145">
                  <c:v>42573</c:v>
                </c:pt>
                <c:pt idx="1146">
                  <c:v>42576</c:v>
                </c:pt>
                <c:pt idx="1147">
                  <c:v>42577</c:v>
                </c:pt>
                <c:pt idx="1148">
                  <c:v>42578</c:v>
                </c:pt>
                <c:pt idx="1149">
                  <c:v>42579</c:v>
                </c:pt>
                <c:pt idx="1150">
                  <c:v>42580</c:v>
                </c:pt>
                <c:pt idx="1151">
                  <c:v>42583</c:v>
                </c:pt>
                <c:pt idx="1152">
                  <c:v>42584</c:v>
                </c:pt>
                <c:pt idx="1153">
                  <c:v>42585</c:v>
                </c:pt>
                <c:pt idx="1154">
                  <c:v>42586</c:v>
                </c:pt>
                <c:pt idx="1155">
                  <c:v>42587</c:v>
                </c:pt>
                <c:pt idx="1156">
                  <c:v>42590</c:v>
                </c:pt>
                <c:pt idx="1157">
                  <c:v>42591</c:v>
                </c:pt>
                <c:pt idx="1158">
                  <c:v>42592</c:v>
                </c:pt>
                <c:pt idx="1159">
                  <c:v>42593</c:v>
                </c:pt>
                <c:pt idx="1160">
                  <c:v>42594</c:v>
                </c:pt>
                <c:pt idx="1161">
                  <c:v>42597</c:v>
                </c:pt>
                <c:pt idx="1162">
                  <c:v>42598</c:v>
                </c:pt>
                <c:pt idx="1163">
                  <c:v>42599</c:v>
                </c:pt>
                <c:pt idx="1164">
                  <c:v>42600</c:v>
                </c:pt>
                <c:pt idx="1165">
                  <c:v>42601</c:v>
                </c:pt>
                <c:pt idx="1166">
                  <c:v>42604</c:v>
                </c:pt>
                <c:pt idx="1167">
                  <c:v>42605</c:v>
                </c:pt>
                <c:pt idx="1168">
                  <c:v>42606</c:v>
                </c:pt>
                <c:pt idx="1169">
                  <c:v>42607</c:v>
                </c:pt>
                <c:pt idx="1170">
                  <c:v>42608</c:v>
                </c:pt>
                <c:pt idx="1171">
                  <c:v>42611</c:v>
                </c:pt>
                <c:pt idx="1172">
                  <c:v>42612</c:v>
                </c:pt>
                <c:pt idx="1173">
                  <c:v>42613</c:v>
                </c:pt>
                <c:pt idx="1174">
                  <c:v>42614</c:v>
                </c:pt>
                <c:pt idx="1175">
                  <c:v>42615</c:v>
                </c:pt>
                <c:pt idx="1176">
                  <c:v>42619</c:v>
                </c:pt>
                <c:pt idx="1177">
                  <c:v>42620</c:v>
                </c:pt>
                <c:pt idx="1178">
                  <c:v>42621</c:v>
                </c:pt>
                <c:pt idx="1179">
                  <c:v>42622</c:v>
                </c:pt>
                <c:pt idx="1180">
                  <c:v>42625</c:v>
                </c:pt>
                <c:pt idx="1181">
                  <c:v>42626</c:v>
                </c:pt>
                <c:pt idx="1182">
                  <c:v>42627</c:v>
                </c:pt>
                <c:pt idx="1183">
                  <c:v>42628</c:v>
                </c:pt>
                <c:pt idx="1184">
                  <c:v>42629</c:v>
                </c:pt>
                <c:pt idx="1185">
                  <c:v>42632</c:v>
                </c:pt>
                <c:pt idx="1186">
                  <c:v>42633</c:v>
                </c:pt>
                <c:pt idx="1187">
                  <c:v>42634</c:v>
                </c:pt>
                <c:pt idx="1188">
                  <c:v>42635</c:v>
                </c:pt>
                <c:pt idx="1189">
                  <c:v>42636</c:v>
                </c:pt>
                <c:pt idx="1190">
                  <c:v>42639</c:v>
                </c:pt>
                <c:pt idx="1191">
                  <c:v>42640</c:v>
                </c:pt>
                <c:pt idx="1192">
                  <c:v>42641</c:v>
                </c:pt>
                <c:pt idx="1193">
                  <c:v>42642</c:v>
                </c:pt>
                <c:pt idx="1194">
                  <c:v>42643</c:v>
                </c:pt>
                <c:pt idx="1195">
                  <c:v>42646</c:v>
                </c:pt>
                <c:pt idx="1196">
                  <c:v>42647</c:v>
                </c:pt>
                <c:pt idx="1197">
                  <c:v>42648</c:v>
                </c:pt>
                <c:pt idx="1198">
                  <c:v>42649</c:v>
                </c:pt>
                <c:pt idx="1199">
                  <c:v>42650</c:v>
                </c:pt>
                <c:pt idx="1200">
                  <c:v>42653</c:v>
                </c:pt>
                <c:pt idx="1201">
                  <c:v>42654</c:v>
                </c:pt>
                <c:pt idx="1202">
                  <c:v>42655</c:v>
                </c:pt>
                <c:pt idx="1203">
                  <c:v>42656</c:v>
                </c:pt>
                <c:pt idx="1204">
                  <c:v>42657</c:v>
                </c:pt>
                <c:pt idx="1205">
                  <c:v>42660</c:v>
                </c:pt>
                <c:pt idx="1206">
                  <c:v>42661</c:v>
                </c:pt>
                <c:pt idx="1207">
                  <c:v>42662</c:v>
                </c:pt>
                <c:pt idx="1208">
                  <c:v>42663</c:v>
                </c:pt>
                <c:pt idx="1209">
                  <c:v>42664</c:v>
                </c:pt>
                <c:pt idx="1210">
                  <c:v>42667</c:v>
                </c:pt>
                <c:pt idx="1211">
                  <c:v>42668</c:v>
                </c:pt>
                <c:pt idx="1212">
                  <c:v>42669</c:v>
                </c:pt>
                <c:pt idx="1213">
                  <c:v>42670</c:v>
                </c:pt>
                <c:pt idx="1214">
                  <c:v>42671</c:v>
                </c:pt>
                <c:pt idx="1215">
                  <c:v>42674</c:v>
                </c:pt>
                <c:pt idx="1216">
                  <c:v>42675</c:v>
                </c:pt>
                <c:pt idx="1217">
                  <c:v>42676</c:v>
                </c:pt>
                <c:pt idx="1218">
                  <c:v>42677</c:v>
                </c:pt>
                <c:pt idx="1219">
                  <c:v>42678</c:v>
                </c:pt>
                <c:pt idx="1220">
                  <c:v>42681</c:v>
                </c:pt>
                <c:pt idx="1221">
                  <c:v>42682</c:v>
                </c:pt>
                <c:pt idx="1222">
                  <c:v>42683</c:v>
                </c:pt>
                <c:pt idx="1223">
                  <c:v>42684</c:v>
                </c:pt>
                <c:pt idx="1224">
                  <c:v>42685</c:v>
                </c:pt>
                <c:pt idx="1225">
                  <c:v>42688</c:v>
                </c:pt>
                <c:pt idx="1226">
                  <c:v>42689</c:v>
                </c:pt>
                <c:pt idx="1227">
                  <c:v>42690</c:v>
                </c:pt>
                <c:pt idx="1228">
                  <c:v>42691</c:v>
                </c:pt>
                <c:pt idx="1229">
                  <c:v>42692</c:v>
                </c:pt>
                <c:pt idx="1230">
                  <c:v>42695</c:v>
                </c:pt>
                <c:pt idx="1231">
                  <c:v>42696</c:v>
                </c:pt>
                <c:pt idx="1232">
                  <c:v>42697</c:v>
                </c:pt>
                <c:pt idx="1233">
                  <c:v>42699</c:v>
                </c:pt>
                <c:pt idx="1234">
                  <c:v>42702</c:v>
                </c:pt>
                <c:pt idx="1235">
                  <c:v>42703</c:v>
                </c:pt>
                <c:pt idx="1236">
                  <c:v>42704</c:v>
                </c:pt>
                <c:pt idx="1237">
                  <c:v>42705</c:v>
                </c:pt>
                <c:pt idx="1238">
                  <c:v>42706</c:v>
                </c:pt>
                <c:pt idx="1239">
                  <c:v>42709</c:v>
                </c:pt>
                <c:pt idx="1240">
                  <c:v>42710</c:v>
                </c:pt>
                <c:pt idx="1241">
                  <c:v>42711</c:v>
                </c:pt>
                <c:pt idx="1242">
                  <c:v>42712</c:v>
                </c:pt>
                <c:pt idx="1243">
                  <c:v>42713</c:v>
                </c:pt>
                <c:pt idx="1244">
                  <c:v>42716</c:v>
                </c:pt>
                <c:pt idx="1245">
                  <c:v>42717</c:v>
                </c:pt>
                <c:pt idx="1246">
                  <c:v>42718</c:v>
                </c:pt>
                <c:pt idx="1247">
                  <c:v>42719</c:v>
                </c:pt>
                <c:pt idx="1248">
                  <c:v>42720</c:v>
                </c:pt>
                <c:pt idx="1249">
                  <c:v>42723</c:v>
                </c:pt>
                <c:pt idx="1250">
                  <c:v>42724</c:v>
                </c:pt>
                <c:pt idx="1251">
                  <c:v>42725</c:v>
                </c:pt>
                <c:pt idx="1252">
                  <c:v>42726</c:v>
                </c:pt>
                <c:pt idx="1253">
                  <c:v>42727</c:v>
                </c:pt>
                <c:pt idx="1254">
                  <c:v>42731</c:v>
                </c:pt>
                <c:pt idx="1255">
                  <c:v>42732</c:v>
                </c:pt>
                <c:pt idx="1256">
                  <c:v>42733</c:v>
                </c:pt>
                <c:pt idx="1257">
                  <c:v>42734</c:v>
                </c:pt>
                <c:pt idx="1258">
                  <c:v>42735</c:v>
                </c:pt>
                <c:pt idx="1259">
                  <c:v>42736</c:v>
                </c:pt>
                <c:pt idx="1260">
                  <c:v>42737</c:v>
                </c:pt>
                <c:pt idx="1261">
                  <c:v>42738</c:v>
                </c:pt>
                <c:pt idx="1262">
                  <c:v>42739</c:v>
                </c:pt>
                <c:pt idx="1263">
                  <c:v>42740</c:v>
                </c:pt>
                <c:pt idx="1264">
                  <c:v>42741</c:v>
                </c:pt>
                <c:pt idx="1265">
                  <c:v>42742</c:v>
                </c:pt>
                <c:pt idx="1266">
                  <c:v>42743</c:v>
                </c:pt>
                <c:pt idx="1267">
                  <c:v>42744</c:v>
                </c:pt>
                <c:pt idx="1268">
                  <c:v>42745</c:v>
                </c:pt>
                <c:pt idx="1269">
                  <c:v>42746</c:v>
                </c:pt>
                <c:pt idx="1270">
                  <c:v>42747</c:v>
                </c:pt>
                <c:pt idx="1271">
                  <c:v>42748</c:v>
                </c:pt>
                <c:pt idx="1272">
                  <c:v>42749</c:v>
                </c:pt>
                <c:pt idx="1273">
                  <c:v>42750</c:v>
                </c:pt>
                <c:pt idx="1274">
                  <c:v>42751</c:v>
                </c:pt>
                <c:pt idx="1275">
                  <c:v>42752</c:v>
                </c:pt>
                <c:pt idx="1276">
                  <c:v>42753</c:v>
                </c:pt>
                <c:pt idx="1277">
                  <c:v>42754</c:v>
                </c:pt>
                <c:pt idx="1278">
                  <c:v>42755</c:v>
                </c:pt>
                <c:pt idx="1279">
                  <c:v>42756</c:v>
                </c:pt>
                <c:pt idx="1280">
                  <c:v>42757</c:v>
                </c:pt>
                <c:pt idx="1281">
                  <c:v>42758</c:v>
                </c:pt>
                <c:pt idx="1282">
                  <c:v>42759</c:v>
                </c:pt>
                <c:pt idx="1283">
                  <c:v>42760</c:v>
                </c:pt>
                <c:pt idx="1284">
                  <c:v>42761</c:v>
                </c:pt>
                <c:pt idx="1285">
                  <c:v>42762</c:v>
                </c:pt>
                <c:pt idx="1286">
                  <c:v>42763</c:v>
                </c:pt>
                <c:pt idx="1287">
                  <c:v>42764</c:v>
                </c:pt>
                <c:pt idx="1288">
                  <c:v>42765</c:v>
                </c:pt>
                <c:pt idx="1289">
                  <c:v>42766</c:v>
                </c:pt>
                <c:pt idx="1290">
                  <c:v>42767</c:v>
                </c:pt>
                <c:pt idx="1291">
                  <c:v>42768</c:v>
                </c:pt>
                <c:pt idx="1292">
                  <c:v>42769</c:v>
                </c:pt>
                <c:pt idx="1293">
                  <c:v>42770</c:v>
                </c:pt>
                <c:pt idx="1294">
                  <c:v>42771</c:v>
                </c:pt>
                <c:pt idx="1295">
                  <c:v>42772</c:v>
                </c:pt>
                <c:pt idx="1296">
                  <c:v>42773</c:v>
                </c:pt>
                <c:pt idx="1297">
                  <c:v>42774</c:v>
                </c:pt>
                <c:pt idx="1298">
                  <c:v>42775</c:v>
                </c:pt>
                <c:pt idx="1299">
                  <c:v>42776</c:v>
                </c:pt>
                <c:pt idx="1300">
                  <c:v>42777</c:v>
                </c:pt>
                <c:pt idx="1301">
                  <c:v>42778</c:v>
                </c:pt>
                <c:pt idx="1302">
                  <c:v>42779</c:v>
                </c:pt>
                <c:pt idx="1303">
                  <c:v>42780</c:v>
                </c:pt>
                <c:pt idx="1304">
                  <c:v>42781</c:v>
                </c:pt>
                <c:pt idx="1305">
                  <c:v>42782</c:v>
                </c:pt>
                <c:pt idx="1306">
                  <c:v>42783</c:v>
                </c:pt>
                <c:pt idx="1307">
                  <c:v>42784</c:v>
                </c:pt>
                <c:pt idx="1308">
                  <c:v>42785</c:v>
                </c:pt>
                <c:pt idx="1309">
                  <c:v>42786</c:v>
                </c:pt>
                <c:pt idx="1310">
                  <c:v>42787</c:v>
                </c:pt>
                <c:pt idx="1311">
                  <c:v>42788</c:v>
                </c:pt>
                <c:pt idx="1312">
                  <c:v>42789</c:v>
                </c:pt>
                <c:pt idx="1313">
                  <c:v>42790</c:v>
                </c:pt>
                <c:pt idx="1314">
                  <c:v>42791</c:v>
                </c:pt>
                <c:pt idx="1315">
                  <c:v>42792</c:v>
                </c:pt>
                <c:pt idx="1316">
                  <c:v>42793</c:v>
                </c:pt>
                <c:pt idx="1317">
                  <c:v>42794</c:v>
                </c:pt>
                <c:pt idx="1318">
                  <c:v>42795</c:v>
                </c:pt>
                <c:pt idx="1319">
                  <c:v>42796</c:v>
                </c:pt>
                <c:pt idx="1320">
                  <c:v>42797</c:v>
                </c:pt>
                <c:pt idx="1321">
                  <c:v>42798</c:v>
                </c:pt>
                <c:pt idx="1322">
                  <c:v>42799</c:v>
                </c:pt>
                <c:pt idx="1323">
                  <c:v>42800</c:v>
                </c:pt>
                <c:pt idx="1324">
                  <c:v>42801</c:v>
                </c:pt>
                <c:pt idx="1325">
                  <c:v>42802</c:v>
                </c:pt>
                <c:pt idx="1326">
                  <c:v>42803</c:v>
                </c:pt>
                <c:pt idx="1327">
                  <c:v>42804</c:v>
                </c:pt>
                <c:pt idx="1328">
                  <c:v>42805</c:v>
                </c:pt>
                <c:pt idx="1329">
                  <c:v>42806</c:v>
                </c:pt>
                <c:pt idx="1330">
                  <c:v>42807</c:v>
                </c:pt>
                <c:pt idx="1331">
                  <c:v>42808</c:v>
                </c:pt>
                <c:pt idx="1332">
                  <c:v>42809</c:v>
                </c:pt>
                <c:pt idx="1333">
                  <c:v>42810</c:v>
                </c:pt>
                <c:pt idx="1334">
                  <c:v>42811</c:v>
                </c:pt>
                <c:pt idx="1335">
                  <c:v>42812</c:v>
                </c:pt>
                <c:pt idx="1336">
                  <c:v>42813</c:v>
                </c:pt>
                <c:pt idx="1337">
                  <c:v>42814</c:v>
                </c:pt>
                <c:pt idx="1338">
                  <c:v>42815</c:v>
                </c:pt>
                <c:pt idx="1339">
                  <c:v>42816</c:v>
                </c:pt>
                <c:pt idx="1340">
                  <c:v>42817</c:v>
                </c:pt>
                <c:pt idx="1341">
                  <c:v>42818</c:v>
                </c:pt>
                <c:pt idx="1342">
                  <c:v>42819</c:v>
                </c:pt>
                <c:pt idx="1343">
                  <c:v>42820</c:v>
                </c:pt>
                <c:pt idx="1344">
                  <c:v>42821</c:v>
                </c:pt>
                <c:pt idx="1345">
                  <c:v>42822</c:v>
                </c:pt>
                <c:pt idx="1346">
                  <c:v>42823</c:v>
                </c:pt>
                <c:pt idx="1347">
                  <c:v>42824</c:v>
                </c:pt>
                <c:pt idx="1348">
                  <c:v>42825</c:v>
                </c:pt>
                <c:pt idx="1349">
                  <c:v>42826</c:v>
                </c:pt>
                <c:pt idx="1350">
                  <c:v>42827</c:v>
                </c:pt>
                <c:pt idx="1351">
                  <c:v>42828</c:v>
                </c:pt>
                <c:pt idx="1352">
                  <c:v>42829</c:v>
                </c:pt>
                <c:pt idx="1353">
                  <c:v>42830</c:v>
                </c:pt>
                <c:pt idx="1354">
                  <c:v>42831</c:v>
                </c:pt>
                <c:pt idx="1355">
                  <c:v>42832</c:v>
                </c:pt>
                <c:pt idx="1356">
                  <c:v>42833</c:v>
                </c:pt>
                <c:pt idx="1357">
                  <c:v>42834</c:v>
                </c:pt>
                <c:pt idx="1358">
                  <c:v>42835</c:v>
                </c:pt>
              </c:numCache>
            </c:numRef>
          </c:cat>
          <c:val>
            <c:numRef>
              <c:f>ABTTS!$B$2:$B$1360</c:f>
              <c:numCache>
                <c:formatCode>General</c:formatCode>
                <c:ptCount val="1359"/>
                <c:pt idx="0">
                  <c:v>24.069265999999999</c:v>
                </c:pt>
                <c:pt idx="1">
                  <c:v>23.975908</c:v>
                </c:pt>
                <c:pt idx="2">
                  <c:v>23.920743000000002</c:v>
                </c:pt>
                <c:pt idx="3">
                  <c:v>23.704322999999999</c:v>
                </c:pt>
                <c:pt idx="4">
                  <c:v>23.700078999999999</c:v>
                </c:pt>
                <c:pt idx="5">
                  <c:v>23.810410999999998</c:v>
                </c:pt>
                <c:pt idx="6">
                  <c:v>23.720523</c:v>
                </c:pt>
                <c:pt idx="7">
                  <c:v>23.609241000000001</c:v>
                </c:pt>
                <c:pt idx="8">
                  <c:v>23.724803999999999</c:v>
                </c:pt>
                <c:pt idx="9">
                  <c:v>23.844647999999999</c:v>
                </c:pt>
                <c:pt idx="10">
                  <c:v>23.694842000000001</c:v>
                </c:pt>
                <c:pt idx="11">
                  <c:v>23.724803999999999</c:v>
                </c:pt>
                <c:pt idx="12">
                  <c:v>23.866049</c:v>
                </c:pt>
                <c:pt idx="13">
                  <c:v>23.848927</c:v>
                </c:pt>
                <c:pt idx="14">
                  <c:v>23.960211000000001</c:v>
                </c:pt>
                <c:pt idx="15">
                  <c:v>23.639199999999999</c:v>
                </c:pt>
                <c:pt idx="16">
                  <c:v>23.485116000000001</c:v>
                </c:pt>
                <c:pt idx="17">
                  <c:v>23.549318</c:v>
                </c:pt>
                <c:pt idx="18">
                  <c:v>23.313911000000001</c:v>
                </c:pt>
                <c:pt idx="19">
                  <c:v>23.176946999999998</c:v>
                </c:pt>
                <c:pt idx="20">
                  <c:v>23.224028000000001</c:v>
                </c:pt>
                <c:pt idx="21">
                  <c:v>23.305351000000002</c:v>
                </c:pt>
                <c:pt idx="22">
                  <c:v>23.540758</c:v>
                </c:pt>
                <c:pt idx="23">
                  <c:v>23.707682999999999</c:v>
                </c:pt>
                <c:pt idx="24">
                  <c:v>23.844647999999999</c:v>
                </c:pt>
                <c:pt idx="25">
                  <c:v>23.784725000000002</c:v>
                </c:pt>
                <c:pt idx="26">
                  <c:v>23.652041000000001</c:v>
                </c:pt>
                <c:pt idx="27">
                  <c:v>23.587838999999999</c:v>
                </c:pt>
                <c:pt idx="28">
                  <c:v>23.609241000000001</c:v>
                </c:pt>
                <c:pt idx="29">
                  <c:v>23.574998000000001</c:v>
                </c:pt>
                <c:pt idx="30">
                  <c:v>23.737645000000001</c:v>
                </c:pt>
                <c:pt idx="31">
                  <c:v>23.904568999999999</c:v>
                </c:pt>
                <c:pt idx="32">
                  <c:v>24.122857</c:v>
                </c:pt>
                <c:pt idx="33">
                  <c:v>24.037254000000001</c:v>
                </c:pt>
                <c:pt idx="34">
                  <c:v>24.067215000000001</c:v>
                </c:pt>
                <c:pt idx="35">
                  <c:v>24.092896</c:v>
                </c:pt>
                <c:pt idx="36">
                  <c:v>24.268381000000002</c:v>
                </c:pt>
                <c:pt idx="37">
                  <c:v>24.225579</c:v>
                </c:pt>
                <c:pt idx="38">
                  <c:v>24.413906000000001</c:v>
                </c:pt>
                <c:pt idx="39">
                  <c:v>24.229859999999999</c:v>
                </c:pt>
                <c:pt idx="40">
                  <c:v>24.533750000000001</c:v>
                </c:pt>
                <c:pt idx="41">
                  <c:v>24.563711000000001</c:v>
                </c:pt>
                <c:pt idx="42">
                  <c:v>24.516628999999998</c:v>
                </c:pt>
                <c:pt idx="43">
                  <c:v>24.118576000000001</c:v>
                </c:pt>
                <c:pt idx="44">
                  <c:v>24.080054000000001</c:v>
                </c:pt>
                <c:pt idx="45">
                  <c:v>24.606511999999999</c:v>
                </c:pt>
                <c:pt idx="46">
                  <c:v>24.803398999999999</c:v>
                </c:pt>
                <c:pt idx="47">
                  <c:v>24.923241000000001</c:v>
                </c:pt>
                <c:pt idx="48">
                  <c:v>25.222852</c:v>
                </c:pt>
                <c:pt idx="49">
                  <c:v>25.248532999999998</c:v>
                </c:pt>
                <c:pt idx="50">
                  <c:v>25.299893999999998</c:v>
                </c:pt>
                <c:pt idx="51">
                  <c:v>25.432579</c:v>
                </c:pt>
                <c:pt idx="52">
                  <c:v>25.774989999999999</c:v>
                </c:pt>
                <c:pt idx="53">
                  <c:v>25.852032000000001</c:v>
                </c:pt>
                <c:pt idx="54">
                  <c:v>25.847752</c:v>
                </c:pt>
                <c:pt idx="55">
                  <c:v>25.727907999999999</c:v>
                </c:pt>
                <c:pt idx="56">
                  <c:v>25.852032000000001</c:v>
                </c:pt>
                <c:pt idx="57">
                  <c:v>26.104561</c:v>
                </c:pt>
                <c:pt idx="58">
                  <c:v>26.250084999999999</c:v>
                </c:pt>
                <c:pt idx="59">
                  <c:v>26.160202000000002</c:v>
                </c:pt>
                <c:pt idx="60">
                  <c:v>26.100280000000001</c:v>
                </c:pt>
                <c:pt idx="61">
                  <c:v>26.232965</c:v>
                </c:pt>
                <c:pt idx="62">
                  <c:v>26.211563000000002</c:v>
                </c:pt>
                <c:pt idx="63">
                  <c:v>26.168762999999998</c:v>
                </c:pt>
                <c:pt idx="64">
                  <c:v>26.305727000000001</c:v>
                </c:pt>
                <c:pt idx="65">
                  <c:v>26.237244</c:v>
                </c:pt>
                <c:pt idx="66">
                  <c:v>26.096</c:v>
                </c:pt>
                <c:pt idx="67">
                  <c:v>25.740748</c:v>
                </c:pt>
                <c:pt idx="68">
                  <c:v>25.753701</c:v>
                </c:pt>
                <c:pt idx="69">
                  <c:v>25.779601</c:v>
                </c:pt>
                <c:pt idx="70">
                  <c:v>25.723483000000002</c:v>
                </c:pt>
                <c:pt idx="71">
                  <c:v>25.835719000000001</c:v>
                </c:pt>
                <c:pt idx="72">
                  <c:v>26.086089999999999</c:v>
                </c:pt>
                <c:pt idx="73">
                  <c:v>26.099039000000001</c:v>
                </c:pt>
                <c:pt idx="74">
                  <c:v>25.688949999999998</c:v>
                </c:pt>
                <c:pt idx="75">
                  <c:v>25.848669999999998</c:v>
                </c:pt>
                <c:pt idx="76">
                  <c:v>25.844352000000001</c:v>
                </c:pt>
                <c:pt idx="77">
                  <c:v>26.215592000000001</c:v>
                </c:pt>
                <c:pt idx="78">
                  <c:v>26.591148</c:v>
                </c:pt>
                <c:pt idx="79">
                  <c:v>26.703384</c:v>
                </c:pt>
                <c:pt idx="80">
                  <c:v>26.759502000000001</c:v>
                </c:pt>
                <c:pt idx="81">
                  <c:v>26.789719999999999</c:v>
                </c:pt>
                <c:pt idx="82">
                  <c:v>26.863104</c:v>
                </c:pt>
                <c:pt idx="83">
                  <c:v>27.044407</c:v>
                </c:pt>
                <c:pt idx="84">
                  <c:v>27.217078000000001</c:v>
                </c:pt>
                <c:pt idx="85">
                  <c:v>26.940805999999998</c:v>
                </c:pt>
                <c:pt idx="86">
                  <c:v>26.983972999999999</c:v>
                </c:pt>
                <c:pt idx="87">
                  <c:v>27.022824</c:v>
                </c:pt>
                <c:pt idx="88">
                  <c:v>26.431429999999999</c:v>
                </c:pt>
                <c:pt idx="89">
                  <c:v>26.858787</c:v>
                </c:pt>
                <c:pt idx="90">
                  <c:v>26.781085999999998</c:v>
                </c:pt>
                <c:pt idx="91">
                  <c:v>26.625684</c:v>
                </c:pt>
                <c:pt idx="92">
                  <c:v>26.716335000000001</c:v>
                </c:pt>
                <c:pt idx="93">
                  <c:v>27.001239999999999</c:v>
                </c:pt>
                <c:pt idx="94">
                  <c:v>26.863104</c:v>
                </c:pt>
                <c:pt idx="95">
                  <c:v>26.578199000000001</c:v>
                </c:pt>
                <c:pt idx="96">
                  <c:v>26.681801</c:v>
                </c:pt>
                <c:pt idx="97">
                  <c:v>26.759502000000001</c:v>
                </c:pt>
                <c:pt idx="98">
                  <c:v>26.491864</c:v>
                </c:pt>
                <c:pt idx="99">
                  <c:v>26.945122000000001</c:v>
                </c:pt>
                <c:pt idx="100">
                  <c:v>26.871737</c:v>
                </c:pt>
                <c:pt idx="101">
                  <c:v>26.824252999999999</c:v>
                </c:pt>
                <c:pt idx="102">
                  <c:v>26.673165999999998</c:v>
                </c:pt>
                <c:pt idx="103">
                  <c:v>26.673165999999998</c:v>
                </c:pt>
                <c:pt idx="104">
                  <c:v>26.124941</c:v>
                </c:pt>
                <c:pt idx="105">
                  <c:v>25.995439000000001</c:v>
                </c:pt>
                <c:pt idx="106">
                  <c:v>26.029972000000001</c:v>
                </c:pt>
                <c:pt idx="107">
                  <c:v>26.349411</c:v>
                </c:pt>
                <c:pt idx="108">
                  <c:v>26.418479000000001</c:v>
                </c:pt>
                <c:pt idx="109">
                  <c:v>26.712016999999999</c:v>
                </c:pt>
                <c:pt idx="110">
                  <c:v>26.552299000000001</c:v>
                </c:pt>
                <c:pt idx="111">
                  <c:v>26.746552999999999</c:v>
                </c:pt>
                <c:pt idx="112">
                  <c:v>26.552299000000001</c:v>
                </c:pt>
                <c:pt idx="113">
                  <c:v>26.824252999999999</c:v>
                </c:pt>
                <c:pt idx="114">
                  <c:v>26.979655000000001</c:v>
                </c:pt>
                <c:pt idx="115">
                  <c:v>27.065991</c:v>
                </c:pt>
                <c:pt idx="116">
                  <c:v>27.139375000000001</c:v>
                </c:pt>
                <c:pt idx="117">
                  <c:v>27.117791</c:v>
                </c:pt>
                <c:pt idx="118">
                  <c:v>26.867422000000001</c:v>
                </c:pt>
                <c:pt idx="119">
                  <c:v>26.901955000000001</c:v>
                </c:pt>
                <c:pt idx="120">
                  <c:v>26.815619999999999</c:v>
                </c:pt>
                <c:pt idx="121">
                  <c:v>26.914904</c:v>
                </c:pt>
                <c:pt idx="122">
                  <c:v>27.139375000000001</c:v>
                </c:pt>
                <c:pt idx="123">
                  <c:v>27.156642000000002</c:v>
                </c:pt>
                <c:pt idx="124">
                  <c:v>27.830055999999999</c:v>
                </c:pt>
                <c:pt idx="125">
                  <c:v>27.899122999999999</c:v>
                </c:pt>
                <c:pt idx="126">
                  <c:v>27.985458000000001</c:v>
                </c:pt>
                <c:pt idx="127">
                  <c:v>27.950925000000002</c:v>
                </c:pt>
                <c:pt idx="128">
                  <c:v>27.950925000000002</c:v>
                </c:pt>
                <c:pt idx="129">
                  <c:v>28.322163</c:v>
                </c:pt>
                <c:pt idx="130">
                  <c:v>28.348064999999998</c:v>
                </c:pt>
                <c:pt idx="131">
                  <c:v>28.356767999999999</c:v>
                </c:pt>
                <c:pt idx="132">
                  <c:v>28.335016</c:v>
                </c:pt>
                <c:pt idx="133">
                  <c:v>28.474233000000002</c:v>
                </c:pt>
                <c:pt idx="134">
                  <c:v>28.487283999999999</c:v>
                </c:pt>
                <c:pt idx="135">
                  <c:v>28.913637000000001</c:v>
                </c:pt>
                <c:pt idx="136">
                  <c:v>28.683059</c:v>
                </c:pt>
                <c:pt idx="137">
                  <c:v>28.626501999999999</c:v>
                </c:pt>
                <c:pt idx="138">
                  <c:v>28.304562000000001</c:v>
                </c:pt>
                <c:pt idx="139">
                  <c:v>28.121839999999999</c:v>
                </c:pt>
                <c:pt idx="140">
                  <c:v>27.817302000000002</c:v>
                </c:pt>
                <c:pt idx="141">
                  <c:v>27.895612</c:v>
                </c:pt>
                <c:pt idx="142">
                  <c:v>28.126190000000001</c:v>
                </c:pt>
                <c:pt idx="143">
                  <c:v>28.883182999999999</c:v>
                </c:pt>
                <c:pt idx="144">
                  <c:v>28.974544000000002</c:v>
                </c:pt>
                <c:pt idx="145">
                  <c:v>28.848379000000001</c:v>
                </c:pt>
                <c:pt idx="146">
                  <c:v>28.757017999999999</c:v>
                </c:pt>
                <c:pt idx="147">
                  <c:v>28.861429999999999</c:v>
                </c:pt>
                <c:pt idx="148">
                  <c:v>28.970193999999999</c:v>
                </c:pt>
                <c:pt idx="149">
                  <c:v>28.874482</c:v>
                </c:pt>
                <c:pt idx="150">
                  <c:v>28.726564</c:v>
                </c:pt>
                <c:pt idx="151">
                  <c:v>28.670006999999998</c:v>
                </c:pt>
                <c:pt idx="152">
                  <c:v>28.591697</c:v>
                </c:pt>
                <c:pt idx="153">
                  <c:v>28.761368000000001</c:v>
                </c:pt>
                <c:pt idx="154">
                  <c:v>28.709161999999999</c:v>
                </c:pt>
                <c:pt idx="155">
                  <c:v>28.787471</c:v>
                </c:pt>
                <c:pt idx="156">
                  <c:v>28.896235000000001</c:v>
                </c:pt>
                <c:pt idx="157">
                  <c:v>28.900585</c:v>
                </c:pt>
                <c:pt idx="158">
                  <c:v>28.678708</c:v>
                </c:pt>
                <c:pt idx="159">
                  <c:v>28.596048</c:v>
                </c:pt>
                <c:pt idx="160">
                  <c:v>28.408975000000002</c:v>
                </c:pt>
                <c:pt idx="161">
                  <c:v>28.513387999999999</c:v>
                </c:pt>
                <c:pt idx="162">
                  <c:v>28.422025999999999</c:v>
                </c:pt>
                <c:pt idx="163">
                  <c:v>28.643903999999999</c:v>
                </c:pt>
                <c:pt idx="164">
                  <c:v>28.591697</c:v>
                </c:pt>
                <c:pt idx="165">
                  <c:v>28.596048</c:v>
                </c:pt>
                <c:pt idx="166">
                  <c:v>28.543841</c:v>
                </c:pt>
                <c:pt idx="167">
                  <c:v>28.452480000000001</c:v>
                </c:pt>
                <c:pt idx="168">
                  <c:v>28.513387999999999</c:v>
                </c:pt>
                <c:pt idx="169">
                  <c:v>28.478583</c:v>
                </c:pt>
                <c:pt idx="170">
                  <c:v>28.604749000000002</c:v>
                </c:pt>
                <c:pt idx="171">
                  <c:v>29.113759999999999</c:v>
                </c:pt>
                <c:pt idx="172">
                  <c:v>29.013698999999999</c:v>
                </c:pt>
                <c:pt idx="173">
                  <c:v>29.231225999999999</c:v>
                </c:pt>
                <c:pt idx="174">
                  <c:v>29.292134000000001</c:v>
                </c:pt>
                <c:pt idx="175">
                  <c:v>29.514011</c:v>
                </c:pt>
                <c:pt idx="176">
                  <c:v>30.136134999999999</c:v>
                </c:pt>
                <c:pt idx="177">
                  <c:v>29.701084000000002</c:v>
                </c:pt>
                <c:pt idx="178">
                  <c:v>30.070879000000001</c:v>
                </c:pt>
                <c:pt idx="179">
                  <c:v>29.979517999999999</c:v>
                </c:pt>
                <c:pt idx="180">
                  <c:v>30.170942</c:v>
                </c:pt>
                <c:pt idx="181">
                  <c:v>30.392818999999999</c:v>
                </c:pt>
                <c:pt idx="182">
                  <c:v>30.288404</c:v>
                </c:pt>
                <c:pt idx="183">
                  <c:v>30.284053</c:v>
                </c:pt>
                <c:pt idx="184">
                  <c:v>30.266651</c:v>
                </c:pt>
                <c:pt idx="185">
                  <c:v>30.101330999999998</c:v>
                </c:pt>
                <c:pt idx="186">
                  <c:v>30.157888</c:v>
                </c:pt>
                <c:pt idx="187">
                  <c:v>29.827248999999998</c:v>
                </c:pt>
                <c:pt idx="188">
                  <c:v>30.053477000000001</c:v>
                </c:pt>
                <c:pt idx="189">
                  <c:v>29.818546000000001</c:v>
                </c:pt>
                <c:pt idx="190">
                  <c:v>30.379764999999999</c:v>
                </c:pt>
                <c:pt idx="191">
                  <c:v>30.793066</c:v>
                </c:pt>
                <c:pt idx="192">
                  <c:v>31.154160999999998</c:v>
                </c:pt>
                <c:pt idx="193">
                  <c:v>31.027996999999999</c:v>
                </c:pt>
                <c:pt idx="194">
                  <c:v>30.845271</c:v>
                </c:pt>
                <c:pt idx="195">
                  <c:v>30.614695999999999</c:v>
                </c:pt>
                <c:pt idx="196">
                  <c:v>30.421875</c:v>
                </c:pt>
                <c:pt idx="197">
                  <c:v>30.360522</c:v>
                </c:pt>
                <c:pt idx="198">
                  <c:v>31.574418999999999</c:v>
                </c:pt>
                <c:pt idx="199">
                  <c:v>31.609476999999998</c:v>
                </c:pt>
                <c:pt idx="200">
                  <c:v>30.255348999999999</c:v>
                </c:pt>
                <c:pt idx="201">
                  <c:v>29.203596999999998</c:v>
                </c:pt>
                <c:pt idx="202">
                  <c:v>28.988865000000001</c:v>
                </c:pt>
                <c:pt idx="203">
                  <c:v>28.839867000000002</c:v>
                </c:pt>
                <c:pt idx="204">
                  <c:v>28.642664</c:v>
                </c:pt>
                <c:pt idx="205">
                  <c:v>28.730309999999999</c:v>
                </c:pt>
                <c:pt idx="206">
                  <c:v>28.826719000000001</c:v>
                </c:pt>
                <c:pt idx="207">
                  <c:v>28.695250999999999</c:v>
                </c:pt>
                <c:pt idx="208">
                  <c:v>28.704017</c:v>
                </c:pt>
                <c:pt idx="209">
                  <c:v>28.682105</c:v>
                </c:pt>
                <c:pt idx="210">
                  <c:v>28.467372999999998</c:v>
                </c:pt>
                <c:pt idx="211">
                  <c:v>28.502431000000001</c:v>
                </c:pt>
                <c:pt idx="212">
                  <c:v>28.406020000000002</c:v>
                </c:pt>
                <c:pt idx="213">
                  <c:v>28.274550999999999</c:v>
                </c:pt>
                <c:pt idx="214">
                  <c:v>27.818794</c:v>
                </c:pt>
                <c:pt idx="215">
                  <c:v>28.414784000000001</c:v>
                </c:pt>
                <c:pt idx="216">
                  <c:v>28.427931999999998</c:v>
                </c:pt>
                <c:pt idx="217">
                  <c:v>28.344669</c:v>
                </c:pt>
                <c:pt idx="218">
                  <c:v>27.932732999999999</c:v>
                </c:pt>
                <c:pt idx="219">
                  <c:v>27.696089000000001</c:v>
                </c:pt>
                <c:pt idx="220">
                  <c:v>27.555855999999999</c:v>
                </c:pt>
                <c:pt idx="221">
                  <c:v>27.573384999999998</c:v>
                </c:pt>
                <c:pt idx="222">
                  <c:v>27.643501000000001</c:v>
                </c:pt>
                <c:pt idx="223">
                  <c:v>27.753059</c:v>
                </c:pt>
                <c:pt idx="224">
                  <c:v>28.252641000000001</c:v>
                </c:pt>
                <c:pt idx="225">
                  <c:v>28.204435</c:v>
                </c:pt>
                <c:pt idx="226">
                  <c:v>28.072966999999998</c:v>
                </c:pt>
                <c:pt idx="227">
                  <c:v>28.296462999999999</c:v>
                </c:pt>
                <c:pt idx="228">
                  <c:v>28.519960000000001</c:v>
                </c:pt>
                <c:pt idx="229">
                  <c:v>28.484902000000002</c:v>
                </c:pt>
                <c:pt idx="230">
                  <c:v>28.173759</c:v>
                </c:pt>
                <c:pt idx="231">
                  <c:v>28.217580999999999</c:v>
                </c:pt>
                <c:pt idx="232">
                  <c:v>28.283315999999999</c:v>
                </c:pt>
                <c:pt idx="233">
                  <c:v>28.300844000000001</c:v>
                </c:pt>
                <c:pt idx="234">
                  <c:v>28.717162999999999</c:v>
                </c:pt>
                <c:pt idx="235">
                  <c:v>28.629515999999999</c:v>
                </c:pt>
                <c:pt idx="236">
                  <c:v>28.997629</c:v>
                </c:pt>
                <c:pt idx="237">
                  <c:v>28.927513000000001</c:v>
                </c:pt>
                <c:pt idx="238">
                  <c:v>28.625135</c:v>
                </c:pt>
                <c:pt idx="239">
                  <c:v>28.638283000000001</c:v>
                </c:pt>
                <c:pt idx="240">
                  <c:v>28.572548000000001</c:v>
                </c:pt>
                <c:pt idx="241">
                  <c:v>28.892455999999999</c:v>
                </c:pt>
                <c:pt idx="242">
                  <c:v>28.633899</c:v>
                </c:pt>
                <c:pt idx="243">
                  <c:v>28.725926999999999</c:v>
                </c:pt>
                <c:pt idx="244">
                  <c:v>28.945042000000001</c:v>
                </c:pt>
                <c:pt idx="245">
                  <c:v>28.690868999999999</c:v>
                </c:pt>
                <c:pt idx="246">
                  <c:v>28.511195000000001</c:v>
                </c:pt>
                <c:pt idx="247">
                  <c:v>28.506813999999999</c:v>
                </c:pt>
                <c:pt idx="248">
                  <c:v>28.230729</c:v>
                </c:pt>
                <c:pt idx="249">
                  <c:v>28.704017</c:v>
                </c:pt>
                <c:pt idx="250">
                  <c:v>29.273154999999999</c:v>
                </c:pt>
                <c:pt idx="251">
                  <c:v>30.387454000000002</c:v>
                </c:pt>
                <c:pt idx="252">
                  <c:v>30.204781000000001</c:v>
                </c:pt>
                <c:pt idx="253">
                  <c:v>30.451388999999999</c:v>
                </c:pt>
                <c:pt idx="254">
                  <c:v>30.460521</c:v>
                </c:pt>
                <c:pt idx="255">
                  <c:v>30.661460999999999</c:v>
                </c:pt>
                <c:pt idx="256">
                  <c:v>30.917200000000001</c:v>
                </c:pt>
                <c:pt idx="257">
                  <c:v>30.605369</c:v>
                </c:pt>
                <c:pt idx="258">
                  <c:v>30.596198999999999</c:v>
                </c:pt>
                <c:pt idx="259">
                  <c:v>30.284367</c:v>
                </c:pt>
                <c:pt idx="260">
                  <c:v>29.990877999999999</c:v>
                </c:pt>
                <c:pt idx="261">
                  <c:v>30.064249</c:v>
                </c:pt>
                <c:pt idx="262">
                  <c:v>30.027564999999999</c:v>
                </c:pt>
                <c:pt idx="263">
                  <c:v>30.174309999999998</c:v>
                </c:pt>
                <c:pt idx="264">
                  <c:v>30.091766</c:v>
                </c:pt>
                <c:pt idx="265">
                  <c:v>30.082592000000002</c:v>
                </c:pt>
                <c:pt idx="266">
                  <c:v>30.073422000000001</c:v>
                </c:pt>
                <c:pt idx="267">
                  <c:v>30.266023000000001</c:v>
                </c:pt>
                <c:pt idx="268">
                  <c:v>30.568684999999999</c:v>
                </c:pt>
                <c:pt idx="269">
                  <c:v>30.467797999999998</c:v>
                </c:pt>
                <c:pt idx="270">
                  <c:v>31.073118000000001</c:v>
                </c:pt>
                <c:pt idx="271">
                  <c:v>31.063945</c:v>
                </c:pt>
                <c:pt idx="272">
                  <c:v>30.724599999999999</c:v>
                </c:pt>
                <c:pt idx="273">
                  <c:v>31.036431</c:v>
                </c:pt>
                <c:pt idx="274">
                  <c:v>31.274889999999999</c:v>
                </c:pt>
                <c:pt idx="275">
                  <c:v>31.540863999999999</c:v>
                </c:pt>
                <c:pt idx="276">
                  <c:v>31.559208000000002</c:v>
                </c:pt>
                <c:pt idx="277">
                  <c:v>31.421634000000001</c:v>
                </c:pt>
                <c:pt idx="278">
                  <c:v>31.458321000000002</c:v>
                </c:pt>
                <c:pt idx="279">
                  <c:v>31.605065</c:v>
                </c:pt>
                <c:pt idx="280">
                  <c:v>31.825182999999999</c:v>
                </c:pt>
                <c:pt idx="281">
                  <c:v>32.173701999999999</c:v>
                </c:pt>
                <c:pt idx="282">
                  <c:v>31.93524</c:v>
                </c:pt>
                <c:pt idx="283">
                  <c:v>31.660094999999998</c:v>
                </c:pt>
                <c:pt idx="284">
                  <c:v>31.421634000000001</c:v>
                </c:pt>
                <c:pt idx="285">
                  <c:v>31.687608999999998</c:v>
                </c:pt>
                <c:pt idx="286">
                  <c:v>31.430807000000001</c:v>
                </c:pt>
                <c:pt idx="287">
                  <c:v>31.238206000000002</c:v>
                </c:pt>
                <c:pt idx="288">
                  <c:v>31.421634000000001</c:v>
                </c:pt>
                <c:pt idx="289">
                  <c:v>30.990575</c:v>
                </c:pt>
                <c:pt idx="290">
                  <c:v>30.816313000000001</c:v>
                </c:pt>
                <c:pt idx="291">
                  <c:v>31.467493999999999</c:v>
                </c:pt>
                <c:pt idx="292">
                  <c:v>31.797666</c:v>
                </c:pt>
                <c:pt idx="293">
                  <c:v>31.430807000000001</c:v>
                </c:pt>
                <c:pt idx="294">
                  <c:v>31.577551</c:v>
                </c:pt>
                <c:pt idx="295">
                  <c:v>31.806839</c:v>
                </c:pt>
                <c:pt idx="296">
                  <c:v>32.036127999999998</c:v>
                </c:pt>
                <c:pt idx="297">
                  <c:v>32.081983999999999</c:v>
                </c:pt>
                <c:pt idx="298">
                  <c:v>32.109498000000002</c:v>
                </c:pt>
                <c:pt idx="299">
                  <c:v>32.228729000000001</c:v>
                </c:pt>
                <c:pt idx="300">
                  <c:v>31.311575999999999</c:v>
                </c:pt>
                <c:pt idx="301">
                  <c:v>30.687913000000002</c:v>
                </c:pt>
                <c:pt idx="302">
                  <c:v>30.761285999999998</c:v>
                </c:pt>
                <c:pt idx="303">
                  <c:v>31.008918000000001</c:v>
                </c:pt>
                <c:pt idx="304">
                  <c:v>30.706256</c:v>
                </c:pt>
                <c:pt idx="305">
                  <c:v>30.898857</c:v>
                </c:pt>
                <c:pt idx="306">
                  <c:v>30.999745000000001</c:v>
                </c:pt>
                <c:pt idx="307">
                  <c:v>31.504178</c:v>
                </c:pt>
                <c:pt idx="308">
                  <c:v>31.742639</c:v>
                </c:pt>
                <c:pt idx="309">
                  <c:v>32.393816000000001</c:v>
                </c:pt>
                <c:pt idx="310">
                  <c:v>32.384645999999996</c:v>
                </c:pt>
                <c:pt idx="311">
                  <c:v>33.127536999999997</c:v>
                </c:pt>
                <c:pt idx="312">
                  <c:v>33.310969</c:v>
                </c:pt>
                <c:pt idx="313">
                  <c:v>33.613630000000001</c:v>
                </c:pt>
                <c:pt idx="314">
                  <c:v>33.301799000000003</c:v>
                </c:pt>
                <c:pt idx="315">
                  <c:v>33.521912999999998</c:v>
                </c:pt>
                <c:pt idx="316">
                  <c:v>33.622799999999998</c:v>
                </c:pt>
                <c:pt idx="317">
                  <c:v>34.026345999999997</c:v>
                </c:pt>
                <c:pt idx="318">
                  <c:v>34.311742000000002</c:v>
                </c:pt>
                <c:pt idx="319">
                  <c:v>34.182855000000004</c:v>
                </c:pt>
                <c:pt idx="320">
                  <c:v>33.262228999999998</c:v>
                </c:pt>
                <c:pt idx="321">
                  <c:v>33.510798000000001</c:v>
                </c:pt>
                <c:pt idx="322">
                  <c:v>34.320946999999997</c:v>
                </c:pt>
                <c:pt idx="323">
                  <c:v>33.952697999999998</c:v>
                </c:pt>
                <c:pt idx="324">
                  <c:v>34.247298000000001</c:v>
                </c:pt>
                <c:pt idx="325">
                  <c:v>33.961903</c:v>
                </c:pt>
                <c:pt idx="326">
                  <c:v>34.256503000000002</c:v>
                </c:pt>
                <c:pt idx="327">
                  <c:v>33.621271999999998</c:v>
                </c:pt>
                <c:pt idx="328">
                  <c:v>33.593654999999998</c:v>
                </c:pt>
                <c:pt idx="329">
                  <c:v>33.566032999999997</c:v>
                </c:pt>
                <c:pt idx="330">
                  <c:v>33.814602999999998</c:v>
                </c:pt>
                <c:pt idx="331">
                  <c:v>33.989521000000003</c:v>
                </c:pt>
                <c:pt idx="332">
                  <c:v>33.961903</c:v>
                </c:pt>
                <c:pt idx="333">
                  <c:v>34.118411000000002</c:v>
                </c:pt>
                <c:pt idx="334">
                  <c:v>33.879047</c:v>
                </c:pt>
                <c:pt idx="335">
                  <c:v>33.004451000000003</c:v>
                </c:pt>
                <c:pt idx="336">
                  <c:v>33.197785000000003</c:v>
                </c:pt>
                <c:pt idx="337">
                  <c:v>33.409528999999999</c:v>
                </c:pt>
                <c:pt idx="338">
                  <c:v>33.308259</c:v>
                </c:pt>
                <c:pt idx="339">
                  <c:v>33.299050999999999</c:v>
                </c:pt>
                <c:pt idx="340">
                  <c:v>33.464764000000002</c:v>
                </c:pt>
                <c:pt idx="341">
                  <c:v>34.109203000000001</c:v>
                </c:pt>
                <c:pt idx="342">
                  <c:v>34.670786</c:v>
                </c:pt>
                <c:pt idx="343">
                  <c:v>33.906668000000003</c:v>
                </c:pt>
                <c:pt idx="344">
                  <c:v>33.685715999999999</c:v>
                </c:pt>
                <c:pt idx="345">
                  <c:v>34.808881</c:v>
                </c:pt>
                <c:pt idx="346">
                  <c:v>34.726025</c:v>
                </c:pt>
                <c:pt idx="347">
                  <c:v>34.726025</c:v>
                </c:pt>
                <c:pt idx="348">
                  <c:v>34.505073000000003</c:v>
                </c:pt>
                <c:pt idx="349">
                  <c:v>34.762847000000001</c:v>
                </c:pt>
                <c:pt idx="350">
                  <c:v>35.499350999999997</c:v>
                </c:pt>
                <c:pt idx="351">
                  <c:v>34.726025</c:v>
                </c:pt>
                <c:pt idx="352">
                  <c:v>34.689199000000002</c:v>
                </c:pt>
                <c:pt idx="353">
                  <c:v>33.759363999999998</c:v>
                </c:pt>
                <c:pt idx="354">
                  <c:v>34.210473</c:v>
                </c:pt>
                <c:pt idx="355">
                  <c:v>33.879047</c:v>
                </c:pt>
                <c:pt idx="356">
                  <c:v>33.418733000000003</c:v>
                </c:pt>
                <c:pt idx="357">
                  <c:v>33.731746000000001</c:v>
                </c:pt>
                <c:pt idx="358">
                  <c:v>34.532690000000002</c:v>
                </c:pt>
                <c:pt idx="359">
                  <c:v>34.514280999999997</c:v>
                </c:pt>
                <c:pt idx="360">
                  <c:v>33.906668000000003</c:v>
                </c:pt>
                <c:pt idx="361">
                  <c:v>33.547620000000002</c:v>
                </c:pt>
                <c:pt idx="362">
                  <c:v>33.786985000000001</c:v>
                </c:pt>
                <c:pt idx="363">
                  <c:v>33.888255000000001</c:v>
                </c:pt>
                <c:pt idx="364">
                  <c:v>33.961903</c:v>
                </c:pt>
                <c:pt idx="365">
                  <c:v>34.532690000000002</c:v>
                </c:pt>
                <c:pt idx="366">
                  <c:v>33.335877000000004</c:v>
                </c:pt>
                <c:pt idx="367">
                  <c:v>32.378425</c:v>
                </c:pt>
                <c:pt idx="368">
                  <c:v>32.755884999999999</c:v>
                </c:pt>
                <c:pt idx="369">
                  <c:v>32.194302</c:v>
                </c:pt>
                <c:pt idx="370">
                  <c:v>32.323188999999999</c:v>
                </c:pt>
                <c:pt idx="371">
                  <c:v>32.774293999999998</c:v>
                </c:pt>
                <c:pt idx="372">
                  <c:v>32.553345999999998</c:v>
                </c:pt>
                <c:pt idx="373">
                  <c:v>32.111446000000001</c:v>
                </c:pt>
                <c:pt idx="374">
                  <c:v>32.249538000000001</c:v>
                </c:pt>
                <c:pt idx="375">
                  <c:v>32.093032999999998</c:v>
                </c:pt>
                <c:pt idx="376">
                  <c:v>31.53145</c:v>
                </c:pt>
                <c:pt idx="377">
                  <c:v>32.148268000000002</c:v>
                </c:pt>
                <c:pt idx="378">
                  <c:v>32.599376999999997</c:v>
                </c:pt>
                <c:pt idx="379">
                  <c:v>31.982558999999998</c:v>
                </c:pt>
                <c:pt idx="380">
                  <c:v>31.982558999999998</c:v>
                </c:pt>
                <c:pt idx="381">
                  <c:v>32.694307999999999</c:v>
                </c:pt>
                <c:pt idx="382">
                  <c:v>32.648091000000001</c:v>
                </c:pt>
                <c:pt idx="383">
                  <c:v>32.795986999999997</c:v>
                </c:pt>
                <c:pt idx="384">
                  <c:v>32.999344999999998</c:v>
                </c:pt>
                <c:pt idx="385">
                  <c:v>33.110267</c:v>
                </c:pt>
                <c:pt idx="386">
                  <c:v>32.999344999999998</c:v>
                </c:pt>
                <c:pt idx="387">
                  <c:v>33.156483999999999</c:v>
                </c:pt>
                <c:pt idx="388">
                  <c:v>33.091779000000002</c:v>
                </c:pt>
                <c:pt idx="389">
                  <c:v>33.905208999999999</c:v>
                </c:pt>
                <c:pt idx="390">
                  <c:v>33.692608999999997</c:v>
                </c:pt>
                <c:pt idx="391">
                  <c:v>33.812775999999999</c:v>
                </c:pt>
                <c:pt idx="392">
                  <c:v>33.997642999999997</c:v>
                </c:pt>
                <c:pt idx="393">
                  <c:v>33.960672000000002</c:v>
                </c:pt>
                <c:pt idx="394">
                  <c:v>34.09008</c:v>
                </c:pt>
                <c:pt idx="395">
                  <c:v>33.858992999999998</c:v>
                </c:pt>
                <c:pt idx="396">
                  <c:v>34.053106</c:v>
                </c:pt>
                <c:pt idx="397">
                  <c:v>33.969914000000003</c:v>
                </c:pt>
                <c:pt idx="398">
                  <c:v>33.692608999999997</c:v>
                </c:pt>
                <c:pt idx="399">
                  <c:v>33.369084000000001</c:v>
                </c:pt>
                <c:pt idx="400">
                  <c:v>33.211945999999998</c:v>
                </c:pt>
                <c:pt idx="401">
                  <c:v>33.2027</c:v>
                </c:pt>
                <c:pt idx="402">
                  <c:v>33.174970999999999</c:v>
                </c:pt>
                <c:pt idx="403">
                  <c:v>33.184215999999999</c:v>
                </c:pt>
                <c:pt idx="404">
                  <c:v>33.221187999999998</c:v>
                </c:pt>
                <c:pt idx="405">
                  <c:v>32.916153999999999</c:v>
                </c:pt>
                <c:pt idx="406">
                  <c:v>32.380028000000003</c:v>
                </c:pt>
                <c:pt idx="407">
                  <c:v>32.324568999999997</c:v>
                </c:pt>
                <c:pt idx="408">
                  <c:v>32.241377999999997</c:v>
                </c:pt>
                <c:pt idx="409">
                  <c:v>32.084235999999997</c:v>
                </c:pt>
                <c:pt idx="410">
                  <c:v>32.019531999999998</c:v>
                </c:pt>
                <c:pt idx="411">
                  <c:v>32.047260999999999</c:v>
                </c:pt>
                <c:pt idx="412">
                  <c:v>32.204402999999999</c:v>
                </c:pt>
                <c:pt idx="413">
                  <c:v>31.908611000000001</c:v>
                </c:pt>
                <c:pt idx="414">
                  <c:v>31.437189</c:v>
                </c:pt>
                <c:pt idx="415">
                  <c:v>31.196860000000001</c:v>
                </c:pt>
                <c:pt idx="416">
                  <c:v>31.178372</c:v>
                </c:pt>
                <c:pt idx="417">
                  <c:v>30.808634000000001</c:v>
                </c:pt>
                <c:pt idx="418">
                  <c:v>30.438891999999999</c:v>
                </c:pt>
                <c:pt idx="419">
                  <c:v>30.928796999999999</c:v>
                </c:pt>
                <c:pt idx="420">
                  <c:v>31.187618000000001</c:v>
                </c:pt>
                <c:pt idx="421">
                  <c:v>30.965772000000001</c:v>
                </c:pt>
                <c:pt idx="422">
                  <c:v>31.243075999999999</c:v>
                </c:pt>
                <c:pt idx="423">
                  <c:v>31.511139</c:v>
                </c:pt>
                <c:pt idx="424">
                  <c:v>32.121211000000002</c:v>
                </c:pt>
                <c:pt idx="425">
                  <c:v>32.130453000000003</c:v>
                </c:pt>
                <c:pt idx="426">
                  <c:v>32.232132</c:v>
                </c:pt>
                <c:pt idx="427">
                  <c:v>32.361541000000003</c:v>
                </c:pt>
                <c:pt idx="428">
                  <c:v>32.324568999999997</c:v>
                </c:pt>
                <c:pt idx="429">
                  <c:v>32.953128999999997</c:v>
                </c:pt>
                <c:pt idx="430">
                  <c:v>32.666578000000001</c:v>
                </c:pt>
                <c:pt idx="431">
                  <c:v>32.620362</c:v>
                </c:pt>
                <c:pt idx="432">
                  <c:v>32.46322</c:v>
                </c:pt>
                <c:pt idx="433">
                  <c:v>31.760714</c:v>
                </c:pt>
                <c:pt idx="434">
                  <c:v>31.122910000000001</c:v>
                </c:pt>
                <c:pt idx="435">
                  <c:v>31.113668000000001</c:v>
                </c:pt>
                <c:pt idx="436">
                  <c:v>30.633005000000001</c:v>
                </c:pt>
                <c:pt idx="437">
                  <c:v>30.679221999999999</c:v>
                </c:pt>
                <c:pt idx="438">
                  <c:v>31.224589000000002</c:v>
                </c:pt>
                <c:pt idx="439">
                  <c:v>31.335514</c:v>
                </c:pt>
                <c:pt idx="440">
                  <c:v>30.771659</c:v>
                </c:pt>
                <c:pt idx="441">
                  <c:v>31.021234</c:v>
                </c:pt>
                <c:pt idx="442">
                  <c:v>30.965772000000001</c:v>
                </c:pt>
                <c:pt idx="443">
                  <c:v>30.512837999999999</c:v>
                </c:pt>
                <c:pt idx="444">
                  <c:v>30.660734000000001</c:v>
                </c:pt>
                <c:pt idx="445">
                  <c:v>31.226980000000001</c:v>
                </c:pt>
                <c:pt idx="446">
                  <c:v>31.338370999999999</c:v>
                </c:pt>
                <c:pt idx="447">
                  <c:v>31.561157000000001</c:v>
                </c:pt>
                <c:pt idx="448">
                  <c:v>31.291958000000001</c:v>
                </c:pt>
                <c:pt idx="449">
                  <c:v>33.324869999999997</c:v>
                </c:pt>
                <c:pt idx="450">
                  <c:v>34.503768999999998</c:v>
                </c:pt>
                <c:pt idx="451">
                  <c:v>34.615164</c:v>
                </c:pt>
                <c:pt idx="452">
                  <c:v>34.216008000000002</c:v>
                </c:pt>
                <c:pt idx="453">
                  <c:v>34.364530999999999</c:v>
                </c:pt>
                <c:pt idx="454">
                  <c:v>34.559466999999998</c:v>
                </c:pt>
                <c:pt idx="455">
                  <c:v>34.540900999999998</c:v>
                </c:pt>
                <c:pt idx="456">
                  <c:v>34.578032</c:v>
                </c:pt>
                <c:pt idx="457">
                  <c:v>34.605879000000002</c:v>
                </c:pt>
                <c:pt idx="458">
                  <c:v>34.605879000000002</c:v>
                </c:pt>
                <c:pt idx="459">
                  <c:v>34.290267999999998</c:v>
                </c:pt>
                <c:pt idx="460">
                  <c:v>33.928243000000002</c:v>
                </c:pt>
                <c:pt idx="461">
                  <c:v>34.308833</c:v>
                </c:pt>
                <c:pt idx="462">
                  <c:v>34.327399</c:v>
                </c:pt>
                <c:pt idx="463">
                  <c:v>34.680143000000001</c:v>
                </c:pt>
                <c:pt idx="464">
                  <c:v>34.865797000000001</c:v>
                </c:pt>
                <c:pt idx="465">
                  <c:v>34.940057000000003</c:v>
                </c:pt>
                <c:pt idx="466">
                  <c:v>35.385626000000002</c:v>
                </c:pt>
                <c:pt idx="467">
                  <c:v>35.181409000000002</c:v>
                </c:pt>
                <c:pt idx="468">
                  <c:v>34.782252999999997</c:v>
                </c:pt>
                <c:pt idx="469">
                  <c:v>35.060732999999999</c:v>
                </c:pt>
                <c:pt idx="470">
                  <c:v>35.051448000000001</c:v>
                </c:pt>
                <c:pt idx="471">
                  <c:v>35.320647000000001</c:v>
                </c:pt>
                <c:pt idx="472">
                  <c:v>35.218536999999998</c:v>
                </c:pt>
                <c:pt idx="473">
                  <c:v>35.933304999999997</c:v>
                </c:pt>
                <c:pt idx="474">
                  <c:v>35.441322999999997</c:v>
                </c:pt>
                <c:pt idx="475">
                  <c:v>35.339213000000001</c:v>
                </c:pt>
                <c:pt idx="476">
                  <c:v>35.506301999999998</c:v>
                </c:pt>
                <c:pt idx="477">
                  <c:v>35.413476000000003</c:v>
                </c:pt>
                <c:pt idx="478">
                  <c:v>35.339213000000001</c:v>
                </c:pt>
                <c:pt idx="479">
                  <c:v>35.571280000000002</c:v>
                </c:pt>
                <c:pt idx="480">
                  <c:v>35.450603999999998</c:v>
                </c:pt>
                <c:pt idx="481">
                  <c:v>35.404192000000002</c:v>
                </c:pt>
                <c:pt idx="482">
                  <c:v>34.902925000000003</c:v>
                </c:pt>
                <c:pt idx="483">
                  <c:v>34.680143000000001</c:v>
                </c:pt>
                <c:pt idx="484">
                  <c:v>34.271701999999998</c:v>
                </c:pt>
                <c:pt idx="485">
                  <c:v>34.837947</c:v>
                </c:pt>
                <c:pt idx="486">
                  <c:v>34.531619999999997</c:v>
                </c:pt>
                <c:pt idx="487">
                  <c:v>34.448075000000003</c:v>
                </c:pt>
                <c:pt idx="488">
                  <c:v>33.956094</c:v>
                </c:pt>
                <c:pt idx="489">
                  <c:v>33.686895</c:v>
                </c:pt>
                <c:pt idx="490">
                  <c:v>33.789005000000003</c:v>
                </c:pt>
                <c:pt idx="491">
                  <c:v>33.909677000000002</c:v>
                </c:pt>
                <c:pt idx="492">
                  <c:v>33.983941000000002</c:v>
                </c:pt>
                <c:pt idx="493">
                  <c:v>35.385626000000002</c:v>
                </c:pt>
                <c:pt idx="494">
                  <c:v>35.302081000000001</c:v>
                </c:pt>
                <c:pt idx="495">
                  <c:v>35.125711000000003</c:v>
                </c:pt>
                <c:pt idx="496">
                  <c:v>35.682671999999997</c:v>
                </c:pt>
                <c:pt idx="497">
                  <c:v>35.450603999999998</c:v>
                </c:pt>
                <c:pt idx="498">
                  <c:v>35.599127000000003</c:v>
                </c:pt>
                <c:pt idx="499">
                  <c:v>35.617693000000003</c:v>
                </c:pt>
                <c:pt idx="500">
                  <c:v>35.654825000000002</c:v>
                </c:pt>
                <c:pt idx="501">
                  <c:v>35.580565</c:v>
                </c:pt>
                <c:pt idx="502">
                  <c:v>35.487735999999998</c:v>
                </c:pt>
                <c:pt idx="503">
                  <c:v>35.868326000000003</c:v>
                </c:pt>
                <c:pt idx="504">
                  <c:v>36.341746000000001</c:v>
                </c:pt>
                <c:pt idx="505">
                  <c:v>36.063262000000002</c:v>
                </c:pt>
                <c:pt idx="506">
                  <c:v>36.388157999999997</c:v>
                </c:pt>
                <c:pt idx="507">
                  <c:v>36.453136999999998</c:v>
                </c:pt>
                <c:pt idx="508">
                  <c:v>36.731617</c:v>
                </c:pt>
                <c:pt idx="509">
                  <c:v>36.507586000000003</c:v>
                </c:pt>
                <c:pt idx="510">
                  <c:v>36.936976000000001</c:v>
                </c:pt>
                <c:pt idx="511">
                  <c:v>36.899636999999998</c:v>
                </c:pt>
                <c:pt idx="512">
                  <c:v>36.908974000000001</c:v>
                </c:pt>
                <c:pt idx="513">
                  <c:v>36.778289999999998</c:v>
                </c:pt>
                <c:pt idx="514">
                  <c:v>36.516919000000001</c:v>
                </c:pt>
                <c:pt idx="515">
                  <c:v>35.536788000000001</c:v>
                </c:pt>
                <c:pt idx="516">
                  <c:v>34.939374999999998</c:v>
                </c:pt>
                <c:pt idx="517">
                  <c:v>34.145935999999999</c:v>
                </c:pt>
                <c:pt idx="518">
                  <c:v>33.884565000000002</c:v>
                </c:pt>
                <c:pt idx="519">
                  <c:v>33.949907000000003</c:v>
                </c:pt>
                <c:pt idx="520">
                  <c:v>33.464506999999998</c:v>
                </c:pt>
                <c:pt idx="521">
                  <c:v>34.099260000000001</c:v>
                </c:pt>
                <c:pt idx="522">
                  <c:v>34.220610999999998</c:v>
                </c:pt>
                <c:pt idx="523">
                  <c:v>33.464506999999998</c:v>
                </c:pt>
                <c:pt idx="524">
                  <c:v>33.837891999999997</c:v>
                </c:pt>
                <c:pt idx="525">
                  <c:v>33.931237000000003</c:v>
                </c:pt>
                <c:pt idx="526">
                  <c:v>34.211278</c:v>
                </c:pt>
                <c:pt idx="527">
                  <c:v>34.706009999999999</c:v>
                </c:pt>
                <c:pt idx="528">
                  <c:v>34.687339999999999</c:v>
                </c:pt>
                <c:pt idx="529">
                  <c:v>35.424773999999999</c:v>
                </c:pt>
                <c:pt idx="530">
                  <c:v>35.714143999999997</c:v>
                </c:pt>
                <c:pt idx="531">
                  <c:v>36.143537999999999</c:v>
                </c:pt>
                <c:pt idx="532">
                  <c:v>36.227549000000003</c:v>
                </c:pt>
                <c:pt idx="533">
                  <c:v>36.339562999999998</c:v>
                </c:pt>
                <c:pt idx="534">
                  <c:v>36.180872999999998</c:v>
                </c:pt>
                <c:pt idx="535">
                  <c:v>36.358232999999998</c:v>
                </c:pt>
                <c:pt idx="536">
                  <c:v>36.236882000000001</c:v>
                </c:pt>
                <c:pt idx="537">
                  <c:v>36.386234999999999</c:v>
                </c:pt>
                <c:pt idx="538">
                  <c:v>36.638269999999999</c:v>
                </c:pt>
                <c:pt idx="539">
                  <c:v>36.768954000000001</c:v>
                </c:pt>
                <c:pt idx="540">
                  <c:v>37.142339</c:v>
                </c:pt>
                <c:pt idx="541">
                  <c:v>37.133001999999998</c:v>
                </c:pt>
                <c:pt idx="542">
                  <c:v>36.712947999999997</c:v>
                </c:pt>
                <c:pt idx="543">
                  <c:v>37.450378000000001</c:v>
                </c:pt>
                <c:pt idx="544">
                  <c:v>37.142339</c:v>
                </c:pt>
                <c:pt idx="545">
                  <c:v>37.086329999999997</c:v>
                </c:pt>
                <c:pt idx="546">
                  <c:v>36.936976000000001</c:v>
                </c:pt>
                <c:pt idx="547">
                  <c:v>37.170341000000001</c:v>
                </c:pt>
                <c:pt idx="548">
                  <c:v>37.067659999999997</c:v>
                </c:pt>
                <c:pt idx="549">
                  <c:v>37.020988000000003</c:v>
                </c:pt>
                <c:pt idx="550">
                  <c:v>36.619599999999998</c:v>
                </c:pt>
                <c:pt idx="551">
                  <c:v>36.376902000000001</c:v>
                </c:pt>
                <c:pt idx="552">
                  <c:v>36.880968000000003</c:v>
                </c:pt>
                <c:pt idx="553">
                  <c:v>37.086329999999997</c:v>
                </c:pt>
                <c:pt idx="554">
                  <c:v>36.824961999999999</c:v>
                </c:pt>
                <c:pt idx="555">
                  <c:v>36.283554000000002</c:v>
                </c:pt>
                <c:pt idx="556">
                  <c:v>35.835493999999997</c:v>
                </c:pt>
                <c:pt idx="557">
                  <c:v>35.872833999999997</c:v>
                </c:pt>
                <c:pt idx="558">
                  <c:v>35.844830999999999</c:v>
                </c:pt>
                <c:pt idx="559">
                  <c:v>35.994183999999997</c:v>
                </c:pt>
                <c:pt idx="560">
                  <c:v>35.891503</c:v>
                </c:pt>
                <c:pt idx="561">
                  <c:v>35.760820000000002</c:v>
                </c:pt>
                <c:pt idx="562">
                  <c:v>35.947507999999999</c:v>
                </c:pt>
                <c:pt idx="563">
                  <c:v>35.910173</c:v>
                </c:pt>
                <c:pt idx="564">
                  <c:v>36.012853999999997</c:v>
                </c:pt>
                <c:pt idx="565">
                  <c:v>36.078195999999998</c:v>
                </c:pt>
                <c:pt idx="566">
                  <c:v>36.059525999999998</c:v>
                </c:pt>
                <c:pt idx="567">
                  <c:v>35.630132000000003</c:v>
                </c:pt>
                <c:pt idx="568">
                  <c:v>35.116729999999997</c:v>
                </c:pt>
                <c:pt idx="569">
                  <c:v>35.126066999999999</c:v>
                </c:pt>
                <c:pt idx="570">
                  <c:v>34.780684999999998</c:v>
                </c:pt>
                <c:pt idx="571">
                  <c:v>34.761907000000001</c:v>
                </c:pt>
                <c:pt idx="572">
                  <c:v>35.437989999999999</c:v>
                </c:pt>
                <c:pt idx="573">
                  <c:v>35.653961000000002</c:v>
                </c:pt>
                <c:pt idx="574">
                  <c:v>36.038952000000002</c:v>
                </c:pt>
                <c:pt idx="575">
                  <c:v>36.555402999999998</c:v>
                </c:pt>
                <c:pt idx="576">
                  <c:v>36.348821000000001</c:v>
                </c:pt>
                <c:pt idx="577">
                  <c:v>36.245530000000002</c:v>
                </c:pt>
                <c:pt idx="578">
                  <c:v>36.245530000000002</c:v>
                </c:pt>
                <c:pt idx="579">
                  <c:v>36.085901</c:v>
                </c:pt>
                <c:pt idx="580">
                  <c:v>35.710298000000002</c:v>
                </c:pt>
                <c:pt idx="581">
                  <c:v>36.029559999999996</c:v>
                </c:pt>
                <c:pt idx="582">
                  <c:v>36.189191999999998</c:v>
                </c:pt>
                <c:pt idx="583">
                  <c:v>36.376994000000003</c:v>
                </c:pt>
                <c:pt idx="584">
                  <c:v>36.311259999999997</c:v>
                </c:pt>
                <c:pt idx="585">
                  <c:v>36.207973000000003</c:v>
                </c:pt>
                <c:pt idx="586">
                  <c:v>36.470892999999997</c:v>
                </c:pt>
                <c:pt idx="587">
                  <c:v>36.226753000000002</c:v>
                </c:pt>
                <c:pt idx="588">
                  <c:v>36.330041000000001</c:v>
                </c:pt>
                <c:pt idx="589">
                  <c:v>36.367601999999998</c:v>
                </c:pt>
                <c:pt idx="590">
                  <c:v>36.611744000000002</c:v>
                </c:pt>
                <c:pt idx="591">
                  <c:v>36.874664000000003</c:v>
                </c:pt>
                <c:pt idx="592">
                  <c:v>37.240875000000003</c:v>
                </c:pt>
                <c:pt idx="593">
                  <c:v>37.494405999999998</c:v>
                </c:pt>
                <c:pt idx="594">
                  <c:v>36.846494999999997</c:v>
                </c:pt>
                <c:pt idx="595">
                  <c:v>36.677473999999997</c:v>
                </c:pt>
                <c:pt idx="596">
                  <c:v>37.212705999999997</c:v>
                </c:pt>
                <c:pt idx="597">
                  <c:v>37.128196000000003</c:v>
                </c:pt>
                <c:pt idx="598">
                  <c:v>37.146976000000002</c:v>
                </c:pt>
                <c:pt idx="599">
                  <c:v>37.231487000000001</c:v>
                </c:pt>
                <c:pt idx="600">
                  <c:v>37.184533999999999</c:v>
                </c:pt>
                <c:pt idx="601">
                  <c:v>37.165756999999999</c:v>
                </c:pt>
                <c:pt idx="602">
                  <c:v>37.250262999999997</c:v>
                </c:pt>
                <c:pt idx="603">
                  <c:v>37.184533999999999</c:v>
                </c:pt>
                <c:pt idx="604">
                  <c:v>37.569524999999999</c:v>
                </c:pt>
                <c:pt idx="605">
                  <c:v>37.372335</c:v>
                </c:pt>
                <c:pt idx="606">
                  <c:v>37.391114999999999</c:v>
                </c:pt>
                <c:pt idx="607">
                  <c:v>37.325384999999997</c:v>
                </c:pt>
                <c:pt idx="608">
                  <c:v>37.700988000000002</c:v>
                </c:pt>
                <c:pt idx="609">
                  <c:v>37.607086000000002</c:v>
                </c:pt>
                <c:pt idx="610">
                  <c:v>37.682208000000003</c:v>
                </c:pt>
                <c:pt idx="611">
                  <c:v>38.057806999999997</c:v>
                </c:pt>
                <c:pt idx="612">
                  <c:v>37.560136</c:v>
                </c:pt>
                <c:pt idx="613">
                  <c:v>37.381726999999998</c:v>
                </c:pt>
                <c:pt idx="614">
                  <c:v>37.362946000000001</c:v>
                </c:pt>
                <c:pt idx="615">
                  <c:v>37.466237</c:v>
                </c:pt>
                <c:pt idx="616">
                  <c:v>37.428676000000003</c:v>
                </c:pt>
                <c:pt idx="617">
                  <c:v>37.907567</c:v>
                </c:pt>
                <c:pt idx="618">
                  <c:v>38.499139999999997</c:v>
                </c:pt>
                <c:pt idx="619">
                  <c:v>38.358288000000002</c:v>
                </c:pt>
                <c:pt idx="620">
                  <c:v>38.245607999999997</c:v>
                </c:pt>
                <c:pt idx="621">
                  <c:v>37.982689000000001</c:v>
                </c:pt>
                <c:pt idx="622">
                  <c:v>38.217438999999999</c:v>
                </c:pt>
                <c:pt idx="623">
                  <c:v>38.142316999999998</c:v>
                </c:pt>
                <c:pt idx="624">
                  <c:v>38.067199000000002</c:v>
                </c:pt>
                <c:pt idx="625">
                  <c:v>38.405240999999997</c:v>
                </c:pt>
                <c:pt idx="626">
                  <c:v>38.668160999999998</c:v>
                </c:pt>
                <c:pt idx="627">
                  <c:v>39.240952999999998</c:v>
                </c:pt>
                <c:pt idx="628">
                  <c:v>39.334851999999998</c:v>
                </c:pt>
                <c:pt idx="629">
                  <c:v>38.978029999999997</c:v>
                </c:pt>
                <c:pt idx="630">
                  <c:v>38.546089000000002</c:v>
                </c:pt>
                <c:pt idx="631">
                  <c:v>38.752670999999999</c:v>
                </c:pt>
                <c:pt idx="632">
                  <c:v>38.724502000000001</c:v>
                </c:pt>
                <c:pt idx="633">
                  <c:v>38.988832000000002</c:v>
                </c:pt>
                <c:pt idx="634">
                  <c:v>39.479733000000003</c:v>
                </c:pt>
                <c:pt idx="635">
                  <c:v>38.866104999999997</c:v>
                </c:pt>
                <c:pt idx="636">
                  <c:v>38.752822000000002</c:v>
                </c:pt>
                <c:pt idx="637">
                  <c:v>39.555256999999997</c:v>
                </c:pt>
                <c:pt idx="638">
                  <c:v>40.338808</c:v>
                </c:pt>
                <c:pt idx="639">
                  <c:v>40.555937</c:v>
                </c:pt>
                <c:pt idx="640">
                  <c:v>40.678663</c:v>
                </c:pt>
                <c:pt idx="641">
                  <c:v>40.565379</c:v>
                </c:pt>
                <c:pt idx="642">
                  <c:v>40.489854999999999</c:v>
                </c:pt>
                <c:pt idx="643">
                  <c:v>40.631461999999999</c:v>
                </c:pt>
                <c:pt idx="644">
                  <c:v>40.527616999999999</c:v>
                </c:pt>
                <c:pt idx="645">
                  <c:v>40.357689999999998</c:v>
                </c:pt>
                <c:pt idx="646">
                  <c:v>40.461534999999998</c:v>
                </c:pt>
                <c:pt idx="647">
                  <c:v>39.762943999999997</c:v>
                </c:pt>
                <c:pt idx="648">
                  <c:v>39.677979999999998</c:v>
                </c:pt>
                <c:pt idx="649">
                  <c:v>40.017834999999998</c:v>
                </c:pt>
                <c:pt idx="650">
                  <c:v>39.441969999999998</c:v>
                </c:pt>
                <c:pt idx="651">
                  <c:v>39.432530999999997</c:v>
                </c:pt>
                <c:pt idx="652">
                  <c:v>39.205959999999997</c:v>
                </c:pt>
                <c:pt idx="653">
                  <c:v>39.357005999999998</c:v>
                </c:pt>
                <c:pt idx="654">
                  <c:v>39.696860999999998</c:v>
                </c:pt>
                <c:pt idx="655">
                  <c:v>39.243723000000003</c:v>
                </c:pt>
                <c:pt idx="656">
                  <c:v>39.800705999999998</c:v>
                </c:pt>
                <c:pt idx="657">
                  <c:v>39.961194999999996</c:v>
                </c:pt>
                <c:pt idx="658">
                  <c:v>39.706304000000003</c:v>
                </c:pt>
                <c:pt idx="659">
                  <c:v>39.866788999999997</c:v>
                </c:pt>
                <c:pt idx="660">
                  <c:v>40.159441999999999</c:v>
                </c:pt>
                <c:pt idx="661">
                  <c:v>39.781824999999998</c:v>
                </c:pt>
                <c:pt idx="662">
                  <c:v>39.951751999999999</c:v>
                </c:pt>
                <c:pt idx="663">
                  <c:v>39.753504999999997</c:v>
                </c:pt>
                <c:pt idx="664">
                  <c:v>40.112240999999997</c:v>
                </c:pt>
                <c:pt idx="665">
                  <c:v>40.404890999999999</c:v>
                </c:pt>
                <c:pt idx="666">
                  <c:v>40.216082</c:v>
                </c:pt>
                <c:pt idx="667">
                  <c:v>39.980072</c:v>
                </c:pt>
                <c:pt idx="668">
                  <c:v>39.876230999999997</c:v>
                </c:pt>
                <c:pt idx="669">
                  <c:v>39.866788999999997</c:v>
                </c:pt>
                <c:pt idx="670">
                  <c:v>40.367128000000001</c:v>
                </c:pt>
                <c:pt idx="671">
                  <c:v>40.499296999999999</c:v>
                </c:pt>
                <c:pt idx="672">
                  <c:v>40.546498</c:v>
                </c:pt>
                <c:pt idx="673">
                  <c:v>40.414332999999999</c:v>
                </c:pt>
                <c:pt idx="674">
                  <c:v>40.433214999999997</c:v>
                </c:pt>
                <c:pt idx="675">
                  <c:v>40.499296999999999</c:v>
                </c:pt>
                <c:pt idx="676">
                  <c:v>40.178322999999999</c:v>
                </c:pt>
                <c:pt idx="677">
                  <c:v>40.168880999999999</c:v>
                </c:pt>
                <c:pt idx="678">
                  <c:v>40.329369999999997</c:v>
                </c:pt>
                <c:pt idx="679">
                  <c:v>40.499296999999999</c:v>
                </c:pt>
                <c:pt idx="680">
                  <c:v>40.952435999999999</c:v>
                </c:pt>
                <c:pt idx="681">
                  <c:v>41.245085000000003</c:v>
                </c:pt>
                <c:pt idx="682">
                  <c:v>41.150683000000001</c:v>
                </c:pt>
                <c:pt idx="683">
                  <c:v>40.971316999999999</c:v>
                </c:pt>
                <c:pt idx="684">
                  <c:v>40.121679999999998</c:v>
                </c:pt>
                <c:pt idx="685">
                  <c:v>40.244405999999998</c:v>
                </c:pt>
                <c:pt idx="686">
                  <c:v>39.649659999999997</c:v>
                </c:pt>
                <c:pt idx="687">
                  <c:v>39.659098999999998</c:v>
                </c:pt>
                <c:pt idx="688">
                  <c:v>39.555256999999997</c:v>
                </c:pt>
                <c:pt idx="689">
                  <c:v>39.262604000000003</c:v>
                </c:pt>
                <c:pt idx="690">
                  <c:v>38.875548000000002</c:v>
                </c:pt>
                <c:pt idx="691">
                  <c:v>38.903868000000003</c:v>
                </c:pt>
                <c:pt idx="692">
                  <c:v>39.451413000000002</c:v>
                </c:pt>
                <c:pt idx="693">
                  <c:v>39.989514999999997</c:v>
                </c:pt>
                <c:pt idx="694">
                  <c:v>39.139878000000003</c:v>
                </c:pt>
                <c:pt idx="695">
                  <c:v>39.781824999999998</c:v>
                </c:pt>
                <c:pt idx="696">
                  <c:v>39.300365999999997</c:v>
                </c:pt>
                <c:pt idx="697">
                  <c:v>39.423743999999999</c:v>
                </c:pt>
                <c:pt idx="698">
                  <c:v>38.835326999999999</c:v>
                </c:pt>
                <c:pt idx="699">
                  <c:v>38.968198000000001</c:v>
                </c:pt>
                <c:pt idx="700">
                  <c:v>37.971687000000003</c:v>
                </c:pt>
                <c:pt idx="701">
                  <c:v>37.952708999999999</c:v>
                </c:pt>
                <c:pt idx="702">
                  <c:v>38.778385999999998</c:v>
                </c:pt>
                <c:pt idx="703">
                  <c:v>39.347817999999997</c:v>
                </c:pt>
                <c:pt idx="704">
                  <c:v>40.230438999999997</c:v>
                </c:pt>
                <c:pt idx="705">
                  <c:v>39.471195999999999</c:v>
                </c:pt>
                <c:pt idx="706">
                  <c:v>40.268402000000002</c:v>
                </c:pt>
                <c:pt idx="707">
                  <c:v>40.296872999999998</c:v>
                </c:pt>
                <c:pt idx="708">
                  <c:v>40.088082999999997</c:v>
                </c:pt>
                <c:pt idx="709">
                  <c:v>40.334836000000003</c:v>
                </c:pt>
                <c:pt idx="710">
                  <c:v>40.562609999999999</c:v>
                </c:pt>
                <c:pt idx="711">
                  <c:v>41.274402000000002</c:v>
                </c:pt>
                <c:pt idx="712">
                  <c:v>41.369306000000002</c:v>
                </c:pt>
                <c:pt idx="713">
                  <c:v>41.084589999999999</c:v>
                </c:pt>
                <c:pt idx="714">
                  <c:v>41.388286999999998</c:v>
                </c:pt>
                <c:pt idx="715">
                  <c:v>41.435738999999998</c:v>
                </c:pt>
                <c:pt idx="716">
                  <c:v>41.464210000000001</c:v>
                </c:pt>
                <c:pt idx="717">
                  <c:v>41.160511999999997</c:v>
                </c:pt>
                <c:pt idx="718">
                  <c:v>41.843832999999997</c:v>
                </c:pt>
                <c:pt idx="719">
                  <c:v>41.995682000000002</c:v>
                </c:pt>
                <c:pt idx="720">
                  <c:v>41.976700000000001</c:v>
                </c:pt>
                <c:pt idx="721">
                  <c:v>42.318361000000003</c:v>
                </c:pt>
                <c:pt idx="722">
                  <c:v>41.578099000000002</c:v>
                </c:pt>
                <c:pt idx="723">
                  <c:v>41.483190999999998</c:v>
                </c:pt>
                <c:pt idx="724">
                  <c:v>41.473702000000003</c:v>
                </c:pt>
                <c:pt idx="725">
                  <c:v>41.217457000000003</c:v>
                </c:pt>
                <c:pt idx="726">
                  <c:v>41.549624999999999</c:v>
                </c:pt>
                <c:pt idx="727">
                  <c:v>41.578099000000002</c:v>
                </c:pt>
                <c:pt idx="728">
                  <c:v>42.062114999999999</c:v>
                </c:pt>
                <c:pt idx="729">
                  <c:v>41.910266999999997</c:v>
                </c:pt>
                <c:pt idx="730">
                  <c:v>41.995682000000002</c:v>
                </c:pt>
                <c:pt idx="731">
                  <c:v>42.242435</c:v>
                </c:pt>
                <c:pt idx="732">
                  <c:v>42.062114999999999</c:v>
                </c:pt>
                <c:pt idx="733">
                  <c:v>42.916266</c:v>
                </c:pt>
                <c:pt idx="734">
                  <c:v>43.352831000000002</c:v>
                </c:pt>
                <c:pt idx="735">
                  <c:v>43.172511999999998</c:v>
                </c:pt>
                <c:pt idx="736">
                  <c:v>42.992189000000003</c:v>
                </c:pt>
                <c:pt idx="737">
                  <c:v>43.381301000000001</c:v>
                </c:pt>
                <c:pt idx="738">
                  <c:v>43.125056000000001</c:v>
                </c:pt>
                <c:pt idx="739">
                  <c:v>42.109566999999998</c:v>
                </c:pt>
                <c:pt idx="740">
                  <c:v>42.194982000000003</c:v>
                </c:pt>
                <c:pt idx="741">
                  <c:v>41.464210000000001</c:v>
                </c:pt>
                <c:pt idx="742">
                  <c:v>41.245927999999999</c:v>
                </c:pt>
                <c:pt idx="743">
                  <c:v>41.188986999999997</c:v>
                </c:pt>
                <c:pt idx="744">
                  <c:v>42.005170999999997</c:v>
                </c:pt>
                <c:pt idx="745">
                  <c:v>43.438245999999999</c:v>
                </c:pt>
                <c:pt idx="746">
                  <c:v>43.703980000000001</c:v>
                </c:pt>
                <c:pt idx="747">
                  <c:v>44.007677000000001</c:v>
                </c:pt>
                <c:pt idx="748">
                  <c:v>43.390794</c:v>
                </c:pt>
                <c:pt idx="749">
                  <c:v>43.371811999999998</c:v>
                </c:pt>
                <c:pt idx="750">
                  <c:v>43.514167999999998</c:v>
                </c:pt>
                <c:pt idx="751">
                  <c:v>43.276904999999999</c:v>
                </c:pt>
                <c:pt idx="752">
                  <c:v>43.362319999999997</c:v>
                </c:pt>
                <c:pt idx="753">
                  <c:v>42.726455000000001</c:v>
                </c:pt>
                <c:pt idx="754">
                  <c:v>42.612569000000001</c:v>
                </c:pt>
                <c:pt idx="755">
                  <c:v>42.622058000000003</c:v>
                </c:pt>
                <c:pt idx="756">
                  <c:v>42.138041999999999</c:v>
                </c:pt>
                <c:pt idx="757">
                  <c:v>42.479697999999999</c:v>
                </c:pt>
                <c:pt idx="758">
                  <c:v>43.352831000000002</c:v>
                </c:pt>
                <c:pt idx="759">
                  <c:v>42.897284999999997</c:v>
                </c:pt>
                <c:pt idx="760">
                  <c:v>43.257927000000002</c:v>
                </c:pt>
                <c:pt idx="761">
                  <c:v>42.561447999999999</c:v>
                </c:pt>
                <c:pt idx="762">
                  <c:v>42.246600000000001</c:v>
                </c:pt>
                <c:pt idx="763">
                  <c:v>41.931756</c:v>
                </c:pt>
                <c:pt idx="764">
                  <c:v>42.446959</c:v>
                </c:pt>
                <c:pt idx="765">
                  <c:v>42.189357999999999</c:v>
                </c:pt>
                <c:pt idx="766">
                  <c:v>42.036704999999998</c:v>
                </c:pt>
                <c:pt idx="767">
                  <c:v>42.446959</c:v>
                </c:pt>
                <c:pt idx="768">
                  <c:v>41.845889</c:v>
                </c:pt>
                <c:pt idx="769">
                  <c:v>42.122571999999998</c:v>
                </c:pt>
                <c:pt idx="770">
                  <c:v>41.674154000000001</c:v>
                </c:pt>
                <c:pt idx="771">
                  <c:v>41.416553</c:v>
                </c:pt>
                <c:pt idx="772">
                  <c:v>43.181596999999996</c:v>
                </c:pt>
                <c:pt idx="773">
                  <c:v>42.704557000000001</c:v>
                </c:pt>
                <c:pt idx="774">
                  <c:v>43.152974999999998</c:v>
                </c:pt>
                <c:pt idx="775">
                  <c:v>43.725425000000001</c:v>
                </c:pt>
                <c:pt idx="776">
                  <c:v>43.095728999999999</c:v>
                </c:pt>
                <c:pt idx="777">
                  <c:v>43.553690000000003</c:v>
                </c:pt>
                <c:pt idx="778">
                  <c:v>43.410577000000004</c:v>
                </c:pt>
                <c:pt idx="779">
                  <c:v>42.475580000000001</c:v>
                </c:pt>
                <c:pt idx="780">
                  <c:v>42.857210000000002</c:v>
                </c:pt>
                <c:pt idx="781">
                  <c:v>42.866751999999998</c:v>
                </c:pt>
                <c:pt idx="782">
                  <c:v>43.143436000000001</c:v>
                </c:pt>
                <c:pt idx="783">
                  <c:v>43.973483000000002</c:v>
                </c:pt>
                <c:pt idx="784">
                  <c:v>44.278787999999999</c:v>
                </c:pt>
                <c:pt idx="785">
                  <c:v>44.278787999999999</c:v>
                </c:pt>
                <c:pt idx="786">
                  <c:v>44.469605000000001</c:v>
                </c:pt>
                <c:pt idx="787">
                  <c:v>45.299652000000002</c:v>
                </c:pt>
                <c:pt idx="788">
                  <c:v>45.146999999999998</c:v>
                </c:pt>
                <c:pt idx="789">
                  <c:v>45.290112999999998</c:v>
                </c:pt>
                <c:pt idx="790">
                  <c:v>45.223328000000002</c:v>
                </c:pt>
                <c:pt idx="791">
                  <c:v>45.423682999999997</c:v>
                </c:pt>
                <c:pt idx="792">
                  <c:v>45.194702999999997</c:v>
                </c:pt>
                <c:pt idx="793">
                  <c:v>45.051592999999997</c:v>
                </c:pt>
                <c:pt idx="794">
                  <c:v>44.927562000000002</c:v>
                </c:pt>
                <c:pt idx="795">
                  <c:v>44.851233999999998</c:v>
                </c:pt>
                <c:pt idx="796">
                  <c:v>45.261488</c:v>
                </c:pt>
                <c:pt idx="797">
                  <c:v>44.364655999999997</c:v>
                </c:pt>
                <c:pt idx="798">
                  <c:v>44.679502999999997</c:v>
                </c:pt>
                <c:pt idx="799">
                  <c:v>44.049807999999999</c:v>
                </c:pt>
                <c:pt idx="800">
                  <c:v>44.173839000000001</c:v>
                </c:pt>
                <c:pt idx="801">
                  <c:v>45.080215000000003</c:v>
                </c:pt>
                <c:pt idx="802">
                  <c:v>44.727206000000002</c:v>
                </c:pt>
                <c:pt idx="803">
                  <c:v>45.633581999999997</c:v>
                </c:pt>
                <c:pt idx="804">
                  <c:v>44.927562000000002</c:v>
                </c:pt>
                <c:pt idx="805">
                  <c:v>45.213785000000001</c:v>
                </c:pt>
                <c:pt idx="806">
                  <c:v>45.261488</c:v>
                </c:pt>
                <c:pt idx="807">
                  <c:v>45.290112999999998</c:v>
                </c:pt>
                <c:pt idx="808">
                  <c:v>45.290112999999998</c:v>
                </c:pt>
                <c:pt idx="809">
                  <c:v>44.841695000000001</c:v>
                </c:pt>
                <c:pt idx="810">
                  <c:v>44.393276999999998</c:v>
                </c:pt>
                <c:pt idx="811">
                  <c:v>44.364655999999997</c:v>
                </c:pt>
                <c:pt idx="812">
                  <c:v>44.631796000000001</c:v>
                </c:pt>
                <c:pt idx="813">
                  <c:v>44.918022999999998</c:v>
                </c:pt>
                <c:pt idx="814">
                  <c:v>44.202463999999999</c:v>
                </c:pt>
                <c:pt idx="815">
                  <c:v>43.782667000000004</c:v>
                </c:pt>
                <c:pt idx="816">
                  <c:v>44.011648000000001</c:v>
                </c:pt>
                <c:pt idx="817">
                  <c:v>44.173839000000001</c:v>
                </c:pt>
                <c:pt idx="818">
                  <c:v>44.068890000000003</c:v>
                </c:pt>
                <c:pt idx="819">
                  <c:v>44.469605000000001</c:v>
                </c:pt>
                <c:pt idx="820">
                  <c:v>44.841695000000001</c:v>
                </c:pt>
                <c:pt idx="821">
                  <c:v>44.984808000000001</c:v>
                </c:pt>
                <c:pt idx="822">
                  <c:v>44.620401999999999</c:v>
                </c:pt>
                <c:pt idx="823">
                  <c:v>44.783427000000003</c:v>
                </c:pt>
                <c:pt idx="824">
                  <c:v>44.908093000000001</c:v>
                </c:pt>
                <c:pt idx="825">
                  <c:v>44.610813999999998</c:v>
                </c:pt>
                <c:pt idx="826">
                  <c:v>44.351894000000001</c:v>
                </c:pt>
                <c:pt idx="827">
                  <c:v>44.716299999999997</c:v>
                </c:pt>
                <c:pt idx="828">
                  <c:v>45.186188000000001</c:v>
                </c:pt>
                <c:pt idx="829">
                  <c:v>46.365709000000003</c:v>
                </c:pt>
                <c:pt idx="830">
                  <c:v>46.471195000000002</c:v>
                </c:pt>
                <c:pt idx="831">
                  <c:v>46.336941000000003</c:v>
                </c:pt>
                <c:pt idx="832">
                  <c:v>45.541006000000003</c:v>
                </c:pt>
                <c:pt idx="833">
                  <c:v>45.636901000000002</c:v>
                </c:pt>
                <c:pt idx="834">
                  <c:v>45.234135999999999</c:v>
                </c:pt>
                <c:pt idx="835">
                  <c:v>44.514915999999999</c:v>
                </c:pt>
                <c:pt idx="836">
                  <c:v>44.773834999999998</c:v>
                </c:pt>
                <c:pt idx="837">
                  <c:v>45.071114000000001</c:v>
                </c:pt>
                <c:pt idx="838">
                  <c:v>44.927269000000003</c:v>
                </c:pt>
                <c:pt idx="839">
                  <c:v>44.629994000000003</c:v>
                </c:pt>
                <c:pt idx="840">
                  <c:v>44.591633999999999</c:v>
                </c:pt>
                <c:pt idx="841">
                  <c:v>45.617721000000003</c:v>
                </c:pt>
                <c:pt idx="842">
                  <c:v>45.387573000000003</c:v>
                </c:pt>
                <c:pt idx="843">
                  <c:v>45.195779999999999</c:v>
                </c:pt>
                <c:pt idx="844">
                  <c:v>45.099882000000001</c:v>
                </c:pt>
                <c:pt idx="845">
                  <c:v>46.672575000000002</c:v>
                </c:pt>
                <c:pt idx="846">
                  <c:v>46.710934999999999</c:v>
                </c:pt>
                <c:pt idx="847">
                  <c:v>46.835600999999997</c:v>
                </c:pt>
                <c:pt idx="848">
                  <c:v>46.998621999999997</c:v>
                </c:pt>
                <c:pt idx="849">
                  <c:v>47.123288000000002</c:v>
                </c:pt>
                <c:pt idx="850">
                  <c:v>47.315080999999999</c:v>
                </c:pt>
                <c:pt idx="851">
                  <c:v>47.017802000000003</c:v>
                </c:pt>
                <c:pt idx="852">
                  <c:v>46.605449</c:v>
                </c:pt>
                <c:pt idx="853">
                  <c:v>46.998621999999997</c:v>
                </c:pt>
                <c:pt idx="854">
                  <c:v>47.238362000000002</c:v>
                </c:pt>
                <c:pt idx="855">
                  <c:v>46.605449</c:v>
                </c:pt>
                <c:pt idx="856">
                  <c:v>46.931494999999998</c:v>
                </c:pt>
                <c:pt idx="857">
                  <c:v>46.931494999999998</c:v>
                </c:pt>
                <c:pt idx="858">
                  <c:v>46.854779999999998</c:v>
                </c:pt>
                <c:pt idx="859">
                  <c:v>46.682167</c:v>
                </c:pt>
                <c:pt idx="860">
                  <c:v>46.461607000000001</c:v>
                </c:pt>
                <c:pt idx="861">
                  <c:v>46.452015000000003</c:v>
                </c:pt>
                <c:pt idx="862">
                  <c:v>46.202686999999997</c:v>
                </c:pt>
                <c:pt idx="863">
                  <c:v>46.509554000000001</c:v>
                </c:pt>
                <c:pt idx="864">
                  <c:v>47.046573000000002</c:v>
                </c:pt>
                <c:pt idx="865">
                  <c:v>46.672575000000002</c:v>
                </c:pt>
                <c:pt idx="866">
                  <c:v>46.097200999999998</c:v>
                </c:pt>
                <c:pt idx="867">
                  <c:v>46.490374000000003</c:v>
                </c:pt>
                <c:pt idx="868">
                  <c:v>46.576681000000001</c:v>
                </c:pt>
                <c:pt idx="869">
                  <c:v>47.890455000000003</c:v>
                </c:pt>
                <c:pt idx="870">
                  <c:v>47.842508000000002</c:v>
                </c:pt>
                <c:pt idx="871">
                  <c:v>47.976762000000001</c:v>
                </c:pt>
                <c:pt idx="872">
                  <c:v>47.832920000000001</c:v>
                </c:pt>
                <c:pt idx="873">
                  <c:v>47.468513999999999</c:v>
                </c:pt>
                <c:pt idx="874">
                  <c:v>47.305492999999998</c:v>
                </c:pt>
                <c:pt idx="875">
                  <c:v>47.919226000000002</c:v>
                </c:pt>
                <c:pt idx="876">
                  <c:v>46.998621999999997</c:v>
                </c:pt>
                <c:pt idx="877">
                  <c:v>47.065753000000001</c:v>
                </c:pt>
                <c:pt idx="878">
                  <c:v>47.487693999999998</c:v>
                </c:pt>
                <c:pt idx="879">
                  <c:v>47.382207000000001</c:v>
                </c:pt>
                <c:pt idx="880">
                  <c:v>47.698666000000003</c:v>
                </c:pt>
                <c:pt idx="881">
                  <c:v>48.149374999999999</c:v>
                </c:pt>
                <c:pt idx="882">
                  <c:v>47.228774000000001</c:v>
                </c:pt>
                <c:pt idx="883">
                  <c:v>47.171235000000003</c:v>
                </c:pt>
                <c:pt idx="884">
                  <c:v>47.880867000000002</c:v>
                </c:pt>
                <c:pt idx="885">
                  <c:v>47.909773999999999</c:v>
                </c:pt>
                <c:pt idx="886">
                  <c:v>48.372298000000001</c:v>
                </c:pt>
                <c:pt idx="887">
                  <c:v>47.514702</c:v>
                </c:pt>
                <c:pt idx="888">
                  <c:v>47.957953000000003</c:v>
                </c:pt>
                <c:pt idx="889">
                  <c:v>48.083221000000002</c:v>
                </c:pt>
                <c:pt idx="890">
                  <c:v>48.237395999999997</c:v>
                </c:pt>
                <c:pt idx="891">
                  <c:v>47.948315000000001</c:v>
                </c:pt>
                <c:pt idx="892">
                  <c:v>49.123897999999997</c:v>
                </c:pt>
                <c:pt idx="893">
                  <c:v>49.335889000000002</c:v>
                </c:pt>
                <c:pt idx="894">
                  <c:v>49.191349000000002</c:v>
                </c:pt>
                <c:pt idx="895">
                  <c:v>48.844456000000001</c:v>
                </c:pt>
                <c:pt idx="896">
                  <c:v>49.085354000000002</c:v>
                </c:pt>
                <c:pt idx="897">
                  <c:v>49.200986999999998</c:v>
                </c:pt>
                <c:pt idx="898">
                  <c:v>48.921545000000002</c:v>
                </c:pt>
                <c:pt idx="899">
                  <c:v>48.844456000000001</c:v>
                </c:pt>
                <c:pt idx="900">
                  <c:v>48.661375</c:v>
                </c:pt>
                <c:pt idx="901">
                  <c:v>48.671008999999998</c:v>
                </c:pt>
                <c:pt idx="902">
                  <c:v>48.642102000000001</c:v>
                </c:pt>
                <c:pt idx="903">
                  <c:v>48.487927999999997</c:v>
                </c:pt>
                <c:pt idx="904">
                  <c:v>48.285573999999997</c:v>
                </c:pt>
                <c:pt idx="905">
                  <c:v>48.815548999999997</c:v>
                </c:pt>
                <c:pt idx="906">
                  <c:v>48.555379000000002</c:v>
                </c:pt>
                <c:pt idx="907">
                  <c:v>48.266302000000003</c:v>
                </c:pt>
                <c:pt idx="908">
                  <c:v>48.025404000000002</c:v>
                </c:pt>
                <c:pt idx="909">
                  <c:v>48.401204</c:v>
                </c:pt>
                <c:pt idx="910">
                  <c:v>48.545744999999997</c:v>
                </c:pt>
                <c:pt idx="911">
                  <c:v>48.603558</c:v>
                </c:pt>
                <c:pt idx="912">
                  <c:v>48.025404000000002</c:v>
                </c:pt>
                <c:pt idx="913">
                  <c:v>46.763097999999999</c:v>
                </c:pt>
                <c:pt idx="914">
                  <c:v>45.414071999999997</c:v>
                </c:pt>
                <c:pt idx="915">
                  <c:v>42.108953</c:v>
                </c:pt>
                <c:pt idx="916">
                  <c:v>41.338079999999998</c:v>
                </c:pt>
                <c:pt idx="917">
                  <c:v>42.378757</c:v>
                </c:pt>
                <c:pt idx="918">
                  <c:v>43.978318999999999</c:v>
                </c:pt>
                <c:pt idx="919">
                  <c:v>44.344484999999999</c:v>
                </c:pt>
                <c:pt idx="920">
                  <c:v>43.641063000000003</c:v>
                </c:pt>
                <c:pt idx="921">
                  <c:v>41.983685000000001</c:v>
                </c:pt>
                <c:pt idx="922">
                  <c:v>42.629292999999997</c:v>
                </c:pt>
                <c:pt idx="923">
                  <c:v>42.532932000000002</c:v>
                </c:pt>
                <c:pt idx="924">
                  <c:v>41.501888999999998</c:v>
                </c:pt>
                <c:pt idx="925">
                  <c:v>42.436574</c:v>
                </c:pt>
                <c:pt idx="926">
                  <c:v>41.656063000000003</c:v>
                </c:pt>
                <c:pt idx="927">
                  <c:v>41.550068000000003</c:v>
                </c:pt>
                <c:pt idx="928">
                  <c:v>41.829509999999999</c:v>
                </c:pt>
                <c:pt idx="929">
                  <c:v>41.598247000000001</c:v>
                </c:pt>
                <c:pt idx="930">
                  <c:v>42.214948</c:v>
                </c:pt>
                <c:pt idx="931">
                  <c:v>42.263126999999997</c:v>
                </c:pt>
                <c:pt idx="932">
                  <c:v>42.629292999999997</c:v>
                </c:pt>
                <c:pt idx="933">
                  <c:v>41.752425000000002</c:v>
                </c:pt>
                <c:pt idx="934">
                  <c:v>41.723514000000002</c:v>
                </c:pt>
                <c:pt idx="935">
                  <c:v>40.933369999999996</c:v>
                </c:pt>
                <c:pt idx="936">
                  <c:v>40.663564999999998</c:v>
                </c:pt>
                <c:pt idx="937">
                  <c:v>40.413029000000002</c:v>
                </c:pt>
                <c:pt idx="938">
                  <c:v>39.372351999999999</c:v>
                </c:pt>
                <c:pt idx="939">
                  <c:v>37.637887999999997</c:v>
                </c:pt>
                <c:pt idx="940">
                  <c:v>38.061866999999999</c:v>
                </c:pt>
                <c:pt idx="941">
                  <c:v>38.755654</c:v>
                </c:pt>
                <c:pt idx="942">
                  <c:v>39.275990999999998</c:v>
                </c:pt>
                <c:pt idx="943">
                  <c:v>39.873420000000003</c:v>
                </c:pt>
                <c:pt idx="944">
                  <c:v>39.883054999999999</c:v>
                </c:pt>
                <c:pt idx="945">
                  <c:v>38.437666999999998</c:v>
                </c:pt>
                <c:pt idx="946">
                  <c:v>39.150727000000003</c:v>
                </c:pt>
                <c:pt idx="947">
                  <c:v>39.661428999999998</c:v>
                </c:pt>
                <c:pt idx="948">
                  <c:v>40.364851000000002</c:v>
                </c:pt>
                <c:pt idx="949">
                  <c:v>40.056502000000002</c:v>
                </c:pt>
                <c:pt idx="950">
                  <c:v>39.659134000000002</c:v>
                </c:pt>
                <c:pt idx="951">
                  <c:v>39.465299000000002</c:v>
                </c:pt>
                <c:pt idx="952">
                  <c:v>40.579861999999999</c:v>
                </c:pt>
                <c:pt idx="953">
                  <c:v>40.919080000000001</c:v>
                </c:pt>
                <c:pt idx="954">
                  <c:v>40.851236999999998</c:v>
                </c:pt>
                <c:pt idx="955">
                  <c:v>40.453870000000002</c:v>
                </c:pt>
                <c:pt idx="956">
                  <c:v>40.899695999999999</c:v>
                </c:pt>
                <c:pt idx="957">
                  <c:v>42.159638000000001</c:v>
                </c:pt>
                <c:pt idx="958">
                  <c:v>42.256554999999999</c:v>
                </c:pt>
                <c:pt idx="959">
                  <c:v>42.266249000000002</c:v>
                </c:pt>
                <c:pt idx="960">
                  <c:v>42.527929999999998</c:v>
                </c:pt>
                <c:pt idx="961">
                  <c:v>43.380811999999999</c:v>
                </c:pt>
                <c:pt idx="962">
                  <c:v>43.846024999999997</c:v>
                </c:pt>
                <c:pt idx="963">
                  <c:v>43.419580000000003</c:v>
                </c:pt>
                <c:pt idx="964">
                  <c:v>44.030169000000001</c:v>
                </c:pt>
                <c:pt idx="965">
                  <c:v>44.107702000000003</c:v>
                </c:pt>
                <c:pt idx="966">
                  <c:v>43.787872999999998</c:v>
                </c:pt>
                <c:pt idx="967">
                  <c:v>43.787872999999998</c:v>
                </c:pt>
                <c:pt idx="968">
                  <c:v>44.224007999999998</c:v>
                </c:pt>
                <c:pt idx="969">
                  <c:v>43.661876999999997</c:v>
                </c:pt>
                <c:pt idx="970">
                  <c:v>44.349998999999997</c:v>
                </c:pt>
                <c:pt idx="971">
                  <c:v>43.681260999999999</c:v>
                </c:pt>
                <c:pt idx="972">
                  <c:v>42.828375999999999</c:v>
                </c:pt>
                <c:pt idx="973">
                  <c:v>42.605463</c:v>
                </c:pt>
                <c:pt idx="974">
                  <c:v>43.497117000000003</c:v>
                </c:pt>
                <c:pt idx="975">
                  <c:v>43.390506000000002</c:v>
                </c:pt>
                <c:pt idx="976">
                  <c:v>44.388767999999999</c:v>
                </c:pt>
                <c:pt idx="977">
                  <c:v>44.320925000000003</c:v>
                </c:pt>
                <c:pt idx="978">
                  <c:v>44.592295999999997</c:v>
                </c:pt>
                <c:pt idx="979">
                  <c:v>44.039859999999997</c:v>
                </c:pt>
                <c:pt idx="980">
                  <c:v>44.049554000000001</c:v>
                </c:pt>
                <c:pt idx="981">
                  <c:v>44.010784999999998</c:v>
                </c:pt>
                <c:pt idx="982">
                  <c:v>44.020474999999998</c:v>
                </c:pt>
                <c:pt idx="983">
                  <c:v>43.535882000000001</c:v>
                </c:pt>
                <c:pt idx="984">
                  <c:v>44.059244</c:v>
                </c:pt>
                <c:pt idx="985">
                  <c:v>43.826641000000002</c:v>
                </c:pt>
                <c:pt idx="986">
                  <c:v>42.789611000000001</c:v>
                </c:pt>
                <c:pt idx="987">
                  <c:v>43.904173999999998</c:v>
                </c:pt>
                <c:pt idx="988">
                  <c:v>44.156165000000001</c:v>
                </c:pt>
                <c:pt idx="989">
                  <c:v>44.146470999999998</c:v>
                </c:pt>
                <c:pt idx="990">
                  <c:v>43.574649999999998</c:v>
                </c:pt>
                <c:pt idx="991">
                  <c:v>43.913868000000001</c:v>
                </c:pt>
                <c:pt idx="992">
                  <c:v>42.993138999999999</c:v>
                </c:pt>
                <c:pt idx="993">
                  <c:v>43.429273999999999</c:v>
                </c:pt>
                <c:pt idx="994">
                  <c:v>44.185239000000003</c:v>
                </c:pt>
                <c:pt idx="995">
                  <c:v>44.631064000000002</c:v>
                </c:pt>
                <c:pt idx="996">
                  <c:v>43.865406</c:v>
                </c:pt>
                <c:pt idx="997">
                  <c:v>42.353476000000001</c:v>
                </c:pt>
                <c:pt idx="998">
                  <c:v>42.683</c:v>
                </c:pt>
                <c:pt idx="999">
                  <c:v>43.109440999999997</c:v>
                </c:pt>
                <c:pt idx="1000">
                  <c:v>43.710335999999998</c:v>
                </c:pt>
                <c:pt idx="1001">
                  <c:v>43.710335999999998</c:v>
                </c:pt>
                <c:pt idx="1002">
                  <c:v>43.642493000000002</c:v>
                </c:pt>
                <c:pt idx="1003">
                  <c:v>44.408152000000001</c:v>
                </c:pt>
                <c:pt idx="1004">
                  <c:v>43.875100000000003</c:v>
                </c:pt>
                <c:pt idx="1005">
                  <c:v>43.526192000000002</c:v>
                </c:pt>
                <c:pt idx="1006">
                  <c:v>41.607202000000001</c:v>
                </c:pt>
                <c:pt idx="1007">
                  <c:v>41.597507999999998</c:v>
                </c:pt>
                <c:pt idx="1008">
                  <c:v>41.248603000000003</c:v>
                </c:pt>
                <c:pt idx="1009">
                  <c:v>40.260032000000002</c:v>
                </c:pt>
                <c:pt idx="1010">
                  <c:v>39.416837000000001</c:v>
                </c:pt>
                <c:pt idx="1011">
                  <c:v>39.474989000000001</c:v>
                </c:pt>
                <c:pt idx="1012">
                  <c:v>40.182495000000003</c:v>
                </c:pt>
                <c:pt idx="1013">
                  <c:v>39.285215000000001</c:v>
                </c:pt>
                <c:pt idx="1014">
                  <c:v>40.084963999999999</c:v>
                </c:pt>
                <c:pt idx="1015">
                  <c:v>39.538795999999998</c:v>
                </c:pt>
                <c:pt idx="1016">
                  <c:v>39.431511999999998</c:v>
                </c:pt>
                <c:pt idx="1017">
                  <c:v>38.973118999999997</c:v>
                </c:pt>
                <c:pt idx="1018">
                  <c:v>38.504973999999997</c:v>
                </c:pt>
                <c:pt idx="1019">
                  <c:v>39.04139</c:v>
                </c:pt>
                <c:pt idx="1020">
                  <c:v>38.680528000000002</c:v>
                </c:pt>
                <c:pt idx="1021">
                  <c:v>39.16818</c:v>
                </c:pt>
                <c:pt idx="1022">
                  <c:v>39.470525000000002</c:v>
                </c:pt>
                <c:pt idx="1023">
                  <c:v>35.803382999999997</c:v>
                </c:pt>
                <c:pt idx="1024">
                  <c:v>36.915227999999999</c:v>
                </c:pt>
                <c:pt idx="1025">
                  <c:v>37.500411999999997</c:v>
                </c:pt>
                <c:pt idx="1026">
                  <c:v>36.944490000000002</c:v>
                </c:pt>
                <c:pt idx="1027">
                  <c:v>37.081032</c:v>
                </c:pt>
                <c:pt idx="1028">
                  <c:v>37.071277000000002</c:v>
                </c:pt>
                <c:pt idx="1029">
                  <c:v>36.486096000000003</c:v>
                </c:pt>
                <c:pt idx="1030">
                  <c:v>36.534860000000002</c:v>
                </c:pt>
                <c:pt idx="1031">
                  <c:v>36.086221999999999</c:v>
                </c:pt>
                <c:pt idx="1032">
                  <c:v>36.291035000000001</c:v>
                </c:pt>
                <c:pt idx="1033">
                  <c:v>35.442521999999997</c:v>
                </c:pt>
                <c:pt idx="1034">
                  <c:v>36.213011999999999</c:v>
                </c:pt>
                <c:pt idx="1035">
                  <c:v>37.051774000000002</c:v>
                </c:pt>
                <c:pt idx="1036">
                  <c:v>37.500411999999997</c:v>
                </c:pt>
                <c:pt idx="1037">
                  <c:v>37.363869999999999</c:v>
                </c:pt>
                <c:pt idx="1038">
                  <c:v>37.578434999999999</c:v>
                </c:pt>
                <c:pt idx="1039">
                  <c:v>38.192877000000003</c:v>
                </c:pt>
                <c:pt idx="1040">
                  <c:v>37.441893</c:v>
                </c:pt>
                <c:pt idx="1041">
                  <c:v>38.23189</c:v>
                </c:pt>
                <c:pt idx="1042">
                  <c:v>38.651271000000001</c:v>
                </c:pt>
                <c:pt idx="1043">
                  <c:v>38.543987000000001</c:v>
                </c:pt>
                <c:pt idx="1044">
                  <c:v>37.783251</c:v>
                </c:pt>
                <c:pt idx="1045">
                  <c:v>38.35868</c:v>
                </c:pt>
                <c:pt idx="1046">
                  <c:v>38.368431999999999</c:v>
                </c:pt>
                <c:pt idx="1047">
                  <c:v>37.861274000000002</c:v>
                </c:pt>
                <c:pt idx="1048">
                  <c:v>38.212383000000003</c:v>
                </c:pt>
                <c:pt idx="1049">
                  <c:v>38.212383000000003</c:v>
                </c:pt>
                <c:pt idx="1050">
                  <c:v>38.202627999999997</c:v>
                </c:pt>
                <c:pt idx="1051">
                  <c:v>38.309911999999997</c:v>
                </c:pt>
                <c:pt idx="1052">
                  <c:v>38.066085999999999</c:v>
                </c:pt>
                <c:pt idx="1053">
                  <c:v>39.372993000000001</c:v>
                </c:pt>
                <c:pt idx="1054">
                  <c:v>39.499783000000001</c:v>
                </c:pt>
                <c:pt idx="1055">
                  <c:v>38.914603</c:v>
                </c:pt>
                <c:pt idx="1056">
                  <c:v>39.187686999999997</c:v>
                </c:pt>
                <c:pt idx="1057">
                  <c:v>39.294970999999997</c:v>
                </c:pt>
                <c:pt idx="1058">
                  <c:v>39.782622000000003</c:v>
                </c:pt>
                <c:pt idx="1059">
                  <c:v>39.753360999999998</c:v>
                </c:pt>
                <c:pt idx="1060">
                  <c:v>40.016692999999997</c:v>
                </c:pt>
                <c:pt idx="1061">
                  <c:v>39.772866999999998</c:v>
                </c:pt>
                <c:pt idx="1062">
                  <c:v>39.743608999999999</c:v>
                </c:pt>
                <c:pt idx="1063">
                  <c:v>39.870399999999997</c:v>
                </c:pt>
                <c:pt idx="1064">
                  <c:v>40.445829000000003</c:v>
                </c:pt>
                <c:pt idx="1065">
                  <c:v>40.621383999999999</c:v>
                </c:pt>
                <c:pt idx="1066">
                  <c:v>40.796939000000002</c:v>
                </c:pt>
                <c:pt idx="1067">
                  <c:v>41.148045000000003</c:v>
                </c:pt>
                <c:pt idx="1068">
                  <c:v>41.274835000000003</c:v>
                </c:pt>
                <c:pt idx="1069">
                  <c:v>41.001750999999999</c:v>
                </c:pt>
                <c:pt idx="1070">
                  <c:v>41.986806000000001</c:v>
                </c:pt>
                <c:pt idx="1071">
                  <c:v>41.557673999999999</c:v>
                </c:pt>
                <c:pt idx="1072">
                  <c:v>41.323599000000002</c:v>
                </c:pt>
                <c:pt idx="1073">
                  <c:v>41.430883000000001</c:v>
                </c:pt>
                <c:pt idx="1074">
                  <c:v>41.762487</c:v>
                </c:pt>
                <c:pt idx="1075">
                  <c:v>42.537681999999997</c:v>
                </c:pt>
                <c:pt idx="1076">
                  <c:v>42.694682999999998</c:v>
                </c:pt>
                <c:pt idx="1077">
                  <c:v>42.596558999999999</c:v>
                </c:pt>
                <c:pt idx="1078">
                  <c:v>43.126441</c:v>
                </c:pt>
                <c:pt idx="1079">
                  <c:v>43.028312</c:v>
                </c:pt>
                <c:pt idx="1080">
                  <c:v>43.146065999999998</c:v>
                </c:pt>
                <c:pt idx="1081">
                  <c:v>43.057752999999998</c:v>
                </c:pt>
                <c:pt idx="1082">
                  <c:v>43.254005999999997</c:v>
                </c:pt>
                <c:pt idx="1083">
                  <c:v>43.185313999999998</c:v>
                </c:pt>
                <c:pt idx="1084">
                  <c:v>43.057752999999998</c:v>
                </c:pt>
                <c:pt idx="1085">
                  <c:v>43.008690000000001</c:v>
                </c:pt>
                <c:pt idx="1086">
                  <c:v>39.662585</c:v>
                </c:pt>
                <c:pt idx="1087">
                  <c:v>38.171070999999998</c:v>
                </c:pt>
                <c:pt idx="1088">
                  <c:v>38.122005000000001</c:v>
                </c:pt>
                <c:pt idx="1089">
                  <c:v>37.827627</c:v>
                </c:pt>
                <c:pt idx="1090">
                  <c:v>37.386059000000003</c:v>
                </c:pt>
                <c:pt idx="1091">
                  <c:v>37.778565</c:v>
                </c:pt>
                <c:pt idx="1092">
                  <c:v>37.258498000000003</c:v>
                </c:pt>
                <c:pt idx="1093">
                  <c:v>37.268309000000002</c:v>
                </c:pt>
                <c:pt idx="1094">
                  <c:v>37.386059000000003</c:v>
                </c:pt>
                <c:pt idx="1095">
                  <c:v>37.297744999999999</c:v>
                </c:pt>
                <c:pt idx="1096">
                  <c:v>37.287934</c:v>
                </c:pt>
                <c:pt idx="1097">
                  <c:v>36.895428000000003</c:v>
                </c:pt>
                <c:pt idx="1098">
                  <c:v>37.533250000000002</c:v>
                </c:pt>
                <c:pt idx="1099">
                  <c:v>37.003368000000002</c:v>
                </c:pt>
                <c:pt idx="1100">
                  <c:v>37.042619000000002</c:v>
                </c:pt>
                <c:pt idx="1101">
                  <c:v>36.542177000000002</c:v>
                </c:pt>
                <c:pt idx="1102">
                  <c:v>36.895428000000003</c:v>
                </c:pt>
                <c:pt idx="1103">
                  <c:v>36.669739</c:v>
                </c:pt>
                <c:pt idx="1104">
                  <c:v>37.268309000000002</c:v>
                </c:pt>
                <c:pt idx="1105">
                  <c:v>37.955191999999997</c:v>
                </c:pt>
                <c:pt idx="1106">
                  <c:v>38.161256000000002</c:v>
                </c:pt>
                <c:pt idx="1107">
                  <c:v>38.563574000000003</c:v>
                </c:pt>
                <c:pt idx="1108">
                  <c:v>38.887391999999998</c:v>
                </c:pt>
                <c:pt idx="1109">
                  <c:v>38.759827000000001</c:v>
                </c:pt>
                <c:pt idx="1110">
                  <c:v>38.789262999999998</c:v>
                </c:pt>
                <c:pt idx="1111">
                  <c:v>38.445822999999997</c:v>
                </c:pt>
                <c:pt idx="1112">
                  <c:v>38.436008999999999</c:v>
                </c:pt>
                <c:pt idx="1113">
                  <c:v>38.200507999999999</c:v>
                </c:pt>
                <c:pt idx="1114">
                  <c:v>38.180881999999997</c:v>
                </c:pt>
                <c:pt idx="1115">
                  <c:v>38.141630999999997</c:v>
                </c:pt>
                <c:pt idx="1116">
                  <c:v>37.680439999999997</c:v>
                </c:pt>
                <c:pt idx="1117">
                  <c:v>37.150557999999997</c:v>
                </c:pt>
                <c:pt idx="1118">
                  <c:v>36.954304999999998</c:v>
                </c:pt>
                <c:pt idx="1119">
                  <c:v>36.728616000000002</c:v>
                </c:pt>
                <c:pt idx="1120">
                  <c:v>36.797303999999997</c:v>
                </c:pt>
                <c:pt idx="1121">
                  <c:v>36.689363999999998</c:v>
                </c:pt>
                <c:pt idx="1122">
                  <c:v>37.042619000000002</c:v>
                </c:pt>
                <c:pt idx="1123">
                  <c:v>37.022993</c:v>
                </c:pt>
                <c:pt idx="1124">
                  <c:v>38.014069999999997</c:v>
                </c:pt>
                <c:pt idx="1125">
                  <c:v>38.887391999999998</c:v>
                </c:pt>
                <c:pt idx="1126">
                  <c:v>37.199621</c:v>
                </c:pt>
                <c:pt idx="1127">
                  <c:v>36.257610999999997</c:v>
                </c:pt>
                <c:pt idx="1128">
                  <c:v>36.856180999999999</c:v>
                </c:pt>
                <c:pt idx="1129">
                  <c:v>37.847253000000002</c:v>
                </c:pt>
                <c:pt idx="1130">
                  <c:v>38.573388000000001</c:v>
                </c:pt>
                <c:pt idx="1131">
                  <c:v>38.799078000000002</c:v>
                </c:pt>
                <c:pt idx="1132">
                  <c:v>38.700949999999999</c:v>
                </c:pt>
                <c:pt idx="1133">
                  <c:v>40.064906000000001</c:v>
                </c:pt>
                <c:pt idx="1134">
                  <c:v>40.584972999999998</c:v>
                </c:pt>
                <c:pt idx="1135">
                  <c:v>41.105041</c:v>
                </c:pt>
                <c:pt idx="1136">
                  <c:v>41.330730000000003</c:v>
                </c:pt>
                <c:pt idx="1137">
                  <c:v>41.674174000000001</c:v>
                </c:pt>
                <c:pt idx="1138">
                  <c:v>41.437221000000001</c:v>
                </c:pt>
                <c:pt idx="1139">
                  <c:v>41.743284000000003</c:v>
                </c:pt>
                <c:pt idx="1140">
                  <c:v>41.565567999999999</c:v>
                </c:pt>
                <c:pt idx="1141">
                  <c:v>41.555697000000002</c:v>
                </c:pt>
                <c:pt idx="1142">
                  <c:v>41.269378000000003</c:v>
                </c:pt>
                <c:pt idx="1143">
                  <c:v>42.10859</c:v>
                </c:pt>
                <c:pt idx="1144">
                  <c:v>42.493637999999997</c:v>
                </c:pt>
                <c:pt idx="1145">
                  <c:v>42.621985000000002</c:v>
                </c:pt>
                <c:pt idx="1146">
                  <c:v>42.858939999999997</c:v>
                </c:pt>
                <c:pt idx="1147">
                  <c:v>43.046526999999998</c:v>
                </c:pt>
                <c:pt idx="1148">
                  <c:v>43.115637999999997</c:v>
                </c:pt>
                <c:pt idx="1149">
                  <c:v>43.885739000000001</c:v>
                </c:pt>
                <c:pt idx="1150">
                  <c:v>44.181930000000001</c:v>
                </c:pt>
                <c:pt idx="1151">
                  <c:v>44.715076000000003</c:v>
                </c:pt>
                <c:pt idx="1152">
                  <c:v>44.497867999999997</c:v>
                </c:pt>
                <c:pt idx="1153">
                  <c:v>44.379392000000003</c:v>
                </c:pt>
                <c:pt idx="1154">
                  <c:v>44.241169999999997</c:v>
                </c:pt>
                <c:pt idx="1155">
                  <c:v>44.685454</c:v>
                </c:pt>
                <c:pt idx="1156">
                  <c:v>44.448503000000002</c:v>
                </c:pt>
                <c:pt idx="1157">
                  <c:v>44.507742999999998</c:v>
                </c:pt>
                <c:pt idx="1158">
                  <c:v>44.241169999999997</c:v>
                </c:pt>
                <c:pt idx="1159">
                  <c:v>44.478121000000002</c:v>
                </c:pt>
                <c:pt idx="1160">
                  <c:v>44.468249999999998</c:v>
                </c:pt>
                <c:pt idx="1161">
                  <c:v>44.576853999999997</c:v>
                </c:pt>
                <c:pt idx="1162">
                  <c:v>44.349769999999999</c:v>
                </c:pt>
                <c:pt idx="1163">
                  <c:v>44.112819000000002</c:v>
                </c:pt>
                <c:pt idx="1164">
                  <c:v>43.796880999999999</c:v>
                </c:pt>
                <c:pt idx="1165">
                  <c:v>43.678406000000003</c:v>
                </c:pt>
                <c:pt idx="1166">
                  <c:v>43.609290999999999</c:v>
                </c:pt>
                <c:pt idx="1167">
                  <c:v>43.342722000000002</c:v>
                </c:pt>
                <c:pt idx="1168">
                  <c:v>42.621985000000002</c:v>
                </c:pt>
                <c:pt idx="1169">
                  <c:v>42.296176000000003</c:v>
                </c:pt>
                <c:pt idx="1170">
                  <c:v>42.434398999999999</c:v>
                </c:pt>
                <c:pt idx="1171">
                  <c:v>42.700972</c:v>
                </c:pt>
                <c:pt idx="1172">
                  <c:v>42.286304999999999</c:v>
                </c:pt>
                <c:pt idx="1173">
                  <c:v>41.486586000000003</c:v>
                </c:pt>
                <c:pt idx="1174">
                  <c:v>41.763030000000001</c:v>
                </c:pt>
                <c:pt idx="1175">
                  <c:v>41.555697000000002</c:v>
                </c:pt>
                <c:pt idx="1176">
                  <c:v>41.624808000000002</c:v>
                </c:pt>
                <c:pt idx="1177">
                  <c:v>41.368110000000001</c:v>
                </c:pt>
                <c:pt idx="1178">
                  <c:v>41.318742</c:v>
                </c:pt>
                <c:pt idx="1179">
                  <c:v>40.489404999999998</c:v>
                </c:pt>
                <c:pt idx="1180">
                  <c:v>40.894199999999998</c:v>
                </c:pt>
                <c:pt idx="1181">
                  <c:v>40.124102999999998</c:v>
                </c:pt>
                <c:pt idx="1182">
                  <c:v>40.291947</c:v>
                </c:pt>
                <c:pt idx="1183">
                  <c:v>40.598008999999998</c:v>
                </c:pt>
                <c:pt idx="1184">
                  <c:v>41.338489000000003</c:v>
                </c:pt>
                <c:pt idx="1185">
                  <c:v>41.150902000000002</c:v>
                </c:pt>
                <c:pt idx="1186">
                  <c:v>41.052173000000003</c:v>
                </c:pt>
                <c:pt idx="1187">
                  <c:v>41.387853</c:v>
                </c:pt>
                <c:pt idx="1188">
                  <c:v>41.684047999999997</c:v>
                </c:pt>
                <c:pt idx="1189">
                  <c:v>41.654426000000001</c:v>
                </c:pt>
                <c:pt idx="1190">
                  <c:v>41.150902000000002</c:v>
                </c:pt>
                <c:pt idx="1191">
                  <c:v>41.792651999999997</c:v>
                </c:pt>
                <c:pt idx="1192">
                  <c:v>41.753158999999997</c:v>
                </c:pt>
                <c:pt idx="1193">
                  <c:v>40.913947</c:v>
                </c:pt>
                <c:pt idx="1194">
                  <c:v>41.753158999999997</c:v>
                </c:pt>
                <c:pt idx="1195">
                  <c:v>42.009856999999997</c:v>
                </c:pt>
                <c:pt idx="1196">
                  <c:v>41.565567999999999</c:v>
                </c:pt>
                <c:pt idx="1197">
                  <c:v>42.197446999999997</c:v>
                </c:pt>
                <c:pt idx="1198">
                  <c:v>42.424526999999998</c:v>
                </c:pt>
                <c:pt idx="1199">
                  <c:v>42.424526999999998</c:v>
                </c:pt>
                <c:pt idx="1200">
                  <c:v>42.947797999999999</c:v>
                </c:pt>
                <c:pt idx="1201">
                  <c:v>40.637501999999998</c:v>
                </c:pt>
                <c:pt idx="1202">
                  <c:v>40.716990000000003</c:v>
                </c:pt>
                <c:pt idx="1203">
                  <c:v>40.716990000000003</c:v>
                </c:pt>
                <c:pt idx="1204">
                  <c:v>40.528210999999999</c:v>
                </c:pt>
                <c:pt idx="1205">
                  <c:v>40.329493999999997</c:v>
                </c:pt>
                <c:pt idx="1206">
                  <c:v>40.905769999999997</c:v>
                </c:pt>
                <c:pt idx="1207">
                  <c:v>39.753214999999997</c:v>
                </c:pt>
                <c:pt idx="1208">
                  <c:v>40.478532999999999</c:v>
                </c:pt>
                <c:pt idx="1209">
                  <c:v>40.240071</c:v>
                </c:pt>
                <c:pt idx="1210">
                  <c:v>40.150649000000001</c:v>
                </c:pt>
                <c:pt idx="1211">
                  <c:v>39.93206</c:v>
                </c:pt>
                <c:pt idx="1212">
                  <c:v>39.703536</c:v>
                </c:pt>
                <c:pt idx="1213">
                  <c:v>40.031419999999997</c:v>
                </c:pt>
                <c:pt idx="1214">
                  <c:v>39.286234</c:v>
                </c:pt>
                <c:pt idx="1215">
                  <c:v>38.988160000000001</c:v>
                </c:pt>
                <c:pt idx="1216">
                  <c:v>38.799377</c:v>
                </c:pt>
                <c:pt idx="1217">
                  <c:v>38.451625</c:v>
                </c:pt>
                <c:pt idx="1218">
                  <c:v>38.133679000000001</c:v>
                </c:pt>
                <c:pt idx="1219">
                  <c:v>38.839120999999999</c:v>
                </c:pt>
                <c:pt idx="1220">
                  <c:v>39.604179999999999</c:v>
                </c:pt>
                <c:pt idx="1221">
                  <c:v>39.574373000000001</c:v>
                </c:pt>
                <c:pt idx="1222">
                  <c:v>39.812831000000003</c:v>
                </c:pt>
                <c:pt idx="1223">
                  <c:v>40.349366000000003</c:v>
                </c:pt>
                <c:pt idx="1224">
                  <c:v>39.882381000000002</c:v>
                </c:pt>
                <c:pt idx="1225">
                  <c:v>38.948416000000002</c:v>
                </c:pt>
                <c:pt idx="1226">
                  <c:v>39.554501000000002</c:v>
                </c:pt>
                <c:pt idx="1227">
                  <c:v>39.693601999999998</c:v>
                </c:pt>
                <c:pt idx="1228">
                  <c:v>40.130777000000002</c:v>
                </c:pt>
                <c:pt idx="1229">
                  <c:v>39.584307000000003</c:v>
                </c:pt>
                <c:pt idx="1230">
                  <c:v>39.504818999999998</c:v>
                </c:pt>
                <c:pt idx="1231">
                  <c:v>37.855473000000003</c:v>
                </c:pt>
                <c:pt idx="1232">
                  <c:v>38.729826000000003</c:v>
                </c:pt>
                <c:pt idx="1233">
                  <c:v>38.908670999999998</c:v>
                </c:pt>
                <c:pt idx="1234">
                  <c:v>38.491368999999999</c:v>
                </c:pt>
                <c:pt idx="1235">
                  <c:v>38.481431000000001</c:v>
                </c:pt>
                <c:pt idx="1236">
                  <c:v>37.825667000000003</c:v>
                </c:pt>
                <c:pt idx="1237">
                  <c:v>37.358682000000002</c:v>
                </c:pt>
                <c:pt idx="1238">
                  <c:v>37.656759999999998</c:v>
                </c:pt>
                <c:pt idx="1239">
                  <c:v>38.183357000000001</c:v>
                </c:pt>
                <c:pt idx="1240">
                  <c:v>38.173419000000003</c:v>
                </c:pt>
                <c:pt idx="1241">
                  <c:v>38.233035000000001</c:v>
                </c:pt>
                <c:pt idx="1242">
                  <c:v>38.431752000000003</c:v>
                </c:pt>
                <c:pt idx="1243">
                  <c:v>38.948416000000002</c:v>
                </c:pt>
                <c:pt idx="1244">
                  <c:v>38.948416000000002</c:v>
                </c:pt>
                <c:pt idx="1245">
                  <c:v>39.186872999999999</c:v>
                </c:pt>
                <c:pt idx="1246">
                  <c:v>38.570853</c:v>
                </c:pt>
                <c:pt idx="1247">
                  <c:v>38.680148000000003</c:v>
                </c:pt>
                <c:pt idx="1248">
                  <c:v>37.855473000000003</c:v>
                </c:pt>
                <c:pt idx="1249">
                  <c:v>38.093933999999997</c:v>
                </c:pt>
                <c:pt idx="1250">
                  <c:v>37.944896</c:v>
                </c:pt>
                <c:pt idx="1251">
                  <c:v>37.994577999999997</c:v>
                </c:pt>
                <c:pt idx="1252">
                  <c:v>38.044255999999997</c:v>
                </c:pt>
                <c:pt idx="1253">
                  <c:v>38.173419000000003</c:v>
                </c:pt>
                <c:pt idx="1254">
                  <c:v>38.352263999999998</c:v>
                </c:pt>
                <c:pt idx="1255">
                  <c:v>37.974705999999998</c:v>
                </c:pt>
                <c:pt idx="1256">
                  <c:v>38.064127999999997</c:v>
                </c:pt>
                <c:pt idx="1257">
                  <c:v>38.163485000000001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C5-441E-858D-E118862EE61D}"/>
            </c:ext>
          </c:extLst>
        </c:ser>
        <c:ser>
          <c:idx val="1"/>
          <c:order val="1"/>
          <c:tx>
            <c:strRef>
              <c:f>ABTTS!$G$1</c:f>
              <c:strCache>
                <c:ptCount val="1"/>
                <c:pt idx="0">
                  <c:v>GBMAJ</c:v>
                </c:pt>
              </c:strCache>
            </c:strRef>
          </c:tx>
          <c:spPr>
            <a:ln w="28575" cap="rnd">
              <a:solidFill>
                <a:schemeClr val="accent1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ABTTS!$G$2:$G$1360</c:f>
              <c:numCache>
                <c:formatCode>General</c:formatCode>
                <c:ptCount val="1359"/>
                <c:pt idx="1257">
                  <c:v>0</c:v>
                </c:pt>
                <c:pt idx="1258" formatCode="0.00">
                  <c:v>37.713031850421388</c:v>
                </c:pt>
                <c:pt idx="1259" formatCode="0.00">
                  <c:v>37.823843669127804</c:v>
                </c:pt>
                <c:pt idx="1260" formatCode="0.00">
                  <c:v>37.197597682879803</c:v>
                </c:pt>
                <c:pt idx="1261" formatCode="0.00">
                  <c:v>37.206054851490052</c:v>
                </c:pt>
                <c:pt idx="1262" formatCode="0.00">
                  <c:v>37.186689968541842</c:v>
                </c:pt>
                <c:pt idx="1263" formatCode="0.00">
                  <c:v>37.250850803230406</c:v>
                </c:pt>
                <c:pt idx="1264" formatCode="0.00">
                  <c:v>37.266055567478467</c:v>
                </c:pt>
                <c:pt idx="1265" formatCode="0.00">
                  <c:v>37.180277176476004</c:v>
                </c:pt>
                <c:pt idx="1266" formatCode="0.00">
                  <c:v>38.597061455076947</c:v>
                </c:pt>
                <c:pt idx="1267" formatCode="0.00">
                  <c:v>38.759105831271604</c:v>
                </c:pt>
                <c:pt idx="1268" formatCode="0.00">
                  <c:v>38.204246882798394</c:v>
                </c:pt>
                <c:pt idx="1269" formatCode="0.00">
                  <c:v>38.719301365159907</c:v>
                </c:pt>
                <c:pt idx="1270" formatCode="0.00">
                  <c:v>38.280950025549949</c:v>
                </c:pt>
                <c:pt idx="1271" formatCode="0.00">
                  <c:v>38.457339485271397</c:v>
                </c:pt>
                <c:pt idx="1272" formatCode="0.00">
                  <c:v>38.656696157355604</c:v>
                </c:pt>
                <c:pt idx="1273" formatCode="0.00">
                  <c:v>39.563629093067952</c:v>
                </c:pt>
                <c:pt idx="1274" formatCode="0.00">
                  <c:v>39.240131281108191</c:v>
                </c:pt>
                <c:pt idx="1275" formatCode="0.00">
                  <c:v>39.48237720574334</c:v>
                </c:pt>
                <c:pt idx="1276" formatCode="0.00">
                  <c:v>39.019587151433861</c:v>
                </c:pt>
                <c:pt idx="1277" formatCode="0.00">
                  <c:v>38.848369656083243</c:v>
                </c:pt>
                <c:pt idx="1278" formatCode="0.00">
                  <c:v>39.240963029527421</c:v>
                </c:pt>
                <c:pt idx="1279" formatCode="0.00">
                  <c:v>38.819385081545725</c:v>
                </c:pt>
                <c:pt idx="1280" formatCode="0.00">
                  <c:v>39.036503917648623</c:v>
                </c:pt>
                <c:pt idx="1281" formatCode="0.00">
                  <c:v>38.719697690990166</c:v>
                </c:pt>
                <c:pt idx="1282" formatCode="0.00">
                  <c:v>39.101738399389994</c:v>
                </c:pt>
                <c:pt idx="1283" formatCode="0.00">
                  <c:v>38.624477529239506</c:v>
                </c:pt>
                <c:pt idx="1284" formatCode="0.00">
                  <c:v>38.37012827945636</c:v>
                </c:pt>
                <c:pt idx="1285" formatCode="0.00">
                  <c:v>38.756223825558706</c:v>
                </c:pt>
                <c:pt idx="1286" formatCode="0.00">
                  <c:v>38.234040989819626</c:v>
                </c:pt>
                <c:pt idx="1287" formatCode="0.00">
                  <c:v>38.56289745686643</c:v>
                </c:pt>
                <c:pt idx="1288" formatCode="0.00">
                  <c:v>37.788790729744733</c:v>
                </c:pt>
                <c:pt idx="1289" formatCode="0.00">
                  <c:v>37.668916434173894</c:v>
                </c:pt>
                <c:pt idx="1290" formatCode="0.00">
                  <c:v>37.767511687377151</c:v>
                </c:pt>
                <c:pt idx="1291" formatCode="0.00">
                  <c:v>37.053595426802119</c:v>
                </c:pt>
                <c:pt idx="1292" formatCode="0.00">
                  <c:v>37.166318950229012</c:v>
                </c:pt>
                <c:pt idx="1293" formatCode="0.00">
                  <c:v>37.218588161302613</c:v>
                </c:pt>
                <c:pt idx="1294" formatCode="0.00">
                  <c:v>37.29597488549642</c:v>
                </c:pt>
                <c:pt idx="1295" formatCode="0.00">
                  <c:v>37.487436563176537</c:v>
                </c:pt>
                <c:pt idx="1296" formatCode="0.00">
                  <c:v>37.671616368723797</c:v>
                </c:pt>
                <c:pt idx="1297" formatCode="0.00">
                  <c:v>37.982801386030395</c:v>
                </c:pt>
                <c:pt idx="1298" formatCode="0.00">
                  <c:v>37.920267008975308</c:v>
                </c:pt>
                <c:pt idx="1299" formatCode="0.00">
                  <c:v>37.825175710362466</c:v>
                </c:pt>
                <c:pt idx="1300" formatCode="0.00">
                  <c:v>37.846547979639169</c:v>
                </c:pt>
                <c:pt idx="1301" formatCode="0.00">
                  <c:v>37.620987565296694</c:v>
                </c:pt>
                <c:pt idx="1302" formatCode="0.00">
                  <c:v>39.027922028367534</c:v>
                </c:pt>
                <c:pt idx="1303" formatCode="0.00">
                  <c:v>39.149506074276424</c:v>
                </c:pt>
                <c:pt idx="1304" formatCode="0.00">
                  <c:v>39.293120413952792</c:v>
                </c:pt>
                <c:pt idx="1305" formatCode="0.00">
                  <c:v>40.067389103358877</c:v>
                </c:pt>
                <c:pt idx="1306" formatCode="0.00">
                  <c:v>40.271296573069826</c:v>
                </c:pt>
                <c:pt idx="1307" formatCode="0.00">
                  <c:v>40.136855623545749</c:v>
                </c:pt>
                <c:pt idx="1308" formatCode="0.00">
                  <c:v>39.651593011846487</c:v>
                </c:pt>
                <c:pt idx="1309" formatCode="0.00">
                  <c:v>39.71565629676676</c:v>
                </c:pt>
                <c:pt idx="1310" formatCode="0.00">
                  <c:v>40.119887039840847</c:v>
                </c:pt>
                <c:pt idx="1311" formatCode="0.00">
                  <c:v>39.88582051354927</c:v>
                </c:pt>
                <c:pt idx="1312" formatCode="0.00">
                  <c:v>39.738335080693162</c:v>
                </c:pt>
                <c:pt idx="1313" formatCode="0.00">
                  <c:v>39.065613607380442</c:v>
                </c:pt>
                <c:pt idx="1314" formatCode="0.00">
                  <c:v>39.359499240540778</c:v>
                </c:pt>
                <c:pt idx="1315" formatCode="0.00">
                  <c:v>39.54374699299283</c:v>
                </c:pt>
                <c:pt idx="1316" formatCode="0.00">
                  <c:v>39.649396908534008</c:v>
                </c:pt>
                <c:pt idx="1317" formatCode="0.00">
                  <c:v>40.910294400673095</c:v>
                </c:pt>
                <c:pt idx="1318" formatCode="0.00">
                  <c:v>40.688404955413461</c:v>
                </c:pt>
                <c:pt idx="1319" formatCode="0.00">
                  <c:v>40.686142378460062</c:v>
                </c:pt>
                <c:pt idx="1320" formatCode="0.00">
                  <c:v>39.816017367456205</c:v>
                </c:pt>
                <c:pt idx="1321" formatCode="0.00">
                  <c:v>40.186768631175703</c:v>
                </c:pt>
                <c:pt idx="1322" formatCode="0.00">
                  <c:v>40.149741749478167</c:v>
                </c:pt>
                <c:pt idx="1323" formatCode="0.00">
                  <c:v>40.15383733463721</c:v>
                </c:pt>
                <c:pt idx="1324" formatCode="0.00">
                  <c:v>41.01823541068751</c:v>
                </c:pt>
                <c:pt idx="1325" formatCode="0.00">
                  <c:v>40.586881906350236</c:v>
                </c:pt>
                <c:pt idx="1326" formatCode="0.00">
                  <c:v>40.929264786360577</c:v>
                </c:pt>
                <c:pt idx="1327" formatCode="0.00">
                  <c:v>41.236691312689381</c:v>
                </c:pt>
                <c:pt idx="1328" formatCode="0.00">
                  <c:v>41.178167222823433</c:v>
                </c:pt>
                <c:pt idx="1329" formatCode="0.00">
                  <c:v>41.721129128386117</c:v>
                </c:pt>
                <c:pt idx="1330" formatCode="0.00">
                  <c:v>42.300576820689777</c:v>
                </c:pt>
                <c:pt idx="1331" formatCode="0.00">
                  <c:v>42.660572859739169</c:v>
                </c:pt>
                <c:pt idx="1332" formatCode="0.00">
                  <c:v>42.1475255587996</c:v>
                </c:pt>
                <c:pt idx="1333" formatCode="0.00">
                  <c:v>42.342489938935245</c:v>
                </c:pt>
                <c:pt idx="1334" formatCode="0.00">
                  <c:v>41.954715910117038</c:v>
                </c:pt>
                <c:pt idx="1335" formatCode="0.00">
                  <c:v>42.318845655519304</c:v>
                </c:pt>
                <c:pt idx="1336" formatCode="0.00">
                  <c:v>44.213507667284588</c:v>
                </c:pt>
                <c:pt idx="1337" formatCode="0.00">
                  <c:v>44.184608132661815</c:v>
                </c:pt>
                <c:pt idx="1338" formatCode="0.00">
                  <c:v>44.868040553589651</c:v>
                </c:pt>
                <c:pt idx="1339" formatCode="0.00">
                  <c:v>44.434252288057017</c:v>
                </c:pt>
                <c:pt idx="1340" formatCode="0.00">
                  <c:v>44.604376812020107</c:v>
                </c:pt>
                <c:pt idx="1341" formatCode="0.00">
                  <c:v>44.991427242017167</c:v>
                </c:pt>
                <c:pt idx="1342" formatCode="0.00">
                  <c:v>45.403096640467552</c:v>
                </c:pt>
                <c:pt idx="1343" formatCode="0.00">
                  <c:v>45.89223489846767</c:v>
                </c:pt>
                <c:pt idx="1344" formatCode="0.00">
                  <c:v>45.394557613485141</c:v>
                </c:pt>
                <c:pt idx="1345" formatCode="0.00">
                  <c:v>45.720011563678838</c:v>
                </c:pt>
                <c:pt idx="1346" formatCode="0.00">
                  <c:v>45.028171454450195</c:v>
                </c:pt>
                <c:pt idx="1347" formatCode="0.00">
                  <c:v>45.206438737987753</c:v>
                </c:pt>
                <c:pt idx="1348" formatCode="0.00">
                  <c:v>45.373833217716793</c:v>
                </c:pt>
                <c:pt idx="1349" formatCode="0.00">
                  <c:v>45.805501541981727</c:v>
                </c:pt>
                <c:pt idx="1350" formatCode="0.00">
                  <c:v>45.612023928144779</c:v>
                </c:pt>
                <c:pt idx="1351" formatCode="0.00">
                  <c:v>45.433525709472683</c:v>
                </c:pt>
                <c:pt idx="1352" formatCode="0.00">
                  <c:v>45.17570776102545</c:v>
                </c:pt>
                <c:pt idx="1353" formatCode="0.00">
                  <c:v>44.702423131069736</c:v>
                </c:pt>
                <c:pt idx="1354" formatCode="0.00">
                  <c:v>44.294238279437195</c:v>
                </c:pt>
                <c:pt idx="1355" formatCode="0.00">
                  <c:v>44.373813504191325</c:v>
                </c:pt>
                <c:pt idx="1356" formatCode="0.00">
                  <c:v>43.949905938168605</c:v>
                </c:pt>
                <c:pt idx="1357" formatCode="0.00">
                  <c:v>44.073992411884795</c:v>
                </c:pt>
                <c:pt idx="1358" formatCode="0.00">
                  <c:v>43.937988569099716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C5-441E-858D-E118862EE61D}"/>
            </c:ext>
          </c:extLst>
        </c:ser>
        <c:ser>
          <c:idx val="2"/>
          <c:order val="2"/>
          <c:tx>
            <c:strRef>
              <c:f>ABTTS!$H$1</c:f>
              <c:strCache>
                <c:ptCount val="1"/>
                <c:pt idx="0">
                  <c:v>EGARCH</c:v>
                </c:pt>
              </c:strCache>
            </c:strRef>
          </c:tx>
          <c:spPr>
            <a:ln w="28575" cap="rnd">
              <a:solidFill>
                <a:schemeClr val="accent1">
                  <a:tint val="86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ABTTS!$H$2:$H$1360</c:f>
              <c:numCache>
                <c:formatCode>General</c:formatCode>
                <c:ptCount val="1359"/>
                <c:pt idx="1257">
                  <c:v>0</c:v>
                </c:pt>
                <c:pt idx="1258" formatCode="0.00">
                  <c:v>37.350924516628446</c:v>
                </c:pt>
                <c:pt idx="1259" formatCode="0.00">
                  <c:v>37.483274255581151</c:v>
                </c:pt>
                <c:pt idx="1260" formatCode="0.00">
                  <c:v>37.638618420081173</c:v>
                </c:pt>
                <c:pt idx="1261" formatCode="0.00">
                  <c:v>37.430333575558876</c:v>
                </c:pt>
                <c:pt idx="1262" formatCode="0.00">
                  <c:v>37.45516164302763</c:v>
                </c:pt>
                <c:pt idx="1263" formatCode="0.00">
                  <c:v>36.470179965025793</c:v>
                </c:pt>
                <c:pt idx="1264" formatCode="0.00">
                  <c:v>37.633744260829722</c:v>
                </c:pt>
                <c:pt idx="1265" formatCode="0.00">
                  <c:v>37.341521806673384</c:v>
                </c:pt>
                <c:pt idx="1266" formatCode="0.00">
                  <c:v>36.994925310739447</c:v>
                </c:pt>
                <c:pt idx="1267" formatCode="0.00">
                  <c:v>39.09568450705347</c:v>
                </c:pt>
                <c:pt idx="1268" formatCode="0.00">
                  <c:v>39.001219674123192</c:v>
                </c:pt>
                <c:pt idx="1269" formatCode="0.00">
                  <c:v>38.526064568777393</c:v>
                </c:pt>
                <c:pt idx="1270" formatCode="0.00">
                  <c:v>38.218184881781347</c:v>
                </c:pt>
                <c:pt idx="1271" formatCode="0.00">
                  <c:v>37.750173040680941</c:v>
                </c:pt>
                <c:pt idx="1272" formatCode="0.00">
                  <c:v>38.610338526862265</c:v>
                </c:pt>
                <c:pt idx="1273" formatCode="0.00">
                  <c:v>38.559270022703913</c:v>
                </c:pt>
                <c:pt idx="1274" formatCode="0.00">
                  <c:v>39.5388640002976</c:v>
                </c:pt>
                <c:pt idx="1275" formatCode="0.00">
                  <c:v>38.84722605393592</c:v>
                </c:pt>
                <c:pt idx="1276" formatCode="0.00">
                  <c:v>39.20616362525405</c:v>
                </c:pt>
                <c:pt idx="1277" formatCode="0.00">
                  <c:v>40.017852832784058</c:v>
                </c:pt>
                <c:pt idx="1278" formatCode="0.00">
                  <c:v>38.383987039986167</c:v>
                </c:pt>
                <c:pt idx="1279" formatCode="0.00">
                  <c:v>39.519593108080059</c:v>
                </c:pt>
                <c:pt idx="1280" formatCode="0.00">
                  <c:v>37.936995248151554</c:v>
                </c:pt>
                <c:pt idx="1281" formatCode="0.00">
                  <c:v>39.074928106178298</c:v>
                </c:pt>
                <c:pt idx="1282" formatCode="0.00">
                  <c:v>39.02969184324548</c:v>
                </c:pt>
                <c:pt idx="1283" formatCode="0.00">
                  <c:v>38.813539082810387</c:v>
                </c:pt>
                <c:pt idx="1284" formatCode="0.00">
                  <c:v>38.663983913127474</c:v>
                </c:pt>
                <c:pt idx="1285" formatCode="0.00">
                  <c:v>38.02408434938998</c:v>
                </c:pt>
                <c:pt idx="1286" formatCode="0.00">
                  <c:v>38.45757021247865</c:v>
                </c:pt>
                <c:pt idx="1287" formatCode="0.00">
                  <c:v>39.220059190700169</c:v>
                </c:pt>
                <c:pt idx="1288" formatCode="0.00">
                  <c:v>37.816892440381828</c:v>
                </c:pt>
                <c:pt idx="1289" formatCode="0.00">
                  <c:v>37.78717325038275</c:v>
                </c:pt>
                <c:pt idx="1290" formatCode="0.00">
                  <c:v>38.346955563691701</c:v>
                </c:pt>
                <c:pt idx="1291" formatCode="0.00">
                  <c:v>38.092338070903168</c:v>
                </c:pt>
                <c:pt idx="1292" formatCode="0.00">
                  <c:v>36.721868207780133</c:v>
                </c:pt>
                <c:pt idx="1293" formatCode="0.00">
                  <c:v>37.287304019799748</c:v>
                </c:pt>
                <c:pt idx="1294" formatCode="0.00">
                  <c:v>37.206097886532916</c:v>
                </c:pt>
                <c:pt idx="1295" formatCode="0.00">
                  <c:v>36.784043107448646</c:v>
                </c:pt>
                <c:pt idx="1296" formatCode="0.00">
                  <c:v>37.150676698006897</c:v>
                </c:pt>
                <c:pt idx="1297" formatCode="0.00">
                  <c:v>37.859714279174604</c:v>
                </c:pt>
                <c:pt idx="1298" formatCode="0.00">
                  <c:v>38.510764795342219</c:v>
                </c:pt>
                <c:pt idx="1299" formatCode="0.00">
                  <c:v>36.39581419309188</c:v>
                </c:pt>
                <c:pt idx="1300" formatCode="0.00">
                  <c:v>38.57904239178437</c:v>
                </c:pt>
                <c:pt idx="1301" formatCode="0.00">
                  <c:v>38.946226190133999</c:v>
                </c:pt>
                <c:pt idx="1302" formatCode="0.00">
                  <c:v>38.608665602631099</c:v>
                </c:pt>
                <c:pt idx="1303" formatCode="0.00">
                  <c:v>38.428457083102998</c:v>
                </c:pt>
                <c:pt idx="1304" formatCode="0.00">
                  <c:v>39.686157175477689</c:v>
                </c:pt>
                <c:pt idx="1305" formatCode="0.00">
                  <c:v>40.095212009792284</c:v>
                </c:pt>
                <c:pt idx="1306" formatCode="0.00">
                  <c:v>39.746587249086936</c:v>
                </c:pt>
                <c:pt idx="1307" formatCode="0.00">
                  <c:v>39.977649719062015</c:v>
                </c:pt>
                <c:pt idx="1308" formatCode="0.00">
                  <c:v>41.413303236380322</c:v>
                </c:pt>
                <c:pt idx="1309" formatCode="0.00">
                  <c:v>38.700646174384374</c:v>
                </c:pt>
                <c:pt idx="1310" formatCode="0.00">
                  <c:v>40.826572955172772</c:v>
                </c:pt>
                <c:pt idx="1311" formatCode="0.00">
                  <c:v>40.38898398166873</c:v>
                </c:pt>
                <c:pt idx="1312" formatCode="0.00">
                  <c:v>39.803182434430937</c:v>
                </c:pt>
                <c:pt idx="1313" formatCode="0.00">
                  <c:v>39.154479433598169</c:v>
                </c:pt>
                <c:pt idx="1314" formatCode="0.00">
                  <c:v>38.455968285424703</c:v>
                </c:pt>
                <c:pt idx="1315" formatCode="0.00">
                  <c:v>39.621922938052485</c:v>
                </c:pt>
                <c:pt idx="1316" formatCode="0.00">
                  <c:v>39.278381223373778</c:v>
                </c:pt>
                <c:pt idx="1317" formatCode="0.00">
                  <c:v>39.431902272405175</c:v>
                </c:pt>
                <c:pt idx="1318" formatCode="0.00">
                  <c:v>41.088161484421029</c:v>
                </c:pt>
                <c:pt idx="1319" formatCode="0.00">
                  <c:v>41.027865517098526</c:v>
                </c:pt>
                <c:pt idx="1320" formatCode="0.00">
                  <c:v>41.021232268621446</c:v>
                </c:pt>
                <c:pt idx="1321" formatCode="0.00">
                  <c:v>39.065376656660149</c:v>
                </c:pt>
                <c:pt idx="1322" formatCode="0.00">
                  <c:v>39.924416715574154</c:v>
                </c:pt>
                <c:pt idx="1323" formatCode="0.00">
                  <c:v>40.340967324465225</c:v>
                </c:pt>
                <c:pt idx="1324" formatCode="0.00">
                  <c:v>40.996293949209928</c:v>
                </c:pt>
                <c:pt idx="1325" formatCode="0.00">
                  <c:v>40.386421023139157</c:v>
                </c:pt>
                <c:pt idx="1326" formatCode="0.00">
                  <c:v>39.758396196740868</c:v>
                </c:pt>
                <c:pt idx="1327" formatCode="0.00">
                  <c:v>41.850519375952928</c:v>
                </c:pt>
                <c:pt idx="1328" formatCode="0.00">
                  <c:v>40.412831720896818</c:v>
                </c:pt>
                <c:pt idx="1329" formatCode="0.00">
                  <c:v>40.710924323242359</c:v>
                </c:pt>
                <c:pt idx="1330" formatCode="0.00">
                  <c:v>41.594109120609104</c:v>
                </c:pt>
                <c:pt idx="1331" formatCode="0.00">
                  <c:v>42.200550940105508</c:v>
                </c:pt>
                <c:pt idx="1332" formatCode="0.00">
                  <c:v>42.024664657842962</c:v>
                </c:pt>
                <c:pt idx="1333" formatCode="0.00">
                  <c:v>42.193873895384137</c:v>
                </c:pt>
                <c:pt idx="1334" formatCode="0.00">
                  <c:v>42.022777755510681</c:v>
                </c:pt>
                <c:pt idx="1335" formatCode="0.00">
                  <c:v>42.367567145785486</c:v>
                </c:pt>
                <c:pt idx="1336" formatCode="0.00">
                  <c:v>43.105023464050895</c:v>
                </c:pt>
                <c:pt idx="1337" formatCode="0.00">
                  <c:v>45.155463425683308</c:v>
                </c:pt>
                <c:pt idx="1338" formatCode="0.00">
                  <c:v>43.8974648367873</c:v>
                </c:pt>
                <c:pt idx="1339" formatCode="0.00">
                  <c:v>45.138037489418586</c:v>
                </c:pt>
                <c:pt idx="1340" formatCode="0.00">
                  <c:v>44.551125822853159</c:v>
                </c:pt>
                <c:pt idx="1341" formatCode="0.00">
                  <c:v>45.201264881031491</c:v>
                </c:pt>
                <c:pt idx="1342" formatCode="0.00">
                  <c:v>45.522024299616511</c:v>
                </c:pt>
                <c:pt idx="1343" formatCode="0.00">
                  <c:v>45.453312730292026</c:v>
                </c:pt>
                <c:pt idx="1344" formatCode="0.00">
                  <c:v>46.838805380163954</c:v>
                </c:pt>
                <c:pt idx="1345" formatCode="0.00">
                  <c:v>46.963792991898615</c:v>
                </c:pt>
                <c:pt idx="1346" formatCode="0.00">
                  <c:v>46.088888592215014</c:v>
                </c:pt>
                <c:pt idx="1347" formatCode="0.00">
                  <c:v>45.266851144474316</c:v>
                </c:pt>
                <c:pt idx="1348" formatCode="0.00">
                  <c:v>45.478996198394249</c:v>
                </c:pt>
                <c:pt idx="1349" formatCode="0.00">
                  <c:v>46.148852897105073</c:v>
                </c:pt>
                <c:pt idx="1350" formatCode="0.00">
                  <c:v>46.564709056228239</c:v>
                </c:pt>
                <c:pt idx="1351" formatCode="0.00">
                  <c:v>43.81355858806473</c:v>
                </c:pt>
                <c:pt idx="1352" formatCode="0.00">
                  <c:v>43.95562484691829</c:v>
                </c:pt>
                <c:pt idx="1353" formatCode="0.00">
                  <c:v>44.842221288008872</c:v>
                </c:pt>
                <c:pt idx="1354" formatCode="0.00">
                  <c:v>44.128988821911641</c:v>
                </c:pt>
                <c:pt idx="1355" formatCode="0.00">
                  <c:v>43.815345711848657</c:v>
                </c:pt>
                <c:pt idx="1356" formatCode="0.00">
                  <c:v>44.009880089724803</c:v>
                </c:pt>
                <c:pt idx="1357" formatCode="0.00">
                  <c:v>44.47880509519721</c:v>
                </c:pt>
                <c:pt idx="1358" formatCode="0.00">
                  <c:v>43.152682774818942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C5-441E-858D-E118862EE61D}"/>
            </c:ext>
          </c:extLst>
        </c:ser>
        <c:ser>
          <c:idx val="3"/>
          <c:order val="3"/>
          <c:tx>
            <c:strRef>
              <c:f>ABTTS!$I$1</c:f>
              <c:strCache>
                <c:ptCount val="1"/>
                <c:pt idx="0">
                  <c:v>APARCH</c:v>
                </c:pt>
              </c:strCache>
            </c:strRef>
          </c:tx>
          <c:spPr>
            <a:ln w="28575" cap="rnd">
              <a:solidFill>
                <a:schemeClr val="accent1">
                  <a:tint val="58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ABTTS!$I$2:$I$1360</c:f>
              <c:numCache>
                <c:formatCode>General</c:formatCode>
                <c:ptCount val="1359"/>
                <c:pt idx="1257">
                  <c:v>0</c:v>
                </c:pt>
                <c:pt idx="1258" formatCode="0.00">
                  <c:v>38.843608682537791</c:v>
                </c:pt>
                <c:pt idx="1259" formatCode="0.00">
                  <c:v>37.670394348983287</c:v>
                </c:pt>
                <c:pt idx="1260" formatCode="0.00">
                  <c:v>37.615428215757234</c:v>
                </c:pt>
                <c:pt idx="1261" formatCode="0.00">
                  <c:v>36.82186974116884</c:v>
                </c:pt>
                <c:pt idx="1262" formatCode="0.00">
                  <c:v>37.251054736835471</c:v>
                </c:pt>
                <c:pt idx="1263" formatCode="0.00">
                  <c:v>36.818153325268341</c:v>
                </c:pt>
                <c:pt idx="1264" formatCode="0.00">
                  <c:v>37.886592524214961</c:v>
                </c:pt>
                <c:pt idx="1265" formatCode="0.00">
                  <c:v>37.883515503495126</c:v>
                </c:pt>
                <c:pt idx="1266" formatCode="0.00">
                  <c:v>37.019752507696204</c:v>
                </c:pt>
                <c:pt idx="1267" formatCode="0.00">
                  <c:v>38.670093300071052</c:v>
                </c:pt>
                <c:pt idx="1268" formatCode="0.00">
                  <c:v>38.678617406013792</c:v>
                </c:pt>
                <c:pt idx="1269" formatCode="0.00">
                  <c:v>38.659579109668762</c:v>
                </c:pt>
                <c:pt idx="1270" formatCode="0.00">
                  <c:v>38.869181318872407</c:v>
                </c:pt>
                <c:pt idx="1271" formatCode="0.00">
                  <c:v>38.318142806366815</c:v>
                </c:pt>
                <c:pt idx="1272" formatCode="0.00">
                  <c:v>39.165430849782872</c:v>
                </c:pt>
                <c:pt idx="1273" formatCode="0.00">
                  <c:v>39.392969098811712</c:v>
                </c:pt>
                <c:pt idx="1274" formatCode="0.00">
                  <c:v>39.561600077321195</c:v>
                </c:pt>
                <c:pt idx="1275" formatCode="0.00">
                  <c:v>38.651955990906643</c:v>
                </c:pt>
                <c:pt idx="1276" formatCode="0.00">
                  <c:v>39.494111165663867</c:v>
                </c:pt>
                <c:pt idx="1277" formatCode="0.00">
                  <c:v>38.287328548644524</c:v>
                </c:pt>
                <c:pt idx="1278" formatCode="0.00">
                  <c:v>39.12760841990611</c:v>
                </c:pt>
                <c:pt idx="1279" formatCode="0.00">
                  <c:v>38.91198225827015</c:v>
                </c:pt>
                <c:pt idx="1280" formatCode="0.00">
                  <c:v>39.122050553206513</c:v>
                </c:pt>
                <c:pt idx="1281" formatCode="0.00">
                  <c:v>38.32323057145387</c:v>
                </c:pt>
                <c:pt idx="1282" formatCode="0.00">
                  <c:v>38.860286712664397</c:v>
                </c:pt>
                <c:pt idx="1283" formatCode="0.00">
                  <c:v>39.357923020786608</c:v>
                </c:pt>
                <c:pt idx="1284" formatCode="0.00">
                  <c:v>38.513315832845052</c:v>
                </c:pt>
                <c:pt idx="1285" formatCode="0.00">
                  <c:v>38.155397691071578</c:v>
                </c:pt>
                <c:pt idx="1286" formatCode="0.00">
                  <c:v>38.432928279979109</c:v>
                </c:pt>
                <c:pt idx="1287" formatCode="0.00">
                  <c:v>38.482816128949572</c:v>
                </c:pt>
                <c:pt idx="1288" formatCode="0.00">
                  <c:v>38.3524846627366</c:v>
                </c:pt>
                <c:pt idx="1289" formatCode="0.00">
                  <c:v>37.488617494695298</c:v>
                </c:pt>
                <c:pt idx="1290" formatCode="0.00">
                  <c:v>37.284941944912816</c:v>
                </c:pt>
                <c:pt idx="1291" formatCode="0.00">
                  <c:v>38.058783249978291</c:v>
                </c:pt>
                <c:pt idx="1292" formatCode="0.00">
                  <c:v>36.864824585982845</c:v>
                </c:pt>
                <c:pt idx="1293" formatCode="0.00">
                  <c:v>37.679034113489969</c:v>
                </c:pt>
                <c:pt idx="1294" formatCode="0.00">
                  <c:v>36.802782603968126</c:v>
                </c:pt>
                <c:pt idx="1295" formatCode="0.00">
                  <c:v>37.147344775606271</c:v>
                </c:pt>
                <c:pt idx="1296" formatCode="0.00">
                  <c:v>36.830588120035415</c:v>
                </c:pt>
                <c:pt idx="1297" formatCode="0.00">
                  <c:v>37.192456519931561</c:v>
                </c:pt>
                <c:pt idx="1298" formatCode="0.00">
                  <c:v>37.238565481345276</c:v>
                </c:pt>
                <c:pt idx="1299" formatCode="0.00">
                  <c:v>38.46112956935221</c:v>
                </c:pt>
                <c:pt idx="1300" formatCode="0.00">
                  <c:v>37.994112721894496</c:v>
                </c:pt>
                <c:pt idx="1301" formatCode="0.00">
                  <c:v>37.383831368381635</c:v>
                </c:pt>
                <c:pt idx="1302" formatCode="0.00">
                  <c:v>37.64425186065516</c:v>
                </c:pt>
                <c:pt idx="1303" formatCode="0.00">
                  <c:v>39.42806904418827</c:v>
                </c:pt>
                <c:pt idx="1304" formatCode="0.00">
                  <c:v>39.026194251165514</c:v>
                </c:pt>
                <c:pt idx="1305" formatCode="0.00">
                  <c:v>38.776597526173965</c:v>
                </c:pt>
                <c:pt idx="1306" formatCode="0.00">
                  <c:v>40.019973171600519</c:v>
                </c:pt>
                <c:pt idx="1307" formatCode="0.00">
                  <c:v>40.133450847659738</c:v>
                </c:pt>
                <c:pt idx="1308" formatCode="0.00">
                  <c:v>39.820320009053532</c:v>
                </c:pt>
                <c:pt idx="1309" formatCode="0.00">
                  <c:v>40.110201554542243</c:v>
                </c:pt>
                <c:pt idx="1310" formatCode="0.00">
                  <c:v>40.01800449829382</c:v>
                </c:pt>
                <c:pt idx="1311" formatCode="0.00">
                  <c:v>39.962801599034783</c:v>
                </c:pt>
                <c:pt idx="1312" formatCode="0.00">
                  <c:v>39.312682312882018</c:v>
                </c:pt>
                <c:pt idx="1313" formatCode="0.00">
                  <c:v>39.392673368950447</c:v>
                </c:pt>
                <c:pt idx="1314" formatCode="0.00">
                  <c:v>38.43756819731697</c:v>
                </c:pt>
                <c:pt idx="1315" formatCode="0.00">
                  <c:v>39.096085230496143</c:v>
                </c:pt>
                <c:pt idx="1316" formatCode="0.00">
                  <c:v>38.686760936007936</c:v>
                </c:pt>
                <c:pt idx="1317" formatCode="0.00">
                  <c:v>39.045938425281378</c:v>
                </c:pt>
                <c:pt idx="1318" formatCode="0.00">
                  <c:v>40.805998787416549</c:v>
                </c:pt>
                <c:pt idx="1319" formatCode="0.00">
                  <c:v>40.900274503929758</c:v>
                </c:pt>
                <c:pt idx="1320" formatCode="0.00">
                  <c:v>40.776621394483598</c:v>
                </c:pt>
                <c:pt idx="1321" formatCode="0.00">
                  <c:v>39.679074223800427</c:v>
                </c:pt>
                <c:pt idx="1322" formatCode="0.00">
                  <c:v>39.934453007445292</c:v>
                </c:pt>
                <c:pt idx="1323" formatCode="0.00">
                  <c:v>40.15699229628806</c:v>
                </c:pt>
                <c:pt idx="1324" formatCode="0.00">
                  <c:v>40.010415588688517</c:v>
                </c:pt>
                <c:pt idx="1325" formatCode="0.00">
                  <c:v>40.495784611971921</c:v>
                </c:pt>
                <c:pt idx="1326" formatCode="0.00">
                  <c:v>40.725311000597188</c:v>
                </c:pt>
                <c:pt idx="1327" formatCode="0.00">
                  <c:v>41.077370303430037</c:v>
                </c:pt>
                <c:pt idx="1328" formatCode="0.00">
                  <c:v>41.133745593615295</c:v>
                </c:pt>
                <c:pt idx="1329" formatCode="0.00">
                  <c:v>41.517336567677212</c:v>
                </c:pt>
                <c:pt idx="1330" formatCode="0.00">
                  <c:v>41.008271616039949</c:v>
                </c:pt>
                <c:pt idx="1331" formatCode="0.00">
                  <c:v>41.810697559753194</c:v>
                </c:pt>
                <c:pt idx="1332" formatCode="0.00">
                  <c:v>43.123282748148618</c:v>
                </c:pt>
                <c:pt idx="1333" formatCode="0.00">
                  <c:v>42.480190530718261</c:v>
                </c:pt>
                <c:pt idx="1334" formatCode="0.00">
                  <c:v>42.997235911367241</c:v>
                </c:pt>
                <c:pt idx="1335" formatCode="0.00">
                  <c:v>41.593275298914094</c:v>
                </c:pt>
                <c:pt idx="1336" formatCode="0.00">
                  <c:v>40.949905701599228</c:v>
                </c:pt>
                <c:pt idx="1337" formatCode="0.00">
                  <c:v>44.631318882706971</c:v>
                </c:pt>
                <c:pt idx="1338" formatCode="0.00">
                  <c:v>43.640167483394542</c:v>
                </c:pt>
                <c:pt idx="1339" formatCode="0.00">
                  <c:v>44.819113878908219</c:v>
                </c:pt>
                <c:pt idx="1340" formatCode="0.00">
                  <c:v>44.657826079938012</c:v>
                </c:pt>
                <c:pt idx="1341" formatCode="0.00">
                  <c:v>43.887467677753754</c:v>
                </c:pt>
                <c:pt idx="1342" formatCode="0.00">
                  <c:v>44.900156566614811</c:v>
                </c:pt>
                <c:pt idx="1343" formatCode="0.00">
                  <c:v>44.495048498510158</c:v>
                </c:pt>
                <c:pt idx="1344" formatCode="0.00">
                  <c:v>45.609876466232507</c:v>
                </c:pt>
                <c:pt idx="1345" formatCode="0.00">
                  <c:v>44.473430209943231</c:v>
                </c:pt>
                <c:pt idx="1346" formatCode="0.00">
                  <c:v>46.134645800257879</c:v>
                </c:pt>
                <c:pt idx="1347" formatCode="0.00">
                  <c:v>44.969474842321723</c:v>
                </c:pt>
                <c:pt idx="1348" formatCode="0.00">
                  <c:v>45.579440579411823</c:v>
                </c:pt>
                <c:pt idx="1349" formatCode="0.00">
                  <c:v>45.192592651210411</c:v>
                </c:pt>
                <c:pt idx="1350" formatCode="0.00">
                  <c:v>44.869031879821037</c:v>
                </c:pt>
                <c:pt idx="1351" formatCode="0.00">
                  <c:v>46.162785403444957</c:v>
                </c:pt>
                <c:pt idx="1352" formatCode="0.00">
                  <c:v>44.686962835931055</c:v>
                </c:pt>
                <c:pt idx="1353" formatCode="0.00">
                  <c:v>45.371483785835608</c:v>
                </c:pt>
                <c:pt idx="1354" formatCode="0.00">
                  <c:v>44.890899400951739</c:v>
                </c:pt>
                <c:pt idx="1355" formatCode="0.00">
                  <c:v>44.443588324989342</c:v>
                </c:pt>
                <c:pt idx="1356" formatCode="0.00">
                  <c:v>43.675943530549361</c:v>
                </c:pt>
                <c:pt idx="1357" formatCode="0.00">
                  <c:v>44.31563795226311</c:v>
                </c:pt>
                <c:pt idx="1358" formatCode="0.00">
                  <c:v>44.190395669041891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C5-441E-858D-E118862EE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8995464"/>
        <c:axId val="870963040"/>
      </c:lineChart>
      <c:dateAx>
        <c:axId val="7389954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963040"/>
        <c:crosses val="autoZero"/>
        <c:auto val="1"/>
        <c:lblOffset val="100"/>
        <c:baseTimeUnit val="days"/>
      </c:dateAx>
      <c:valAx>
        <c:axId val="87096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995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Becton Dickinson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BDX!$A$2:$A$1259</c:f>
              <c:numCache>
                <c:formatCode>m/d/yyyy</c:formatCode>
                <c:ptCount val="1258"/>
                <c:pt idx="0">
                  <c:v>42734</c:v>
                </c:pt>
                <c:pt idx="1">
                  <c:v>42733</c:v>
                </c:pt>
                <c:pt idx="2">
                  <c:v>42732</c:v>
                </c:pt>
                <c:pt idx="3">
                  <c:v>42731</c:v>
                </c:pt>
                <c:pt idx="4">
                  <c:v>42727</c:v>
                </c:pt>
                <c:pt idx="5">
                  <c:v>42726</c:v>
                </c:pt>
                <c:pt idx="6">
                  <c:v>42725</c:v>
                </c:pt>
                <c:pt idx="7">
                  <c:v>42724</c:v>
                </c:pt>
                <c:pt idx="8">
                  <c:v>42723</c:v>
                </c:pt>
                <c:pt idx="9">
                  <c:v>42720</c:v>
                </c:pt>
                <c:pt idx="10">
                  <c:v>42719</c:v>
                </c:pt>
                <c:pt idx="11">
                  <c:v>42718</c:v>
                </c:pt>
                <c:pt idx="12">
                  <c:v>42717</c:v>
                </c:pt>
                <c:pt idx="13">
                  <c:v>42716</c:v>
                </c:pt>
                <c:pt idx="14">
                  <c:v>42713</c:v>
                </c:pt>
                <c:pt idx="15">
                  <c:v>42712</c:v>
                </c:pt>
                <c:pt idx="16">
                  <c:v>42711</c:v>
                </c:pt>
                <c:pt idx="17">
                  <c:v>42710</c:v>
                </c:pt>
                <c:pt idx="18">
                  <c:v>42709</c:v>
                </c:pt>
                <c:pt idx="19">
                  <c:v>42706</c:v>
                </c:pt>
                <c:pt idx="20">
                  <c:v>42705</c:v>
                </c:pt>
                <c:pt idx="21">
                  <c:v>42704</c:v>
                </c:pt>
                <c:pt idx="22">
                  <c:v>42703</c:v>
                </c:pt>
                <c:pt idx="23">
                  <c:v>42702</c:v>
                </c:pt>
                <c:pt idx="24">
                  <c:v>42699</c:v>
                </c:pt>
                <c:pt idx="25">
                  <c:v>42697</c:v>
                </c:pt>
                <c:pt idx="26">
                  <c:v>42696</c:v>
                </c:pt>
                <c:pt idx="27">
                  <c:v>42695</c:v>
                </c:pt>
                <c:pt idx="28">
                  <c:v>42692</c:v>
                </c:pt>
                <c:pt idx="29">
                  <c:v>42691</c:v>
                </c:pt>
                <c:pt idx="30">
                  <c:v>42690</c:v>
                </c:pt>
                <c:pt idx="31">
                  <c:v>42689</c:v>
                </c:pt>
                <c:pt idx="32">
                  <c:v>42688</c:v>
                </c:pt>
                <c:pt idx="33">
                  <c:v>42685</c:v>
                </c:pt>
                <c:pt idx="34">
                  <c:v>42684</c:v>
                </c:pt>
                <c:pt idx="35">
                  <c:v>42683</c:v>
                </c:pt>
                <c:pt idx="36">
                  <c:v>42682</c:v>
                </c:pt>
                <c:pt idx="37">
                  <c:v>42681</c:v>
                </c:pt>
                <c:pt idx="38">
                  <c:v>42678</c:v>
                </c:pt>
                <c:pt idx="39">
                  <c:v>42677</c:v>
                </c:pt>
                <c:pt idx="40">
                  <c:v>42676</c:v>
                </c:pt>
                <c:pt idx="41">
                  <c:v>42675</c:v>
                </c:pt>
                <c:pt idx="42">
                  <c:v>42674</c:v>
                </c:pt>
                <c:pt idx="43">
                  <c:v>42671</c:v>
                </c:pt>
                <c:pt idx="44">
                  <c:v>42670</c:v>
                </c:pt>
                <c:pt idx="45">
                  <c:v>42669</c:v>
                </c:pt>
                <c:pt idx="46">
                  <c:v>42668</c:v>
                </c:pt>
                <c:pt idx="47">
                  <c:v>42667</c:v>
                </c:pt>
                <c:pt idx="48">
                  <c:v>42664</c:v>
                </c:pt>
                <c:pt idx="49">
                  <c:v>42663</c:v>
                </c:pt>
                <c:pt idx="50">
                  <c:v>42662</c:v>
                </c:pt>
                <c:pt idx="51">
                  <c:v>42661</c:v>
                </c:pt>
                <c:pt idx="52">
                  <c:v>42660</c:v>
                </c:pt>
                <c:pt idx="53">
                  <c:v>42657</c:v>
                </c:pt>
                <c:pt idx="54">
                  <c:v>42656</c:v>
                </c:pt>
                <c:pt idx="55">
                  <c:v>42655</c:v>
                </c:pt>
                <c:pt idx="56">
                  <c:v>42654</c:v>
                </c:pt>
                <c:pt idx="57">
                  <c:v>42653</c:v>
                </c:pt>
                <c:pt idx="58">
                  <c:v>42650</c:v>
                </c:pt>
                <c:pt idx="59">
                  <c:v>42649</c:v>
                </c:pt>
                <c:pt idx="60">
                  <c:v>42648</c:v>
                </c:pt>
                <c:pt idx="61">
                  <c:v>42647</c:v>
                </c:pt>
                <c:pt idx="62">
                  <c:v>42646</c:v>
                </c:pt>
                <c:pt idx="63">
                  <c:v>42643</c:v>
                </c:pt>
                <c:pt idx="64">
                  <c:v>42642</c:v>
                </c:pt>
                <c:pt idx="65">
                  <c:v>42641</c:v>
                </c:pt>
                <c:pt idx="66">
                  <c:v>42640</c:v>
                </c:pt>
                <c:pt idx="67">
                  <c:v>42639</c:v>
                </c:pt>
                <c:pt idx="68">
                  <c:v>42636</c:v>
                </c:pt>
                <c:pt idx="69">
                  <c:v>42635</c:v>
                </c:pt>
                <c:pt idx="70">
                  <c:v>42634</c:v>
                </c:pt>
                <c:pt idx="71">
                  <c:v>42633</c:v>
                </c:pt>
                <c:pt idx="72">
                  <c:v>42632</c:v>
                </c:pt>
                <c:pt idx="73">
                  <c:v>42629</c:v>
                </c:pt>
                <c:pt idx="74">
                  <c:v>42628</c:v>
                </c:pt>
                <c:pt idx="75">
                  <c:v>42627</c:v>
                </c:pt>
                <c:pt idx="76">
                  <c:v>42626</c:v>
                </c:pt>
                <c:pt idx="77">
                  <c:v>42625</c:v>
                </c:pt>
                <c:pt idx="78">
                  <c:v>42622</c:v>
                </c:pt>
                <c:pt idx="79">
                  <c:v>42621</c:v>
                </c:pt>
                <c:pt idx="80">
                  <c:v>42620</c:v>
                </c:pt>
                <c:pt idx="81">
                  <c:v>42619</c:v>
                </c:pt>
                <c:pt idx="82">
                  <c:v>42615</c:v>
                </c:pt>
                <c:pt idx="83">
                  <c:v>42614</c:v>
                </c:pt>
                <c:pt idx="84">
                  <c:v>42613</c:v>
                </c:pt>
                <c:pt idx="85">
                  <c:v>42612</c:v>
                </c:pt>
                <c:pt idx="86">
                  <c:v>42611</c:v>
                </c:pt>
                <c:pt idx="87">
                  <c:v>42608</c:v>
                </c:pt>
                <c:pt idx="88">
                  <c:v>42607</c:v>
                </c:pt>
                <c:pt idx="89">
                  <c:v>42606</c:v>
                </c:pt>
                <c:pt idx="90">
                  <c:v>42605</c:v>
                </c:pt>
                <c:pt idx="91">
                  <c:v>42604</c:v>
                </c:pt>
                <c:pt idx="92">
                  <c:v>42601</c:v>
                </c:pt>
                <c:pt idx="93">
                  <c:v>42600</c:v>
                </c:pt>
                <c:pt idx="94">
                  <c:v>42599</c:v>
                </c:pt>
                <c:pt idx="95">
                  <c:v>42598</c:v>
                </c:pt>
                <c:pt idx="96">
                  <c:v>42597</c:v>
                </c:pt>
                <c:pt idx="97">
                  <c:v>42594</c:v>
                </c:pt>
                <c:pt idx="98">
                  <c:v>42593</c:v>
                </c:pt>
                <c:pt idx="99">
                  <c:v>42592</c:v>
                </c:pt>
                <c:pt idx="100">
                  <c:v>42591</c:v>
                </c:pt>
                <c:pt idx="101">
                  <c:v>42590</c:v>
                </c:pt>
                <c:pt idx="102">
                  <c:v>42587</c:v>
                </c:pt>
                <c:pt idx="103">
                  <c:v>42586</c:v>
                </c:pt>
                <c:pt idx="104">
                  <c:v>42585</c:v>
                </c:pt>
                <c:pt idx="105">
                  <c:v>42584</c:v>
                </c:pt>
                <c:pt idx="106">
                  <c:v>42583</c:v>
                </c:pt>
                <c:pt idx="107">
                  <c:v>42580</c:v>
                </c:pt>
                <c:pt idx="108">
                  <c:v>42579</c:v>
                </c:pt>
                <c:pt idx="109">
                  <c:v>42578</c:v>
                </c:pt>
                <c:pt idx="110">
                  <c:v>42577</c:v>
                </c:pt>
                <c:pt idx="111">
                  <c:v>42576</c:v>
                </c:pt>
                <c:pt idx="112">
                  <c:v>42573</c:v>
                </c:pt>
                <c:pt idx="113">
                  <c:v>42572</c:v>
                </c:pt>
                <c:pt idx="114">
                  <c:v>42571</c:v>
                </c:pt>
                <c:pt idx="115">
                  <c:v>42570</c:v>
                </c:pt>
                <c:pt idx="116">
                  <c:v>42569</c:v>
                </c:pt>
                <c:pt idx="117">
                  <c:v>42566</c:v>
                </c:pt>
                <c:pt idx="118">
                  <c:v>42565</c:v>
                </c:pt>
                <c:pt idx="119">
                  <c:v>42564</c:v>
                </c:pt>
                <c:pt idx="120">
                  <c:v>42563</c:v>
                </c:pt>
                <c:pt idx="121">
                  <c:v>42562</c:v>
                </c:pt>
                <c:pt idx="122">
                  <c:v>42559</c:v>
                </c:pt>
                <c:pt idx="123">
                  <c:v>42558</c:v>
                </c:pt>
                <c:pt idx="124">
                  <c:v>42557</c:v>
                </c:pt>
                <c:pt idx="125">
                  <c:v>42556</c:v>
                </c:pt>
                <c:pt idx="126">
                  <c:v>42552</c:v>
                </c:pt>
                <c:pt idx="127">
                  <c:v>42551</c:v>
                </c:pt>
                <c:pt idx="128">
                  <c:v>42550</c:v>
                </c:pt>
                <c:pt idx="129">
                  <c:v>42549</c:v>
                </c:pt>
                <c:pt idx="130">
                  <c:v>42548</c:v>
                </c:pt>
                <c:pt idx="131">
                  <c:v>42545</c:v>
                </c:pt>
                <c:pt idx="132">
                  <c:v>42544</c:v>
                </c:pt>
                <c:pt idx="133">
                  <c:v>42543</c:v>
                </c:pt>
                <c:pt idx="134">
                  <c:v>42542</c:v>
                </c:pt>
                <c:pt idx="135">
                  <c:v>42541</c:v>
                </c:pt>
                <c:pt idx="136">
                  <c:v>42538</c:v>
                </c:pt>
                <c:pt idx="137">
                  <c:v>42537</c:v>
                </c:pt>
                <c:pt idx="138">
                  <c:v>42536</c:v>
                </c:pt>
                <c:pt idx="139">
                  <c:v>42535</c:v>
                </c:pt>
                <c:pt idx="140">
                  <c:v>42534</c:v>
                </c:pt>
                <c:pt idx="141">
                  <c:v>42531</c:v>
                </c:pt>
                <c:pt idx="142">
                  <c:v>42530</c:v>
                </c:pt>
                <c:pt idx="143">
                  <c:v>42529</c:v>
                </c:pt>
                <c:pt idx="144">
                  <c:v>42528</c:v>
                </c:pt>
                <c:pt idx="145">
                  <c:v>42527</c:v>
                </c:pt>
                <c:pt idx="146">
                  <c:v>42524</c:v>
                </c:pt>
                <c:pt idx="147">
                  <c:v>42523</c:v>
                </c:pt>
                <c:pt idx="148">
                  <c:v>42522</c:v>
                </c:pt>
                <c:pt idx="149">
                  <c:v>42521</c:v>
                </c:pt>
                <c:pt idx="150">
                  <c:v>42517</c:v>
                </c:pt>
                <c:pt idx="151">
                  <c:v>42516</c:v>
                </c:pt>
                <c:pt idx="152">
                  <c:v>42515</c:v>
                </c:pt>
                <c:pt idx="153">
                  <c:v>42514</c:v>
                </c:pt>
                <c:pt idx="154">
                  <c:v>42513</c:v>
                </c:pt>
                <c:pt idx="155">
                  <c:v>42510</c:v>
                </c:pt>
                <c:pt idx="156">
                  <c:v>42509</c:v>
                </c:pt>
                <c:pt idx="157">
                  <c:v>42508</c:v>
                </c:pt>
                <c:pt idx="158">
                  <c:v>42507</c:v>
                </c:pt>
                <c:pt idx="159">
                  <c:v>42506</c:v>
                </c:pt>
                <c:pt idx="160">
                  <c:v>42503</c:v>
                </c:pt>
                <c:pt idx="161">
                  <c:v>42502</c:v>
                </c:pt>
                <c:pt idx="162">
                  <c:v>42501</c:v>
                </c:pt>
                <c:pt idx="163">
                  <c:v>42500</c:v>
                </c:pt>
                <c:pt idx="164">
                  <c:v>42499</c:v>
                </c:pt>
                <c:pt idx="165">
                  <c:v>42496</c:v>
                </c:pt>
                <c:pt idx="166">
                  <c:v>42495</c:v>
                </c:pt>
                <c:pt idx="167">
                  <c:v>42494</c:v>
                </c:pt>
                <c:pt idx="168">
                  <c:v>42493</c:v>
                </c:pt>
                <c:pt idx="169">
                  <c:v>42492</c:v>
                </c:pt>
                <c:pt idx="170">
                  <c:v>42489</c:v>
                </c:pt>
                <c:pt idx="171">
                  <c:v>42488</c:v>
                </c:pt>
                <c:pt idx="172">
                  <c:v>42487</c:v>
                </c:pt>
                <c:pt idx="173">
                  <c:v>42486</c:v>
                </c:pt>
                <c:pt idx="174">
                  <c:v>42485</c:v>
                </c:pt>
                <c:pt idx="175">
                  <c:v>42482</c:v>
                </c:pt>
                <c:pt idx="176">
                  <c:v>42481</c:v>
                </c:pt>
                <c:pt idx="177">
                  <c:v>42480</c:v>
                </c:pt>
                <c:pt idx="178">
                  <c:v>42479</c:v>
                </c:pt>
                <c:pt idx="179">
                  <c:v>42478</c:v>
                </c:pt>
                <c:pt idx="180">
                  <c:v>42475</c:v>
                </c:pt>
                <c:pt idx="181">
                  <c:v>42474</c:v>
                </c:pt>
                <c:pt idx="182">
                  <c:v>42473</c:v>
                </c:pt>
                <c:pt idx="183">
                  <c:v>42472</c:v>
                </c:pt>
                <c:pt idx="184">
                  <c:v>42471</c:v>
                </c:pt>
                <c:pt idx="185">
                  <c:v>42468</c:v>
                </c:pt>
                <c:pt idx="186">
                  <c:v>42467</c:v>
                </c:pt>
                <c:pt idx="187">
                  <c:v>42466</c:v>
                </c:pt>
                <c:pt idx="188">
                  <c:v>42465</c:v>
                </c:pt>
                <c:pt idx="189">
                  <c:v>42464</c:v>
                </c:pt>
                <c:pt idx="190">
                  <c:v>42461</c:v>
                </c:pt>
                <c:pt idx="191">
                  <c:v>42460</c:v>
                </c:pt>
                <c:pt idx="192">
                  <c:v>42459</c:v>
                </c:pt>
                <c:pt idx="193">
                  <c:v>42458</c:v>
                </c:pt>
                <c:pt idx="194">
                  <c:v>42457</c:v>
                </c:pt>
                <c:pt idx="195">
                  <c:v>42453</c:v>
                </c:pt>
                <c:pt idx="196">
                  <c:v>42452</c:v>
                </c:pt>
                <c:pt idx="197">
                  <c:v>42451</c:v>
                </c:pt>
                <c:pt idx="198">
                  <c:v>42450</c:v>
                </c:pt>
                <c:pt idx="199">
                  <c:v>42447</c:v>
                </c:pt>
                <c:pt idx="200">
                  <c:v>42446</c:v>
                </c:pt>
                <c:pt idx="201">
                  <c:v>42445</c:v>
                </c:pt>
                <c:pt idx="202">
                  <c:v>42444</c:v>
                </c:pt>
                <c:pt idx="203">
                  <c:v>42443</c:v>
                </c:pt>
                <c:pt idx="204">
                  <c:v>42440</c:v>
                </c:pt>
                <c:pt idx="205">
                  <c:v>42439</c:v>
                </c:pt>
                <c:pt idx="206">
                  <c:v>42438</c:v>
                </c:pt>
                <c:pt idx="207">
                  <c:v>42437</c:v>
                </c:pt>
                <c:pt idx="208">
                  <c:v>42436</c:v>
                </c:pt>
                <c:pt idx="209">
                  <c:v>42433</c:v>
                </c:pt>
                <c:pt idx="210">
                  <c:v>42432</c:v>
                </c:pt>
                <c:pt idx="211">
                  <c:v>42431</c:v>
                </c:pt>
                <c:pt idx="212">
                  <c:v>42430</c:v>
                </c:pt>
                <c:pt idx="213">
                  <c:v>42429</c:v>
                </c:pt>
                <c:pt idx="214">
                  <c:v>42426</c:v>
                </c:pt>
                <c:pt idx="215">
                  <c:v>42425</c:v>
                </c:pt>
                <c:pt idx="216">
                  <c:v>42424</c:v>
                </c:pt>
                <c:pt idx="217">
                  <c:v>42423</c:v>
                </c:pt>
                <c:pt idx="218">
                  <c:v>42422</c:v>
                </c:pt>
                <c:pt idx="219">
                  <c:v>42419</c:v>
                </c:pt>
                <c:pt idx="220">
                  <c:v>42418</c:v>
                </c:pt>
                <c:pt idx="221">
                  <c:v>42417</c:v>
                </c:pt>
                <c:pt idx="222">
                  <c:v>42416</c:v>
                </c:pt>
                <c:pt idx="223">
                  <c:v>42412</c:v>
                </c:pt>
                <c:pt idx="224">
                  <c:v>42411</c:v>
                </c:pt>
                <c:pt idx="225">
                  <c:v>42410</c:v>
                </c:pt>
                <c:pt idx="226">
                  <c:v>42409</c:v>
                </c:pt>
                <c:pt idx="227">
                  <c:v>42408</c:v>
                </c:pt>
                <c:pt idx="228">
                  <c:v>42405</c:v>
                </c:pt>
                <c:pt idx="229">
                  <c:v>42404</c:v>
                </c:pt>
                <c:pt idx="230">
                  <c:v>42403</c:v>
                </c:pt>
                <c:pt idx="231">
                  <c:v>42402</c:v>
                </c:pt>
                <c:pt idx="232">
                  <c:v>42401</c:v>
                </c:pt>
                <c:pt idx="233">
                  <c:v>42398</c:v>
                </c:pt>
                <c:pt idx="234">
                  <c:v>42397</c:v>
                </c:pt>
                <c:pt idx="235">
                  <c:v>42396</c:v>
                </c:pt>
                <c:pt idx="236">
                  <c:v>42395</c:v>
                </c:pt>
                <c:pt idx="237">
                  <c:v>42394</c:v>
                </c:pt>
                <c:pt idx="238">
                  <c:v>42391</c:v>
                </c:pt>
                <c:pt idx="239">
                  <c:v>42390</c:v>
                </c:pt>
                <c:pt idx="240">
                  <c:v>42389</c:v>
                </c:pt>
                <c:pt idx="241">
                  <c:v>42388</c:v>
                </c:pt>
                <c:pt idx="242">
                  <c:v>42384</c:v>
                </c:pt>
                <c:pt idx="243">
                  <c:v>42383</c:v>
                </c:pt>
                <c:pt idx="244">
                  <c:v>42382</c:v>
                </c:pt>
                <c:pt idx="245">
                  <c:v>42381</c:v>
                </c:pt>
                <c:pt idx="246">
                  <c:v>42380</c:v>
                </c:pt>
                <c:pt idx="247">
                  <c:v>42377</c:v>
                </c:pt>
                <c:pt idx="248">
                  <c:v>42376</c:v>
                </c:pt>
                <c:pt idx="249">
                  <c:v>42375</c:v>
                </c:pt>
                <c:pt idx="250">
                  <c:v>42374</c:v>
                </c:pt>
                <c:pt idx="251">
                  <c:v>42373</c:v>
                </c:pt>
                <c:pt idx="252">
                  <c:v>42369</c:v>
                </c:pt>
                <c:pt idx="253">
                  <c:v>42368</c:v>
                </c:pt>
                <c:pt idx="254">
                  <c:v>42367</c:v>
                </c:pt>
                <c:pt idx="255">
                  <c:v>42366</c:v>
                </c:pt>
                <c:pt idx="256">
                  <c:v>42362</c:v>
                </c:pt>
                <c:pt idx="257">
                  <c:v>42361</c:v>
                </c:pt>
                <c:pt idx="258">
                  <c:v>42360</c:v>
                </c:pt>
                <c:pt idx="259">
                  <c:v>42359</c:v>
                </c:pt>
                <c:pt idx="260">
                  <c:v>42356</c:v>
                </c:pt>
                <c:pt idx="261">
                  <c:v>42355</c:v>
                </c:pt>
                <c:pt idx="262">
                  <c:v>42354</c:v>
                </c:pt>
                <c:pt idx="263">
                  <c:v>42353</c:v>
                </c:pt>
                <c:pt idx="264">
                  <c:v>42352</c:v>
                </c:pt>
                <c:pt idx="265">
                  <c:v>42349</c:v>
                </c:pt>
                <c:pt idx="266">
                  <c:v>42348</c:v>
                </c:pt>
                <c:pt idx="267">
                  <c:v>42347</c:v>
                </c:pt>
                <c:pt idx="268">
                  <c:v>42346</c:v>
                </c:pt>
                <c:pt idx="269">
                  <c:v>42345</c:v>
                </c:pt>
                <c:pt idx="270">
                  <c:v>42342</c:v>
                </c:pt>
                <c:pt idx="271">
                  <c:v>42341</c:v>
                </c:pt>
                <c:pt idx="272">
                  <c:v>42340</c:v>
                </c:pt>
                <c:pt idx="273">
                  <c:v>42339</c:v>
                </c:pt>
                <c:pt idx="274">
                  <c:v>42338</c:v>
                </c:pt>
                <c:pt idx="275">
                  <c:v>42335</c:v>
                </c:pt>
                <c:pt idx="276">
                  <c:v>42333</c:v>
                </c:pt>
                <c:pt idx="277">
                  <c:v>42332</c:v>
                </c:pt>
                <c:pt idx="278">
                  <c:v>42331</c:v>
                </c:pt>
                <c:pt idx="279">
                  <c:v>42328</c:v>
                </c:pt>
                <c:pt idx="280">
                  <c:v>42327</c:v>
                </c:pt>
                <c:pt idx="281">
                  <c:v>42326</c:v>
                </c:pt>
                <c:pt idx="282">
                  <c:v>42325</c:v>
                </c:pt>
                <c:pt idx="283">
                  <c:v>42324</c:v>
                </c:pt>
                <c:pt idx="284">
                  <c:v>42321</c:v>
                </c:pt>
                <c:pt idx="285">
                  <c:v>42320</c:v>
                </c:pt>
                <c:pt idx="286">
                  <c:v>42319</c:v>
                </c:pt>
                <c:pt idx="287">
                  <c:v>42318</c:v>
                </c:pt>
                <c:pt idx="288">
                  <c:v>42317</c:v>
                </c:pt>
                <c:pt idx="289">
                  <c:v>42314</c:v>
                </c:pt>
                <c:pt idx="290">
                  <c:v>42313</c:v>
                </c:pt>
                <c:pt idx="291">
                  <c:v>42312</c:v>
                </c:pt>
                <c:pt idx="292">
                  <c:v>42311</c:v>
                </c:pt>
                <c:pt idx="293">
                  <c:v>42310</c:v>
                </c:pt>
                <c:pt idx="294">
                  <c:v>42307</c:v>
                </c:pt>
                <c:pt idx="295">
                  <c:v>42306</c:v>
                </c:pt>
                <c:pt idx="296">
                  <c:v>42305</c:v>
                </c:pt>
                <c:pt idx="297">
                  <c:v>42304</c:v>
                </c:pt>
                <c:pt idx="298">
                  <c:v>42303</c:v>
                </c:pt>
                <c:pt idx="299">
                  <c:v>42300</c:v>
                </c:pt>
                <c:pt idx="300">
                  <c:v>42299</c:v>
                </c:pt>
                <c:pt idx="301">
                  <c:v>42298</c:v>
                </c:pt>
                <c:pt idx="302">
                  <c:v>42297</c:v>
                </c:pt>
                <c:pt idx="303">
                  <c:v>42296</c:v>
                </c:pt>
                <c:pt idx="304">
                  <c:v>42293</c:v>
                </c:pt>
                <c:pt idx="305">
                  <c:v>42292</c:v>
                </c:pt>
                <c:pt idx="306">
                  <c:v>42291</c:v>
                </c:pt>
                <c:pt idx="307">
                  <c:v>42290</c:v>
                </c:pt>
                <c:pt idx="308">
                  <c:v>42289</c:v>
                </c:pt>
                <c:pt idx="309">
                  <c:v>42286</c:v>
                </c:pt>
                <c:pt idx="310">
                  <c:v>42285</c:v>
                </c:pt>
                <c:pt idx="311">
                  <c:v>42284</c:v>
                </c:pt>
                <c:pt idx="312">
                  <c:v>42283</c:v>
                </c:pt>
                <c:pt idx="313">
                  <c:v>42282</c:v>
                </c:pt>
                <c:pt idx="314">
                  <c:v>42279</c:v>
                </c:pt>
                <c:pt idx="315">
                  <c:v>42278</c:v>
                </c:pt>
                <c:pt idx="316">
                  <c:v>42277</c:v>
                </c:pt>
                <c:pt idx="317">
                  <c:v>42276</c:v>
                </c:pt>
                <c:pt idx="318">
                  <c:v>42275</c:v>
                </c:pt>
                <c:pt idx="319">
                  <c:v>42272</c:v>
                </c:pt>
                <c:pt idx="320">
                  <c:v>42271</c:v>
                </c:pt>
                <c:pt idx="321">
                  <c:v>42270</c:v>
                </c:pt>
                <c:pt idx="322">
                  <c:v>42269</c:v>
                </c:pt>
                <c:pt idx="323">
                  <c:v>42268</c:v>
                </c:pt>
                <c:pt idx="324">
                  <c:v>42265</c:v>
                </c:pt>
                <c:pt idx="325">
                  <c:v>42264</c:v>
                </c:pt>
                <c:pt idx="326">
                  <c:v>42263</c:v>
                </c:pt>
                <c:pt idx="327">
                  <c:v>42262</c:v>
                </c:pt>
                <c:pt idx="328">
                  <c:v>42261</c:v>
                </c:pt>
                <c:pt idx="329">
                  <c:v>42258</c:v>
                </c:pt>
                <c:pt idx="330">
                  <c:v>42257</c:v>
                </c:pt>
                <c:pt idx="331">
                  <c:v>42256</c:v>
                </c:pt>
                <c:pt idx="332">
                  <c:v>42255</c:v>
                </c:pt>
                <c:pt idx="333">
                  <c:v>42251</c:v>
                </c:pt>
                <c:pt idx="334">
                  <c:v>42250</c:v>
                </c:pt>
                <c:pt idx="335">
                  <c:v>42249</c:v>
                </c:pt>
                <c:pt idx="336">
                  <c:v>42248</c:v>
                </c:pt>
                <c:pt idx="337">
                  <c:v>42247</c:v>
                </c:pt>
                <c:pt idx="338">
                  <c:v>42244</c:v>
                </c:pt>
                <c:pt idx="339">
                  <c:v>42243</c:v>
                </c:pt>
                <c:pt idx="340">
                  <c:v>42242</c:v>
                </c:pt>
                <c:pt idx="341">
                  <c:v>42241</c:v>
                </c:pt>
                <c:pt idx="342">
                  <c:v>42240</c:v>
                </c:pt>
                <c:pt idx="343">
                  <c:v>42237</c:v>
                </c:pt>
                <c:pt idx="344">
                  <c:v>42236</c:v>
                </c:pt>
                <c:pt idx="345">
                  <c:v>42235</c:v>
                </c:pt>
                <c:pt idx="346">
                  <c:v>42234</c:v>
                </c:pt>
                <c:pt idx="347">
                  <c:v>42233</c:v>
                </c:pt>
                <c:pt idx="348">
                  <c:v>42230</c:v>
                </c:pt>
                <c:pt idx="349">
                  <c:v>42229</c:v>
                </c:pt>
                <c:pt idx="350">
                  <c:v>42228</c:v>
                </c:pt>
                <c:pt idx="351">
                  <c:v>42227</c:v>
                </c:pt>
                <c:pt idx="352">
                  <c:v>42226</c:v>
                </c:pt>
                <c:pt idx="353">
                  <c:v>42223</c:v>
                </c:pt>
                <c:pt idx="354">
                  <c:v>42222</c:v>
                </c:pt>
                <c:pt idx="355">
                  <c:v>42221</c:v>
                </c:pt>
                <c:pt idx="356">
                  <c:v>42220</c:v>
                </c:pt>
                <c:pt idx="357">
                  <c:v>42219</c:v>
                </c:pt>
                <c:pt idx="358">
                  <c:v>42216</c:v>
                </c:pt>
                <c:pt idx="359">
                  <c:v>42215</c:v>
                </c:pt>
                <c:pt idx="360">
                  <c:v>42214</c:v>
                </c:pt>
                <c:pt idx="361">
                  <c:v>42213</c:v>
                </c:pt>
                <c:pt idx="362">
                  <c:v>42212</c:v>
                </c:pt>
                <c:pt idx="363">
                  <c:v>42209</c:v>
                </c:pt>
                <c:pt idx="364">
                  <c:v>42208</c:v>
                </c:pt>
                <c:pt idx="365">
                  <c:v>42207</c:v>
                </c:pt>
                <c:pt idx="366">
                  <c:v>42206</c:v>
                </c:pt>
                <c:pt idx="367">
                  <c:v>42205</c:v>
                </c:pt>
                <c:pt idx="368">
                  <c:v>42202</c:v>
                </c:pt>
                <c:pt idx="369">
                  <c:v>42201</c:v>
                </c:pt>
                <c:pt idx="370">
                  <c:v>42200</c:v>
                </c:pt>
                <c:pt idx="371">
                  <c:v>42199</c:v>
                </c:pt>
                <c:pt idx="372">
                  <c:v>42198</c:v>
                </c:pt>
                <c:pt idx="373">
                  <c:v>42195</c:v>
                </c:pt>
                <c:pt idx="374">
                  <c:v>42194</c:v>
                </c:pt>
                <c:pt idx="375">
                  <c:v>42193</c:v>
                </c:pt>
                <c:pt idx="376">
                  <c:v>42192</c:v>
                </c:pt>
                <c:pt idx="377">
                  <c:v>42191</c:v>
                </c:pt>
                <c:pt idx="378">
                  <c:v>42187</c:v>
                </c:pt>
                <c:pt idx="379">
                  <c:v>42186</c:v>
                </c:pt>
                <c:pt idx="380">
                  <c:v>42185</c:v>
                </c:pt>
                <c:pt idx="381">
                  <c:v>42184</c:v>
                </c:pt>
                <c:pt idx="382">
                  <c:v>42181</c:v>
                </c:pt>
                <c:pt idx="383">
                  <c:v>42180</c:v>
                </c:pt>
                <c:pt idx="384">
                  <c:v>42179</c:v>
                </c:pt>
                <c:pt idx="385">
                  <c:v>42178</c:v>
                </c:pt>
                <c:pt idx="386">
                  <c:v>42177</c:v>
                </c:pt>
                <c:pt idx="387">
                  <c:v>42174</c:v>
                </c:pt>
                <c:pt idx="388">
                  <c:v>42173</c:v>
                </c:pt>
                <c:pt idx="389">
                  <c:v>42172</c:v>
                </c:pt>
                <c:pt idx="390">
                  <c:v>42171</c:v>
                </c:pt>
                <c:pt idx="391">
                  <c:v>42170</c:v>
                </c:pt>
                <c:pt idx="392">
                  <c:v>42167</c:v>
                </c:pt>
                <c:pt idx="393">
                  <c:v>42166</c:v>
                </c:pt>
                <c:pt idx="394">
                  <c:v>42165</c:v>
                </c:pt>
                <c:pt idx="395">
                  <c:v>42164</c:v>
                </c:pt>
                <c:pt idx="396">
                  <c:v>42163</c:v>
                </c:pt>
                <c:pt idx="397">
                  <c:v>42160</c:v>
                </c:pt>
                <c:pt idx="398">
                  <c:v>42159</c:v>
                </c:pt>
                <c:pt idx="399">
                  <c:v>42158</c:v>
                </c:pt>
                <c:pt idx="400">
                  <c:v>42157</c:v>
                </c:pt>
                <c:pt idx="401">
                  <c:v>42156</c:v>
                </c:pt>
                <c:pt idx="402">
                  <c:v>42153</c:v>
                </c:pt>
                <c:pt idx="403">
                  <c:v>42152</c:v>
                </c:pt>
                <c:pt idx="404">
                  <c:v>42151</c:v>
                </c:pt>
                <c:pt idx="405">
                  <c:v>42150</c:v>
                </c:pt>
                <c:pt idx="406">
                  <c:v>42146</c:v>
                </c:pt>
                <c:pt idx="407">
                  <c:v>42145</c:v>
                </c:pt>
                <c:pt idx="408">
                  <c:v>42144</c:v>
                </c:pt>
                <c:pt idx="409">
                  <c:v>42143</c:v>
                </c:pt>
                <c:pt idx="410">
                  <c:v>42142</c:v>
                </c:pt>
                <c:pt idx="411">
                  <c:v>42139</c:v>
                </c:pt>
                <c:pt idx="412">
                  <c:v>42138</c:v>
                </c:pt>
                <c:pt idx="413">
                  <c:v>42137</c:v>
                </c:pt>
                <c:pt idx="414">
                  <c:v>42136</c:v>
                </c:pt>
                <c:pt idx="415">
                  <c:v>42135</c:v>
                </c:pt>
                <c:pt idx="416">
                  <c:v>42132</c:v>
                </c:pt>
                <c:pt idx="417">
                  <c:v>42131</c:v>
                </c:pt>
                <c:pt idx="418">
                  <c:v>42130</c:v>
                </c:pt>
                <c:pt idx="419">
                  <c:v>42129</c:v>
                </c:pt>
                <c:pt idx="420">
                  <c:v>42128</c:v>
                </c:pt>
                <c:pt idx="421">
                  <c:v>42125</c:v>
                </c:pt>
                <c:pt idx="422">
                  <c:v>42124</c:v>
                </c:pt>
                <c:pt idx="423">
                  <c:v>42123</c:v>
                </c:pt>
                <c:pt idx="424">
                  <c:v>42122</c:v>
                </c:pt>
                <c:pt idx="425">
                  <c:v>42121</c:v>
                </c:pt>
                <c:pt idx="426">
                  <c:v>42118</c:v>
                </c:pt>
                <c:pt idx="427">
                  <c:v>42117</c:v>
                </c:pt>
                <c:pt idx="428">
                  <c:v>42116</c:v>
                </c:pt>
                <c:pt idx="429">
                  <c:v>42115</c:v>
                </c:pt>
                <c:pt idx="430">
                  <c:v>42114</c:v>
                </c:pt>
                <c:pt idx="431">
                  <c:v>42111</c:v>
                </c:pt>
                <c:pt idx="432">
                  <c:v>42110</c:v>
                </c:pt>
                <c:pt idx="433">
                  <c:v>42109</c:v>
                </c:pt>
                <c:pt idx="434">
                  <c:v>42108</c:v>
                </c:pt>
                <c:pt idx="435">
                  <c:v>42107</c:v>
                </c:pt>
                <c:pt idx="436">
                  <c:v>42104</c:v>
                </c:pt>
                <c:pt idx="437">
                  <c:v>42103</c:v>
                </c:pt>
                <c:pt idx="438">
                  <c:v>42102</c:v>
                </c:pt>
                <c:pt idx="439">
                  <c:v>42101</c:v>
                </c:pt>
                <c:pt idx="440">
                  <c:v>42100</c:v>
                </c:pt>
                <c:pt idx="441">
                  <c:v>42096</c:v>
                </c:pt>
                <c:pt idx="442">
                  <c:v>42095</c:v>
                </c:pt>
                <c:pt idx="443">
                  <c:v>42094</c:v>
                </c:pt>
                <c:pt idx="444">
                  <c:v>42093</c:v>
                </c:pt>
                <c:pt idx="445">
                  <c:v>42090</c:v>
                </c:pt>
                <c:pt idx="446">
                  <c:v>42089</c:v>
                </c:pt>
                <c:pt idx="447">
                  <c:v>42088</c:v>
                </c:pt>
                <c:pt idx="448">
                  <c:v>42087</c:v>
                </c:pt>
                <c:pt idx="449">
                  <c:v>42086</c:v>
                </c:pt>
                <c:pt idx="450">
                  <c:v>42083</c:v>
                </c:pt>
                <c:pt idx="451">
                  <c:v>42082</c:v>
                </c:pt>
                <c:pt idx="452">
                  <c:v>42081</c:v>
                </c:pt>
                <c:pt idx="453">
                  <c:v>42080</c:v>
                </c:pt>
                <c:pt idx="454">
                  <c:v>42079</c:v>
                </c:pt>
                <c:pt idx="455">
                  <c:v>42076</c:v>
                </c:pt>
                <c:pt idx="456">
                  <c:v>42075</c:v>
                </c:pt>
                <c:pt idx="457">
                  <c:v>42074</c:v>
                </c:pt>
                <c:pt idx="458">
                  <c:v>42073</c:v>
                </c:pt>
                <c:pt idx="459">
                  <c:v>42072</c:v>
                </c:pt>
                <c:pt idx="460">
                  <c:v>42069</c:v>
                </c:pt>
                <c:pt idx="461">
                  <c:v>42068</c:v>
                </c:pt>
                <c:pt idx="462">
                  <c:v>42067</c:v>
                </c:pt>
                <c:pt idx="463">
                  <c:v>42066</c:v>
                </c:pt>
                <c:pt idx="464">
                  <c:v>42065</c:v>
                </c:pt>
                <c:pt idx="465">
                  <c:v>42062</c:v>
                </c:pt>
                <c:pt idx="466">
                  <c:v>42061</c:v>
                </c:pt>
                <c:pt idx="467">
                  <c:v>42060</c:v>
                </c:pt>
                <c:pt idx="468">
                  <c:v>42059</c:v>
                </c:pt>
                <c:pt idx="469">
                  <c:v>42058</c:v>
                </c:pt>
                <c:pt idx="470">
                  <c:v>42055</c:v>
                </c:pt>
                <c:pt idx="471">
                  <c:v>42054</c:v>
                </c:pt>
                <c:pt idx="472">
                  <c:v>42053</c:v>
                </c:pt>
                <c:pt idx="473">
                  <c:v>42052</c:v>
                </c:pt>
                <c:pt idx="474">
                  <c:v>42048</c:v>
                </c:pt>
                <c:pt idx="475">
                  <c:v>42047</c:v>
                </c:pt>
                <c:pt idx="476">
                  <c:v>42046</c:v>
                </c:pt>
                <c:pt idx="477">
                  <c:v>42045</c:v>
                </c:pt>
                <c:pt idx="478">
                  <c:v>42044</c:v>
                </c:pt>
                <c:pt idx="479">
                  <c:v>42041</c:v>
                </c:pt>
                <c:pt idx="480">
                  <c:v>42040</c:v>
                </c:pt>
                <c:pt idx="481">
                  <c:v>42039</c:v>
                </c:pt>
                <c:pt idx="482">
                  <c:v>42038</c:v>
                </c:pt>
                <c:pt idx="483">
                  <c:v>42037</c:v>
                </c:pt>
                <c:pt idx="484">
                  <c:v>42034</c:v>
                </c:pt>
                <c:pt idx="485">
                  <c:v>42033</c:v>
                </c:pt>
                <c:pt idx="486">
                  <c:v>42032</c:v>
                </c:pt>
                <c:pt idx="487">
                  <c:v>42031</c:v>
                </c:pt>
                <c:pt idx="488">
                  <c:v>42030</c:v>
                </c:pt>
                <c:pt idx="489">
                  <c:v>42027</c:v>
                </c:pt>
                <c:pt idx="490">
                  <c:v>42026</c:v>
                </c:pt>
                <c:pt idx="491">
                  <c:v>42025</c:v>
                </c:pt>
                <c:pt idx="492">
                  <c:v>42024</c:v>
                </c:pt>
                <c:pt idx="493">
                  <c:v>42020</c:v>
                </c:pt>
                <c:pt idx="494">
                  <c:v>42019</c:v>
                </c:pt>
                <c:pt idx="495">
                  <c:v>42018</c:v>
                </c:pt>
                <c:pt idx="496">
                  <c:v>42017</c:v>
                </c:pt>
                <c:pt idx="497">
                  <c:v>42016</c:v>
                </c:pt>
                <c:pt idx="498">
                  <c:v>42013</c:v>
                </c:pt>
                <c:pt idx="499">
                  <c:v>42012</c:v>
                </c:pt>
                <c:pt idx="500">
                  <c:v>42011</c:v>
                </c:pt>
                <c:pt idx="501">
                  <c:v>42010</c:v>
                </c:pt>
                <c:pt idx="502">
                  <c:v>42009</c:v>
                </c:pt>
                <c:pt idx="503">
                  <c:v>42006</c:v>
                </c:pt>
                <c:pt idx="504">
                  <c:v>42004</c:v>
                </c:pt>
                <c:pt idx="505">
                  <c:v>42003</c:v>
                </c:pt>
                <c:pt idx="506">
                  <c:v>42002</c:v>
                </c:pt>
                <c:pt idx="507">
                  <c:v>41999</c:v>
                </c:pt>
                <c:pt idx="508">
                  <c:v>41997</c:v>
                </c:pt>
                <c:pt idx="509">
                  <c:v>41996</c:v>
                </c:pt>
                <c:pt idx="510">
                  <c:v>41995</c:v>
                </c:pt>
                <c:pt idx="511">
                  <c:v>41992</c:v>
                </c:pt>
                <c:pt idx="512">
                  <c:v>41991</c:v>
                </c:pt>
                <c:pt idx="513">
                  <c:v>41990</c:v>
                </c:pt>
                <c:pt idx="514">
                  <c:v>41989</c:v>
                </c:pt>
                <c:pt idx="515">
                  <c:v>41988</c:v>
                </c:pt>
                <c:pt idx="516">
                  <c:v>41985</c:v>
                </c:pt>
                <c:pt idx="517">
                  <c:v>41984</c:v>
                </c:pt>
                <c:pt idx="518">
                  <c:v>41983</c:v>
                </c:pt>
                <c:pt idx="519">
                  <c:v>41982</c:v>
                </c:pt>
                <c:pt idx="520">
                  <c:v>41981</c:v>
                </c:pt>
                <c:pt idx="521">
                  <c:v>41978</c:v>
                </c:pt>
                <c:pt idx="522">
                  <c:v>41977</c:v>
                </c:pt>
                <c:pt idx="523">
                  <c:v>41976</c:v>
                </c:pt>
                <c:pt idx="524">
                  <c:v>41975</c:v>
                </c:pt>
                <c:pt idx="525">
                  <c:v>41974</c:v>
                </c:pt>
                <c:pt idx="526">
                  <c:v>41971</c:v>
                </c:pt>
                <c:pt idx="527">
                  <c:v>41969</c:v>
                </c:pt>
                <c:pt idx="528">
                  <c:v>41968</c:v>
                </c:pt>
                <c:pt idx="529">
                  <c:v>41967</c:v>
                </c:pt>
                <c:pt idx="530">
                  <c:v>41964</c:v>
                </c:pt>
                <c:pt idx="531">
                  <c:v>41963</c:v>
                </c:pt>
                <c:pt idx="532">
                  <c:v>41962</c:v>
                </c:pt>
                <c:pt idx="533">
                  <c:v>41961</c:v>
                </c:pt>
                <c:pt idx="534">
                  <c:v>41960</c:v>
                </c:pt>
                <c:pt idx="535">
                  <c:v>41957</c:v>
                </c:pt>
                <c:pt idx="536">
                  <c:v>41956</c:v>
                </c:pt>
                <c:pt idx="537">
                  <c:v>41955</c:v>
                </c:pt>
                <c:pt idx="538">
                  <c:v>41954</c:v>
                </c:pt>
                <c:pt idx="539">
                  <c:v>41953</c:v>
                </c:pt>
                <c:pt idx="540">
                  <c:v>41950</c:v>
                </c:pt>
                <c:pt idx="541">
                  <c:v>41949</c:v>
                </c:pt>
                <c:pt idx="542">
                  <c:v>41948</c:v>
                </c:pt>
                <c:pt idx="543">
                  <c:v>41947</c:v>
                </c:pt>
                <c:pt idx="544">
                  <c:v>41946</c:v>
                </c:pt>
                <c:pt idx="545">
                  <c:v>41943</c:v>
                </c:pt>
                <c:pt idx="546">
                  <c:v>41942</c:v>
                </c:pt>
                <c:pt idx="547">
                  <c:v>41941</c:v>
                </c:pt>
                <c:pt idx="548">
                  <c:v>41940</c:v>
                </c:pt>
                <c:pt idx="549">
                  <c:v>41939</c:v>
                </c:pt>
                <c:pt idx="550">
                  <c:v>41936</c:v>
                </c:pt>
                <c:pt idx="551">
                  <c:v>41935</c:v>
                </c:pt>
                <c:pt idx="552">
                  <c:v>41934</c:v>
                </c:pt>
                <c:pt idx="553">
                  <c:v>41933</c:v>
                </c:pt>
                <c:pt idx="554">
                  <c:v>41932</c:v>
                </c:pt>
                <c:pt idx="555">
                  <c:v>41929</c:v>
                </c:pt>
                <c:pt idx="556">
                  <c:v>41928</c:v>
                </c:pt>
                <c:pt idx="557">
                  <c:v>41927</c:v>
                </c:pt>
                <c:pt idx="558">
                  <c:v>41926</c:v>
                </c:pt>
                <c:pt idx="559">
                  <c:v>41925</c:v>
                </c:pt>
                <c:pt idx="560">
                  <c:v>41922</c:v>
                </c:pt>
                <c:pt idx="561">
                  <c:v>41921</c:v>
                </c:pt>
                <c:pt idx="562">
                  <c:v>41920</c:v>
                </c:pt>
                <c:pt idx="563">
                  <c:v>41919</c:v>
                </c:pt>
                <c:pt idx="564">
                  <c:v>41918</c:v>
                </c:pt>
                <c:pt idx="565">
                  <c:v>41915</c:v>
                </c:pt>
                <c:pt idx="566">
                  <c:v>41914</c:v>
                </c:pt>
                <c:pt idx="567">
                  <c:v>41913</c:v>
                </c:pt>
                <c:pt idx="568">
                  <c:v>41912</c:v>
                </c:pt>
                <c:pt idx="569">
                  <c:v>41911</c:v>
                </c:pt>
                <c:pt idx="570">
                  <c:v>41908</c:v>
                </c:pt>
                <c:pt idx="571">
                  <c:v>41907</c:v>
                </c:pt>
                <c:pt idx="572">
                  <c:v>41906</c:v>
                </c:pt>
                <c:pt idx="573">
                  <c:v>41905</c:v>
                </c:pt>
                <c:pt idx="574">
                  <c:v>41904</c:v>
                </c:pt>
                <c:pt idx="575">
                  <c:v>41901</c:v>
                </c:pt>
                <c:pt idx="576">
                  <c:v>41900</c:v>
                </c:pt>
                <c:pt idx="577">
                  <c:v>41899</c:v>
                </c:pt>
                <c:pt idx="578">
                  <c:v>41898</c:v>
                </c:pt>
                <c:pt idx="579">
                  <c:v>41897</c:v>
                </c:pt>
                <c:pt idx="580">
                  <c:v>41894</c:v>
                </c:pt>
                <c:pt idx="581">
                  <c:v>41893</c:v>
                </c:pt>
                <c:pt idx="582">
                  <c:v>41892</c:v>
                </c:pt>
                <c:pt idx="583">
                  <c:v>41891</c:v>
                </c:pt>
                <c:pt idx="584">
                  <c:v>41890</c:v>
                </c:pt>
                <c:pt idx="585">
                  <c:v>41887</c:v>
                </c:pt>
                <c:pt idx="586">
                  <c:v>41886</c:v>
                </c:pt>
                <c:pt idx="587">
                  <c:v>41885</c:v>
                </c:pt>
                <c:pt idx="588">
                  <c:v>41884</c:v>
                </c:pt>
                <c:pt idx="589">
                  <c:v>41880</c:v>
                </c:pt>
                <c:pt idx="590">
                  <c:v>41879</c:v>
                </c:pt>
                <c:pt idx="591">
                  <c:v>41878</c:v>
                </c:pt>
                <c:pt idx="592">
                  <c:v>41877</c:v>
                </c:pt>
                <c:pt idx="593">
                  <c:v>41876</c:v>
                </c:pt>
                <c:pt idx="594">
                  <c:v>41873</c:v>
                </c:pt>
                <c:pt idx="595">
                  <c:v>41872</c:v>
                </c:pt>
                <c:pt idx="596">
                  <c:v>41871</c:v>
                </c:pt>
                <c:pt idx="597">
                  <c:v>41870</c:v>
                </c:pt>
                <c:pt idx="598">
                  <c:v>41869</c:v>
                </c:pt>
                <c:pt idx="599">
                  <c:v>41866</c:v>
                </c:pt>
                <c:pt idx="600">
                  <c:v>41865</c:v>
                </c:pt>
                <c:pt idx="601">
                  <c:v>41864</c:v>
                </c:pt>
                <c:pt idx="602">
                  <c:v>41863</c:v>
                </c:pt>
                <c:pt idx="603">
                  <c:v>41862</c:v>
                </c:pt>
                <c:pt idx="604">
                  <c:v>41859</c:v>
                </c:pt>
                <c:pt idx="605">
                  <c:v>41858</c:v>
                </c:pt>
                <c:pt idx="606">
                  <c:v>41857</c:v>
                </c:pt>
                <c:pt idx="607">
                  <c:v>41856</c:v>
                </c:pt>
                <c:pt idx="608">
                  <c:v>41855</c:v>
                </c:pt>
                <c:pt idx="609">
                  <c:v>41852</c:v>
                </c:pt>
                <c:pt idx="610">
                  <c:v>41851</c:v>
                </c:pt>
                <c:pt idx="611">
                  <c:v>41850</c:v>
                </c:pt>
                <c:pt idx="612">
                  <c:v>41849</c:v>
                </c:pt>
                <c:pt idx="613">
                  <c:v>41848</c:v>
                </c:pt>
                <c:pt idx="614">
                  <c:v>41845</c:v>
                </c:pt>
                <c:pt idx="615">
                  <c:v>41844</c:v>
                </c:pt>
                <c:pt idx="616">
                  <c:v>41843</c:v>
                </c:pt>
                <c:pt idx="617">
                  <c:v>41842</c:v>
                </c:pt>
                <c:pt idx="618">
                  <c:v>41841</c:v>
                </c:pt>
                <c:pt idx="619">
                  <c:v>41838</c:v>
                </c:pt>
                <c:pt idx="620">
                  <c:v>41837</c:v>
                </c:pt>
                <c:pt idx="621">
                  <c:v>41836</c:v>
                </c:pt>
                <c:pt idx="622">
                  <c:v>41835</c:v>
                </c:pt>
                <c:pt idx="623">
                  <c:v>41834</c:v>
                </c:pt>
                <c:pt idx="624">
                  <c:v>41831</c:v>
                </c:pt>
                <c:pt idx="625">
                  <c:v>41830</c:v>
                </c:pt>
                <c:pt idx="626">
                  <c:v>41829</c:v>
                </c:pt>
                <c:pt idx="627">
                  <c:v>41828</c:v>
                </c:pt>
                <c:pt idx="628">
                  <c:v>41827</c:v>
                </c:pt>
                <c:pt idx="629">
                  <c:v>41823</c:v>
                </c:pt>
                <c:pt idx="630">
                  <c:v>41822</c:v>
                </c:pt>
                <c:pt idx="631">
                  <c:v>41821</c:v>
                </c:pt>
                <c:pt idx="632">
                  <c:v>41820</c:v>
                </c:pt>
                <c:pt idx="633">
                  <c:v>41817</c:v>
                </c:pt>
                <c:pt idx="634">
                  <c:v>41816</c:v>
                </c:pt>
                <c:pt idx="635">
                  <c:v>41815</c:v>
                </c:pt>
                <c:pt idx="636">
                  <c:v>41814</c:v>
                </c:pt>
                <c:pt idx="637">
                  <c:v>41813</c:v>
                </c:pt>
                <c:pt idx="638">
                  <c:v>41810</c:v>
                </c:pt>
                <c:pt idx="639">
                  <c:v>41809</c:v>
                </c:pt>
                <c:pt idx="640">
                  <c:v>41808</c:v>
                </c:pt>
                <c:pt idx="641">
                  <c:v>41807</c:v>
                </c:pt>
                <c:pt idx="642">
                  <c:v>41806</c:v>
                </c:pt>
                <c:pt idx="643">
                  <c:v>41803</c:v>
                </c:pt>
                <c:pt idx="644">
                  <c:v>41802</c:v>
                </c:pt>
                <c:pt idx="645">
                  <c:v>41801</c:v>
                </c:pt>
                <c:pt idx="646">
                  <c:v>41800</c:v>
                </c:pt>
                <c:pt idx="647">
                  <c:v>41799</c:v>
                </c:pt>
                <c:pt idx="648">
                  <c:v>41796</c:v>
                </c:pt>
                <c:pt idx="649">
                  <c:v>41795</c:v>
                </c:pt>
                <c:pt idx="650">
                  <c:v>41794</c:v>
                </c:pt>
                <c:pt idx="651">
                  <c:v>41793</c:v>
                </c:pt>
                <c:pt idx="652">
                  <c:v>41792</c:v>
                </c:pt>
                <c:pt idx="653">
                  <c:v>41789</c:v>
                </c:pt>
                <c:pt idx="654">
                  <c:v>41788</c:v>
                </c:pt>
                <c:pt idx="655">
                  <c:v>41787</c:v>
                </c:pt>
                <c:pt idx="656">
                  <c:v>41786</c:v>
                </c:pt>
                <c:pt idx="657">
                  <c:v>41782</c:v>
                </c:pt>
                <c:pt idx="658">
                  <c:v>41781</c:v>
                </c:pt>
                <c:pt idx="659">
                  <c:v>41780</c:v>
                </c:pt>
                <c:pt idx="660">
                  <c:v>41779</c:v>
                </c:pt>
                <c:pt idx="661">
                  <c:v>41778</c:v>
                </c:pt>
                <c:pt idx="662">
                  <c:v>41775</c:v>
                </c:pt>
                <c:pt idx="663">
                  <c:v>41774</c:v>
                </c:pt>
                <c:pt idx="664">
                  <c:v>41773</c:v>
                </c:pt>
                <c:pt idx="665">
                  <c:v>41772</c:v>
                </c:pt>
                <c:pt idx="666">
                  <c:v>41771</c:v>
                </c:pt>
                <c:pt idx="667">
                  <c:v>41768</c:v>
                </c:pt>
                <c:pt idx="668">
                  <c:v>41767</c:v>
                </c:pt>
                <c:pt idx="669">
                  <c:v>41766</c:v>
                </c:pt>
                <c:pt idx="670">
                  <c:v>41765</c:v>
                </c:pt>
                <c:pt idx="671">
                  <c:v>41764</c:v>
                </c:pt>
                <c:pt idx="672">
                  <c:v>41761</c:v>
                </c:pt>
                <c:pt idx="673">
                  <c:v>41760</c:v>
                </c:pt>
                <c:pt idx="674">
                  <c:v>41759</c:v>
                </c:pt>
                <c:pt idx="675">
                  <c:v>41758</c:v>
                </c:pt>
                <c:pt idx="676">
                  <c:v>41757</c:v>
                </c:pt>
                <c:pt idx="677">
                  <c:v>41754</c:v>
                </c:pt>
                <c:pt idx="678">
                  <c:v>41753</c:v>
                </c:pt>
                <c:pt idx="679">
                  <c:v>41752</c:v>
                </c:pt>
                <c:pt idx="680">
                  <c:v>41751</c:v>
                </c:pt>
                <c:pt idx="681">
                  <c:v>41750</c:v>
                </c:pt>
                <c:pt idx="682">
                  <c:v>41746</c:v>
                </c:pt>
                <c:pt idx="683">
                  <c:v>41745</c:v>
                </c:pt>
                <c:pt idx="684">
                  <c:v>41744</c:v>
                </c:pt>
                <c:pt idx="685">
                  <c:v>41743</c:v>
                </c:pt>
                <c:pt idx="686">
                  <c:v>41740</c:v>
                </c:pt>
                <c:pt idx="687">
                  <c:v>41739</c:v>
                </c:pt>
                <c:pt idx="688">
                  <c:v>41738</c:v>
                </c:pt>
                <c:pt idx="689">
                  <c:v>41737</c:v>
                </c:pt>
                <c:pt idx="690">
                  <c:v>41736</c:v>
                </c:pt>
                <c:pt idx="691">
                  <c:v>41733</c:v>
                </c:pt>
                <c:pt idx="692">
                  <c:v>41732</c:v>
                </c:pt>
                <c:pt idx="693">
                  <c:v>41731</c:v>
                </c:pt>
                <c:pt idx="694">
                  <c:v>41730</c:v>
                </c:pt>
                <c:pt idx="695">
                  <c:v>41729</c:v>
                </c:pt>
                <c:pt idx="696">
                  <c:v>41726</c:v>
                </c:pt>
                <c:pt idx="697">
                  <c:v>41725</c:v>
                </c:pt>
                <c:pt idx="698">
                  <c:v>41724</c:v>
                </c:pt>
                <c:pt idx="699">
                  <c:v>41723</c:v>
                </c:pt>
                <c:pt idx="700">
                  <c:v>41722</c:v>
                </c:pt>
                <c:pt idx="701">
                  <c:v>41719</c:v>
                </c:pt>
                <c:pt idx="702">
                  <c:v>41718</c:v>
                </c:pt>
                <c:pt idx="703">
                  <c:v>41717</c:v>
                </c:pt>
                <c:pt idx="704">
                  <c:v>41716</c:v>
                </c:pt>
                <c:pt idx="705">
                  <c:v>41715</c:v>
                </c:pt>
                <c:pt idx="706">
                  <c:v>41712</c:v>
                </c:pt>
                <c:pt idx="707">
                  <c:v>41711</c:v>
                </c:pt>
                <c:pt idx="708">
                  <c:v>41710</c:v>
                </c:pt>
                <c:pt idx="709">
                  <c:v>41709</c:v>
                </c:pt>
                <c:pt idx="710">
                  <c:v>41708</c:v>
                </c:pt>
                <c:pt idx="711">
                  <c:v>41705</c:v>
                </c:pt>
                <c:pt idx="712">
                  <c:v>41704</c:v>
                </c:pt>
                <c:pt idx="713">
                  <c:v>41703</c:v>
                </c:pt>
                <c:pt idx="714">
                  <c:v>41702</c:v>
                </c:pt>
                <c:pt idx="715">
                  <c:v>41701</c:v>
                </c:pt>
                <c:pt idx="716">
                  <c:v>41698</c:v>
                </c:pt>
                <c:pt idx="717">
                  <c:v>41697</c:v>
                </c:pt>
                <c:pt idx="718">
                  <c:v>41696</c:v>
                </c:pt>
                <c:pt idx="719">
                  <c:v>41695</c:v>
                </c:pt>
                <c:pt idx="720">
                  <c:v>41694</c:v>
                </c:pt>
                <c:pt idx="721">
                  <c:v>41691</c:v>
                </c:pt>
                <c:pt idx="722">
                  <c:v>41690</c:v>
                </c:pt>
                <c:pt idx="723">
                  <c:v>41689</c:v>
                </c:pt>
                <c:pt idx="724">
                  <c:v>41688</c:v>
                </c:pt>
                <c:pt idx="725">
                  <c:v>41684</c:v>
                </c:pt>
                <c:pt idx="726">
                  <c:v>41683</c:v>
                </c:pt>
                <c:pt idx="727">
                  <c:v>41682</c:v>
                </c:pt>
                <c:pt idx="728">
                  <c:v>41681</c:v>
                </c:pt>
                <c:pt idx="729">
                  <c:v>41680</c:v>
                </c:pt>
                <c:pt idx="730">
                  <c:v>41677</c:v>
                </c:pt>
                <c:pt idx="731">
                  <c:v>41676</c:v>
                </c:pt>
                <c:pt idx="732">
                  <c:v>41675</c:v>
                </c:pt>
                <c:pt idx="733">
                  <c:v>41674</c:v>
                </c:pt>
                <c:pt idx="734">
                  <c:v>41673</c:v>
                </c:pt>
                <c:pt idx="735">
                  <c:v>41670</c:v>
                </c:pt>
                <c:pt idx="736">
                  <c:v>41669</c:v>
                </c:pt>
                <c:pt idx="737">
                  <c:v>41668</c:v>
                </c:pt>
                <c:pt idx="738">
                  <c:v>41667</c:v>
                </c:pt>
                <c:pt idx="739">
                  <c:v>41666</c:v>
                </c:pt>
                <c:pt idx="740">
                  <c:v>41663</c:v>
                </c:pt>
                <c:pt idx="741">
                  <c:v>41662</c:v>
                </c:pt>
                <c:pt idx="742">
                  <c:v>41661</c:v>
                </c:pt>
                <c:pt idx="743">
                  <c:v>41660</c:v>
                </c:pt>
                <c:pt idx="744">
                  <c:v>41656</c:v>
                </c:pt>
                <c:pt idx="745">
                  <c:v>41655</c:v>
                </c:pt>
                <c:pt idx="746">
                  <c:v>41654</c:v>
                </c:pt>
                <c:pt idx="747">
                  <c:v>41653</c:v>
                </c:pt>
                <c:pt idx="748">
                  <c:v>41652</c:v>
                </c:pt>
                <c:pt idx="749">
                  <c:v>41649</c:v>
                </c:pt>
                <c:pt idx="750">
                  <c:v>41648</c:v>
                </c:pt>
                <c:pt idx="751">
                  <c:v>41647</c:v>
                </c:pt>
                <c:pt idx="752">
                  <c:v>41646</c:v>
                </c:pt>
                <c:pt idx="753">
                  <c:v>41645</c:v>
                </c:pt>
                <c:pt idx="754">
                  <c:v>41642</c:v>
                </c:pt>
                <c:pt idx="755">
                  <c:v>41641</c:v>
                </c:pt>
                <c:pt idx="756">
                  <c:v>41639</c:v>
                </c:pt>
                <c:pt idx="757">
                  <c:v>41638</c:v>
                </c:pt>
                <c:pt idx="758">
                  <c:v>41635</c:v>
                </c:pt>
                <c:pt idx="759">
                  <c:v>41634</c:v>
                </c:pt>
                <c:pt idx="760">
                  <c:v>41632</c:v>
                </c:pt>
                <c:pt idx="761">
                  <c:v>41631</c:v>
                </c:pt>
                <c:pt idx="762">
                  <c:v>41628</c:v>
                </c:pt>
                <c:pt idx="763">
                  <c:v>41627</c:v>
                </c:pt>
                <c:pt idx="764">
                  <c:v>41626</c:v>
                </c:pt>
                <c:pt idx="765">
                  <c:v>41625</c:v>
                </c:pt>
                <c:pt idx="766">
                  <c:v>41624</c:v>
                </c:pt>
                <c:pt idx="767">
                  <c:v>41621</c:v>
                </c:pt>
                <c:pt idx="768">
                  <c:v>41620</c:v>
                </c:pt>
                <c:pt idx="769">
                  <c:v>41619</c:v>
                </c:pt>
                <c:pt idx="770">
                  <c:v>41618</c:v>
                </c:pt>
                <c:pt idx="771">
                  <c:v>41617</c:v>
                </c:pt>
                <c:pt idx="772">
                  <c:v>41614</c:v>
                </c:pt>
                <c:pt idx="773">
                  <c:v>41613</c:v>
                </c:pt>
                <c:pt idx="774">
                  <c:v>41612</c:v>
                </c:pt>
                <c:pt idx="775">
                  <c:v>41611</c:v>
                </c:pt>
                <c:pt idx="776">
                  <c:v>41610</c:v>
                </c:pt>
                <c:pt idx="777">
                  <c:v>41607</c:v>
                </c:pt>
                <c:pt idx="778">
                  <c:v>41605</c:v>
                </c:pt>
                <c:pt idx="779">
                  <c:v>41604</c:v>
                </c:pt>
                <c:pt idx="780">
                  <c:v>41603</c:v>
                </c:pt>
                <c:pt idx="781">
                  <c:v>41600</c:v>
                </c:pt>
                <c:pt idx="782">
                  <c:v>41599</c:v>
                </c:pt>
                <c:pt idx="783">
                  <c:v>41598</c:v>
                </c:pt>
                <c:pt idx="784">
                  <c:v>41597</c:v>
                </c:pt>
                <c:pt idx="785">
                  <c:v>41596</c:v>
                </c:pt>
                <c:pt idx="786">
                  <c:v>41593</c:v>
                </c:pt>
                <c:pt idx="787">
                  <c:v>41592</c:v>
                </c:pt>
                <c:pt idx="788">
                  <c:v>41591</c:v>
                </c:pt>
                <c:pt idx="789">
                  <c:v>41590</c:v>
                </c:pt>
                <c:pt idx="790">
                  <c:v>41589</c:v>
                </c:pt>
                <c:pt idx="791">
                  <c:v>41586</c:v>
                </c:pt>
                <c:pt idx="792">
                  <c:v>41585</c:v>
                </c:pt>
                <c:pt idx="793">
                  <c:v>41584</c:v>
                </c:pt>
                <c:pt idx="794">
                  <c:v>41583</c:v>
                </c:pt>
                <c:pt idx="795">
                  <c:v>41582</c:v>
                </c:pt>
                <c:pt idx="796">
                  <c:v>41579</c:v>
                </c:pt>
                <c:pt idx="797">
                  <c:v>41578</c:v>
                </c:pt>
                <c:pt idx="798">
                  <c:v>41577</c:v>
                </c:pt>
                <c:pt idx="799">
                  <c:v>41576</c:v>
                </c:pt>
                <c:pt idx="800">
                  <c:v>41575</c:v>
                </c:pt>
                <c:pt idx="801">
                  <c:v>41572</c:v>
                </c:pt>
                <c:pt idx="802">
                  <c:v>41571</c:v>
                </c:pt>
                <c:pt idx="803">
                  <c:v>41570</c:v>
                </c:pt>
                <c:pt idx="804">
                  <c:v>41569</c:v>
                </c:pt>
                <c:pt idx="805">
                  <c:v>41568</c:v>
                </c:pt>
                <c:pt idx="806">
                  <c:v>41565</c:v>
                </c:pt>
                <c:pt idx="807">
                  <c:v>41564</c:v>
                </c:pt>
                <c:pt idx="808">
                  <c:v>41563</c:v>
                </c:pt>
                <c:pt idx="809">
                  <c:v>41562</c:v>
                </c:pt>
                <c:pt idx="810">
                  <c:v>41561</c:v>
                </c:pt>
                <c:pt idx="811">
                  <c:v>41558</c:v>
                </c:pt>
                <c:pt idx="812">
                  <c:v>41557</c:v>
                </c:pt>
                <c:pt idx="813">
                  <c:v>41556</c:v>
                </c:pt>
                <c:pt idx="814">
                  <c:v>41555</c:v>
                </c:pt>
                <c:pt idx="815">
                  <c:v>41554</c:v>
                </c:pt>
                <c:pt idx="816">
                  <c:v>41551</c:v>
                </c:pt>
                <c:pt idx="817">
                  <c:v>41550</c:v>
                </c:pt>
                <c:pt idx="818">
                  <c:v>41549</c:v>
                </c:pt>
                <c:pt idx="819">
                  <c:v>41548</c:v>
                </c:pt>
                <c:pt idx="820">
                  <c:v>41547</c:v>
                </c:pt>
                <c:pt idx="821">
                  <c:v>41544</c:v>
                </c:pt>
                <c:pt idx="822">
                  <c:v>41543</c:v>
                </c:pt>
                <c:pt idx="823">
                  <c:v>41542</c:v>
                </c:pt>
                <c:pt idx="824">
                  <c:v>41541</c:v>
                </c:pt>
                <c:pt idx="825">
                  <c:v>41540</c:v>
                </c:pt>
                <c:pt idx="826">
                  <c:v>41537</c:v>
                </c:pt>
                <c:pt idx="827">
                  <c:v>41536</c:v>
                </c:pt>
                <c:pt idx="828">
                  <c:v>41535</c:v>
                </c:pt>
                <c:pt idx="829">
                  <c:v>41534</c:v>
                </c:pt>
                <c:pt idx="830">
                  <c:v>41533</c:v>
                </c:pt>
                <c:pt idx="831">
                  <c:v>41530</c:v>
                </c:pt>
                <c:pt idx="832">
                  <c:v>41529</c:v>
                </c:pt>
                <c:pt idx="833">
                  <c:v>41528</c:v>
                </c:pt>
                <c:pt idx="834">
                  <c:v>41527</c:v>
                </c:pt>
                <c:pt idx="835">
                  <c:v>41526</c:v>
                </c:pt>
                <c:pt idx="836">
                  <c:v>41523</c:v>
                </c:pt>
                <c:pt idx="837">
                  <c:v>41522</c:v>
                </c:pt>
                <c:pt idx="838">
                  <c:v>41521</c:v>
                </c:pt>
                <c:pt idx="839">
                  <c:v>41520</c:v>
                </c:pt>
                <c:pt idx="840">
                  <c:v>41516</c:v>
                </c:pt>
                <c:pt idx="841">
                  <c:v>41515</c:v>
                </c:pt>
                <c:pt idx="842">
                  <c:v>41514</c:v>
                </c:pt>
                <c:pt idx="843">
                  <c:v>41513</c:v>
                </c:pt>
                <c:pt idx="844">
                  <c:v>41512</c:v>
                </c:pt>
                <c:pt idx="845">
                  <c:v>41509</c:v>
                </c:pt>
                <c:pt idx="846">
                  <c:v>41508</c:v>
                </c:pt>
                <c:pt idx="847">
                  <c:v>41507</c:v>
                </c:pt>
                <c:pt idx="848">
                  <c:v>41506</c:v>
                </c:pt>
                <c:pt idx="849">
                  <c:v>41505</c:v>
                </c:pt>
                <c:pt idx="850">
                  <c:v>41502</c:v>
                </c:pt>
                <c:pt idx="851">
                  <c:v>41501</c:v>
                </c:pt>
                <c:pt idx="852">
                  <c:v>41500</c:v>
                </c:pt>
                <c:pt idx="853">
                  <c:v>41499</c:v>
                </c:pt>
                <c:pt idx="854">
                  <c:v>41498</c:v>
                </c:pt>
                <c:pt idx="855">
                  <c:v>41495</c:v>
                </c:pt>
                <c:pt idx="856">
                  <c:v>41494</c:v>
                </c:pt>
                <c:pt idx="857">
                  <c:v>41493</c:v>
                </c:pt>
                <c:pt idx="858">
                  <c:v>41492</c:v>
                </c:pt>
                <c:pt idx="859">
                  <c:v>41491</c:v>
                </c:pt>
                <c:pt idx="860">
                  <c:v>41488</c:v>
                </c:pt>
                <c:pt idx="861">
                  <c:v>41487</c:v>
                </c:pt>
                <c:pt idx="862">
                  <c:v>41486</c:v>
                </c:pt>
                <c:pt idx="863">
                  <c:v>41485</c:v>
                </c:pt>
                <c:pt idx="864">
                  <c:v>41484</c:v>
                </c:pt>
                <c:pt idx="865">
                  <c:v>41481</c:v>
                </c:pt>
                <c:pt idx="866">
                  <c:v>41480</c:v>
                </c:pt>
                <c:pt idx="867">
                  <c:v>41479</c:v>
                </c:pt>
                <c:pt idx="868">
                  <c:v>41478</c:v>
                </c:pt>
                <c:pt idx="869">
                  <c:v>41477</c:v>
                </c:pt>
                <c:pt idx="870">
                  <c:v>41474</c:v>
                </c:pt>
                <c:pt idx="871">
                  <c:v>41473</c:v>
                </c:pt>
                <c:pt idx="872">
                  <c:v>41472</c:v>
                </c:pt>
                <c:pt idx="873">
                  <c:v>41471</c:v>
                </c:pt>
                <c:pt idx="874">
                  <c:v>41470</c:v>
                </c:pt>
                <c:pt idx="875">
                  <c:v>41467</c:v>
                </c:pt>
                <c:pt idx="876">
                  <c:v>41466</c:v>
                </c:pt>
                <c:pt idx="877">
                  <c:v>41465</c:v>
                </c:pt>
                <c:pt idx="878">
                  <c:v>41464</c:v>
                </c:pt>
                <c:pt idx="879">
                  <c:v>41463</c:v>
                </c:pt>
                <c:pt idx="880">
                  <c:v>41460</c:v>
                </c:pt>
                <c:pt idx="881">
                  <c:v>41458</c:v>
                </c:pt>
                <c:pt idx="882">
                  <c:v>41457</c:v>
                </c:pt>
                <c:pt idx="883">
                  <c:v>41456</c:v>
                </c:pt>
                <c:pt idx="884">
                  <c:v>41453</c:v>
                </c:pt>
                <c:pt idx="885">
                  <c:v>41452</c:v>
                </c:pt>
                <c:pt idx="886">
                  <c:v>41451</c:v>
                </c:pt>
                <c:pt idx="887">
                  <c:v>41450</c:v>
                </c:pt>
                <c:pt idx="888">
                  <c:v>41449</c:v>
                </c:pt>
                <c:pt idx="889">
                  <c:v>41446</c:v>
                </c:pt>
                <c:pt idx="890">
                  <c:v>41445</c:v>
                </c:pt>
                <c:pt idx="891">
                  <c:v>41444</c:v>
                </c:pt>
                <c:pt idx="892">
                  <c:v>41443</c:v>
                </c:pt>
                <c:pt idx="893">
                  <c:v>41442</c:v>
                </c:pt>
                <c:pt idx="894">
                  <c:v>41439</c:v>
                </c:pt>
                <c:pt idx="895">
                  <c:v>41438</c:v>
                </c:pt>
                <c:pt idx="896">
                  <c:v>41437</c:v>
                </c:pt>
                <c:pt idx="897">
                  <c:v>41436</c:v>
                </c:pt>
                <c:pt idx="898">
                  <c:v>41435</c:v>
                </c:pt>
                <c:pt idx="899">
                  <c:v>41432</c:v>
                </c:pt>
                <c:pt idx="900">
                  <c:v>41431</c:v>
                </c:pt>
                <c:pt idx="901">
                  <c:v>41430</c:v>
                </c:pt>
                <c:pt idx="902">
                  <c:v>41429</c:v>
                </c:pt>
                <c:pt idx="903">
                  <c:v>41428</c:v>
                </c:pt>
                <c:pt idx="904">
                  <c:v>41425</c:v>
                </c:pt>
                <c:pt idx="905">
                  <c:v>41424</c:v>
                </c:pt>
                <c:pt idx="906">
                  <c:v>41423</c:v>
                </c:pt>
                <c:pt idx="907">
                  <c:v>41422</c:v>
                </c:pt>
                <c:pt idx="908">
                  <c:v>41418</c:v>
                </c:pt>
                <c:pt idx="909">
                  <c:v>41417</c:v>
                </c:pt>
                <c:pt idx="910">
                  <c:v>41416</c:v>
                </c:pt>
                <c:pt idx="911">
                  <c:v>41415</c:v>
                </c:pt>
                <c:pt idx="912">
                  <c:v>41414</c:v>
                </c:pt>
                <c:pt idx="913">
                  <c:v>41411</c:v>
                </c:pt>
                <c:pt idx="914">
                  <c:v>41410</c:v>
                </c:pt>
                <c:pt idx="915">
                  <c:v>41409</c:v>
                </c:pt>
                <c:pt idx="916">
                  <c:v>41408</c:v>
                </c:pt>
                <c:pt idx="917">
                  <c:v>41407</c:v>
                </c:pt>
                <c:pt idx="918">
                  <c:v>41404</c:v>
                </c:pt>
                <c:pt idx="919">
                  <c:v>41403</c:v>
                </c:pt>
                <c:pt idx="920">
                  <c:v>41402</c:v>
                </c:pt>
                <c:pt idx="921">
                  <c:v>41401</c:v>
                </c:pt>
                <c:pt idx="922">
                  <c:v>41400</c:v>
                </c:pt>
                <c:pt idx="923">
                  <c:v>41397</c:v>
                </c:pt>
                <c:pt idx="924">
                  <c:v>41396</c:v>
                </c:pt>
                <c:pt idx="925">
                  <c:v>41395</c:v>
                </c:pt>
                <c:pt idx="926">
                  <c:v>41394</c:v>
                </c:pt>
                <c:pt idx="927">
                  <c:v>41393</c:v>
                </c:pt>
                <c:pt idx="928">
                  <c:v>41390</c:v>
                </c:pt>
                <c:pt idx="929">
                  <c:v>41389</c:v>
                </c:pt>
                <c:pt idx="930">
                  <c:v>41388</c:v>
                </c:pt>
                <c:pt idx="931">
                  <c:v>41387</c:v>
                </c:pt>
                <c:pt idx="932">
                  <c:v>41386</c:v>
                </c:pt>
                <c:pt idx="933">
                  <c:v>41383</c:v>
                </c:pt>
                <c:pt idx="934">
                  <c:v>41382</c:v>
                </c:pt>
                <c:pt idx="935">
                  <c:v>41381</c:v>
                </c:pt>
                <c:pt idx="936">
                  <c:v>41380</c:v>
                </c:pt>
                <c:pt idx="937">
                  <c:v>41379</c:v>
                </c:pt>
                <c:pt idx="938">
                  <c:v>41376</c:v>
                </c:pt>
                <c:pt idx="939">
                  <c:v>41375</c:v>
                </c:pt>
                <c:pt idx="940">
                  <c:v>41374</c:v>
                </c:pt>
                <c:pt idx="941">
                  <c:v>41373</c:v>
                </c:pt>
                <c:pt idx="942">
                  <c:v>41372</c:v>
                </c:pt>
                <c:pt idx="943">
                  <c:v>41369</c:v>
                </c:pt>
                <c:pt idx="944">
                  <c:v>41368</c:v>
                </c:pt>
                <c:pt idx="945">
                  <c:v>41367</c:v>
                </c:pt>
                <c:pt idx="946">
                  <c:v>41366</c:v>
                </c:pt>
                <c:pt idx="947">
                  <c:v>41365</c:v>
                </c:pt>
                <c:pt idx="948">
                  <c:v>41361</c:v>
                </c:pt>
                <c:pt idx="949">
                  <c:v>41360</c:v>
                </c:pt>
                <c:pt idx="950">
                  <c:v>41359</c:v>
                </c:pt>
                <c:pt idx="951">
                  <c:v>41358</c:v>
                </c:pt>
                <c:pt idx="952">
                  <c:v>41355</c:v>
                </c:pt>
                <c:pt idx="953">
                  <c:v>41354</c:v>
                </c:pt>
                <c:pt idx="954">
                  <c:v>41353</c:v>
                </c:pt>
                <c:pt idx="955">
                  <c:v>41352</c:v>
                </c:pt>
                <c:pt idx="956">
                  <c:v>41351</c:v>
                </c:pt>
                <c:pt idx="957">
                  <c:v>41348</c:v>
                </c:pt>
                <c:pt idx="958">
                  <c:v>41347</c:v>
                </c:pt>
                <c:pt idx="959">
                  <c:v>41346</c:v>
                </c:pt>
                <c:pt idx="960">
                  <c:v>41345</c:v>
                </c:pt>
                <c:pt idx="961">
                  <c:v>41344</c:v>
                </c:pt>
                <c:pt idx="962">
                  <c:v>41341</c:v>
                </c:pt>
                <c:pt idx="963">
                  <c:v>41340</c:v>
                </c:pt>
                <c:pt idx="964">
                  <c:v>41339</c:v>
                </c:pt>
                <c:pt idx="965">
                  <c:v>41338</c:v>
                </c:pt>
                <c:pt idx="966">
                  <c:v>41337</c:v>
                </c:pt>
                <c:pt idx="967">
                  <c:v>41334</c:v>
                </c:pt>
                <c:pt idx="968">
                  <c:v>41333</c:v>
                </c:pt>
                <c:pt idx="969">
                  <c:v>41332</c:v>
                </c:pt>
                <c:pt idx="970">
                  <c:v>41331</c:v>
                </c:pt>
                <c:pt idx="971">
                  <c:v>41330</c:v>
                </c:pt>
                <c:pt idx="972">
                  <c:v>41327</c:v>
                </c:pt>
                <c:pt idx="973">
                  <c:v>41326</c:v>
                </c:pt>
                <c:pt idx="974">
                  <c:v>41325</c:v>
                </c:pt>
                <c:pt idx="975">
                  <c:v>41324</c:v>
                </c:pt>
                <c:pt idx="976">
                  <c:v>41320</c:v>
                </c:pt>
                <c:pt idx="977">
                  <c:v>41319</c:v>
                </c:pt>
                <c:pt idx="978">
                  <c:v>41318</c:v>
                </c:pt>
                <c:pt idx="979">
                  <c:v>41317</c:v>
                </c:pt>
                <c:pt idx="980">
                  <c:v>41316</c:v>
                </c:pt>
                <c:pt idx="981">
                  <c:v>41313</c:v>
                </c:pt>
                <c:pt idx="982">
                  <c:v>41312</c:v>
                </c:pt>
                <c:pt idx="983">
                  <c:v>41311</c:v>
                </c:pt>
                <c:pt idx="984">
                  <c:v>41310</c:v>
                </c:pt>
                <c:pt idx="985">
                  <c:v>41309</c:v>
                </c:pt>
                <c:pt idx="986">
                  <c:v>41306</c:v>
                </c:pt>
                <c:pt idx="987">
                  <c:v>41305</c:v>
                </c:pt>
                <c:pt idx="988">
                  <c:v>41304</c:v>
                </c:pt>
                <c:pt idx="989">
                  <c:v>41303</c:v>
                </c:pt>
                <c:pt idx="990">
                  <c:v>41302</c:v>
                </c:pt>
                <c:pt idx="991">
                  <c:v>41299</c:v>
                </c:pt>
                <c:pt idx="992">
                  <c:v>41298</c:v>
                </c:pt>
                <c:pt idx="993">
                  <c:v>41297</c:v>
                </c:pt>
                <c:pt idx="994">
                  <c:v>41296</c:v>
                </c:pt>
                <c:pt idx="995">
                  <c:v>41292</c:v>
                </c:pt>
                <c:pt idx="996">
                  <c:v>41291</c:v>
                </c:pt>
                <c:pt idx="997">
                  <c:v>41290</c:v>
                </c:pt>
                <c:pt idx="998">
                  <c:v>41289</c:v>
                </c:pt>
                <c:pt idx="999">
                  <c:v>41288</c:v>
                </c:pt>
                <c:pt idx="1000">
                  <c:v>41285</c:v>
                </c:pt>
                <c:pt idx="1001">
                  <c:v>41284</c:v>
                </c:pt>
                <c:pt idx="1002">
                  <c:v>41283</c:v>
                </c:pt>
                <c:pt idx="1003">
                  <c:v>41282</c:v>
                </c:pt>
                <c:pt idx="1004">
                  <c:v>41281</c:v>
                </c:pt>
                <c:pt idx="1005">
                  <c:v>41278</c:v>
                </c:pt>
                <c:pt idx="1006">
                  <c:v>41277</c:v>
                </c:pt>
                <c:pt idx="1007">
                  <c:v>41276</c:v>
                </c:pt>
                <c:pt idx="1008">
                  <c:v>41274</c:v>
                </c:pt>
                <c:pt idx="1009">
                  <c:v>41271</c:v>
                </c:pt>
                <c:pt idx="1010">
                  <c:v>41270</c:v>
                </c:pt>
                <c:pt idx="1011">
                  <c:v>41269</c:v>
                </c:pt>
                <c:pt idx="1012">
                  <c:v>41267</c:v>
                </c:pt>
                <c:pt idx="1013">
                  <c:v>41264</c:v>
                </c:pt>
                <c:pt idx="1014">
                  <c:v>41263</c:v>
                </c:pt>
                <c:pt idx="1015">
                  <c:v>41262</c:v>
                </c:pt>
                <c:pt idx="1016">
                  <c:v>41261</c:v>
                </c:pt>
                <c:pt idx="1017">
                  <c:v>41260</c:v>
                </c:pt>
                <c:pt idx="1018">
                  <c:v>41257</c:v>
                </c:pt>
                <c:pt idx="1019">
                  <c:v>41256</c:v>
                </c:pt>
                <c:pt idx="1020">
                  <c:v>41255</c:v>
                </c:pt>
                <c:pt idx="1021">
                  <c:v>41254</c:v>
                </c:pt>
                <c:pt idx="1022">
                  <c:v>41253</c:v>
                </c:pt>
                <c:pt idx="1023">
                  <c:v>41250</c:v>
                </c:pt>
                <c:pt idx="1024">
                  <c:v>41249</c:v>
                </c:pt>
                <c:pt idx="1025">
                  <c:v>41248</c:v>
                </c:pt>
                <c:pt idx="1026">
                  <c:v>41247</c:v>
                </c:pt>
                <c:pt idx="1027">
                  <c:v>41246</c:v>
                </c:pt>
                <c:pt idx="1028">
                  <c:v>41243</c:v>
                </c:pt>
                <c:pt idx="1029">
                  <c:v>41242</c:v>
                </c:pt>
                <c:pt idx="1030">
                  <c:v>41241</c:v>
                </c:pt>
                <c:pt idx="1031">
                  <c:v>41240</c:v>
                </c:pt>
                <c:pt idx="1032">
                  <c:v>41239</c:v>
                </c:pt>
                <c:pt idx="1033">
                  <c:v>41236</c:v>
                </c:pt>
                <c:pt idx="1034">
                  <c:v>41234</c:v>
                </c:pt>
                <c:pt idx="1035">
                  <c:v>41233</c:v>
                </c:pt>
                <c:pt idx="1036">
                  <c:v>41232</c:v>
                </c:pt>
                <c:pt idx="1037">
                  <c:v>41229</c:v>
                </c:pt>
                <c:pt idx="1038">
                  <c:v>41228</c:v>
                </c:pt>
                <c:pt idx="1039">
                  <c:v>41227</c:v>
                </c:pt>
                <c:pt idx="1040">
                  <c:v>41226</c:v>
                </c:pt>
                <c:pt idx="1041">
                  <c:v>41225</c:v>
                </c:pt>
                <c:pt idx="1042">
                  <c:v>41222</c:v>
                </c:pt>
                <c:pt idx="1043">
                  <c:v>41221</c:v>
                </c:pt>
                <c:pt idx="1044">
                  <c:v>41220</c:v>
                </c:pt>
                <c:pt idx="1045">
                  <c:v>41219</c:v>
                </c:pt>
                <c:pt idx="1046">
                  <c:v>41218</c:v>
                </c:pt>
                <c:pt idx="1047">
                  <c:v>41215</c:v>
                </c:pt>
                <c:pt idx="1048">
                  <c:v>41214</c:v>
                </c:pt>
                <c:pt idx="1049">
                  <c:v>41213</c:v>
                </c:pt>
                <c:pt idx="1050">
                  <c:v>41208</c:v>
                </c:pt>
                <c:pt idx="1051">
                  <c:v>41207</c:v>
                </c:pt>
                <c:pt idx="1052">
                  <c:v>41206</c:v>
                </c:pt>
                <c:pt idx="1053">
                  <c:v>41205</c:v>
                </c:pt>
                <c:pt idx="1054">
                  <c:v>41204</c:v>
                </c:pt>
                <c:pt idx="1055">
                  <c:v>41201</c:v>
                </c:pt>
                <c:pt idx="1056">
                  <c:v>41200</c:v>
                </c:pt>
                <c:pt idx="1057">
                  <c:v>41199</c:v>
                </c:pt>
                <c:pt idx="1058">
                  <c:v>41198</c:v>
                </c:pt>
                <c:pt idx="1059">
                  <c:v>41197</c:v>
                </c:pt>
                <c:pt idx="1060">
                  <c:v>41194</c:v>
                </c:pt>
                <c:pt idx="1061">
                  <c:v>41193</c:v>
                </c:pt>
                <c:pt idx="1062">
                  <c:v>41192</c:v>
                </c:pt>
                <c:pt idx="1063">
                  <c:v>41191</c:v>
                </c:pt>
                <c:pt idx="1064">
                  <c:v>41190</c:v>
                </c:pt>
                <c:pt idx="1065">
                  <c:v>41187</c:v>
                </c:pt>
                <c:pt idx="1066">
                  <c:v>41186</c:v>
                </c:pt>
                <c:pt idx="1067">
                  <c:v>41185</c:v>
                </c:pt>
                <c:pt idx="1068">
                  <c:v>41184</c:v>
                </c:pt>
                <c:pt idx="1069">
                  <c:v>41183</c:v>
                </c:pt>
                <c:pt idx="1070">
                  <c:v>41180</c:v>
                </c:pt>
                <c:pt idx="1071">
                  <c:v>41179</c:v>
                </c:pt>
                <c:pt idx="1072">
                  <c:v>41178</c:v>
                </c:pt>
                <c:pt idx="1073">
                  <c:v>41177</c:v>
                </c:pt>
                <c:pt idx="1074">
                  <c:v>41176</c:v>
                </c:pt>
                <c:pt idx="1075">
                  <c:v>41173</c:v>
                </c:pt>
                <c:pt idx="1076">
                  <c:v>41172</c:v>
                </c:pt>
                <c:pt idx="1077">
                  <c:v>41171</c:v>
                </c:pt>
                <c:pt idx="1078">
                  <c:v>41170</c:v>
                </c:pt>
                <c:pt idx="1079">
                  <c:v>41169</c:v>
                </c:pt>
                <c:pt idx="1080">
                  <c:v>41166</c:v>
                </c:pt>
                <c:pt idx="1081">
                  <c:v>41165</c:v>
                </c:pt>
                <c:pt idx="1082">
                  <c:v>41164</c:v>
                </c:pt>
                <c:pt idx="1083">
                  <c:v>41163</c:v>
                </c:pt>
                <c:pt idx="1084">
                  <c:v>41162</c:v>
                </c:pt>
                <c:pt idx="1085">
                  <c:v>41159</c:v>
                </c:pt>
                <c:pt idx="1086">
                  <c:v>41158</c:v>
                </c:pt>
                <c:pt idx="1087">
                  <c:v>41157</c:v>
                </c:pt>
                <c:pt idx="1088">
                  <c:v>41156</c:v>
                </c:pt>
                <c:pt idx="1089">
                  <c:v>41152</c:v>
                </c:pt>
                <c:pt idx="1090">
                  <c:v>41151</c:v>
                </c:pt>
                <c:pt idx="1091">
                  <c:v>41150</c:v>
                </c:pt>
                <c:pt idx="1092">
                  <c:v>41149</c:v>
                </c:pt>
                <c:pt idx="1093">
                  <c:v>41148</c:v>
                </c:pt>
                <c:pt idx="1094">
                  <c:v>41145</c:v>
                </c:pt>
                <c:pt idx="1095">
                  <c:v>41144</c:v>
                </c:pt>
                <c:pt idx="1096">
                  <c:v>41143</c:v>
                </c:pt>
                <c:pt idx="1097">
                  <c:v>41142</c:v>
                </c:pt>
                <c:pt idx="1098">
                  <c:v>41141</c:v>
                </c:pt>
                <c:pt idx="1099">
                  <c:v>41138</c:v>
                </c:pt>
                <c:pt idx="1100">
                  <c:v>41137</c:v>
                </c:pt>
                <c:pt idx="1101">
                  <c:v>41136</c:v>
                </c:pt>
                <c:pt idx="1102">
                  <c:v>41135</c:v>
                </c:pt>
                <c:pt idx="1103">
                  <c:v>41134</c:v>
                </c:pt>
                <c:pt idx="1104">
                  <c:v>41131</c:v>
                </c:pt>
                <c:pt idx="1105">
                  <c:v>41130</c:v>
                </c:pt>
                <c:pt idx="1106">
                  <c:v>41129</c:v>
                </c:pt>
                <c:pt idx="1107">
                  <c:v>41128</c:v>
                </c:pt>
                <c:pt idx="1108">
                  <c:v>41127</c:v>
                </c:pt>
                <c:pt idx="1109">
                  <c:v>41124</c:v>
                </c:pt>
                <c:pt idx="1110">
                  <c:v>41123</c:v>
                </c:pt>
                <c:pt idx="1111">
                  <c:v>41122</c:v>
                </c:pt>
                <c:pt idx="1112">
                  <c:v>41121</c:v>
                </c:pt>
                <c:pt idx="1113">
                  <c:v>41120</c:v>
                </c:pt>
                <c:pt idx="1114">
                  <c:v>41117</c:v>
                </c:pt>
                <c:pt idx="1115">
                  <c:v>41116</c:v>
                </c:pt>
                <c:pt idx="1116">
                  <c:v>41115</c:v>
                </c:pt>
                <c:pt idx="1117">
                  <c:v>41114</c:v>
                </c:pt>
                <c:pt idx="1118">
                  <c:v>41113</c:v>
                </c:pt>
                <c:pt idx="1119">
                  <c:v>41110</c:v>
                </c:pt>
                <c:pt idx="1120">
                  <c:v>41109</c:v>
                </c:pt>
                <c:pt idx="1121">
                  <c:v>41108</c:v>
                </c:pt>
                <c:pt idx="1122">
                  <c:v>41107</c:v>
                </c:pt>
                <c:pt idx="1123">
                  <c:v>41106</c:v>
                </c:pt>
                <c:pt idx="1124">
                  <c:v>41103</c:v>
                </c:pt>
                <c:pt idx="1125">
                  <c:v>41102</c:v>
                </c:pt>
                <c:pt idx="1126">
                  <c:v>41101</c:v>
                </c:pt>
                <c:pt idx="1127">
                  <c:v>41100</c:v>
                </c:pt>
                <c:pt idx="1128">
                  <c:v>41099</c:v>
                </c:pt>
                <c:pt idx="1129">
                  <c:v>41096</c:v>
                </c:pt>
                <c:pt idx="1130">
                  <c:v>41095</c:v>
                </c:pt>
                <c:pt idx="1131">
                  <c:v>41093</c:v>
                </c:pt>
                <c:pt idx="1132">
                  <c:v>41092</c:v>
                </c:pt>
                <c:pt idx="1133">
                  <c:v>41089</c:v>
                </c:pt>
                <c:pt idx="1134">
                  <c:v>41088</c:v>
                </c:pt>
                <c:pt idx="1135">
                  <c:v>41087</c:v>
                </c:pt>
                <c:pt idx="1136">
                  <c:v>41086</c:v>
                </c:pt>
                <c:pt idx="1137">
                  <c:v>41085</c:v>
                </c:pt>
                <c:pt idx="1138">
                  <c:v>41082</c:v>
                </c:pt>
                <c:pt idx="1139">
                  <c:v>41081</c:v>
                </c:pt>
                <c:pt idx="1140">
                  <c:v>41080</c:v>
                </c:pt>
                <c:pt idx="1141">
                  <c:v>41079</c:v>
                </c:pt>
                <c:pt idx="1142">
                  <c:v>41078</c:v>
                </c:pt>
                <c:pt idx="1143">
                  <c:v>41075</c:v>
                </c:pt>
                <c:pt idx="1144">
                  <c:v>41074</c:v>
                </c:pt>
                <c:pt idx="1145">
                  <c:v>41073</c:v>
                </c:pt>
                <c:pt idx="1146">
                  <c:v>41072</c:v>
                </c:pt>
                <c:pt idx="1147">
                  <c:v>41071</c:v>
                </c:pt>
                <c:pt idx="1148">
                  <c:v>41068</c:v>
                </c:pt>
                <c:pt idx="1149">
                  <c:v>41067</c:v>
                </c:pt>
                <c:pt idx="1150">
                  <c:v>41066</c:v>
                </c:pt>
                <c:pt idx="1151">
                  <c:v>41065</c:v>
                </c:pt>
                <c:pt idx="1152">
                  <c:v>41064</c:v>
                </c:pt>
                <c:pt idx="1153">
                  <c:v>41061</c:v>
                </c:pt>
                <c:pt idx="1154">
                  <c:v>41060</c:v>
                </c:pt>
                <c:pt idx="1155">
                  <c:v>41059</c:v>
                </c:pt>
                <c:pt idx="1156">
                  <c:v>41058</c:v>
                </c:pt>
                <c:pt idx="1157">
                  <c:v>41054</c:v>
                </c:pt>
                <c:pt idx="1158">
                  <c:v>41053</c:v>
                </c:pt>
                <c:pt idx="1159">
                  <c:v>41052</c:v>
                </c:pt>
                <c:pt idx="1160">
                  <c:v>41051</c:v>
                </c:pt>
                <c:pt idx="1161">
                  <c:v>41050</c:v>
                </c:pt>
                <c:pt idx="1162">
                  <c:v>41047</c:v>
                </c:pt>
                <c:pt idx="1163">
                  <c:v>41046</c:v>
                </c:pt>
                <c:pt idx="1164">
                  <c:v>41045</c:v>
                </c:pt>
                <c:pt idx="1165">
                  <c:v>41044</c:v>
                </c:pt>
                <c:pt idx="1166">
                  <c:v>41043</c:v>
                </c:pt>
                <c:pt idx="1167">
                  <c:v>41040</c:v>
                </c:pt>
                <c:pt idx="1168">
                  <c:v>41039</c:v>
                </c:pt>
                <c:pt idx="1169">
                  <c:v>41038</c:v>
                </c:pt>
                <c:pt idx="1170">
                  <c:v>41037</c:v>
                </c:pt>
                <c:pt idx="1171">
                  <c:v>41036</c:v>
                </c:pt>
                <c:pt idx="1172">
                  <c:v>41033</c:v>
                </c:pt>
                <c:pt idx="1173">
                  <c:v>41032</c:v>
                </c:pt>
                <c:pt idx="1174">
                  <c:v>41031</c:v>
                </c:pt>
                <c:pt idx="1175">
                  <c:v>41030</c:v>
                </c:pt>
                <c:pt idx="1176">
                  <c:v>41029</c:v>
                </c:pt>
                <c:pt idx="1177">
                  <c:v>41026</c:v>
                </c:pt>
                <c:pt idx="1178">
                  <c:v>41025</c:v>
                </c:pt>
                <c:pt idx="1179">
                  <c:v>41024</c:v>
                </c:pt>
                <c:pt idx="1180">
                  <c:v>41023</c:v>
                </c:pt>
                <c:pt idx="1181">
                  <c:v>41022</c:v>
                </c:pt>
                <c:pt idx="1182">
                  <c:v>41019</c:v>
                </c:pt>
                <c:pt idx="1183">
                  <c:v>41018</c:v>
                </c:pt>
                <c:pt idx="1184">
                  <c:v>41017</c:v>
                </c:pt>
                <c:pt idx="1185">
                  <c:v>41016</c:v>
                </c:pt>
                <c:pt idx="1186">
                  <c:v>41015</c:v>
                </c:pt>
                <c:pt idx="1187">
                  <c:v>41012</c:v>
                </c:pt>
                <c:pt idx="1188">
                  <c:v>41011</c:v>
                </c:pt>
                <c:pt idx="1189">
                  <c:v>41010</c:v>
                </c:pt>
                <c:pt idx="1190">
                  <c:v>41009</c:v>
                </c:pt>
                <c:pt idx="1191">
                  <c:v>41008</c:v>
                </c:pt>
                <c:pt idx="1192">
                  <c:v>41004</c:v>
                </c:pt>
                <c:pt idx="1193">
                  <c:v>41003</c:v>
                </c:pt>
                <c:pt idx="1194">
                  <c:v>41002</c:v>
                </c:pt>
                <c:pt idx="1195">
                  <c:v>41001</c:v>
                </c:pt>
                <c:pt idx="1196">
                  <c:v>40998</c:v>
                </c:pt>
                <c:pt idx="1197">
                  <c:v>40997</c:v>
                </c:pt>
                <c:pt idx="1198">
                  <c:v>40996</c:v>
                </c:pt>
                <c:pt idx="1199">
                  <c:v>40995</c:v>
                </c:pt>
                <c:pt idx="1200">
                  <c:v>40994</c:v>
                </c:pt>
                <c:pt idx="1201">
                  <c:v>40991</c:v>
                </c:pt>
                <c:pt idx="1202">
                  <c:v>40990</c:v>
                </c:pt>
                <c:pt idx="1203">
                  <c:v>40989</c:v>
                </c:pt>
                <c:pt idx="1204">
                  <c:v>40988</c:v>
                </c:pt>
                <c:pt idx="1205">
                  <c:v>40987</c:v>
                </c:pt>
                <c:pt idx="1206">
                  <c:v>40984</c:v>
                </c:pt>
                <c:pt idx="1207">
                  <c:v>40983</c:v>
                </c:pt>
                <c:pt idx="1208">
                  <c:v>40982</c:v>
                </c:pt>
                <c:pt idx="1209">
                  <c:v>40981</c:v>
                </c:pt>
                <c:pt idx="1210">
                  <c:v>40980</c:v>
                </c:pt>
                <c:pt idx="1211">
                  <c:v>40977</c:v>
                </c:pt>
                <c:pt idx="1212">
                  <c:v>40976</c:v>
                </c:pt>
                <c:pt idx="1213">
                  <c:v>40975</c:v>
                </c:pt>
                <c:pt idx="1214">
                  <c:v>40974</c:v>
                </c:pt>
                <c:pt idx="1215">
                  <c:v>40973</c:v>
                </c:pt>
                <c:pt idx="1216">
                  <c:v>40970</c:v>
                </c:pt>
                <c:pt idx="1217">
                  <c:v>40969</c:v>
                </c:pt>
                <c:pt idx="1218">
                  <c:v>40968</c:v>
                </c:pt>
                <c:pt idx="1219">
                  <c:v>40967</c:v>
                </c:pt>
                <c:pt idx="1220">
                  <c:v>40966</c:v>
                </c:pt>
                <c:pt idx="1221">
                  <c:v>40963</c:v>
                </c:pt>
                <c:pt idx="1222">
                  <c:v>40962</c:v>
                </c:pt>
                <c:pt idx="1223">
                  <c:v>40961</c:v>
                </c:pt>
                <c:pt idx="1224">
                  <c:v>40960</c:v>
                </c:pt>
                <c:pt idx="1225">
                  <c:v>40956</c:v>
                </c:pt>
                <c:pt idx="1226">
                  <c:v>40955</c:v>
                </c:pt>
                <c:pt idx="1227">
                  <c:v>40954</c:v>
                </c:pt>
                <c:pt idx="1228">
                  <c:v>40953</c:v>
                </c:pt>
                <c:pt idx="1229">
                  <c:v>40952</c:v>
                </c:pt>
                <c:pt idx="1230">
                  <c:v>40949</c:v>
                </c:pt>
                <c:pt idx="1231">
                  <c:v>40948</c:v>
                </c:pt>
                <c:pt idx="1232">
                  <c:v>40947</c:v>
                </c:pt>
                <c:pt idx="1233">
                  <c:v>40946</c:v>
                </c:pt>
                <c:pt idx="1234">
                  <c:v>40945</c:v>
                </c:pt>
                <c:pt idx="1235">
                  <c:v>40942</c:v>
                </c:pt>
                <c:pt idx="1236">
                  <c:v>40941</c:v>
                </c:pt>
                <c:pt idx="1237">
                  <c:v>40940</c:v>
                </c:pt>
                <c:pt idx="1238">
                  <c:v>40939</c:v>
                </c:pt>
                <c:pt idx="1239">
                  <c:v>40938</c:v>
                </c:pt>
                <c:pt idx="1240">
                  <c:v>40935</c:v>
                </c:pt>
                <c:pt idx="1241">
                  <c:v>40934</c:v>
                </c:pt>
                <c:pt idx="1242">
                  <c:v>40933</c:v>
                </c:pt>
                <c:pt idx="1243">
                  <c:v>40932</c:v>
                </c:pt>
                <c:pt idx="1244">
                  <c:v>40931</c:v>
                </c:pt>
                <c:pt idx="1245">
                  <c:v>40928</c:v>
                </c:pt>
                <c:pt idx="1246">
                  <c:v>40927</c:v>
                </c:pt>
                <c:pt idx="1247">
                  <c:v>40926</c:v>
                </c:pt>
                <c:pt idx="1248">
                  <c:v>40925</c:v>
                </c:pt>
                <c:pt idx="1249">
                  <c:v>40921</c:v>
                </c:pt>
                <c:pt idx="1250">
                  <c:v>40920</c:v>
                </c:pt>
                <c:pt idx="1251">
                  <c:v>40919</c:v>
                </c:pt>
                <c:pt idx="1252">
                  <c:v>40918</c:v>
                </c:pt>
                <c:pt idx="1253">
                  <c:v>40917</c:v>
                </c:pt>
                <c:pt idx="1254">
                  <c:v>40914</c:v>
                </c:pt>
                <c:pt idx="1255">
                  <c:v>40913</c:v>
                </c:pt>
                <c:pt idx="1256">
                  <c:v>40912</c:v>
                </c:pt>
                <c:pt idx="1257">
                  <c:v>40911</c:v>
                </c:pt>
              </c:numCache>
            </c:numRef>
          </c:cat>
          <c:val>
            <c:numRef>
              <c:f>BDX!$B$2:$B$1259</c:f>
              <c:numCache>
                <c:formatCode>General</c:formatCode>
                <c:ptCount val="1258"/>
                <c:pt idx="0">
                  <c:v>165.550003</c:v>
                </c:pt>
                <c:pt idx="1">
                  <c:v>166.14999399999999</c:v>
                </c:pt>
                <c:pt idx="2">
                  <c:v>165.86999499999999</c:v>
                </c:pt>
                <c:pt idx="3">
                  <c:v>167.05999800000001</c:v>
                </c:pt>
                <c:pt idx="4">
                  <c:v>166.479996</c:v>
                </c:pt>
                <c:pt idx="5">
                  <c:v>165.91000399999999</c:v>
                </c:pt>
                <c:pt idx="6">
                  <c:v>165.970001</c:v>
                </c:pt>
                <c:pt idx="7">
                  <c:v>166.14999399999999</c:v>
                </c:pt>
                <c:pt idx="8">
                  <c:v>166.740005</c:v>
                </c:pt>
                <c:pt idx="9">
                  <c:v>167.75</c:v>
                </c:pt>
                <c:pt idx="10">
                  <c:v>169.19000199999999</c:v>
                </c:pt>
                <c:pt idx="11">
                  <c:v>167.75</c:v>
                </c:pt>
                <c:pt idx="12">
                  <c:v>168.11999499999999</c:v>
                </c:pt>
                <c:pt idx="13">
                  <c:v>169.39999399999999</c:v>
                </c:pt>
                <c:pt idx="14">
                  <c:v>166.509995</c:v>
                </c:pt>
                <c:pt idx="15">
                  <c:v>163.63999899999999</c:v>
                </c:pt>
                <c:pt idx="16">
                  <c:v>163.990005</c:v>
                </c:pt>
                <c:pt idx="17">
                  <c:v>164.02000100000001</c:v>
                </c:pt>
                <c:pt idx="18">
                  <c:v>163.681511</c:v>
                </c:pt>
                <c:pt idx="19">
                  <c:v>164.79654400000001</c:v>
                </c:pt>
                <c:pt idx="20">
                  <c:v>163.89057199999999</c:v>
                </c:pt>
                <c:pt idx="21">
                  <c:v>168.35073199999999</c:v>
                </c:pt>
                <c:pt idx="22">
                  <c:v>171.96463800000001</c:v>
                </c:pt>
                <c:pt idx="23">
                  <c:v>169.555363</c:v>
                </c:pt>
                <c:pt idx="24">
                  <c:v>169.933684</c:v>
                </c:pt>
                <c:pt idx="25">
                  <c:v>167.73346900000001</c:v>
                </c:pt>
                <c:pt idx="26">
                  <c:v>166.92706100000001</c:v>
                </c:pt>
                <c:pt idx="27">
                  <c:v>171.30757399999999</c:v>
                </c:pt>
                <c:pt idx="28">
                  <c:v>171.09849800000001</c:v>
                </c:pt>
                <c:pt idx="29">
                  <c:v>172.65158299999999</c:v>
                </c:pt>
                <c:pt idx="30">
                  <c:v>168.51001199999999</c:v>
                </c:pt>
                <c:pt idx="31">
                  <c:v>166.04100500000001</c:v>
                </c:pt>
                <c:pt idx="32">
                  <c:v>162.078644</c:v>
                </c:pt>
                <c:pt idx="33">
                  <c:v>169.605144</c:v>
                </c:pt>
                <c:pt idx="34">
                  <c:v>174.83188200000001</c:v>
                </c:pt>
                <c:pt idx="35">
                  <c:v>174.03542300000001</c:v>
                </c:pt>
                <c:pt idx="36">
                  <c:v>177.91815199999999</c:v>
                </c:pt>
                <c:pt idx="37">
                  <c:v>177.101778</c:v>
                </c:pt>
                <c:pt idx="38">
                  <c:v>174.21463399999999</c:v>
                </c:pt>
                <c:pt idx="39">
                  <c:v>172.41264100000001</c:v>
                </c:pt>
                <c:pt idx="40">
                  <c:v>166.13060300000001</c:v>
                </c:pt>
                <c:pt idx="41">
                  <c:v>165.63281799999999</c:v>
                </c:pt>
                <c:pt idx="42">
                  <c:v>167.16600299999999</c:v>
                </c:pt>
                <c:pt idx="43">
                  <c:v>167.04652400000001</c:v>
                </c:pt>
                <c:pt idx="44">
                  <c:v>166.50892400000001</c:v>
                </c:pt>
                <c:pt idx="45">
                  <c:v>166.80759699999999</c:v>
                </c:pt>
                <c:pt idx="46">
                  <c:v>170.22239200000001</c:v>
                </c:pt>
                <c:pt idx="47">
                  <c:v>171.39717099999999</c:v>
                </c:pt>
                <c:pt idx="48">
                  <c:v>171.556466</c:v>
                </c:pt>
                <c:pt idx="49">
                  <c:v>172.26331200000001</c:v>
                </c:pt>
                <c:pt idx="50">
                  <c:v>171.45690300000001</c:v>
                </c:pt>
                <c:pt idx="51">
                  <c:v>172.02437</c:v>
                </c:pt>
                <c:pt idx="52">
                  <c:v>170.77990800000001</c:v>
                </c:pt>
                <c:pt idx="53">
                  <c:v>171.16818000000001</c:v>
                </c:pt>
                <c:pt idx="54">
                  <c:v>172.094067</c:v>
                </c:pt>
                <c:pt idx="55">
                  <c:v>172.70136400000001</c:v>
                </c:pt>
                <c:pt idx="56">
                  <c:v>173.19914900000001</c:v>
                </c:pt>
                <c:pt idx="57">
                  <c:v>178.39602099999999</c:v>
                </c:pt>
                <c:pt idx="58">
                  <c:v>176.61394300000001</c:v>
                </c:pt>
                <c:pt idx="59">
                  <c:v>176.32523499999999</c:v>
                </c:pt>
                <c:pt idx="60">
                  <c:v>175.867267</c:v>
                </c:pt>
                <c:pt idx="61">
                  <c:v>175.2998</c:v>
                </c:pt>
                <c:pt idx="62">
                  <c:v>177.61947799999999</c:v>
                </c:pt>
                <c:pt idx="63">
                  <c:v>178.93362099999999</c:v>
                </c:pt>
                <c:pt idx="64">
                  <c:v>175.65820600000001</c:v>
                </c:pt>
                <c:pt idx="65">
                  <c:v>178.376105</c:v>
                </c:pt>
                <c:pt idx="66">
                  <c:v>178.17699400000001</c:v>
                </c:pt>
                <c:pt idx="67">
                  <c:v>176.225672</c:v>
                </c:pt>
                <c:pt idx="68">
                  <c:v>178.704645</c:v>
                </c:pt>
                <c:pt idx="69">
                  <c:v>180.745564</c:v>
                </c:pt>
                <c:pt idx="70">
                  <c:v>178.58518100000001</c:v>
                </c:pt>
                <c:pt idx="71">
                  <c:v>175.11063999999999</c:v>
                </c:pt>
                <c:pt idx="72">
                  <c:v>174.881663</c:v>
                </c:pt>
                <c:pt idx="73">
                  <c:v>174.42369500000001</c:v>
                </c:pt>
                <c:pt idx="74">
                  <c:v>175.24006800000001</c:v>
                </c:pt>
                <c:pt idx="75">
                  <c:v>172.034335</c:v>
                </c:pt>
                <c:pt idx="76">
                  <c:v>170.341871</c:v>
                </c:pt>
                <c:pt idx="77">
                  <c:v>172.522154</c:v>
                </c:pt>
                <c:pt idx="78">
                  <c:v>170.24230800000001</c:v>
                </c:pt>
                <c:pt idx="79">
                  <c:v>175.867267</c:v>
                </c:pt>
                <c:pt idx="80">
                  <c:v>176.97234900000001</c:v>
                </c:pt>
                <c:pt idx="81">
                  <c:v>176.43475000000001</c:v>
                </c:pt>
                <c:pt idx="82">
                  <c:v>175.879302</c:v>
                </c:pt>
                <c:pt idx="83">
                  <c:v>175.581737</c:v>
                </c:pt>
                <c:pt idx="84">
                  <c:v>175.770195</c:v>
                </c:pt>
                <c:pt idx="85">
                  <c:v>176.28595899999999</c:v>
                </c:pt>
                <c:pt idx="86">
                  <c:v>175.809864</c:v>
                </c:pt>
                <c:pt idx="87">
                  <c:v>174.04432700000001</c:v>
                </c:pt>
                <c:pt idx="88">
                  <c:v>172.725131</c:v>
                </c:pt>
                <c:pt idx="89">
                  <c:v>171.84236300000001</c:v>
                </c:pt>
                <c:pt idx="90">
                  <c:v>173.488879</c:v>
                </c:pt>
                <c:pt idx="91">
                  <c:v>173.042539</c:v>
                </c:pt>
                <c:pt idx="92">
                  <c:v>172.43749399999999</c:v>
                </c:pt>
                <c:pt idx="93">
                  <c:v>172.288704</c:v>
                </c:pt>
                <c:pt idx="94">
                  <c:v>171.70350099999999</c:v>
                </c:pt>
                <c:pt idx="95">
                  <c:v>171.376181</c:v>
                </c:pt>
                <c:pt idx="96">
                  <c:v>172.79456999999999</c:v>
                </c:pt>
                <c:pt idx="97">
                  <c:v>172.566428</c:v>
                </c:pt>
                <c:pt idx="98">
                  <c:v>175.274258</c:v>
                </c:pt>
                <c:pt idx="99">
                  <c:v>173.54839000000001</c:v>
                </c:pt>
                <c:pt idx="100">
                  <c:v>172.73504500000001</c:v>
                </c:pt>
                <c:pt idx="101">
                  <c:v>172.110174</c:v>
                </c:pt>
                <c:pt idx="102">
                  <c:v>172.31845899999999</c:v>
                </c:pt>
                <c:pt idx="103">
                  <c:v>170.136337</c:v>
                </c:pt>
                <c:pt idx="104">
                  <c:v>174.35180600000001</c:v>
                </c:pt>
                <c:pt idx="105">
                  <c:v>174.99651900000001</c:v>
                </c:pt>
                <c:pt idx="106">
                  <c:v>175.343681</c:v>
                </c:pt>
                <c:pt idx="107">
                  <c:v>174.57002</c:v>
                </c:pt>
                <c:pt idx="108">
                  <c:v>174.530351</c:v>
                </c:pt>
                <c:pt idx="109">
                  <c:v>173.11196200000001</c:v>
                </c:pt>
                <c:pt idx="110">
                  <c:v>173.6079</c:v>
                </c:pt>
                <c:pt idx="111">
                  <c:v>171.376181</c:v>
                </c:pt>
                <c:pt idx="112">
                  <c:v>172.258949</c:v>
                </c:pt>
                <c:pt idx="113">
                  <c:v>173.43928299999999</c:v>
                </c:pt>
                <c:pt idx="114">
                  <c:v>174.35180600000001</c:v>
                </c:pt>
                <c:pt idx="115">
                  <c:v>173.10204899999999</c:v>
                </c:pt>
                <c:pt idx="116">
                  <c:v>172.983013</c:v>
                </c:pt>
                <c:pt idx="117">
                  <c:v>173.65749600000001</c:v>
                </c:pt>
                <c:pt idx="118">
                  <c:v>175.09571199999999</c:v>
                </c:pt>
                <c:pt idx="119">
                  <c:v>174.51051000000001</c:v>
                </c:pt>
                <c:pt idx="120">
                  <c:v>174.27245400000001</c:v>
                </c:pt>
                <c:pt idx="121">
                  <c:v>174.917182</c:v>
                </c:pt>
                <c:pt idx="122">
                  <c:v>174.21294399999999</c:v>
                </c:pt>
                <c:pt idx="123">
                  <c:v>171.76301100000001</c:v>
                </c:pt>
                <c:pt idx="124">
                  <c:v>170.67195799999999</c:v>
                </c:pt>
                <c:pt idx="125">
                  <c:v>169.81894500000001</c:v>
                </c:pt>
                <c:pt idx="126">
                  <c:v>168.26169300000001</c:v>
                </c:pt>
                <c:pt idx="127">
                  <c:v>168.212097</c:v>
                </c:pt>
                <c:pt idx="128">
                  <c:v>166.80363600000001</c:v>
                </c:pt>
                <c:pt idx="129">
                  <c:v>162.74687</c:v>
                </c:pt>
                <c:pt idx="130">
                  <c:v>161.68555699999999</c:v>
                </c:pt>
                <c:pt idx="131">
                  <c:v>165.35550699999999</c:v>
                </c:pt>
                <c:pt idx="132">
                  <c:v>170.790978</c:v>
                </c:pt>
                <c:pt idx="133">
                  <c:v>168.58901399999999</c:v>
                </c:pt>
                <c:pt idx="134">
                  <c:v>168.638611</c:v>
                </c:pt>
                <c:pt idx="135">
                  <c:v>166.66477399999999</c:v>
                </c:pt>
                <c:pt idx="136">
                  <c:v>164.44296800000001</c:v>
                </c:pt>
                <c:pt idx="137">
                  <c:v>165.940709</c:v>
                </c:pt>
                <c:pt idx="138">
                  <c:v>165.40508800000001</c:v>
                </c:pt>
                <c:pt idx="139">
                  <c:v>167.636807</c:v>
                </c:pt>
                <c:pt idx="140">
                  <c:v>166.982181</c:v>
                </c:pt>
                <c:pt idx="141">
                  <c:v>167.91453100000001</c:v>
                </c:pt>
                <c:pt idx="142">
                  <c:v>168.84689599999999</c:v>
                </c:pt>
                <c:pt idx="143">
                  <c:v>168.757631</c:v>
                </c:pt>
                <c:pt idx="144">
                  <c:v>167.249977</c:v>
                </c:pt>
                <c:pt idx="145">
                  <c:v>167.94429400000001</c:v>
                </c:pt>
                <c:pt idx="146">
                  <c:v>167.20327700000001</c:v>
                </c:pt>
                <c:pt idx="147">
                  <c:v>166.729029</c:v>
                </c:pt>
                <c:pt idx="148">
                  <c:v>165.039502</c:v>
                </c:pt>
                <c:pt idx="149">
                  <c:v>164.456571</c:v>
                </c:pt>
                <c:pt idx="150">
                  <c:v>164.99011300000001</c:v>
                </c:pt>
                <c:pt idx="151">
                  <c:v>165.187714</c:v>
                </c:pt>
                <c:pt idx="152">
                  <c:v>164.999987</c:v>
                </c:pt>
                <c:pt idx="153">
                  <c:v>164.08113299999999</c:v>
                </c:pt>
                <c:pt idx="154">
                  <c:v>162.184113</c:v>
                </c:pt>
                <c:pt idx="155">
                  <c:v>163.02394000000001</c:v>
                </c:pt>
                <c:pt idx="156">
                  <c:v>161.97663700000001</c:v>
                </c:pt>
                <c:pt idx="157">
                  <c:v>163.468547</c:v>
                </c:pt>
                <c:pt idx="158">
                  <c:v>163.44878299999999</c:v>
                </c:pt>
                <c:pt idx="159">
                  <c:v>166.55119199999999</c:v>
                </c:pt>
                <c:pt idx="160">
                  <c:v>164.298484</c:v>
                </c:pt>
                <c:pt idx="161">
                  <c:v>165.14818500000001</c:v>
                </c:pt>
                <c:pt idx="162">
                  <c:v>165.04939200000001</c:v>
                </c:pt>
                <c:pt idx="163">
                  <c:v>165.63232199999999</c:v>
                </c:pt>
                <c:pt idx="164">
                  <c:v>163.992199</c:v>
                </c:pt>
                <c:pt idx="165">
                  <c:v>162.86585199999999</c:v>
                </c:pt>
                <c:pt idx="166">
                  <c:v>163.23143099999999</c:v>
                </c:pt>
                <c:pt idx="167">
                  <c:v>159.66466500000001</c:v>
                </c:pt>
                <c:pt idx="168">
                  <c:v>158.50866300000001</c:v>
                </c:pt>
                <c:pt idx="169">
                  <c:v>158.97303600000001</c:v>
                </c:pt>
                <c:pt idx="170">
                  <c:v>159.32872499999999</c:v>
                </c:pt>
                <c:pt idx="171">
                  <c:v>159.99069900000001</c:v>
                </c:pt>
                <c:pt idx="172">
                  <c:v>159.51645199999999</c:v>
                </c:pt>
                <c:pt idx="173">
                  <c:v>157.63921300000001</c:v>
                </c:pt>
                <c:pt idx="174">
                  <c:v>158.340701</c:v>
                </c:pt>
                <c:pt idx="175">
                  <c:v>157.965262</c:v>
                </c:pt>
                <c:pt idx="176">
                  <c:v>156.829026</c:v>
                </c:pt>
                <c:pt idx="177">
                  <c:v>156.81915100000001</c:v>
                </c:pt>
                <c:pt idx="178">
                  <c:v>156.09789799999999</c:v>
                </c:pt>
                <c:pt idx="179">
                  <c:v>157.570044</c:v>
                </c:pt>
                <c:pt idx="180">
                  <c:v>157.24399399999999</c:v>
                </c:pt>
                <c:pt idx="181">
                  <c:v>156.2955</c:v>
                </c:pt>
                <c:pt idx="182">
                  <c:v>157.076032</c:v>
                </c:pt>
                <c:pt idx="183">
                  <c:v>155.781723</c:v>
                </c:pt>
                <c:pt idx="184">
                  <c:v>152.06675899999999</c:v>
                </c:pt>
                <c:pt idx="185">
                  <c:v>152.78801200000001</c:v>
                </c:pt>
                <c:pt idx="186">
                  <c:v>153.17334</c:v>
                </c:pt>
                <c:pt idx="187">
                  <c:v>153.55866900000001</c:v>
                </c:pt>
                <c:pt idx="188">
                  <c:v>151.02932999999999</c:v>
                </c:pt>
                <c:pt idx="189">
                  <c:v>153.06465700000001</c:v>
                </c:pt>
                <c:pt idx="190">
                  <c:v>151.65179000000001</c:v>
                </c:pt>
                <c:pt idx="191">
                  <c:v>150.00179199999999</c:v>
                </c:pt>
                <c:pt idx="192">
                  <c:v>150.713156</c:v>
                </c:pt>
                <c:pt idx="193">
                  <c:v>149.70538199999999</c:v>
                </c:pt>
                <c:pt idx="194">
                  <c:v>147.24519699999999</c:v>
                </c:pt>
                <c:pt idx="195">
                  <c:v>147.34400600000001</c:v>
                </c:pt>
                <c:pt idx="196">
                  <c:v>147.45268899999999</c:v>
                </c:pt>
                <c:pt idx="197">
                  <c:v>147.75897399999999</c:v>
                </c:pt>
                <c:pt idx="198">
                  <c:v>147.38352</c:v>
                </c:pt>
                <c:pt idx="199">
                  <c:v>148.44071299999999</c:v>
                </c:pt>
                <c:pt idx="200">
                  <c:v>145.941014</c:v>
                </c:pt>
                <c:pt idx="201">
                  <c:v>147.98621499999999</c:v>
                </c:pt>
                <c:pt idx="202">
                  <c:v>147.50207800000001</c:v>
                </c:pt>
                <c:pt idx="203">
                  <c:v>148.954474</c:v>
                </c:pt>
                <c:pt idx="204">
                  <c:v>147.98621499999999</c:v>
                </c:pt>
                <c:pt idx="205">
                  <c:v>146.73142100000001</c:v>
                </c:pt>
                <c:pt idx="206">
                  <c:v>145.34819300000001</c:v>
                </c:pt>
                <c:pt idx="207">
                  <c:v>145.42723699999999</c:v>
                </c:pt>
                <c:pt idx="208">
                  <c:v>146.24727999999999</c:v>
                </c:pt>
                <c:pt idx="209">
                  <c:v>146.70959099999999</c:v>
                </c:pt>
                <c:pt idx="210">
                  <c:v>147.05386999999999</c:v>
                </c:pt>
                <c:pt idx="211">
                  <c:v>148.25390999999999</c:v>
                </c:pt>
                <c:pt idx="212">
                  <c:v>147.66372100000001</c:v>
                </c:pt>
                <c:pt idx="213">
                  <c:v>145.03740999999999</c:v>
                </c:pt>
                <c:pt idx="214">
                  <c:v>147.19157899999999</c:v>
                </c:pt>
                <c:pt idx="215">
                  <c:v>146.237449</c:v>
                </c:pt>
                <c:pt idx="216">
                  <c:v>145.057087</c:v>
                </c:pt>
                <c:pt idx="217">
                  <c:v>144.06361799999999</c:v>
                </c:pt>
                <c:pt idx="218">
                  <c:v>143.29636600000001</c:v>
                </c:pt>
                <c:pt idx="219">
                  <c:v>142.52913000000001</c:v>
                </c:pt>
                <c:pt idx="220">
                  <c:v>140.83727099999999</c:v>
                </c:pt>
                <c:pt idx="221">
                  <c:v>141.75206299999999</c:v>
                </c:pt>
                <c:pt idx="222">
                  <c:v>139.79461800000001</c:v>
                </c:pt>
                <c:pt idx="223">
                  <c:v>137.52241599999999</c:v>
                </c:pt>
                <c:pt idx="224">
                  <c:v>133.115723</c:v>
                </c:pt>
                <c:pt idx="225">
                  <c:v>133.91246699999999</c:v>
                </c:pt>
                <c:pt idx="226">
                  <c:v>132.14191600000001</c:v>
                </c:pt>
                <c:pt idx="227">
                  <c:v>130.70581300000001</c:v>
                </c:pt>
                <c:pt idx="228">
                  <c:v>133.03702999999999</c:v>
                </c:pt>
                <c:pt idx="229">
                  <c:v>135.65351000000001</c:v>
                </c:pt>
                <c:pt idx="230">
                  <c:v>138.77164099999999</c:v>
                </c:pt>
                <c:pt idx="231">
                  <c:v>142.67668499999999</c:v>
                </c:pt>
                <c:pt idx="232">
                  <c:v>143.63081500000001</c:v>
                </c:pt>
                <c:pt idx="233">
                  <c:v>142.99144100000001</c:v>
                </c:pt>
                <c:pt idx="234">
                  <c:v>139.95200299999999</c:v>
                </c:pt>
                <c:pt idx="235">
                  <c:v>143.650477</c:v>
                </c:pt>
                <c:pt idx="236">
                  <c:v>143.12915000000001</c:v>
                </c:pt>
                <c:pt idx="237">
                  <c:v>142.52913000000001</c:v>
                </c:pt>
                <c:pt idx="238">
                  <c:v>142.39142100000001</c:v>
                </c:pt>
                <c:pt idx="239">
                  <c:v>139.33230699999999</c:v>
                </c:pt>
                <c:pt idx="240">
                  <c:v>138.555239</c:v>
                </c:pt>
                <c:pt idx="241">
                  <c:v>140.16840500000001</c:v>
                </c:pt>
                <c:pt idx="242">
                  <c:v>140.09954300000001</c:v>
                </c:pt>
                <c:pt idx="243">
                  <c:v>143.03079500000001</c:v>
                </c:pt>
                <c:pt idx="244">
                  <c:v>139.06673499999999</c:v>
                </c:pt>
                <c:pt idx="245">
                  <c:v>140.11922000000001</c:v>
                </c:pt>
                <c:pt idx="246">
                  <c:v>138.84048799999999</c:v>
                </c:pt>
                <c:pt idx="247">
                  <c:v>140.03069600000001</c:v>
                </c:pt>
                <c:pt idx="248">
                  <c:v>142.165189</c:v>
                </c:pt>
                <c:pt idx="249">
                  <c:v>144.53576000000001</c:v>
                </c:pt>
                <c:pt idx="250">
                  <c:v>145.99153999999999</c:v>
                </c:pt>
                <c:pt idx="251">
                  <c:v>145.52922899999999</c:v>
                </c:pt>
                <c:pt idx="252">
                  <c:v>151.56876500000001</c:v>
                </c:pt>
                <c:pt idx="253">
                  <c:v>152.88683599999999</c:v>
                </c:pt>
                <c:pt idx="254">
                  <c:v>153.96884399999999</c:v>
                </c:pt>
                <c:pt idx="255">
                  <c:v>152.82782</c:v>
                </c:pt>
                <c:pt idx="256">
                  <c:v>153.358993</c:v>
                </c:pt>
                <c:pt idx="257">
                  <c:v>153.319639</c:v>
                </c:pt>
                <c:pt idx="258">
                  <c:v>151.84418199999999</c:v>
                </c:pt>
                <c:pt idx="259">
                  <c:v>151.07694599999999</c:v>
                </c:pt>
                <c:pt idx="260">
                  <c:v>150.61463499999999</c:v>
                </c:pt>
                <c:pt idx="261">
                  <c:v>153.358993</c:v>
                </c:pt>
                <c:pt idx="262">
                  <c:v>153.339316</c:v>
                </c:pt>
                <c:pt idx="263">
                  <c:v>150.78185199999999</c:v>
                </c:pt>
                <c:pt idx="264">
                  <c:v>150.68349699999999</c:v>
                </c:pt>
                <c:pt idx="265">
                  <c:v>149.198194</c:v>
                </c:pt>
                <c:pt idx="266">
                  <c:v>151.82452000000001</c:v>
                </c:pt>
                <c:pt idx="267">
                  <c:v>150.36872500000001</c:v>
                </c:pt>
                <c:pt idx="268">
                  <c:v>152.16878500000001</c:v>
                </c:pt>
                <c:pt idx="269">
                  <c:v>150.45725999999999</c:v>
                </c:pt>
                <c:pt idx="270">
                  <c:v>151.62276299999999</c:v>
                </c:pt>
                <c:pt idx="271">
                  <c:v>146.84322800000001</c:v>
                </c:pt>
                <c:pt idx="272">
                  <c:v>148.655146</c:v>
                </c:pt>
                <c:pt idx="273">
                  <c:v>149.52682200000001</c:v>
                </c:pt>
                <c:pt idx="274">
                  <c:v>147.15664699999999</c:v>
                </c:pt>
                <c:pt idx="275">
                  <c:v>148.175229</c:v>
                </c:pt>
                <c:pt idx="276">
                  <c:v>147.02931899999999</c:v>
                </c:pt>
                <c:pt idx="277">
                  <c:v>147.45047400000001</c:v>
                </c:pt>
                <c:pt idx="278">
                  <c:v>147.81285099999999</c:v>
                </c:pt>
                <c:pt idx="279">
                  <c:v>148.10667799999999</c:v>
                </c:pt>
                <c:pt idx="280">
                  <c:v>146.872624</c:v>
                </c:pt>
                <c:pt idx="281">
                  <c:v>148.42008200000001</c:v>
                </c:pt>
                <c:pt idx="282">
                  <c:v>147.852036</c:v>
                </c:pt>
                <c:pt idx="283">
                  <c:v>147.68552299999999</c:v>
                </c:pt>
                <c:pt idx="284">
                  <c:v>145.61896300000001</c:v>
                </c:pt>
                <c:pt idx="285">
                  <c:v>145.37411</c:v>
                </c:pt>
                <c:pt idx="286">
                  <c:v>148.83144799999999</c:v>
                </c:pt>
                <c:pt idx="287">
                  <c:v>148.978354</c:v>
                </c:pt>
                <c:pt idx="288">
                  <c:v>149.27217999999999</c:v>
                </c:pt>
                <c:pt idx="289">
                  <c:v>149.36032399999999</c:v>
                </c:pt>
                <c:pt idx="290">
                  <c:v>149.105682</c:v>
                </c:pt>
                <c:pt idx="291">
                  <c:v>147.90099499999999</c:v>
                </c:pt>
                <c:pt idx="292">
                  <c:v>143.61117999999999</c:v>
                </c:pt>
                <c:pt idx="293">
                  <c:v>141.828643</c:v>
                </c:pt>
                <c:pt idx="294">
                  <c:v>139.58579700000001</c:v>
                </c:pt>
                <c:pt idx="295">
                  <c:v>140.281171</c:v>
                </c:pt>
                <c:pt idx="296">
                  <c:v>139.04711699999999</c:v>
                </c:pt>
                <c:pt idx="297">
                  <c:v>137.85223300000001</c:v>
                </c:pt>
                <c:pt idx="298">
                  <c:v>137.01972699999999</c:v>
                </c:pt>
                <c:pt idx="299">
                  <c:v>137.333146</c:v>
                </c:pt>
                <c:pt idx="300">
                  <c:v>135.599583</c:v>
                </c:pt>
                <c:pt idx="301">
                  <c:v>136.88261</c:v>
                </c:pt>
                <c:pt idx="302">
                  <c:v>136.88261</c:v>
                </c:pt>
                <c:pt idx="303">
                  <c:v>137.068701</c:v>
                </c:pt>
                <c:pt idx="304">
                  <c:v>136.68673100000001</c:v>
                </c:pt>
                <c:pt idx="305">
                  <c:v>134.24800400000001</c:v>
                </c:pt>
                <c:pt idx="306">
                  <c:v>132.96496200000001</c:v>
                </c:pt>
                <c:pt idx="307">
                  <c:v>134.091295</c:v>
                </c:pt>
                <c:pt idx="308">
                  <c:v>135.609387</c:v>
                </c:pt>
                <c:pt idx="309">
                  <c:v>134.92378600000001</c:v>
                </c:pt>
                <c:pt idx="310">
                  <c:v>134.29696300000001</c:v>
                </c:pt>
                <c:pt idx="311">
                  <c:v>134.414503</c:v>
                </c:pt>
                <c:pt idx="312">
                  <c:v>131.819052</c:v>
                </c:pt>
                <c:pt idx="313">
                  <c:v>134.16964999999999</c:v>
                </c:pt>
                <c:pt idx="314">
                  <c:v>132.58299199999999</c:v>
                </c:pt>
                <c:pt idx="315">
                  <c:v>129.468469</c:v>
                </c:pt>
                <c:pt idx="316">
                  <c:v>129.92879400000001</c:v>
                </c:pt>
                <c:pt idx="317">
                  <c:v>128.19523100000001</c:v>
                </c:pt>
                <c:pt idx="318">
                  <c:v>127.71531400000001</c:v>
                </c:pt>
                <c:pt idx="319">
                  <c:v>133.34693200000001</c:v>
                </c:pt>
                <c:pt idx="320">
                  <c:v>135.98155299999999</c:v>
                </c:pt>
                <c:pt idx="321">
                  <c:v>136.412497</c:v>
                </c:pt>
                <c:pt idx="322">
                  <c:v>135.41349199999999</c:v>
                </c:pt>
                <c:pt idx="323">
                  <c:v>136.24599799999999</c:v>
                </c:pt>
                <c:pt idx="324">
                  <c:v>135.48205799999999</c:v>
                </c:pt>
                <c:pt idx="325">
                  <c:v>136.921795</c:v>
                </c:pt>
                <c:pt idx="326">
                  <c:v>136.01093399999999</c:v>
                </c:pt>
                <c:pt idx="327">
                  <c:v>134.35572500000001</c:v>
                </c:pt>
                <c:pt idx="328">
                  <c:v>133.454668</c:v>
                </c:pt>
                <c:pt idx="329">
                  <c:v>133.18043399999999</c:v>
                </c:pt>
                <c:pt idx="330">
                  <c:v>132.416494</c:v>
                </c:pt>
                <c:pt idx="331">
                  <c:v>133.102079</c:v>
                </c:pt>
                <c:pt idx="332">
                  <c:v>135.17844299999999</c:v>
                </c:pt>
                <c:pt idx="333">
                  <c:v>131.55462199999999</c:v>
                </c:pt>
                <c:pt idx="334">
                  <c:v>133.13146499999999</c:v>
                </c:pt>
                <c:pt idx="335">
                  <c:v>133.31673799999999</c:v>
                </c:pt>
                <c:pt idx="336">
                  <c:v>131.53228899999999</c:v>
                </c:pt>
                <c:pt idx="337">
                  <c:v>137.509705</c:v>
                </c:pt>
                <c:pt idx="338">
                  <c:v>139.27464699999999</c:v>
                </c:pt>
                <c:pt idx="339">
                  <c:v>139.39165499999999</c:v>
                </c:pt>
                <c:pt idx="340">
                  <c:v>136.45658599999999</c:v>
                </c:pt>
                <c:pt idx="341">
                  <c:v>134.19432900000001</c:v>
                </c:pt>
                <c:pt idx="342">
                  <c:v>134.75989300000001</c:v>
                </c:pt>
                <c:pt idx="343">
                  <c:v>138.38729599999999</c:v>
                </c:pt>
                <c:pt idx="344">
                  <c:v>140.005978</c:v>
                </c:pt>
                <c:pt idx="345">
                  <c:v>142.86303699999999</c:v>
                </c:pt>
                <c:pt idx="346">
                  <c:v>143.41885500000001</c:v>
                </c:pt>
                <c:pt idx="347">
                  <c:v>144.90102300000001</c:v>
                </c:pt>
                <c:pt idx="348">
                  <c:v>144.57923600000001</c:v>
                </c:pt>
                <c:pt idx="349">
                  <c:v>143.925916</c:v>
                </c:pt>
                <c:pt idx="350">
                  <c:v>144.24768800000001</c:v>
                </c:pt>
                <c:pt idx="351">
                  <c:v>144.90102300000001</c:v>
                </c:pt>
                <c:pt idx="352">
                  <c:v>146.55870400000001</c:v>
                </c:pt>
                <c:pt idx="353">
                  <c:v>145.21305000000001</c:v>
                </c:pt>
                <c:pt idx="354">
                  <c:v>146.45144099999999</c:v>
                </c:pt>
                <c:pt idx="355">
                  <c:v>150.03008500000001</c:v>
                </c:pt>
                <c:pt idx="356">
                  <c:v>148.55767800000001</c:v>
                </c:pt>
                <c:pt idx="357">
                  <c:v>148.635673</c:v>
                </c:pt>
                <c:pt idx="358">
                  <c:v>148.36264399999999</c:v>
                </c:pt>
                <c:pt idx="359">
                  <c:v>148.21638400000001</c:v>
                </c:pt>
                <c:pt idx="360">
                  <c:v>148.206638</c:v>
                </c:pt>
                <c:pt idx="361">
                  <c:v>146.14915999999999</c:v>
                </c:pt>
                <c:pt idx="362">
                  <c:v>142.68752499999999</c:v>
                </c:pt>
                <c:pt idx="363">
                  <c:v>143.63337999999999</c:v>
                </c:pt>
                <c:pt idx="364">
                  <c:v>144.481719</c:v>
                </c:pt>
                <c:pt idx="365">
                  <c:v>144.32569799999999</c:v>
                </c:pt>
                <c:pt idx="366">
                  <c:v>143.838145</c:v>
                </c:pt>
                <c:pt idx="367">
                  <c:v>144.47197399999999</c:v>
                </c:pt>
                <c:pt idx="368">
                  <c:v>144.364711</c:v>
                </c:pt>
                <c:pt idx="369">
                  <c:v>144.31595300000001</c:v>
                </c:pt>
                <c:pt idx="370">
                  <c:v>143.09706800000001</c:v>
                </c:pt>
                <c:pt idx="371">
                  <c:v>143.56511599999999</c:v>
                </c:pt>
                <c:pt idx="372">
                  <c:v>142.316979</c:v>
                </c:pt>
                <c:pt idx="373">
                  <c:v>140.67880500000001</c:v>
                </c:pt>
                <c:pt idx="374">
                  <c:v>138.29954000000001</c:v>
                </c:pt>
                <c:pt idx="375">
                  <c:v>137.626713</c:v>
                </c:pt>
                <c:pt idx="376">
                  <c:v>139.67444499999999</c:v>
                </c:pt>
                <c:pt idx="377">
                  <c:v>139.09912</c:v>
                </c:pt>
                <c:pt idx="378">
                  <c:v>139.615926</c:v>
                </c:pt>
                <c:pt idx="379">
                  <c:v>139.65493900000001</c:v>
                </c:pt>
                <c:pt idx="380">
                  <c:v>138.12401199999999</c:v>
                </c:pt>
                <c:pt idx="381">
                  <c:v>138.25078099999999</c:v>
                </c:pt>
                <c:pt idx="382">
                  <c:v>138.50430399999999</c:v>
                </c:pt>
                <c:pt idx="383">
                  <c:v>138.37755000000001</c:v>
                </c:pt>
                <c:pt idx="384">
                  <c:v>138.17277100000001</c:v>
                </c:pt>
                <c:pt idx="385">
                  <c:v>139.60617999999999</c:v>
                </c:pt>
                <c:pt idx="386">
                  <c:v>139.41116199999999</c:v>
                </c:pt>
                <c:pt idx="387">
                  <c:v>138.29954000000001</c:v>
                </c:pt>
                <c:pt idx="388">
                  <c:v>137.304925</c:v>
                </c:pt>
                <c:pt idx="389">
                  <c:v>136.281059</c:v>
                </c:pt>
                <c:pt idx="390">
                  <c:v>135.77401399999999</c:v>
                </c:pt>
                <c:pt idx="391">
                  <c:v>135.130439</c:v>
                </c:pt>
                <c:pt idx="392">
                  <c:v>136.12505300000001</c:v>
                </c:pt>
                <c:pt idx="393">
                  <c:v>137.35368399999999</c:v>
                </c:pt>
                <c:pt idx="394">
                  <c:v>136.563849</c:v>
                </c:pt>
                <c:pt idx="395">
                  <c:v>134.49661</c:v>
                </c:pt>
                <c:pt idx="396">
                  <c:v>136.09580099999999</c:v>
                </c:pt>
                <c:pt idx="397">
                  <c:v>136.544343</c:v>
                </c:pt>
                <c:pt idx="398">
                  <c:v>136.115295</c:v>
                </c:pt>
                <c:pt idx="399">
                  <c:v>136.49395799999999</c:v>
                </c:pt>
                <c:pt idx="400">
                  <c:v>136.42598599999999</c:v>
                </c:pt>
                <c:pt idx="401">
                  <c:v>136.72698800000001</c:v>
                </c:pt>
                <c:pt idx="402">
                  <c:v>136.42598599999999</c:v>
                </c:pt>
                <c:pt idx="403">
                  <c:v>137.319244</c:v>
                </c:pt>
                <c:pt idx="404">
                  <c:v>137.435766</c:v>
                </c:pt>
                <c:pt idx="405">
                  <c:v>136.202675</c:v>
                </c:pt>
                <c:pt idx="406">
                  <c:v>137.81442999999999</c:v>
                </c:pt>
                <c:pt idx="407">
                  <c:v>138.27077</c:v>
                </c:pt>
                <c:pt idx="408">
                  <c:v>137.27070900000001</c:v>
                </c:pt>
                <c:pt idx="409">
                  <c:v>137.30954</c:v>
                </c:pt>
                <c:pt idx="410">
                  <c:v>137.49402000000001</c:v>
                </c:pt>
                <c:pt idx="411">
                  <c:v>137.36779300000001</c:v>
                </c:pt>
                <c:pt idx="412">
                  <c:v>136.94058000000001</c:v>
                </c:pt>
                <c:pt idx="413">
                  <c:v>134.82395</c:v>
                </c:pt>
                <c:pt idx="414">
                  <c:v>135.11523299999999</c:v>
                </c:pt>
                <c:pt idx="415">
                  <c:v>137.46489299999999</c:v>
                </c:pt>
                <c:pt idx="416">
                  <c:v>137.88238799999999</c:v>
                </c:pt>
                <c:pt idx="417">
                  <c:v>138.64943400000001</c:v>
                </c:pt>
                <c:pt idx="418">
                  <c:v>136.97942599999999</c:v>
                </c:pt>
                <c:pt idx="419">
                  <c:v>137.87268399999999</c:v>
                </c:pt>
                <c:pt idx="420">
                  <c:v>139.75629900000001</c:v>
                </c:pt>
                <c:pt idx="421">
                  <c:v>138.057163</c:v>
                </c:pt>
                <c:pt idx="422">
                  <c:v>136.77552299999999</c:v>
                </c:pt>
                <c:pt idx="423">
                  <c:v>138.04744500000001</c:v>
                </c:pt>
                <c:pt idx="424">
                  <c:v>139.105774</c:v>
                </c:pt>
                <c:pt idx="425">
                  <c:v>137.91151400000001</c:v>
                </c:pt>
                <c:pt idx="426">
                  <c:v>140.134962</c:v>
                </c:pt>
                <c:pt idx="427">
                  <c:v>140.15438499999999</c:v>
                </c:pt>
                <c:pt idx="428">
                  <c:v>140.134962</c:v>
                </c:pt>
                <c:pt idx="429">
                  <c:v>141.33892599999999</c:v>
                </c:pt>
                <c:pt idx="430">
                  <c:v>140.02815899999999</c:v>
                </c:pt>
                <c:pt idx="431">
                  <c:v>137.41634300000001</c:v>
                </c:pt>
                <c:pt idx="432">
                  <c:v>138.25134700000001</c:v>
                </c:pt>
                <c:pt idx="433">
                  <c:v>136.71726899999999</c:v>
                </c:pt>
                <c:pt idx="434">
                  <c:v>137.20273599999999</c:v>
                </c:pt>
                <c:pt idx="435">
                  <c:v>138.30960099999999</c:v>
                </c:pt>
                <c:pt idx="436">
                  <c:v>139.04752099999999</c:v>
                </c:pt>
                <c:pt idx="437">
                  <c:v>138.36785499999999</c:v>
                </c:pt>
                <c:pt idx="438">
                  <c:v>137.25128599999999</c:v>
                </c:pt>
                <c:pt idx="439">
                  <c:v>136.62018499999999</c:v>
                </c:pt>
                <c:pt idx="440">
                  <c:v>137.34838500000001</c:v>
                </c:pt>
                <c:pt idx="441">
                  <c:v>137.12505999999999</c:v>
                </c:pt>
                <c:pt idx="442">
                  <c:v>137.82413399999999</c:v>
                </c:pt>
                <c:pt idx="443">
                  <c:v>139.41646600000001</c:v>
                </c:pt>
                <c:pt idx="444">
                  <c:v>141.40688399999999</c:v>
                </c:pt>
                <c:pt idx="445">
                  <c:v>140.38740000000001</c:v>
                </c:pt>
                <c:pt idx="446">
                  <c:v>139.04752099999999</c:v>
                </c:pt>
                <c:pt idx="447">
                  <c:v>138.46495400000001</c:v>
                </c:pt>
                <c:pt idx="448">
                  <c:v>140.008736</c:v>
                </c:pt>
                <c:pt idx="449">
                  <c:v>141.27095399999999</c:v>
                </c:pt>
                <c:pt idx="450">
                  <c:v>140.51362599999999</c:v>
                </c:pt>
                <c:pt idx="451">
                  <c:v>140.71751399999999</c:v>
                </c:pt>
                <c:pt idx="452">
                  <c:v>140.30972399999999</c:v>
                </c:pt>
                <c:pt idx="453">
                  <c:v>137.435766</c:v>
                </c:pt>
                <c:pt idx="454">
                  <c:v>138.154248</c:v>
                </c:pt>
                <c:pt idx="455">
                  <c:v>137.72704899999999</c:v>
                </c:pt>
                <c:pt idx="456">
                  <c:v>138.88244900000001</c:v>
                </c:pt>
                <c:pt idx="457">
                  <c:v>136.892045</c:v>
                </c:pt>
                <c:pt idx="458">
                  <c:v>138.25134700000001</c:v>
                </c:pt>
                <c:pt idx="459">
                  <c:v>140.98938899999999</c:v>
                </c:pt>
                <c:pt idx="460">
                  <c:v>140.66897900000001</c:v>
                </c:pt>
                <c:pt idx="461">
                  <c:v>144.57213300000001</c:v>
                </c:pt>
                <c:pt idx="462">
                  <c:v>143.46970999999999</c:v>
                </c:pt>
                <c:pt idx="463">
                  <c:v>141.43892500000001</c:v>
                </c:pt>
                <c:pt idx="464">
                  <c:v>143.16025099999999</c:v>
                </c:pt>
                <c:pt idx="465">
                  <c:v>141.883769</c:v>
                </c:pt>
                <c:pt idx="466">
                  <c:v>143.64376999999999</c:v>
                </c:pt>
                <c:pt idx="467">
                  <c:v>143.22795099999999</c:v>
                </c:pt>
                <c:pt idx="468">
                  <c:v>143.79849999999999</c:v>
                </c:pt>
                <c:pt idx="469">
                  <c:v>142.038499</c:v>
                </c:pt>
                <c:pt idx="470">
                  <c:v>140.71364700000001</c:v>
                </c:pt>
                <c:pt idx="471">
                  <c:v>138.663532</c:v>
                </c:pt>
                <c:pt idx="472">
                  <c:v>139.147051</c:v>
                </c:pt>
                <c:pt idx="473">
                  <c:v>139.07936599999999</c:v>
                </c:pt>
                <c:pt idx="474">
                  <c:v>138.97299100000001</c:v>
                </c:pt>
                <c:pt idx="475">
                  <c:v>138.276723</c:v>
                </c:pt>
                <c:pt idx="476">
                  <c:v>137.154956</c:v>
                </c:pt>
                <c:pt idx="477">
                  <c:v>137.13561100000001</c:v>
                </c:pt>
                <c:pt idx="478">
                  <c:v>136.30395799999999</c:v>
                </c:pt>
                <c:pt idx="479">
                  <c:v>138.59584699999999</c:v>
                </c:pt>
                <c:pt idx="480">
                  <c:v>140.50089800000001</c:v>
                </c:pt>
                <c:pt idx="481">
                  <c:v>135.30790999999999</c:v>
                </c:pt>
                <c:pt idx="482">
                  <c:v>136.574727</c:v>
                </c:pt>
                <c:pt idx="483">
                  <c:v>134.92110099999999</c:v>
                </c:pt>
                <c:pt idx="484">
                  <c:v>133.52856399999999</c:v>
                </c:pt>
                <c:pt idx="485">
                  <c:v>135.68505400000001</c:v>
                </c:pt>
                <c:pt idx="486">
                  <c:v>136.17825300000001</c:v>
                </c:pt>
                <c:pt idx="487">
                  <c:v>137.53210000000001</c:v>
                </c:pt>
                <c:pt idx="488">
                  <c:v>138.76024200000001</c:v>
                </c:pt>
                <c:pt idx="489">
                  <c:v>138.67319699999999</c:v>
                </c:pt>
                <c:pt idx="490">
                  <c:v>140.38485800000001</c:v>
                </c:pt>
                <c:pt idx="491">
                  <c:v>138.14133799999999</c:v>
                </c:pt>
                <c:pt idx="492">
                  <c:v>135.65604400000001</c:v>
                </c:pt>
                <c:pt idx="493">
                  <c:v>135.75275400000001</c:v>
                </c:pt>
                <c:pt idx="494">
                  <c:v>136.033188</c:v>
                </c:pt>
                <c:pt idx="495">
                  <c:v>136.16857300000001</c:v>
                </c:pt>
                <c:pt idx="496">
                  <c:v>137.04858100000001</c:v>
                </c:pt>
                <c:pt idx="497">
                  <c:v>138.82792699999999</c:v>
                </c:pt>
                <c:pt idx="498">
                  <c:v>139.862664</c:v>
                </c:pt>
                <c:pt idx="499">
                  <c:v>141.53563500000001</c:v>
                </c:pt>
                <c:pt idx="500">
                  <c:v>139.00200100000001</c:v>
                </c:pt>
                <c:pt idx="501">
                  <c:v>135.82043899999999</c:v>
                </c:pt>
                <c:pt idx="502">
                  <c:v>136.08154300000001</c:v>
                </c:pt>
                <c:pt idx="503">
                  <c:v>135.24988999999999</c:v>
                </c:pt>
                <c:pt idx="504">
                  <c:v>134.57296700000001</c:v>
                </c:pt>
                <c:pt idx="505">
                  <c:v>135.31757500000001</c:v>
                </c:pt>
                <c:pt idx="506">
                  <c:v>135.00813099999999</c:v>
                </c:pt>
                <c:pt idx="507">
                  <c:v>134.74702600000001</c:v>
                </c:pt>
                <c:pt idx="508">
                  <c:v>135.28856500000001</c:v>
                </c:pt>
                <c:pt idx="509">
                  <c:v>133.89604299999999</c:v>
                </c:pt>
                <c:pt idx="510">
                  <c:v>135.38527500000001</c:v>
                </c:pt>
                <c:pt idx="511">
                  <c:v>135.20153500000001</c:v>
                </c:pt>
                <c:pt idx="512">
                  <c:v>135.80109400000001</c:v>
                </c:pt>
                <c:pt idx="513">
                  <c:v>132.29075700000001</c:v>
                </c:pt>
                <c:pt idx="514">
                  <c:v>129.621724</c:v>
                </c:pt>
                <c:pt idx="515">
                  <c:v>131.27536499999999</c:v>
                </c:pt>
                <c:pt idx="516">
                  <c:v>132.47449700000001</c:v>
                </c:pt>
                <c:pt idx="517">
                  <c:v>133.47054399999999</c:v>
                </c:pt>
                <c:pt idx="518">
                  <c:v>132.14569299999999</c:v>
                </c:pt>
                <c:pt idx="519">
                  <c:v>134.85340099999999</c:v>
                </c:pt>
                <c:pt idx="520">
                  <c:v>135.17252500000001</c:v>
                </c:pt>
                <c:pt idx="521">
                  <c:v>133.98306500000001</c:v>
                </c:pt>
                <c:pt idx="522">
                  <c:v>135.45625100000001</c:v>
                </c:pt>
                <c:pt idx="523">
                  <c:v>135.15776500000001</c:v>
                </c:pt>
                <c:pt idx="524">
                  <c:v>135.783638</c:v>
                </c:pt>
                <c:pt idx="525">
                  <c:v>135.90880000000001</c:v>
                </c:pt>
                <c:pt idx="526">
                  <c:v>135.11925600000001</c:v>
                </c:pt>
                <c:pt idx="527">
                  <c:v>136.01471599999999</c:v>
                </c:pt>
                <c:pt idx="528">
                  <c:v>129.72719000000001</c:v>
                </c:pt>
                <c:pt idx="529">
                  <c:v>126.241613</c:v>
                </c:pt>
                <c:pt idx="530">
                  <c:v>125.538724</c:v>
                </c:pt>
                <c:pt idx="531">
                  <c:v>125.55797</c:v>
                </c:pt>
                <c:pt idx="532">
                  <c:v>125.278745</c:v>
                </c:pt>
                <c:pt idx="533">
                  <c:v>126.077927</c:v>
                </c:pt>
                <c:pt idx="534">
                  <c:v>124.72990299999999</c:v>
                </c:pt>
                <c:pt idx="535">
                  <c:v>124.40253199999999</c:v>
                </c:pt>
                <c:pt idx="536">
                  <c:v>124.508448</c:v>
                </c:pt>
                <c:pt idx="537">
                  <c:v>124.546971</c:v>
                </c:pt>
                <c:pt idx="538">
                  <c:v>123.97886800000001</c:v>
                </c:pt>
                <c:pt idx="539">
                  <c:v>123.535957</c:v>
                </c:pt>
                <c:pt idx="540">
                  <c:v>120.878439</c:v>
                </c:pt>
                <c:pt idx="541">
                  <c:v>123.179693</c:v>
                </c:pt>
                <c:pt idx="542">
                  <c:v>122.49605699999999</c:v>
                </c:pt>
                <c:pt idx="543">
                  <c:v>121.648729</c:v>
                </c:pt>
                <c:pt idx="544">
                  <c:v>122.68862799999999</c:v>
                </c:pt>
                <c:pt idx="545">
                  <c:v>123.921098</c:v>
                </c:pt>
                <c:pt idx="546">
                  <c:v>122.784913</c:v>
                </c:pt>
                <c:pt idx="547">
                  <c:v>122.06276200000001</c:v>
                </c:pt>
                <c:pt idx="548">
                  <c:v>121.822045</c:v>
                </c:pt>
                <c:pt idx="549">
                  <c:v>121.128787</c:v>
                </c:pt>
                <c:pt idx="550">
                  <c:v>121.061386</c:v>
                </c:pt>
                <c:pt idx="551">
                  <c:v>120.35848900000001</c:v>
                </c:pt>
                <c:pt idx="552">
                  <c:v>119.12602</c:v>
                </c:pt>
                <c:pt idx="553">
                  <c:v>118.73124</c:v>
                </c:pt>
                <c:pt idx="554">
                  <c:v>118.10538200000001</c:v>
                </c:pt>
                <c:pt idx="555">
                  <c:v>117.209915</c:v>
                </c:pt>
                <c:pt idx="556">
                  <c:v>116.295186</c:v>
                </c:pt>
                <c:pt idx="557">
                  <c:v>119.90594</c:v>
                </c:pt>
                <c:pt idx="558">
                  <c:v>120.42589</c:v>
                </c:pt>
                <c:pt idx="559">
                  <c:v>121.15767200000001</c:v>
                </c:pt>
                <c:pt idx="560">
                  <c:v>123.121923</c:v>
                </c:pt>
                <c:pt idx="561">
                  <c:v>123.189323</c:v>
                </c:pt>
                <c:pt idx="562">
                  <c:v>125.076536</c:v>
                </c:pt>
                <c:pt idx="563">
                  <c:v>123.24709300000001</c:v>
                </c:pt>
                <c:pt idx="564">
                  <c:v>120.339235</c:v>
                </c:pt>
                <c:pt idx="565">
                  <c:v>111.538616</c:v>
                </c:pt>
                <c:pt idx="566">
                  <c:v>109.88248900000001</c:v>
                </c:pt>
                <c:pt idx="567">
                  <c:v>109.381794</c:v>
                </c:pt>
                <c:pt idx="568">
                  <c:v>109.583995</c:v>
                </c:pt>
                <c:pt idx="569">
                  <c:v>110.103945</c:v>
                </c:pt>
                <c:pt idx="570">
                  <c:v>109.88248900000001</c:v>
                </c:pt>
                <c:pt idx="571">
                  <c:v>109.54548</c:v>
                </c:pt>
                <c:pt idx="572">
                  <c:v>109.49734100000001</c:v>
                </c:pt>
                <c:pt idx="573">
                  <c:v>108.447811</c:v>
                </c:pt>
                <c:pt idx="574">
                  <c:v>108.563357</c:v>
                </c:pt>
                <c:pt idx="575">
                  <c:v>109.47807899999999</c:v>
                </c:pt>
                <c:pt idx="576">
                  <c:v>110.739441</c:v>
                </c:pt>
                <c:pt idx="577">
                  <c:v>110.26763</c:v>
                </c:pt>
                <c:pt idx="578">
                  <c:v>110.04617500000001</c:v>
                </c:pt>
                <c:pt idx="579">
                  <c:v>109.82471200000001</c:v>
                </c:pt>
                <c:pt idx="580">
                  <c:v>109.48771000000001</c:v>
                </c:pt>
                <c:pt idx="581">
                  <c:v>110.912758</c:v>
                </c:pt>
                <c:pt idx="582">
                  <c:v>110.758695</c:v>
                </c:pt>
                <c:pt idx="583">
                  <c:v>111.25939099999999</c:v>
                </c:pt>
                <c:pt idx="584">
                  <c:v>110.864611</c:v>
                </c:pt>
                <c:pt idx="585">
                  <c:v>111.90451</c:v>
                </c:pt>
                <c:pt idx="586">
                  <c:v>111.57232</c:v>
                </c:pt>
                <c:pt idx="587">
                  <c:v>112.195256</c:v>
                </c:pt>
                <c:pt idx="588">
                  <c:v>111.984415</c:v>
                </c:pt>
                <c:pt idx="589">
                  <c:v>112.29109</c:v>
                </c:pt>
                <c:pt idx="590">
                  <c:v>111.62982700000001</c:v>
                </c:pt>
                <c:pt idx="591">
                  <c:v>111.97483</c:v>
                </c:pt>
                <c:pt idx="592">
                  <c:v>112.827777</c:v>
                </c:pt>
                <c:pt idx="593">
                  <c:v>112.569016</c:v>
                </c:pt>
                <c:pt idx="594">
                  <c:v>112.09942100000001</c:v>
                </c:pt>
                <c:pt idx="595">
                  <c:v>112.636101</c:v>
                </c:pt>
                <c:pt idx="596">
                  <c:v>112.74152100000001</c:v>
                </c:pt>
                <c:pt idx="597">
                  <c:v>113.297372</c:v>
                </c:pt>
                <c:pt idx="598">
                  <c:v>112.990697</c:v>
                </c:pt>
                <c:pt idx="599">
                  <c:v>112.38692500000001</c:v>
                </c:pt>
                <c:pt idx="600">
                  <c:v>113.14403</c:v>
                </c:pt>
                <c:pt idx="601">
                  <c:v>112.837355</c:v>
                </c:pt>
                <c:pt idx="602">
                  <c:v>111.90774500000001</c:v>
                </c:pt>
                <c:pt idx="603">
                  <c:v>111.76399600000001</c:v>
                </c:pt>
                <c:pt idx="604">
                  <c:v>111.505235</c:v>
                </c:pt>
                <c:pt idx="605">
                  <c:v>110.000609</c:v>
                </c:pt>
                <c:pt idx="606">
                  <c:v>110.997305</c:v>
                </c:pt>
                <c:pt idx="607">
                  <c:v>111.006891</c:v>
                </c:pt>
                <c:pt idx="608">
                  <c:v>112.013165</c:v>
                </c:pt>
                <c:pt idx="609">
                  <c:v>111.246481</c:v>
                </c:pt>
                <c:pt idx="610">
                  <c:v>111.399815</c:v>
                </c:pt>
                <c:pt idx="611">
                  <c:v>114.409066</c:v>
                </c:pt>
                <c:pt idx="612">
                  <c:v>113.91072200000001</c:v>
                </c:pt>
                <c:pt idx="613">
                  <c:v>113.87238600000001</c:v>
                </c:pt>
                <c:pt idx="614">
                  <c:v>113.44112699999999</c:v>
                </c:pt>
                <c:pt idx="615">
                  <c:v>113.55612600000001</c:v>
                </c:pt>
                <c:pt idx="616">
                  <c:v>113.671132</c:v>
                </c:pt>
                <c:pt idx="617">
                  <c:v>113.316536</c:v>
                </c:pt>
                <c:pt idx="618">
                  <c:v>112.93319</c:v>
                </c:pt>
                <c:pt idx="619">
                  <c:v>113.671132</c:v>
                </c:pt>
                <c:pt idx="620">
                  <c:v>112.703186</c:v>
                </c:pt>
                <c:pt idx="621">
                  <c:v>114.07364099999999</c:v>
                </c:pt>
                <c:pt idx="622">
                  <c:v>114.07364099999999</c:v>
                </c:pt>
                <c:pt idx="623">
                  <c:v>114.504908</c:v>
                </c:pt>
                <c:pt idx="624">
                  <c:v>114.38990200000001</c:v>
                </c:pt>
                <c:pt idx="625">
                  <c:v>113.92030699999999</c:v>
                </c:pt>
                <c:pt idx="626">
                  <c:v>114.495322</c:v>
                </c:pt>
                <c:pt idx="627">
                  <c:v>114.792412</c:v>
                </c:pt>
                <c:pt idx="628">
                  <c:v>115.20450700000001</c:v>
                </c:pt>
                <c:pt idx="629">
                  <c:v>115.118258</c:v>
                </c:pt>
                <c:pt idx="630">
                  <c:v>114.878668</c:v>
                </c:pt>
                <c:pt idx="631">
                  <c:v>114.792412</c:v>
                </c:pt>
                <c:pt idx="632">
                  <c:v>113.374042</c:v>
                </c:pt>
                <c:pt idx="633">
                  <c:v>114.619906</c:v>
                </c:pt>
                <c:pt idx="634">
                  <c:v>114.68699100000001</c:v>
                </c:pt>
                <c:pt idx="635">
                  <c:v>114.274896</c:v>
                </c:pt>
                <c:pt idx="636">
                  <c:v>112.990697</c:v>
                </c:pt>
                <c:pt idx="637">
                  <c:v>113.55612600000001</c:v>
                </c:pt>
                <c:pt idx="638">
                  <c:v>113.527376</c:v>
                </c:pt>
                <c:pt idx="639">
                  <c:v>113.374042</c:v>
                </c:pt>
                <c:pt idx="640">
                  <c:v>113.546547</c:v>
                </c:pt>
                <c:pt idx="641">
                  <c:v>112.827777</c:v>
                </c:pt>
                <c:pt idx="642">
                  <c:v>113.297372</c:v>
                </c:pt>
                <c:pt idx="643">
                  <c:v>112.74152100000001</c:v>
                </c:pt>
                <c:pt idx="644">
                  <c:v>113.2782</c:v>
                </c:pt>
                <c:pt idx="645">
                  <c:v>114.102391</c:v>
                </c:pt>
                <c:pt idx="646">
                  <c:v>114.476151</c:v>
                </c:pt>
                <c:pt idx="647">
                  <c:v>115.319513</c:v>
                </c:pt>
                <c:pt idx="648">
                  <c:v>114.294067</c:v>
                </c:pt>
                <c:pt idx="649">
                  <c:v>113.824465</c:v>
                </c:pt>
                <c:pt idx="650">
                  <c:v>113.733422</c:v>
                </c:pt>
                <c:pt idx="651">
                  <c:v>112.82713699999999</c:v>
                </c:pt>
                <c:pt idx="652">
                  <c:v>112.617268</c:v>
                </c:pt>
                <c:pt idx="653">
                  <c:v>112.28336899999999</c:v>
                </c:pt>
                <c:pt idx="654">
                  <c:v>111.615587</c:v>
                </c:pt>
                <c:pt idx="655">
                  <c:v>111.55835</c:v>
                </c:pt>
                <c:pt idx="656">
                  <c:v>111.19583299999999</c:v>
                </c:pt>
                <c:pt idx="657">
                  <c:v>110.375411</c:v>
                </c:pt>
                <c:pt idx="658">
                  <c:v>110.22277800000001</c:v>
                </c:pt>
                <c:pt idx="659">
                  <c:v>110.661607</c:v>
                </c:pt>
                <c:pt idx="660">
                  <c:v>110.079679</c:v>
                </c:pt>
                <c:pt idx="661">
                  <c:v>110.76654600000001</c:v>
                </c:pt>
                <c:pt idx="662">
                  <c:v>110.995499</c:v>
                </c:pt>
                <c:pt idx="663">
                  <c:v>110.451731</c:v>
                </c:pt>
                <c:pt idx="664">
                  <c:v>111.815921</c:v>
                </c:pt>
                <c:pt idx="665">
                  <c:v>112.187973</c:v>
                </c:pt>
                <c:pt idx="666">
                  <c:v>112.56956599999999</c:v>
                </c:pt>
                <c:pt idx="667">
                  <c:v>111.96856200000001</c:v>
                </c:pt>
                <c:pt idx="668">
                  <c:v>111.138597</c:v>
                </c:pt>
                <c:pt idx="669">
                  <c:v>110.031977</c:v>
                </c:pt>
                <c:pt idx="670">
                  <c:v>109.07799799999999</c:v>
                </c:pt>
                <c:pt idx="671">
                  <c:v>108.267117</c:v>
                </c:pt>
                <c:pt idx="672">
                  <c:v>107.418076</c:v>
                </c:pt>
                <c:pt idx="673">
                  <c:v>106.454555</c:v>
                </c:pt>
                <c:pt idx="674">
                  <c:v>107.828287</c:v>
                </c:pt>
                <c:pt idx="675">
                  <c:v>107.01740599999999</c:v>
                </c:pt>
                <c:pt idx="676">
                  <c:v>107.61841099999999</c:v>
                </c:pt>
                <c:pt idx="677">
                  <c:v>107.37991599999999</c:v>
                </c:pt>
                <c:pt idx="678">
                  <c:v>108.791809</c:v>
                </c:pt>
                <c:pt idx="679">
                  <c:v>108.46745199999999</c:v>
                </c:pt>
                <c:pt idx="680">
                  <c:v>108.934907</c:v>
                </c:pt>
                <c:pt idx="681">
                  <c:v>108.877663</c:v>
                </c:pt>
                <c:pt idx="682">
                  <c:v>107.952309</c:v>
                </c:pt>
                <c:pt idx="683">
                  <c:v>107.732891</c:v>
                </c:pt>
                <c:pt idx="684">
                  <c:v>108.52469600000001</c:v>
                </c:pt>
                <c:pt idx="685">
                  <c:v>107.542098</c:v>
                </c:pt>
                <c:pt idx="686">
                  <c:v>106.063427</c:v>
                </c:pt>
                <c:pt idx="687">
                  <c:v>107.456236</c:v>
                </c:pt>
                <c:pt idx="688">
                  <c:v>110.165541</c:v>
                </c:pt>
                <c:pt idx="689">
                  <c:v>108.515154</c:v>
                </c:pt>
                <c:pt idx="690">
                  <c:v>110.127381</c:v>
                </c:pt>
                <c:pt idx="691">
                  <c:v>110.985957</c:v>
                </c:pt>
                <c:pt idx="692">
                  <c:v>112.006722</c:v>
                </c:pt>
                <c:pt idx="693">
                  <c:v>111.768227</c:v>
                </c:pt>
                <c:pt idx="694">
                  <c:v>111.863623</c:v>
                </c:pt>
                <c:pt idx="695">
                  <c:v>111.691907</c:v>
                </c:pt>
                <c:pt idx="696">
                  <c:v>110.22277800000001</c:v>
                </c:pt>
                <c:pt idx="697">
                  <c:v>109.841184</c:v>
                </c:pt>
                <c:pt idx="698">
                  <c:v>109.25925599999999</c:v>
                </c:pt>
                <c:pt idx="699">
                  <c:v>109.04938</c:v>
                </c:pt>
                <c:pt idx="700">
                  <c:v>108.333895</c:v>
                </c:pt>
                <c:pt idx="701">
                  <c:v>109.297416</c:v>
                </c:pt>
                <c:pt idx="702">
                  <c:v>110.33725800000001</c:v>
                </c:pt>
                <c:pt idx="703">
                  <c:v>110.33725800000001</c:v>
                </c:pt>
                <c:pt idx="704">
                  <c:v>111.43432799999999</c:v>
                </c:pt>
                <c:pt idx="705">
                  <c:v>110.299098</c:v>
                </c:pt>
                <c:pt idx="706">
                  <c:v>110.04151899999999</c:v>
                </c:pt>
                <c:pt idx="707">
                  <c:v>109.888886</c:v>
                </c:pt>
                <c:pt idx="708">
                  <c:v>110.15599899999999</c:v>
                </c:pt>
                <c:pt idx="709">
                  <c:v>110.031977</c:v>
                </c:pt>
                <c:pt idx="710">
                  <c:v>110.289556</c:v>
                </c:pt>
                <c:pt idx="711">
                  <c:v>110.251396</c:v>
                </c:pt>
                <c:pt idx="712">
                  <c:v>109.860268</c:v>
                </c:pt>
                <c:pt idx="713">
                  <c:v>110.408804</c:v>
                </c:pt>
                <c:pt idx="714">
                  <c:v>110.807596</c:v>
                </c:pt>
                <c:pt idx="715">
                  <c:v>109.136467</c:v>
                </c:pt>
                <c:pt idx="716">
                  <c:v>109.402328</c:v>
                </c:pt>
                <c:pt idx="717">
                  <c:v>109.28838399999999</c:v>
                </c:pt>
                <c:pt idx="718">
                  <c:v>109.088989</c:v>
                </c:pt>
                <c:pt idx="719">
                  <c:v>108.747165</c:v>
                </c:pt>
                <c:pt idx="720">
                  <c:v>109.19343499999999</c:v>
                </c:pt>
                <c:pt idx="721">
                  <c:v>109.174448</c:v>
                </c:pt>
                <c:pt idx="722">
                  <c:v>109.68717599999999</c:v>
                </c:pt>
                <c:pt idx="723">
                  <c:v>108.23443</c:v>
                </c:pt>
                <c:pt idx="724">
                  <c:v>109.54475600000001</c:v>
                </c:pt>
                <c:pt idx="725">
                  <c:v>108.623732</c:v>
                </c:pt>
                <c:pt idx="726">
                  <c:v>108.566756</c:v>
                </c:pt>
                <c:pt idx="727">
                  <c:v>107.588764</c:v>
                </c:pt>
                <c:pt idx="728">
                  <c:v>107.28492199999999</c:v>
                </c:pt>
                <c:pt idx="729">
                  <c:v>105.33843400000001</c:v>
                </c:pt>
                <c:pt idx="730">
                  <c:v>104.559838</c:v>
                </c:pt>
                <c:pt idx="731">
                  <c:v>101.758785</c:v>
                </c:pt>
                <c:pt idx="732">
                  <c:v>101.83474699999999</c:v>
                </c:pt>
                <c:pt idx="733">
                  <c:v>100.657359</c:v>
                </c:pt>
                <c:pt idx="734">
                  <c:v>100.078158</c:v>
                </c:pt>
                <c:pt idx="735">
                  <c:v>102.660822</c:v>
                </c:pt>
                <c:pt idx="736">
                  <c:v>102.527891</c:v>
                </c:pt>
                <c:pt idx="737">
                  <c:v>102.300004</c:v>
                </c:pt>
                <c:pt idx="738">
                  <c:v>102.746274</c:v>
                </c:pt>
                <c:pt idx="739">
                  <c:v>101.502421</c:v>
                </c:pt>
                <c:pt idx="740">
                  <c:v>102.309501</c:v>
                </c:pt>
                <c:pt idx="741">
                  <c:v>104.825699</c:v>
                </c:pt>
                <c:pt idx="742">
                  <c:v>105.927125</c:v>
                </c:pt>
                <c:pt idx="743">
                  <c:v>105.822678</c:v>
                </c:pt>
                <c:pt idx="744">
                  <c:v>105.68974799999999</c:v>
                </c:pt>
                <c:pt idx="745">
                  <c:v>106.335414</c:v>
                </c:pt>
                <c:pt idx="746">
                  <c:v>106.17399899999999</c:v>
                </c:pt>
                <c:pt idx="747">
                  <c:v>106.06005500000001</c:v>
                </c:pt>
                <c:pt idx="748">
                  <c:v>105.452371</c:v>
                </c:pt>
                <c:pt idx="749">
                  <c:v>106.857646</c:v>
                </c:pt>
                <c:pt idx="750">
                  <c:v>106.48733799999999</c:v>
                </c:pt>
                <c:pt idx="751">
                  <c:v>105.47136500000001</c:v>
                </c:pt>
                <c:pt idx="752">
                  <c:v>105.42388699999999</c:v>
                </c:pt>
                <c:pt idx="753">
                  <c:v>103.92366199999999</c:v>
                </c:pt>
                <c:pt idx="754">
                  <c:v>103.847707</c:v>
                </c:pt>
                <c:pt idx="755">
                  <c:v>103.629317</c:v>
                </c:pt>
                <c:pt idx="756">
                  <c:v>104.911151</c:v>
                </c:pt>
                <c:pt idx="757">
                  <c:v>105.015598</c:v>
                </c:pt>
                <c:pt idx="758">
                  <c:v>104.778221</c:v>
                </c:pt>
                <c:pt idx="759">
                  <c:v>104.54084400000001</c:v>
                </c:pt>
                <c:pt idx="760">
                  <c:v>104.14205200000001</c:v>
                </c:pt>
                <c:pt idx="761">
                  <c:v>103.904675</c:v>
                </c:pt>
                <c:pt idx="762">
                  <c:v>103.38244299999999</c:v>
                </c:pt>
                <c:pt idx="763">
                  <c:v>102.565865</c:v>
                </c:pt>
                <c:pt idx="764">
                  <c:v>103.06910999999999</c:v>
                </c:pt>
                <c:pt idx="765">
                  <c:v>100.41048499999999</c:v>
                </c:pt>
                <c:pt idx="766">
                  <c:v>100.533918</c:v>
                </c:pt>
                <c:pt idx="767">
                  <c:v>100.125629</c:v>
                </c:pt>
                <c:pt idx="768">
                  <c:v>99.698353999999995</c:v>
                </c:pt>
                <c:pt idx="769">
                  <c:v>100.306038</c:v>
                </c:pt>
                <c:pt idx="770">
                  <c:v>101.901212</c:v>
                </c:pt>
                <c:pt idx="771">
                  <c:v>103.126079</c:v>
                </c:pt>
                <c:pt idx="772">
                  <c:v>102.879204</c:v>
                </c:pt>
                <c:pt idx="773">
                  <c:v>101.07988400000001</c:v>
                </c:pt>
                <c:pt idx="774">
                  <c:v>101.467203</c:v>
                </c:pt>
                <c:pt idx="775">
                  <c:v>102.411874</c:v>
                </c:pt>
                <c:pt idx="776">
                  <c:v>102.137919</c:v>
                </c:pt>
                <c:pt idx="777">
                  <c:v>102.581908</c:v>
                </c:pt>
                <c:pt idx="778">
                  <c:v>102.912549</c:v>
                </c:pt>
                <c:pt idx="779">
                  <c:v>102.865313</c:v>
                </c:pt>
                <c:pt idx="780">
                  <c:v>103.19594600000001</c:v>
                </c:pt>
                <c:pt idx="781">
                  <c:v>103.073142</c:v>
                </c:pt>
                <c:pt idx="782">
                  <c:v>103.120378</c:v>
                </c:pt>
                <c:pt idx="783">
                  <c:v>102.666933</c:v>
                </c:pt>
                <c:pt idx="784">
                  <c:v>102.440213</c:v>
                </c:pt>
                <c:pt idx="785">
                  <c:v>102.137919</c:v>
                </c:pt>
                <c:pt idx="786">
                  <c:v>103.08259</c:v>
                </c:pt>
                <c:pt idx="787">
                  <c:v>102.648042</c:v>
                </c:pt>
                <c:pt idx="788">
                  <c:v>102.05289399999999</c:v>
                </c:pt>
                <c:pt idx="789">
                  <c:v>102.893652</c:v>
                </c:pt>
                <c:pt idx="790">
                  <c:v>102.02455500000001</c:v>
                </c:pt>
                <c:pt idx="791">
                  <c:v>101.75060000000001</c:v>
                </c:pt>
                <c:pt idx="792">
                  <c:v>100.418616</c:v>
                </c:pt>
                <c:pt idx="793">
                  <c:v>101.136562</c:v>
                </c:pt>
                <c:pt idx="794">
                  <c:v>101.089332</c:v>
                </c:pt>
                <c:pt idx="795">
                  <c:v>100.664226</c:v>
                </c:pt>
                <c:pt idx="796">
                  <c:v>99.351132000000007</c:v>
                </c:pt>
                <c:pt idx="797">
                  <c:v>99.313344999999998</c:v>
                </c:pt>
                <c:pt idx="798">
                  <c:v>99.804578000000006</c:v>
                </c:pt>
                <c:pt idx="799">
                  <c:v>100.60754799999999</c:v>
                </c:pt>
                <c:pt idx="800">
                  <c:v>100.465846</c:v>
                </c:pt>
                <c:pt idx="801">
                  <c:v>99.710111999999995</c:v>
                </c:pt>
                <c:pt idx="802">
                  <c:v>100.144661</c:v>
                </c:pt>
                <c:pt idx="803">
                  <c:v>100.67367400000001</c:v>
                </c:pt>
                <c:pt idx="804">
                  <c:v>99.606198000000006</c:v>
                </c:pt>
                <c:pt idx="805">
                  <c:v>99.209429999999998</c:v>
                </c:pt>
                <c:pt idx="806">
                  <c:v>99.011049999999997</c:v>
                </c:pt>
                <c:pt idx="807">
                  <c:v>98.330884999999995</c:v>
                </c:pt>
                <c:pt idx="808">
                  <c:v>97.187832999999998</c:v>
                </c:pt>
                <c:pt idx="809">
                  <c:v>95.468530999999999</c:v>
                </c:pt>
                <c:pt idx="810">
                  <c:v>97.074477000000002</c:v>
                </c:pt>
                <c:pt idx="811">
                  <c:v>97.121706000000003</c:v>
                </c:pt>
                <c:pt idx="812">
                  <c:v>95.563004000000006</c:v>
                </c:pt>
                <c:pt idx="813">
                  <c:v>93.616974999999996</c:v>
                </c:pt>
                <c:pt idx="814">
                  <c:v>92.889581000000007</c:v>
                </c:pt>
                <c:pt idx="815">
                  <c:v>93.928718000000003</c:v>
                </c:pt>
                <c:pt idx="816">
                  <c:v>94.863940999999997</c:v>
                </c:pt>
                <c:pt idx="817">
                  <c:v>93.994844999999998</c:v>
                </c:pt>
                <c:pt idx="818">
                  <c:v>95.081219000000004</c:v>
                </c:pt>
                <c:pt idx="819">
                  <c:v>95.336276999999995</c:v>
                </c:pt>
                <c:pt idx="820">
                  <c:v>94.486070999999995</c:v>
                </c:pt>
                <c:pt idx="821">
                  <c:v>94.363265999999996</c:v>
                </c:pt>
                <c:pt idx="822">
                  <c:v>95.336276999999995</c:v>
                </c:pt>
                <c:pt idx="823">
                  <c:v>94.703349000000003</c:v>
                </c:pt>
                <c:pt idx="824">
                  <c:v>95.496870000000001</c:v>
                </c:pt>
                <c:pt idx="825">
                  <c:v>96.243161000000001</c:v>
                </c:pt>
                <c:pt idx="826">
                  <c:v>96.413202999999996</c:v>
                </c:pt>
                <c:pt idx="827">
                  <c:v>97.178392000000002</c:v>
                </c:pt>
                <c:pt idx="828">
                  <c:v>96.658818999999994</c:v>
                </c:pt>
                <c:pt idx="829">
                  <c:v>95.222920999999999</c:v>
                </c:pt>
                <c:pt idx="830">
                  <c:v>95.156795000000002</c:v>
                </c:pt>
                <c:pt idx="831">
                  <c:v>94.457731999999993</c:v>
                </c:pt>
                <c:pt idx="832">
                  <c:v>94.136546999999993</c:v>
                </c:pt>
                <c:pt idx="833">
                  <c:v>94.807263000000006</c:v>
                </c:pt>
                <c:pt idx="834">
                  <c:v>94.174334999999999</c:v>
                </c:pt>
                <c:pt idx="835">
                  <c:v>94.202674000000002</c:v>
                </c:pt>
                <c:pt idx="836">
                  <c:v>93.881482000000005</c:v>
                </c:pt>
                <c:pt idx="837">
                  <c:v>93.352468000000002</c:v>
                </c:pt>
                <c:pt idx="838">
                  <c:v>92.790392999999995</c:v>
                </c:pt>
                <c:pt idx="839">
                  <c:v>91.465080999999998</c:v>
                </c:pt>
                <c:pt idx="840">
                  <c:v>91.530876000000006</c:v>
                </c:pt>
                <c:pt idx="841">
                  <c:v>91.718868000000001</c:v>
                </c:pt>
                <c:pt idx="842">
                  <c:v>91.728262000000001</c:v>
                </c:pt>
                <c:pt idx="843">
                  <c:v>91.408687</c:v>
                </c:pt>
                <c:pt idx="844">
                  <c:v>93.147565999999998</c:v>
                </c:pt>
                <c:pt idx="845">
                  <c:v>93.072368999999995</c:v>
                </c:pt>
                <c:pt idx="846">
                  <c:v>92.912582</c:v>
                </c:pt>
                <c:pt idx="847">
                  <c:v>92.329826999999995</c:v>
                </c:pt>
                <c:pt idx="848">
                  <c:v>92.282826999999997</c:v>
                </c:pt>
                <c:pt idx="849">
                  <c:v>91.850458000000003</c:v>
                </c:pt>
                <c:pt idx="850">
                  <c:v>91.502679000000001</c:v>
                </c:pt>
                <c:pt idx="851">
                  <c:v>91.953851</c:v>
                </c:pt>
                <c:pt idx="852">
                  <c:v>93.551738</c:v>
                </c:pt>
                <c:pt idx="853">
                  <c:v>93.861918000000003</c:v>
                </c:pt>
                <c:pt idx="854">
                  <c:v>93.993509000000003</c:v>
                </c:pt>
                <c:pt idx="855">
                  <c:v>93.937115000000006</c:v>
                </c:pt>
                <c:pt idx="856">
                  <c:v>94.284886</c:v>
                </c:pt>
                <c:pt idx="857">
                  <c:v>93.993509000000003</c:v>
                </c:pt>
                <c:pt idx="858">
                  <c:v>94.153295999999997</c:v>
                </c:pt>
                <c:pt idx="859">
                  <c:v>94.717256000000006</c:v>
                </c:pt>
                <c:pt idx="860">
                  <c:v>95.412813</c:v>
                </c:pt>
                <c:pt idx="861">
                  <c:v>96.916708</c:v>
                </c:pt>
                <c:pt idx="862">
                  <c:v>97.490067999999994</c:v>
                </c:pt>
                <c:pt idx="863">
                  <c:v>96.803912999999994</c:v>
                </c:pt>
                <c:pt idx="864">
                  <c:v>96.916708</c:v>
                </c:pt>
                <c:pt idx="865">
                  <c:v>97.048298000000003</c:v>
                </c:pt>
                <c:pt idx="866">
                  <c:v>97.302076999999997</c:v>
                </c:pt>
                <c:pt idx="867">
                  <c:v>97.499470000000002</c:v>
                </c:pt>
                <c:pt idx="868">
                  <c:v>98.044627000000006</c:v>
                </c:pt>
                <c:pt idx="869">
                  <c:v>98.223217000000005</c:v>
                </c:pt>
                <c:pt idx="870">
                  <c:v>97.414872000000003</c:v>
                </c:pt>
                <c:pt idx="871">
                  <c:v>96.794518999999994</c:v>
                </c:pt>
                <c:pt idx="872">
                  <c:v>95.835780999999997</c:v>
                </c:pt>
                <c:pt idx="873">
                  <c:v>95.779387</c:v>
                </c:pt>
                <c:pt idx="874">
                  <c:v>96.033165999999994</c:v>
                </c:pt>
                <c:pt idx="875">
                  <c:v>95.882779999999997</c:v>
                </c:pt>
                <c:pt idx="876">
                  <c:v>94.00291</c:v>
                </c:pt>
                <c:pt idx="877">
                  <c:v>93.147565999999998</c:v>
                </c:pt>
                <c:pt idx="878">
                  <c:v>92.827990999999997</c:v>
                </c:pt>
                <c:pt idx="879">
                  <c:v>93.391951000000006</c:v>
                </c:pt>
                <c:pt idx="880">
                  <c:v>92.743392999999998</c:v>
                </c:pt>
                <c:pt idx="881">
                  <c:v>91.925653999999994</c:v>
                </c:pt>
                <c:pt idx="882">
                  <c:v>91.305294000000004</c:v>
                </c:pt>
                <c:pt idx="883">
                  <c:v>93.288556999999997</c:v>
                </c:pt>
                <c:pt idx="884">
                  <c:v>92.893786000000006</c:v>
                </c:pt>
                <c:pt idx="885">
                  <c:v>92.81859</c:v>
                </c:pt>
                <c:pt idx="886">
                  <c:v>93.203967000000006</c:v>
                </c:pt>
                <c:pt idx="887">
                  <c:v>92.113639000000006</c:v>
                </c:pt>
                <c:pt idx="888">
                  <c:v>91.822260999999997</c:v>
                </c:pt>
                <c:pt idx="889">
                  <c:v>90.261965000000004</c:v>
                </c:pt>
                <c:pt idx="890">
                  <c:v>90.468751999999995</c:v>
                </c:pt>
                <c:pt idx="891">
                  <c:v>92.856188000000003</c:v>
                </c:pt>
                <c:pt idx="892">
                  <c:v>94.369484</c:v>
                </c:pt>
                <c:pt idx="893">
                  <c:v>94.153295999999997</c:v>
                </c:pt>
                <c:pt idx="894">
                  <c:v>92.715197000000003</c:v>
                </c:pt>
                <c:pt idx="895">
                  <c:v>92.677598000000003</c:v>
                </c:pt>
                <c:pt idx="896">
                  <c:v>91.803458000000006</c:v>
                </c:pt>
                <c:pt idx="897">
                  <c:v>92.405016000000003</c:v>
                </c:pt>
                <c:pt idx="898">
                  <c:v>92.602401999999998</c:v>
                </c:pt>
                <c:pt idx="899">
                  <c:v>92.762196000000003</c:v>
                </c:pt>
                <c:pt idx="900">
                  <c:v>91.878654999999995</c:v>
                </c:pt>
                <c:pt idx="901">
                  <c:v>91.098506999999998</c:v>
                </c:pt>
                <c:pt idx="902">
                  <c:v>91.996145999999996</c:v>
                </c:pt>
                <c:pt idx="903">
                  <c:v>92.772361000000004</c:v>
                </c:pt>
                <c:pt idx="904">
                  <c:v>92.229946999999996</c:v>
                </c:pt>
                <c:pt idx="905">
                  <c:v>94.287396000000001</c:v>
                </c:pt>
                <c:pt idx="906">
                  <c:v>94.278041999999999</c:v>
                </c:pt>
                <c:pt idx="907">
                  <c:v>95.316120999999995</c:v>
                </c:pt>
                <c:pt idx="908">
                  <c:v>94.296750000000003</c:v>
                </c:pt>
                <c:pt idx="909">
                  <c:v>93.679511000000005</c:v>
                </c:pt>
                <c:pt idx="910">
                  <c:v>93.539229000000006</c:v>
                </c:pt>
                <c:pt idx="911">
                  <c:v>94.465086999999997</c:v>
                </c:pt>
                <c:pt idx="912">
                  <c:v>94.567960999999997</c:v>
                </c:pt>
                <c:pt idx="913">
                  <c:v>95.185192000000001</c:v>
                </c:pt>
                <c:pt idx="914">
                  <c:v>93.988130999999996</c:v>
                </c:pt>
                <c:pt idx="915">
                  <c:v>94.773700000000005</c:v>
                </c:pt>
                <c:pt idx="916">
                  <c:v>95.175837999999999</c:v>
                </c:pt>
                <c:pt idx="917">
                  <c:v>93.829148000000004</c:v>
                </c:pt>
                <c:pt idx="918">
                  <c:v>93.155799000000002</c:v>
                </c:pt>
                <c:pt idx="919">
                  <c:v>91.416315999999995</c:v>
                </c:pt>
                <c:pt idx="920">
                  <c:v>91.257333000000003</c:v>
                </c:pt>
                <c:pt idx="921">
                  <c:v>91.15446</c:v>
                </c:pt>
                <c:pt idx="922">
                  <c:v>90.630747</c:v>
                </c:pt>
                <c:pt idx="923">
                  <c:v>91.117051000000004</c:v>
                </c:pt>
                <c:pt idx="924">
                  <c:v>89.929343000000003</c:v>
                </c:pt>
                <c:pt idx="925">
                  <c:v>87.516512000000006</c:v>
                </c:pt>
                <c:pt idx="926">
                  <c:v>88.189860999999993</c:v>
                </c:pt>
                <c:pt idx="927">
                  <c:v>88.666809999999998</c:v>
                </c:pt>
                <c:pt idx="928">
                  <c:v>88.489125999999999</c:v>
                </c:pt>
                <c:pt idx="929">
                  <c:v>90.144435999999999</c:v>
                </c:pt>
                <c:pt idx="930">
                  <c:v>88.807092999999995</c:v>
                </c:pt>
                <c:pt idx="931">
                  <c:v>89.630071000000001</c:v>
                </c:pt>
                <c:pt idx="932">
                  <c:v>88.994138000000007</c:v>
                </c:pt>
                <c:pt idx="933">
                  <c:v>88.433008999999998</c:v>
                </c:pt>
                <c:pt idx="934">
                  <c:v>87.581975999999997</c:v>
                </c:pt>
                <c:pt idx="935">
                  <c:v>88.423661999999993</c:v>
                </c:pt>
                <c:pt idx="936">
                  <c:v>89.237285999999997</c:v>
                </c:pt>
                <c:pt idx="937">
                  <c:v>88.694864999999993</c:v>
                </c:pt>
                <c:pt idx="938">
                  <c:v>90.116381000000004</c:v>
                </c:pt>
                <c:pt idx="939">
                  <c:v>90.387591999999998</c:v>
                </c:pt>
                <c:pt idx="940">
                  <c:v>90.163145</c:v>
                </c:pt>
                <c:pt idx="941">
                  <c:v>89.817115999999999</c:v>
                </c:pt>
                <c:pt idx="942">
                  <c:v>89.274694999999994</c:v>
                </c:pt>
                <c:pt idx="943">
                  <c:v>89.882580000000004</c:v>
                </c:pt>
                <c:pt idx="944">
                  <c:v>90.303420000000003</c:v>
                </c:pt>
                <c:pt idx="945">
                  <c:v>90.163145</c:v>
                </c:pt>
                <c:pt idx="946">
                  <c:v>90.322128000000006</c:v>
                </c:pt>
                <c:pt idx="947">
                  <c:v>89.508497000000006</c:v>
                </c:pt>
                <c:pt idx="948">
                  <c:v>89.414976999999993</c:v>
                </c:pt>
                <c:pt idx="949">
                  <c:v>88.994138000000007</c:v>
                </c:pt>
                <c:pt idx="950">
                  <c:v>87.825130999999999</c:v>
                </c:pt>
                <c:pt idx="951">
                  <c:v>86.441023999999999</c:v>
                </c:pt>
                <c:pt idx="952">
                  <c:v>86.712235000000007</c:v>
                </c:pt>
                <c:pt idx="953">
                  <c:v>85.973421999999999</c:v>
                </c:pt>
                <c:pt idx="954">
                  <c:v>86.964737</c:v>
                </c:pt>
                <c:pt idx="955">
                  <c:v>85.795730000000006</c:v>
                </c:pt>
                <c:pt idx="956">
                  <c:v>85.898604000000006</c:v>
                </c:pt>
                <c:pt idx="957">
                  <c:v>86.319450000000003</c:v>
                </c:pt>
                <c:pt idx="958">
                  <c:v>86.506488000000004</c:v>
                </c:pt>
                <c:pt idx="959">
                  <c:v>85.169145</c:v>
                </c:pt>
                <c:pt idx="960">
                  <c:v>84.299402999999998</c:v>
                </c:pt>
                <c:pt idx="961">
                  <c:v>83.803746000000004</c:v>
                </c:pt>
                <c:pt idx="962">
                  <c:v>83.083634000000004</c:v>
                </c:pt>
                <c:pt idx="963">
                  <c:v>82.522512000000006</c:v>
                </c:pt>
                <c:pt idx="964">
                  <c:v>82.410291999999998</c:v>
                </c:pt>
                <c:pt idx="965">
                  <c:v>82.948036999999999</c:v>
                </c:pt>
                <c:pt idx="966">
                  <c:v>82.455129999999997</c:v>
                </c:pt>
                <c:pt idx="967">
                  <c:v>82.538827999999995</c:v>
                </c:pt>
                <c:pt idx="968">
                  <c:v>81.897115999999997</c:v>
                </c:pt>
                <c:pt idx="969">
                  <c:v>81.999418000000006</c:v>
                </c:pt>
                <c:pt idx="970">
                  <c:v>80.781101000000007</c:v>
                </c:pt>
                <c:pt idx="971">
                  <c:v>80.771799000000001</c:v>
                </c:pt>
                <c:pt idx="972">
                  <c:v>81.757619000000005</c:v>
                </c:pt>
                <c:pt idx="973">
                  <c:v>80.753201000000004</c:v>
                </c:pt>
                <c:pt idx="974">
                  <c:v>81.301907</c:v>
                </c:pt>
                <c:pt idx="975">
                  <c:v>82.371425000000002</c:v>
                </c:pt>
                <c:pt idx="976">
                  <c:v>82.297022999999996</c:v>
                </c:pt>
                <c:pt idx="977">
                  <c:v>82.204021999999995</c:v>
                </c:pt>
                <c:pt idx="978">
                  <c:v>82.278424999999999</c:v>
                </c:pt>
                <c:pt idx="979">
                  <c:v>82.352828000000002</c:v>
                </c:pt>
                <c:pt idx="980">
                  <c:v>82.129620000000003</c:v>
                </c:pt>
                <c:pt idx="981">
                  <c:v>82.073820999999995</c:v>
                </c:pt>
                <c:pt idx="982">
                  <c:v>81.748317</c:v>
                </c:pt>
                <c:pt idx="983">
                  <c:v>81.729713000000004</c:v>
                </c:pt>
                <c:pt idx="984">
                  <c:v>81.534411000000006</c:v>
                </c:pt>
                <c:pt idx="985">
                  <c:v>79.200078000000005</c:v>
                </c:pt>
                <c:pt idx="986">
                  <c:v>79.190776</c:v>
                </c:pt>
                <c:pt idx="987">
                  <c:v>78.158458999999993</c:v>
                </c:pt>
                <c:pt idx="988">
                  <c:v>78.232861999999997</c:v>
                </c:pt>
                <c:pt idx="989">
                  <c:v>78.381659999999997</c:v>
                </c:pt>
                <c:pt idx="990">
                  <c:v>78.177055999999993</c:v>
                </c:pt>
                <c:pt idx="991">
                  <c:v>78.669962999999996</c:v>
                </c:pt>
                <c:pt idx="992">
                  <c:v>77.953854000000007</c:v>
                </c:pt>
                <c:pt idx="993">
                  <c:v>77.823652999999993</c:v>
                </c:pt>
                <c:pt idx="994">
                  <c:v>77.879451000000003</c:v>
                </c:pt>
                <c:pt idx="995">
                  <c:v>78.065459000000004</c:v>
                </c:pt>
                <c:pt idx="996">
                  <c:v>77.061041000000003</c:v>
                </c:pt>
                <c:pt idx="997">
                  <c:v>77.191242000000003</c:v>
                </c:pt>
                <c:pt idx="998">
                  <c:v>76.912234999999995</c:v>
                </c:pt>
                <c:pt idx="999">
                  <c:v>76.540234999999996</c:v>
                </c:pt>
                <c:pt idx="1000">
                  <c:v>76.038026000000002</c:v>
                </c:pt>
                <c:pt idx="1001">
                  <c:v>75.963622999999998</c:v>
                </c:pt>
                <c:pt idx="1002">
                  <c:v>75.842723000000007</c:v>
                </c:pt>
                <c:pt idx="1003">
                  <c:v>75.647413999999998</c:v>
                </c:pt>
                <c:pt idx="1004">
                  <c:v>74.977808999999993</c:v>
                </c:pt>
                <c:pt idx="1005">
                  <c:v>74.726701000000006</c:v>
                </c:pt>
                <c:pt idx="1006">
                  <c:v>74.763902999999999</c:v>
                </c:pt>
                <c:pt idx="1007">
                  <c:v>73.889685999999998</c:v>
                </c:pt>
                <c:pt idx="1008">
                  <c:v>72.717872999999997</c:v>
                </c:pt>
                <c:pt idx="1009">
                  <c:v>71.927353999999994</c:v>
                </c:pt>
                <c:pt idx="1010">
                  <c:v>72.801570999999996</c:v>
                </c:pt>
                <c:pt idx="1011">
                  <c:v>72.559764999999999</c:v>
                </c:pt>
                <c:pt idx="1012">
                  <c:v>73.061974000000006</c:v>
                </c:pt>
                <c:pt idx="1013">
                  <c:v>73.340980999999999</c:v>
                </c:pt>
                <c:pt idx="1014">
                  <c:v>73.592082000000005</c:v>
                </c:pt>
                <c:pt idx="1015">
                  <c:v>73.034074000000004</c:v>
                </c:pt>
                <c:pt idx="1016">
                  <c:v>73.322377000000003</c:v>
                </c:pt>
                <c:pt idx="1017">
                  <c:v>73.220082000000005</c:v>
                </c:pt>
                <c:pt idx="1018">
                  <c:v>72.280764000000005</c:v>
                </c:pt>
                <c:pt idx="1019">
                  <c:v>72.978275999999994</c:v>
                </c:pt>
                <c:pt idx="1020">
                  <c:v>73.108476999999993</c:v>
                </c:pt>
                <c:pt idx="1021">
                  <c:v>72.745772000000002</c:v>
                </c:pt>
                <c:pt idx="1022">
                  <c:v>72.057563000000002</c:v>
                </c:pt>
                <c:pt idx="1023">
                  <c:v>72.197058999999996</c:v>
                </c:pt>
                <c:pt idx="1024">
                  <c:v>71.704153000000005</c:v>
                </c:pt>
                <c:pt idx="1025">
                  <c:v>71.513499999999993</c:v>
                </c:pt>
                <c:pt idx="1026">
                  <c:v>71.125394</c:v>
                </c:pt>
                <c:pt idx="1027">
                  <c:v>70.450822000000002</c:v>
                </c:pt>
                <c:pt idx="1028">
                  <c:v>70.848170999999994</c:v>
                </c:pt>
                <c:pt idx="1029">
                  <c:v>71.125394</c:v>
                </c:pt>
                <c:pt idx="1030">
                  <c:v>71.716796000000002</c:v>
                </c:pt>
                <c:pt idx="1031">
                  <c:v>71.291725999999997</c:v>
                </c:pt>
                <c:pt idx="1032">
                  <c:v>71.855407</c:v>
                </c:pt>
                <c:pt idx="1033">
                  <c:v>71.827686</c:v>
                </c:pt>
                <c:pt idx="1034">
                  <c:v>70.986782000000005</c:v>
                </c:pt>
                <c:pt idx="1035">
                  <c:v>70.395380000000003</c:v>
                </c:pt>
                <c:pt idx="1036">
                  <c:v>70.034994999999995</c:v>
                </c:pt>
                <c:pt idx="1037">
                  <c:v>69.850178</c:v>
                </c:pt>
                <c:pt idx="1038">
                  <c:v>69.720809000000003</c:v>
                </c:pt>
                <c:pt idx="1039">
                  <c:v>68.963075000000003</c:v>
                </c:pt>
                <c:pt idx="1040">
                  <c:v>69.194091</c:v>
                </c:pt>
                <c:pt idx="1041">
                  <c:v>68.963075000000003</c:v>
                </c:pt>
                <c:pt idx="1042">
                  <c:v>69.517520000000005</c:v>
                </c:pt>
                <c:pt idx="1043">
                  <c:v>69.378908999999993</c:v>
                </c:pt>
                <c:pt idx="1044">
                  <c:v>69.794736</c:v>
                </c:pt>
                <c:pt idx="1045">
                  <c:v>72.511493000000002</c:v>
                </c:pt>
                <c:pt idx="1046">
                  <c:v>70.774243999999996</c:v>
                </c:pt>
                <c:pt idx="1047">
                  <c:v>69.924104999999997</c:v>
                </c:pt>
                <c:pt idx="1048">
                  <c:v>70.487786</c:v>
                </c:pt>
                <c:pt idx="1049">
                  <c:v>69.933346999999998</c:v>
                </c:pt>
                <c:pt idx="1050">
                  <c:v>69.619161000000005</c:v>
                </c:pt>
                <c:pt idx="1051">
                  <c:v>69.572962000000004</c:v>
                </c:pt>
                <c:pt idx="1052">
                  <c:v>69.545241000000004</c:v>
                </c:pt>
                <c:pt idx="1053">
                  <c:v>69.674610000000001</c:v>
                </c:pt>
                <c:pt idx="1054">
                  <c:v>70.136643000000007</c:v>
                </c:pt>
                <c:pt idx="1055">
                  <c:v>69.905625999999998</c:v>
                </c:pt>
                <c:pt idx="1056">
                  <c:v>71.051467000000002</c:v>
                </c:pt>
                <c:pt idx="1057">
                  <c:v>71.227041999999997</c:v>
                </c:pt>
                <c:pt idx="1058">
                  <c:v>71.393373999999994</c:v>
                </c:pt>
                <c:pt idx="1059">
                  <c:v>70.700323999999995</c:v>
                </c:pt>
                <c:pt idx="1060">
                  <c:v>70.801972000000006</c:v>
                </c:pt>
                <c:pt idx="1061">
                  <c:v>71.180835999999999</c:v>
                </c:pt>
                <c:pt idx="1062">
                  <c:v>70.598675999999998</c:v>
                </c:pt>
                <c:pt idx="1063">
                  <c:v>71.365652999999995</c:v>
                </c:pt>
                <c:pt idx="1064">
                  <c:v>73.426316999999997</c:v>
                </c:pt>
                <c:pt idx="1065">
                  <c:v>73.417074999999997</c:v>
                </c:pt>
                <c:pt idx="1066">
                  <c:v>73.186058000000003</c:v>
                </c:pt>
                <c:pt idx="1067">
                  <c:v>72.788708999999997</c:v>
                </c:pt>
                <c:pt idx="1068">
                  <c:v>73.186058000000003</c:v>
                </c:pt>
                <c:pt idx="1069">
                  <c:v>72.955040999999994</c:v>
                </c:pt>
                <c:pt idx="1070">
                  <c:v>72.594656000000001</c:v>
                </c:pt>
                <c:pt idx="1071">
                  <c:v>72.760987999999998</c:v>
                </c:pt>
                <c:pt idx="1072">
                  <c:v>72.391360000000006</c:v>
                </c:pt>
                <c:pt idx="1073">
                  <c:v>73.001248000000004</c:v>
                </c:pt>
                <c:pt idx="1074">
                  <c:v>73.102895000000004</c:v>
                </c:pt>
                <c:pt idx="1075">
                  <c:v>73.296948</c:v>
                </c:pt>
                <c:pt idx="1076">
                  <c:v>73.204543000000001</c:v>
                </c:pt>
                <c:pt idx="1077">
                  <c:v>73.176822000000001</c:v>
                </c:pt>
                <c:pt idx="1078">
                  <c:v>73.454037999999997</c:v>
                </c:pt>
                <c:pt idx="1079">
                  <c:v>73.380117999999996</c:v>
                </c:pt>
                <c:pt idx="1080">
                  <c:v>73.149101999999999</c:v>
                </c:pt>
                <c:pt idx="1081">
                  <c:v>72.650104999999996</c:v>
                </c:pt>
                <c:pt idx="1082">
                  <c:v>72.086423999999994</c:v>
                </c:pt>
                <c:pt idx="1083">
                  <c:v>72.308198000000004</c:v>
                </c:pt>
                <c:pt idx="1084">
                  <c:v>71.763002</c:v>
                </c:pt>
                <c:pt idx="1085">
                  <c:v>71.966290999999998</c:v>
                </c:pt>
                <c:pt idx="1086">
                  <c:v>71.337924999999998</c:v>
                </c:pt>
                <c:pt idx="1087">
                  <c:v>70.681838999999997</c:v>
                </c:pt>
                <c:pt idx="1088">
                  <c:v>70.349180000000004</c:v>
                </c:pt>
                <c:pt idx="1089">
                  <c:v>69.798000000000002</c:v>
                </c:pt>
                <c:pt idx="1090">
                  <c:v>69.641825999999995</c:v>
                </c:pt>
                <c:pt idx="1091">
                  <c:v>69.375421000000003</c:v>
                </c:pt>
                <c:pt idx="1092">
                  <c:v>69.494848000000005</c:v>
                </c:pt>
                <c:pt idx="1093">
                  <c:v>69.641825999999995</c:v>
                </c:pt>
                <c:pt idx="1094">
                  <c:v>69.752065000000002</c:v>
                </c:pt>
                <c:pt idx="1095">
                  <c:v>69.145762000000005</c:v>
                </c:pt>
                <c:pt idx="1096">
                  <c:v>69.807181</c:v>
                </c:pt>
                <c:pt idx="1097">
                  <c:v>69.963355000000007</c:v>
                </c:pt>
                <c:pt idx="1098">
                  <c:v>70.349180000000004</c:v>
                </c:pt>
                <c:pt idx="1099">
                  <c:v>70.321622000000005</c:v>
                </c:pt>
                <c:pt idx="1100">
                  <c:v>69.715318999999994</c:v>
                </c:pt>
                <c:pt idx="1101">
                  <c:v>69.972536000000005</c:v>
                </c:pt>
                <c:pt idx="1102">
                  <c:v>69.871485000000007</c:v>
                </c:pt>
                <c:pt idx="1103">
                  <c:v>70.009281999999999</c:v>
                </c:pt>
                <c:pt idx="1104">
                  <c:v>69.715318999999994</c:v>
                </c:pt>
                <c:pt idx="1105">
                  <c:v>69.357050999999998</c:v>
                </c:pt>
                <c:pt idx="1106">
                  <c:v>69.402985999999999</c:v>
                </c:pt>
                <c:pt idx="1107">
                  <c:v>69.329492999999999</c:v>
                </c:pt>
                <c:pt idx="1108">
                  <c:v>68.686443999999995</c:v>
                </c:pt>
                <c:pt idx="1109">
                  <c:v>68.300618</c:v>
                </c:pt>
                <c:pt idx="1110">
                  <c:v>68.364922000000007</c:v>
                </c:pt>
                <c:pt idx="1111">
                  <c:v>69.063087999999993</c:v>
                </c:pt>
                <c:pt idx="1112">
                  <c:v>69.549964000000003</c:v>
                </c:pt>
                <c:pt idx="1113">
                  <c:v>70.009281999999999</c:v>
                </c:pt>
                <c:pt idx="1114">
                  <c:v>69.761253999999994</c:v>
                </c:pt>
                <c:pt idx="1115">
                  <c:v>68.429226999999997</c:v>
                </c:pt>
                <c:pt idx="1116">
                  <c:v>67.721879999999999</c:v>
                </c:pt>
                <c:pt idx="1117">
                  <c:v>67.216627000000003</c:v>
                </c:pt>
                <c:pt idx="1118">
                  <c:v>68.006654999999995</c:v>
                </c:pt>
                <c:pt idx="1119">
                  <c:v>68.704819999999998</c:v>
                </c:pt>
                <c:pt idx="1120">
                  <c:v>69.770435000000006</c:v>
                </c:pt>
                <c:pt idx="1121">
                  <c:v>69.283558999999997</c:v>
                </c:pt>
                <c:pt idx="1122">
                  <c:v>69.090646000000007</c:v>
                </c:pt>
                <c:pt idx="1123">
                  <c:v>68.429226999999997</c:v>
                </c:pt>
                <c:pt idx="1124">
                  <c:v>68.364922000000007</c:v>
                </c:pt>
                <c:pt idx="1125">
                  <c:v>68.300618</c:v>
                </c:pt>
                <c:pt idx="1126">
                  <c:v>68.906920999999997</c:v>
                </c:pt>
                <c:pt idx="1127">
                  <c:v>68.723190000000002</c:v>
                </c:pt>
                <c:pt idx="1128">
                  <c:v>68.860986999999994</c:v>
                </c:pt>
                <c:pt idx="1129">
                  <c:v>69.026342</c:v>
                </c:pt>
                <c:pt idx="1130">
                  <c:v>69.210065999999998</c:v>
                </c:pt>
                <c:pt idx="1131">
                  <c:v>69.531593999999998</c:v>
                </c:pt>
                <c:pt idx="1132">
                  <c:v>69.237630999999993</c:v>
                </c:pt>
                <c:pt idx="1133">
                  <c:v>68.668074000000004</c:v>
                </c:pt>
                <c:pt idx="1134">
                  <c:v>67.189069000000003</c:v>
                </c:pt>
                <c:pt idx="1135">
                  <c:v>67.501408999999995</c:v>
                </c:pt>
                <c:pt idx="1136">
                  <c:v>66.849170999999998</c:v>
                </c:pt>
                <c:pt idx="1137">
                  <c:v>67.097206999999997</c:v>
                </c:pt>
                <c:pt idx="1138">
                  <c:v>67.969908000000004</c:v>
                </c:pt>
                <c:pt idx="1139">
                  <c:v>67.731067999999993</c:v>
                </c:pt>
                <c:pt idx="1140">
                  <c:v>68.594581000000005</c:v>
                </c:pt>
                <c:pt idx="1141">
                  <c:v>68.668074000000004</c:v>
                </c:pt>
                <c:pt idx="1142">
                  <c:v>67.455473999999995</c:v>
                </c:pt>
                <c:pt idx="1143">
                  <c:v>67.602452</c:v>
                </c:pt>
                <c:pt idx="1144">
                  <c:v>67.189069000000003</c:v>
                </c:pt>
                <c:pt idx="1145">
                  <c:v>67.051271999999997</c:v>
                </c:pt>
                <c:pt idx="1146">
                  <c:v>66.913475000000005</c:v>
                </c:pt>
                <c:pt idx="1147">
                  <c:v>66.628699999999995</c:v>
                </c:pt>
                <c:pt idx="1148">
                  <c:v>67.299307999999996</c:v>
                </c:pt>
                <c:pt idx="1149">
                  <c:v>66.968598</c:v>
                </c:pt>
                <c:pt idx="1150">
                  <c:v>66.812431000000004</c:v>
                </c:pt>
                <c:pt idx="1151">
                  <c:v>66.270430000000005</c:v>
                </c:pt>
                <c:pt idx="1152">
                  <c:v>65.896127000000007</c:v>
                </c:pt>
                <c:pt idx="1153">
                  <c:v>65.914383000000001</c:v>
                </c:pt>
                <c:pt idx="1154">
                  <c:v>66.763418999999999</c:v>
                </c:pt>
                <c:pt idx="1155">
                  <c:v>67.046436</c:v>
                </c:pt>
                <c:pt idx="1156">
                  <c:v>67.822434999999999</c:v>
                </c:pt>
                <c:pt idx="1157">
                  <c:v>67.941114999999996</c:v>
                </c:pt>
                <c:pt idx="1158">
                  <c:v>68.215000000000003</c:v>
                </c:pt>
                <c:pt idx="1159">
                  <c:v>67.931989999999999</c:v>
                </c:pt>
                <c:pt idx="1160">
                  <c:v>68.269773999999998</c:v>
                </c:pt>
                <c:pt idx="1161">
                  <c:v>68.826668999999995</c:v>
                </c:pt>
                <c:pt idx="1162">
                  <c:v>67.731142000000006</c:v>
                </c:pt>
                <c:pt idx="1163">
                  <c:v>68.278906000000006</c:v>
                </c:pt>
                <c:pt idx="1164">
                  <c:v>69.347046000000006</c:v>
                </c:pt>
                <c:pt idx="1165">
                  <c:v>69.374432999999996</c:v>
                </c:pt>
                <c:pt idx="1166">
                  <c:v>69.821779000000006</c:v>
                </c:pt>
                <c:pt idx="1167">
                  <c:v>70.077402000000006</c:v>
                </c:pt>
                <c:pt idx="1168">
                  <c:v>69.949590999999998</c:v>
                </c:pt>
                <c:pt idx="1169">
                  <c:v>69.401820000000001</c:v>
                </c:pt>
                <c:pt idx="1170">
                  <c:v>70.050015000000002</c:v>
                </c:pt>
                <c:pt idx="1171">
                  <c:v>70.040882999999994</c:v>
                </c:pt>
                <c:pt idx="1172">
                  <c:v>70.013496000000004</c:v>
                </c:pt>
                <c:pt idx="1173">
                  <c:v>70.889919000000006</c:v>
                </c:pt>
                <c:pt idx="1174">
                  <c:v>70.752977000000001</c:v>
                </c:pt>
                <c:pt idx="1175">
                  <c:v>70.743844999999993</c:v>
                </c:pt>
                <c:pt idx="1176">
                  <c:v>71.620267999999996</c:v>
                </c:pt>
                <c:pt idx="1177">
                  <c:v>71.182060000000007</c:v>
                </c:pt>
                <c:pt idx="1178">
                  <c:v>70.588646999999995</c:v>
                </c:pt>
                <c:pt idx="1179">
                  <c:v>70.196082000000004</c:v>
                </c:pt>
                <c:pt idx="1180">
                  <c:v>69.438338999999999</c:v>
                </c:pt>
                <c:pt idx="1181">
                  <c:v>69.064036000000002</c:v>
                </c:pt>
                <c:pt idx="1182">
                  <c:v>69.776128999999997</c:v>
                </c:pt>
                <c:pt idx="1183">
                  <c:v>69.566149999999993</c:v>
                </c:pt>
                <c:pt idx="1184">
                  <c:v>69.630054999999999</c:v>
                </c:pt>
                <c:pt idx="1185">
                  <c:v>69.922196</c:v>
                </c:pt>
                <c:pt idx="1186">
                  <c:v>68.488878</c:v>
                </c:pt>
                <c:pt idx="1187">
                  <c:v>68.278906000000006</c:v>
                </c:pt>
                <c:pt idx="1188">
                  <c:v>69.639187000000007</c:v>
                </c:pt>
                <c:pt idx="1189">
                  <c:v>69.429214000000002</c:v>
                </c:pt>
                <c:pt idx="1190">
                  <c:v>69.392696000000001</c:v>
                </c:pt>
                <c:pt idx="1191">
                  <c:v>70.013496000000004</c:v>
                </c:pt>
                <c:pt idx="1192">
                  <c:v>70.889919000000006</c:v>
                </c:pt>
                <c:pt idx="1193">
                  <c:v>70.990342999999996</c:v>
                </c:pt>
                <c:pt idx="1194">
                  <c:v>71.328126999999995</c:v>
                </c:pt>
                <c:pt idx="1195">
                  <c:v>71.127285999999998</c:v>
                </c:pt>
                <c:pt idx="1196">
                  <c:v>70.889919000000006</c:v>
                </c:pt>
                <c:pt idx="1197">
                  <c:v>70.387799000000001</c:v>
                </c:pt>
                <c:pt idx="1198">
                  <c:v>70.789495000000002</c:v>
                </c:pt>
                <c:pt idx="1199">
                  <c:v>70.990342999999996</c:v>
                </c:pt>
                <c:pt idx="1200">
                  <c:v>70.908175</c:v>
                </c:pt>
                <c:pt idx="1201">
                  <c:v>69.748741999999993</c:v>
                </c:pt>
                <c:pt idx="1202">
                  <c:v>70.186949999999996</c:v>
                </c:pt>
                <c:pt idx="1203">
                  <c:v>70.141306999999998</c:v>
                </c:pt>
                <c:pt idx="1204">
                  <c:v>70.378666999999993</c:v>
                </c:pt>
                <c:pt idx="1205">
                  <c:v>71.072505000000007</c:v>
                </c:pt>
                <c:pt idx="1206">
                  <c:v>71.309871999999999</c:v>
                </c:pt>
                <c:pt idx="1207">
                  <c:v>71.291608999999994</c:v>
                </c:pt>
                <c:pt idx="1208">
                  <c:v>70.844268999999997</c:v>
                </c:pt>
                <c:pt idx="1209">
                  <c:v>71.026861999999994</c:v>
                </c:pt>
                <c:pt idx="1210">
                  <c:v>70.031751999999997</c:v>
                </c:pt>
                <c:pt idx="1211">
                  <c:v>70.132176000000001</c:v>
                </c:pt>
                <c:pt idx="1212">
                  <c:v>69.931327999999993</c:v>
                </c:pt>
                <c:pt idx="1213">
                  <c:v>68.881444000000002</c:v>
                </c:pt>
                <c:pt idx="1214">
                  <c:v>68.461494000000002</c:v>
                </c:pt>
                <c:pt idx="1215">
                  <c:v>68.978767000000005</c:v>
                </c:pt>
                <c:pt idx="1216">
                  <c:v>69.577709999999996</c:v>
                </c:pt>
                <c:pt idx="1217">
                  <c:v>69.314536000000004</c:v>
                </c:pt>
                <c:pt idx="1218">
                  <c:v>69.169340000000005</c:v>
                </c:pt>
                <c:pt idx="1219">
                  <c:v>70.076836</c:v>
                </c:pt>
                <c:pt idx="1220">
                  <c:v>69.986087999999995</c:v>
                </c:pt>
                <c:pt idx="1221">
                  <c:v>70.131282999999996</c:v>
                </c:pt>
                <c:pt idx="1222">
                  <c:v>69.378060000000005</c:v>
                </c:pt>
                <c:pt idx="1223">
                  <c:v>69.722913000000005</c:v>
                </c:pt>
                <c:pt idx="1224">
                  <c:v>69.977011000000005</c:v>
                </c:pt>
                <c:pt idx="1225">
                  <c:v>70.240184999999997</c:v>
                </c:pt>
                <c:pt idx="1226">
                  <c:v>70.430758999999995</c:v>
                </c:pt>
                <c:pt idx="1227">
                  <c:v>70.113135999999997</c:v>
                </c:pt>
                <c:pt idx="1228">
                  <c:v>69.604934</c:v>
                </c:pt>
                <c:pt idx="1229">
                  <c:v>69.750136999999995</c:v>
                </c:pt>
                <c:pt idx="1230">
                  <c:v>69.350836000000001</c:v>
                </c:pt>
                <c:pt idx="1231">
                  <c:v>69.741060000000004</c:v>
                </c:pt>
                <c:pt idx="1232">
                  <c:v>69.704758999999996</c:v>
                </c:pt>
                <c:pt idx="1233">
                  <c:v>70.340010000000007</c:v>
                </c:pt>
                <c:pt idx="1234">
                  <c:v>73.080645000000004</c:v>
                </c:pt>
                <c:pt idx="1235">
                  <c:v>72.518001999999996</c:v>
                </c:pt>
                <c:pt idx="1236">
                  <c:v>72.037023000000005</c:v>
                </c:pt>
                <c:pt idx="1237">
                  <c:v>72.145925000000005</c:v>
                </c:pt>
                <c:pt idx="1238">
                  <c:v>71.156757999999996</c:v>
                </c:pt>
                <c:pt idx="1239">
                  <c:v>71.683099999999996</c:v>
                </c:pt>
                <c:pt idx="1240">
                  <c:v>71.773848999999998</c:v>
                </c:pt>
                <c:pt idx="1241">
                  <c:v>72.027952999999997</c:v>
                </c:pt>
                <c:pt idx="1242">
                  <c:v>71.919050999999996</c:v>
                </c:pt>
                <c:pt idx="1243">
                  <c:v>71.047855999999996</c:v>
                </c:pt>
                <c:pt idx="1244">
                  <c:v>70.412604999999999</c:v>
                </c:pt>
                <c:pt idx="1245">
                  <c:v>70.920806999999996</c:v>
                </c:pt>
                <c:pt idx="1246">
                  <c:v>70.703010000000006</c:v>
                </c:pt>
                <c:pt idx="1247">
                  <c:v>69.405291000000005</c:v>
                </c:pt>
                <c:pt idx="1248">
                  <c:v>68.289068</c:v>
                </c:pt>
                <c:pt idx="1249">
                  <c:v>67.980521999999993</c:v>
                </c:pt>
                <c:pt idx="1250">
                  <c:v>67.780872000000002</c:v>
                </c:pt>
                <c:pt idx="1251">
                  <c:v>67.826243000000005</c:v>
                </c:pt>
                <c:pt idx="1252">
                  <c:v>67.354348000000002</c:v>
                </c:pt>
                <c:pt idx="1253">
                  <c:v>66.564824000000002</c:v>
                </c:pt>
                <c:pt idx="1254">
                  <c:v>66.274426000000005</c:v>
                </c:pt>
                <c:pt idx="1255">
                  <c:v>65.965879999999999</c:v>
                </c:pt>
                <c:pt idx="1256">
                  <c:v>66.410550999999998</c:v>
                </c:pt>
                <c:pt idx="1257">
                  <c:v>67.563068000000001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22-4022-BD1C-8EFB07996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730944"/>
        <c:axId val="646729632"/>
      </c:lineChart>
      <c:dateAx>
        <c:axId val="6467309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729632"/>
        <c:crosses val="autoZero"/>
        <c:auto val="1"/>
        <c:lblOffset val="100"/>
        <c:baseTimeUnit val="days"/>
      </c:dateAx>
      <c:valAx>
        <c:axId val="64672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730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Adj. Closed Price and Daily Change</a:t>
            </a:r>
          </a:p>
          <a:p>
            <a:pPr>
              <a:defRPr/>
            </a:pP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'BDX Distribution Fit'!$B$1</c:f>
              <c:strCache>
                <c:ptCount val="1"/>
                <c:pt idx="0">
                  <c:v>BDX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'BDX Distribution Fit'!$A$2:$A$1259</c:f>
              <c:numCache>
                <c:formatCode>m/d/yyyy</c:formatCode>
                <c:ptCount val="1258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40931</c:v>
                </c:pt>
                <c:pt idx="14">
                  <c:v>40932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40960</c:v>
                </c:pt>
                <c:pt idx="34">
                  <c:v>40961</c:v>
                </c:pt>
                <c:pt idx="35">
                  <c:v>40962</c:v>
                </c:pt>
                <c:pt idx="36">
                  <c:v>40963</c:v>
                </c:pt>
                <c:pt idx="37">
                  <c:v>40966</c:v>
                </c:pt>
                <c:pt idx="38">
                  <c:v>40967</c:v>
                </c:pt>
                <c:pt idx="39">
                  <c:v>40968</c:v>
                </c:pt>
                <c:pt idx="40">
                  <c:v>40969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41008</c:v>
                </c:pt>
                <c:pt idx="67">
                  <c:v>41009</c:v>
                </c:pt>
                <c:pt idx="68">
                  <c:v>41010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41030</c:v>
                </c:pt>
                <c:pt idx="83">
                  <c:v>41031</c:v>
                </c:pt>
                <c:pt idx="84">
                  <c:v>41032</c:v>
                </c:pt>
                <c:pt idx="85">
                  <c:v>41033</c:v>
                </c:pt>
                <c:pt idx="86">
                  <c:v>41036</c:v>
                </c:pt>
                <c:pt idx="87">
                  <c:v>41037</c:v>
                </c:pt>
                <c:pt idx="88">
                  <c:v>41038</c:v>
                </c:pt>
                <c:pt idx="89">
                  <c:v>41039</c:v>
                </c:pt>
                <c:pt idx="90">
                  <c:v>41040</c:v>
                </c:pt>
                <c:pt idx="91">
                  <c:v>41043</c:v>
                </c:pt>
                <c:pt idx="92">
                  <c:v>41044</c:v>
                </c:pt>
                <c:pt idx="93">
                  <c:v>41045</c:v>
                </c:pt>
                <c:pt idx="94">
                  <c:v>41046</c:v>
                </c:pt>
                <c:pt idx="95">
                  <c:v>41047</c:v>
                </c:pt>
                <c:pt idx="96">
                  <c:v>41050</c:v>
                </c:pt>
                <c:pt idx="97">
                  <c:v>41051</c:v>
                </c:pt>
                <c:pt idx="98">
                  <c:v>41052</c:v>
                </c:pt>
                <c:pt idx="99">
                  <c:v>41053</c:v>
                </c:pt>
                <c:pt idx="100">
                  <c:v>41054</c:v>
                </c:pt>
                <c:pt idx="101">
                  <c:v>41058</c:v>
                </c:pt>
                <c:pt idx="102">
                  <c:v>41059</c:v>
                </c:pt>
                <c:pt idx="103">
                  <c:v>41060</c:v>
                </c:pt>
                <c:pt idx="104">
                  <c:v>41061</c:v>
                </c:pt>
                <c:pt idx="105">
                  <c:v>41064</c:v>
                </c:pt>
                <c:pt idx="106">
                  <c:v>41065</c:v>
                </c:pt>
                <c:pt idx="107">
                  <c:v>41066</c:v>
                </c:pt>
                <c:pt idx="108">
                  <c:v>41067</c:v>
                </c:pt>
                <c:pt idx="109">
                  <c:v>41068</c:v>
                </c:pt>
                <c:pt idx="110">
                  <c:v>41071</c:v>
                </c:pt>
                <c:pt idx="111">
                  <c:v>41072</c:v>
                </c:pt>
                <c:pt idx="112">
                  <c:v>41073</c:v>
                </c:pt>
                <c:pt idx="113">
                  <c:v>41074</c:v>
                </c:pt>
                <c:pt idx="114">
                  <c:v>41075</c:v>
                </c:pt>
                <c:pt idx="115">
                  <c:v>41078</c:v>
                </c:pt>
                <c:pt idx="116">
                  <c:v>41079</c:v>
                </c:pt>
                <c:pt idx="117">
                  <c:v>41080</c:v>
                </c:pt>
                <c:pt idx="118">
                  <c:v>41081</c:v>
                </c:pt>
                <c:pt idx="119">
                  <c:v>41082</c:v>
                </c:pt>
                <c:pt idx="120">
                  <c:v>41085</c:v>
                </c:pt>
                <c:pt idx="121">
                  <c:v>41086</c:v>
                </c:pt>
                <c:pt idx="122">
                  <c:v>41087</c:v>
                </c:pt>
                <c:pt idx="123">
                  <c:v>41088</c:v>
                </c:pt>
                <c:pt idx="124">
                  <c:v>41089</c:v>
                </c:pt>
                <c:pt idx="125">
                  <c:v>41092</c:v>
                </c:pt>
                <c:pt idx="126">
                  <c:v>41093</c:v>
                </c:pt>
                <c:pt idx="127">
                  <c:v>41095</c:v>
                </c:pt>
                <c:pt idx="128">
                  <c:v>41096</c:v>
                </c:pt>
                <c:pt idx="129">
                  <c:v>41099</c:v>
                </c:pt>
                <c:pt idx="130">
                  <c:v>41100</c:v>
                </c:pt>
                <c:pt idx="131">
                  <c:v>41101</c:v>
                </c:pt>
                <c:pt idx="132">
                  <c:v>41102</c:v>
                </c:pt>
                <c:pt idx="133">
                  <c:v>41103</c:v>
                </c:pt>
                <c:pt idx="134">
                  <c:v>41106</c:v>
                </c:pt>
                <c:pt idx="135">
                  <c:v>41107</c:v>
                </c:pt>
                <c:pt idx="136">
                  <c:v>41108</c:v>
                </c:pt>
                <c:pt idx="137">
                  <c:v>41109</c:v>
                </c:pt>
                <c:pt idx="138">
                  <c:v>41110</c:v>
                </c:pt>
                <c:pt idx="139">
                  <c:v>41113</c:v>
                </c:pt>
                <c:pt idx="140">
                  <c:v>41114</c:v>
                </c:pt>
                <c:pt idx="141">
                  <c:v>41115</c:v>
                </c:pt>
                <c:pt idx="142">
                  <c:v>41116</c:v>
                </c:pt>
                <c:pt idx="143">
                  <c:v>41117</c:v>
                </c:pt>
                <c:pt idx="144">
                  <c:v>41120</c:v>
                </c:pt>
                <c:pt idx="145">
                  <c:v>41121</c:v>
                </c:pt>
                <c:pt idx="146">
                  <c:v>41122</c:v>
                </c:pt>
                <c:pt idx="147">
                  <c:v>41123</c:v>
                </c:pt>
                <c:pt idx="148">
                  <c:v>41124</c:v>
                </c:pt>
                <c:pt idx="149">
                  <c:v>41127</c:v>
                </c:pt>
                <c:pt idx="150">
                  <c:v>41128</c:v>
                </c:pt>
                <c:pt idx="151">
                  <c:v>41129</c:v>
                </c:pt>
                <c:pt idx="152">
                  <c:v>41130</c:v>
                </c:pt>
                <c:pt idx="153">
                  <c:v>41131</c:v>
                </c:pt>
                <c:pt idx="154">
                  <c:v>41134</c:v>
                </c:pt>
                <c:pt idx="155">
                  <c:v>41135</c:v>
                </c:pt>
                <c:pt idx="156">
                  <c:v>41136</c:v>
                </c:pt>
                <c:pt idx="157">
                  <c:v>41137</c:v>
                </c:pt>
                <c:pt idx="158">
                  <c:v>41138</c:v>
                </c:pt>
                <c:pt idx="159">
                  <c:v>41141</c:v>
                </c:pt>
                <c:pt idx="160">
                  <c:v>41142</c:v>
                </c:pt>
                <c:pt idx="161">
                  <c:v>41143</c:v>
                </c:pt>
                <c:pt idx="162">
                  <c:v>41144</c:v>
                </c:pt>
                <c:pt idx="163">
                  <c:v>41145</c:v>
                </c:pt>
                <c:pt idx="164">
                  <c:v>41148</c:v>
                </c:pt>
                <c:pt idx="165">
                  <c:v>41149</c:v>
                </c:pt>
                <c:pt idx="166">
                  <c:v>41150</c:v>
                </c:pt>
                <c:pt idx="167">
                  <c:v>41151</c:v>
                </c:pt>
                <c:pt idx="168">
                  <c:v>41152</c:v>
                </c:pt>
                <c:pt idx="169">
                  <c:v>41156</c:v>
                </c:pt>
                <c:pt idx="170">
                  <c:v>41157</c:v>
                </c:pt>
                <c:pt idx="171">
                  <c:v>41158</c:v>
                </c:pt>
                <c:pt idx="172">
                  <c:v>41159</c:v>
                </c:pt>
                <c:pt idx="173">
                  <c:v>41162</c:v>
                </c:pt>
                <c:pt idx="174">
                  <c:v>41163</c:v>
                </c:pt>
                <c:pt idx="175">
                  <c:v>41164</c:v>
                </c:pt>
                <c:pt idx="176">
                  <c:v>41165</c:v>
                </c:pt>
                <c:pt idx="177">
                  <c:v>41166</c:v>
                </c:pt>
                <c:pt idx="178">
                  <c:v>41169</c:v>
                </c:pt>
                <c:pt idx="179">
                  <c:v>41170</c:v>
                </c:pt>
                <c:pt idx="180">
                  <c:v>41171</c:v>
                </c:pt>
                <c:pt idx="181">
                  <c:v>41172</c:v>
                </c:pt>
                <c:pt idx="182">
                  <c:v>41173</c:v>
                </c:pt>
                <c:pt idx="183">
                  <c:v>41176</c:v>
                </c:pt>
                <c:pt idx="184">
                  <c:v>41177</c:v>
                </c:pt>
                <c:pt idx="185">
                  <c:v>41178</c:v>
                </c:pt>
                <c:pt idx="186">
                  <c:v>41179</c:v>
                </c:pt>
                <c:pt idx="187">
                  <c:v>41180</c:v>
                </c:pt>
                <c:pt idx="188">
                  <c:v>41183</c:v>
                </c:pt>
                <c:pt idx="189">
                  <c:v>41184</c:v>
                </c:pt>
                <c:pt idx="190">
                  <c:v>41185</c:v>
                </c:pt>
                <c:pt idx="191">
                  <c:v>41186</c:v>
                </c:pt>
                <c:pt idx="192">
                  <c:v>41187</c:v>
                </c:pt>
                <c:pt idx="193">
                  <c:v>41190</c:v>
                </c:pt>
                <c:pt idx="194">
                  <c:v>41191</c:v>
                </c:pt>
                <c:pt idx="195">
                  <c:v>41192</c:v>
                </c:pt>
                <c:pt idx="196">
                  <c:v>41193</c:v>
                </c:pt>
                <c:pt idx="197">
                  <c:v>41194</c:v>
                </c:pt>
                <c:pt idx="198">
                  <c:v>41197</c:v>
                </c:pt>
                <c:pt idx="199">
                  <c:v>41198</c:v>
                </c:pt>
                <c:pt idx="200">
                  <c:v>41199</c:v>
                </c:pt>
                <c:pt idx="201">
                  <c:v>41200</c:v>
                </c:pt>
                <c:pt idx="202">
                  <c:v>41201</c:v>
                </c:pt>
                <c:pt idx="203">
                  <c:v>41204</c:v>
                </c:pt>
                <c:pt idx="204">
                  <c:v>41205</c:v>
                </c:pt>
                <c:pt idx="205">
                  <c:v>41206</c:v>
                </c:pt>
                <c:pt idx="206">
                  <c:v>41207</c:v>
                </c:pt>
                <c:pt idx="207">
                  <c:v>41208</c:v>
                </c:pt>
                <c:pt idx="208">
                  <c:v>41213</c:v>
                </c:pt>
                <c:pt idx="209">
                  <c:v>41214</c:v>
                </c:pt>
                <c:pt idx="210">
                  <c:v>41215</c:v>
                </c:pt>
                <c:pt idx="211">
                  <c:v>41218</c:v>
                </c:pt>
                <c:pt idx="212">
                  <c:v>41219</c:v>
                </c:pt>
                <c:pt idx="213">
                  <c:v>41220</c:v>
                </c:pt>
                <c:pt idx="214">
                  <c:v>41221</c:v>
                </c:pt>
                <c:pt idx="215">
                  <c:v>41222</c:v>
                </c:pt>
                <c:pt idx="216">
                  <c:v>41225</c:v>
                </c:pt>
                <c:pt idx="217">
                  <c:v>41226</c:v>
                </c:pt>
                <c:pt idx="218">
                  <c:v>41227</c:v>
                </c:pt>
                <c:pt idx="219">
                  <c:v>41228</c:v>
                </c:pt>
                <c:pt idx="220">
                  <c:v>41229</c:v>
                </c:pt>
                <c:pt idx="221">
                  <c:v>41232</c:v>
                </c:pt>
                <c:pt idx="222">
                  <c:v>41233</c:v>
                </c:pt>
                <c:pt idx="223">
                  <c:v>41234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41262</c:v>
                </c:pt>
                <c:pt idx="243">
                  <c:v>41263</c:v>
                </c:pt>
                <c:pt idx="244">
                  <c:v>41264</c:v>
                </c:pt>
                <c:pt idx="245">
                  <c:v>41267</c:v>
                </c:pt>
                <c:pt idx="246">
                  <c:v>41269</c:v>
                </c:pt>
                <c:pt idx="247">
                  <c:v>41270</c:v>
                </c:pt>
                <c:pt idx="248">
                  <c:v>41271</c:v>
                </c:pt>
                <c:pt idx="249">
                  <c:v>41274</c:v>
                </c:pt>
                <c:pt idx="250">
                  <c:v>41276</c:v>
                </c:pt>
                <c:pt idx="251">
                  <c:v>41277</c:v>
                </c:pt>
                <c:pt idx="252">
                  <c:v>41278</c:v>
                </c:pt>
                <c:pt idx="253">
                  <c:v>41281</c:v>
                </c:pt>
                <c:pt idx="254">
                  <c:v>41282</c:v>
                </c:pt>
                <c:pt idx="255">
                  <c:v>41283</c:v>
                </c:pt>
                <c:pt idx="256">
                  <c:v>41284</c:v>
                </c:pt>
                <c:pt idx="257">
                  <c:v>41285</c:v>
                </c:pt>
                <c:pt idx="258">
                  <c:v>41288</c:v>
                </c:pt>
                <c:pt idx="259">
                  <c:v>41289</c:v>
                </c:pt>
                <c:pt idx="260">
                  <c:v>41290</c:v>
                </c:pt>
                <c:pt idx="261">
                  <c:v>41291</c:v>
                </c:pt>
                <c:pt idx="262">
                  <c:v>41292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41316</c:v>
                </c:pt>
                <c:pt idx="278">
                  <c:v>41317</c:v>
                </c:pt>
                <c:pt idx="279">
                  <c:v>41318</c:v>
                </c:pt>
                <c:pt idx="280">
                  <c:v>41319</c:v>
                </c:pt>
                <c:pt idx="281">
                  <c:v>41320</c:v>
                </c:pt>
                <c:pt idx="282">
                  <c:v>41324</c:v>
                </c:pt>
                <c:pt idx="283">
                  <c:v>41325</c:v>
                </c:pt>
                <c:pt idx="284">
                  <c:v>41326</c:v>
                </c:pt>
                <c:pt idx="285">
                  <c:v>41327</c:v>
                </c:pt>
                <c:pt idx="286">
                  <c:v>41330</c:v>
                </c:pt>
                <c:pt idx="287">
                  <c:v>41331</c:v>
                </c:pt>
                <c:pt idx="288">
                  <c:v>41332</c:v>
                </c:pt>
                <c:pt idx="289">
                  <c:v>41333</c:v>
                </c:pt>
                <c:pt idx="290">
                  <c:v>41334</c:v>
                </c:pt>
                <c:pt idx="291">
                  <c:v>41337</c:v>
                </c:pt>
                <c:pt idx="292">
                  <c:v>41338</c:v>
                </c:pt>
                <c:pt idx="293">
                  <c:v>41339</c:v>
                </c:pt>
                <c:pt idx="294">
                  <c:v>41340</c:v>
                </c:pt>
                <c:pt idx="295">
                  <c:v>41341</c:v>
                </c:pt>
                <c:pt idx="296">
                  <c:v>41344</c:v>
                </c:pt>
                <c:pt idx="297">
                  <c:v>41345</c:v>
                </c:pt>
                <c:pt idx="298">
                  <c:v>41346</c:v>
                </c:pt>
                <c:pt idx="299">
                  <c:v>41347</c:v>
                </c:pt>
                <c:pt idx="300">
                  <c:v>41348</c:v>
                </c:pt>
                <c:pt idx="301">
                  <c:v>41351</c:v>
                </c:pt>
                <c:pt idx="302">
                  <c:v>41352</c:v>
                </c:pt>
                <c:pt idx="303">
                  <c:v>41353</c:v>
                </c:pt>
                <c:pt idx="304">
                  <c:v>41354</c:v>
                </c:pt>
                <c:pt idx="305">
                  <c:v>41355</c:v>
                </c:pt>
                <c:pt idx="306">
                  <c:v>41358</c:v>
                </c:pt>
                <c:pt idx="307">
                  <c:v>41359</c:v>
                </c:pt>
                <c:pt idx="308">
                  <c:v>41360</c:v>
                </c:pt>
                <c:pt idx="309">
                  <c:v>41361</c:v>
                </c:pt>
                <c:pt idx="310">
                  <c:v>41365</c:v>
                </c:pt>
                <c:pt idx="311">
                  <c:v>41366</c:v>
                </c:pt>
                <c:pt idx="312">
                  <c:v>41367</c:v>
                </c:pt>
                <c:pt idx="313">
                  <c:v>41368</c:v>
                </c:pt>
                <c:pt idx="314">
                  <c:v>41369</c:v>
                </c:pt>
                <c:pt idx="315">
                  <c:v>41372</c:v>
                </c:pt>
                <c:pt idx="316">
                  <c:v>41373</c:v>
                </c:pt>
                <c:pt idx="317">
                  <c:v>41374</c:v>
                </c:pt>
                <c:pt idx="318">
                  <c:v>41375</c:v>
                </c:pt>
                <c:pt idx="319">
                  <c:v>41376</c:v>
                </c:pt>
                <c:pt idx="320">
                  <c:v>41379</c:v>
                </c:pt>
                <c:pt idx="321">
                  <c:v>41380</c:v>
                </c:pt>
                <c:pt idx="322">
                  <c:v>41381</c:v>
                </c:pt>
                <c:pt idx="323">
                  <c:v>41382</c:v>
                </c:pt>
                <c:pt idx="324">
                  <c:v>41383</c:v>
                </c:pt>
                <c:pt idx="325">
                  <c:v>41386</c:v>
                </c:pt>
                <c:pt idx="326">
                  <c:v>41387</c:v>
                </c:pt>
                <c:pt idx="327">
                  <c:v>41388</c:v>
                </c:pt>
                <c:pt idx="328">
                  <c:v>41389</c:v>
                </c:pt>
                <c:pt idx="329">
                  <c:v>41390</c:v>
                </c:pt>
                <c:pt idx="330">
                  <c:v>41393</c:v>
                </c:pt>
                <c:pt idx="331">
                  <c:v>41394</c:v>
                </c:pt>
                <c:pt idx="332">
                  <c:v>41395</c:v>
                </c:pt>
                <c:pt idx="333">
                  <c:v>41396</c:v>
                </c:pt>
                <c:pt idx="334">
                  <c:v>41397</c:v>
                </c:pt>
                <c:pt idx="335">
                  <c:v>41400</c:v>
                </c:pt>
                <c:pt idx="336">
                  <c:v>41401</c:v>
                </c:pt>
                <c:pt idx="337">
                  <c:v>41402</c:v>
                </c:pt>
                <c:pt idx="338">
                  <c:v>41403</c:v>
                </c:pt>
                <c:pt idx="339">
                  <c:v>41404</c:v>
                </c:pt>
                <c:pt idx="340">
                  <c:v>41407</c:v>
                </c:pt>
                <c:pt idx="341">
                  <c:v>41408</c:v>
                </c:pt>
                <c:pt idx="342">
                  <c:v>41409</c:v>
                </c:pt>
                <c:pt idx="343">
                  <c:v>41410</c:v>
                </c:pt>
                <c:pt idx="344">
                  <c:v>41411</c:v>
                </c:pt>
                <c:pt idx="345">
                  <c:v>41414</c:v>
                </c:pt>
                <c:pt idx="346">
                  <c:v>41415</c:v>
                </c:pt>
                <c:pt idx="347">
                  <c:v>41416</c:v>
                </c:pt>
                <c:pt idx="348">
                  <c:v>41417</c:v>
                </c:pt>
                <c:pt idx="349">
                  <c:v>41418</c:v>
                </c:pt>
                <c:pt idx="350">
                  <c:v>41422</c:v>
                </c:pt>
                <c:pt idx="351">
                  <c:v>41423</c:v>
                </c:pt>
                <c:pt idx="352">
                  <c:v>41424</c:v>
                </c:pt>
                <c:pt idx="353">
                  <c:v>41425</c:v>
                </c:pt>
                <c:pt idx="354">
                  <c:v>41428</c:v>
                </c:pt>
                <c:pt idx="355">
                  <c:v>41429</c:v>
                </c:pt>
                <c:pt idx="356">
                  <c:v>41430</c:v>
                </c:pt>
                <c:pt idx="357">
                  <c:v>41431</c:v>
                </c:pt>
                <c:pt idx="358">
                  <c:v>41432</c:v>
                </c:pt>
                <c:pt idx="359">
                  <c:v>41435</c:v>
                </c:pt>
                <c:pt idx="360">
                  <c:v>41436</c:v>
                </c:pt>
                <c:pt idx="361">
                  <c:v>41437</c:v>
                </c:pt>
                <c:pt idx="362">
                  <c:v>41438</c:v>
                </c:pt>
                <c:pt idx="363">
                  <c:v>41439</c:v>
                </c:pt>
                <c:pt idx="364">
                  <c:v>41442</c:v>
                </c:pt>
                <c:pt idx="365">
                  <c:v>41443</c:v>
                </c:pt>
                <c:pt idx="366">
                  <c:v>41444</c:v>
                </c:pt>
                <c:pt idx="367">
                  <c:v>41445</c:v>
                </c:pt>
                <c:pt idx="368">
                  <c:v>41446</c:v>
                </c:pt>
                <c:pt idx="369">
                  <c:v>41449</c:v>
                </c:pt>
                <c:pt idx="370">
                  <c:v>41450</c:v>
                </c:pt>
                <c:pt idx="371">
                  <c:v>41451</c:v>
                </c:pt>
                <c:pt idx="372">
                  <c:v>41452</c:v>
                </c:pt>
                <c:pt idx="373">
                  <c:v>41453</c:v>
                </c:pt>
                <c:pt idx="374">
                  <c:v>41456</c:v>
                </c:pt>
                <c:pt idx="375">
                  <c:v>41457</c:v>
                </c:pt>
                <c:pt idx="376">
                  <c:v>41458</c:v>
                </c:pt>
                <c:pt idx="377">
                  <c:v>41460</c:v>
                </c:pt>
                <c:pt idx="378">
                  <c:v>41463</c:v>
                </c:pt>
                <c:pt idx="379">
                  <c:v>41464</c:v>
                </c:pt>
                <c:pt idx="380">
                  <c:v>41465</c:v>
                </c:pt>
                <c:pt idx="381">
                  <c:v>41466</c:v>
                </c:pt>
                <c:pt idx="382">
                  <c:v>41467</c:v>
                </c:pt>
                <c:pt idx="383">
                  <c:v>41470</c:v>
                </c:pt>
                <c:pt idx="384">
                  <c:v>41471</c:v>
                </c:pt>
                <c:pt idx="385">
                  <c:v>41472</c:v>
                </c:pt>
                <c:pt idx="386">
                  <c:v>41473</c:v>
                </c:pt>
                <c:pt idx="387">
                  <c:v>41474</c:v>
                </c:pt>
                <c:pt idx="388">
                  <c:v>41477</c:v>
                </c:pt>
                <c:pt idx="389">
                  <c:v>41478</c:v>
                </c:pt>
                <c:pt idx="390">
                  <c:v>41479</c:v>
                </c:pt>
                <c:pt idx="391">
                  <c:v>41480</c:v>
                </c:pt>
                <c:pt idx="392">
                  <c:v>41481</c:v>
                </c:pt>
                <c:pt idx="393">
                  <c:v>41484</c:v>
                </c:pt>
                <c:pt idx="394">
                  <c:v>41485</c:v>
                </c:pt>
                <c:pt idx="395">
                  <c:v>41486</c:v>
                </c:pt>
                <c:pt idx="396">
                  <c:v>41487</c:v>
                </c:pt>
                <c:pt idx="397">
                  <c:v>41488</c:v>
                </c:pt>
                <c:pt idx="398">
                  <c:v>41491</c:v>
                </c:pt>
                <c:pt idx="399">
                  <c:v>41492</c:v>
                </c:pt>
                <c:pt idx="400">
                  <c:v>41493</c:v>
                </c:pt>
                <c:pt idx="401">
                  <c:v>41494</c:v>
                </c:pt>
                <c:pt idx="402">
                  <c:v>41495</c:v>
                </c:pt>
                <c:pt idx="403">
                  <c:v>41498</c:v>
                </c:pt>
                <c:pt idx="404">
                  <c:v>41499</c:v>
                </c:pt>
                <c:pt idx="405">
                  <c:v>41500</c:v>
                </c:pt>
                <c:pt idx="406">
                  <c:v>41501</c:v>
                </c:pt>
                <c:pt idx="407">
                  <c:v>41502</c:v>
                </c:pt>
                <c:pt idx="408">
                  <c:v>41505</c:v>
                </c:pt>
                <c:pt idx="409">
                  <c:v>41506</c:v>
                </c:pt>
                <c:pt idx="410">
                  <c:v>41507</c:v>
                </c:pt>
                <c:pt idx="411">
                  <c:v>41508</c:v>
                </c:pt>
                <c:pt idx="412">
                  <c:v>41509</c:v>
                </c:pt>
                <c:pt idx="413">
                  <c:v>41512</c:v>
                </c:pt>
                <c:pt idx="414">
                  <c:v>41513</c:v>
                </c:pt>
                <c:pt idx="415">
                  <c:v>41514</c:v>
                </c:pt>
                <c:pt idx="416">
                  <c:v>41515</c:v>
                </c:pt>
                <c:pt idx="417">
                  <c:v>41516</c:v>
                </c:pt>
                <c:pt idx="418">
                  <c:v>41520</c:v>
                </c:pt>
                <c:pt idx="419">
                  <c:v>41521</c:v>
                </c:pt>
                <c:pt idx="420">
                  <c:v>41522</c:v>
                </c:pt>
                <c:pt idx="421">
                  <c:v>41523</c:v>
                </c:pt>
                <c:pt idx="422">
                  <c:v>41526</c:v>
                </c:pt>
                <c:pt idx="423">
                  <c:v>41527</c:v>
                </c:pt>
                <c:pt idx="424">
                  <c:v>41528</c:v>
                </c:pt>
                <c:pt idx="425">
                  <c:v>41529</c:v>
                </c:pt>
                <c:pt idx="426">
                  <c:v>41530</c:v>
                </c:pt>
                <c:pt idx="427">
                  <c:v>41533</c:v>
                </c:pt>
                <c:pt idx="428">
                  <c:v>41534</c:v>
                </c:pt>
                <c:pt idx="429">
                  <c:v>41535</c:v>
                </c:pt>
                <c:pt idx="430">
                  <c:v>41536</c:v>
                </c:pt>
                <c:pt idx="431">
                  <c:v>41537</c:v>
                </c:pt>
                <c:pt idx="432">
                  <c:v>41540</c:v>
                </c:pt>
                <c:pt idx="433">
                  <c:v>41541</c:v>
                </c:pt>
                <c:pt idx="434">
                  <c:v>41542</c:v>
                </c:pt>
                <c:pt idx="435">
                  <c:v>41543</c:v>
                </c:pt>
                <c:pt idx="436">
                  <c:v>41544</c:v>
                </c:pt>
                <c:pt idx="437">
                  <c:v>41547</c:v>
                </c:pt>
                <c:pt idx="438">
                  <c:v>41548</c:v>
                </c:pt>
                <c:pt idx="439">
                  <c:v>41549</c:v>
                </c:pt>
                <c:pt idx="440">
                  <c:v>41550</c:v>
                </c:pt>
                <c:pt idx="441">
                  <c:v>41551</c:v>
                </c:pt>
                <c:pt idx="442">
                  <c:v>41554</c:v>
                </c:pt>
                <c:pt idx="443">
                  <c:v>41555</c:v>
                </c:pt>
                <c:pt idx="444">
                  <c:v>41556</c:v>
                </c:pt>
                <c:pt idx="445">
                  <c:v>41557</c:v>
                </c:pt>
                <c:pt idx="446">
                  <c:v>41558</c:v>
                </c:pt>
                <c:pt idx="447">
                  <c:v>41561</c:v>
                </c:pt>
                <c:pt idx="448">
                  <c:v>41562</c:v>
                </c:pt>
                <c:pt idx="449">
                  <c:v>41563</c:v>
                </c:pt>
                <c:pt idx="450">
                  <c:v>41564</c:v>
                </c:pt>
                <c:pt idx="451">
                  <c:v>41565</c:v>
                </c:pt>
                <c:pt idx="452">
                  <c:v>41568</c:v>
                </c:pt>
                <c:pt idx="453">
                  <c:v>41569</c:v>
                </c:pt>
                <c:pt idx="454">
                  <c:v>41570</c:v>
                </c:pt>
                <c:pt idx="455">
                  <c:v>41571</c:v>
                </c:pt>
                <c:pt idx="456">
                  <c:v>41572</c:v>
                </c:pt>
                <c:pt idx="457">
                  <c:v>41575</c:v>
                </c:pt>
                <c:pt idx="458">
                  <c:v>41576</c:v>
                </c:pt>
                <c:pt idx="459">
                  <c:v>41577</c:v>
                </c:pt>
                <c:pt idx="460">
                  <c:v>41578</c:v>
                </c:pt>
                <c:pt idx="461">
                  <c:v>41579</c:v>
                </c:pt>
                <c:pt idx="462">
                  <c:v>41582</c:v>
                </c:pt>
                <c:pt idx="463">
                  <c:v>41583</c:v>
                </c:pt>
                <c:pt idx="464">
                  <c:v>41584</c:v>
                </c:pt>
                <c:pt idx="465">
                  <c:v>41585</c:v>
                </c:pt>
                <c:pt idx="466">
                  <c:v>41586</c:v>
                </c:pt>
                <c:pt idx="467">
                  <c:v>41589</c:v>
                </c:pt>
                <c:pt idx="468">
                  <c:v>41590</c:v>
                </c:pt>
                <c:pt idx="469">
                  <c:v>41591</c:v>
                </c:pt>
                <c:pt idx="470">
                  <c:v>41592</c:v>
                </c:pt>
                <c:pt idx="471">
                  <c:v>41593</c:v>
                </c:pt>
                <c:pt idx="472">
                  <c:v>41596</c:v>
                </c:pt>
                <c:pt idx="473">
                  <c:v>41597</c:v>
                </c:pt>
                <c:pt idx="474">
                  <c:v>41598</c:v>
                </c:pt>
                <c:pt idx="475">
                  <c:v>41599</c:v>
                </c:pt>
                <c:pt idx="476">
                  <c:v>41600</c:v>
                </c:pt>
                <c:pt idx="477">
                  <c:v>41603</c:v>
                </c:pt>
                <c:pt idx="478">
                  <c:v>41604</c:v>
                </c:pt>
                <c:pt idx="479">
                  <c:v>41605</c:v>
                </c:pt>
                <c:pt idx="480">
                  <c:v>41607</c:v>
                </c:pt>
                <c:pt idx="481">
                  <c:v>41610</c:v>
                </c:pt>
                <c:pt idx="482">
                  <c:v>41611</c:v>
                </c:pt>
                <c:pt idx="483">
                  <c:v>41612</c:v>
                </c:pt>
                <c:pt idx="484">
                  <c:v>41613</c:v>
                </c:pt>
                <c:pt idx="485">
                  <c:v>41614</c:v>
                </c:pt>
                <c:pt idx="486">
                  <c:v>41617</c:v>
                </c:pt>
                <c:pt idx="487">
                  <c:v>41618</c:v>
                </c:pt>
                <c:pt idx="488">
                  <c:v>41619</c:v>
                </c:pt>
                <c:pt idx="489">
                  <c:v>41620</c:v>
                </c:pt>
                <c:pt idx="490">
                  <c:v>41621</c:v>
                </c:pt>
                <c:pt idx="491">
                  <c:v>41624</c:v>
                </c:pt>
                <c:pt idx="492">
                  <c:v>41625</c:v>
                </c:pt>
                <c:pt idx="493">
                  <c:v>41626</c:v>
                </c:pt>
                <c:pt idx="494">
                  <c:v>41627</c:v>
                </c:pt>
                <c:pt idx="495">
                  <c:v>41628</c:v>
                </c:pt>
                <c:pt idx="496">
                  <c:v>41631</c:v>
                </c:pt>
                <c:pt idx="497">
                  <c:v>41632</c:v>
                </c:pt>
                <c:pt idx="498">
                  <c:v>41634</c:v>
                </c:pt>
                <c:pt idx="499">
                  <c:v>41635</c:v>
                </c:pt>
                <c:pt idx="500">
                  <c:v>41638</c:v>
                </c:pt>
                <c:pt idx="501">
                  <c:v>41639</c:v>
                </c:pt>
                <c:pt idx="502">
                  <c:v>41641</c:v>
                </c:pt>
                <c:pt idx="503">
                  <c:v>41642</c:v>
                </c:pt>
                <c:pt idx="504">
                  <c:v>41645</c:v>
                </c:pt>
                <c:pt idx="505">
                  <c:v>41646</c:v>
                </c:pt>
                <c:pt idx="506">
                  <c:v>41647</c:v>
                </c:pt>
                <c:pt idx="507">
                  <c:v>41648</c:v>
                </c:pt>
                <c:pt idx="508">
                  <c:v>41649</c:v>
                </c:pt>
                <c:pt idx="509">
                  <c:v>41652</c:v>
                </c:pt>
                <c:pt idx="510">
                  <c:v>41653</c:v>
                </c:pt>
                <c:pt idx="511">
                  <c:v>41654</c:v>
                </c:pt>
                <c:pt idx="512">
                  <c:v>41655</c:v>
                </c:pt>
                <c:pt idx="513">
                  <c:v>41656</c:v>
                </c:pt>
                <c:pt idx="514">
                  <c:v>41660</c:v>
                </c:pt>
                <c:pt idx="515">
                  <c:v>41661</c:v>
                </c:pt>
                <c:pt idx="516">
                  <c:v>41662</c:v>
                </c:pt>
                <c:pt idx="517">
                  <c:v>41663</c:v>
                </c:pt>
                <c:pt idx="518">
                  <c:v>41666</c:v>
                </c:pt>
                <c:pt idx="519">
                  <c:v>41667</c:v>
                </c:pt>
                <c:pt idx="520">
                  <c:v>41668</c:v>
                </c:pt>
                <c:pt idx="521">
                  <c:v>41669</c:v>
                </c:pt>
                <c:pt idx="522">
                  <c:v>41670</c:v>
                </c:pt>
                <c:pt idx="523">
                  <c:v>41673</c:v>
                </c:pt>
                <c:pt idx="524">
                  <c:v>41674</c:v>
                </c:pt>
                <c:pt idx="525">
                  <c:v>41675</c:v>
                </c:pt>
                <c:pt idx="526">
                  <c:v>41676</c:v>
                </c:pt>
                <c:pt idx="527">
                  <c:v>41677</c:v>
                </c:pt>
                <c:pt idx="528">
                  <c:v>41680</c:v>
                </c:pt>
                <c:pt idx="529">
                  <c:v>41681</c:v>
                </c:pt>
                <c:pt idx="530">
                  <c:v>41682</c:v>
                </c:pt>
                <c:pt idx="531">
                  <c:v>41683</c:v>
                </c:pt>
                <c:pt idx="532">
                  <c:v>41684</c:v>
                </c:pt>
                <c:pt idx="533">
                  <c:v>41688</c:v>
                </c:pt>
                <c:pt idx="534">
                  <c:v>41689</c:v>
                </c:pt>
                <c:pt idx="535">
                  <c:v>41690</c:v>
                </c:pt>
                <c:pt idx="536">
                  <c:v>41691</c:v>
                </c:pt>
                <c:pt idx="537">
                  <c:v>41694</c:v>
                </c:pt>
                <c:pt idx="538">
                  <c:v>41695</c:v>
                </c:pt>
                <c:pt idx="539">
                  <c:v>41696</c:v>
                </c:pt>
                <c:pt idx="540">
                  <c:v>41697</c:v>
                </c:pt>
                <c:pt idx="541">
                  <c:v>41698</c:v>
                </c:pt>
                <c:pt idx="542">
                  <c:v>41701</c:v>
                </c:pt>
                <c:pt idx="543">
                  <c:v>41702</c:v>
                </c:pt>
                <c:pt idx="544">
                  <c:v>41703</c:v>
                </c:pt>
                <c:pt idx="545">
                  <c:v>41704</c:v>
                </c:pt>
                <c:pt idx="546">
                  <c:v>41705</c:v>
                </c:pt>
                <c:pt idx="547">
                  <c:v>41708</c:v>
                </c:pt>
                <c:pt idx="548">
                  <c:v>41709</c:v>
                </c:pt>
                <c:pt idx="549">
                  <c:v>41710</c:v>
                </c:pt>
                <c:pt idx="550">
                  <c:v>41711</c:v>
                </c:pt>
                <c:pt idx="551">
                  <c:v>41712</c:v>
                </c:pt>
                <c:pt idx="552">
                  <c:v>41715</c:v>
                </c:pt>
                <c:pt idx="553">
                  <c:v>41716</c:v>
                </c:pt>
                <c:pt idx="554">
                  <c:v>41717</c:v>
                </c:pt>
                <c:pt idx="555">
                  <c:v>41718</c:v>
                </c:pt>
                <c:pt idx="556">
                  <c:v>41719</c:v>
                </c:pt>
                <c:pt idx="557">
                  <c:v>41722</c:v>
                </c:pt>
                <c:pt idx="558">
                  <c:v>41723</c:v>
                </c:pt>
                <c:pt idx="559">
                  <c:v>41724</c:v>
                </c:pt>
                <c:pt idx="560">
                  <c:v>41725</c:v>
                </c:pt>
                <c:pt idx="561">
                  <c:v>41726</c:v>
                </c:pt>
                <c:pt idx="562">
                  <c:v>41729</c:v>
                </c:pt>
                <c:pt idx="563">
                  <c:v>41730</c:v>
                </c:pt>
                <c:pt idx="564">
                  <c:v>41731</c:v>
                </c:pt>
                <c:pt idx="565">
                  <c:v>41732</c:v>
                </c:pt>
                <c:pt idx="566">
                  <c:v>41733</c:v>
                </c:pt>
                <c:pt idx="567">
                  <c:v>41736</c:v>
                </c:pt>
                <c:pt idx="568">
                  <c:v>41737</c:v>
                </c:pt>
                <c:pt idx="569">
                  <c:v>41738</c:v>
                </c:pt>
                <c:pt idx="570">
                  <c:v>41739</c:v>
                </c:pt>
                <c:pt idx="571">
                  <c:v>41740</c:v>
                </c:pt>
                <c:pt idx="572">
                  <c:v>41743</c:v>
                </c:pt>
                <c:pt idx="573">
                  <c:v>41744</c:v>
                </c:pt>
                <c:pt idx="574">
                  <c:v>41745</c:v>
                </c:pt>
                <c:pt idx="575">
                  <c:v>41746</c:v>
                </c:pt>
                <c:pt idx="576">
                  <c:v>41750</c:v>
                </c:pt>
                <c:pt idx="577">
                  <c:v>41751</c:v>
                </c:pt>
                <c:pt idx="578">
                  <c:v>41752</c:v>
                </c:pt>
                <c:pt idx="579">
                  <c:v>41753</c:v>
                </c:pt>
                <c:pt idx="580">
                  <c:v>41754</c:v>
                </c:pt>
                <c:pt idx="581">
                  <c:v>41757</c:v>
                </c:pt>
                <c:pt idx="582">
                  <c:v>41758</c:v>
                </c:pt>
                <c:pt idx="583">
                  <c:v>41759</c:v>
                </c:pt>
                <c:pt idx="584">
                  <c:v>41760</c:v>
                </c:pt>
                <c:pt idx="585">
                  <c:v>41761</c:v>
                </c:pt>
                <c:pt idx="586">
                  <c:v>41764</c:v>
                </c:pt>
                <c:pt idx="587">
                  <c:v>41765</c:v>
                </c:pt>
                <c:pt idx="588">
                  <c:v>41766</c:v>
                </c:pt>
                <c:pt idx="589">
                  <c:v>41767</c:v>
                </c:pt>
                <c:pt idx="590">
                  <c:v>41768</c:v>
                </c:pt>
                <c:pt idx="591">
                  <c:v>41771</c:v>
                </c:pt>
                <c:pt idx="592">
                  <c:v>41772</c:v>
                </c:pt>
                <c:pt idx="593">
                  <c:v>41773</c:v>
                </c:pt>
                <c:pt idx="594">
                  <c:v>41774</c:v>
                </c:pt>
                <c:pt idx="595">
                  <c:v>41775</c:v>
                </c:pt>
                <c:pt idx="596">
                  <c:v>41778</c:v>
                </c:pt>
                <c:pt idx="597">
                  <c:v>41779</c:v>
                </c:pt>
                <c:pt idx="598">
                  <c:v>41780</c:v>
                </c:pt>
                <c:pt idx="599">
                  <c:v>41781</c:v>
                </c:pt>
                <c:pt idx="600">
                  <c:v>41782</c:v>
                </c:pt>
                <c:pt idx="601">
                  <c:v>41786</c:v>
                </c:pt>
                <c:pt idx="602">
                  <c:v>41787</c:v>
                </c:pt>
                <c:pt idx="603">
                  <c:v>41788</c:v>
                </c:pt>
                <c:pt idx="604">
                  <c:v>41789</c:v>
                </c:pt>
                <c:pt idx="605">
                  <c:v>41792</c:v>
                </c:pt>
                <c:pt idx="606">
                  <c:v>41793</c:v>
                </c:pt>
                <c:pt idx="607">
                  <c:v>41794</c:v>
                </c:pt>
                <c:pt idx="608">
                  <c:v>41795</c:v>
                </c:pt>
                <c:pt idx="609">
                  <c:v>41796</c:v>
                </c:pt>
                <c:pt idx="610">
                  <c:v>41799</c:v>
                </c:pt>
                <c:pt idx="611">
                  <c:v>41800</c:v>
                </c:pt>
                <c:pt idx="612">
                  <c:v>41801</c:v>
                </c:pt>
                <c:pt idx="613">
                  <c:v>41802</c:v>
                </c:pt>
                <c:pt idx="614">
                  <c:v>41803</c:v>
                </c:pt>
                <c:pt idx="615">
                  <c:v>41806</c:v>
                </c:pt>
                <c:pt idx="616">
                  <c:v>41807</c:v>
                </c:pt>
                <c:pt idx="617">
                  <c:v>41808</c:v>
                </c:pt>
                <c:pt idx="618">
                  <c:v>41809</c:v>
                </c:pt>
                <c:pt idx="619">
                  <c:v>41810</c:v>
                </c:pt>
                <c:pt idx="620">
                  <c:v>41813</c:v>
                </c:pt>
                <c:pt idx="621">
                  <c:v>41814</c:v>
                </c:pt>
                <c:pt idx="622">
                  <c:v>41815</c:v>
                </c:pt>
                <c:pt idx="623">
                  <c:v>41816</c:v>
                </c:pt>
                <c:pt idx="624">
                  <c:v>41817</c:v>
                </c:pt>
                <c:pt idx="625">
                  <c:v>41820</c:v>
                </c:pt>
                <c:pt idx="626">
                  <c:v>41821</c:v>
                </c:pt>
                <c:pt idx="627">
                  <c:v>41822</c:v>
                </c:pt>
                <c:pt idx="628">
                  <c:v>41823</c:v>
                </c:pt>
                <c:pt idx="629">
                  <c:v>41827</c:v>
                </c:pt>
                <c:pt idx="630">
                  <c:v>41828</c:v>
                </c:pt>
                <c:pt idx="631">
                  <c:v>41829</c:v>
                </c:pt>
                <c:pt idx="632">
                  <c:v>41830</c:v>
                </c:pt>
                <c:pt idx="633">
                  <c:v>41831</c:v>
                </c:pt>
                <c:pt idx="634">
                  <c:v>41834</c:v>
                </c:pt>
                <c:pt idx="635">
                  <c:v>41835</c:v>
                </c:pt>
                <c:pt idx="636">
                  <c:v>41836</c:v>
                </c:pt>
                <c:pt idx="637">
                  <c:v>41837</c:v>
                </c:pt>
                <c:pt idx="638">
                  <c:v>41838</c:v>
                </c:pt>
                <c:pt idx="639">
                  <c:v>41841</c:v>
                </c:pt>
                <c:pt idx="640">
                  <c:v>41842</c:v>
                </c:pt>
                <c:pt idx="641">
                  <c:v>41843</c:v>
                </c:pt>
                <c:pt idx="642">
                  <c:v>41844</c:v>
                </c:pt>
                <c:pt idx="643">
                  <c:v>41845</c:v>
                </c:pt>
                <c:pt idx="644">
                  <c:v>41848</c:v>
                </c:pt>
                <c:pt idx="645">
                  <c:v>41849</c:v>
                </c:pt>
                <c:pt idx="646">
                  <c:v>41850</c:v>
                </c:pt>
                <c:pt idx="647">
                  <c:v>41851</c:v>
                </c:pt>
                <c:pt idx="648">
                  <c:v>41852</c:v>
                </c:pt>
                <c:pt idx="649">
                  <c:v>41855</c:v>
                </c:pt>
                <c:pt idx="650">
                  <c:v>41856</c:v>
                </c:pt>
                <c:pt idx="651">
                  <c:v>41857</c:v>
                </c:pt>
                <c:pt idx="652">
                  <c:v>41858</c:v>
                </c:pt>
                <c:pt idx="653">
                  <c:v>41859</c:v>
                </c:pt>
                <c:pt idx="654">
                  <c:v>41862</c:v>
                </c:pt>
                <c:pt idx="655">
                  <c:v>41863</c:v>
                </c:pt>
                <c:pt idx="656">
                  <c:v>41864</c:v>
                </c:pt>
                <c:pt idx="657">
                  <c:v>41865</c:v>
                </c:pt>
                <c:pt idx="658">
                  <c:v>41866</c:v>
                </c:pt>
                <c:pt idx="659">
                  <c:v>41869</c:v>
                </c:pt>
                <c:pt idx="660">
                  <c:v>41870</c:v>
                </c:pt>
                <c:pt idx="661">
                  <c:v>41871</c:v>
                </c:pt>
                <c:pt idx="662">
                  <c:v>41872</c:v>
                </c:pt>
                <c:pt idx="663">
                  <c:v>41873</c:v>
                </c:pt>
                <c:pt idx="664">
                  <c:v>41876</c:v>
                </c:pt>
                <c:pt idx="665">
                  <c:v>41877</c:v>
                </c:pt>
                <c:pt idx="666">
                  <c:v>41878</c:v>
                </c:pt>
                <c:pt idx="667">
                  <c:v>41879</c:v>
                </c:pt>
                <c:pt idx="668">
                  <c:v>41880</c:v>
                </c:pt>
                <c:pt idx="669">
                  <c:v>41884</c:v>
                </c:pt>
                <c:pt idx="670">
                  <c:v>41885</c:v>
                </c:pt>
                <c:pt idx="671">
                  <c:v>41886</c:v>
                </c:pt>
                <c:pt idx="672">
                  <c:v>41887</c:v>
                </c:pt>
                <c:pt idx="673">
                  <c:v>41890</c:v>
                </c:pt>
                <c:pt idx="674">
                  <c:v>41891</c:v>
                </c:pt>
                <c:pt idx="675">
                  <c:v>41892</c:v>
                </c:pt>
                <c:pt idx="676">
                  <c:v>41893</c:v>
                </c:pt>
                <c:pt idx="677">
                  <c:v>41894</c:v>
                </c:pt>
                <c:pt idx="678">
                  <c:v>41897</c:v>
                </c:pt>
                <c:pt idx="679">
                  <c:v>41898</c:v>
                </c:pt>
                <c:pt idx="680">
                  <c:v>41899</c:v>
                </c:pt>
                <c:pt idx="681">
                  <c:v>41900</c:v>
                </c:pt>
                <c:pt idx="682">
                  <c:v>41901</c:v>
                </c:pt>
                <c:pt idx="683">
                  <c:v>41904</c:v>
                </c:pt>
                <c:pt idx="684">
                  <c:v>41905</c:v>
                </c:pt>
                <c:pt idx="685">
                  <c:v>41906</c:v>
                </c:pt>
                <c:pt idx="686">
                  <c:v>41907</c:v>
                </c:pt>
                <c:pt idx="687">
                  <c:v>41908</c:v>
                </c:pt>
                <c:pt idx="688">
                  <c:v>41911</c:v>
                </c:pt>
                <c:pt idx="689">
                  <c:v>41912</c:v>
                </c:pt>
                <c:pt idx="690">
                  <c:v>41913</c:v>
                </c:pt>
                <c:pt idx="691">
                  <c:v>41914</c:v>
                </c:pt>
                <c:pt idx="692">
                  <c:v>41915</c:v>
                </c:pt>
                <c:pt idx="693">
                  <c:v>41918</c:v>
                </c:pt>
                <c:pt idx="694">
                  <c:v>41919</c:v>
                </c:pt>
                <c:pt idx="695">
                  <c:v>41920</c:v>
                </c:pt>
                <c:pt idx="696">
                  <c:v>41921</c:v>
                </c:pt>
                <c:pt idx="697">
                  <c:v>41922</c:v>
                </c:pt>
                <c:pt idx="698">
                  <c:v>41925</c:v>
                </c:pt>
                <c:pt idx="699">
                  <c:v>41926</c:v>
                </c:pt>
                <c:pt idx="700">
                  <c:v>41927</c:v>
                </c:pt>
                <c:pt idx="701">
                  <c:v>41928</c:v>
                </c:pt>
                <c:pt idx="702">
                  <c:v>41929</c:v>
                </c:pt>
                <c:pt idx="703">
                  <c:v>41932</c:v>
                </c:pt>
                <c:pt idx="704">
                  <c:v>41933</c:v>
                </c:pt>
                <c:pt idx="705">
                  <c:v>41934</c:v>
                </c:pt>
                <c:pt idx="706">
                  <c:v>41935</c:v>
                </c:pt>
                <c:pt idx="707">
                  <c:v>41936</c:v>
                </c:pt>
                <c:pt idx="708">
                  <c:v>41939</c:v>
                </c:pt>
                <c:pt idx="709">
                  <c:v>41940</c:v>
                </c:pt>
                <c:pt idx="710">
                  <c:v>41941</c:v>
                </c:pt>
                <c:pt idx="711">
                  <c:v>41942</c:v>
                </c:pt>
                <c:pt idx="712">
                  <c:v>41943</c:v>
                </c:pt>
                <c:pt idx="713">
                  <c:v>41946</c:v>
                </c:pt>
                <c:pt idx="714">
                  <c:v>41947</c:v>
                </c:pt>
                <c:pt idx="715">
                  <c:v>41948</c:v>
                </c:pt>
                <c:pt idx="716">
                  <c:v>41949</c:v>
                </c:pt>
                <c:pt idx="717">
                  <c:v>41950</c:v>
                </c:pt>
                <c:pt idx="718">
                  <c:v>41953</c:v>
                </c:pt>
                <c:pt idx="719">
                  <c:v>41954</c:v>
                </c:pt>
                <c:pt idx="720">
                  <c:v>41955</c:v>
                </c:pt>
                <c:pt idx="721">
                  <c:v>41956</c:v>
                </c:pt>
                <c:pt idx="722">
                  <c:v>41957</c:v>
                </c:pt>
                <c:pt idx="723">
                  <c:v>41960</c:v>
                </c:pt>
                <c:pt idx="724">
                  <c:v>41961</c:v>
                </c:pt>
                <c:pt idx="725">
                  <c:v>41962</c:v>
                </c:pt>
                <c:pt idx="726">
                  <c:v>41963</c:v>
                </c:pt>
                <c:pt idx="727">
                  <c:v>41964</c:v>
                </c:pt>
                <c:pt idx="728">
                  <c:v>41967</c:v>
                </c:pt>
                <c:pt idx="729">
                  <c:v>41968</c:v>
                </c:pt>
                <c:pt idx="730">
                  <c:v>41969</c:v>
                </c:pt>
                <c:pt idx="731">
                  <c:v>41971</c:v>
                </c:pt>
                <c:pt idx="732">
                  <c:v>41974</c:v>
                </c:pt>
                <c:pt idx="733">
                  <c:v>41975</c:v>
                </c:pt>
                <c:pt idx="734">
                  <c:v>41976</c:v>
                </c:pt>
                <c:pt idx="735">
                  <c:v>41977</c:v>
                </c:pt>
                <c:pt idx="736">
                  <c:v>41978</c:v>
                </c:pt>
                <c:pt idx="737">
                  <c:v>41981</c:v>
                </c:pt>
                <c:pt idx="738">
                  <c:v>41982</c:v>
                </c:pt>
                <c:pt idx="739">
                  <c:v>41983</c:v>
                </c:pt>
                <c:pt idx="740">
                  <c:v>41984</c:v>
                </c:pt>
                <c:pt idx="741">
                  <c:v>41985</c:v>
                </c:pt>
                <c:pt idx="742">
                  <c:v>41988</c:v>
                </c:pt>
                <c:pt idx="743">
                  <c:v>41989</c:v>
                </c:pt>
                <c:pt idx="744">
                  <c:v>41990</c:v>
                </c:pt>
                <c:pt idx="745">
                  <c:v>41991</c:v>
                </c:pt>
                <c:pt idx="746">
                  <c:v>41992</c:v>
                </c:pt>
                <c:pt idx="747">
                  <c:v>41995</c:v>
                </c:pt>
                <c:pt idx="748">
                  <c:v>41996</c:v>
                </c:pt>
                <c:pt idx="749">
                  <c:v>41997</c:v>
                </c:pt>
                <c:pt idx="750">
                  <c:v>41999</c:v>
                </c:pt>
                <c:pt idx="751">
                  <c:v>42002</c:v>
                </c:pt>
                <c:pt idx="752">
                  <c:v>42003</c:v>
                </c:pt>
                <c:pt idx="753">
                  <c:v>42004</c:v>
                </c:pt>
                <c:pt idx="754">
                  <c:v>42006</c:v>
                </c:pt>
                <c:pt idx="755">
                  <c:v>42009</c:v>
                </c:pt>
                <c:pt idx="756">
                  <c:v>42010</c:v>
                </c:pt>
                <c:pt idx="757">
                  <c:v>42011</c:v>
                </c:pt>
                <c:pt idx="758">
                  <c:v>42012</c:v>
                </c:pt>
                <c:pt idx="759">
                  <c:v>42013</c:v>
                </c:pt>
                <c:pt idx="760">
                  <c:v>42016</c:v>
                </c:pt>
                <c:pt idx="761">
                  <c:v>42017</c:v>
                </c:pt>
                <c:pt idx="762">
                  <c:v>42018</c:v>
                </c:pt>
                <c:pt idx="763">
                  <c:v>42019</c:v>
                </c:pt>
                <c:pt idx="764">
                  <c:v>42020</c:v>
                </c:pt>
                <c:pt idx="765">
                  <c:v>42024</c:v>
                </c:pt>
                <c:pt idx="766">
                  <c:v>42025</c:v>
                </c:pt>
                <c:pt idx="767">
                  <c:v>42026</c:v>
                </c:pt>
                <c:pt idx="768">
                  <c:v>42027</c:v>
                </c:pt>
                <c:pt idx="769">
                  <c:v>42030</c:v>
                </c:pt>
                <c:pt idx="770">
                  <c:v>42031</c:v>
                </c:pt>
                <c:pt idx="771">
                  <c:v>42032</c:v>
                </c:pt>
                <c:pt idx="772">
                  <c:v>42033</c:v>
                </c:pt>
                <c:pt idx="773">
                  <c:v>42034</c:v>
                </c:pt>
                <c:pt idx="774">
                  <c:v>42037</c:v>
                </c:pt>
                <c:pt idx="775">
                  <c:v>42038</c:v>
                </c:pt>
                <c:pt idx="776">
                  <c:v>42039</c:v>
                </c:pt>
                <c:pt idx="777">
                  <c:v>42040</c:v>
                </c:pt>
                <c:pt idx="778">
                  <c:v>42041</c:v>
                </c:pt>
                <c:pt idx="779">
                  <c:v>42044</c:v>
                </c:pt>
                <c:pt idx="780">
                  <c:v>42045</c:v>
                </c:pt>
                <c:pt idx="781">
                  <c:v>42046</c:v>
                </c:pt>
                <c:pt idx="782">
                  <c:v>42047</c:v>
                </c:pt>
                <c:pt idx="783">
                  <c:v>42048</c:v>
                </c:pt>
                <c:pt idx="784">
                  <c:v>42052</c:v>
                </c:pt>
                <c:pt idx="785">
                  <c:v>42053</c:v>
                </c:pt>
                <c:pt idx="786">
                  <c:v>42054</c:v>
                </c:pt>
                <c:pt idx="787">
                  <c:v>42055</c:v>
                </c:pt>
                <c:pt idx="788">
                  <c:v>42058</c:v>
                </c:pt>
                <c:pt idx="789">
                  <c:v>42059</c:v>
                </c:pt>
                <c:pt idx="790">
                  <c:v>42060</c:v>
                </c:pt>
                <c:pt idx="791">
                  <c:v>42061</c:v>
                </c:pt>
                <c:pt idx="792">
                  <c:v>42062</c:v>
                </c:pt>
                <c:pt idx="793">
                  <c:v>42065</c:v>
                </c:pt>
                <c:pt idx="794">
                  <c:v>42066</c:v>
                </c:pt>
                <c:pt idx="795">
                  <c:v>42067</c:v>
                </c:pt>
                <c:pt idx="796">
                  <c:v>42068</c:v>
                </c:pt>
                <c:pt idx="797">
                  <c:v>42069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42079</c:v>
                </c:pt>
                <c:pt idx="804">
                  <c:v>42080</c:v>
                </c:pt>
                <c:pt idx="805">
                  <c:v>42081</c:v>
                </c:pt>
                <c:pt idx="806">
                  <c:v>42082</c:v>
                </c:pt>
                <c:pt idx="807">
                  <c:v>42083</c:v>
                </c:pt>
                <c:pt idx="808">
                  <c:v>42086</c:v>
                </c:pt>
                <c:pt idx="809">
                  <c:v>42087</c:v>
                </c:pt>
                <c:pt idx="810">
                  <c:v>42088</c:v>
                </c:pt>
                <c:pt idx="811">
                  <c:v>42089</c:v>
                </c:pt>
                <c:pt idx="812">
                  <c:v>42090</c:v>
                </c:pt>
                <c:pt idx="813">
                  <c:v>42093</c:v>
                </c:pt>
                <c:pt idx="814">
                  <c:v>42094</c:v>
                </c:pt>
                <c:pt idx="815">
                  <c:v>42095</c:v>
                </c:pt>
                <c:pt idx="816">
                  <c:v>42096</c:v>
                </c:pt>
                <c:pt idx="817">
                  <c:v>42100</c:v>
                </c:pt>
                <c:pt idx="818">
                  <c:v>42101</c:v>
                </c:pt>
                <c:pt idx="819">
                  <c:v>42102</c:v>
                </c:pt>
                <c:pt idx="820">
                  <c:v>42103</c:v>
                </c:pt>
                <c:pt idx="821">
                  <c:v>42104</c:v>
                </c:pt>
                <c:pt idx="822">
                  <c:v>42107</c:v>
                </c:pt>
                <c:pt idx="823">
                  <c:v>42108</c:v>
                </c:pt>
                <c:pt idx="824">
                  <c:v>42109</c:v>
                </c:pt>
                <c:pt idx="825">
                  <c:v>42110</c:v>
                </c:pt>
                <c:pt idx="826">
                  <c:v>42111</c:v>
                </c:pt>
                <c:pt idx="827">
                  <c:v>42114</c:v>
                </c:pt>
                <c:pt idx="828">
                  <c:v>42115</c:v>
                </c:pt>
                <c:pt idx="829">
                  <c:v>42116</c:v>
                </c:pt>
                <c:pt idx="830">
                  <c:v>42117</c:v>
                </c:pt>
                <c:pt idx="831">
                  <c:v>42118</c:v>
                </c:pt>
                <c:pt idx="832">
                  <c:v>42121</c:v>
                </c:pt>
                <c:pt idx="833">
                  <c:v>42122</c:v>
                </c:pt>
                <c:pt idx="834">
                  <c:v>42123</c:v>
                </c:pt>
                <c:pt idx="835">
                  <c:v>42124</c:v>
                </c:pt>
                <c:pt idx="836">
                  <c:v>42125</c:v>
                </c:pt>
                <c:pt idx="837">
                  <c:v>42128</c:v>
                </c:pt>
                <c:pt idx="838">
                  <c:v>42129</c:v>
                </c:pt>
                <c:pt idx="839">
                  <c:v>42130</c:v>
                </c:pt>
                <c:pt idx="840">
                  <c:v>42131</c:v>
                </c:pt>
                <c:pt idx="841">
                  <c:v>42132</c:v>
                </c:pt>
                <c:pt idx="842">
                  <c:v>42135</c:v>
                </c:pt>
                <c:pt idx="843">
                  <c:v>42136</c:v>
                </c:pt>
                <c:pt idx="844">
                  <c:v>42137</c:v>
                </c:pt>
                <c:pt idx="845">
                  <c:v>42138</c:v>
                </c:pt>
                <c:pt idx="846">
                  <c:v>42139</c:v>
                </c:pt>
                <c:pt idx="847">
                  <c:v>42142</c:v>
                </c:pt>
                <c:pt idx="848">
                  <c:v>42143</c:v>
                </c:pt>
                <c:pt idx="849">
                  <c:v>42144</c:v>
                </c:pt>
                <c:pt idx="850">
                  <c:v>42145</c:v>
                </c:pt>
                <c:pt idx="851">
                  <c:v>42146</c:v>
                </c:pt>
                <c:pt idx="852">
                  <c:v>42150</c:v>
                </c:pt>
                <c:pt idx="853">
                  <c:v>42151</c:v>
                </c:pt>
                <c:pt idx="854">
                  <c:v>42152</c:v>
                </c:pt>
                <c:pt idx="855">
                  <c:v>42153</c:v>
                </c:pt>
                <c:pt idx="856">
                  <c:v>42156</c:v>
                </c:pt>
                <c:pt idx="857">
                  <c:v>42157</c:v>
                </c:pt>
                <c:pt idx="858">
                  <c:v>42158</c:v>
                </c:pt>
                <c:pt idx="859">
                  <c:v>42159</c:v>
                </c:pt>
                <c:pt idx="860">
                  <c:v>42160</c:v>
                </c:pt>
                <c:pt idx="861">
                  <c:v>42163</c:v>
                </c:pt>
                <c:pt idx="862">
                  <c:v>42164</c:v>
                </c:pt>
                <c:pt idx="863">
                  <c:v>42165</c:v>
                </c:pt>
                <c:pt idx="864">
                  <c:v>42166</c:v>
                </c:pt>
                <c:pt idx="865">
                  <c:v>42167</c:v>
                </c:pt>
                <c:pt idx="866">
                  <c:v>42170</c:v>
                </c:pt>
                <c:pt idx="867">
                  <c:v>42171</c:v>
                </c:pt>
                <c:pt idx="868">
                  <c:v>42172</c:v>
                </c:pt>
                <c:pt idx="869">
                  <c:v>42173</c:v>
                </c:pt>
                <c:pt idx="870">
                  <c:v>42174</c:v>
                </c:pt>
                <c:pt idx="871">
                  <c:v>42177</c:v>
                </c:pt>
                <c:pt idx="872">
                  <c:v>42178</c:v>
                </c:pt>
                <c:pt idx="873">
                  <c:v>42179</c:v>
                </c:pt>
                <c:pt idx="874">
                  <c:v>42180</c:v>
                </c:pt>
                <c:pt idx="875">
                  <c:v>42181</c:v>
                </c:pt>
                <c:pt idx="876">
                  <c:v>42184</c:v>
                </c:pt>
                <c:pt idx="877">
                  <c:v>42185</c:v>
                </c:pt>
                <c:pt idx="878">
                  <c:v>42186</c:v>
                </c:pt>
                <c:pt idx="879">
                  <c:v>42187</c:v>
                </c:pt>
                <c:pt idx="880">
                  <c:v>42191</c:v>
                </c:pt>
                <c:pt idx="881">
                  <c:v>42192</c:v>
                </c:pt>
                <c:pt idx="882">
                  <c:v>42193</c:v>
                </c:pt>
                <c:pt idx="883">
                  <c:v>42194</c:v>
                </c:pt>
                <c:pt idx="884">
                  <c:v>42195</c:v>
                </c:pt>
                <c:pt idx="885">
                  <c:v>42198</c:v>
                </c:pt>
                <c:pt idx="886">
                  <c:v>42199</c:v>
                </c:pt>
                <c:pt idx="887">
                  <c:v>42200</c:v>
                </c:pt>
                <c:pt idx="888">
                  <c:v>42201</c:v>
                </c:pt>
                <c:pt idx="889">
                  <c:v>42202</c:v>
                </c:pt>
                <c:pt idx="890">
                  <c:v>42205</c:v>
                </c:pt>
                <c:pt idx="891">
                  <c:v>42206</c:v>
                </c:pt>
                <c:pt idx="892">
                  <c:v>42207</c:v>
                </c:pt>
                <c:pt idx="893">
                  <c:v>42208</c:v>
                </c:pt>
                <c:pt idx="894">
                  <c:v>42209</c:v>
                </c:pt>
                <c:pt idx="895">
                  <c:v>42212</c:v>
                </c:pt>
                <c:pt idx="896">
                  <c:v>42213</c:v>
                </c:pt>
                <c:pt idx="897">
                  <c:v>42214</c:v>
                </c:pt>
                <c:pt idx="898">
                  <c:v>42215</c:v>
                </c:pt>
                <c:pt idx="899">
                  <c:v>42216</c:v>
                </c:pt>
                <c:pt idx="900">
                  <c:v>42219</c:v>
                </c:pt>
                <c:pt idx="901">
                  <c:v>42220</c:v>
                </c:pt>
                <c:pt idx="902">
                  <c:v>42221</c:v>
                </c:pt>
                <c:pt idx="903">
                  <c:v>42222</c:v>
                </c:pt>
                <c:pt idx="904">
                  <c:v>42223</c:v>
                </c:pt>
                <c:pt idx="905">
                  <c:v>42226</c:v>
                </c:pt>
                <c:pt idx="906">
                  <c:v>42227</c:v>
                </c:pt>
                <c:pt idx="907">
                  <c:v>42228</c:v>
                </c:pt>
                <c:pt idx="908">
                  <c:v>42229</c:v>
                </c:pt>
                <c:pt idx="909">
                  <c:v>42230</c:v>
                </c:pt>
                <c:pt idx="910">
                  <c:v>42233</c:v>
                </c:pt>
                <c:pt idx="911">
                  <c:v>42234</c:v>
                </c:pt>
                <c:pt idx="912">
                  <c:v>42235</c:v>
                </c:pt>
                <c:pt idx="913">
                  <c:v>42236</c:v>
                </c:pt>
                <c:pt idx="914">
                  <c:v>42237</c:v>
                </c:pt>
                <c:pt idx="915">
                  <c:v>42240</c:v>
                </c:pt>
                <c:pt idx="916">
                  <c:v>42241</c:v>
                </c:pt>
                <c:pt idx="917">
                  <c:v>42242</c:v>
                </c:pt>
                <c:pt idx="918">
                  <c:v>42243</c:v>
                </c:pt>
                <c:pt idx="919">
                  <c:v>42244</c:v>
                </c:pt>
                <c:pt idx="920">
                  <c:v>42247</c:v>
                </c:pt>
                <c:pt idx="921">
                  <c:v>42248</c:v>
                </c:pt>
                <c:pt idx="922">
                  <c:v>42249</c:v>
                </c:pt>
                <c:pt idx="923">
                  <c:v>42250</c:v>
                </c:pt>
                <c:pt idx="924">
                  <c:v>42251</c:v>
                </c:pt>
                <c:pt idx="925">
                  <c:v>42255</c:v>
                </c:pt>
                <c:pt idx="926">
                  <c:v>42256</c:v>
                </c:pt>
                <c:pt idx="927">
                  <c:v>42257</c:v>
                </c:pt>
                <c:pt idx="928">
                  <c:v>42258</c:v>
                </c:pt>
                <c:pt idx="929">
                  <c:v>42261</c:v>
                </c:pt>
                <c:pt idx="930">
                  <c:v>42262</c:v>
                </c:pt>
                <c:pt idx="931">
                  <c:v>42263</c:v>
                </c:pt>
                <c:pt idx="932">
                  <c:v>42264</c:v>
                </c:pt>
                <c:pt idx="933">
                  <c:v>42265</c:v>
                </c:pt>
                <c:pt idx="934">
                  <c:v>42268</c:v>
                </c:pt>
                <c:pt idx="935">
                  <c:v>42269</c:v>
                </c:pt>
                <c:pt idx="936">
                  <c:v>42270</c:v>
                </c:pt>
                <c:pt idx="937">
                  <c:v>42271</c:v>
                </c:pt>
                <c:pt idx="938">
                  <c:v>42272</c:v>
                </c:pt>
                <c:pt idx="939">
                  <c:v>42275</c:v>
                </c:pt>
                <c:pt idx="940">
                  <c:v>42276</c:v>
                </c:pt>
                <c:pt idx="941">
                  <c:v>42277</c:v>
                </c:pt>
                <c:pt idx="942">
                  <c:v>42278</c:v>
                </c:pt>
                <c:pt idx="943">
                  <c:v>42279</c:v>
                </c:pt>
                <c:pt idx="944">
                  <c:v>42282</c:v>
                </c:pt>
                <c:pt idx="945">
                  <c:v>42283</c:v>
                </c:pt>
                <c:pt idx="946">
                  <c:v>42284</c:v>
                </c:pt>
                <c:pt idx="947">
                  <c:v>42285</c:v>
                </c:pt>
                <c:pt idx="948">
                  <c:v>42286</c:v>
                </c:pt>
                <c:pt idx="949">
                  <c:v>42289</c:v>
                </c:pt>
                <c:pt idx="950">
                  <c:v>42290</c:v>
                </c:pt>
                <c:pt idx="951">
                  <c:v>42291</c:v>
                </c:pt>
                <c:pt idx="952">
                  <c:v>42292</c:v>
                </c:pt>
                <c:pt idx="953">
                  <c:v>42293</c:v>
                </c:pt>
                <c:pt idx="954">
                  <c:v>42296</c:v>
                </c:pt>
                <c:pt idx="955">
                  <c:v>42297</c:v>
                </c:pt>
                <c:pt idx="956">
                  <c:v>42298</c:v>
                </c:pt>
                <c:pt idx="957">
                  <c:v>42299</c:v>
                </c:pt>
                <c:pt idx="958">
                  <c:v>42300</c:v>
                </c:pt>
                <c:pt idx="959">
                  <c:v>42303</c:v>
                </c:pt>
                <c:pt idx="960">
                  <c:v>42304</c:v>
                </c:pt>
                <c:pt idx="961">
                  <c:v>42305</c:v>
                </c:pt>
                <c:pt idx="962">
                  <c:v>42306</c:v>
                </c:pt>
                <c:pt idx="963">
                  <c:v>42307</c:v>
                </c:pt>
                <c:pt idx="964">
                  <c:v>42310</c:v>
                </c:pt>
                <c:pt idx="965">
                  <c:v>42311</c:v>
                </c:pt>
                <c:pt idx="966">
                  <c:v>42312</c:v>
                </c:pt>
                <c:pt idx="967">
                  <c:v>42313</c:v>
                </c:pt>
                <c:pt idx="968">
                  <c:v>42314</c:v>
                </c:pt>
                <c:pt idx="969">
                  <c:v>42317</c:v>
                </c:pt>
                <c:pt idx="970">
                  <c:v>42318</c:v>
                </c:pt>
                <c:pt idx="971">
                  <c:v>42319</c:v>
                </c:pt>
                <c:pt idx="972">
                  <c:v>42320</c:v>
                </c:pt>
                <c:pt idx="973">
                  <c:v>42321</c:v>
                </c:pt>
                <c:pt idx="974">
                  <c:v>42324</c:v>
                </c:pt>
                <c:pt idx="975">
                  <c:v>42325</c:v>
                </c:pt>
                <c:pt idx="976">
                  <c:v>42326</c:v>
                </c:pt>
                <c:pt idx="977">
                  <c:v>42327</c:v>
                </c:pt>
                <c:pt idx="978">
                  <c:v>42328</c:v>
                </c:pt>
                <c:pt idx="979">
                  <c:v>42331</c:v>
                </c:pt>
                <c:pt idx="980">
                  <c:v>42332</c:v>
                </c:pt>
                <c:pt idx="981">
                  <c:v>42333</c:v>
                </c:pt>
                <c:pt idx="982">
                  <c:v>42335</c:v>
                </c:pt>
                <c:pt idx="983">
                  <c:v>42338</c:v>
                </c:pt>
                <c:pt idx="984">
                  <c:v>42339</c:v>
                </c:pt>
                <c:pt idx="985">
                  <c:v>42340</c:v>
                </c:pt>
                <c:pt idx="986">
                  <c:v>42341</c:v>
                </c:pt>
                <c:pt idx="987">
                  <c:v>42342</c:v>
                </c:pt>
                <c:pt idx="988">
                  <c:v>42345</c:v>
                </c:pt>
                <c:pt idx="989">
                  <c:v>42346</c:v>
                </c:pt>
                <c:pt idx="990">
                  <c:v>42347</c:v>
                </c:pt>
                <c:pt idx="991">
                  <c:v>42348</c:v>
                </c:pt>
                <c:pt idx="992">
                  <c:v>42349</c:v>
                </c:pt>
                <c:pt idx="993">
                  <c:v>42352</c:v>
                </c:pt>
                <c:pt idx="994">
                  <c:v>42353</c:v>
                </c:pt>
                <c:pt idx="995">
                  <c:v>42354</c:v>
                </c:pt>
                <c:pt idx="996">
                  <c:v>42355</c:v>
                </c:pt>
                <c:pt idx="997">
                  <c:v>42356</c:v>
                </c:pt>
                <c:pt idx="998">
                  <c:v>42359</c:v>
                </c:pt>
                <c:pt idx="999">
                  <c:v>42360</c:v>
                </c:pt>
                <c:pt idx="1000">
                  <c:v>42361</c:v>
                </c:pt>
                <c:pt idx="1001">
                  <c:v>42362</c:v>
                </c:pt>
                <c:pt idx="1002">
                  <c:v>42366</c:v>
                </c:pt>
                <c:pt idx="1003">
                  <c:v>42367</c:v>
                </c:pt>
                <c:pt idx="1004">
                  <c:v>42368</c:v>
                </c:pt>
                <c:pt idx="1005">
                  <c:v>42369</c:v>
                </c:pt>
                <c:pt idx="1006">
                  <c:v>42373</c:v>
                </c:pt>
                <c:pt idx="1007">
                  <c:v>42374</c:v>
                </c:pt>
                <c:pt idx="1008">
                  <c:v>42375</c:v>
                </c:pt>
                <c:pt idx="1009">
                  <c:v>42376</c:v>
                </c:pt>
                <c:pt idx="1010">
                  <c:v>42377</c:v>
                </c:pt>
                <c:pt idx="1011">
                  <c:v>42380</c:v>
                </c:pt>
                <c:pt idx="1012">
                  <c:v>42381</c:v>
                </c:pt>
                <c:pt idx="1013">
                  <c:v>42382</c:v>
                </c:pt>
                <c:pt idx="1014">
                  <c:v>42383</c:v>
                </c:pt>
                <c:pt idx="1015">
                  <c:v>42384</c:v>
                </c:pt>
                <c:pt idx="1016">
                  <c:v>42388</c:v>
                </c:pt>
                <c:pt idx="1017">
                  <c:v>42389</c:v>
                </c:pt>
                <c:pt idx="1018">
                  <c:v>42390</c:v>
                </c:pt>
                <c:pt idx="1019">
                  <c:v>42391</c:v>
                </c:pt>
                <c:pt idx="1020">
                  <c:v>42394</c:v>
                </c:pt>
                <c:pt idx="1021">
                  <c:v>42395</c:v>
                </c:pt>
                <c:pt idx="1022">
                  <c:v>42396</c:v>
                </c:pt>
                <c:pt idx="1023">
                  <c:v>42397</c:v>
                </c:pt>
                <c:pt idx="1024">
                  <c:v>42398</c:v>
                </c:pt>
                <c:pt idx="1025">
                  <c:v>42401</c:v>
                </c:pt>
                <c:pt idx="1026">
                  <c:v>42402</c:v>
                </c:pt>
                <c:pt idx="1027">
                  <c:v>42403</c:v>
                </c:pt>
                <c:pt idx="1028">
                  <c:v>42404</c:v>
                </c:pt>
                <c:pt idx="1029">
                  <c:v>42405</c:v>
                </c:pt>
                <c:pt idx="1030">
                  <c:v>42408</c:v>
                </c:pt>
                <c:pt idx="1031">
                  <c:v>42409</c:v>
                </c:pt>
                <c:pt idx="1032">
                  <c:v>42410</c:v>
                </c:pt>
                <c:pt idx="1033">
                  <c:v>42411</c:v>
                </c:pt>
                <c:pt idx="1034">
                  <c:v>42412</c:v>
                </c:pt>
                <c:pt idx="1035">
                  <c:v>42416</c:v>
                </c:pt>
                <c:pt idx="1036">
                  <c:v>42417</c:v>
                </c:pt>
                <c:pt idx="1037">
                  <c:v>42418</c:v>
                </c:pt>
                <c:pt idx="1038">
                  <c:v>42419</c:v>
                </c:pt>
                <c:pt idx="1039">
                  <c:v>42422</c:v>
                </c:pt>
                <c:pt idx="1040">
                  <c:v>42423</c:v>
                </c:pt>
                <c:pt idx="1041">
                  <c:v>42424</c:v>
                </c:pt>
                <c:pt idx="1042">
                  <c:v>42425</c:v>
                </c:pt>
                <c:pt idx="1043">
                  <c:v>42426</c:v>
                </c:pt>
                <c:pt idx="1044">
                  <c:v>42429</c:v>
                </c:pt>
                <c:pt idx="1045">
                  <c:v>42430</c:v>
                </c:pt>
                <c:pt idx="1046">
                  <c:v>42431</c:v>
                </c:pt>
                <c:pt idx="1047">
                  <c:v>42432</c:v>
                </c:pt>
                <c:pt idx="1048">
                  <c:v>42433</c:v>
                </c:pt>
                <c:pt idx="1049">
                  <c:v>42436</c:v>
                </c:pt>
                <c:pt idx="1050">
                  <c:v>42437</c:v>
                </c:pt>
                <c:pt idx="1051">
                  <c:v>42438</c:v>
                </c:pt>
                <c:pt idx="1052">
                  <c:v>42439</c:v>
                </c:pt>
                <c:pt idx="1053">
                  <c:v>42440</c:v>
                </c:pt>
                <c:pt idx="1054">
                  <c:v>42443</c:v>
                </c:pt>
                <c:pt idx="1055">
                  <c:v>42444</c:v>
                </c:pt>
                <c:pt idx="1056">
                  <c:v>42445</c:v>
                </c:pt>
                <c:pt idx="1057">
                  <c:v>42446</c:v>
                </c:pt>
                <c:pt idx="1058">
                  <c:v>42447</c:v>
                </c:pt>
                <c:pt idx="1059">
                  <c:v>42450</c:v>
                </c:pt>
                <c:pt idx="1060">
                  <c:v>42451</c:v>
                </c:pt>
                <c:pt idx="1061">
                  <c:v>42452</c:v>
                </c:pt>
                <c:pt idx="1062">
                  <c:v>42453</c:v>
                </c:pt>
                <c:pt idx="1063">
                  <c:v>42457</c:v>
                </c:pt>
                <c:pt idx="1064">
                  <c:v>42458</c:v>
                </c:pt>
                <c:pt idx="1065">
                  <c:v>42459</c:v>
                </c:pt>
                <c:pt idx="1066">
                  <c:v>42460</c:v>
                </c:pt>
                <c:pt idx="1067">
                  <c:v>42461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42471</c:v>
                </c:pt>
                <c:pt idx="1074">
                  <c:v>42472</c:v>
                </c:pt>
                <c:pt idx="1075">
                  <c:v>42473</c:v>
                </c:pt>
                <c:pt idx="1076">
                  <c:v>42474</c:v>
                </c:pt>
                <c:pt idx="1077">
                  <c:v>42475</c:v>
                </c:pt>
                <c:pt idx="1078">
                  <c:v>42478</c:v>
                </c:pt>
                <c:pt idx="1079">
                  <c:v>42479</c:v>
                </c:pt>
                <c:pt idx="1080">
                  <c:v>42480</c:v>
                </c:pt>
                <c:pt idx="1081">
                  <c:v>42481</c:v>
                </c:pt>
                <c:pt idx="1082">
                  <c:v>42482</c:v>
                </c:pt>
                <c:pt idx="1083">
                  <c:v>42485</c:v>
                </c:pt>
                <c:pt idx="1084">
                  <c:v>42486</c:v>
                </c:pt>
                <c:pt idx="1085">
                  <c:v>42487</c:v>
                </c:pt>
                <c:pt idx="1086">
                  <c:v>42488</c:v>
                </c:pt>
                <c:pt idx="1087">
                  <c:v>42489</c:v>
                </c:pt>
                <c:pt idx="1088">
                  <c:v>42492</c:v>
                </c:pt>
                <c:pt idx="1089">
                  <c:v>42493</c:v>
                </c:pt>
                <c:pt idx="1090">
                  <c:v>42494</c:v>
                </c:pt>
                <c:pt idx="1091">
                  <c:v>42495</c:v>
                </c:pt>
                <c:pt idx="1092">
                  <c:v>42496</c:v>
                </c:pt>
                <c:pt idx="1093">
                  <c:v>42499</c:v>
                </c:pt>
                <c:pt idx="1094">
                  <c:v>42500</c:v>
                </c:pt>
                <c:pt idx="1095">
                  <c:v>42501</c:v>
                </c:pt>
                <c:pt idx="1096">
                  <c:v>42502</c:v>
                </c:pt>
                <c:pt idx="1097">
                  <c:v>42503</c:v>
                </c:pt>
                <c:pt idx="1098">
                  <c:v>42506</c:v>
                </c:pt>
                <c:pt idx="1099">
                  <c:v>42507</c:v>
                </c:pt>
                <c:pt idx="1100">
                  <c:v>42508</c:v>
                </c:pt>
                <c:pt idx="1101">
                  <c:v>42509</c:v>
                </c:pt>
                <c:pt idx="1102">
                  <c:v>42510</c:v>
                </c:pt>
                <c:pt idx="1103">
                  <c:v>42513</c:v>
                </c:pt>
                <c:pt idx="1104">
                  <c:v>42514</c:v>
                </c:pt>
                <c:pt idx="1105">
                  <c:v>42515</c:v>
                </c:pt>
                <c:pt idx="1106">
                  <c:v>42516</c:v>
                </c:pt>
                <c:pt idx="1107">
                  <c:v>42517</c:v>
                </c:pt>
                <c:pt idx="1108">
                  <c:v>42521</c:v>
                </c:pt>
                <c:pt idx="1109">
                  <c:v>42522</c:v>
                </c:pt>
                <c:pt idx="1110">
                  <c:v>42523</c:v>
                </c:pt>
                <c:pt idx="1111">
                  <c:v>42524</c:v>
                </c:pt>
                <c:pt idx="1112">
                  <c:v>42527</c:v>
                </c:pt>
                <c:pt idx="1113">
                  <c:v>42528</c:v>
                </c:pt>
                <c:pt idx="1114">
                  <c:v>42529</c:v>
                </c:pt>
                <c:pt idx="1115">
                  <c:v>42530</c:v>
                </c:pt>
                <c:pt idx="1116">
                  <c:v>42531</c:v>
                </c:pt>
                <c:pt idx="1117">
                  <c:v>42534</c:v>
                </c:pt>
                <c:pt idx="1118">
                  <c:v>42535</c:v>
                </c:pt>
                <c:pt idx="1119">
                  <c:v>42536</c:v>
                </c:pt>
                <c:pt idx="1120">
                  <c:v>42537</c:v>
                </c:pt>
                <c:pt idx="1121">
                  <c:v>42538</c:v>
                </c:pt>
                <c:pt idx="1122">
                  <c:v>42541</c:v>
                </c:pt>
                <c:pt idx="1123">
                  <c:v>42542</c:v>
                </c:pt>
                <c:pt idx="1124">
                  <c:v>42543</c:v>
                </c:pt>
                <c:pt idx="1125">
                  <c:v>42544</c:v>
                </c:pt>
                <c:pt idx="1126">
                  <c:v>42545</c:v>
                </c:pt>
                <c:pt idx="1127">
                  <c:v>42548</c:v>
                </c:pt>
                <c:pt idx="1128">
                  <c:v>42549</c:v>
                </c:pt>
                <c:pt idx="1129">
                  <c:v>42550</c:v>
                </c:pt>
                <c:pt idx="1130">
                  <c:v>42551</c:v>
                </c:pt>
                <c:pt idx="1131">
                  <c:v>42552</c:v>
                </c:pt>
                <c:pt idx="1132">
                  <c:v>42556</c:v>
                </c:pt>
                <c:pt idx="1133">
                  <c:v>42557</c:v>
                </c:pt>
                <c:pt idx="1134">
                  <c:v>42558</c:v>
                </c:pt>
                <c:pt idx="1135">
                  <c:v>42559</c:v>
                </c:pt>
                <c:pt idx="1136">
                  <c:v>42562</c:v>
                </c:pt>
                <c:pt idx="1137">
                  <c:v>42563</c:v>
                </c:pt>
                <c:pt idx="1138">
                  <c:v>42564</c:v>
                </c:pt>
                <c:pt idx="1139">
                  <c:v>42565</c:v>
                </c:pt>
                <c:pt idx="1140">
                  <c:v>42566</c:v>
                </c:pt>
                <c:pt idx="1141">
                  <c:v>42569</c:v>
                </c:pt>
                <c:pt idx="1142">
                  <c:v>42570</c:v>
                </c:pt>
                <c:pt idx="1143">
                  <c:v>42571</c:v>
                </c:pt>
                <c:pt idx="1144">
                  <c:v>42572</c:v>
                </c:pt>
                <c:pt idx="1145">
                  <c:v>42573</c:v>
                </c:pt>
                <c:pt idx="1146">
                  <c:v>42576</c:v>
                </c:pt>
                <c:pt idx="1147">
                  <c:v>42577</c:v>
                </c:pt>
                <c:pt idx="1148">
                  <c:v>42578</c:v>
                </c:pt>
                <c:pt idx="1149">
                  <c:v>42579</c:v>
                </c:pt>
                <c:pt idx="1150">
                  <c:v>42580</c:v>
                </c:pt>
                <c:pt idx="1151">
                  <c:v>42583</c:v>
                </c:pt>
                <c:pt idx="1152">
                  <c:v>42584</c:v>
                </c:pt>
                <c:pt idx="1153">
                  <c:v>42585</c:v>
                </c:pt>
                <c:pt idx="1154">
                  <c:v>42586</c:v>
                </c:pt>
                <c:pt idx="1155">
                  <c:v>42587</c:v>
                </c:pt>
                <c:pt idx="1156">
                  <c:v>42590</c:v>
                </c:pt>
                <c:pt idx="1157">
                  <c:v>42591</c:v>
                </c:pt>
                <c:pt idx="1158">
                  <c:v>42592</c:v>
                </c:pt>
                <c:pt idx="1159">
                  <c:v>42593</c:v>
                </c:pt>
                <c:pt idx="1160">
                  <c:v>42594</c:v>
                </c:pt>
                <c:pt idx="1161">
                  <c:v>42597</c:v>
                </c:pt>
                <c:pt idx="1162">
                  <c:v>42598</c:v>
                </c:pt>
                <c:pt idx="1163">
                  <c:v>42599</c:v>
                </c:pt>
                <c:pt idx="1164">
                  <c:v>42600</c:v>
                </c:pt>
                <c:pt idx="1165">
                  <c:v>42601</c:v>
                </c:pt>
                <c:pt idx="1166">
                  <c:v>42604</c:v>
                </c:pt>
                <c:pt idx="1167">
                  <c:v>42605</c:v>
                </c:pt>
                <c:pt idx="1168">
                  <c:v>42606</c:v>
                </c:pt>
                <c:pt idx="1169">
                  <c:v>42607</c:v>
                </c:pt>
                <c:pt idx="1170">
                  <c:v>42608</c:v>
                </c:pt>
                <c:pt idx="1171">
                  <c:v>42611</c:v>
                </c:pt>
                <c:pt idx="1172">
                  <c:v>42612</c:v>
                </c:pt>
                <c:pt idx="1173">
                  <c:v>42613</c:v>
                </c:pt>
                <c:pt idx="1174">
                  <c:v>42614</c:v>
                </c:pt>
                <c:pt idx="1175">
                  <c:v>42615</c:v>
                </c:pt>
                <c:pt idx="1176">
                  <c:v>42619</c:v>
                </c:pt>
                <c:pt idx="1177">
                  <c:v>42620</c:v>
                </c:pt>
                <c:pt idx="1178">
                  <c:v>42621</c:v>
                </c:pt>
                <c:pt idx="1179">
                  <c:v>42622</c:v>
                </c:pt>
                <c:pt idx="1180">
                  <c:v>42625</c:v>
                </c:pt>
                <c:pt idx="1181">
                  <c:v>42626</c:v>
                </c:pt>
                <c:pt idx="1182">
                  <c:v>42627</c:v>
                </c:pt>
                <c:pt idx="1183">
                  <c:v>42628</c:v>
                </c:pt>
                <c:pt idx="1184">
                  <c:v>42629</c:v>
                </c:pt>
                <c:pt idx="1185">
                  <c:v>42632</c:v>
                </c:pt>
                <c:pt idx="1186">
                  <c:v>42633</c:v>
                </c:pt>
                <c:pt idx="1187">
                  <c:v>42634</c:v>
                </c:pt>
                <c:pt idx="1188">
                  <c:v>42635</c:v>
                </c:pt>
                <c:pt idx="1189">
                  <c:v>42636</c:v>
                </c:pt>
                <c:pt idx="1190">
                  <c:v>42639</c:v>
                </c:pt>
                <c:pt idx="1191">
                  <c:v>42640</c:v>
                </c:pt>
                <c:pt idx="1192">
                  <c:v>42641</c:v>
                </c:pt>
                <c:pt idx="1193">
                  <c:v>42642</c:v>
                </c:pt>
                <c:pt idx="1194">
                  <c:v>42643</c:v>
                </c:pt>
                <c:pt idx="1195">
                  <c:v>42646</c:v>
                </c:pt>
                <c:pt idx="1196">
                  <c:v>42647</c:v>
                </c:pt>
                <c:pt idx="1197">
                  <c:v>42648</c:v>
                </c:pt>
                <c:pt idx="1198">
                  <c:v>42649</c:v>
                </c:pt>
                <c:pt idx="1199">
                  <c:v>42650</c:v>
                </c:pt>
                <c:pt idx="1200">
                  <c:v>42653</c:v>
                </c:pt>
                <c:pt idx="1201">
                  <c:v>42654</c:v>
                </c:pt>
                <c:pt idx="1202">
                  <c:v>42655</c:v>
                </c:pt>
                <c:pt idx="1203">
                  <c:v>42656</c:v>
                </c:pt>
                <c:pt idx="1204">
                  <c:v>42657</c:v>
                </c:pt>
                <c:pt idx="1205">
                  <c:v>42660</c:v>
                </c:pt>
                <c:pt idx="1206">
                  <c:v>42661</c:v>
                </c:pt>
                <c:pt idx="1207">
                  <c:v>42662</c:v>
                </c:pt>
                <c:pt idx="1208">
                  <c:v>42663</c:v>
                </c:pt>
                <c:pt idx="1209">
                  <c:v>42664</c:v>
                </c:pt>
                <c:pt idx="1210">
                  <c:v>42667</c:v>
                </c:pt>
                <c:pt idx="1211">
                  <c:v>42668</c:v>
                </c:pt>
                <c:pt idx="1212">
                  <c:v>42669</c:v>
                </c:pt>
                <c:pt idx="1213">
                  <c:v>42670</c:v>
                </c:pt>
                <c:pt idx="1214">
                  <c:v>42671</c:v>
                </c:pt>
                <c:pt idx="1215">
                  <c:v>42674</c:v>
                </c:pt>
                <c:pt idx="1216">
                  <c:v>42675</c:v>
                </c:pt>
                <c:pt idx="1217">
                  <c:v>42676</c:v>
                </c:pt>
                <c:pt idx="1218">
                  <c:v>42677</c:v>
                </c:pt>
                <c:pt idx="1219">
                  <c:v>42678</c:v>
                </c:pt>
                <c:pt idx="1220">
                  <c:v>42681</c:v>
                </c:pt>
                <c:pt idx="1221">
                  <c:v>42682</c:v>
                </c:pt>
                <c:pt idx="1222">
                  <c:v>42683</c:v>
                </c:pt>
                <c:pt idx="1223">
                  <c:v>42684</c:v>
                </c:pt>
                <c:pt idx="1224">
                  <c:v>42685</c:v>
                </c:pt>
                <c:pt idx="1225">
                  <c:v>42688</c:v>
                </c:pt>
                <c:pt idx="1226">
                  <c:v>42689</c:v>
                </c:pt>
                <c:pt idx="1227">
                  <c:v>42690</c:v>
                </c:pt>
                <c:pt idx="1228">
                  <c:v>42691</c:v>
                </c:pt>
                <c:pt idx="1229">
                  <c:v>42692</c:v>
                </c:pt>
                <c:pt idx="1230">
                  <c:v>42695</c:v>
                </c:pt>
                <c:pt idx="1231">
                  <c:v>42696</c:v>
                </c:pt>
                <c:pt idx="1232">
                  <c:v>42697</c:v>
                </c:pt>
                <c:pt idx="1233">
                  <c:v>42699</c:v>
                </c:pt>
                <c:pt idx="1234">
                  <c:v>42702</c:v>
                </c:pt>
                <c:pt idx="1235">
                  <c:v>42703</c:v>
                </c:pt>
                <c:pt idx="1236">
                  <c:v>42704</c:v>
                </c:pt>
                <c:pt idx="1237">
                  <c:v>42705</c:v>
                </c:pt>
                <c:pt idx="1238">
                  <c:v>42706</c:v>
                </c:pt>
                <c:pt idx="1239">
                  <c:v>42709</c:v>
                </c:pt>
                <c:pt idx="1240">
                  <c:v>42710</c:v>
                </c:pt>
                <c:pt idx="1241">
                  <c:v>42711</c:v>
                </c:pt>
                <c:pt idx="1242">
                  <c:v>42712</c:v>
                </c:pt>
                <c:pt idx="1243">
                  <c:v>42713</c:v>
                </c:pt>
                <c:pt idx="1244">
                  <c:v>42716</c:v>
                </c:pt>
                <c:pt idx="1245">
                  <c:v>42717</c:v>
                </c:pt>
                <c:pt idx="1246">
                  <c:v>42718</c:v>
                </c:pt>
                <c:pt idx="1247">
                  <c:v>42719</c:v>
                </c:pt>
                <c:pt idx="1248">
                  <c:v>42720</c:v>
                </c:pt>
                <c:pt idx="1249">
                  <c:v>42723</c:v>
                </c:pt>
                <c:pt idx="1250">
                  <c:v>42724</c:v>
                </c:pt>
                <c:pt idx="1251">
                  <c:v>42725</c:v>
                </c:pt>
                <c:pt idx="1252">
                  <c:v>42726</c:v>
                </c:pt>
                <c:pt idx="1253">
                  <c:v>42727</c:v>
                </c:pt>
                <c:pt idx="1254">
                  <c:v>42731</c:v>
                </c:pt>
                <c:pt idx="1255">
                  <c:v>42732</c:v>
                </c:pt>
                <c:pt idx="1256">
                  <c:v>42733</c:v>
                </c:pt>
                <c:pt idx="1257">
                  <c:v>42734</c:v>
                </c:pt>
              </c:numCache>
            </c:numRef>
          </c:cat>
          <c:val>
            <c:numRef>
              <c:f>'BDX Distribution Fit'!$B$2:$B$1259</c:f>
              <c:numCache>
                <c:formatCode>General</c:formatCode>
                <c:ptCount val="1258"/>
                <c:pt idx="0">
                  <c:v>67.563068000000001</c:v>
                </c:pt>
                <c:pt idx="1">
                  <c:v>66.410550999999998</c:v>
                </c:pt>
                <c:pt idx="2">
                  <c:v>65.965879999999999</c:v>
                </c:pt>
                <c:pt idx="3">
                  <c:v>66.274426000000005</c:v>
                </c:pt>
                <c:pt idx="4">
                  <c:v>66.564824000000002</c:v>
                </c:pt>
                <c:pt idx="5">
                  <c:v>67.354348000000002</c:v>
                </c:pt>
                <c:pt idx="6">
                  <c:v>67.826243000000005</c:v>
                </c:pt>
                <c:pt idx="7">
                  <c:v>67.780872000000002</c:v>
                </c:pt>
                <c:pt idx="8">
                  <c:v>67.980521999999993</c:v>
                </c:pt>
                <c:pt idx="9">
                  <c:v>68.289068</c:v>
                </c:pt>
                <c:pt idx="10">
                  <c:v>69.405291000000005</c:v>
                </c:pt>
                <c:pt idx="11">
                  <c:v>70.703010000000006</c:v>
                </c:pt>
                <c:pt idx="12">
                  <c:v>70.920806999999996</c:v>
                </c:pt>
                <c:pt idx="13">
                  <c:v>70.412604999999999</c:v>
                </c:pt>
                <c:pt idx="14">
                  <c:v>71.047855999999996</c:v>
                </c:pt>
                <c:pt idx="15">
                  <c:v>71.919050999999996</c:v>
                </c:pt>
                <c:pt idx="16">
                  <c:v>72.027952999999997</c:v>
                </c:pt>
                <c:pt idx="17">
                  <c:v>71.773848999999998</c:v>
                </c:pt>
                <c:pt idx="18">
                  <c:v>71.683099999999996</c:v>
                </c:pt>
                <c:pt idx="19">
                  <c:v>71.156757999999996</c:v>
                </c:pt>
                <c:pt idx="20">
                  <c:v>72.145925000000005</c:v>
                </c:pt>
                <c:pt idx="21">
                  <c:v>72.037023000000005</c:v>
                </c:pt>
                <c:pt idx="22">
                  <c:v>72.518001999999996</c:v>
                </c:pt>
                <c:pt idx="23">
                  <c:v>73.080645000000004</c:v>
                </c:pt>
                <c:pt idx="24">
                  <c:v>70.340010000000007</c:v>
                </c:pt>
                <c:pt idx="25">
                  <c:v>69.704758999999996</c:v>
                </c:pt>
                <c:pt idx="26">
                  <c:v>69.741060000000004</c:v>
                </c:pt>
                <c:pt idx="27">
                  <c:v>69.350836000000001</c:v>
                </c:pt>
                <c:pt idx="28">
                  <c:v>69.750136999999995</c:v>
                </c:pt>
                <c:pt idx="29">
                  <c:v>69.604934</c:v>
                </c:pt>
                <c:pt idx="30">
                  <c:v>70.113135999999997</c:v>
                </c:pt>
                <c:pt idx="31">
                  <c:v>70.430758999999995</c:v>
                </c:pt>
                <c:pt idx="32">
                  <c:v>70.240184999999997</c:v>
                </c:pt>
                <c:pt idx="33">
                  <c:v>69.977011000000005</c:v>
                </c:pt>
                <c:pt idx="34">
                  <c:v>69.722913000000005</c:v>
                </c:pt>
                <c:pt idx="35">
                  <c:v>69.378060000000005</c:v>
                </c:pt>
                <c:pt idx="36">
                  <c:v>70.131282999999996</c:v>
                </c:pt>
                <c:pt idx="37">
                  <c:v>69.986087999999995</c:v>
                </c:pt>
                <c:pt idx="38">
                  <c:v>70.076836</c:v>
                </c:pt>
                <c:pt idx="39">
                  <c:v>69.169340000000005</c:v>
                </c:pt>
                <c:pt idx="40">
                  <c:v>69.314536000000004</c:v>
                </c:pt>
                <c:pt idx="41">
                  <c:v>69.577709999999996</c:v>
                </c:pt>
                <c:pt idx="42">
                  <c:v>68.978767000000005</c:v>
                </c:pt>
                <c:pt idx="43">
                  <c:v>68.461494000000002</c:v>
                </c:pt>
                <c:pt idx="44">
                  <c:v>68.881444000000002</c:v>
                </c:pt>
                <c:pt idx="45">
                  <c:v>69.931327999999993</c:v>
                </c:pt>
                <c:pt idx="46">
                  <c:v>70.132176000000001</c:v>
                </c:pt>
                <c:pt idx="47">
                  <c:v>70.031751999999997</c:v>
                </c:pt>
                <c:pt idx="48">
                  <c:v>71.026861999999994</c:v>
                </c:pt>
                <c:pt idx="49">
                  <c:v>70.844268999999997</c:v>
                </c:pt>
                <c:pt idx="50">
                  <c:v>71.291608999999994</c:v>
                </c:pt>
                <c:pt idx="51">
                  <c:v>71.309871999999999</c:v>
                </c:pt>
                <c:pt idx="52">
                  <c:v>71.072505000000007</c:v>
                </c:pt>
                <c:pt idx="53">
                  <c:v>70.378666999999993</c:v>
                </c:pt>
                <c:pt idx="54">
                  <c:v>70.141306999999998</c:v>
                </c:pt>
                <c:pt idx="55">
                  <c:v>70.186949999999996</c:v>
                </c:pt>
                <c:pt idx="56">
                  <c:v>69.748741999999993</c:v>
                </c:pt>
                <c:pt idx="57">
                  <c:v>70.908175</c:v>
                </c:pt>
                <c:pt idx="58">
                  <c:v>70.990342999999996</c:v>
                </c:pt>
                <c:pt idx="59">
                  <c:v>70.789495000000002</c:v>
                </c:pt>
                <c:pt idx="60">
                  <c:v>70.387799000000001</c:v>
                </c:pt>
                <c:pt idx="61">
                  <c:v>70.889919000000006</c:v>
                </c:pt>
                <c:pt idx="62">
                  <c:v>71.127285999999998</c:v>
                </c:pt>
                <c:pt idx="63">
                  <c:v>71.328126999999995</c:v>
                </c:pt>
                <c:pt idx="64">
                  <c:v>70.990342999999996</c:v>
                </c:pt>
                <c:pt idx="65">
                  <c:v>70.889919000000006</c:v>
                </c:pt>
                <c:pt idx="66">
                  <c:v>70.013496000000004</c:v>
                </c:pt>
                <c:pt idx="67">
                  <c:v>69.392696000000001</c:v>
                </c:pt>
                <c:pt idx="68">
                  <c:v>69.429214000000002</c:v>
                </c:pt>
                <c:pt idx="69">
                  <c:v>69.639187000000007</c:v>
                </c:pt>
                <c:pt idx="70">
                  <c:v>68.278906000000006</c:v>
                </c:pt>
                <c:pt idx="71">
                  <c:v>68.488878</c:v>
                </c:pt>
                <c:pt idx="72">
                  <c:v>69.922196</c:v>
                </c:pt>
                <c:pt idx="73">
                  <c:v>69.630054999999999</c:v>
                </c:pt>
                <c:pt idx="74">
                  <c:v>69.566149999999993</c:v>
                </c:pt>
                <c:pt idx="75">
                  <c:v>69.776128999999997</c:v>
                </c:pt>
                <c:pt idx="76">
                  <c:v>69.064036000000002</c:v>
                </c:pt>
                <c:pt idx="77">
                  <c:v>69.438338999999999</c:v>
                </c:pt>
                <c:pt idx="78">
                  <c:v>70.196082000000004</c:v>
                </c:pt>
                <c:pt idx="79">
                  <c:v>70.588646999999995</c:v>
                </c:pt>
                <c:pt idx="80">
                  <c:v>71.182060000000007</c:v>
                </c:pt>
                <c:pt idx="81">
                  <c:v>71.620267999999996</c:v>
                </c:pt>
                <c:pt idx="82">
                  <c:v>70.743844999999993</c:v>
                </c:pt>
                <c:pt idx="83">
                  <c:v>70.752977000000001</c:v>
                </c:pt>
                <c:pt idx="84">
                  <c:v>70.889919000000006</c:v>
                </c:pt>
                <c:pt idx="85">
                  <c:v>70.013496000000004</c:v>
                </c:pt>
                <c:pt idx="86">
                  <c:v>70.040882999999994</c:v>
                </c:pt>
                <c:pt idx="87">
                  <c:v>70.050015000000002</c:v>
                </c:pt>
                <c:pt idx="88">
                  <c:v>69.401820000000001</c:v>
                </c:pt>
                <c:pt idx="89">
                  <c:v>69.949590999999998</c:v>
                </c:pt>
                <c:pt idx="90">
                  <c:v>70.077402000000006</c:v>
                </c:pt>
                <c:pt idx="91">
                  <c:v>69.821779000000006</c:v>
                </c:pt>
                <c:pt idx="92">
                  <c:v>69.374432999999996</c:v>
                </c:pt>
                <c:pt idx="93">
                  <c:v>69.347046000000006</c:v>
                </c:pt>
                <c:pt idx="94">
                  <c:v>68.278906000000006</c:v>
                </c:pt>
                <c:pt idx="95">
                  <c:v>67.731142000000006</c:v>
                </c:pt>
                <c:pt idx="96">
                  <c:v>68.826668999999995</c:v>
                </c:pt>
                <c:pt idx="97">
                  <c:v>68.269773999999998</c:v>
                </c:pt>
                <c:pt idx="98">
                  <c:v>67.931989999999999</c:v>
                </c:pt>
                <c:pt idx="99">
                  <c:v>68.215000000000003</c:v>
                </c:pt>
                <c:pt idx="100">
                  <c:v>67.941114999999996</c:v>
                </c:pt>
                <c:pt idx="101">
                  <c:v>67.822434999999999</c:v>
                </c:pt>
                <c:pt idx="102">
                  <c:v>67.046436</c:v>
                </c:pt>
                <c:pt idx="103">
                  <c:v>66.763418999999999</c:v>
                </c:pt>
                <c:pt idx="104">
                  <c:v>65.914383000000001</c:v>
                </c:pt>
                <c:pt idx="105">
                  <c:v>65.896127000000007</c:v>
                </c:pt>
                <c:pt idx="106">
                  <c:v>66.270430000000005</c:v>
                </c:pt>
                <c:pt idx="107">
                  <c:v>66.812431000000004</c:v>
                </c:pt>
                <c:pt idx="108">
                  <c:v>66.968598</c:v>
                </c:pt>
                <c:pt idx="109">
                  <c:v>67.299307999999996</c:v>
                </c:pt>
                <c:pt idx="110">
                  <c:v>66.628699999999995</c:v>
                </c:pt>
                <c:pt idx="111">
                  <c:v>66.913475000000005</c:v>
                </c:pt>
                <c:pt idx="112">
                  <c:v>67.051271999999997</c:v>
                </c:pt>
                <c:pt idx="113">
                  <c:v>67.189069000000003</c:v>
                </c:pt>
                <c:pt idx="114">
                  <c:v>67.602452</c:v>
                </c:pt>
                <c:pt idx="115">
                  <c:v>67.455473999999995</c:v>
                </c:pt>
                <c:pt idx="116">
                  <c:v>68.668074000000004</c:v>
                </c:pt>
                <c:pt idx="117">
                  <c:v>68.594581000000005</c:v>
                </c:pt>
                <c:pt idx="118">
                  <c:v>67.731067999999993</c:v>
                </c:pt>
                <c:pt idx="119">
                  <c:v>67.969908000000004</c:v>
                </c:pt>
                <c:pt idx="120">
                  <c:v>67.097206999999997</c:v>
                </c:pt>
                <c:pt idx="121">
                  <c:v>66.849170999999998</c:v>
                </c:pt>
                <c:pt idx="122">
                  <c:v>67.501408999999995</c:v>
                </c:pt>
                <c:pt idx="123">
                  <c:v>67.189069000000003</c:v>
                </c:pt>
                <c:pt idx="124">
                  <c:v>68.668074000000004</c:v>
                </c:pt>
                <c:pt idx="125">
                  <c:v>69.237630999999993</c:v>
                </c:pt>
                <c:pt idx="126">
                  <c:v>69.531593999999998</c:v>
                </c:pt>
                <c:pt idx="127">
                  <c:v>69.210065999999998</c:v>
                </c:pt>
                <c:pt idx="128">
                  <c:v>69.026342</c:v>
                </c:pt>
                <c:pt idx="129">
                  <c:v>68.860986999999994</c:v>
                </c:pt>
                <c:pt idx="130">
                  <c:v>68.723190000000002</c:v>
                </c:pt>
                <c:pt idx="131">
                  <c:v>68.906920999999997</c:v>
                </c:pt>
                <c:pt idx="132">
                  <c:v>68.300618</c:v>
                </c:pt>
                <c:pt idx="133">
                  <c:v>68.364922000000007</c:v>
                </c:pt>
                <c:pt idx="134">
                  <c:v>68.429226999999997</c:v>
                </c:pt>
                <c:pt idx="135">
                  <c:v>69.090646000000007</c:v>
                </c:pt>
                <c:pt idx="136">
                  <c:v>69.283558999999997</c:v>
                </c:pt>
                <c:pt idx="137">
                  <c:v>69.770435000000006</c:v>
                </c:pt>
                <c:pt idx="138">
                  <c:v>68.704819999999998</c:v>
                </c:pt>
                <c:pt idx="139">
                  <c:v>68.006654999999995</c:v>
                </c:pt>
                <c:pt idx="140">
                  <c:v>67.216627000000003</c:v>
                </c:pt>
                <c:pt idx="141">
                  <c:v>67.721879999999999</c:v>
                </c:pt>
                <c:pt idx="142">
                  <c:v>68.429226999999997</c:v>
                </c:pt>
                <c:pt idx="143">
                  <c:v>69.761253999999994</c:v>
                </c:pt>
                <c:pt idx="144">
                  <c:v>70.009281999999999</c:v>
                </c:pt>
                <c:pt idx="145">
                  <c:v>69.549964000000003</c:v>
                </c:pt>
                <c:pt idx="146">
                  <c:v>69.063087999999993</c:v>
                </c:pt>
                <c:pt idx="147">
                  <c:v>68.364922000000007</c:v>
                </c:pt>
                <c:pt idx="148">
                  <c:v>68.300618</c:v>
                </c:pt>
                <c:pt idx="149">
                  <c:v>68.686443999999995</c:v>
                </c:pt>
                <c:pt idx="150">
                  <c:v>69.329492999999999</c:v>
                </c:pt>
                <c:pt idx="151">
                  <c:v>69.402985999999999</c:v>
                </c:pt>
                <c:pt idx="152">
                  <c:v>69.357050999999998</c:v>
                </c:pt>
                <c:pt idx="153">
                  <c:v>69.715318999999994</c:v>
                </c:pt>
                <c:pt idx="154">
                  <c:v>70.009281999999999</c:v>
                </c:pt>
                <c:pt idx="155">
                  <c:v>69.871485000000007</c:v>
                </c:pt>
                <c:pt idx="156">
                  <c:v>69.972536000000005</c:v>
                </c:pt>
                <c:pt idx="157">
                  <c:v>69.715318999999994</c:v>
                </c:pt>
                <c:pt idx="158">
                  <c:v>70.321622000000005</c:v>
                </c:pt>
                <c:pt idx="159">
                  <c:v>70.349180000000004</c:v>
                </c:pt>
                <c:pt idx="160">
                  <c:v>69.963355000000007</c:v>
                </c:pt>
                <c:pt idx="161">
                  <c:v>69.807181</c:v>
                </c:pt>
                <c:pt idx="162">
                  <c:v>69.145762000000005</c:v>
                </c:pt>
                <c:pt idx="163">
                  <c:v>69.752065000000002</c:v>
                </c:pt>
                <c:pt idx="164">
                  <c:v>69.641825999999995</c:v>
                </c:pt>
                <c:pt idx="165">
                  <c:v>69.494848000000005</c:v>
                </c:pt>
                <c:pt idx="166">
                  <c:v>69.375421000000003</c:v>
                </c:pt>
                <c:pt idx="167">
                  <c:v>69.641825999999995</c:v>
                </c:pt>
                <c:pt idx="168">
                  <c:v>69.798000000000002</c:v>
                </c:pt>
                <c:pt idx="169">
                  <c:v>70.349180000000004</c:v>
                </c:pt>
                <c:pt idx="170">
                  <c:v>70.681838999999997</c:v>
                </c:pt>
                <c:pt idx="171">
                  <c:v>71.337924999999998</c:v>
                </c:pt>
                <c:pt idx="172">
                  <c:v>71.966290999999998</c:v>
                </c:pt>
                <c:pt idx="173">
                  <c:v>71.763002</c:v>
                </c:pt>
                <c:pt idx="174">
                  <c:v>72.308198000000004</c:v>
                </c:pt>
                <c:pt idx="175">
                  <c:v>72.086423999999994</c:v>
                </c:pt>
                <c:pt idx="176">
                  <c:v>72.650104999999996</c:v>
                </c:pt>
                <c:pt idx="177">
                  <c:v>73.149101999999999</c:v>
                </c:pt>
                <c:pt idx="178">
                  <c:v>73.380117999999996</c:v>
                </c:pt>
                <c:pt idx="179">
                  <c:v>73.454037999999997</c:v>
                </c:pt>
                <c:pt idx="180">
                  <c:v>73.176822000000001</c:v>
                </c:pt>
                <c:pt idx="181">
                  <c:v>73.204543000000001</c:v>
                </c:pt>
                <c:pt idx="182">
                  <c:v>73.296948</c:v>
                </c:pt>
                <c:pt idx="183">
                  <c:v>73.102895000000004</c:v>
                </c:pt>
                <c:pt idx="184">
                  <c:v>73.001248000000004</c:v>
                </c:pt>
                <c:pt idx="185">
                  <c:v>72.391360000000006</c:v>
                </c:pt>
                <c:pt idx="186">
                  <c:v>72.760987999999998</c:v>
                </c:pt>
                <c:pt idx="187">
                  <c:v>72.594656000000001</c:v>
                </c:pt>
                <c:pt idx="188">
                  <c:v>72.955040999999994</c:v>
                </c:pt>
                <c:pt idx="189">
                  <c:v>73.186058000000003</c:v>
                </c:pt>
                <c:pt idx="190">
                  <c:v>72.788708999999997</c:v>
                </c:pt>
                <c:pt idx="191">
                  <c:v>73.186058000000003</c:v>
                </c:pt>
                <c:pt idx="192">
                  <c:v>73.417074999999997</c:v>
                </c:pt>
                <c:pt idx="193">
                  <c:v>73.426316999999997</c:v>
                </c:pt>
                <c:pt idx="194">
                  <c:v>71.365652999999995</c:v>
                </c:pt>
                <c:pt idx="195">
                  <c:v>70.598675999999998</c:v>
                </c:pt>
                <c:pt idx="196">
                  <c:v>71.180835999999999</c:v>
                </c:pt>
                <c:pt idx="197">
                  <c:v>70.801972000000006</c:v>
                </c:pt>
                <c:pt idx="198">
                  <c:v>70.700323999999995</c:v>
                </c:pt>
                <c:pt idx="199">
                  <c:v>71.393373999999994</c:v>
                </c:pt>
                <c:pt idx="200">
                  <c:v>71.227041999999997</c:v>
                </c:pt>
                <c:pt idx="201">
                  <c:v>71.051467000000002</c:v>
                </c:pt>
                <c:pt idx="202">
                  <c:v>69.905625999999998</c:v>
                </c:pt>
                <c:pt idx="203">
                  <c:v>70.136643000000007</c:v>
                </c:pt>
                <c:pt idx="204">
                  <c:v>69.674610000000001</c:v>
                </c:pt>
                <c:pt idx="205">
                  <c:v>69.545241000000004</c:v>
                </c:pt>
                <c:pt idx="206">
                  <c:v>69.572962000000004</c:v>
                </c:pt>
                <c:pt idx="207">
                  <c:v>69.619161000000005</c:v>
                </c:pt>
                <c:pt idx="208">
                  <c:v>69.933346999999998</c:v>
                </c:pt>
                <c:pt idx="209">
                  <c:v>70.487786</c:v>
                </c:pt>
                <c:pt idx="210">
                  <c:v>69.924104999999997</c:v>
                </c:pt>
                <c:pt idx="211">
                  <c:v>70.774243999999996</c:v>
                </c:pt>
                <c:pt idx="212">
                  <c:v>72.511493000000002</c:v>
                </c:pt>
                <c:pt idx="213">
                  <c:v>69.794736</c:v>
                </c:pt>
                <c:pt idx="214">
                  <c:v>69.378908999999993</c:v>
                </c:pt>
                <c:pt idx="215">
                  <c:v>69.517520000000005</c:v>
                </c:pt>
                <c:pt idx="216">
                  <c:v>68.963075000000003</c:v>
                </c:pt>
                <c:pt idx="217">
                  <c:v>69.194091</c:v>
                </c:pt>
                <c:pt idx="218">
                  <c:v>68.963075000000003</c:v>
                </c:pt>
                <c:pt idx="219">
                  <c:v>69.720809000000003</c:v>
                </c:pt>
                <c:pt idx="220">
                  <c:v>69.850178</c:v>
                </c:pt>
                <c:pt idx="221">
                  <c:v>70.034994999999995</c:v>
                </c:pt>
                <c:pt idx="222">
                  <c:v>70.395380000000003</c:v>
                </c:pt>
                <c:pt idx="223">
                  <c:v>70.986782000000005</c:v>
                </c:pt>
                <c:pt idx="224">
                  <c:v>71.827686</c:v>
                </c:pt>
                <c:pt idx="225">
                  <c:v>71.855407</c:v>
                </c:pt>
                <c:pt idx="226">
                  <c:v>71.291725999999997</c:v>
                </c:pt>
                <c:pt idx="227">
                  <c:v>71.716796000000002</c:v>
                </c:pt>
                <c:pt idx="228">
                  <c:v>71.125394</c:v>
                </c:pt>
                <c:pt idx="229">
                  <c:v>70.848170999999994</c:v>
                </c:pt>
                <c:pt idx="230">
                  <c:v>70.450822000000002</c:v>
                </c:pt>
                <c:pt idx="231">
                  <c:v>71.125394</c:v>
                </c:pt>
                <c:pt idx="232">
                  <c:v>71.513499999999993</c:v>
                </c:pt>
                <c:pt idx="233">
                  <c:v>71.704153000000005</c:v>
                </c:pt>
                <c:pt idx="234">
                  <c:v>72.197058999999996</c:v>
                </c:pt>
                <c:pt idx="235">
                  <c:v>72.057563000000002</c:v>
                </c:pt>
                <c:pt idx="236">
                  <c:v>72.745772000000002</c:v>
                </c:pt>
                <c:pt idx="237">
                  <c:v>73.108476999999993</c:v>
                </c:pt>
                <c:pt idx="238">
                  <c:v>72.978275999999994</c:v>
                </c:pt>
                <c:pt idx="239">
                  <c:v>72.280764000000005</c:v>
                </c:pt>
                <c:pt idx="240">
                  <c:v>73.220082000000005</c:v>
                </c:pt>
                <c:pt idx="241">
                  <c:v>73.322377000000003</c:v>
                </c:pt>
                <c:pt idx="242">
                  <c:v>73.034074000000004</c:v>
                </c:pt>
                <c:pt idx="243">
                  <c:v>73.592082000000005</c:v>
                </c:pt>
                <c:pt idx="244">
                  <c:v>73.340980999999999</c:v>
                </c:pt>
                <c:pt idx="245">
                  <c:v>73.061974000000006</c:v>
                </c:pt>
                <c:pt idx="246">
                  <c:v>72.559764999999999</c:v>
                </c:pt>
                <c:pt idx="247">
                  <c:v>72.801570999999996</c:v>
                </c:pt>
                <c:pt idx="248">
                  <c:v>71.927353999999994</c:v>
                </c:pt>
                <c:pt idx="249">
                  <c:v>72.717872999999997</c:v>
                </c:pt>
                <c:pt idx="250">
                  <c:v>73.889685999999998</c:v>
                </c:pt>
                <c:pt idx="251">
                  <c:v>74.763902999999999</c:v>
                </c:pt>
                <c:pt idx="252">
                  <c:v>74.726701000000006</c:v>
                </c:pt>
                <c:pt idx="253">
                  <c:v>74.977808999999993</c:v>
                </c:pt>
                <c:pt idx="254">
                  <c:v>75.647413999999998</c:v>
                </c:pt>
                <c:pt idx="255">
                  <c:v>75.842723000000007</c:v>
                </c:pt>
                <c:pt idx="256">
                  <c:v>75.963622999999998</c:v>
                </c:pt>
                <c:pt idx="257">
                  <c:v>76.038026000000002</c:v>
                </c:pt>
                <c:pt idx="258">
                  <c:v>76.540234999999996</c:v>
                </c:pt>
                <c:pt idx="259">
                  <c:v>76.912234999999995</c:v>
                </c:pt>
                <c:pt idx="260">
                  <c:v>77.191242000000003</c:v>
                </c:pt>
                <c:pt idx="261">
                  <c:v>77.061041000000003</c:v>
                </c:pt>
                <c:pt idx="262">
                  <c:v>78.065459000000004</c:v>
                </c:pt>
                <c:pt idx="263">
                  <c:v>77.879451000000003</c:v>
                </c:pt>
                <c:pt idx="264">
                  <c:v>77.823652999999993</c:v>
                </c:pt>
                <c:pt idx="265">
                  <c:v>77.953854000000007</c:v>
                </c:pt>
                <c:pt idx="266">
                  <c:v>78.669962999999996</c:v>
                </c:pt>
                <c:pt idx="267">
                  <c:v>78.177055999999993</c:v>
                </c:pt>
                <c:pt idx="268">
                  <c:v>78.381659999999997</c:v>
                </c:pt>
                <c:pt idx="269">
                  <c:v>78.232861999999997</c:v>
                </c:pt>
                <c:pt idx="270">
                  <c:v>78.158458999999993</c:v>
                </c:pt>
                <c:pt idx="271">
                  <c:v>79.190776</c:v>
                </c:pt>
                <c:pt idx="272">
                  <c:v>79.200078000000005</c:v>
                </c:pt>
                <c:pt idx="273">
                  <c:v>81.534411000000006</c:v>
                </c:pt>
                <c:pt idx="274">
                  <c:v>81.729713000000004</c:v>
                </c:pt>
                <c:pt idx="275">
                  <c:v>81.748317</c:v>
                </c:pt>
                <c:pt idx="276">
                  <c:v>82.073820999999995</c:v>
                </c:pt>
                <c:pt idx="277">
                  <c:v>82.129620000000003</c:v>
                </c:pt>
                <c:pt idx="278">
                  <c:v>82.352828000000002</c:v>
                </c:pt>
                <c:pt idx="279">
                  <c:v>82.278424999999999</c:v>
                </c:pt>
                <c:pt idx="280">
                  <c:v>82.204021999999995</c:v>
                </c:pt>
                <c:pt idx="281">
                  <c:v>82.297022999999996</c:v>
                </c:pt>
                <c:pt idx="282">
                  <c:v>82.371425000000002</c:v>
                </c:pt>
                <c:pt idx="283">
                  <c:v>81.301907</c:v>
                </c:pt>
                <c:pt idx="284">
                  <c:v>80.753201000000004</c:v>
                </c:pt>
                <c:pt idx="285">
                  <c:v>81.757619000000005</c:v>
                </c:pt>
                <c:pt idx="286">
                  <c:v>80.771799000000001</c:v>
                </c:pt>
                <c:pt idx="287">
                  <c:v>80.781101000000007</c:v>
                </c:pt>
                <c:pt idx="288">
                  <c:v>81.999418000000006</c:v>
                </c:pt>
                <c:pt idx="289">
                  <c:v>81.897115999999997</c:v>
                </c:pt>
                <c:pt idx="290">
                  <c:v>82.538827999999995</c:v>
                </c:pt>
                <c:pt idx="291">
                  <c:v>82.455129999999997</c:v>
                </c:pt>
                <c:pt idx="292">
                  <c:v>82.948036999999999</c:v>
                </c:pt>
                <c:pt idx="293">
                  <c:v>82.410291999999998</c:v>
                </c:pt>
                <c:pt idx="294">
                  <c:v>82.522512000000006</c:v>
                </c:pt>
                <c:pt idx="295">
                  <c:v>83.083634000000004</c:v>
                </c:pt>
                <c:pt idx="296">
                  <c:v>83.803746000000004</c:v>
                </c:pt>
                <c:pt idx="297">
                  <c:v>84.299402999999998</c:v>
                </c:pt>
                <c:pt idx="298">
                  <c:v>85.169145</c:v>
                </c:pt>
                <c:pt idx="299">
                  <c:v>86.506488000000004</c:v>
                </c:pt>
                <c:pt idx="300">
                  <c:v>86.319450000000003</c:v>
                </c:pt>
                <c:pt idx="301">
                  <c:v>85.898604000000006</c:v>
                </c:pt>
                <c:pt idx="302">
                  <c:v>85.795730000000006</c:v>
                </c:pt>
                <c:pt idx="303">
                  <c:v>86.964737</c:v>
                </c:pt>
                <c:pt idx="304">
                  <c:v>85.973421999999999</c:v>
                </c:pt>
                <c:pt idx="305">
                  <c:v>86.712235000000007</c:v>
                </c:pt>
                <c:pt idx="306">
                  <c:v>86.441023999999999</c:v>
                </c:pt>
                <c:pt idx="307">
                  <c:v>87.825130999999999</c:v>
                </c:pt>
                <c:pt idx="308">
                  <c:v>88.994138000000007</c:v>
                </c:pt>
                <c:pt idx="309">
                  <c:v>89.414976999999993</c:v>
                </c:pt>
                <c:pt idx="310">
                  <c:v>89.508497000000006</c:v>
                </c:pt>
                <c:pt idx="311">
                  <c:v>90.322128000000006</c:v>
                </c:pt>
                <c:pt idx="312">
                  <c:v>90.163145</c:v>
                </c:pt>
                <c:pt idx="313">
                  <c:v>90.303420000000003</c:v>
                </c:pt>
                <c:pt idx="314">
                  <c:v>89.882580000000004</c:v>
                </c:pt>
                <c:pt idx="315">
                  <c:v>89.274694999999994</c:v>
                </c:pt>
                <c:pt idx="316">
                  <c:v>89.817115999999999</c:v>
                </c:pt>
                <c:pt idx="317">
                  <c:v>90.163145</c:v>
                </c:pt>
                <c:pt idx="318">
                  <c:v>90.387591999999998</c:v>
                </c:pt>
                <c:pt idx="319">
                  <c:v>90.116381000000004</c:v>
                </c:pt>
                <c:pt idx="320">
                  <c:v>88.694864999999993</c:v>
                </c:pt>
                <c:pt idx="321">
                  <c:v>89.237285999999997</c:v>
                </c:pt>
                <c:pt idx="322">
                  <c:v>88.423661999999993</c:v>
                </c:pt>
                <c:pt idx="323">
                  <c:v>87.581975999999997</c:v>
                </c:pt>
                <c:pt idx="324">
                  <c:v>88.433008999999998</c:v>
                </c:pt>
                <c:pt idx="325">
                  <c:v>88.994138000000007</c:v>
                </c:pt>
                <c:pt idx="326">
                  <c:v>89.630071000000001</c:v>
                </c:pt>
                <c:pt idx="327">
                  <c:v>88.807092999999995</c:v>
                </c:pt>
                <c:pt idx="328">
                  <c:v>90.144435999999999</c:v>
                </c:pt>
                <c:pt idx="329">
                  <c:v>88.489125999999999</c:v>
                </c:pt>
                <c:pt idx="330">
                  <c:v>88.666809999999998</c:v>
                </c:pt>
                <c:pt idx="331">
                  <c:v>88.189860999999993</c:v>
                </c:pt>
                <c:pt idx="332">
                  <c:v>87.516512000000006</c:v>
                </c:pt>
                <c:pt idx="333">
                  <c:v>89.929343000000003</c:v>
                </c:pt>
                <c:pt idx="334">
                  <c:v>91.117051000000004</c:v>
                </c:pt>
                <c:pt idx="335">
                  <c:v>90.630747</c:v>
                </c:pt>
                <c:pt idx="336">
                  <c:v>91.15446</c:v>
                </c:pt>
                <c:pt idx="337">
                  <c:v>91.257333000000003</c:v>
                </c:pt>
                <c:pt idx="338">
                  <c:v>91.416315999999995</c:v>
                </c:pt>
                <c:pt idx="339">
                  <c:v>93.155799000000002</c:v>
                </c:pt>
                <c:pt idx="340">
                  <c:v>93.829148000000004</c:v>
                </c:pt>
                <c:pt idx="341">
                  <c:v>95.175837999999999</c:v>
                </c:pt>
                <c:pt idx="342">
                  <c:v>94.773700000000005</c:v>
                </c:pt>
                <c:pt idx="343">
                  <c:v>93.988130999999996</c:v>
                </c:pt>
                <c:pt idx="344">
                  <c:v>95.185192000000001</c:v>
                </c:pt>
                <c:pt idx="345">
                  <c:v>94.567960999999997</c:v>
                </c:pt>
                <c:pt idx="346">
                  <c:v>94.465086999999997</c:v>
                </c:pt>
                <c:pt idx="347">
                  <c:v>93.539229000000006</c:v>
                </c:pt>
                <c:pt idx="348">
                  <c:v>93.679511000000005</c:v>
                </c:pt>
                <c:pt idx="349">
                  <c:v>94.296750000000003</c:v>
                </c:pt>
                <c:pt idx="350">
                  <c:v>95.316120999999995</c:v>
                </c:pt>
                <c:pt idx="351">
                  <c:v>94.278041999999999</c:v>
                </c:pt>
                <c:pt idx="352">
                  <c:v>94.287396000000001</c:v>
                </c:pt>
                <c:pt idx="353">
                  <c:v>92.229946999999996</c:v>
                </c:pt>
                <c:pt idx="354">
                  <c:v>92.772361000000004</c:v>
                </c:pt>
                <c:pt idx="355">
                  <c:v>91.996145999999996</c:v>
                </c:pt>
                <c:pt idx="356">
                  <c:v>91.098506999999998</c:v>
                </c:pt>
                <c:pt idx="357">
                  <c:v>91.878654999999995</c:v>
                </c:pt>
                <c:pt idx="358">
                  <c:v>92.762196000000003</c:v>
                </c:pt>
                <c:pt idx="359">
                  <c:v>92.602401999999998</c:v>
                </c:pt>
                <c:pt idx="360">
                  <c:v>92.405016000000003</c:v>
                </c:pt>
                <c:pt idx="361">
                  <c:v>91.803458000000006</c:v>
                </c:pt>
                <c:pt idx="362">
                  <c:v>92.677598000000003</c:v>
                </c:pt>
                <c:pt idx="363">
                  <c:v>92.715197000000003</c:v>
                </c:pt>
                <c:pt idx="364">
                  <c:v>94.153295999999997</c:v>
                </c:pt>
                <c:pt idx="365">
                  <c:v>94.369484</c:v>
                </c:pt>
                <c:pt idx="366">
                  <c:v>92.856188000000003</c:v>
                </c:pt>
                <c:pt idx="367">
                  <c:v>90.468751999999995</c:v>
                </c:pt>
                <c:pt idx="368">
                  <c:v>90.261965000000004</c:v>
                </c:pt>
                <c:pt idx="369">
                  <c:v>91.822260999999997</c:v>
                </c:pt>
                <c:pt idx="370">
                  <c:v>92.113639000000006</c:v>
                </c:pt>
                <c:pt idx="371">
                  <c:v>93.203967000000006</c:v>
                </c:pt>
                <c:pt idx="372">
                  <c:v>92.81859</c:v>
                </c:pt>
                <c:pt idx="373">
                  <c:v>92.893786000000006</c:v>
                </c:pt>
                <c:pt idx="374">
                  <c:v>93.288556999999997</c:v>
                </c:pt>
                <c:pt idx="375">
                  <c:v>91.305294000000004</c:v>
                </c:pt>
                <c:pt idx="376">
                  <c:v>91.925653999999994</c:v>
                </c:pt>
                <c:pt idx="377">
                  <c:v>92.743392999999998</c:v>
                </c:pt>
                <c:pt idx="378">
                  <c:v>93.391951000000006</c:v>
                </c:pt>
                <c:pt idx="379">
                  <c:v>92.827990999999997</c:v>
                </c:pt>
                <c:pt idx="380">
                  <c:v>93.147565999999998</c:v>
                </c:pt>
                <c:pt idx="381">
                  <c:v>94.00291</c:v>
                </c:pt>
                <c:pt idx="382">
                  <c:v>95.882779999999997</c:v>
                </c:pt>
                <c:pt idx="383">
                  <c:v>96.033165999999994</c:v>
                </c:pt>
                <c:pt idx="384">
                  <c:v>95.779387</c:v>
                </c:pt>
                <c:pt idx="385">
                  <c:v>95.835780999999997</c:v>
                </c:pt>
                <c:pt idx="386">
                  <c:v>96.794518999999994</c:v>
                </c:pt>
                <c:pt idx="387">
                  <c:v>97.414872000000003</c:v>
                </c:pt>
                <c:pt idx="388">
                  <c:v>98.223217000000005</c:v>
                </c:pt>
                <c:pt idx="389">
                  <c:v>98.044627000000006</c:v>
                </c:pt>
                <c:pt idx="390">
                  <c:v>97.499470000000002</c:v>
                </c:pt>
                <c:pt idx="391">
                  <c:v>97.302076999999997</c:v>
                </c:pt>
                <c:pt idx="392">
                  <c:v>97.048298000000003</c:v>
                </c:pt>
                <c:pt idx="393">
                  <c:v>96.916708</c:v>
                </c:pt>
                <c:pt idx="394">
                  <c:v>96.803912999999994</c:v>
                </c:pt>
                <c:pt idx="395">
                  <c:v>97.490067999999994</c:v>
                </c:pt>
                <c:pt idx="396">
                  <c:v>96.916708</c:v>
                </c:pt>
                <c:pt idx="397">
                  <c:v>95.412813</c:v>
                </c:pt>
                <c:pt idx="398">
                  <c:v>94.717256000000006</c:v>
                </c:pt>
                <c:pt idx="399">
                  <c:v>94.153295999999997</c:v>
                </c:pt>
                <c:pt idx="400">
                  <c:v>93.993509000000003</c:v>
                </c:pt>
                <c:pt idx="401">
                  <c:v>94.284886</c:v>
                </c:pt>
                <c:pt idx="402">
                  <c:v>93.937115000000006</c:v>
                </c:pt>
                <c:pt idx="403">
                  <c:v>93.993509000000003</c:v>
                </c:pt>
                <c:pt idx="404">
                  <c:v>93.861918000000003</c:v>
                </c:pt>
                <c:pt idx="405">
                  <c:v>93.551738</c:v>
                </c:pt>
                <c:pt idx="406">
                  <c:v>91.953851</c:v>
                </c:pt>
                <c:pt idx="407">
                  <c:v>91.502679000000001</c:v>
                </c:pt>
                <c:pt idx="408">
                  <c:v>91.850458000000003</c:v>
                </c:pt>
                <c:pt idx="409">
                  <c:v>92.282826999999997</c:v>
                </c:pt>
                <c:pt idx="410">
                  <c:v>92.329826999999995</c:v>
                </c:pt>
                <c:pt idx="411">
                  <c:v>92.912582</c:v>
                </c:pt>
                <c:pt idx="412">
                  <c:v>93.072368999999995</c:v>
                </c:pt>
                <c:pt idx="413">
                  <c:v>93.147565999999998</c:v>
                </c:pt>
                <c:pt idx="414">
                  <c:v>91.408687</c:v>
                </c:pt>
                <c:pt idx="415">
                  <c:v>91.728262000000001</c:v>
                </c:pt>
                <c:pt idx="416">
                  <c:v>91.718868000000001</c:v>
                </c:pt>
                <c:pt idx="417">
                  <c:v>91.530876000000006</c:v>
                </c:pt>
                <c:pt idx="418">
                  <c:v>91.465080999999998</c:v>
                </c:pt>
                <c:pt idx="419">
                  <c:v>92.790392999999995</c:v>
                </c:pt>
                <c:pt idx="420">
                  <c:v>93.352468000000002</c:v>
                </c:pt>
                <c:pt idx="421">
                  <c:v>93.881482000000005</c:v>
                </c:pt>
                <c:pt idx="422">
                  <c:v>94.202674000000002</c:v>
                </c:pt>
                <c:pt idx="423">
                  <c:v>94.174334999999999</c:v>
                </c:pt>
                <c:pt idx="424">
                  <c:v>94.807263000000006</c:v>
                </c:pt>
                <c:pt idx="425">
                  <c:v>94.136546999999993</c:v>
                </c:pt>
                <c:pt idx="426">
                  <c:v>94.457731999999993</c:v>
                </c:pt>
                <c:pt idx="427">
                  <c:v>95.156795000000002</c:v>
                </c:pt>
                <c:pt idx="428">
                  <c:v>95.222920999999999</c:v>
                </c:pt>
                <c:pt idx="429">
                  <c:v>96.658818999999994</c:v>
                </c:pt>
                <c:pt idx="430">
                  <c:v>97.178392000000002</c:v>
                </c:pt>
                <c:pt idx="431">
                  <c:v>96.413202999999996</c:v>
                </c:pt>
                <c:pt idx="432">
                  <c:v>96.243161000000001</c:v>
                </c:pt>
                <c:pt idx="433">
                  <c:v>95.496870000000001</c:v>
                </c:pt>
                <c:pt idx="434">
                  <c:v>94.703349000000003</c:v>
                </c:pt>
                <c:pt idx="435">
                  <c:v>95.336276999999995</c:v>
                </c:pt>
                <c:pt idx="436">
                  <c:v>94.363265999999996</c:v>
                </c:pt>
                <c:pt idx="437">
                  <c:v>94.486070999999995</c:v>
                </c:pt>
                <c:pt idx="438">
                  <c:v>95.336276999999995</c:v>
                </c:pt>
                <c:pt idx="439">
                  <c:v>95.081219000000004</c:v>
                </c:pt>
                <c:pt idx="440">
                  <c:v>93.994844999999998</c:v>
                </c:pt>
                <c:pt idx="441">
                  <c:v>94.863940999999997</c:v>
                </c:pt>
                <c:pt idx="442">
                  <c:v>93.928718000000003</c:v>
                </c:pt>
                <c:pt idx="443">
                  <c:v>92.889581000000007</c:v>
                </c:pt>
                <c:pt idx="444">
                  <c:v>93.616974999999996</c:v>
                </c:pt>
                <c:pt idx="445">
                  <c:v>95.563004000000006</c:v>
                </c:pt>
                <c:pt idx="446">
                  <c:v>97.121706000000003</c:v>
                </c:pt>
                <c:pt idx="447">
                  <c:v>97.074477000000002</c:v>
                </c:pt>
                <c:pt idx="448">
                  <c:v>95.468530999999999</c:v>
                </c:pt>
                <c:pt idx="449">
                  <c:v>97.187832999999998</c:v>
                </c:pt>
                <c:pt idx="450">
                  <c:v>98.330884999999995</c:v>
                </c:pt>
                <c:pt idx="451">
                  <c:v>99.011049999999997</c:v>
                </c:pt>
                <c:pt idx="452">
                  <c:v>99.209429999999998</c:v>
                </c:pt>
                <c:pt idx="453">
                  <c:v>99.606198000000006</c:v>
                </c:pt>
                <c:pt idx="454">
                  <c:v>100.67367400000001</c:v>
                </c:pt>
                <c:pt idx="455">
                  <c:v>100.144661</c:v>
                </c:pt>
                <c:pt idx="456">
                  <c:v>99.710111999999995</c:v>
                </c:pt>
                <c:pt idx="457">
                  <c:v>100.465846</c:v>
                </c:pt>
                <c:pt idx="458">
                  <c:v>100.60754799999999</c:v>
                </c:pt>
                <c:pt idx="459">
                  <c:v>99.804578000000006</c:v>
                </c:pt>
                <c:pt idx="460">
                  <c:v>99.313344999999998</c:v>
                </c:pt>
                <c:pt idx="461">
                  <c:v>99.351132000000007</c:v>
                </c:pt>
                <c:pt idx="462">
                  <c:v>100.664226</c:v>
                </c:pt>
                <c:pt idx="463">
                  <c:v>101.089332</c:v>
                </c:pt>
                <c:pt idx="464">
                  <c:v>101.136562</c:v>
                </c:pt>
                <c:pt idx="465">
                  <c:v>100.418616</c:v>
                </c:pt>
                <c:pt idx="466">
                  <c:v>101.75060000000001</c:v>
                </c:pt>
                <c:pt idx="467">
                  <c:v>102.02455500000001</c:v>
                </c:pt>
                <c:pt idx="468">
                  <c:v>102.893652</c:v>
                </c:pt>
                <c:pt idx="469">
                  <c:v>102.05289399999999</c:v>
                </c:pt>
                <c:pt idx="470">
                  <c:v>102.648042</c:v>
                </c:pt>
                <c:pt idx="471">
                  <c:v>103.08259</c:v>
                </c:pt>
                <c:pt idx="472">
                  <c:v>102.137919</c:v>
                </c:pt>
                <c:pt idx="473">
                  <c:v>102.440213</c:v>
                </c:pt>
                <c:pt idx="474">
                  <c:v>102.666933</c:v>
                </c:pt>
                <c:pt idx="475">
                  <c:v>103.120378</c:v>
                </c:pt>
                <c:pt idx="476">
                  <c:v>103.073142</c:v>
                </c:pt>
                <c:pt idx="477">
                  <c:v>103.19594600000001</c:v>
                </c:pt>
                <c:pt idx="478">
                  <c:v>102.865313</c:v>
                </c:pt>
                <c:pt idx="479">
                  <c:v>102.912549</c:v>
                </c:pt>
                <c:pt idx="480">
                  <c:v>102.581908</c:v>
                </c:pt>
                <c:pt idx="481">
                  <c:v>102.137919</c:v>
                </c:pt>
                <c:pt idx="482">
                  <c:v>102.411874</c:v>
                </c:pt>
                <c:pt idx="483">
                  <c:v>101.467203</c:v>
                </c:pt>
                <c:pt idx="484">
                  <c:v>101.07988400000001</c:v>
                </c:pt>
                <c:pt idx="485">
                  <c:v>102.879204</c:v>
                </c:pt>
                <c:pt idx="486">
                  <c:v>103.126079</c:v>
                </c:pt>
                <c:pt idx="487">
                  <c:v>101.901212</c:v>
                </c:pt>
                <c:pt idx="488">
                  <c:v>100.306038</c:v>
                </c:pt>
                <c:pt idx="489">
                  <c:v>99.698353999999995</c:v>
                </c:pt>
                <c:pt idx="490">
                  <c:v>100.125629</c:v>
                </c:pt>
                <c:pt idx="491">
                  <c:v>100.533918</c:v>
                </c:pt>
                <c:pt idx="492">
                  <c:v>100.41048499999999</c:v>
                </c:pt>
                <c:pt idx="493">
                  <c:v>103.06910999999999</c:v>
                </c:pt>
                <c:pt idx="494">
                  <c:v>102.565865</c:v>
                </c:pt>
                <c:pt idx="495">
                  <c:v>103.38244299999999</c:v>
                </c:pt>
                <c:pt idx="496">
                  <c:v>103.904675</c:v>
                </c:pt>
                <c:pt idx="497">
                  <c:v>104.14205200000001</c:v>
                </c:pt>
                <c:pt idx="498">
                  <c:v>104.54084400000001</c:v>
                </c:pt>
                <c:pt idx="499">
                  <c:v>104.778221</c:v>
                </c:pt>
                <c:pt idx="500">
                  <c:v>105.015598</c:v>
                </c:pt>
                <c:pt idx="501">
                  <c:v>104.911151</c:v>
                </c:pt>
                <c:pt idx="502">
                  <c:v>103.629317</c:v>
                </c:pt>
                <c:pt idx="503">
                  <c:v>103.847707</c:v>
                </c:pt>
                <c:pt idx="504">
                  <c:v>103.92366199999999</c:v>
                </c:pt>
                <c:pt idx="505">
                  <c:v>105.42388699999999</c:v>
                </c:pt>
                <c:pt idx="506">
                  <c:v>105.47136500000001</c:v>
                </c:pt>
                <c:pt idx="507">
                  <c:v>106.48733799999999</c:v>
                </c:pt>
                <c:pt idx="508">
                  <c:v>106.857646</c:v>
                </c:pt>
                <c:pt idx="509">
                  <c:v>105.452371</c:v>
                </c:pt>
                <c:pt idx="510">
                  <c:v>106.06005500000001</c:v>
                </c:pt>
                <c:pt idx="511">
                  <c:v>106.17399899999999</c:v>
                </c:pt>
                <c:pt idx="512">
                  <c:v>106.335414</c:v>
                </c:pt>
                <c:pt idx="513">
                  <c:v>105.68974799999999</c:v>
                </c:pt>
                <c:pt idx="514">
                  <c:v>105.822678</c:v>
                </c:pt>
                <c:pt idx="515">
                  <c:v>105.927125</c:v>
                </c:pt>
                <c:pt idx="516">
                  <c:v>104.825699</c:v>
                </c:pt>
                <c:pt idx="517">
                  <c:v>102.309501</c:v>
                </c:pt>
                <c:pt idx="518">
                  <c:v>101.502421</c:v>
                </c:pt>
                <c:pt idx="519">
                  <c:v>102.746274</c:v>
                </c:pt>
                <c:pt idx="520">
                  <c:v>102.300004</c:v>
                </c:pt>
                <c:pt idx="521">
                  <c:v>102.527891</c:v>
                </c:pt>
                <c:pt idx="522">
                  <c:v>102.660822</c:v>
                </c:pt>
                <c:pt idx="523">
                  <c:v>100.078158</c:v>
                </c:pt>
                <c:pt idx="524">
                  <c:v>100.657359</c:v>
                </c:pt>
                <c:pt idx="525">
                  <c:v>101.83474699999999</c:v>
                </c:pt>
                <c:pt idx="526">
                  <c:v>101.758785</c:v>
                </c:pt>
                <c:pt idx="527">
                  <c:v>104.559838</c:v>
                </c:pt>
                <c:pt idx="528">
                  <c:v>105.33843400000001</c:v>
                </c:pt>
                <c:pt idx="529">
                  <c:v>107.28492199999999</c:v>
                </c:pt>
                <c:pt idx="530">
                  <c:v>107.588764</c:v>
                </c:pt>
                <c:pt idx="531">
                  <c:v>108.566756</c:v>
                </c:pt>
                <c:pt idx="532">
                  <c:v>108.623732</c:v>
                </c:pt>
                <c:pt idx="533">
                  <c:v>109.54475600000001</c:v>
                </c:pt>
                <c:pt idx="534">
                  <c:v>108.23443</c:v>
                </c:pt>
                <c:pt idx="535">
                  <c:v>109.68717599999999</c:v>
                </c:pt>
                <c:pt idx="536">
                  <c:v>109.174448</c:v>
                </c:pt>
                <c:pt idx="537">
                  <c:v>109.19343499999999</c:v>
                </c:pt>
                <c:pt idx="538">
                  <c:v>108.747165</c:v>
                </c:pt>
                <c:pt idx="539">
                  <c:v>109.088989</c:v>
                </c:pt>
                <c:pt idx="540">
                  <c:v>109.28838399999999</c:v>
                </c:pt>
                <c:pt idx="541">
                  <c:v>109.402328</c:v>
                </c:pt>
                <c:pt idx="542">
                  <c:v>109.136467</c:v>
                </c:pt>
                <c:pt idx="543">
                  <c:v>110.807596</c:v>
                </c:pt>
                <c:pt idx="544">
                  <c:v>110.408804</c:v>
                </c:pt>
                <c:pt idx="545">
                  <c:v>109.860268</c:v>
                </c:pt>
                <c:pt idx="546">
                  <c:v>110.251396</c:v>
                </c:pt>
                <c:pt idx="547">
                  <c:v>110.289556</c:v>
                </c:pt>
                <c:pt idx="548">
                  <c:v>110.031977</c:v>
                </c:pt>
                <c:pt idx="549">
                  <c:v>110.15599899999999</c:v>
                </c:pt>
                <c:pt idx="550">
                  <c:v>109.888886</c:v>
                </c:pt>
                <c:pt idx="551">
                  <c:v>110.04151899999999</c:v>
                </c:pt>
                <c:pt idx="552">
                  <c:v>110.299098</c:v>
                </c:pt>
                <c:pt idx="553">
                  <c:v>111.43432799999999</c:v>
                </c:pt>
                <c:pt idx="554">
                  <c:v>110.33725800000001</c:v>
                </c:pt>
                <c:pt idx="555">
                  <c:v>110.33725800000001</c:v>
                </c:pt>
                <c:pt idx="556">
                  <c:v>109.297416</c:v>
                </c:pt>
                <c:pt idx="557">
                  <c:v>108.333895</c:v>
                </c:pt>
                <c:pt idx="558">
                  <c:v>109.04938</c:v>
                </c:pt>
                <c:pt idx="559">
                  <c:v>109.25925599999999</c:v>
                </c:pt>
                <c:pt idx="560">
                  <c:v>109.841184</c:v>
                </c:pt>
                <c:pt idx="561">
                  <c:v>110.22277800000001</c:v>
                </c:pt>
                <c:pt idx="562">
                  <c:v>111.691907</c:v>
                </c:pt>
                <c:pt idx="563">
                  <c:v>111.863623</c:v>
                </c:pt>
                <c:pt idx="564">
                  <c:v>111.768227</c:v>
                </c:pt>
                <c:pt idx="565">
                  <c:v>112.006722</c:v>
                </c:pt>
                <c:pt idx="566">
                  <c:v>110.985957</c:v>
                </c:pt>
                <c:pt idx="567">
                  <c:v>110.127381</c:v>
                </c:pt>
                <c:pt idx="568">
                  <c:v>108.515154</c:v>
                </c:pt>
                <c:pt idx="569">
                  <c:v>110.165541</c:v>
                </c:pt>
                <c:pt idx="570">
                  <c:v>107.456236</c:v>
                </c:pt>
                <c:pt idx="571">
                  <c:v>106.063427</c:v>
                </c:pt>
                <c:pt idx="572">
                  <c:v>107.542098</c:v>
                </c:pt>
                <c:pt idx="573">
                  <c:v>108.52469600000001</c:v>
                </c:pt>
                <c:pt idx="574">
                  <c:v>107.732891</c:v>
                </c:pt>
                <c:pt idx="575">
                  <c:v>107.952309</c:v>
                </c:pt>
                <c:pt idx="576">
                  <c:v>108.877663</c:v>
                </c:pt>
                <c:pt idx="577">
                  <c:v>108.934907</c:v>
                </c:pt>
                <c:pt idx="578">
                  <c:v>108.46745199999999</c:v>
                </c:pt>
                <c:pt idx="579">
                  <c:v>108.791809</c:v>
                </c:pt>
                <c:pt idx="580">
                  <c:v>107.37991599999999</c:v>
                </c:pt>
                <c:pt idx="581">
                  <c:v>107.61841099999999</c:v>
                </c:pt>
                <c:pt idx="582">
                  <c:v>107.01740599999999</c:v>
                </c:pt>
                <c:pt idx="583">
                  <c:v>107.828287</c:v>
                </c:pt>
                <c:pt idx="584">
                  <c:v>106.454555</c:v>
                </c:pt>
                <c:pt idx="585">
                  <c:v>107.418076</c:v>
                </c:pt>
                <c:pt idx="586">
                  <c:v>108.267117</c:v>
                </c:pt>
                <c:pt idx="587">
                  <c:v>109.07799799999999</c:v>
                </c:pt>
                <c:pt idx="588">
                  <c:v>110.031977</c:v>
                </c:pt>
                <c:pt idx="589">
                  <c:v>111.138597</c:v>
                </c:pt>
                <c:pt idx="590">
                  <c:v>111.96856200000001</c:v>
                </c:pt>
                <c:pt idx="591">
                  <c:v>112.56956599999999</c:v>
                </c:pt>
                <c:pt idx="592">
                  <c:v>112.187973</c:v>
                </c:pt>
                <c:pt idx="593">
                  <c:v>111.815921</c:v>
                </c:pt>
                <c:pt idx="594">
                  <c:v>110.451731</c:v>
                </c:pt>
                <c:pt idx="595">
                  <c:v>110.995499</c:v>
                </c:pt>
                <c:pt idx="596">
                  <c:v>110.76654600000001</c:v>
                </c:pt>
                <c:pt idx="597">
                  <c:v>110.079679</c:v>
                </c:pt>
                <c:pt idx="598">
                  <c:v>110.661607</c:v>
                </c:pt>
                <c:pt idx="599">
                  <c:v>110.22277800000001</c:v>
                </c:pt>
                <c:pt idx="600">
                  <c:v>110.375411</c:v>
                </c:pt>
                <c:pt idx="601">
                  <c:v>111.19583299999999</c:v>
                </c:pt>
                <c:pt idx="602">
                  <c:v>111.55835</c:v>
                </c:pt>
                <c:pt idx="603">
                  <c:v>111.615587</c:v>
                </c:pt>
                <c:pt idx="604">
                  <c:v>112.28336899999999</c:v>
                </c:pt>
                <c:pt idx="605">
                  <c:v>112.617268</c:v>
                </c:pt>
                <c:pt idx="606">
                  <c:v>112.82713699999999</c:v>
                </c:pt>
                <c:pt idx="607">
                  <c:v>113.733422</c:v>
                </c:pt>
                <c:pt idx="608">
                  <c:v>113.824465</c:v>
                </c:pt>
                <c:pt idx="609">
                  <c:v>114.294067</c:v>
                </c:pt>
                <c:pt idx="610">
                  <c:v>115.319513</c:v>
                </c:pt>
                <c:pt idx="611">
                  <c:v>114.476151</c:v>
                </c:pt>
                <c:pt idx="612">
                  <c:v>114.102391</c:v>
                </c:pt>
                <c:pt idx="613">
                  <c:v>113.2782</c:v>
                </c:pt>
                <c:pt idx="614">
                  <c:v>112.74152100000001</c:v>
                </c:pt>
                <c:pt idx="615">
                  <c:v>113.297372</c:v>
                </c:pt>
                <c:pt idx="616">
                  <c:v>112.827777</c:v>
                </c:pt>
                <c:pt idx="617">
                  <c:v>113.546547</c:v>
                </c:pt>
                <c:pt idx="618">
                  <c:v>113.374042</c:v>
                </c:pt>
                <c:pt idx="619">
                  <c:v>113.527376</c:v>
                </c:pt>
                <c:pt idx="620">
                  <c:v>113.55612600000001</c:v>
                </c:pt>
                <c:pt idx="621">
                  <c:v>112.990697</c:v>
                </c:pt>
                <c:pt idx="622">
                  <c:v>114.274896</c:v>
                </c:pt>
                <c:pt idx="623">
                  <c:v>114.68699100000001</c:v>
                </c:pt>
                <c:pt idx="624">
                  <c:v>114.619906</c:v>
                </c:pt>
                <c:pt idx="625">
                  <c:v>113.374042</c:v>
                </c:pt>
                <c:pt idx="626">
                  <c:v>114.792412</c:v>
                </c:pt>
                <c:pt idx="627">
                  <c:v>114.878668</c:v>
                </c:pt>
                <c:pt idx="628">
                  <c:v>115.118258</c:v>
                </c:pt>
                <c:pt idx="629">
                  <c:v>115.20450700000001</c:v>
                </c:pt>
                <c:pt idx="630">
                  <c:v>114.792412</c:v>
                </c:pt>
                <c:pt idx="631">
                  <c:v>114.495322</c:v>
                </c:pt>
                <c:pt idx="632">
                  <c:v>113.92030699999999</c:v>
                </c:pt>
                <c:pt idx="633">
                  <c:v>114.38990200000001</c:v>
                </c:pt>
                <c:pt idx="634">
                  <c:v>114.504908</c:v>
                </c:pt>
                <c:pt idx="635">
                  <c:v>114.07364099999999</c:v>
                </c:pt>
                <c:pt idx="636">
                  <c:v>114.07364099999999</c:v>
                </c:pt>
                <c:pt idx="637">
                  <c:v>112.703186</c:v>
                </c:pt>
                <c:pt idx="638">
                  <c:v>113.671132</c:v>
                </c:pt>
                <c:pt idx="639">
                  <c:v>112.93319</c:v>
                </c:pt>
                <c:pt idx="640">
                  <c:v>113.316536</c:v>
                </c:pt>
                <c:pt idx="641">
                  <c:v>113.671132</c:v>
                </c:pt>
                <c:pt idx="642">
                  <c:v>113.55612600000001</c:v>
                </c:pt>
                <c:pt idx="643">
                  <c:v>113.44112699999999</c:v>
                </c:pt>
                <c:pt idx="644">
                  <c:v>113.87238600000001</c:v>
                </c:pt>
                <c:pt idx="645">
                  <c:v>113.91072200000001</c:v>
                </c:pt>
                <c:pt idx="646">
                  <c:v>114.409066</c:v>
                </c:pt>
                <c:pt idx="647">
                  <c:v>111.399815</c:v>
                </c:pt>
                <c:pt idx="648">
                  <c:v>111.246481</c:v>
                </c:pt>
                <c:pt idx="649">
                  <c:v>112.013165</c:v>
                </c:pt>
                <c:pt idx="650">
                  <c:v>111.006891</c:v>
                </c:pt>
                <c:pt idx="651">
                  <c:v>110.997305</c:v>
                </c:pt>
                <c:pt idx="652">
                  <c:v>110.000609</c:v>
                </c:pt>
                <c:pt idx="653">
                  <c:v>111.505235</c:v>
                </c:pt>
                <c:pt idx="654">
                  <c:v>111.76399600000001</c:v>
                </c:pt>
                <c:pt idx="655">
                  <c:v>111.90774500000001</c:v>
                </c:pt>
                <c:pt idx="656">
                  <c:v>112.837355</c:v>
                </c:pt>
                <c:pt idx="657">
                  <c:v>113.14403</c:v>
                </c:pt>
                <c:pt idx="658">
                  <c:v>112.38692500000001</c:v>
                </c:pt>
                <c:pt idx="659">
                  <c:v>112.990697</c:v>
                </c:pt>
                <c:pt idx="660">
                  <c:v>113.297372</c:v>
                </c:pt>
                <c:pt idx="661">
                  <c:v>112.74152100000001</c:v>
                </c:pt>
                <c:pt idx="662">
                  <c:v>112.636101</c:v>
                </c:pt>
                <c:pt idx="663">
                  <c:v>112.09942100000001</c:v>
                </c:pt>
                <c:pt idx="664">
                  <c:v>112.569016</c:v>
                </c:pt>
                <c:pt idx="665">
                  <c:v>112.827777</c:v>
                </c:pt>
                <c:pt idx="666">
                  <c:v>111.97483</c:v>
                </c:pt>
                <c:pt idx="667">
                  <c:v>111.62982700000001</c:v>
                </c:pt>
                <c:pt idx="668">
                  <c:v>112.29109</c:v>
                </c:pt>
                <c:pt idx="669">
                  <c:v>111.984415</c:v>
                </c:pt>
                <c:pt idx="670">
                  <c:v>112.195256</c:v>
                </c:pt>
                <c:pt idx="671">
                  <c:v>111.57232</c:v>
                </c:pt>
                <c:pt idx="672">
                  <c:v>111.90451</c:v>
                </c:pt>
                <c:pt idx="673">
                  <c:v>110.864611</c:v>
                </c:pt>
                <c:pt idx="674">
                  <c:v>111.25939099999999</c:v>
                </c:pt>
                <c:pt idx="675">
                  <c:v>110.758695</c:v>
                </c:pt>
                <c:pt idx="676">
                  <c:v>110.912758</c:v>
                </c:pt>
                <c:pt idx="677">
                  <c:v>109.48771000000001</c:v>
                </c:pt>
                <c:pt idx="678">
                  <c:v>109.82471200000001</c:v>
                </c:pt>
                <c:pt idx="679">
                  <c:v>110.04617500000001</c:v>
                </c:pt>
                <c:pt idx="680">
                  <c:v>110.26763</c:v>
                </c:pt>
                <c:pt idx="681">
                  <c:v>110.739441</c:v>
                </c:pt>
                <c:pt idx="682">
                  <c:v>109.47807899999999</c:v>
                </c:pt>
                <c:pt idx="683">
                  <c:v>108.563357</c:v>
                </c:pt>
                <c:pt idx="684">
                  <c:v>108.447811</c:v>
                </c:pt>
                <c:pt idx="685">
                  <c:v>109.49734100000001</c:v>
                </c:pt>
                <c:pt idx="686">
                  <c:v>109.54548</c:v>
                </c:pt>
                <c:pt idx="687">
                  <c:v>109.88248900000001</c:v>
                </c:pt>
                <c:pt idx="688">
                  <c:v>110.103945</c:v>
                </c:pt>
                <c:pt idx="689">
                  <c:v>109.583995</c:v>
                </c:pt>
                <c:pt idx="690">
                  <c:v>109.381794</c:v>
                </c:pt>
                <c:pt idx="691">
                  <c:v>109.88248900000001</c:v>
                </c:pt>
                <c:pt idx="692">
                  <c:v>111.538616</c:v>
                </c:pt>
                <c:pt idx="693">
                  <c:v>120.339235</c:v>
                </c:pt>
                <c:pt idx="694">
                  <c:v>123.24709300000001</c:v>
                </c:pt>
                <c:pt idx="695">
                  <c:v>125.076536</c:v>
                </c:pt>
                <c:pt idx="696">
                  <c:v>123.189323</c:v>
                </c:pt>
                <c:pt idx="697">
                  <c:v>123.121923</c:v>
                </c:pt>
                <c:pt idx="698">
                  <c:v>121.15767200000001</c:v>
                </c:pt>
                <c:pt idx="699">
                  <c:v>120.42589</c:v>
                </c:pt>
                <c:pt idx="700">
                  <c:v>119.90594</c:v>
                </c:pt>
                <c:pt idx="701">
                  <c:v>116.295186</c:v>
                </c:pt>
                <c:pt idx="702">
                  <c:v>117.209915</c:v>
                </c:pt>
                <c:pt idx="703">
                  <c:v>118.10538200000001</c:v>
                </c:pt>
                <c:pt idx="704">
                  <c:v>118.73124</c:v>
                </c:pt>
                <c:pt idx="705">
                  <c:v>119.12602</c:v>
                </c:pt>
                <c:pt idx="706">
                  <c:v>120.35848900000001</c:v>
                </c:pt>
                <c:pt idx="707">
                  <c:v>121.061386</c:v>
                </c:pt>
                <c:pt idx="708">
                  <c:v>121.128787</c:v>
                </c:pt>
                <c:pt idx="709">
                  <c:v>121.822045</c:v>
                </c:pt>
                <c:pt idx="710">
                  <c:v>122.06276200000001</c:v>
                </c:pt>
                <c:pt idx="711">
                  <c:v>122.784913</c:v>
                </c:pt>
                <c:pt idx="712">
                  <c:v>123.921098</c:v>
                </c:pt>
                <c:pt idx="713">
                  <c:v>122.68862799999999</c:v>
                </c:pt>
                <c:pt idx="714">
                  <c:v>121.648729</c:v>
                </c:pt>
                <c:pt idx="715">
                  <c:v>122.49605699999999</c:v>
                </c:pt>
                <c:pt idx="716">
                  <c:v>123.179693</c:v>
                </c:pt>
                <c:pt idx="717">
                  <c:v>120.878439</c:v>
                </c:pt>
                <c:pt idx="718">
                  <c:v>123.535957</c:v>
                </c:pt>
                <c:pt idx="719">
                  <c:v>123.97886800000001</c:v>
                </c:pt>
                <c:pt idx="720">
                  <c:v>124.546971</c:v>
                </c:pt>
                <c:pt idx="721">
                  <c:v>124.508448</c:v>
                </c:pt>
                <c:pt idx="722">
                  <c:v>124.40253199999999</c:v>
                </c:pt>
                <c:pt idx="723">
                  <c:v>124.72990299999999</c:v>
                </c:pt>
                <c:pt idx="724">
                  <c:v>126.077927</c:v>
                </c:pt>
                <c:pt idx="725">
                  <c:v>125.278745</c:v>
                </c:pt>
                <c:pt idx="726">
                  <c:v>125.55797</c:v>
                </c:pt>
                <c:pt idx="727">
                  <c:v>125.538724</c:v>
                </c:pt>
                <c:pt idx="728">
                  <c:v>126.241613</c:v>
                </c:pt>
                <c:pt idx="729">
                  <c:v>129.72719000000001</c:v>
                </c:pt>
                <c:pt idx="730">
                  <c:v>136.01471599999999</c:v>
                </c:pt>
                <c:pt idx="731">
                  <c:v>135.11925600000001</c:v>
                </c:pt>
                <c:pt idx="732">
                  <c:v>135.90880000000001</c:v>
                </c:pt>
                <c:pt idx="733">
                  <c:v>135.783638</c:v>
                </c:pt>
                <c:pt idx="734">
                  <c:v>135.15776500000001</c:v>
                </c:pt>
                <c:pt idx="735">
                  <c:v>135.45625100000001</c:v>
                </c:pt>
                <c:pt idx="736">
                  <c:v>133.98306500000001</c:v>
                </c:pt>
                <c:pt idx="737">
                  <c:v>135.17252500000001</c:v>
                </c:pt>
                <c:pt idx="738">
                  <c:v>134.85340099999999</c:v>
                </c:pt>
                <c:pt idx="739">
                  <c:v>132.14569299999999</c:v>
                </c:pt>
                <c:pt idx="740">
                  <c:v>133.47054399999999</c:v>
                </c:pt>
                <c:pt idx="741">
                  <c:v>132.47449700000001</c:v>
                </c:pt>
                <c:pt idx="742">
                  <c:v>131.27536499999999</c:v>
                </c:pt>
                <c:pt idx="743">
                  <c:v>129.621724</c:v>
                </c:pt>
                <c:pt idx="744">
                  <c:v>132.29075700000001</c:v>
                </c:pt>
                <c:pt idx="745">
                  <c:v>135.80109400000001</c:v>
                </c:pt>
                <c:pt idx="746">
                  <c:v>135.20153500000001</c:v>
                </c:pt>
                <c:pt idx="747">
                  <c:v>135.38527500000001</c:v>
                </c:pt>
                <c:pt idx="748">
                  <c:v>133.89604299999999</c:v>
                </c:pt>
                <c:pt idx="749">
                  <c:v>135.28856500000001</c:v>
                </c:pt>
                <c:pt idx="750">
                  <c:v>134.74702600000001</c:v>
                </c:pt>
                <c:pt idx="751">
                  <c:v>135.00813099999999</c:v>
                </c:pt>
                <c:pt idx="752">
                  <c:v>135.31757500000001</c:v>
                </c:pt>
                <c:pt idx="753">
                  <c:v>134.57296700000001</c:v>
                </c:pt>
                <c:pt idx="754">
                  <c:v>135.24988999999999</c:v>
                </c:pt>
                <c:pt idx="755">
                  <c:v>136.08154300000001</c:v>
                </c:pt>
                <c:pt idx="756">
                  <c:v>135.82043899999999</c:v>
                </c:pt>
                <c:pt idx="757">
                  <c:v>139.00200100000001</c:v>
                </c:pt>
                <c:pt idx="758">
                  <c:v>141.53563500000001</c:v>
                </c:pt>
                <c:pt idx="759">
                  <c:v>139.862664</c:v>
                </c:pt>
                <c:pt idx="760">
                  <c:v>138.82792699999999</c:v>
                </c:pt>
                <c:pt idx="761">
                  <c:v>137.04858100000001</c:v>
                </c:pt>
                <c:pt idx="762">
                  <c:v>136.16857300000001</c:v>
                </c:pt>
                <c:pt idx="763">
                  <c:v>136.033188</c:v>
                </c:pt>
                <c:pt idx="764">
                  <c:v>135.75275400000001</c:v>
                </c:pt>
                <c:pt idx="765">
                  <c:v>135.65604400000001</c:v>
                </c:pt>
                <c:pt idx="766">
                  <c:v>138.14133799999999</c:v>
                </c:pt>
                <c:pt idx="767">
                  <c:v>140.38485800000001</c:v>
                </c:pt>
                <c:pt idx="768">
                  <c:v>138.67319699999999</c:v>
                </c:pt>
                <c:pt idx="769">
                  <c:v>138.76024200000001</c:v>
                </c:pt>
                <c:pt idx="770">
                  <c:v>137.53210000000001</c:v>
                </c:pt>
                <c:pt idx="771">
                  <c:v>136.17825300000001</c:v>
                </c:pt>
                <c:pt idx="772">
                  <c:v>135.68505400000001</c:v>
                </c:pt>
                <c:pt idx="773">
                  <c:v>133.52856399999999</c:v>
                </c:pt>
                <c:pt idx="774">
                  <c:v>134.92110099999999</c:v>
                </c:pt>
                <c:pt idx="775">
                  <c:v>136.574727</c:v>
                </c:pt>
                <c:pt idx="776">
                  <c:v>135.30790999999999</c:v>
                </c:pt>
                <c:pt idx="777">
                  <c:v>140.50089800000001</c:v>
                </c:pt>
                <c:pt idx="778">
                  <c:v>138.59584699999999</c:v>
                </c:pt>
                <c:pt idx="779">
                  <c:v>136.30395799999999</c:v>
                </c:pt>
                <c:pt idx="780">
                  <c:v>137.13561100000001</c:v>
                </c:pt>
                <c:pt idx="781">
                  <c:v>137.154956</c:v>
                </c:pt>
                <c:pt idx="782">
                  <c:v>138.276723</c:v>
                </c:pt>
                <c:pt idx="783">
                  <c:v>138.97299100000001</c:v>
                </c:pt>
                <c:pt idx="784">
                  <c:v>139.07936599999999</c:v>
                </c:pt>
                <c:pt idx="785">
                  <c:v>139.147051</c:v>
                </c:pt>
                <c:pt idx="786">
                  <c:v>138.663532</c:v>
                </c:pt>
                <c:pt idx="787">
                  <c:v>140.71364700000001</c:v>
                </c:pt>
                <c:pt idx="788">
                  <c:v>142.038499</c:v>
                </c:pt>
                <c:pt idx="789">
                  <c:v>143.79849999999999</c:v>
                </c:pt>
                <c:pt idx="790">
                  <c:v>143.22795099999999</c:v>
                </c:pt>
                <c:pt idx="791">
                  <c:v>143.64376999999999</c:v>
                </c:pt>
                <c:pt idx="792">
                  <c:v>141.883769</c:v>
                </c:pt>
                <c:pt idx="793">
                  <c:v>143.16025099999999</c:v>
                </c:pt>
                <c:pt idx="794">
                  <c:v>141.43892500000001</c:v>
                </c:pt>
                <c:pt idx="795">
                  <c:v>143.46970999999999</c:v>
                </c:pt>
                <c:pt idx="796">
                  <c:v>144.57213300000001</c:v>
                </c:pt>
                <c:pt idx="797">
                  <c:v>140.66897900000001</c:v>
                </c:pt>
                <c:pt idx="798">
                  <c:v>140.98938899999999</c:v>
                </c:pt>
                <c:pt idx="799">
                  <c:v>138.25134700000001</c:v>
                </c:pt>
                <c:pt idx="800">
                  <c:v>136.892045</c:v>
                </c:pt>
                <c:pt idx="801">
                  <c:v>138.88244900000001</c:v>
                </c:pt>
                <c:pt idx="802">
                  <c:v>137.72704899999999</c:v>
                </c:pt>
                <c:pt idx="803">
                  <c:v>138.154248</c:v>
                </c:pt>
                <c:pt idx="804">
                  <c:v>137.435766</c:v>
                </c:pt>
                <c:pt idx="805">
                  <c:v>140.30972399999999</c:v>
                </c:pt>
                <c:pt idx="806">
                  <c:v>140.71751399999999</c:v>
                </c:pt>
                <c:pt idx="807">
                  <c:v>140.51362599999999</c:v>
                </c:pt>
                <c:pt idx="808">
                  <c:v>141.27095399999999</c:v>
                </c:pt>
                <c:pt idx="809">
                  <c:v>140.008736</c:v>
                </c:pt>
                <c:pt idx="810">
                  <c:v>138.46495400000001</c:v>
                </c:pt>
                <c:pt idx="811">
                  <c:v>139.04752099999999</c:v>
                </c:pt>
                <c:pt idx="812">
                  <c:v>140.38740000000001</c:v>
                </c:pt>
                <c:pt idx="813">
                  <c:v>141.40688399999999</c:v>
                </c:pt>
                <c:pt idx="814">
                  <c:v>139.41646600000001</c:v>
                </c:pt>
                <c:pt idx="815">
                  <c:v>137.82413399999999</c:v>
                </c:pt>
                <c:pt idx="816">
                  <c:v>137.12505999999999</c:v>
                </c:pt>
                <c:pt idx="817">
                  <c:v>137.34838500000001</c:v>
                </c:pt>
                <c:pt idx="818">
                  <c:v>136.62018499999999</c:v>
                </c:pt>
                <c:pt idx="819">
                  <c:v>137.25128599999999</c:v>
                </c:pt>
                <c:pt idx="820">
                  <c:v>138.36785499999999</c:v>
                </c:pt>
                <c:pt idx="821">
                  <c:v>139.04752099999999</c:v>
                </c:pt>
                <c:pt idx="822">
                  <c:v>138.30960099999999</c:v>
                </c:pt>
                <c:pt idx="823">
                  <c:v>137.20273599999999</c:v>
                </c:pt>
                <c:pt idx="824">
                  <c:v>136.71726899999999</c:v>
                </c:pt>
                <c:pt idx="825">
                  <c:v>138.25134700000001</c:v>
                </c:pt>
                <c:pt idx="826">
                  <c:v>137.41634300000001</c:v>
                </c:pt>
                <c:pt idx="827">
                  <c:v>140.02815899999999</c:v>
                </c:pt>
                <c:pt idx="828">
                  <c:v>141.33892599999999</c:v>
                </c:pt>
                <c:pt idx="829">
                  <c:v>140.134962</c:v>
                </c:pt>
                <c:pt idx="830">
                  <c:v>140.15438499999999</c:v>
                </c:pt>
                <c:pt idx="831">
                  <c:v>140.134962</c:v>
                </c:pt>
                <c:pt idx="832">
                  <c:v>137.91151400000001</c:v>
                </c:pt>
                <c:pt idx="833">
                  <c:v>139.105774</c:v>
                </c:pt>
                <c:pt idx="834">
                  <c:v>138.04744500000001</c:v>
                </c:pt>
                <c:pt idx="835">
                  <c:v>136.77552299999999</c:v>
                </c:pt>
                <c:pt idx="836">
                  <c:v>138.057163</c:v>
                </c:pt>
                <c:pt idx="837">
                  <c:v>139.75629900000001</c:v>
                </c:pt>
                <c:pt idx="838">
                  <c:v>137.87268399999999</c:v>
                </c:pt>
                <c:pt idx="839">
                  <c:v>136.97942599999999</c:v>
                </c:pt>
                <c:pt idx="840">
                  <c:v>138.64943400000001</c:v>
                </c:pt>
                <c:pt idx="841">
                  <c:v>137.88238799999999</c:v>
                </c:pt>
                <c:pt idx="842">
                  <c:v>137.46489299999999</c:v>
                </c:pt>
                <c:pt idx="843">
                  <c:v>135.11523299999999</c:v>
                </c:pt>
                <c:pt idx="844">
                  <c:v>134.82395</c:v>
                </c:pt>
                <c:pt idx="845">
                  <c:v>136.94058000000001</c:v>
                </c:pt>
                <c:pt idx="846">
                  <c:v>137.36779300000001</c:v>
                </c:pt>
                <c:pt idx="847">
                  <c:v>137.49402000000001</c:v>
                </c:pt>
                <c:pt idx="848">
                  <c:v>137.30954</c:v>
                </c:pt>
                <c:pt idx="849">
                  <c:v>137.27070900000001</c:v>
                </c:pt>
                <c:pt idx="850">
                  <c:v>138.27077</c:v>
                </c:pt>
                <c:pt idx="851">
                  <c:v>137.81442999999999</c:v>
                </c:pt>
                <c:pt idx="852">
                  <c:v>136.202675</c:v>
                </c:pt>
                <c:pt idx="853">
                  <c:v>137.435766</c:v>
                </c:pt>
                <c:pt idx="854">
                  <c:v>137.319244</c:v>
                </c:pt>
                <c:pt idx="855">
                  <c:v>136.42598599999999</c:v>
                </c:pt>
                <c:pt idx="856">
                  <c:v>136.72698800000001</c:v>
                </c:pt>
                <c:pt idx="857">
                  <c:v>136.42598599999999</c:v>
                </c:pt>
                <c:pt idx="858">
                  <c:v>136.49395799999999</c:v>
                </c:pt>
                <c:pt idx="859">
                  <c:v>136.115295</c:v>
                </c:pt>
                <c:pt idx="860">
                  <c:v>136.544343</c:v>
                </c:pt>
                <c:pt idx="861">
                  <c:v>136.09580099999999</c:v>
                </c:pt>
                <c:pt idx="862">
                  <c:v>134.49661</c:v>
                </c:pt>
                <c:pt idx="863">
                  <c:v>136.563849</c:v>
                </c:pt>
                <c:pt idx="864">
                  <c:v>137.35368399999999</c:v>
                </c:pt>
                <c:pt idx="865">
                  <c:v>136.12505300000001</c:v>
                </c:pt>
                <c:pt idx="866">
                  <c:v>135.130439</c:v>
                </c:pt>
                <c:pt idx="867">
                  <c:v>135.77401399999999</c:v>
                </c:pt>
                <c:pt idx="868">
                  <c:v>136.281059</c:v>
                </c:pt>
                <c:pt idx="869">
                  <c:v>137.304925</c:v>
                </c:pt>
                <c:pt idx="870">
                  <c:v>138.29954000000001</c:v>
                </c:pt>
                <c:pt idx="871">
                  <c:v>139.41116199999999</c:v>
                </c:pt>
                <c:pt idx="872">
                  <c:v>139.60617999999999</c:v>
                </c:pt>
                <c:pt idx="873">
                  <c:v>138.17277100000001</c:v>
                </c:pt>
                <c:pt idx="874">
                  <c:v>138.37755000000001</c:v>
                </c:pt>
                <c:pt idx="875">
                  <c:v>138.50430399999999</c:v>
                </c:pt>
                <c:pt idx="876">
                  <c:v>138.25078099999999</c:v>
                </c:pt>
                <c:pt idx="877">
                  <c:v>138.12401199999999</c:v>
                </c:pt>
                <c:pt idx="878">
                  <c:v>139.65493900000001</c:v>
                </c:pt>
                <c:pt idx="879">
                  <c:v>139.615926</c:v>
                </c:pt>
                <c:pt idx="880">
                  <c:v>139.09912</c:v>
                </c:pt>
                <c:pt idx="881">
                  <c:v>139.67444499999999</c:v>
                </c:pt>
                <c:pt idx="882">
                  <c:v>137.626713</c:v>
                </c:pt>
                <c:pt idx="883">
                  <c:v>138.29954000000001</c:v>
                </c:pt>
                <c:pt idx="884">
                  <c:v>140.67880500000001</c:v>
                </c:pt>
                <c:pt idx="885">
                  <c:v>142.316979</c:v>
                </c:pt>
                <c:pt idx="886">
                  <c:v>143.56511599999999</c:v>
                </c:pt>
                <c:pt idx="887">
                  <c:v>143.09706800000001</c:v>
                </c:pt>
                <c:pt idx="888">
                  <c:v>144.31595300000001</c:v>
                </c:pt>
                <c:pt idx="889">
                  <c:v>144.364711</c:v>
                </c:pt>
                <c:pt idx="890">
                  <c:v>144.47197399999999</c:v>
                </c:pt>
                <c:pt idx="891">
                  <c:v>143.838145</c:v>
                </c:pt>
                <c:pt idx="892">
                  <c:v>144.32569799999999</c:v>
                </c:pt>
                <c:pt idx="893">
                  <c:v>144.481719</c:v>
                </c:pt>
                <c:pt idx="894">
                  <c:v>143.63337999999999</c:v>
                </c:pt>
                <c:pt idx="895">
                  <c:v>142.68752499999999</c:v>
                </c:pt>
                <c:pt idx="896">
                  <c:v>146.14915999999999</c:v>
                </c:pt>
                <c:pt idx="897">
                  <c:v>148.206638</c:v>
                </c:pt>
                <c:pt idx="898">
                  <c:v>148.21638400000001</c:v>
                </c:pt>
                <c:pt idx="899">
                  <c:v>148.36264399999999</c:v>
                </c:pt>
                <c:pt idx="900">
                  <c:v>148.635673</c:v>
                </c:pt>
                <c:pt idx="901">
                  <c:v>148.55767800000001</c:v>
                </c:pt>
                <c:pt idx="902">
                  <c:v>150.03008500000001</c:v>
                </c:pt>
                <c:pt idx="903">
                  <c:v>146.45144099999999</c:v>
                </c:pt>
                <c:pt idx="904">
                  <c:v>145.21305000000001</c:v>
                </c:pt>
                <c:pt idx="905">
                  <c:v>146.55870400000001</c:v>
                </c:pt>
                <c:pt idx="906">
                  <c:v>144.90102300000001</c:v>
                </c:pt>
                <c:pt idx="907">
                  <c:v>144.24768800000001</c:v>
                </c:pt>
                <c:pt idx="908">
                  <c:v>143.925916</c:v>
                </c:pt>
                <c:pt idx="909">
                  <c:v>144.57923600000001</c:v>
                </c:pt>
                <c:pt idx="910">
                  <c:v>144.90102300000001</c:v>
                </c:pt>
                <c:pt idx="911">
                  <c:v>143.41885500000001</c:v>
                </c:pt>
                <c:pt idx="912">
                  <c:v>142.86303699999999</c:v>
                </c:pt>
                <c:pt idx="913">
                  <c:v>140.005978</c:v>
                </c:pt>
                <c:pt idx="914">
                  <c:v>138.38729599999999</c:v>
                </c:pt>
                <c:pt idx="915">
                  <c:v>134.75989300000001</c:v>
                </c:pt>
                <c:pt idx="916">
                  <c:v>134.19432900000001</c:v>
                </c:pt>
                <c:pt idx="917">
                  <c:v>136.45658599999999</c:v>
                </c:pt>
                <c:pt idx="918">
                  <c:v>139.39165499999999</c:v>
                </c:pt>
                <c:pt idx="919">
                  <c:v>139.27464699999999</c:v>
                </c:pt>
                <c:pt idx="920">
                  <c:v>137.509705</c:v>
                </c:pt>
                <c:pt idx="921">
                  <c:v>131.53228899999999</c:v>
                </c:pt>
                <c:pt idx="922">
                  <c:v>133.31673799999999</c:v>
                </c:pt>
                <c:pt idx="923">
                  <c:v>133.13146499999999</c:v>
                </c:pt>
                <c:pt idx="924">
                  <c:v>131.55462199999999</c:v>
                </c:pt>
                <c:pt idx="925">
                  <c:v>135.17844299999999</c:v>
                </c:pt>
                <c:pt idx="926">
                  <c:v>133.102079</c:v>
                </c:pt>
                <c:pt idx="927">
                  <c:v>132.416494</c:v>
                </c:pt>
                <c:pt idx="928">
                  <c:v>133.18043399999999</c:v>
                </c:pt>
                <c:pt idx="929">
                  <c:v>133.454668</c:v>
                </c:pt>
                <c:pt idx="930">
                  <c:v>134.35572500000001</c:v>
                </c:pt>
                <c:pt idx="931">
                  <c:v>136.01093399999999</c:v>
                </c:pt>
                <c:pt idx="932">
                  <c:v>136.921795</c:v>
                </c:pt>
                <c:pt idx="933">
                  <c:v>135.48205799999999</c:v>
                </c:pt>
                <c:pt idx="934">
                  <c:v>136.24599799999999</c:v>
                </c:pt>
                <c:pt idx="935">
                  <c:v>135.41349199999999</c:v>
                </c:pt>
                <c:pt idx="936">
                  <c:v>136.412497</c:v>
                </c:pt>
                <c:pt idx="937">
                  <c:v>135.98155299999999</c:v>
                </c:pt>
                <c:pt idx="938">
                  <c:v>133.34693200000001</c:v>
                </c:pt>
                <c:pt idx="939">
                  <c:v>127.71531400000001</c:v>
                </c:pt>
                <c:pt idx="940">
                  <c:v>128.19523100000001</c:v>
                </c:pt>
                <c:pt idx="941">
                  <c:v>129.92879400000001</c:v>
                </c:pt>
                <c:pt idx="942">
                  <c:v>129.468469</c:v>
                </c:pt>
                <c:pt idx="943">
                  <c:v>132.58299199999999</c:v>
                </c:pt>
                <c:pt idx="944">
                  <c:v>134.16964999999999</c:v>
                </c:pt>
                <c:pt idx="945">
                  <c:v>131.819052</c:v>
                </c:pt>
                <c:pt idx="946">
                  <c:v>134.414503</c:v>
                </c:pt>
                <c:pt idx="947">
                  <c:v>134.29696300000001</c:v>
                </c:pt>
                <c:pt idx="948">
                  <c:v>134.92378600000001</c:v>
                </c:pt>
                <c:pt idx="949">
                  <c:v>135.609387</c:v>
                </c:pt>
                <c:pt idx="950">
                  <c:v>134.091295</c:v>
                </c:pt>
                <c:pt idx="951">
                  <c:v>132.96496200000001</c:v>
                </c:pt>
                <c:pt idx="952">
                  <c:v>134.24800400000001</c:v>
                </c:pt>
                <c:pt idx="953">
                  <c:v>136.68673100000001</c:v>
                </c:pt>
                <c:pt idx="954">
                  <c:v>137.068701</c:v>
                </c:pt>
                <c:pt idx="955">
                  <c:v>136.88261</c:v>
                </c:pt>
                <c:pt idx="956">
                  <c:v>136.88261</c:v>
                </c:pt>
                <c:pt idx="957">
                  <c:v>135.599583</c:v>
                </c:pt>
                <c:pt idx="958">
                  <c:v>137.333146</c:v>
                </c:pt>
                <c:pt idx="959">
                  <c:v>137.01972699999999</c:v>
                </c:pt>
                <c:pt idx="960">
                  <c:v>137.85223300000001</c:v>
                </c:pt>
                <c:pt idx="961">
                  <c:v>139.04711699999999</c:v>
                </c:pt>
                <c:pt idx="962">
                  <c:v>140.281171</c:v>
                </c:pt>
                <c:pt idx="963">
                  <c:v>139.58579700000001</c:v>
                </c:pt>
                <c:pt idx="964">
                  <c:v>141.828643</c:v>
                </c:pt>
                <c:pt idx="965">
                  <c:v>143.61117999999999</c:v>
                </c:pt>
                <c:pt idx="966">
                  <c:v>147.90099499999999</c:v>
                </c:pt>
                <c:pt idx="967">
                  <c:v>149.105682</c:v>
                </c:pt>
                <c:pt idx="968">
                  <c:v>149.36032399999999</c:v>
                </c:pt>
                <c:pt idx="969">
                  <c:v>149.27217999999999</c:v>
                </c:pt>
                <c:pt idx="970">
                  <c:v>148.978354</c:v>
                </c:pt>
                <c:pt idx="971">
                  <c:v>148.83144799999999</c:v>
                </c:pt>
                <c:pt idx="972">
                  <c:v>145.37411</c:v>
                </c:pt>
                <c:pt idx="973">
                  <c:v>145.61896300000001</c:v>
                </c:pt>
                <c:pt idx="974">
                  <c:v>147.68552299999999</c:v>
                </c:pt>
                <c:pt idx="975">
                  <c:v>147.852036</c:v>
                </c:pt>
                <c:pt idx="976">
                  <c:v>148.42008200000001</c:v>
                </c:pt>
                <c:pt idx="977">
                  <c:v>146.872624</c:v>
                </c:pt>
                <c:pt idx="978">
                  <c:v>148.10667799999999</c:v>
                </c:pt>
                <c:pt idx="979">
                  <c:v>147.81285099999999</c:v>
                </c:pt>
                <c:pt idx="980">
                  <c:v>147.45047400000001</c:v>
                </c:pt>
                <c:pt idx="981">
                  <c:v>147.02931899999999</c:v>
                </c:pt>
                <c:pt idx="982">
                  <c:v>148.175229</c:v>
                </c:pt>
                <c:pt idx="983">
                  <c:v>147.15664699999999</c:v>
                </c:pt>
                <c:pt idx="984">
                  <c:v>149.52682200000001</c:v>
                </c:pt>
                <c:pt idx="985">
                  <c:v>148.655146</c:v>
                </c:pt>
                <c:pt idx="986">
                  <c:v>146.84322800000001</c:v>
                </c:pt>
                <c:pt idx="987">
                  <c:v>151.62276299999999</c:v>
                </c:pt>
                <c:pt idx="988">
                  <c:v>150.45725999999999</c:v>
                </c:pt>
                <c:pt idx="989">
                  <c:v>152.16878500000001</c:v>
                </c:pt>
                <c:pt idx="990">
                  <c:v>150.36872500000001</c:v>
                </c:pt>
                <c:pt idx="991">
                  <c:v>151.82452000000001</c:v>
                </c:pt>
                <c:pt idx="992">
                  <c:v>149.198194</c:v>
                </c:pt>
                <c:pt idx="993">
                  <c:v>150.68349699999999</c:v>
                </c:pt>
                <c:pt idx="994">
                  <c:v>150.78185199999999</c:v>
                </c:pt>
                <c:pt idx="995">
                  <c:v>153.339316</c:v>
                </c:pt>
                <c:pt idx="996">
                  <c:v>153.358993</c:v>
                </c:pt>
                <c:pt idx="997">
                  <c:v>150.61463499999999</c:v>
                </c:pt>
                <c:pt idx="998">
                  <c:v>151.07694599999999</c:v>
                </c:pt>
                <c:pt idx="999">
                  <c:v>151.84418199999999</c:v>
                </c:pt>
                <c:pt idx="1000">
                  <c:v>153.319639</c:v>
                </c:pt>
                <c:pt idx="1001">
                  <c:v>153.358993</c:v>
                </c:pt>
                <c:pt idx="1002">
                  <c:v>152.82782</c:v>
                </c:pt>
                <c:pt idx="1003">
                  <c:v>153.96884399999999</c:v>
                </c:pt>
                <c:pt idx="1004">
                  <c:v>152.88683599999999</c:v>
                </c:pt>
                <c:pt idx="1005">
                  <c:v>151.56876500000001</c:v>
                </c:pt>
                <c:pt idx="1006">
                  <c:v>145.52922899999999</c:v>
                </c:pt>
                <c:pt idx="1007">
                  <c:v>145.99153999999999</c:v>
                </c:pt>
                <c:pt idx="1008">
                  <c:v>144.53576000000001</c:v>
                </c:pt>
                <c:pt idx="1009">
                  <c:v>142.165189</c:v>
                </c:pt>
                <c:pt idx="1010">
                  <c:v>140.03069600000001</c:v>
                </c:pt>
                <c:pt idx="1011">
                  <c:v>138.84048799999999</c:v>
                </c:pt>
                <c:pt idx="1012">
                  <c:v>140.11922000000001</c:v>
                </c:pt>
                <c:pt idx="1013">
                  <c:v>139.06673499999999</c:v>
                </c:pt>
                <c:pt idx="1014">
                  <c:v>143.03079500000001</c:v>
                </c:pt>
                <c:pt idx="1015">
                  <c:v>140.09954300000001</c:v>
                </c:pt>
                <c:pt idx="1016">
                  <c:v>140.16840500000001</c:v>
                </c:pt>
                <c:pt idx="1017">
                  <c:v>138.555239</c:v>
                </c:pt>
                <c:pt idx="1018">
                  <c:v>139.33230699999999</c:v>
                </c:pt>
                <c:pt idx="1019">
                  <c:v>142.39142100000001</c:v>
                </c:pt>
                <c:pt idx="1020">
                  <c:v>142.52913000000001</c:v>
                </c:pt>
                <c:pt idx="1021">
                  <c:v>143.12915000000001</c:v>
                </c:pt>
                <c:pt idx="1022">
                  <c:v>143.650477</c:v>
                </c:pt>
                <c:pt idx="1023">
                  <c:v>139.95200299999999</c:v>
                </c:pt>
                <c:pt idx="1024">
                  <c:v>142.99144100000001</c:v>
                </c:pt>
                <c:pt idx="1025">
                  <c:v>143.63081500000001</c:v>
                </c:pt>
                <c:pt idx="1026">
                  <c:v>142.67668499999999</c:v>
                </c:pt>
                <c:pt idx="1027">
                  <c:v>138.77164099999999</c:v>
                </c:pt>
                <c:pt idx="1028">
                  <c:v>135.65351000000001</c:v>
                </c:pt>
                <c:pt idx="1029">
                  <c:v>133.03702999999999</c:v>
                </c:pt>
                <c:pt idx="1030">
                  <c:v>130.70581300000001</c:v>
                </c:pt>
                <c:pt idx="1031">
                  <c:v>132.14191600000001</c:v>
                </c:pt>
                <c:pt idx="1032">
                  <c:v>133.91246699999999</c:v>
                </c:pt>
                <c:pt idx="1033">
                  <c:v>133.115723</c:v>
                </c:pt>
                <c:pt idx="1034">
                  <c:v>137.52241599999999</c:v>
                </c:pt>
                <c:pt idx="1035">
                  <c:v>139.79461800000001</c:v>
                </c:pt>
                <c:pt idx="1036">
                  <c:v>141.75206299999999</c:v>
                </c:pt>
                <c:pt idx="1037">
                  <c:v>140.83727099999999</c:v>
                </c:pt>
                <c:pt idx="1038">
                  <c:v>142.52913000000001</c:v>
                </c:pt>
                <c:pt idx="1039">
                  <c:v>143.29636600000001</c:v>
                </c:pt>
                <c:pt idx="1040">
                  <c:v>144.06361799999999</c:v>
                </c:pt>
                <c:pt idx="1041">
                  <c:v>145.057087</c:v>
                </c:pt>
                <c:pt idx="1042">
                  <c:v>146.237449</c:v>
                </c:pt>
                <c:pt idx="1043">
                  <c:v>147.19157899999999</c:v>
                </c:pt>
                <c:pt idx="1044">
                  <c:v>145.03740999999999</c:v>
                </c:pt>
                <c:pt idx="1045">
                  <c:v>147.66372100000001</c:v>
                </c:pt>
                <c:pt idx="1046">
                  <c:v>148.25390999999999</c:v>
                </c:pt>
                <c:pt idx="1047">
                  <c:v>147.05386999999999</c:v>
                </c:pt>
                <c:pt idx="1048">
                  <c:v>146.70959099999999</c:v>
                </c:pt>
                <c:pt idx="1049">
                  <c:v>146.24727999999999</c:v>
                </c:pt>
                <c:pt idx="1050">
                  <c:v>145.42723699999999</c:v>
                </c:pt>
                <c:pt idx="1051">
                  <c:v>145.34819300000001</c:v>
                </c:pt>
                <c:pt idx="1052">
                  <c:v>146.73142100000001</c:v>
                </c:pt>
                <c:pt idx="1053">
                  <c:v>147.98621499999999</c:v>
                </c:pt>
                <c:pt idx="1054">
                  <c:v>148.954474</c:v>
                </c:pt>
                <c:pt idx="1055">
                  <c:v>147.50207800000001</c:v>
                </c:pt>
                <c:pt idx="1056">
                  <c:v>147.98621499999999</c:v>
                </c:pt>
                <c:pt idx="1057">
                  <c:v>145.941014</c:v>
                </c:pt>
                <c:pt idx="1058">
                  <c:v>148.44071299999999</c:v>
                </c:pt>
                <c:pt idx="1059">
                  <c:v>147.38352</c:v>
                </c:pt>
                <c:pt idx="1060">
                  <c:v>147.75897399999999</c:v>
                </c:pt>
                <c:pt idx="1061">
                  <c:v>147.45268899999999</c:v>
                </c:pt>
                <c:pt idx="1062">
                  <c:v>147.34400600000001</c:v>
                </c:pt>
                <c:pt idx="1063">
                  <c:v>147.24519699999999</c:v>
                </c:pt>
                <c:pt idx="1064">
                  <c:v>149.70538199999999</c:v>
                </c:pt>
                <c:pt idx="1065">
                  <c:v>150.713156</c:v>
                </c:pt>
                <c:pt idx="1066">
                  <c:v>150.00179199999999</c:v>
                </c:pt>
                <c:pt idx="1067">
                  <c:v>151.65179000000001</c:v>
                </c:pt>
                <c:pt idx="1068">
                  <c:v>153.06465700000001</c:v>
                </c:pt>
                <c:pt idx="1069">
                  <c:v>151.02932999999999</c:v>
                </c:pt>
                <c:pt idx="1070">
                  <c:v>153.55866900000001</c:v>
                </c:pt>
                <c:pt idx="1071">
                  <c:v>153.17334</c:v>
                </c:pt>
                <c:pt idx="1072">
                  <c:v>152.78801200000001</c:v>
                </c:pt>
                <c:pt idx="1073">
                  <c:v>152.06675899999999</c:v>
                </c:pt>
                <c:pt idx="1074">
                  <c:v>155.781723</c:v>
                </c:pt>
                <c:pt idx="1075">
                  <c:v>157.076032</c:v>
                </c:pt>
                <c:pt idx="1076">
                  <c:v>156.2955</c:v>
                </c:pt>
                <c:pt idx="1077">
                  <c:v>157.24399399999999</c:v>
                </c:pt>
                <c:pt idx="1078">
                  <c:v>157.570044</c:v>
                </c:pt>
                <c:pt idx="1079">
                  <c:v>156.09789799999999</c:v>
                </c:pt>
                <c:pt idx="1080">
                  <c:v>156.81915100000001</c:v>
                </c:pt>
                <c:pt idx="1081">
                  <c:v>156.829026</c:v>
                </c:pt>
                <c:pt idx="1082">
                  <c:v>157.965262</c:v>
                </c:pt>
                <c:pt idx="1083">
                  <c:v>158.340701</c:v>
                </c:pt>
                <c:pt idx="1084">
                  <c:v>157.63921300000001</c:v>
                </c:pt>
                <c:pt idx="1085">
                  <c:v>159.51645199999999</c:v>
                </c:pt>
                <c:pt idx="1086">
                  <c:v>159.99069900000001</c:v>
                </c:pt>
                <c:pt idx="1087">
                  <c:v>159.32872499999999</c:v>
                </c:pt>
                <c:pt idx="1088">
                  <c:v>158.97303600000001</c:v>
                </c:pt>
                <c:pt idx="1089">
                  <c:v>158.50866300000001</c:v>
                </c:pt>
                <c:pt idx="1090">
                  <c:v>159.66466500000001</c:v>
                </c:pt>
                <c:pt idx="1091">
                  <c:v>163.23143099999999</c:v>
                </c:pt>
                <c:pt idx="1092">
                  <c:v>162.86585199999999</c:v>
                </c:pt>
                <c:pt idx="1093">
                  <c:v>163.992199</c:v>
                </c:pt>
                <c:pt idx="1094">
                  <c:v>165.63232199999999</c:v>
                </c:pt>
                <c:pt idx="1095">
                  <c:v>165.04939200000001</c:v>
                </c:pt>
                <c:pt idx="1096">
                  <c:v>165.14818500000001</c:v>
                </c:pt>
                <c:pt idx="1097">
                  <c:v>164.298484</c:v>
                </c:pt>
                <c:pt idx="1098">
                  <c:v>166.55119199999999</c:v>
                </c:pt>
                <c:pt idx="1099">
                  <c:v>163.44878299999999</c:v>
                </c:pt>
                <c:pt idx="1100">
                  <c:v>163.468547</c:v>
                </c:pt>
                <c:pt idx="1101">
                  <c:v>161.97663700000001</c:v>
                </c:pt>
                <c:pt idx="1102">
                  <c:v>163.02394000000001</c:v>
                </c:pt>
                <c:pt idx="1103">
                  <c:v>162.184113</c:v>
                </c:pt>
                <c:pt idx="1104">
                  <c:v>164.08113299999999</c:v>
                </c:pt>
                <c:pt idx="1105">
                  <c:v>164.999987</c:v>
                </c:pt>
                <c:pt idx="1106">
                  <c:v>165.187714</c:v>
                </c:pt>
                <c:pt idx="1107">
                  <c:v>164.99011300000001</c:v>
                </c:pt>
                <c:pt idx="1108">
                  <c:v>164.456571</c:v>
                </c:pt>
                <c:pt idx="1109">
                  <c:v>165.039502</c:v>
                </c:pt>
                <c:pt idx="1110">
                  <c:v>166.729029</c:v>
                </c:pt>
                <c:pt idx="1111">
                  <c:v>167.20327700000001</c:v>
                </c:pt>
                <c:pt idx="1112">
                  <c:v>167.94429400000001</c:v>
                </c:pt>
                <c:pt idx="1113">
                  <c:v>167.249977</c:v>
                </c:pt>
                <c:pt idx="1114">
                  <c:v>168.757631</c:v>
                </c:pt>
                <c:pt idx="1115">
                  <c:v>168.84689599999999</c:v>
                </c:pt>
                <c:pt idx="1116">
                  <c:v>167.91453100000001</c:v>
                </c:pt>
                <c:pt idx="1117">
                  <c:v>166.982181</c:v>
                </c:pt>
                <c:pt idx="1118">
                  <c:v>167.636807</c:v>
                </c:pt>
                <c:pt idx="1119">
                  <c:v>165.40508800000001</c:v>
                </c:pt>
                <c:pt idx="1120">
                  <c:v>165.940709</c:v>
                </c:pt>
                <c:pt idx="1121">
                  <c:v>164.44296800000001</c:v>
                </c:pt>
                <c:pt idx="1122">
                  <c:v>166.66477399999999</c:v>
                </c:pt>
                <c:pt idx="1123">
                  <c:v>168.638611</c:v>
                </c:pt>
                <c:pt idx="1124">
                  <c:v>168.58901399999999</c:v>
                </c:pt>
                <c:pt idx="1125">
                  <c:v>170.790978</c:v>
                </c:pt>
                <c:pt idx="1126">
                  <c:v>165.35550699999999</c:v>
                </c:pt>
                <c:pt idx="1127">
                  <c:v>161.68555699999999</c:v>
                </c:pt>
                <c:pt idx="1128">
                  <c:v>162.74687</c:v>
                </c:pt>
                <c:pt idx="1129">
                  <c:v>166.80363600000001</c:v>
                </c:pt>
                <c:pt idx="1130">
                  <c:v>168.212097</c:v>
                </c:pt>
                <c:pt idx="1131">
                  <c:v>168.26169300000001</c:v>
                </c:pt>
                <c:pt idx="1132">
                  <c:v>169.81894500000001</c:v>
                </c:pt>
                <c:pt idx="1133">
                  <c:v>170.67195799999999</c:v>
                </c:pt>
                <c:pt idx="1134">
                  <c:v>171.76301100000001</c:v>
                </c:pt>
                <c:pt idx="1135">
                  <c:v>174.21294399999999</c:v>
                </c:pt>
                <c:pt idx="1136">
                  <c:v>174.917182</c:v>
                </c:pt>
                <c:pt idx="1137">
                  <c:v>174.27245400000001</c:v>
                </c:pt>
                <c:pt idx="1138">
                  <c:v>174.51051000000001</c:v>
                </c:pt>
                <c:pt idx="1139">
                  <c:v>175.09571199999999</c:v>
                </c:pt>
                <c:pt idx="1140">
                  <c:v>173.65749600000001</c:v>
                </c:pt>
                <c:pt idx="1141">
                  <c:v>172.983013</c:v>
                </c:pt>
                <c:pt idx="1142">
                  <c:v>173.10204899999999</c:v>
                </c:pt>
                <c:pt idx="1143">
                  <c:v>174.35180600000001</c:v>
                </c:pt>
                <c:pt idx="1144">
                  <c:v>173.43928299999999</c:v>
                </c:pt>
                <c:pt idx="1145">
                  <c:v>172.258949</c:v>
                </c:pt>
                <c:pt idx="1146">
                  <c:v>171.376181</c:v>
                </c:pt>
                <c:pt idx="1147">
                  <c:v>173.6079</c:v>
                </c:pt>
                <c:pt idx="1148">
                  <c:v>173.11196200000001</c:v>
                </c:pt>
                <c:pt idx="1149">
                  <c:v>174.530351</c:v>
                </c:pt>
                <c:pt idx="1150">
                  <c:v>174.57002</c:v>
                </c:pt>
                <c:pt idx="1151">
                  <c:v>175.343681</c:v>
                </c:pt>
                <c:pt idx="1152">
                  <c:v>174.99651900000001</c:v>
                </c:pt>
                <c:pt idx="1153">
                  <c:v>174.35180600000001</c:v>
                </c:pt>
                <c:pt idx="1154">
                  <c:v>170.136337</c:v>
                </c:pt>
                <c:pt idx="1155">
                  <c:v>172.31845899999999</c:v>
                </c:pt>
                <c:pt idx="1156">
                  <c:v>172.110174</c:v>
                </c:pt>
                <c:pt idx="1157">
                  <c:v>172.73504500000001</c:v>
                </c:pt>
                <c:pt idx="1158">
                  <c:v>173.54839000000001</c:v>
                </c:pt>
                <c:pt idx="1159">
                  <c:v>175.274258</c:v>
                </c:pt>
                <c:pt idx="1160">
                  <c:v>172.566428</c:v>
                </c:pt>
                <c:pt idx="1161">
                  <c:v>172.79456999999999</c:v>
                </c:pt>
                <c:pt idx="1162">
                  <c:v>171.376181</c:v>
                </c:pt>
                <c:pt idx="1163">
                  <c:v>171.70350099999999</c:v>
                </c:pt>
                <c:pt idx="1164">
                  <c:v>172.288704</c:v>
                </c:pt>
                <c:pt idx="1165">
                  <c:v>172.43749399999999</c:v>
                </c:pt>
                <c:pt idx="1166">
                  <c:v>173.042539</c:v>
                </c:pt>
                <c:pt idx="1167">
                  <c:v>173.488879</c:v>
                </c:pt>
                <c:pt idx="1168">
                  <c:v>171.84236300000001</c:v>
                </c:pt>
                <c:pt idx="1169">
                  <c:v>172.725131</c:v>
                </c:pt>
                <c:pt idx="1170">
                  <c:v>174.04432700000001</c:v>
                </c:pt>
                <c:pt idx="1171">
                  <c:v>175.809864</c:v>
                </c:pt>
                <c:pt idx="1172">
                  <c:v>176.28595899999999</c:v>
                </c:pt>
                <c:pt idx="1173">
                  <c:v>175.770195</c:v>
                </c:pt>
                <c:pt idx="1174">
                  <c:v>175.581737</c:v>
                </c:pt>
                <c:pt idx="1175">
                  <c:v>175.879302</c:v>
                </c:pt>
                <c:pt idx="1176">
                  <c:v>176.43475000000001</c:v>
                </c:pt>
                <c:pt idx="1177">
                  <c:v>176.97234900000001</c:v>
                </c:pt>
                <c:pt idx="1178">
                  <c:v>175.867267</c:v>
                </c:pt>
                <c:pt idx="1179">
                  <c:v>170.24230800000001</c:v>
                </c:pt>
                <c:pt idx="1180">
                  <c:v>172.522154</c:v>
                </c:pt>
                <c:pt idx="1181">
                  <c:v>170.341871</c:v>
                </c:pt>
                <c:pt idx="1182">
                  <c:v>172.034335</c:v>
                </c:pt>
                <c:pt idx="1183">
                  <c:v>175.24006800000001</c:v>
                </c:pt>
                <c:pt idx="1184">
                  <c:v>174.42369500000001</c:v>
                </c:pt>
                <c:pt idx="1185">
                  <c:v>174.881663</c:v>
                </c:pt>
                <c:pt idx="1186">
                  <c:v>175.11063999999999</c:v>
                </c:pt>
                <c:pt idx="1187">
                  <c:v>178.58518100000001</c:v>
                </c:pt>
                <c:pt idx="1188">
                  <c:v>180.745564</c:v>
                </c:pt>
                <c:pt idx="1189">
                  <c:v>178.704645</c:v>
                </c:pt>
                <c:pt idx="1190">
                  <c:v>176.225672</c:v>
                </c:pt>
                <c:pt idx="1191">
                  <c:v>178.17699400000001</c:v>
                </c:pt>
                <c:pt idx="1192">
                  <c:v>178.376105</c:v>
                </c:pt>
                <c:pt idx="1193">
                  <c:v>175.65820600000001</c:v>
                </c:pt>
                <c:pt idx="1194">
                  <c:v>178.93362099999999</c:v>
                </c:pt>
                <c:pt idx="1195">
                  <c:v>177.61947799999999</c:v>
                </c:pt>
                <c:pt idx="1196">
                  <c:v>175.2998</c:v>
                </c:pt>
                <c:pt idx="1197">
                  <c:v>175.867267</c:v>
                </c:pt>
                <c:pt idx="1198">
                  <c:v>176.32523499999999</c:v>
                </c:pt>
                <c:pt idx="1199">
                  <c:v>176.61394300000001</c:v>
                </c:pt>
                <c:pt idx="1200">
                  <c:v>178.39602099999999</c:v>
                </c:pt>
                <c:pt idx="1201">
                  <c:v>173.19914900000001</c:v>
                </c:pt>
                <c:pt idx="1202">
                  <c:v>172.70136400000001</c:v>
                </c:pt>
                <c:pt idx="1203">
                  <c:v>172.094067</c:v>
                </c:pt>
                <c:pt idx="1204">
                  <c:v>171.16818000000001</c:v>
                </c:pt>
                <c:pt idx="1205">
                  <c:v>170.77990800000001</c:v>
                </c:pt>
                <c:pt idx="1206">
                  <c:v>172.02437</c:v>
                </c:pt>
                <c:pt idx="1207">
                  <c:v>171.45690300000001</c:v>
                </c:pt>
                <c:pt idx="1208">
                  <c:v>172.26331200000001</c:v>
                </c:pt>
                <c:pt idx="1209">
                  <c:v>171.556466</c:v>
                </c:pt>
                <c:pt idx="1210">
                  <c:v>171.39717099999999</c:v>
                </c:pt>
                <c:pt idx="1211">
                  <c:v>170.22239200000001</c:v>
                </c:pt>
                <c:pt idx="1212">
                  <c:v>166.80759699999999</c:v>
                </c:pt>
                <c:pt idx="1213">
                  <c:v>166.50892400000001</c:v>
                </c:pt>
                <c:pt idx="1214">
                  <c:v>167.04652400000001</c:v>
                </c:pt>
                <c:pt idx="1215">
                  <c:v>167.16600299999999</c:v>
                </c:pt>
                <c:pt idx="1216">
                  <c:v>165.63281799999999</c:v>
                </c:pt>
                <c:pt idx="1217">
                  <c:v>166.13060300000001</c:v>
                </c:pt>
                <c:pt idx="1218">
                  <c:v>172.41264100000001</c:v>
                </c:pt>
                <c:pt idx="1219">
                  <c:v>174.21463399999999</c:v>
                </c:pt>
                <c:pt idx="1220">
                  <c:v>177.101778</c:v>
                </c:pt>
                <c:pt idx="1221">
                  <c:v>177.91815199999999</c:v>
                </c:pt>
                <c:pt idx="1222">
                  <c:v>174.03542300000001</c:v>
                </c:pt>
                <c:pt idx="1223">
                  <c:v>174.83188200000001</c:v>
                </c:pt>
                <c:pt idx="1224">
                  <c:v>169.605144</c:v>
                </c:pt>
                <c:pt idx="1225">
                  <c:v>162.078644</c:v>
                </c:pt>
                <c:pt idx="1226">
                  <c:v>166.04100500000001</c:v>
                </c:pt>
                <c:pt idx="1227">
                  <c:v>168.51001199999999</c:v>
                </c:pt>
                <c:pt idx="1228">
                  <c:v>172.65158299999999</c:v>
                </c:pt>
                <c:pt idx="1229">
                  <c:v>171.09849800000001</c:v>
                </c:pt>
                <c:pt idx="1230">
                  <c:v>171.30757399999999</c:v>
                </c:pt>
                <c:pt idx="1231">
                  <c:v>166.92706100000001</c:v>
                </c:pt>
                <c:pt idx="1232">
                  <c:v>167.73346900000001</c:v>
                </c:pt>
                <c:pt idx="1233">
                  <c:v>169.933684</c:v>
                </c:pt>
                <c:pt idx="1234">
                  <c:v>169.555363</c:v>
                </c:pt>
                <c:pt idx="1235">
                  <c:v>171.96463800000001</c:v>
                </c:pt>
                <c:pt idx="1236">
                  <c:v>168.35073199999999</c:v>
                </c:pt>
                <c:pt idx="1237">
                  <c:v>163.89057199999999</c:v>
                </c:pt>
                <c:pt idx="1238">
                  <c:v>164.79654400000001</c:v>
                </c:pt>
                <c:pt idx="1239">
                  <c:v>163.681511</c:v>
                </c:pt>
                <c:pt idx="1240">
                  <c:v>164.02000100000001</c:v>
                </c:pt>
                <c:pt idx="1241">
                  <c:v>163.990005</c:v>
                </c:pt>
                <c:pt idx="1242">
                  <c:v>163.63999899999999</c:v>
                </c:pt>
                <c:pt idx="1243">
                  <c:v>166.509995</c:v>
                </c:pt>
                <c:pt idx="1244">
                  <c:v>169.39999399999999</c:v>
                </c:pt>
                <c:pt idx="1245">
                  <c:v>168.11999499999999</c:v>
                </c:pt>
                <c:pt idx="1246">
                  <c:v>167.75</c:v>
                </c:pt>
                <c:pt idx="1247">
                  <c:v>169.19000199999999</c:v>
                </c:pt>
                <c:pt idx="1248">
                  <c:v>167.75</c:v>
                </c:pt>
                <c:pt idx="1249">
                  <c:v>166.740005</c:v>
                </c:pt>
                <c:pt idx="1250">
                  <c:v>166.14999399999999</c:v>
                </c:pt>
                <c:pt idx="1251">
                  <c:v>165.970001</c:v>
                </c:pt>
                <c:pt idx="1252">
                  <c:v>165.91000399999999</c:v>
                </c:pt>
                <c:pt idx="1253">
                  <c:v>166.479996</c:v>
                </c:pt>
                <c:pt idx="1254">
                  <c:v>167.05999800000001</c:v>
                </c:pt>
                <c:pt idx="1255">
                  <c:v>165.86999499999999</c:v>
                </c:pt>
                <c:pt idx="1256">
                  <c:v>166.14999399999999</c:v>
                </c:pt>
                <c:pt idx="1257">
                  <c:v>165.550003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4D-4F6B-BACD-027FE5288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134560"/>
        <c:axId val="718134888"/>
      </c:lineChart>
      <c:lineChart>
        <c:grouping val="standard"/>
        <c:varyColors val="0"/>
        <c:ser>
          <c:idx val="1"/>
          <c:order val="1"/>
          <c:tx>
            <c:strRef>
              <c:f>'BDX Distribution Fit'!$C$1</c:f>
              <c:strCache>
                <c:ptCount val="1"/>
                <c:pt idx="0">
                  <c:v>Daily Change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'BDX Distribution Fit'!$A$2:$A$1259</c:f>
              <c:numCache>
                <c:formatCode>m/d/yyyy</c:formatCode>
                <c:ptCount val="1258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40931</c:v>
                </c:pt>
                <c:pt idx="14">
                  <c:v>40932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40960</c:v>
                </c:pt>
                <c:pt idx="34">
                  <c:v>40961</c:v>
                </c:pt>
                <c:pt idx="35">
                  <c:v>40962</c:v>
                </c:pt>
                <c:pt idx="36">
                  <c:v>40963</c:v>
                </c:pt>
                <c:pt idx="37">
                  <c:v>40966</c:v>
                </c:pt>
                <c:pt idx="38">
                  <c:v>40967</c:v>
                </c:pt>
                <c:pt idx="39">
                  <c:v>40968</c:v>
                </c:pt>
                <c:pt idx="40">
                  <c:v>40969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41008</c:v>
                </c:pt>
                <c:pt idx="67">
                  <c:v>41009</c:v>
                </c:pt>
                <c:pt idx="68">
                  <c:v>41010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41030</c:v>
                </c:pt>
                <c:pt idx="83">
                  <c:v>41031</c:v>
                </c:pt>
                <c:pt idx="84">
                  <c:v>41032</c:v>
                </c:pt>
                <c:pt idx="85">
                  <c:v>41033</c:v>
                </c:pt>
                <c:pt idx="86">
                  <c:v>41036</c:v>
                </c:pt>
                <c:pt idx="87">
                  <c:v>41037</c:v>
                </c:pt>
                <c:pt idx="88">
                  <c:v>41038</c:v>
                </c:pt>
                <c:pt idx="89">
                  <c:v>41039</c:v>
                </c:pt>
                <c:pt idx="90">
                  <c:v>41040</c:v>
                </c:pt>
                <c:pt idx="91">
                  <c:v>41043</c:v>
                </c:pt>
                <c:pt idx="92">
                  <c:v>41044</c:v>
                </c:pt>
                <c:pt idx="93">
                  <c:v>41045</c:v>
                </c:pt>
                <c:pt idx="94">
                  <c:v>41046</c:v>
                </c:pt>
                <c:pt idx="95">
                  <c:v>41047</c:v>
                </c:pt>
                <c:pt idx="96">
                  <c:v>41050</c:v>
                </c:pt>
                <c:pt idx="97">
                  <c:v>41051</c:v>
                </c:pt>
                <c:pt idx="98">
                  <c:v>41052</c:v>
                </c:pt>
                <c:pt idx="99">
                  <c:v>41053</c:v>
                </c:pt>
                <c:pt idx="100">
                  <c:v>41054</c:v>
                </c:pt>
                <c:pt idx="101">
                  <c:v>41058</c:v>
                </c:pt>
                <c:pt idx="102">
                  <c:v>41059</c:v>
                </c:pt>
                <c:pt idx="103">
                  <c:v>41060</c:v>
                </c:pt>
                <c:pt idx="104">
                  <c:v>41061</c:v>
                </c:pt>
                <c:pt idx="105">
                  <c:v>41064</c:v>
                </c:pt>
                <c:pt idx="106">
                  <c:v>41065</c:v>
                </c:pt>
                <c:pt idx="107">
                  <c:v>41066</c:v>
                </c:pt>
                <c:pt idx="108">
                  <c:v>41067</c:v>
                </c:pt>
                <c:pt idx="109">
                  <c:v>41068</c:v>
                </c:pt>
                <c:pt idx="110">
                  <c:v>41071</c:v>
                </c:pt>
                <c:pt idx="111">
                  <c:v>41072</c:v>
                </c:pt>
                <c:pt idx="112">
                  <c:v>41073</c:v>
                </c:pt>
                <c:pt idx="113">
                  <c:v>41074</c:v>
                </c:pt>
                <c:pt idx="114">
                  <c:v>41075</c:v>
                </c:pt>
                <c:pt idx="115">
                  <c:v>41078</c:v>
                </c:pt>
                <c:pt idx="116">
                  <c:v>41079</c:v>
                </c:pt>
                <c:pt idx="117">
                  <c:v>41080</c:v>
                </c:pt>
                <c:pt idx="118">
                  <c:v>41081</c:v>
                </c:pt>
                <c:pt idx="119">
                  <c:v>41082</c:v>
                </c:pt>
                <c:pt idx="120">
                  <c:v>41085</c:v>
                </c:pt>
                <c:pt idx="121">
                  <c:v>41086</c:v>
                </c:pt>
                <c:pt idx="122">
                  <c:v>41087</c:v>
                </c:pt>
                <c:pt idx="123">
                  <c:v>41088</c:v>
                </c:pt>
                <c:pt idx="124">
                  <c:v>41089</c:v>
                </c:pt>
                <c:pt idx="125">
                  <c:v>41092</c:v>
                </c:pt>
                <c:pt idx="126">
                  <c:v>41093</c:v>
                </c:pt>
                <c:pt idx="127">
                  <c:v>41095</c:v>
                </c:pt>
                <c:pt idx="128">
                  <c:v>41096</c:v>
                </c:pt>
                <c:pt idx="129">
                  <c:v>41099</c:v>
                </c:pt>
                <c:pt idx="130">
                  <c:v>41100</c:v>
                </c:pt>
                <c:pt idx="131">
                  <c:v>41101</c:v>
                </c:pt>
                <c:pt idx="132">
                  <c:v>41102</c:v>
                </c:pt>
                <c:pt idx="133">
                  <c:v>41103</c:v>
                </c:pt>
                <c:pt idx="134">
                  <c:v>41106</c:v>
                </c:pt>
                <c:pt idx="135">
                  <c:v>41107</c:v>
                </c:pt>
                <c:pt idx="136">
                  <c:v>41108</c:v>
                </c:pt>
                <c:pt idx="137">
                  <c:v>41109</c:v>
                </c:pt>
                <c:pt idx="138">
                  <c:v>41110</c:v>
                </c:pt>
                <c:pt idx="139">
                  <c:v>41113</c:v>
                </c:pt>
                <c:pt idx="140">
                  <c:v>41114</c:v>
                </c:pt>
                <c:pt idx="141">
                  <c:v>41115</c:v>
                </c:pt>
                <c:pt idx="142">
                  <c:v>41116</c:v>
                </c:pt>
                <c:pt idx="143">
                  <c:v>41117</c:v>
                </c:pt>
                <c:pt idx="144">
                  <c:v>41120</c:v>
                </c:pt>
                <c:pt idx="145">
                  <c:v>41121</c:v>
                </c:pt>
                <c:pt idx="146">
                  <c:v>41122</c:v>
                </c:pt>
                <c:pt idx="147">
                  <c:v>41123</c:v>
                </c:pt>
                <c:pt idx="148">
                  <c:v>41124</c:v>
                </c:pt>
                <c:pt idx="149">
                  <c:v>41127</c:v>
                </c:pt>
                <c:pt idx="150">
                  <c:v>41128</c:v>
                </c:pt>
                <c:pt idx="151">
                  <c:v>41129</c:v>
                </c:pt>
                <c:pt idx="152">
                  <c:v>41130</c:v>
                </c:pt>
                <c:pt idx="153">
                  <c:v>41131</c:v>
                </c:pt>
                <c:pt idx="154">
                  <c:v>41134</c:v>
                </c:pt>
                <c:pt idx="155">
                  <c:v>41135</c:v>
                </c:pt>
                <c:pt idx="156">
                  <c:v>41136</c:v>
                </c:pt>
                <c:pt idx="157">
                  <c:v>41137</c:v>
                </c:pt>
                <c:pt idx="158">
                  <c:v>41138</c:v>
                </c:pt>
                <c:pt idx="159">
                  <c:v>41141</c:v>
                </c:pt>
                <c:pt idx="160">
                  <c:v>41142</c:v>
                </c:pt>
                <c:pt idx="161">
                  <c:v>41143</c:v>
                </c:pt>
                <c:pt idx="162">
                  <c:v>41144</c:v>
                </c:pt>
                <c:pt idx="163">
                  <c:v>41145</c:v>
                </c:pt>
                <c:pt idx="164">
                  <c:v>41148</c:v>
                </c:pt>
                <c:pt idx="165">
                  <c:v>41149</c:v>
                </c:pt>
                <c:pt idx="166">
                  <c:v>41150</c:v>
                </c:pt>
                <c:pt idx="167">
                  <c:v>41151</c:v>
                </c:pt>
                <c:pt idx="168">
                  <c:v>41152</c:v>
                </c:pt>
                <c:pt idx="169">
                  <c:v>41156</c:v>
                </c:pt>
                <c:pt idx="170">
                  <c:v>41157</c:v>
                </c:pt>
                <c:pt idx="171">
                  <c:v>41158</c:v>
                </c:pt>
                <c:pt idx="172">
                  <c:v>41159</c:v>
                </c:pt>
                <c:pt idx="173">
                  <c:v>41162</c:v>
                </c:pt>
                <c:pt idx="174">
                  <c:v>41163</c:v>
                </c:pt>
                <c:pt idx="175">
                  <c:v>41164</c:v>
                </c:pt>
                <c:pt idx="176">
                  <c:v>41165</c:v>
                </c:pt>
                <c:pt idx="177">
                  <c:v>41166</c:v>
                </c:pt>
                <c:pt idx="178">
                  <c:v>41169</c:v>
                </c:pt>
                <c:pt idx="179">
                  <c:v>41170</c:v>
                </c:pt>
                <c:pt idx="180">
                  <c:v>41171</c:v>
                </c:pt>
                <c:pt idx="181">
                  <c:v>41172</c:v>
                </c:pt>
                <c:pt idx="182">
                  <c:v>41173</c:v>
                </c:pt>
                <c:pt idx="183">
                  <c:v>41176</c:v>
                </c:pt>
                <c:pt idx="184">
                  <c:v>41177</c:v>
                </c:pt>
                <c:pt idx="185">
                  <c:v>41178</c:v>
                </c:pt>
                <c:pt idx="186">
                  <c:v>41179</c:v>
                </c:pt>
                <c:pt idx="187">
                  <c:v>41180</c:v>
                </c:pt>
                <c:pt idx="188">
                  <c:v>41183</c:v>
                </c:pt>
                <c:pt idx="189">
                  <c:v>41184</c:v>
                </c:pt>
                <c:pt idx="190">
                  <c:v>41185</c:v>
                </c:pt>
                <c:pt idx="191">
                  <c:v>41186</c:v>
                </c:pt>
                <c:pt idx="192">
                  <c:v>41187</c:v>
                </c:pt>
                <c:pt idx="193">
                  <c:v>41190</c:v>
                </c:pt>
                <c:pt idx="194">
                  <c:v>41191</c:v>
                </c:pt>
                <c:pt idx="195">
                  <c:v>41192</c:v>
                </c:pt>
                <c:pt idx="196">
                  <c:v>41193</c:v>
                </c:pt>
                <c:pt idx="197">
                  <c:v>41194</c:v>
                </c:pt>
                <c:pt idx="198">
                  <c:v>41197</c:v>
                </c:pt>
                <c:pt idx="199">
                  <c:v>41198</c:v>
                </c:pt>
                <c:pt idx="200">
                  <c:v>41199</c:v>
                </c:pt>
                <c:pt idx="201">
                  <c:v>41200</c:v>
                </c:pt>
                <c:pt idx="202">
                  <c:v>41201</c:v>
                </c:pt>
                <c:pt idx="203">
                  <c:v>41204</c:v>
                </c:pt>
                <c:pt idx="204">
                  <c:v>41205</c:v>
                </c:pt>
                <c:pt idx="205">
                  <c:v>41206</c:v>
                </c:pt>
                <c:pt idx="206">
                  <c:v>41207</c:v>
                </c:pt>
                <c:pt idx="207">
                  <c:v>41208</c:v>
                </c:pt>
                <c:pt idx="208">
                  <c:v>41213</c:v>
                </c:pt>
                <c:pt idx="209">
                  <c:v>41214</c:v>
                </c:pt>
                <c:pt idx="210">
                  <c:v>41215</c:v>
                </c:pt>
                <c:pt idx="211">
                  <c:v>41218</c:v>
                </c:pt>
                <c:pt idx="212">
                  <c:v>41219</c:v>
                </c:pt>
                <c:pt idx="213">
                  <c:v>41220</c:v>
                </c:pt>
                <c:pt idx="214">
                  <c:v>41221</c:v>
                </c:pt>
                <c:pt idx="215">
                  <c:v>41222</c:v>
                </c:pt>
                <c:pt idx="216">
                  <c:v>41225</c:v>
                </c:pt>
                <c:pt idx="217">
                  <c:v>41226</c:v>
                </c:pt>
                <c:pt idx="218">
                  <c:v>41227</c:v>
                </c:pt>
                <c:pt idx="219">
                  <c:v>41228</c:v>
                </c:pt>
                <c:pt idx="220">
                  <c:v>41229</c:v>
                </c:pt>
                <c:pt idx="221">
                  <c:v>41232</c:v>
                </c:pt>
                <c:pt idx="222">
                  <c:v>41233</c:v>
                </c:pt>
                <c:pt idx="223">
                  <c:v>41234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41262</c:v>
                </c:pt>
                <c:pt idx="243">
                  <c:v>41263</c:v>
                </c:pt>
                <c:pt idx="244">
                  <c:v>41264</c:v>
                </c:pt>
                <c:pt idx="245">
                  <c:v>41267</c:v>
                </c:pt>
                <c:pt idx="246">
                  <c:v>41269</c:v>
                </c:pt>
                <c:pt idx="247">
                  <c:v>41270</c:v>
                </c:pt>
                <c:pt idx="248">
                  <c:v>41271</c:v>
                </c:pt>
                <c:pt idx="249">
                  <c:v>41274</c:v>
                </c:pt>
                <c:pt idx="250">
                  <c:v>41276</c:v>
                </c:pt>
                <c:pt idx="251">
                  <c:v>41277</c:v>
                </c:pt>
                <c:pt idx="252">
                  <c:v>41278</c:v>
                </c:pt>
                <c:pt idx="253">
                  <c:v>41281</c:v>
                </c:pt>
                <c:pt idx="254">
                  <c:v>41282</c:v>
                </c:pt>
                <c:pt idx="255">
                  <c:v>41283</c:v>
                </c:pt>
                <c:pt idx="256">
                  <c:v>41284</c:v>
                </c:pt>
                <c:pt idx="257">
                  <c:v>41285</c:v>
                </c:pt>
                <c:pt idx="258">
                  <c:v>41288</c:v>
                </c:pt>
                <c:pt idx="259">
                  <c:v>41289</c:v>
                </c:pt>
                <c:pt idx="260">
                  <c:v>41290</c:v>
                </c:pt>
                <c:pt idx="261">
                  <c:v>41291</c:v>
                </c:pt>
                <c:pt idx="262">
                  <c:v>41292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41316</c:v>
                </c:pt>
                <c:pt idx="278">
                  <c:v>41317</c:v>
                </c:pt>
                <c:pt idx="279">
                  <c:v>41318</c:v>
                </c:pt>
                <c:pt idx="280">
                  <c:v>41319</c:v>
                </c:pt>
                <c:pt idx="281">
                  <c:v>41320</c:v>
                </c:pt>
                <c:pt idx="282">
                  <c:v>41324</c:v>
                </c:pt>
                <c:pt idx="283">
                  <c:v>41325</c:v>
                </c:pt>
                <c:pt idx="284">
                  <c:v>41326</c:v>
                </c:pt>
                <c:pt idx="285">
                  <c:v>41327</c:v>
                </c:pt>
                <c:pt idx="286">
                  <c:v>41330</c:v>
                </c:pt>
                <c:pt idx="287">
                  <c:v>41331</c:v>
                </c:pt>
                <c:pt idx="288">
                  <c:v>41332</c:v>
                </c:pt>
                <c:pt idx="289">
                  <c:v>41333</c:v>
                </c:pt>
                <c:pt idx="290">
                  <c:v>41334</c:v>
                </c:pt>
                <c:pt idx="291">
                  <c:v>41337</c:v>
                </c:pt>
                <c:pt idx="292">
                  <c:v>41338</c:v>
                </c:pt>
                <c:pt idx="293">
                  <c:v>41339</c:v>
                </c:pt>
                <c:pt idx="294">
                  <c:v>41340</c:v>
                </c:pt>
                <c:pt idx="295">
                  <c:v>41341</c:v>
                </c:pt>
                <c:pt idx="296">
                  <c:v>41344</c:v>
                </c:pt>
                <c:pt idx="297">
                  <c:v>41345</c:v>
                </c:pt>
                <c:pt idx="298">
                  <c:v>41346</c:v>
                </c:pt>
                <c:pt idx="299">
                  <c:v>41347</c:v>
                </c:pt>
                <c:pt idx="300">
                  <c:v>41348</c:v>
                </c:pt>
                <c:pt idx="301">
                  <c:v>41351</c:v>
                </c:pt>
                <c:pt idx="302">
                  <c:v>41352</c:v>
                </c:pt>
                <c:pt idx="303">
                  <c:v>41353</c:v>
                </c:pt>
                <c:pt idx="304">
                  <c:v>41354</c:v>
                </c:pt>
                <c:pt idx="305">
                  <c:v>41355</c:v>
                </c:pt>
                <c:pt idx="306">
                  <c:v>41358</c:v>
                </c:pt>
                <c:pt idx="307">
                  <c:v>41359</c:v>
                </c:pt>
                <c:pt idx="308">
                  <c:v>41360</c:v>
                </c:pt>
                <c:pt idx="309">
                  <c:v>41361</c:v>
                </c:pt>
                <c:pt idx="310">
                  <c:v>41365</c:v>
                </c:pt>
                <c:pt idx="311">
                  <c:v>41366</c:v>
                </c:pt>
                <c:pt idx="312">
                  <c:v>41367</c:v>
                </c:pt>
                <c:pt idx="313">
                  <c:v>41368</c:v>
                </c:pt>
                <c:pt idx="314">
                  <c:v>41369</c:v>
                </c:pt>
                <c:pt idx="315">
                  <c:v>41372</c:v>
                </c:pt>
                <c:pt idx="316">
                  <c:v>41373</c:v>
                </c:pt>
                <c:pt idx="317">
                  <c:v>41374</c:v>
                </c:pt>
                <c:pt idx="318">
                  <c:v>41375</c:v>
                </c:pt>
                <c:pt idx="319">
                  <c:v>41376</c:v>
                </c:pt>
                <c:pt idx="320">
                  <c:v>41379</c:v>
                </c:pt>
                <c:pt idx="321">
                  <c:v>41380</c:v>
                </c:pt>
                <c:pt idx="322">
                  <c:v>41381</c:v>
                </c:pt>
                <c:pt idx="323">
                  <c:v>41382</c:v>
                </c:pt>
                <c:pt idx="324">
                  <c:v>41383</c:v>
                </c:pt>
                <c:pt idx="325">
                  <c:v>41386</c:v>
                </c:pt>
                <c:pt idx="326">
                  <c:v>41387</c:v>
                </c:pt>
                <c:pt idx="327">
                  <c:v>41388</c:v>
                </c:pt>
                <c:pt idx="328">
                  <c:v>41389</c:v>
                </c:pt>
                <c:pt idx="329">
                  <c:v>41390</c:v>
                </c:pt>
                <c:pt idx="330">
                  <c:v>41393</c:v>
                </c:pt>
                <c:pt idx="331">
                  <c:v>41394</c:v>
                </c:pt>
                <c:pt idx="332">
                  <c:v>41395</c:v>
                </c:pt>
                <c:pt idx="333">
                  <c:v>41396</c:v>
                </c:pt>
                <c:pt idx="334">
                  <c:v>41397</c:v>
                </c:pt>
                <c:pt idx="335">
                  <c:v>41400</c:v>
                </c:pt>
                <c:pt idx="336">
                  <c:v>41401</c:v>
                </c:pt>
                <c:pt idx="337">
                  <c:v>41402</c:v>
                </c:pt>
                <c:pt idx="338">
                  <c:v>41403</c:v>
                </c:pt>
                <c:pt idx="339">
                  <c:v>41404</c:v>
                </c:pt>
                <c:pt idx="340">
                  <c:v>41407</c:v>
                </c:pt>
                <c:pt idx="341">
                  <c:v>41408</c:v>
                </c:pt>
                <c:pt idx="342">
                  <c:v>41409</c:v>
                </c:pt>
                <c:pt idx="343">
                  <c:v>41410</c:v>
                </c:pt>
                <c:pt idx="344">
                  <c:v>41411</c:v>
                </c:pt>
                <c:pt idx="345">
                  <c:v>41414</c:v>
                </c:pt>
                <c:pt idx="346">
                  <c:v>41415</c:v>
                </c:pt>
                <c:pt idx="347">
                  <c:v>41416</c:v>
                </c:pt>
                <c:pt idx="348">
                  <c:v>41417</c:v>
                </c:pt>
                <c:pt idx="349">
                  <c:v>41418</c:v>
                </c:pt>
                <c:pt idx="350">
                  <c:v>41422</c:v>
                </c:pt>
                <c:pt idx="351">
                  <c:v>41423</c:v>
                </c:pt>
                <c:pt idx="352">
                  <c:v>41424</c:v>
                </c:pt>
                <c:pt idx="353">
                  <c:v>41425</c:v>
                </c:pt>
                <c:pt idx="354">
                  <c:v>41428</c:v>
                </c:pt>
                <c:pt idx="355">
                  <c:v>41429</c:v>
                </c:pt>
                <c:pt idx="356">
                  <c:v>41430</c:v>
                </c:pt>
                <c:pt idx="357">
                  <c:v>41431</c:v>
                </c:pt>
                <c:pt idx="358">
                  <c:v>41432</c:v>
                </c:pt>
                <c:pt idx="359">
                  <c:v>41435</c:v>
                </c:pt>
                <c:pt idx="360">
                  <c:v>41436</c:v>
                </c:pt>
                <c:pt idx="361">
                  <c:v>41437</c:v>
                </c:pt>
                <c:pt idx="362">
                  <c:v>41438</c:v>
                </c:pt>
                <c:pt idx="363">
                  <c:v>41439</c:v>
                </c:pt>
                <c:pt idx="364">
                  <c:v>41442</c:v>
                </c:pt>
                <c:pt idx="365">
                  <c:v>41443</c:v>
                </c:pt>
                <c:pt idx="366">
                  <c:v>41444</c:v>
                </c:pt>
                <c:pt idx="367">
                  <c:v>41445</c:v>
                </c:pt>
                <c:pt idx="368">
                  <c:v>41446</c:v>
                </c:pt>
                <c:pt idx="369">
                  <c:v>41449</c:v>
                </c:pt>
                <c:pt idx="370">
                  <c:v>41450</c:v>
                </c:pt>
                <c:pt idx="371">
                  <c:v>41451</c:v>
                </c:pt>
                <c:pt idx="372">
                  <c:v>41452</c:v>
                </c:pt>
                <c:pt idx="373">
                  <c:v>41453</c:v>
                </c:pt>
                <c:pt idx="374">
                  <c:v>41456</c:v>
                </c:pt>
                <c:pt idx="375">
                  <c:v>41457</c:v>
                </c:pt>
                <c:pt idx="376">
                  <c:v>41458</c:v>
                </c:pt>
                <c:pt idx="377">
                  <c:v>41460</c:v>
                </c:pt>
                <c:pt idx="378">
                  <c:v>41463</c:v>
                </c:pt>
                <c:pt idx="379">
                  <c:v>41464</c:v>
                </c:pt>
                <c:pt idx="380">
                  <c:v>41465</c:v>
                </c:pt>
                <c:pt idx="381">
                  <c:v>41466</c:v>
                </c:pt>
                <c:pt idx="382">
                  <c:v>41467</c:v>
                </c:pt>
                <c:pt idx="383">
                  <c:v>41470</c:v>
                </c:pt>
                <c:pt idx="384">
                  <c:v>41471</c:v>
                </c:pt>
                <c:pt idx="385">
                  <c:v>41472</c:v>
                </c:pt>
                <c:pt idx="386">
                  <c:v>41473</c:v>
                </c:pt>
                <c:pt idx="387">
                  <c:v>41474</c:v>
                </c:pt>
                <c:pt idx="388">
                  <c:v>41477</c:v>
                </c:pt>
                <c:pt idx="389">
                  <c:v>41478</c:v>
                </c:pt>
                <c:pt idx="390">
                  <c:v>41479</c:v>
                </c:pt>
                <c:pt idx="391">
                  <c:v>41480</c:v>
                </c:pt>
                <c:pt idx="392">
                  <c:v>41481</c:v>
                </c:pt>
                <c:pt idx="393">
                  <c:v>41484</c:v>
                </c:pt>
                <c:pt idx="394">
                  <c:v>41485</c:v>
                </c:pt>
                <c:pt idx="395">
                  <c:v>41486</c:v>
                </c:pt>
                <c:pt idx="396">
                  <c:v>41487</c:v>
                </c:pt>
                <c:pt idx="397">
                  <c:v>41488</c:v>
                </c:pt>
                <c:pt idx="398">
                  <c:v>41491</c:v>
                </c:pt>
                <c:pt idx="399">
                  <c:v>41492</c:v>
                </c:pt>
                <c:pt idx="400">
                  <c:v>41493</c:v>
                </c:pt>
                <c:pt idx="401">
                  <c:v>41494</c:v>
                </c:pt>
                <c:pt idx="402">
                  <c:v>41495</c:v>
                </c:pt>
                <c:pt idx="403">
                  <c:v>41498</c:v>
                </c:pt>
                <c:pt idx="404">
                  <c:v>41499</c:v>
                </c:pt>
                <c:pt idx="405">
                  <c:v>41500</c:v>
                </c:pt>
                <c:pt idx="406">
                  <c:v>41501</c:v>
                </c:pt>
                <c:pt idx="407">
                  <c:v>41502</c:v>
                </c:pt>
                <c:pt idx="408">
                  <c:v>41505</c:v>
                </c:pt>
                <c:pt idx="409">
                  <c:v>41506</c:v>
                </c:pt>
                <c:pt idx="410">
                  <c:v>41507</c:v>
                </c:pt>
                <c:pt idx="411">
                  <c:v>41508</c:v>
                </c:pt>
                <c:pt idx="412">
                  <c:v>41509</c:v>
                </c:pt>
                <c:pt idx="413">
                  <c:v>41512</c:v>
                </c:pt>
                <c:pt idx="414">
                  <c:v>41513</c:v>
                </c:pt>
                <c:pt idx="415">
                  <c:v>41514</c:v>
                </c:pt>
                <c:pt idx="416">
                  <c:v>41515</c:v>
                </c:pt>
                <c:pt idx="417">
                  <c:v>41516</c:v>
                </c:pt>
                <c:pt idx="418">
                  <c:v>41520</c:v>
                </c:pt>
                <c:pt idx="419">
                  <c:v>41521</c:v>
                </c:pt>
                <c:pt idx="420">
                  <c:v>41522</c:v>
                </c:pt>
                <c:pt idx="421">
                  <c:v>41523</c:v>
                </c:pt>
                <c:pt idx="422">
                  <c:v>41526</c:v>
                </c:pt>
                <c:pt idx="423">
                  <c:v>41527</c:v>
                </c:pt>
                <c:pt idx="424">
                  <c:v>41528</c:v>
                </c:pt>
                <c:pt idx="425">
                  <c:v>41529</c:v>
                </c:pt>
                <c:pt idx="426">
                  <c:v>41530</c:v>
                </c:pt>
                <c:pt idx="427">
                  <c:v>41533</c:v>
                </c:pt>
                <c:pt idx="428">
                  <c:v>41534</c:v>
                </c:pt>
                <c:pt idx="429">
                  <c:v>41535</c:v>
                </c:pt>
                <c:pt idx="430">
                  <c:v>41536</c:v>
                </c:pt>
                <c:pt idx="431">
                  <c:v>41537</c:v>
                </c:pt>
                <c:pt idx="432">
                  <c:v>41540</c:v>
                </c:pt>
                <c:pt idx="433">
                  <c:v>41541</c:v>
                </c:pt>
                <c:pt idx="434">
                  <c:v>41542</c:v>
                </c:pt>
                <c:pt idx="435">
                  <c:v>41543</c:v>
                </c:pt>
                <c:pt idx="436">
                  <c:v>41544</c:v>
                </c:pt>
                <c:pt idx="437">
                  <c:v>41547</c:v>
                </c:pt>
                <c:pt idx="438">
                  <c:v>41548</c:v>
                </c:pt>
                <c:pt idx="439">
                  <c:v>41549</c:v>
                </c:pt>
                <c:pt idx="440">
                  <c:v>41550</c:v>
                </c:pt>
                <c:pt idx="441">
                  <c:v>41551</c:v>
                </c:pt>
                <c:pt idx="442">
                  <c:v>41554</c:v>
                </c:pt>
                <c:pt idx="443">
                  <c:v>41555</c:v>
                </c:pt>
                <c:pt idx="444">
                  <c:v>41556</c:v>
                </c:pt>
                <c:pt idx="445">
                  <c:v>41557</c:v>
                </c:pt>
                <c:pt idx="446">
                  <c:v>41558</c:v>
                </c:pt>
                <c:pt idx="447">
                  <c:v>41561</c:v>
                </c:pt>
                <c:pt idx="448">
                  <c:v>41562</c:v>
                </c:pt>
                <c:pt idx="449">
                  <c:v>41563</c:v>
                </c:pt>
                <c:pt idx="450">
                  <c:v>41564</c:v>
                </c:pt>
                <c:pt idx="451">
                  <c:v>41565</c:v>
                </c:pt>
                <c:pt idx="452">
                  <c:v>41568</c:v>
                </c:pt>
                <c:pt idx="453">
                  <c:v>41569</c:v>
                </c:pt>
                <c:pt idx="454">
                  <c:v>41570</c:v>
                </c:pt>
                <c:pt idx="455">
                  <c:v>41571</c:v>
                </c:pt>
                <c:pt idx="456">
                  <c:v>41572</c:v>
                </c:pt>
                <c:pt idx="457">
                  <c:v>41575</c:v>
                </c:pt>
                <c:pt idx="458">
                  <c:v>41576</c:v>
                </c:pt>
                <c:pt idx="459">
                  <c:v>41577</c:v>
                </c:pt>
                <c:pt idx="460">
                  <c:v>41578</c:v>
                </c:pt>
                <c:pt idx="461">
                  <c:v>41579</c:v>
                </c:pt>
                <c:pt idx="462">
                  <c:v>41582</c:v>
                </c:pt>
                <c:pt idx="463">
                  <c:v>41583</c:v>
                </c:pt>
                <c:pt idx="464">
                  <c:v>41584</c:v>
                </c:pt>
                <c:pt idx="465">
                  <c:v>41585</c:v>
                </c:pt>
                <c:pt idx="466">
                  <c:v>41586</c:v>
                </c:pt>
                <c:pt idx="467">
                  <c:v>41589</c:v>
                </c:pt>
                <c:pt idx="468">
                  <c:v>41590</c:v>
                </c:pt>
                <c:pt idx="469">
                  <c:v>41591</c:v>
                </c:pt>
                <c:pt idx="470">
                  <c:v>41592</c:v>
                </c:pt>
                <c:pt idx="471">
                  <c:v>41593</c:v>
                </c:pt>
                <c:pt idx="472">
                  <c:v>41596</c:v>
                </c:pt>
                <c:pt idx="473">
                  <c:v>41597</c:v>
                </c:pt>
                <c:pt idx="474">
                  <c:v>41598</c:v>
                </c:pt>
                <c:pt idx="475">
                  <c:v>41599</c:v>
                </c:pt>
                <c:pt idx="476">
                  <c:v>41600</c:v>
                </c:pt>
                <c:pt idx="477">
                  <c:v>41603</c:v>
                </c:pt>
                <c:pt idx="478">
                  <c:v>41604</c:v>
                </c:pt>
                <c:pt idx="479">
                  <c:v>41605</c:v>
                </c:pt>
                <c:pt idx="480">
                  <c:v>41607</c:v>
                </c:pt>
                <c:pt idx="481">
                  <c:v>41610</c:v>
                </c:pt>
                <c:pt idx="482">
                  <c:v>41611</c:v>
                </c:pt>
                <c:pt idx="483">
                  <c:v>41612</c:v>
                </c:pt>
                <c:pt idx="484">
                  <c:v>41613</c:v>
                </c:pt>
                <c:pt idx="485">
                  <c:v>41614</c:v>
                </c:pt>
                <c:pt idx="486">
                  <c:v>41617</c:v>
                </c:pt>
                <c:pt idx="487">
                  <c:v>41618</c:v>
                </c:pt>
                <c:pt idx="488">
                  <c:v>41619</c:v>
                </c:pt>
                <c:pt idx="489">
                  <c:v>41620</c:v>
                </c:pt>
                <c:pt idx="490">
                  <c:v>41621</c:v>
                </c:pt>
                <c:pt idx="491">
                  <c:v>41624</c:v>
                </c:pt>
                <c:pt idx="492">
                  <c:v>41625</c:v>
                </c:pt>
                <c:pt idx="493">
                  <c:v>41626</c:v>
                </c:pt>
                <c:pt idx="494">
                  <c:v>41627</c:v>
                </c:pt>
                <c:pt idx="495">
                  <c:v>41628</c:v>
                </c:pt>
                <c:pt idx="496">
                  <c:v>41631</c:v>
                </c:pt>
                <c:pt idx="497">
                  <c:v>41632</c:v>
                </c:pt>
                <c:pt idx="498">
                  <c:v>41634</c:v>
                </c:pt>
                <c:pt idx="499">
                  <c:v>41635</c:v>
                </c:pt>
                <c:pt idx="500">
                  <c:v>41638</c:v>
                </c:pt>
                <c:pt idx="501">
                  <c:v>41639</c:v>
                </c:pt>
                <c:pt idx="502">
                  <c:v>41641</c:v>
                </c:pt>
                <c:pt idx="503">
                  <c:v>41642</c:v>
                </c:pt>
                <c:pt idx="504">
                  <c:v>41645</c:v>
                </c:pt>
                <c:pt idx="505">
                  <c:v>41646</c:v>
                </c:pt>
                <c:pt idx="506">
                  <c:v>41647</c:v>
                </c:pt>
                <c:pt idx="507">
                  <c:v>41648</c:v>
                </c:pt>
                <c:pt idx="508">
                  <c:v>41649</c:v>
                </c:pt>
                <c:pt idx="509">
                  <c:v>41652</c:v>
                </c:pt>
                <c:pt idx="510">
                  <c:v>41653</c:v>
                </c:pt>
                <c:pt idx="511">
                  <c:v>41654</c:v>
                </c:pt>
                <c:pt idx="512">
                  <c:v>41655</c:v>
                </c:pt>
                <c:pt idx="513">
                  <c:v>41656</c:v>
                </c:pt>
                <c:pt idx="514">
                  <c:v>41660</c:v>
                </c:pt>
                <c:pt idx="515">
                  <c:v>41661</c:v>
                </c:pt>
                <c:pt idx="516">
                  <c:v>41662</c:v>
                </c:pt>
                <c:pt idx="517">
                  <c:v>41663</c:v>
                </c:pt>
                <c:pt idx="518">
                  <c:v>41666</c:v>
                </c:pt>
                <c:pt idx="519">
                  <c:v>41667</c:v>
                </c:pt>
                <c:pt idx="520">
                  <c:v>41668</c:v>
                </c:pt>
                <c:pt idx="521">
                  <c:v>41669</c:v>
                </c:pt>
                <c:pt idx="522">
                  <c:v>41670</c:v>
                </c:pt>
                <c:pt idx="523">
                  <c:v>41673</c:v>
                </c:pt>
                <c:pt idx="524">
                  <c:v>41674</c:v>
                </c:pt>
                <c:pt idx="525">
                  <c:v>41675</c:v>
                </c:pt>
                <c:pt idx="526">
                  <c:v>41676</c:v>
                </c:pt>
                <c:pt idx="527">
                  <c:v>41677</c:v>
                </c:pt>
                <c:pt idx="528">
                  <c:v>41680</c:v>
                </c:pt>
                <c:pt idx="529">
                  <c:v>41681</c:v>
                </c:pt>
                <c:pt idx="530">
                  <c:v>41682</c:v>
                </c:pt>
                <c:pt idx="531">
                  <c:v>41683</c:v>
                </c:pt>
                <c:pt idx="532">
                  <c:v>41684</c:v>
                </c:pt>
                <c:pt idx="533">
                  <c:v>41688</c:v>
                </c:pt>
                <c:pt idx="534">
                  <c:v>41689</c:v>
                </c:pt>
                <c:pt idx="535">
                  <c:v>41690</c:v>
                </c:pt>
                <c:pt idx="536">
                  <c:v>41691</c:v>
                </c:pt>
                <c:pt idx="537">
                  <c:v>41694</c:v>
                </c:pt>
                <c:pt idx="538">
                  <c:v>41695</c:v>
                </c:pt>
                <c:pt idx="539">
                  <c:v>41696</c:v>
                </c:pt>
                <c:pt idx="540">
                  <c:v>41697</c:v>
                </c:pt>
                <c:pt idx="541">
                  <c:v>41698</c:v>
                </c:pt>
                <c:pt idx="542">
                  <c:v>41701</c:v>
                </c:pt>
                <c:pt idx="543">
                  <c:v>41702</c:v>
                </c:pt>
                <c:pt idx="544">
                  <c:v>41703</c:v>
                </c:pt>
                <c:pt idx="545">
                  <c:v>41704</c:v>
                </c:pt>
                <c:pt idx="546">
                  <c:v>41705</c:v>
                </c:pt>
                <c:pt idx="547">
                  <c:v>41708</c:v>
                </c:pt>
                <c:pt idx="548">
                  <c:v>41709</c:v>
                </c:pt>
                <c:pt idx="549">
                  <c:v>41710</c:v>
                </c:pt>
                <c:pt idx="550">
                  <c:v>41711</c:v>
                </c:pt>
                <c:pt idx="551">
                  <c:v>41712</c:v>
                </c:pt>
                <c:pt idx="552">
                  <c:v>41715</c:v>
                </c:pt>
                <c:pt idx="553">
                  <c:v>41716</c:v>
                </c:pt>
                <c:pt idx="554">
                  <c:v>41717</c:v>
                </c:pt>
                <c:pt idx="555">
                  <c:v>41718</c:v>
                </c:pt>
                <c:pt idx="556">
                  <c:v>41719</c:v>
                </c:pt>
                <c:pt idx="557">
                  <c:v>41722</c:v>
                </c:pt>
                <c:pt idx="558">
                  <c:v>41723</c:v>
                </c:pt>
                <c:pt idx="559">
                  <c:v>41724</c:v>
                </c:pt>
                <c:pt idx="560">
                  <c:v>41725</c:v>
                </c:pt>
                <c:pt idx="561">
                  <c:v>41726</c:v>
                </c:pt>
                <c:pt idx="562">
                  <c:v>41729</c:v>
                </c:pt>
                <c:pt idx="563">
                  <c:v>41730</c:v>
                </c:pt>
                <c:pt idx="564">
                  <c:v>41731</c:v>
                </c:pt>
                <c:pt idx="565">
                  <c:v>41732</c:v>
                </c:pt>
                <c:pt idx="566">
                  <c:v>41733</c:v>
                </c:pt>
                <c:pt idx="567">
                  <c:v>41736</c:v>
                </c:pt>
                <c:pt idx="568">
                  <c:v>41737</c:v>
                </c:pt>
                <c:pt idx="569">
                  <c:v>41738</c:v>
                </c:pt>
                <c:pt idx="570">
                  <c:v>41739</c:v>
                </c:pt>
                <c:pt idx="571">
                  <c:v>41740</c:v>
                </c:pt>
                <c:pt idx="572">
                  <c:v>41743</c:v>
                </c:pt>
                <c:pt idx="573">
                  <c:v>41744</c:v>
                </c:pt>
                <c:pt idx="574">
                  <c:v>41745</c:v>
                </c:pt>
                <c:pt idx="575">
                  <c:v>41746</c:v>
                </c:pt>
                <c:pt idx="576">
                  <c:v>41750</c:v>
                </c:pt>
                <c:pt idx="577">
                  <c:v>41751</c:v>
                </c:pt>
                <c:pt idx="578">
                  <c:v>41752</c:v>
                </c:pt>
                <c:pt idx="579">
                  <c:v>41753</c:v>
                </c:pt>
                <c:pt idx="580">
                  <c:v>41754</c:v>
                </c:pt>
                <c:pt idx="581">
                  <c:v>41757</c:v>
                </c:pt>
                <c:pt idx="582">
                  <c:v>41758</c:v>
                </c:pt>
                <c:pt idx="583">
                  <c:v>41759</c:v>
                </c:pt>
                <c:pt idx="584">
                  <c:v>41760</c:v>
                </c:pt>
                <c:pt idx="585">
                  <c:v>41761</c:v>
                </c:pt>
                <c:pt idx="586">
                  <c:v>41764</c:v>
                </c:pt>
                <c:pt idx="587">
                  <c:v>41765</c:v>
                </c:pt>
                <c:pt idx="588">
                  <c:v>41766</c:v>
                </c:pt>
                <c:pt idx="589">
                  <c:v>41767</c:v>
                </c:pt>
                <c:pt idx="590">
                  <c:v>41768</c:v>
                </c:pt>
                <c:pt idx="591">
                  <c:v>41771</c:v>
                </c:pt>
                <c:pt idx="592">
                  <c:v>41772</c:v>
                </c:pt>
                <c:pt idx="593">
                  <c:v>41773</c:v>
                </c:pt>
                <c:pt idx="594">
                  <c:v>41774</c:v>
                </c:pt>
                <c:pt idx="595">
                  <c:v>41775</c:v>
                </c:pt>
                <c:pt idx="596">
                  <c:v>41778</c:v>
                </c:pt>
                <c:pt idx="597">
                  <c:v>41779</c:v>
                </c:pt>
                <c:pt idx="598">
                  <c:v>41780</c:v>
                </c:pt>
                <c:pt idx="599">
                  <c:v>41781</c:v>
                </c:pt>
                <c:pt idx="600">
                  <c:v>41782</c:v>
                </c:pt>
                <c:pt idx="601">
                  <c:v>41786</c:v>
                </c:pt>
                <c:pt idx="602">
                  <c:v>41787</c:v>
                </c:pt>
                <c:pt idx="603">
                  <c:v>41788</c:v>
                </c:pt>
                <c:pt idx="604">
                  <c:v>41789</c:v>
                </c:pt>
                <c:pt idx="605">
                  <c:v>41792</c:v>
                </c:pt>
                <c:pt idx="606">
                  <c:v>41793</c:v>
                </c:pt>
                <c:pt idx="607">
                  <c:v>41794</c:v>
                </c:pt>
                <c:pt idx="608">
                  <c:v>41795</c:v>
                </c:pt>
                <c:pt idx="609">
                  <c:v>41796</c:v>
                </c:pt>
                <c:pt idx="610">
                  <c:v>41799</c:v>
                </c:pt>
                <c:pt idx="611">
                  <c:v>41800</c:v>
                </c:pt>
                <c:pt idx="612">
                  <c:v>41801</c:v>
                </c:pt>
                <c:pt idx="613">
                  <c:v>41802</c:v>
                </c:pt>
                <c:pt idx="614">
                  <c:v>41803</c:v>
                </c:pt>
                <c:pt idx="615">
                  <c:v>41806</c:v>
                </c:pt>
                <c:pt idx="616">
                  <c:v>41807</c:v>
                </c:pt>
                <c:pt idx="617">
                  <c:v>41808</c:v>
                </c:pt>
                <c:pt idx="618">
                  <c:v>41809</c:v>
                </c:pt>
                <c:pt idx="619">
                  <c:v>41810</c:v>
                </c:pt>
                <c:pt idx="620">
                  <c:v>41813</c:v>
                </c:pt>
                <c:pt idx="621">
                  <c:v>41814</c:v>
                </c:pt>
                <c:pt idx="622">
                  <c:v>41815</c:v>
                </c:pt>
                <c:pt idx="623">
                  <c:v>41816</c:v>
                </c:pt>
                <c:pt idx="624">
                  <c:v>41817</c:v>
                </c:pt>
                <c:pt idx="625">
                  <c:v>41820</c:v>
                </c:pt>
                <c:pt idx="626">
                  <c:v>41821</c:v>
                </c:pt>
                <c:pt idx="627">
                  <c:v>41822</c:v>
                </c:pt>
                <c:pt idx="628">
                  <c:v>41823</c:v>
                </c:pt>
                <c:pt idx="629">
                  <c:v>41827</c:v>
                </c:pt>
                <c:pt idx="630">
                  <c:v>41828</c:v>
                </c:pt>
                <c:pt idx="631">
                  <c:v>41829</c:v>
                </c:pt>
                <c:pt idx="632">
                  <c:v>41830</c:v>
                </c:pt>
                <c:pt idx="633">
                  <c:v>41831</c:v>
                </c:pt>
                <c:pt idx="634">
                  <c:v>41834</c:v>
                </c:pt>
                <c:pt idx="635">
                  <c:v>41835</c:v>
                </c:pt>
                <c:pt idx="636">
                  <c:v>41836</c:v>
                </c:pt>
                <c:pt idx="637">
                  <c:v>41837</c:v>
                </c:pt>
                <c:pt idx="638">
                  <c:v>41838</c:v>
                </c:pt>
                <c:pt idx="639">
                  <c:v>41841</c:v>
                </c:pt>
                <c:pt idx="640">
                  <c:v>41842</c:v>
                </c:pt>
                <c:pt idx="641">
                  <c:v>41843</c:v>
                </c:pt>
                <c:pt idx="642">
                  <c:v>41844</c:v>
                </c:pt>
                <c:pt idx="643">
                  <c:v>41845</c:v>
                </c:pt>
                <c:pt idx="644">
                  <c:v>41848</c:v>
                </c:pt>
                <c:pt idx="645">
                  <c:v>41849</c:v>
                </c:pt>
                <c:pt idx="646">
                  <c:v>41850</c:v>
                </c:pt>
                <c:pt idx="647">
                  <c:v>41851</c:v>
                </c:pt>
                <c:pt idx="648">
                  <c:v>41852</c:v>
                </c:pt>
                <c:pt idx="649">
                  <c:v>41855</c:v>
                </c:pt>
                <c:pt idx="650">
                  <c:v>41856</c:v>
                </c:pt>
                <c:pt idx="651">
                  <c:v>41857</c:v>
                </c:pt>
                <c:pt idx="652">
                  <c:v>41858</c:v>
                </c:pt>
                <c:pt idx="653">
                  <c:v>41859</c:v>
                </c:pt>
                <c:pt idx="654">
                  <c:v>41862</c:v>
                </c:pt>
                <c:pt idx="655">
                  <c:v>41863</c:v>
                </c:pt>
                <c:pt idx="656">
                  <c:v>41864</c:v>
                </c:pt>
                <c:pt idx="657">
                  <c:v>41865</c:v>
                </c:pt>
                <c:pt idx="658">
                  <c:v>41866</c:v>
                </c:pt>
                <c:pt idx="659">
                  <c:v>41869</c:v>
                </c:pt>
                <c:pt idx="660">
                  <c:v>41870</c:v>
                </c:pt>
                <c:pt idx="661">
                  <c:v>41871</c:v>
                </c:pt>
                <c:pt idx="662">
                  <c:v>41872</c:v>
                </c:pt>
                <c:pt idx="663">
                  <c:v>41873</c:v>
                </c:pt>
                <c:pt idx="664">
                  <c:v>41876</c:v>
                </c:pt>
                <c:pt idx="665">
                  <c:v>41877</c:v>
                </c:pt>
                <c:pt idx="666">
                  <c:v>41878</c:v>
                </c:pt>
                <c:pt idx="667">
                  <c:v>41879</c:v>
                </c:pt>
                <c:pt idx="668">
                  <c:v>41880</c:v>
                </c:pt>
                <c:pt idx="669">
                  <c:v>41884</c:v>
                </c:pt>
                <c:pt idx="670">
                  <c:v>41885</c:v>
                </c:pt>
                <c:pt idx="671">
                  <c:v>41886</c:v>
                </c:pt>
                <c:pt idx="672">
                  <c:v>41887</c:v>
                </c:pt>
                <c:pt idx="673">
                  <c:v>41890</c:v>
                </c:pt>
                <c:pt idx="674">
                  <c:v>41891</c:v>
                </c:pt>
                <c:pt idx="675">
                  <c:v>41892</c:v>
                </c:pt>
                <c:pt idx="676">
                  <c:v>41893</c:v>
                </c:pt>
                <c:pt idx="677">
                  <c:v>41894</c:v>
                </c:pt>
                <c:pt idx="678">
                  <c:v>41897</c:v>
                </c:pt>
                <c:pt idx="679">
                  <c:v>41898</c:v>
                </c:pt>
                <c:pt idx="680">
                  <c:v>41899</c:v>
                </c:pt>
                <c:pt idx="681">
                  <c:v>41900</c:v>
                </c:pt>
                <c:pt idx="682">
                  <c:v>41901</c:v>
                </c:pt>
                <c:pt idx="683">
                  <c:v>41904</c:v>
                </c:pt>
                <c:pt idx="684">
                  <c:v>41905</c:v>
                </c:pt>
                <c:pt idx="685">
                  <c:v>41906</c:v>
                </c:pt>
                <c:pt idx="686">
                  <c:v>41907</c:v>
                </c:pt>
                <c:pt idx="687">
                  <c:v>41908</c:v>
                </c:pt>
                <c:pt idx="688">
                  <c:v>41911</c:v>
                </c:pt>
                <c:pt idx="689">
                  <c:v>41912</c:v>
                </c:pt>
                <c:pt idx="690">
                  <c:v>41913</c:v>
                </c:pt>
                <c:pt idx="691">
                  <c:v>41914</c:v>
                </c:pt>
                <c:pt idx="692">
                  <c:v>41915</c:v>
                </c:pt>
                <c:pt idx="693">
                  <c:v>41918</c:v>
                </c:pt>
                <c:pt idx="694">
                  <c:v>41919</c:v>
                </c:pt>
                <c:pt idx="695">
                  <c:v>41920</c:v>
                </c:pt>
                <c:pt idx="696">
                  <c:v>41921</c:v>
                </c:pt>
                <c:pt idx="697">
                  <c:v>41922</c:v>
                </c:pt>
                <c:pt idx="698">
                  <c:v>41925</c:v>
                </c:pt>
                <c:pt idx="699">
                  <c:v>41926</c:v>
                </c:pt>
                <c:pt idx="700">
                  <c:v>41927</c:v>
                </c:pt>
                <c:pt idx="701">
                  <c:v>41928</c:v>
                </c:pt>
                <c:pt idx="702">
                  <c:v>41929</c:v>
                </c:pt>
                <c:pt idx="703">
                  <c:v>41932</c:v>
                </c:pt>
                <c:pt idx="704">
                  <c:v>41933</c:v>
                </c:pt>
                <c:pt idx="705">
                  <c:v>41934</c:v>
                </c:pt>
                <c:pt idx="706">
                  <c:v>41935</c:v>
                </c:pt>
                <c:pt idx="707">
                  <c:v>41936</c:v>
                </c:pt>
                <c:pt idx="708">
                  <c:v>41939</c:v>
                </c:pt>
                <c:pt idx="709">
                  <c:v>41940</c:v>
                </c:pt>
                <c:pt idx="710">
                  <c:v>41941</c:v>
                </c:pt>
                <c:pt idx="711">
                  <c:v>41942</c:v>
                </c:pt>
                <c:pt idx="712">
                  <c:v>41943</c:v>
                </c:pt>
                <c:pt idx="713">
                  <c:v>41946</c:v>
                </c:pt>
                <c:pt idx="714">
                  <c:v>41947</c:v>
                </c:pt>
                <c:pt idx="715">
                  <c:v>41948</c:v>
                </c:pt>
                <c:pt idx="716">
                  <c:v>41949</c:v>
                </c:pt>
                <c:pt idx="717">
                  <c:v>41950</c:v>
                </c:pt>
                <c:pt idx="718">
                  <c:v>41953</c:v>
                </c:pt>
                <c:pt idx="719">
                  <c:v>41954</c:v>
                </c:pt>
                <c:pt idx="720">
                  <c:v>41955</c:v>
                </c:pt>
                <c:pt idx="721">
                  <c:v>41956</c:v>
                </c:pt>
                <c:pt idx="722">
                  <c:v>41957</c:v>
                </c:pt>
                <c:pt idx="723">
                  <c:v>41960</c:v>
                </c:pt>
                <c:pt idx="724">
                  <c:v>41961</c:v>
                </c:pt>
                <c:pt idx="725">
                  <c:v>41962</c:v>
                </c:pt>
                <c:pt idx="726">
                  <c:v>41963</c:v>
                </c:pt>
                <c:pt idx="727">
                  <c:v>41964</c:v>
                </c:pt>
                <c:pt idx="728">
                  <c:v>41967</c:v>
                </c:pt>
                <c:pt idx="729">
                  <c:v>41968</c:v>
                </c:pt>
                <c:pt idx="730">
                  <c:v>41969</c:v>
                </c:pt>
                <c:pt idx="731">
                  <c:v>41971</c:v>
                </c:pt>
                <c:pt idx="732">
                  <c:v>41974</c:v>
                </c:pt>
                <c:pt idx="733">
                  <c:v>41975</c:v>
                </c:pt>
                <c:pt idx="734">
                  <c:v>41976</c:v>
                </c:pt>
                <c:pt idx="735">
                  <c:v>41977</c:v>
                </c:pt>
                <c:pt idx="736">
                  <c:v>41978</c:v>
                </c:pt>
                <c:pt idx="737">
                  <c:v>41981</c:v>
                </c:pt>
                <c:pt idx="738">
                  <c:v>41982</c:v>
                </c:pt>
                <c:pt idx="739">
                  <c:v>41983</c:v>
                </c:pt>
                <c:pt idx="740">
                  <c:v>41984</c:v>
                </c:pt>
                <c:pt idx="741">
                  <c:v>41985</c:v>
                </c:pt>
                <c:pt idx="742">
                  <c:v>41988</c:v>
                </c:pt>
                <c:pt idx="743">
                  <c:v>41989</c:v>
                </c:pt>
                <c:pt idx="744">
                  <c:v>41990</c:v>
                </c:pt>
                <c:pt idx="745">
                  <c:v>41991</c:v>
                </c:pt>
                <c:pt idx="746">
                  <c:v>41992</c:v>
                </c:pt>
                <c:pt idx="747">
                  <c:v>41995</c:v>
                </c:pt>
                <c:pt idx="748">
                  <c:v>41996</c:v>
                </c:pt>
                <c:pt idx="749">
                  <c:v>41997</c:v>
                </c:pt>
                <c:pt idx="750">
                  <c:v>41999</c:v>
                </c:pt>
                <c:pt idx="751">
                  <c:v>42002</c:v>
                </c:pt>
                <c:pt idx="752">
                  <c:v>42003</c:v>
                </c:pt>
                <c:pt idx="753">
                  <c:v>42004</c:v>
                </c:pt>
                <c:pt idx="754">
                  <c:v>42006</c:v>
                </c:pt>
                <c:pt idx="755">
                  <c:v>42009</c:v>
                </c:pt>
                <c:pt idx="756">
                  <c:v>42010</c:v>
                </c:pt>
                <c:pt idx="757">
                  <c:v>42011</c:v>
                </c:pt>
                <c:pt idx="758">
                  <c:v>42012</c:v>
                </c:pt>
                <c:pt idx="759">
                  <c:v>42013</c:v>
                </c:pt>
                <c:pt idx="760">
                  <c:v>42016</c:v>
                </c:pt>
                <c:pt idx="761">
                  <c:v>42017</c:v>
                </c:pt>
                <c:pt idx="762">
                  <c:v>42018</c:v>
                </c:pt>
                <c:pt idx="763">
                  <c:v>42019</c:v>
                </c:pt>
                <c:pt idx="764">
                  <c:v>42020</c:v>
                </c:pt>
                <c:pt idx="765">
                  <c:v>42024</c:v>
                </c:pt>
                <c:pt idx="766">
                  <c:v>42025</c:v>
                </c:pt>
                <c:pt idx="767">
                  <c:v>42026</c:v>
                </c:pt>
                <c:pt idx="768">
                  <c:v>42027</c:v>
                </c:pt>
                <c:pt idx="769">
                  <c:v>42030</c:v>
                </c:pt>
                <c:pt idx="770">
                  <c:v>42031</c:v>
                </c:pt>
                <c:pt idx="771">
                  <c:v>42032</c:v>
                </c:pt>
                <c:pt idx="772">
                  <c:v>42033</c:v>
                </c:pt>
                <c:pt idx="773">
                  <c:v>42034</c:v>
                </c:pt>
                <c:pt idx="774">
                  <c:v>42037</c:v>
                </c:pt>
                <c:pt idx="775">
                  <c:v>42038</c:v>
                </c:pt>
                <c:pt idx="776">
                  <c:v>42039</c:v>
                </c:pt>
                <c:pt idx="777">
                  <c:v>42040</c:v>
                </c:pt>
                <c:pt idx="778">
                  <c:v>42041</c:v>
                </c:pt>
                <c:pt idx="779">
                  <c:v>42044</c:v>
                </c:pt>
                <c:pt idx="780">
                  <c:v>42045</c:v>
                </c:pt>
                <c:pt idx="781">
                  <c:v>42046</c:v>
                </c:pt>
                <c:pt idx="782">
                  <c:v>42047</c:v>
                </c:pt>
                <c:pt idx="783">
                  <c:v>42048</c:v>
                </c:pt>
                <c:pt idx="784">
                  <c:v>42052</c:v>
                </c:pt>
                <c:pt idx="785">
                  <c:v>42053</c:v>
                </c:pt>
                <c:pt idx="786">
                  <c:v>42054</c:v>
                </c:pt>
                <c:pt idx="787">
                  <c:v>42055</c:v>
                </c:pt>
                <c:pt idx="788">
                  <c:v>42058</c:v>
                </c:pt>
                <c:pt idx="789">
                  <c:v>42059</c:v>
                </c:pt>
                <c:pt idx="790">
                  <c:v>42060</c:v>
                </c:pt>
                <c:pt idx="791">
                  <c:v>42061</c:v>
                </c:pt>
                <c:pt idx="792">
                  <c:v>42062</c:v>
                </c:pt>
                <c:pt idx="793">
                  <c:v>42065</c:v>
                </c:pt>
                <c:pt idx="794">
                  <c:v>42066</c:v>
                </c:pt>
                <c:pt idx="795">
                  <c:v>42067</c:v>
                </c:pt>
                <c:pt idx="796">
                  <c:v>42068</c:v>
                </c:pt>
                <c:pt idx="797">
                  <c:v>42069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42079</c:v>
                </c:pt>
                <c:pt idx="804">
                  <c:v>42080</c:v>
                </c:pt>
                <c:pt idx="805">
                  <c:v>42081</c:v>
                </c:pt>
                <c:pt idx="806">
                  <c:v>42082</c:v>
                </c:pt>
                <c:pt idx="807">
                  <c:v>42083</c:v>
                </c:pt>
                <c:pt idx="808">
                  <c:v>42086</c:v>
                </c:pt>
                <c:pt idx="809">
                  <c:v>42087</c:v>
                </c:pt>
                <c:pt idx="810">
                  <c:v>42088</c:v>
                </c:pt>
                <c:pt idx="811">
                  <c:v>42089</c:v>
                </c:pt>
                <c:pt idx="812">
                  <c:v>42090</c:v>
                </c:pt>
                <c:pt idx="813">
                  <c:v>42093</c:v>
                </c:pt>
                <c:pt idx="814">
                  <c:v>42094</c:v>
                </c:pt>
                <c:pt idx="815">
                  <c:v>42095</c:v>
                </c:pt>
                <c:pt idx="816">
                  <c:v>42096</c:v>
                </c:pt>
                <c:pt idx="817">
                  <c:v>42100</c:v>
                </c:pt>
                <c:pt idx="818">
                  <c:v>42101</c:v>
                </c:pt>
                <c:pt idx="819">
                  <c:v>42102</c:v>
                </c:pt>
                <c:pt idx="820">
                  <c:v>42103</c:v>
                </c:pt>
                <c:pt idx="821">
                  <c:v>42104</c:v>
                </c:pt>
                <c:pt idx="822">
                  <c:v>42107</c:v>
                </c:pt>
                <c:pt idx="823">
                  <c:v>42108</c:v>
                </c:pt>
                <c:pt idx="824">
                  <c:v>42109</c:v>
                </c:pt>
                <c:pt idx="825">
                  <c:v>42110</c:v>
                </c:pt>
                <c:pt idx="826">
                  <c:v>42111</c:v>
                </c:pt>
                <c:pt idx="827">
                  <c:v>42114</c:v>
                </c:pt>
                <c:pt idx="828">
                  <c:v>42115</c:v>
                </c:pt>
                <c:pt idx="829">
                  <c:v>42116</c:v>
                </c:pt>
                <c:pt idx="830">
                  <c:v>42117</c:v>
                </c:pt>
                <c:pt idx="831">
                  <c:v>42118</c:v>
                </c:pt>
                <c:pt idx="832">
                  <c:v>42121</c:v>
                </c:pt>
                <c:pt idx="833">
                  <c:v>42122</c:v>
                </c:pt>
                <c:pt idx="834">
                  <c:v>42123</c:v>
                </c:pt>
                <c:pt idx="835">
                  <c:v>42124</c:v>
                </c:pt>
                <c:pt idx="836">
                  <c:v>42125</c:v>
                </c:pt>
                <c:pt idx="837">
                  <c:v>42128</c:v>
                </c:pt>
                <c:pt idx="838">
                  <c:v>42129</c:v>
                </c:pt>
                <c:pt idx="839">
                  <c:v>42130</c:v>
                </c:pt>
                <c:pt idx="840">
                  <c:v>42131</c:v>
                </c:pt>
                <c:pt idx="841">
                  <c:v>42132</c:v>
                </c:pt>
                <c:pt idx="842">
                  <c:v>42135</c:v>
                </c:pt>
                <c:pt idx="843">
                  <c:v>42136</c:v>
                </c:pt>
                <c:pt idx="844">
                  <c:v>42137</c:v>
                </c:pt>
                <c:pt idx="845">
                  <c:v>42138</c:v>
                </c:pt>
                <c:pt idx="846">
                  <c:v>42139</c:v>
                </c:pt>
                <c:pt idx="847">
                  <c:v>42142</c:v>
                </c:pt>
                <c:pt idx="848">
                  <c:v>42143</c:v>
                </c:pt>
                <c:pt idx="849">
                  <c:v>42144</c:v>
                </c:pt>
                <c:pt idx="850">
                  <c:v>42145</c:v>
                </c:pt>
                <c:pt idx="851">
                  <c:v>42146</c:v>
                </c:pt>
                <c:pt idx="852">
                  <c:v>42150</c:v>
                </c:pt>
                <c:pt idx="853">
                  <c:v>42151</c:v>
                </c:pt>
                <c:pt idx="854">
                  <c:v>42152</c:v>
                </c:pt>
                <c:pt idx="855">
                  <c:v>42153</c:v>
                </c:pt>
                <c:pt idx="856">
                  <c:v>42156</c:v>
                </c:pt>
                <c:pt idx="857">
                  <c:v>42157</c:v>
                </c:pt>
                <c:pt idx="858">
                  <c:v>42158</c:v>
                </c:pt>
                <c:pt idx="859">
                  <c:v>42159</c:v>
                </c:pt>
                <c:pt idx="860">
                  <c:v>42160</c:v>
                </c:pt>
                <c:pt idx="861">
                  <c:v>42163</c:v>
                </c:pt>
                <c:pt idx="862">
                  <c:v>42164</c:v>
                </c:pt>
                <c:pt idx="863">
                  <c:v>42165</c:v>
                </c:pt>
                <c:pt idx="864">
                  <c:v>42166</c:v>
                </c:pt>
                <c:pt idx="865">
                  <c:v>42167</c:v>
                </c:pt>
                <c:pt idx="866">
                  <c:v>42170</c:v>
                </c:pt>
                <c:pt idx="867">
                  <c:v>42171</c:v>
                </c:pt>
                <c:pt idx="868">
                  <c:v>42172</c:v>
                </c:pt>
                <c:pt idx="869">
                  <c:v>42173</c:v>
                </c:pt>
                <c:pt idx="870">
                  <c:v>42174</c:v>
                </c:pt>
                <c:pt idx="871">
                  <c:v>42177</c:v>
                </c:pt>
                <c:pt idx="872">
                  <c:v>42178</c:v>
                </c:pt>
                <c:pt idx="873">
                  <c:v>42179</c:v>
                </c:pt>
                <c:pt idx="874">
                  <c:v>42180</c:v>
                </c:pt>
                <c:pt idx="875">
                  <c:v>42181</c:v>
                </c:pt>
                <c:pt idx="876">
                  <c:v>42184</c:v>
                </c:pt>
                <c:pt idx="877">
                  <c:v>42185</c:v>
                </c:pt>
                <c:pt idx="878">
                  <c:v>42186</c:v>
                </c:pt>
                <c:pt idx="879">
                  <c:v>42187</c:v>
                </c:pt>
                <c:pt idx="880">
                  <c:v>42191</c:v>
                </c:pt>
                <c:pt idx="881">
                  <c:v>42192</c:v>
                </c:pt>
                <c:pt idx="882">
                  <c:v>42193</c:v>
                </c:pt>
                <c:pt idx="883">
                  <c:v>42194</c:v>
                </c:pt>
                <c:pt idx="884">
                  <c:v>42195</c:v>
                </c:pt>
                <c:pt idx="885">
                  <c:v>42198</c:v>
                </c:pt>
                <c:pt idx="886">
                  <c:v>42199</c:v>
                </c:pt>
                <c:pt idx="887">
                  <c:v>42200</c:v>
                </c:pt>
                <c:pt idx="888">
                  <c:v>42201</c:v>
                </c:pt>
                <c:pt idx="889">
                  <c:v>42202</c:v>
                </c:pt>
                <c:pt idx="890">
                  <c:v>42205</c:v>
                </c:pt>
                <c:pt idx="891">
                  <c:v>42206</c:v>
                </c:pt>
                <c:pt idx="892">
                  <c:v>42207</c:v>
                </c:pt>
                <c:pt idx="893">
                  <c:v>42208</c:v>
                </c:pt>
                <c:pt idx="894">
                  <c:v>42209</c:v>
                </c:pt>
                <c:pt idx="895">
                  <c:v>42212</c:v>
                </c:pt>
                <c:pt idx="896">
                  <c:v>42213</c:v>
                </c:pt>
                <c:pt idx="897">
                  <c:v>42214</c:v>
                </c:pt>
                <c:pt idx="898">
                  <c:v>42215</c:v>
                </c:pt>
                <c:pt idx="899">
                  <c:v>42216</c:v>
                </c:pt>
                <c:pt idx="900">
                  <c:v>42219</c:v>
                </c:pt>
                <c:pt idx="901">
                  <c:v>42220</c:v>
                </c:pt>
                <c:pt idx="902">
                  <c:v>42221</c:v>
                </c:pt>
                <c:pt idx="903">
                  <c:v>42222</c:v>
                </c:pt>
                <c:pt idx="904">
                  <c:v>42223</c:v>
                </c:pt>
                <c:pt idx="905">
                  <c:v>42226</c:v>
                </c:pt>
                <c:pt idx="906">
                  <c:v>42227</c:v>
                </c:pt>
                <c:pt idx="907">
                  <c:v>42228</c:v>
                </c:pt>
                <c:pt idx="908">
                  <c:v>42229</c:v>
                </c:pt>
                <c:pt idx="909">
                  <c:v>42230</c:v>
                </c:pt>
                <c:pt idx="910">
                  <c:v>42233</c:v>
                </c:pt>
                <c:pt idx="911">
                  <c:v>42234</c:v>
                </c:pt>
                <c:pt idx="912">
                  <c:v>42235</c:v>
                </c:pt>
                <c:pt idx="913">
                  <c:v>42236</c:v>
                </c:pt>
                <c:pt idx="914">
                  <c:v>42237</c:v>
                </c:pt>
                <c:pt idx="915">
                  <c:v>42240</c:v>
                </c:pt>
                <c:pt idx="916">
                  <c:v>42241</c:v>
                </c:pt>
                <c:pt idx="917">
                  <c:v>42242</c:v>
                </c:pt>
                <c:pt idx="918">
                  <c:v>42243</c:v>
                </c:pt>
                <c:pt idx="919">
                  <c:v>42244</c:v>
                </c:pt>
                <c:pt idx="920">
                  <c:v>42247</c:v>
                </c:pt>
                <c:pt idx="921">
                  <c:v>42248</c:v>
                </c:pt>
                <c:pt idx="922">
                  <c:v>42249</c:v>
                </c:pt>
                <c:pt idx="923">
                  <c:v>42250</c:v>
                </c:pt>
                <c:pt idx="924">
                  <c:v>42251</c:v>
                </c:pt>
                <c:pt idx="925">
                  <c:v>42255</c:v>
                </c:pt>
                <c:pt idx="926">
                  <c:v>42256</c:v>
                </c:pt>
                <c:pt idx="927">
                  <c:v>42257</c:v>
                </c:pt>
                <c:pt idx="928">
                  <c:v>42258</c:v>
                </c:pt>
                <c:pt idx="929">
                  <c:v>42261</c:v>
                </c:pt>
                <c:pt idx="930">
                  <c:v>42262</c:v>
                </c:pt>
                <c:pt idx="931">
                  <c:v>42263</c:v>
                </c:pt>
                <c:pt idx="932">
                  <c:v>42264</c:v>
                </c:pt>
                <c:pt idx="933">
                  <c:v>42265</c:v>
                </c:pt>
                <c:pt idx="934">
                  <c:v>42268</c:v>
                </c:pt>
                <c:pt idx="935">
                  <c:v>42269</c:v>
                </c:pt>
                <c:pt idx="936">
                  <c:v>42270</c:v>
                </c:pt>
                <c:pt idx="937">
                  <c:v>42271</c:v>
                </c:pt>
                <c:pt idx="938">
                  <c:v>42272</c:v>
                </c:pt>
                <c:pt idx="939">
                  <c:v>42275</c:v>
                </c:pt>
                <c:pt idx="940">
                  <c:v>42276</c:v>
                </c:pt>
                <c:pt idx="941">
                  <c:v>42277</c:v>
                </c:pt>
                <c:pt idx="942">
                  <c:v>42278</c:v>
                </c:pt>
                <c:pt idx="943">
                  <c:v>42279</c:v>
                </c:pt>
                <c:pt idx="944">
                  <c:v>42282</c:v>
                </c:pt>
                <c:pt idx="945">
                  <c:v>42283</c:v>
                </c:pt>
                <c:pt idx="946">
                  <c:v>42284</c:v>
                </c:pt>
                <c:pt idx="947">
                  <c:v>42285</c:v>
                </c:pt>
                <c:pt idx="948">
                  <c:v>42286</c:v>
                </c:pt>
                <c:pt idx="949">
                  <c:v>42289</c:v>
                </c:pt>
                <c:pt idx="950">
                  <c:v>42290</c:v>
                </c:pt>
                <c:pt idx="951">
                  <c:v>42291</c:v>
                </c:pt>
                <c:pt idx="952">
                  <c:v>42292</c:v>
                </c:pt>
                <c:pt idx="953">
                  <c:v>42293</c:v>
                </c:pt>
                <c:pt idx="954">
                  <c:v>42296</c:v>
                </c:pt>
                <c:pt idx="955">
                  <c:v>42297</c:v>
                </c:pt>
                <c:pt idx="956">
                  <c:v>42298</c:v>
                </c:pt>
                <c:pt idx="957">
                  <c:v>42299</c:v>
                </c:pt>
                <c:pt idx="958">
                  <c:v>42300</c:v>
                </c:pt>
                <c:pt idx="959">
                  <c:v>42303</c:v>
                </c:pt>
                <c:pt idx="960">
                  <c:v>42304</c:v>
                </c:pt>
                <c:pt idx="961">
                  <c:v>42305</c:v>
                </c:pt>
                <c:pt idx="962">
                  <c:v>42306</c:v>
                </c:pt>
                <c:pt idx="963">
                  <c:v>42307</c:v>
                </c:pt>
                <c:pt idx="964">
                  <c:v>42310</c:v>
                </c:pt>
                <c:pt idx="965">
                  <c:v>42311</c:v>
                </c:pt>
                <c:pt idx="966">
                  <c:v>42312</c:v>
                </c:pt>
                <c:pt idx="967">
                  <c:v>42313</c:v>
                </c:pt>
                <c:pt idx="968">
                  <c:v>42314</c:v>
                </c:pt>
                <c:pt idx="969">
                  <c:v>42317</c:v>
                </c:pt>
                <c:pt idx="970">
                  <c:v>42318</c:v>
                </c:pt>
                <c:pt idx="971">
                  <c:v>42319</c:v>
                </c:pt>
                <c:pt idx="972">
                  <c:v>42320</c:v>
                </c:pt>
                <c:pt idx="973">
                  <c:v>42321</c:v>
                </c:pt>
                <c:pt idx="974">
                  <c:v>42324</c:v>
                </c:pt>
                <c:pt idx="975">
                  <c:v>42325</c:v>
                </c:pt>
                <c:pt idx="976">
                  <c:v>42326</c:v>
                </c:pt>
                <c:pt idx="977">
                  <c:v>42327</c:v>
                </c:pt>
                <c:pt idx="978">
                  <c:v>42328</c:v>
                </c:pt>
                <c:pt idx="979">
                  <c:v>42331</c:v>
                </c:pt>
                <c:pt idx="980">
                  <c:v>42332</c:v>
                </c:pt>
                <c:pt idx="981">
                  <c:v>42333</c:v>
                </c:pt>
                <c:pt idx="982">
                  <c:v>42335</c:v>
                </c:pt>
                <c:pt idx="983">
                  <c:v>42338</c:v>
                </c:pt>
                <c:pt idx="984">
                  <c:v>42339</c:v>
                </c:pt>
                <c:pt idx="985">
                  <c:v>42340</c:v>
                </c:pt>
                <c:pt idx="986">
                  <c:v>42341</c:v>
                </c:pt>
                <c:pt idx="987">
                  <c:v>42342</c:v>
                </c:pt>
                <c:pt idx="988">
                  <c:v>42345</c:v>
                </c:pt>
                <c:pt idx="989">
                  <c:v>42346</c:v>
                </c:pt>
                <c:pt idx="990">
                  <c:v>42347</c:v>
                </c:pt>
                <c:pt idx="991">
                  <c:v>42348</c:v>
                </c:pt>
                <c:pt idx="992">
                  <c:v>42349</c:v>
                </c:pt>
                <c:pt idx="993">
                  <c:v>42352</c:v>
                </c:pt>
                <c:pt idx="994">
                  <c:v>42353</c:v>
                </c:pt>
                <c:pt idx="995">
                  <c:v>42354</c:v>
                </c:pt>
                <c:pt idx="996">
                  <c:v>42355</c:v>
                </c:pt>
                <c:pt idx="997">
                  <c:v>42356</c:v>
                </c:pt>
                <c:pt idx="998">
                  <c:v>42359</c:v>
                </c:pt>
                <c:pt idx="999">
                  <c:v>42360</c:v>
                </c:pt>
                <c:pt idx="1000">
                  <c:v>42361</c:v>
                </c:pt>
                <c:pt idx="1001">
                  <c:v>42362</c:v>
                </c:pt>
                <c:pt idx="1002">
                  <c:v>42366</c:v>
                </c:pt>
                <c:pt idx="1003">
                  <c:v>42367</c:v>
                </c:pt>
                <c:pt idx="1004">
                  <c:v>42368</c:v>
                </c:pt>
                <c:pt idx="1005">
                  <c:v>42369</c:v>
                </c:pt>
                <c:pt idx="1006">
                  <c:v>42373</c:v>
                </c:pt>
                <c:pt idx="1007">
                  <c:v>42374</c:v>
                </c:pt>
                <c:pt idx="1008">
                  <c:v>42375</c:v>
                </c:pt>
                <c:pt idx="1009">
                  <c:v>42376</c:v>
                </c:pt>
                <c:pt idx="1010">
                  <c:v>42377</c:v>
                </c:pt>
                <c:pt idx="1011">
                  <c:v>42380</c:v>
                </c:pt>
                <c:pt idx="1012">
                  <c:v>42381</c:v>
                </c:pt>
                <c:pt idx="1013">
                  <c:v>42382</c:v>
                </c:pt>
                <c:pt idx="1014">
                  <c:v>42383</c:v>
                </c:pt>
                <c:pt idx="1015">
                  <c:v>42384</c:v>
                </c:pt>
                <c:pt idx="1016">
                  <c:v>42388</c:v>
                </c:pt>
                <c:pt idx="1017">
                  <c:v>42389</c:v>
                </c:pt>
                <c:pt idx="1018">
                  <c:v>42390</c:v>
                </c:pt>
                <c:pt idx="1019">
                  <c:v>42391</c:v>
                </c:pt>
                <c:pt idx="1020">
                  <c:v>42394</c:v>
                </c:pt>
                <c:pt idx="1021">
                  <c:v>42395</c:v>
                </c:pt>
                <c:pt idx="1022">
                  <c:v>42396</c:v>
                </c:pt>
                <c:pt idx="1023">
                  <c:v>42397</c:v>
                </c:pt>
                <c:pt idx="1024">
                  <c:v>42398</c:v>
                </c:pt>
                <c:pt idx="1025">
                  <c:v>42401</c:v>
                </c:pt>
                <c:pt idx="1026">
                  <c:v>42402</c:v>
                </c:pt>
                <c:pt idx="1027">
                  <c:v>42403</c:v>
                </c:pt>
                <c:pt idx="1028">
                  <c:v>42404</c:v>
                </c:pt>
                <c:pt idx="1029">
                  <c:v>42405</c:v>
                </c:pt>
                <c:pt idx="1030">
                  <c:v>42408</c:v>
                </c:pt>
                <c:pt idx="1031">
                  <c:v>42409</c:v>
                </c:pt>
                <c:pt idx="1032">
                  <c:v>42410</c:v>
                </c:pt>
                <c:pt idx="1033">
                  <c:v>42411</c:v>
                </c:pt>
                <c:pt idx="1034">
                  <c:v>42412</c:v>
                </c:pt>
                <c:pt idx="1035">
                  <c:v>42416</c:v>
                </c:pt>
                <c:pt idx="1036">
                  <c:v>42417</c:v>
                </c:pt>
                <c:pt idx="1037">
                  <c:v>42418</c:v>
                </c:pt>
                <c:pt idx="1038">
                  <c:v>42419</c:v>
                </c:pt>
                <c:pt idx="1039">
                  <c:v>42422</c:v>
                </c:pt>
                <c:pt idx="1040">
                  <c:v>42423</c:v>
                </c:pt>
                <c:pt idx="1041">
                  <c:v>42424</c:v>
                </c:pt>
                <c:pt idx="1042">
                  <c:v>42425</c:v>
                </c:pt>
                <c:pt idx="1043">
                  <c:v>42426</c:v>
                </c:pt>
                <c:pt idx="1044">
                  <c:v>42429</c:v>
                </c:pt>
                <c:pt idx="1045">
                  <c:v>42430</c:v>
                </c:pt>
                <c:pt idx="1046">
                  <c:v>42431</c:v>
                </c:pt>
                <c:pt idx="1047">
                  <c:v>42432</c:v>
                </c:pt>
                <c:pt idx="1048">
                  <c:v>42433</c:v>
                </c:pt>
                <c:pt idx="1049">
                  <c:v>42436</c:v>
                </c:pt>
                <c:pt idx="1050">
                  <c:v>42437</c:v>
                </c:pt>
                <c:pt idx="1051">
                  <c:v>42438</c:v>
                </c:pt>
                <c:pt idx="1052">
                  <c:v>42439</c:v>
                </c:pt>
                <c:pt idx="1053">
                  <c:v>42440</c:v>
                </c:pt>
                <c:pt idx="1054">
                  <c:v>42443</c:v>
                </c:pt>
                <c:pt idx="1055">
                  <c:v>42444</c:v>
                </c:pt>
                <c:pt idx="1056">
                  <c:v>42445</c:v>
                </c:pt>
                <c:pt idx="1057">
                  <c:v>42446</c:v>
                </c:pt>
                <c:pt idx="1058">
                  <c:v>42447</c:v>
                </c:pt>
                <c:pt idx="1059">
                  <c:v>42450</c:v>
                </c:pt>
                <c:pt idx="1060">
                  <c:v>42451</c:v>
                </c:pt>
                <c:pt idx="1061">
                  <c:v>42452</c:v>
                </c:pt>
                <c:pt idx="1062">
                  <c:v>42453</c:v>
                </c:pt>
                <c:pt idx="1063">
                  <c:v>42457</c:v>
                </c:pt>
                <c:pt idx="1064">
                  <c:v>42458</c:v>
                </c:pt>
                <c:pt idx="1065">
                  <c:v>42459</c:v>
                </c:pt>
                <c:pt idx="1066">
                  <c:v>42460</c:v>
                </c:pt>
                <c:pt idx="1067">
                  <c:v>42461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42471</c:v>
                </c:pt>
                <c:pt idx="1074">
                  <c:v>42472</c:v>
                </c:pt>
                <c:pt idx="1075">
                  <c:v>42473</c:v>
                </c:pt>
                <c:pt idx="1076">
                  <c:v>42474</c:v>
                </c:pt>
                <c:pt idx="1077">
                  <c:v>42475</c:v>
                </c:pt>
                <c:pt idx="1078">
                  <c:v>42478</c:v>
                </c:pt>
                <c:pt idx="1079">
                  <c:v>42479</c:v>
                </c:pt>
                <c:pt idx="1080">
                  <c:v>42480</c:v>
                </c:pt>
                <c:pt idx="1081">
                  <c:v>42481</c:v>
                </c:pt>
                <c:pt idx="1082">
                  <c:v>42482</c:v>
                </c:pt>
                <c:pt idx="1083">
                  <c:v>42485</c:v>
                </c:pt>
                <c:pt idx="1084">
                  <c:v>42486</c:v>
                </c:pt>
                <c:pt idx="1085">
                  <c:v>42487</c:v>
                </c:pt>
                <c:pt idx="1086">
                  <c:v>42488</c:v>
                </c:pt>
                <c:pt idx="1087">
                  <c:v>42489</c:v>
                </c:pt>
                <c:pt idx="1088">
                  <c:v>42492</c:v>
                </c:pt>
                <c:pt idx="1089">
                  <c:v>42493</c:v>
                </c:pt>
                <c:pt idx="1090">
                  <c:v>42494</c:v>
                </c:pt>
                <c:pt idx="1091">
                  <c:v>42495</c:v>
                </c:pt>
                <c:pt idx="1092">
                  <c:v>42496</c:v>
                </c:pt>
                <c:pt idx="1093">
                  <c:v>42499</c:v>
                </c:pt>
                <c:pt idx="1094">
                  <c:v>42500</c:v>
                </c:pt>
                <c:pt idx="1095">
                  <c:v>42501</c:v>
                </c:pt>
                <c:pt idx="1096">
                  <c:v>42502</c:v>
                </c:pt>
                <c:pt idx="1097">
                  <c:v>42503</c:v>
                </c:pt>
                <c:pt idx="1098">
                  <c:v>42506</c:v>
                </c:pt>
                <c:pt idx="1099">
                  <c:v>42507</c:v>
                </c:pt>
                <c:pt idx="1100">
                  <c:v>42508</c:v>
                </c:pt>
                <c:pt idx="1101">
                  <c:v>42509</c:v>
                </c:pt>
                <c:pt idx="1102">
                  <c:v>42510</c:v>
                </c:pt>
                <c:pt idx="1103">
                  <c:v>42513</c:v>
                </c:pt>
                <c:pt idx="1104">
                  <c:v>42514</c:v>
                </c:pt>
                <c:pt idx="1105">
                  <c:v>42515</c:v>
                </c:pt>
                <c:pt idx="1106">
                  <c:v>42516</c:v>
                </c:pt>
                <c:pt idx="1107">
                  <c:v>42517</c:v>
                </c:pt>
                <c:pt idx="1108">
                  <c:v>42521</c:v>
                </c:pt>
                <c:pt idx="1109">
                  <c:v>42522</c:v>
                </c:pt>
                <c:pt idx="1110">
                  <c:v>42523</c:v>
                </c:pt>
                <c:pt idx="1111">
                  <c:v>42524</c:v>
                </c:pt>
                <c:pt idx="1112">
                  <c:v>42527</c:v>
                </c:pt>
                <c:pt idx="1113">
                  <c:v>42528</c:v>
                </c:pt>
                <c:pt idx="1114">
                  <c:v>42529</c:v>
                </c:pt>
                <c:pt idx="1115">
                  <c:v>42530</c:v>
                </c:pt>
                <c:pt idx="1116">
                  <c:v>42531</c:v>
                </c:pt>
                <c:pt idx="1117">
                  <c:v>42534</c:v>
                </c:pt>
                <c:pt idx="1118">
                  <c:v>42535</c:v>
                </c:pt>
                <c:pt idx="1119">
                  <c:v>42536</c:v>
                </c:pt>
                <c:pt idx="1120">
                  <c:v>42537</c:v>
                </c:pt>
                <c:pt idx="1121">
                  <c:v>42538</c:v>
                </c:pt>
                <c:pt idx="1122">
                  <c:v>42541</c:v>
                </c:pt>
                <c:pt idx="1123">
                  <c:v>42542</c:v>
                </c:pt>
                <c:pt idx="1124">
                  <c:v>42543</c:v>
                </c:pt>
                <c:pt idx="1125">
                  <c:v>42544</c:v>
                </c:pt>
                <c:pt idx="1126">
                  <c:v>42545</c:v>
                </c:pt>
                <c:pt idx="1127">
                  <c:v>42548</c:v>
                </c:pt>
                <c:pt idx="1128">
                  <c:v>42549</c:v>
                </c:pt>
                <c:pt idx="1129">
                  <c:v>42550</c:v>
                </c:pt>
                <c:pt idx="1130">
                  <c:v>42551</c:v>
                </c:pt>
                <c:pt idx="1131">
                  <c:v>42552</c:v>
                </c:pt>
                <c:pt idx="1132">
                  <c:v>42556</c:v>
                </c:pt>
                <c:pt idx="1133">
                  <c:v>42557</c:v>
                </c:pt>
                <c:pt idx="1134">
                  <c:v>42558</c:v>
                </c:pt>
                <c:pt idx="1135">
                  <c:v>42559</c:v>
                </c:pt>
                <c:pt idx="1136">
                  <c:v>42562</c:v>
                </c:pt>
                <c:pt idx="1137">
                  <c:v>42563</c:v>
                </c:pt>
                <c:pt idx="1138">
                  <c:v>42564</c:v>
                </c:pt>
                <c:pt idx="1139">
                  <c:v>42565</c:v>
                </c:pt>
                <c:pt idx="1140">
                  <c:v>42566</c:v>
                </c:pt>
                <c:pt idx="1141">
                  <c:v>42569</c:v>
                </c:pt>
                <c:pt idx="1142">
                  <c:v>42570</c:v>
                </c:pt>
                <c:pt idx="1143">
                  <c:v>42571</c:v>
                </c:pt>
                <c:pt idx="1144">
                  <c:v>42572</c:v>
                </c:pt>
                <c:pt idx="1145">
                  <c:v>42573</c:v>
                </c:pt>
                <c:pt idx="1146">
                  <c:v>42576</c:v>
                </c:pt>
                <c:pt idx="1147">
                  <c:v>42577</c:v>
                </c:pt>
                <c:pt idx="1148">
                  <c:v>42578</c:v>
                </c:pt>
                <c:pt idx="1149">
                  <c:v>42579</c:v>
                </c:pt>
                <c:pt idx="1150">
                  <c:v>42580</c:v>
                </c:pt>
                <c:pt idx="1151">
                  <c:v>42583</c:v>
                </c:pt>
                <c:pt idx="1152">
                  <c:v>42584</c:v>
                </c:pt>
                <c:pt idx="1153">
                  <c:v>42585</c:v>
                </c:pt>
                <c:pt idx="1154">
                  <c:v>42586</c:v>
                </c:pt>
                <c:pt idx="1155">
                  <c:v>42587</c:v>
                </c:pt>
                <c:pt idx="1156">
                  <c:v>42590</c:v>
                </c:pt>
                <c:pt idx="1157">
                  <c:v>42591</c:v>
                </c:pt>
                <c:pt idx="1158">
                  <c:v>42592</c:v>
                </c:pt>
                <c:pt idx="1159">
                  <c:v>42593</c:v>
                </c:pt>
                <c:pt idx="1160">
                  <c:v>42594</c:v>
                </c:pt>
                <c:pt idx="1161">
                  <c:v>42597</c:v>
                </c:pt>
                <c:pt idx="1162">
                  <c:v>42598</c:v>
                </c:pt>
                <c:pt idx="1163">
                  <c:v>42599</c:v>
                </c:pt>
                <c:pt idx="1164">
                  <c:v>42600</c:v>
                </c:pt>
                <c:pt idx="1165">
                  <c:v>42601</c:v>
                </c:pt>
                <c:pt idx="1166">
                  <c:v>42604</c:v>
                </c:pt>
                <c:pt idx="1167">
                  <c:v>42605</c:v>
                </c:pt>
                <c:pt idx="1168">
                  <c:v>42606</c:v>
                </c:pt>
                <c:pt idx="1169">
                  <c:v>42607</c:v>
                </c:pt>
                <c:pt idx="1170">
                  <c:v>42608</c:v>
                </c:pt>
                <c:pt idx="1171">
                  <c:v>42611</c:v>
                </c:pt>
                <c:pt idx="1172">
                  <c:v>42612</c:v>
                </c:pt>
                <c:pt idx="1173">
                  <c:v>42613</c:v>
                </c:pt>
                <c:pt idx="1174">
                  <c:v>42614</c:v>
                </c:pt>
                <c:pt idx="1175">
                  <c:v>42615</c:v>
                </c:pt>
                <c:pt idx="1176">
                  <c:v>42619</c:v>
                </c:pt>
                <c:pt idx="1177">
                  <c:v>42620</c:v>
                </c:pt>
                <c:pt idx="1178">
                  <c:v>42621</c:v>
                </c:pt>
                <c:pt idx="1179">
                  <c:v>42622</c:v>
                </c:pt>
                <c:pt idx="1180">
                  <c:v>42625</c:v>
                </c:pt>
                <c:pt idx="1181">
                  <c:v>42626</c:v>
                </c:pt>
                <c:pt idx="1182">
                  <c:v>42627</c:v>
                </c:pt>
                <c:pt idx="1183">
                  <c:v>42628</c:v>
                </c:pt>
                <c:pt idx="1184">
                  <c:v>42629</c:v>
                </c:pt>
                <c:pt idx="1185">
                  <c:v>42632</c:v>
                </c:pt>
                <c:pt idx="1186">
                  <c:v>42633</c:v>
                </c:pt>
                <c:pt idx="1187">
                  <c:v>42634</c:v>
                </c:pt>
                <c:pt idx="1188">
                  <c:v>42635</c:v>
                </c:pt>
                <c:pt idx="1189">
                  <c:v>42636</c:v>
                </c:pt>
                <c:pt idx="1190">
                  <c:v>42639</c:v>
                </c:pt>
                <c:pt idx="1191">
                  <c:v>42640</c:v>
                </c:pt>
                <c:pt idx="1192">
                  <c:v>42641</c:v>
                </c:pt>
                <c:pt idx="1193">
                  <c:v>42642</c:v>
                </c:pt>
                <c:pt idx="1194">
                  <c:v>42643</c:v>
                </c:pt>
                <c:pt idx="1195">
                  <c:v>42646</c:v>
                </c:pt>
                <c:pt idx="1196">
                  <c:v>42647</c:v>
                </c:pt>
                <c:pt idx="1197">
                  <c:v>42648</c:v>
                </c:pt>
                <c:pt idx="1198">
                  <c:v>42649</c:v>
                </c:pt>
                <c:pt idx="1199">
                  <c:v>42650</c:v>
                </c:pt>
                <c:pt idx="1200">
                  <c:v>42653</c:v>
                </c:pt>
                <c:pt idx="1201">
                  <c:v>42654</c:v>
                </c:pt>
                <c:pt idx="1202">
                  <c:v>42655</c:v>
                </c:pt>
                <c:pt idx="1203">
                  <c:v>42656</c:v>
                </c:pt>
                <c:pt idx="1204">
                  <c:v>42657</c:v>
                </c:pt>
                <c:pt idx="1205">
                  <c:v>42660</c:v>
                </c:pt>
                <c:pt idx="1206">
                  <c:v>42661</c:v>
                </c:pt>
                <c:pt idx="1207">
                  <c:v>42662</c:v>
                </c:pt>
                <c:pt idx="1208">
                  <c:v>42663</c:v>
                </c:pt>
                <c:pt idx="1209">
                  <c:v>42664</c:v>
                </c:pt>
                <c:pt idx="1210">
                  <c:v>42667</c:v>
                </c:pt>
                <c:pt idx="1211">
                  <c:v>42668</c:v>
                </c:pt>
                <c:pt idx="1212">
                  <c:v>42669</c:v>
                </c:pt>
                <c:pt idx="1213">
                  <c:v>42670</c:v>
                </c:pt>
                <c:pt idx="1214">
                  <c:v>42671</c:v>
                </c:pt>
                <c:pt idx="1215">
                  <c:v>42674</c:v>
                </c:pt>
                <c:pt idx="1216">
                  <c:v>42675</c:v>
                </c:pt>
                <c:pt idx="1217">
                  <c:v>42676</c:v>
                </c:pt>
                <c:pt idx="1218">
                  <c:v>42677</c:v>
                </c:pt>
                <c:pt idx="1219">
                  <c:v>42678</c:v>
                </c:pt>
                <c:pt idx="1220">
                  <c:v>42681</c:v>
                </c:pt>
                <c:pt idx="1221">
                  <c:v>42682</c:v>
                </c:pt>
                <c:pt idx="1222">
                  <c:v>42683</c:v>
                </c:pt>
                <c:pt idx="1223">
                  <c:v>42684</c:v>
                </c:pt>
                <c:pt idx="1224">
                  <c:v>42685</c:v>
                </c:pt>
                <c:pt idx="1225">
                  <c:v>42688</c:v>
                </c:pt>
                <c:pt idx="1226">
                  <c:v>42689</c:v>
                </c:pt>
                <c:pt idx="1227">
                  <c:v>42690</c:v>
                </c:pt>
                <c:pt idx="1228">
                  <c:v>42691</c:v>
                </c:pt>
                <c:pt idx="1229">
                  <c:v>42692</c:v>
                </c:pt>
                <c:pt idx="1230">
                  <c:v>42695</c:v>
                </c:pt>
                <c:pt idx="1231">
                  <c:v>42696</c:v>
                </c:pt>
                <c:pt idx="1232">
                  <c:v>42697</c:v>
                </c:pt>
                <c:pt idx="1233">
                  <c:v>42699</c:v>
                </c:pt>
                <c:pt idx="1234">
                  <c:v>42702</c:v>
                </c:pt>
                <c:pt idx="1235">
                  <c:v>42703</c:v>
                </c:pt>
                <c:pt idx="1236">
                  <c:v>42704</c:v>
                </c:pt>
                <c:pt idx="1237">
                  <c:v>42705</c:v>
                </c:pt>
                <c:pt idx="1238">
                  <c:v>42706</c:v>
                </c:pt>
                <c:pt idx="1239">
                  <c:v>42709</c:v>
                </c:pt>
                <c:pt idx="1240">
                  <c:v>42710</c:v>
                </c:pt>
                <c:pt idx="1241">
                  <c:v>42711</c:v>
                </c:pt>
                <c:pt idx="1242">
                  <c:v>42712</c:v>
                </c:pt>
                <c:pt idx="1243">
                  <c:v>42713</c:v>
                </c:pt>
                <c:pt idx="1244">
                  <c:v>42716</c:v>
                </c:pt>
                <c:pt idx="1245">
                  <c:v>42717</c:v>
                </c:pt>
                <c:pt idx="1246">
                  <c:v>42718</c:v>
                </c:pt>
                <c:pt idx="1247">
                  <c:v>42719</c:v>
                </c:pt>
                <c:pt idx="1248">
                  <c:v>42720</c:v>
                </c:pt>
                <c:pt idx="1249">
                  <c:v>42723</c:v>
                </c:pt>
                <c:pt idx="1250">
                  <c:v>42724</c:v>
                </c:pt>
                <c:pt idx="1251">
                  <c:v>42725</c:v>
                </c:pt>
                <c:pt idx="1252">
                  <c:v>42726</c:v>
                </c:pt>
                <c:pt idx="1253">
                  <c:v>42727</c:v>
                </c:pt>
                <c:pt idx="1254">
                  <c:v>42731</c:v>
                </c:pt>
                <c:pt idx="1255">
                  <c:v>42732</c:v>
                </c:pt>
                <c:pt idx="1256">
                  <c:v>42733</c:v>
                </c:pt>
                <c:pt idx="1257">
                  <c:v>42734</c:v>
                </c:pt>
              </c:numCache>
            </c:numRef>
          </c:cat>
          <c:val>
            <c:numRef>
              <c:f>'BDX Distribution Fit'!$C$2:$C$1259</c:f>
              <c:numCache>
                <c:formatCode>General</c:formatCode>
                <c:ptCount val="1258"/>
                <c:pt idx="1">
                  <c:v>-1.7205557933181147E-2</c:v>
                </c:pt>
                <c:pt idx="2">
                  <c:v>-6.7183058068848592E-3</c:v>
                </c:pt>
                <c:pt idx="3">
                  <c:v>4.6664526003484998E-3</c:v>
                </c:pt>
                <c:pt idx="4">
                  <c:v>4.3721785933382223E-3</c:v>
                </c:pt>
                <c:pt idx="5">
                  <c:v>1.1791189201995147E-2</c:v>
                </c:pt>
                <c:pt idx="6">
                  <c:v>6.98172590258109E-3</c:v>
                </c:pt>
                <c:pt idx="7">
                  <c:v>-6.6915370470012445E-4</c:v>
                </c:pt>
                <c:pt idx="8">
                  <c:v>2.9411917194143589E-3</c:v>
                </c:pt>
                <c:pt idx="9">
                  <c:v>4.5284722333250975E-3</c:v>
                </c:pt>
                <c:pt idx="10">
                  <c:v>1.6213408598931361E-2</c:v>
                </c:pt>
                <c:pt idx="11">
                  <c:v>1.8525042453912142E-2</c:v>
                </c:pt>
                <c:pt idx="12">
                  <c:v>3.07571390618422E-3</c:v>
                </c:pt>
                <c:pt idx="13">
                  <c:v>-7.1915647276607642E-3</c:v>
                </c:pt>
                <c:pt idx="14">
                  <c:v>8.9813827231468336E-3</c:v>
                </c:pt>
                <c:pt idx="15">
                  <c:v>1.2187516704034404E-2</c:v>
                </c:pt>
                <c:pt idx="16">
                  <c:v>1.5130849236282206E-3</c:v>
                </c:pt>
                <c:pt idx="17">
                  <c:v>-3.534090128793728E-3</c:v>
                </c:pt>
                <c:pt idx="18">
                  <c:v>-1.2651741548595659E-3</c:v>
                </c:pt>
                <c:pt idx="19">
                  <c:v>-7.3697130425758308E-3</c:v>
                </c:pt>
                <c:pt idx="20">
                  <c:v>1.3805501611571543E-2</c:v>
                </c:pt>
                <c:pt idx="21">
                  <c:v>-1.5106088787833927E-3</c:v>
                </c:pt>
                <c:pt idx="22">
                  <c:v>6.6546392971189427E-3</c:v>
                </c:pt>
                <c:pt idx="23">
                  <c:v>7.7287229283227359E-3</c:v>
                </c:pt>
                <c:pt idx="24">
                  <c:v>-3.822278820258275E-2</c:v>
                </c:pt>
                <c:pt idx="25">
                  <c:v>-9.0721754411024584E-3</c:v>
                </c:pt>
                <c:pt idx="26">
                  <c:v>5.2064667238294114E-4</c:v>
                </c:pt>
                <c:pt idx="27">
                  <c:v>-5.6110389610234141E-3</c:v>
                </c:pt>
                <c:pt idx="28">
                  <c:v>5.7411833745493399E-3</c:v>
                </c:pt>
                <c:pt idx="29">
                  <c:v>-2.0839292249147071E-3</c:v>
                </c:pt>
                <c:pt idx="30">
                  <c:v>7.2747102966502783E-3</c:v>
                </c:pt>
                <c:pt idx="31">
                  <c:v>4.5199194279379662E-3</c:v>
                </c:pt>
                <c:pt idx="32">
                  <c:v>-2.7095022066534881E-3</c:v>
                </c:pt>
                <c:pt idx="33">
                  <c:v>-3.753809326408784E-3</c:v>
                </c:pt>
                <c:pt idx="34">
                  <c:v>-3.6377726335020382E-3</c:v>
                </c:pt>
                <c:pt idx="35">
                  <c:v>-4.9583219883883598E-3</c:v>
                </c:pt>
                <c:pt idx="36">
                  <c:v>1.079827777525301E-2</c:v>
                </c:pt>
                <c:pt idx="37">
                  <c:v>-2.0724775369883636E-3</c:v>
                </c:pt>
                <c:pt idx="38">
                  <c:v>1.2958177668523794E-3</c:v>
                </c:pt>
                <c:pt idx="39">
                  <c:v>-1.3034596348951986E-2</c:v>
                </c:pt>
                <c:pt idx="40">
                  <c:v>2.0969380320353748E-3</c:v>
                </c:pt>
                <c:pt idx="41">
                  <c:v>3.789618535767213E-3</c:v>
                </c:pt>
                <c:pt idx="42">
                  <c:v>-8.6455248233038868E-3</c:v>
                </c:pt>
                <c:pt idx="43">
                  <c:v>-7.5272767764007643E-3</c:v>
                </c:pt>
                <c:pt idx="44">
                  <c:v>6.1153680688523677E-3</c:v>
                </c:pt>
                <c:pt idx="45">
                  <c:v>1.5126908059361902E-2</c:v>
                </c:pt>
                <c:pt idx="46">
                  <c:v>2.8679582036965079E-3</c:v>
                </c:pt>
                <c:pt idx="47">
                  <c:v>-1.4329509541684011E-3</c:v>
                </c:pt>
                <c:pt idx="48">
                  <c:v>1.4109404313721062E-2</c:v>
                </c:pt>
                <c:pt idx="49">
                  <c:v>-2.5740698552583242E-3</c:v>
                </c:pt>
                <c:pt idx="50">
                  <c:v>6.2945609977859704E-3</c:v>
                </c:pt>
                <c:pt idx="51">
                  <c:v>2.5614039870820845E-4</c:v>
                </c:pt>
                <c:pt idx="52">
                  <c:v>-3.3342219016529069E-3</c:v>
                </c:pt>
                <c:pt idx="53">
                  <c:v>-9.8103614829919347E-3</c:v>
                </c:pt>
                <c:pt idx="54">
                  <c:v>-3.378312975620963E-3</c:v>
                </c:pt>
                <c:pt idx="55">
                  <c:v>6.5051761612870251E-4</c:v>
                </c:pt>
                <c:pt idx="56">
                  <c:v>-6.2630116182646849E-3</c:v>
                </c:pt>
                <c:pt idx="57">
                  <c:v>1.6486345438646043E-2</c:v>
                </c:pt>
                <c:pt idx="58">
                  <c:v>1.1581235708745647E-3</c:v>
                </c:pt>
                <c:pt idx="59">
                  <c:v>-2.8332397213584916E-3</c:v>
                </c:pt>
                <c:pt idx="60">
                  <c:v>-5.6906754996439071E-3</c:v>
                </c:pt>
                <c:pt idx="61">
                  <c:v>7.1082987659025062E-3</c:v>
                </c:pt>
                <c:pt idx="62">
                  <c:v>3.3427952765826005E-3</c:v>
                </c:pt>
                <c:pt idx="63">
                  <c:v>2.819705181290369E-3</c:v>
                </c:pt>
                <c:pt idx="64">
                  <c:v>-4.7468840027730689E-3</c:v>
                </c:pt>
                <c:pt idx="65">
                  <c:v>-1.4156164550999622E-3</c:v>
                </c:pt>
                <c:pt idx="66">
                  <c:v>-1.2440213785126348E-2</c:v>
                </c:pt>
                <c:pt idx="67">
                  <c:v>-8.9064064484801302E-3</c:v>
                </c:pt>
                <c:pt idx="68">
                  <c:v>5.2611292903735618E-4</c:v>
                </c:pt>
                <c:pt idx="69">
                  <c:v>3.0197105603576848E-3</c:v>
                </c:pt>
                <c:pt idx="70">
                  <c:v>-1.9726564970137306E-2</c:v>
                </c:pt>
                <c:pt idx="71">
                  <c:v>3.0704915854531437E-3</c:v>
                </c:pt>
                <c:pt idx="72">
                  <c:v>2.0711771054676507E-2</c:v>
                </c:pt>
                <c:pt idx="73">
                  <c:v>-4.186839333175982E-3</c:v>
                </c:pt>
                <c:pt idx="74">
                  <c:v>-9.1820038469900365E-4</c:v>
                </c:pt>
                <c:pt idx="75">
                  <c:v>3.0138614130589096E-3</c:v>
                </c:pt>
                <c:pt idx="76">
                  <c:v>-1.0257827683186106E-2</c:v>
                </c:pt>
                <c:pt idx="77">
                  <c:v>5.4050179464004812E-3</c:v>
                </c:pt>
                <c:pt idx="78">
                  <c:v>1.0853347373274851E-2</c:v>
                </c:pt>
                <c:pt idx="79">
                  <c:v>5.5768266944586798E-3</c:v>
                </c:pt>
                <c:pt idx="80">
                  <c:v>8.3714961740894035E-3</c:v>
                </c:pt>
                <c:pt idx="81">
                  <c:v>6.1372861578457448E-3</c:v>
                </c:pt>
                <c:pt idx="82">
                  <c:v>-1.2312570262297999E-2</c:v>
                </c:pt>
                <c:pt idx="83">
                  <c:v>1.2907710411600947E-4</c:v>
                </c:pt>
                <c:pt idx="84">
                  <c:v>1.933623874334264E-3</c:v>
                </c:pt>
                <c:pt idx="85">
                  <c:v>-1.2440213785126348E-2</c:v>
                </c:pt>
                <c:pt idx="86">
                  <c:v>3.9109095402245828E-4</c:v>
                </c:pt>
                <c:pt idx="87">
                  <c:v>1.3037249590540671E-4</c:v>
                </c:pt>
                <c:pt idx="88">
                  <c:v>-9.2963949629985936E-3</c:v>
                </c:pt>
                <c:pt idx="89">
                  <c:v>7.8617621080438304E-3</c:v>
                </c:pt>
                <c:pt idx="90">
                  <c:v>1.8255199623464838E-3</c:v>
                </c:pt>
                <c:pt idx="91">
                  <c:v>-3.6543928656486277E-3</c:v>
                </c:pt>
                <c:pt idx="92">
                  <c:v>-6.4275820972721229E-3</c:v>
                </c:pt>
                <c:pt idx="93">
                  <c:v>-3.9484873652203563E-4</c:v>
                </c:pt>
                <c:pt idx="94">
                  <c:v>-1.5522674787099611E-2</c:v>
                </c:pt>
                <c:pt idx="95">
                  <c:v>-8.0548013859415707E-3</c:v>
                </c:pt>
                <c:pt idx="96">
                  <c:v>1.6045226493173144E-2</c:v>
                </c:pt>
                <c:pt idx="97">
                  <c:v>-8.1241796043621944E-3</c:v>
                </c:pt>
                <c:pt idx="98">
                  <c:v>-4.960063402991763E-3</c:v>
                </c:pt>
                <c:pt idx="99">
                  <c:v>4.1574243783547666E-3</c:v>
                </c:pt>
                <c:pt idx="100">
                  <c:v>-4.0231078774737765E-3</c:v>
                </c:pt>
                <c:pt idx="101">
                  <c:v>-1.7483342212322715E-3</c:v>
                </c:pt>
                <c:pt idx="102">
                  <c:v>-1.1507585963603248E-2</c:v>
                </c:pt>
                <c:pt idx="103">
                  <c:v>-4.2301431688721762E-3</c:v>
                </c:pt>
                <c:pt idx="104">
                  <c:v>-1.2798638157622421E-2</c:v>
                </c:pt>
                <c:pt idx="105">
                  <c:v>-2.7700370959380511E-4</c:v>
                </c:pt>
                <c:pt idx="106">
                  <c:v>5.6641257698578484E-3</c:v>
                </c:pt>
                <c:pt idx="107">
                  <c:v>8.1453613575538757E-3</c:v>
                </c:pt>
                <c:pt idx="108">
                  <c:v>2.3346669120708373E-3</c:v>
                </c:pt>
                <c:pt idx="109">
                  <c:v>4.9261313239171468E-3</c:v>
                </c:pt>
                <c:pt idx="110">
                  <c:v>-1.0014538626632553E-2</c:v>
                </c:pt>
                <c:pt idx="111">
                  <c:v>4.2649512285805914E-3</c:v>
                </c:pt>
                <c:pt idx="112">
                  <c:v>2.0572135831803638E-3</c:v>
                </c:pt>
                <c:pt idx="113">
                  <c:v>2.0529901424869751E-3</c:v>
                </c:pt>
                <c:pt idx="114">
                  <c:v>6.1336839729927792E-3</c:v>
                </c:pt>
                <c:pt idx="115">
                  <c:v>-2.1765188075290919E-3</c:v>
                </c:pt>
                <c:pt idx="116">
                  <c:v>1.7816639284161377E-2</c:v>
                </c:pt>
                <c:pt idx="117">
                  <c:v>-1.0708376145402035E-3</c:v>
                </c:pt>
                <c:pt idx="118">
                  <c:v>-1.2668555847504929E-2</c:v>
                </c:pt>
                <c:pt idx="119">
                  <c:v>3.5200962242704146E-3</c:v>
                </c:pt>
                <c:pt idx="120">
                  <c:v>-1.2922659149122794E-2</c:v>
                </c:pt>
                <c:pt idx="121">
                  <c:v>-3.7035160966537649E-3</c:v>
                </c:pt>
                <c:pt idx="122">
                  <c:v>9.7095691611691608E-3</c:v>
                </c:pt>
                <c:pt idx="123">
                  <c:v>-4.6379011272428741E-3</c:v>
                </c:pt>
                <c:pt idx="124">
                  <c:v>2.1773804449625095E-2</c:v>
                </c:pt>
                <c:pt idx="125">
                  <c:v>8.2601403386265565E-3</c:v>
                </c:pt>
                <c:pt idx="126">
                  <c:v>4.2367238083995248E-3</c:v>
                </c:pt>
                <c:pt idx="127">
                  <c:v>-4.6349247313694992E-3</c:v>
                </c:pt>
                <c:pt idx="128">
                  <c:v>-2.6581146144403459E-3</c:v>
                </c:pt>
                <c:pt idx="129">
                  <c:v>-2.398408620493024E-3</c:v>
                </c:pt>
                <c:pt idx="130">
                  <c:v>-2.0030943830781269E-3</c:v>
                </c:pt>
                <c:pt idx="131">
                  <c:v>2.669926047562689E-3</c:v>
                </c:pt>
                <c:pt idx="132">
                  <c:v>-8.8378080502273058E-3</c:v>
                </c:pt>
                <c:pt idx="133">
                  <c:v>9.4104197364500652E-4</c:v>
                </c:pt>
                <c:pt idx="134">
                  <c:v>9.4017185978784211E-4</c:v>
                </c:pt>
                <c:pt idx="135">
                  <c:v>9.6193238945261467E-3</c:v>
                </c:pt>
                <c:pt idx="136">
                  <c:v>2.7882816018160914E-3</c:v>
                </c:pt>
                <c:pt idx="137">
                  <c:v>7.0027185212654906E-3</c:v>
                </c:pt>
                <c:pt idx="138">
                  <c:v>-1.5390995819454785E-2</c:v>
                </c:pt>
                <c:pt idx="139">
                  <c:v>-1.0213788849206387E-2</c:v>
                </c:pt>
                <c:pt idx="140">
                  <c:v>-1.1684925514762119E-2</c:v>
                </c:pt>
                <c:pt idx="141">
                  <c:v>7.4886757302656901E-3</c:v>
                </c:pt>
                <c:pt idx="142">
                  <c:v>1.0390710435550017E-2</c:v>
                </c:pt>
                <c:pt idx="143">
                  <c:v>1.9278726671097222E-2</c:v>
                </c:pt>
                <c:pt idx="144">
                  <c:v>3.5490779021656663E-3</c:v>
                </c:pt>
                <c:pt idx="145">
                  <c:v>-6.5824325026660043E-3</c:v>
                </c:pt>
                <c:pt idx="146">
                  <c:v>-7.0249950531130669E-3</c:v>
                </c:pt>
                <c:pt idx="147">
                  <c:v>-1.0160548877271679E-2</c:v>
                </c:pt>
                <c:pt idx="148">
                  <c:v>-9.4104197364501638E-4</c:v>
                </c:pt>
                <c:pt idx="149">
                  <c:v>5.6330432172567143E-3</c:v>
                </c:pt>
                <c:pt idx="150">
                  <c:v>9.3185420067635871E-3</c:v>
                </c:pt>
                <c:pt idx="151">
                  <c:v>1.0594924476885308E-3</c:v>
                </c:pt>
                <c:pt idx="152">
                  <c:v>-6.6207825640691152E-4</c:v>
                </c:pt>
                <c:pt idx="153">
                  <c:v>5.1522641419423721E-3</c:v>
                </c:pt>
                <c:pt idx="154">
                  <c:v>4.2077548494515267E-3</c:v>
                </c:pt>
                <c:pt idx="155">
                  <c:v>-1.9702071632772991E-3</c:v>
                </c:pt>
                <c:pt idx="156">
                  <c:v>1.445196110141144E-3</c:v>
                </c:pt>
                <c:pt idx="157">
                  <c:v>-3.6827437963153275E-3</c:v>
                </c:pt>
                <c:pt idx="158">
                  <c:v>8.659240685674011E-3</c:v>
                </c:pt>
                <c:pt idx="159">
                  <c:v>3.9180839180185783E-4</c:v>
                </c:pt>
                <c:pt idx="160">
                  <c:v>-5.4995225113873463E-3</c:v>
                </c:pt>
                <c:pt idx="161">
                  <c:v>-2.234720842654774E-3</c:v>
                </c:pt>
                <c:pt idx="162">
                  <c:v>-9.5201149572216627E-3</c:v>
                </c:pt>
                <c:pt idx="163">
                  <c:v>8.7302568224842305E-3</c:v>
                </c:pt>
                <c:pt idx="164">
                  <c:v>-1.5816908788708122E-3</c:v>
                </c:pt>
                <c:pt idx="165">
                  <c:v>-2.1127147925133786E-3</c:v>
                </c:pt>
                <c:pt idx="166">
                  <c:v>-1.7199798099626958E-3</c:v>
                </c:pt>
                <c:pt idx="167">
                  <c:v>3.8326946024760783E-3</c:v>
                </c:pt>
                <c:pt idx="168">
                  <c:v>2.240020943554188E-3</c:v>
                </c:pt>
                <c:pt idx="169">
                  <c:v>7.8657714240961182E-3</c:v>
                </c:pt>
                <c:pt idx="170">
                  <c:v>4.7175383019567255E-3</c:v>
                </c:pt>
                <c:pt idx="171">
                  <c:v>9.2394276522776552E-3</c:v>
                </c:pt>
                <c:pt idx="172">
                  <c:v>8.7697353887492002E-3</c:v>
                </c:pt>
                <c:pt idx="173">
                  <c:v>-2.8287780634892509E-3</c:v>
                </c:pt>
                <c:pt idx="174">
                  <c:v>7.5684606288041086E-3</c:v>
                </c:pt>
                <c:pt idx="175">
                  <c:v>-3.0717788697843455E-3</c:v>
                </c:pt>
                <c:pt idx="176">
                  <c:v>7.7891027755686831E-3</c:v>
                </c:pt>
                <c:pt idx="177">
                  <c:v>6.8450159450097227E-3</c:v>
                </c:pt>
                <c:pt idx="178">
                  <c:v>3.1531757475631887E-3</c:v>
                </c:pt>
                <c:pt idx="179">
                  <c:v>1.0068502895835775E-3</c:v>
                </c:pt>
                <c:pt idx="180">
                  <c:v>-3.7811458008382244E-3</c:v>
                </c:pt>
                <c:pt idx="181">
                  <c:v>3.7875040079567764E-4</c:v>
                </c:pt>
                <c:pt idx="182">
                  <c:v>1.2614890350035721E-3</c:v>
                </c:pt>
                <c:pt idx="183">
                  <c:v>-2.6510016632638011E-3</c:v>
                </c:pt>
                <c:pt idx="184">
                  <c:v>-1.391432362048172E-3</c:v>
                </c:pt>
                <c:pt idx="185">
                  <c:v>-8.3895816388011909E-3</c:v>
                </c:pt>
                <c:pt idx="186">
                  <c:v>5.0929771933609968E-3</c:v>
                </c:pt>
                <c:pt idx="187">
                  <c:v>-2.2886221411673223E-3</c:v>
                </c:pt>
                <c:pt idx="188">
                  <c:v>4.9520644000340067E-3</c:v>
                </c:pt>
                <c:pt idx="189">
                  <c:v>3.1615636396331117E-3</c:v>
                </c:pt>
                <c:pt idx="190">
                  <c:v>-5.4440913255870268E-3</c:v>
                </c:pt>
                <c:pt idx="191">
                  <c:v>5.4440913255870017E-3</c:v>
                </c:pt>
                <c:pt idx="192">
                  <c:v>3.1515996485042531E-3</c:v>
                </c:pt>
                <c:pt idx="193">
                  <c:v>1.2587559966195934E-4</c:v>
                </c:pt>
                <c:pt idx="194">
                  <c:v>-2.8465710410397853E-2</c:v>
                </c:pt>
                <c:pt idx="195">
                  <c:v>-1.0805312401227275E-2</c:v>
                </c:pt>
                <c:pt idx="196">
                  <c:v>8.2122341029612772E-3</c:v>
                </c:pt>
                <c:pt idx="197">
                  <c:v>-5.3367714661030448E-3</c:v>
                </c:pt>
                <c:pt idx="198">
                  <c:v>-1.436697783113291E-3</c:v>
                </c:pt>
                <c:pt idx="199">
                  <c:v>9.7549082827850433E-3</c:v>
                </c:pt>
                <c:pt idx="200">
                  <c:v>-2.3325142371265852E-3</c:v>
                </c:pt>
                <c:pt idx="201">
                  <c:v>-2.4680479203326453E-3</c:v>
                </c:pt>
                <c:pt idx="202">
                  <c:v>-1.6258369351277495E-2</c:v>
                </c:pt>
                <c:pt idx="203">
                  <c:v>3.2992497365574637E-3</c:v>
                </c:pt>
                <c:pt idx="204">
                  <c:v>-6.6094062108514057E-3</c:v>
                </c:pt>
                <c:pt idx="205">
                  <c:v>-1.8584855005535936E-3</c:v>
                </c:pt>
                <c:pt idx="206">
                  <c:v>3.9852441692169089E-4</c:v>
                </c:pt>
                <c:pt idx="207">
                  <c:v>6.6381632380837986E-4</c:v>
                </c:pt>
                <c:pt idx="208">
                  <c:v>4.5027715423355975E-3</c:v>
                </c:pt>
                <c:pt idx="209">
                  <c:v>7.8968438637834586E-3</c:v>
                </c:pt>
                <c:pt idx="210">
                  <c:v>-8.0290070039134801E-3</c:v>
                </c:pt>
                <c:pt idx="211">
                  <c:v>1.2084709624859852E-2</c:v>
                </c:pt>
                <c:pt idx="212">
                  <c:v>2.4249924231925388E-2</c:v>
                </c:pt>
                <c:pt idx="213">
                  <c:v>-3.818648198327905E-2</c:v>
                </c:pt>
                <c:pt idx="214">
                  <c:v>-5.9756750264864517E-3</c:v>
                </c:pt>
                <c:pt idx="215">
                  <c:v>1.9958907080902502E-3</c:v>
                </c:pt>
                <c:pt idx="216">
                  <c:v>-8.0075907046904191E-3</c:v>
                </c:pt>
                <c:pt idx="217">
                  <c:v>3.3442523756940152E-3</c:v>
                </c:pt>
                <c:pt idx="218">
                  <c:v>-3.3442523756940542E-3</c:v>
                </c:pt>
                <c:pt idx="219">
                  <c:v>1.0927607713013853E-2</c:v>
                </c:pt>
                <c:pt idx="220">
                  <c:v>1.8538098759628733E-3</c:v>
                </c:pt>
                <c:pt idx="221">
                  <c:v>2.642411680584573E-3</c:v>
                </c:pt>
                <c:pt idx="222">
                  <c:v>5.1325903124497798E-3</c:v>
                </c:pt>
                <c:pt idx="223">
                  <c:v>8.3660546850467567E-3</c:v>
                </c:pt>
                <c:pt idx="224">
                  <c:v>1.1776309920198664E-2</c:v>
                </c:pt>
                <c:pt idx="225">
                  <c:v>3.8586307915786853E-4</c:v>
                </c:pt>
                <c:pt idx="226">
                  <c:v>-7.8755878892486884E-3</c:v>
                </c:pt>
                <c:pt idx="227">
                  <c:v>5.9446982021178268E-3</c:v>
                </c:pt>
                <c:pt idx="228">
                  <c:v>-8.2805420336447347E-3</c:v>
                </c:pt>
                <c:pt idx="229">
                  <c:v>-3.9052812730648308E-3</c:v>
                </c:pt>
                <c:pt idx="230">
                  <c:v>-5.6242445749859421E-3</c:v>
                </c:pt>
                <c:pt idx="231">
                  <c:v>9.5295258480506163E-3</c:v>
                </c:pt>
                <c:pt idx="232">
                  <c:v>5.4418110919740737E-3</c:v>
                </c:pt>
                <c:pt idx="233">
                  <c:v>2.6624247587746421E-3</c:v>
                </c:pt>
                <c:pt idx="234">
                  <c:v>6.8506431721449433E-3</c:v>
                </c:pt>
                <c:pt idx="235">
                  <c:v>-1.9340252887220667E-3</c:v>
                </c:pt>
                <c:pt idx="236">
                  <c:v>9.5055018158836328E-3</c:v>
                </c:pt>
                <c:pt idx="237">
                  <c:v>4.9735369403972537E-3</c:v>
                </c:pt>
                <c:pt idx="238">
                  <c:v>-1.7825166457724939E-3</c:v>
                </c:pt>
                <c:pt idx="239">
                  <c:v>-9.6037721451899902E-3</c:v>
                </c:pt>
                <c:pt idx="240">
                  <c:v>1.2911691930355516E-2</c:v>
                </c:pt>
                <c:pt idx="241">
                  <c:v>1.3961143727711602E-3</c:v>
                </c:pt>
                <c:pt idx="242">
                  <c:v>-3.9397426070347562E-3</c:v>
                </c:pt>
                <c:pt idx="243">
                  <c:v>7.6113390559928379E-3</c:v>
                </c:pt>
                <c:pt idx="244">
                  <c:v>-3.4178998153411191E-3</c:v>
                </c:pt>
                <c:pt idx="245">
                  <c:v>-3.811498719725733E-3</c:v>
                </c:pt>
                <c:pt idx="246">
                  <c:v>-6.8974727880888537E-3</c:v>
                </c:pt>
                <c:pt idx="247">
                  <c:v>3.3269675375033414E-3</c:v>
                </c:pt>
                <c:pt idx="248">
                  <c:v>-1.2080897201417345E-2</c:v>
                </c:pt>
                <c:pt idx="249">
                  <c:v>1.0930562827825601E-2</c:v>
                </c:pt>
                <c:pt idx="250">
                  <c:v>1.5986050964829326E-2</c:v>
                </c:pt>
                <c:pt idx="251">
                  <c:v>1.1761937055851228E-2</c:v>
                </c:pt>
                <c:pt idx="252">
                  <c:v>-4.9771691026108205E-4</c:v>
                </c:pt>
                <c:pt idx="253">
                  <c:v>3.354718378226991E-3</c:v>
                </c:pt>
                <c:pt idx="254">
                  <c:v>8.8910661539883928E-3</c:v>
                </c:pt>
                <c:pt idx="255">
                  <c:v>2.5785059289035431E-3</c:v>
                </c:pt>
                <c:pt idx="256">
                  <c:v>1.5928191244521527E-3</c:v>
                </c:pt>
                <c:pt idx="257">
                  <c:v>9.7897629968863209E-4</c:v>
                </c:pt>
                <c:pt idx="258">
                  <c:v>6.5829930206674821E-3</c:v>
                </c:pt>
                <c:pt idx="259">
                  <c:v>4.8484163040330127E-3</c:v>
                </c:pt>
                <c:pt idx="260">
                  <c:v>3.6210384125168493E-3</c:v>
                </c:pt>
                <c:pt idx="261">
                  <c:v>-1.6881569386090261E-3</c:v>
                </c:pt>
                <c:pt idx="262">
                  <c:v>1.294984463099148E-2</c:v>
                </c:pt>
                <c:pt idx="263">
                  <c:v>-2.3855615192928331E-3</c:v>
                </c:pt>
                <c:pt idx="264">
                  <c:v>-7.1672305760321793E-4</c:v>
                </c:pt>
                <c:pt idx="265">
                  <c:v>1.6716281166169731E-3</c:v>
                </c:pt>
                <c:pt idx="266">
                  <c:v>9.1443817904455164E-3</c:v>
                </c:pt>
                <c:pt idx="267">
                  <c:v>-6.2852150558989671E-3</c:v>
                </c:pt>
                <c:pt idx="268">
                  <c:v>2.6137684532901713E-3</c:v>
                </c:pt>
                <c:pt idx="269">
                  <c:v>-1.9001819610568317E-3</c:v>
                </c:pt>
                <c:pt idx="270">
                  <c:v>-9.5149788540232745E-4</c:v>
                </c:pt>
                <c:pt idx="271">
                  <c:v>1.3121535818463658E-2</c:v>
                </c:pt>
                <c:pt idx="272">
                  <c:v>1.1745627699815614E-4</c:v>
                </c:pt>
                <c:pt idx="273">
                  <c:v>2.9047868327187806E-2</c:v>
                </c:pt>
                <c:pt idx="274">
                  <c:v>2.3924679638432059E-3</c:v>
                </c:pt>
                <c:pt idx="275">
                  <c:v>2.2760245006995869E-4</c:v>
                </c:pt>
                <c:pt idx="276">
                  <c:v>3.9738759648556962E-3</c:v>
                </c:pt>
                <c:pt idx="277">
                  <c:v>6.7963255590734251E-4</c:v>
                </c:pt>
                <c:pt idx="278">
                  <c:v>2.7140663302311656E-3</c:v>
                </c:pt>
                <c:pt idx="279">
                  <c:v>-9.0387461323078694E-4</c:v>
                </c:pt>
                <c:pt idx="280">
                  <c:v>-9.0469234172707027E-4</c:v>
                </c:pt>
                <c:pt idx="281">
                  <c:v>1.1307041837749815E-3</c:v>
                </c:pt>
                <c:pt idx="282">
                  <c:v>9.0365830208168389E-4</c:v>
                </c:pt>
                <c:pt idx="283">
                  <c:v>-1.3069120178141264E-2</c:v>
                </c:pt>
                <c:pt idx="284">
                  <c:v>-6.7718704292720686E-3</c:v>
                </c:pt>
                <c:pt idx="285">
                  <c:v>1.2361402027424374E-2</c:v>
                </c:pt>
                <c:pt idx="286">
                  <c:v>-1.213112188401406E-2</c:v>
                </c:pt>
                <c:pt idx="287">
                  <c:v>1.1515732630339378E-4</c:v>
                </c:pt>
                <c:pt idx="288">
                  <c:v>1.4969110024415202E-2</c:v>
                </c:pt>
                <c:pt idx="289">
                  <c:v>-1.2483731142957791E-3</c:v>
                </c:pt>
                <c:pt idx="290">
                  <c:v>7.805048483675448E-3</c:v>
                </c:pt>
                <c:pt idx="291">
                  <c:v>-1.0145584504300154E-3</c:v>
                </c:pt>
                <c:pt idx="292">
                  <c:v>5.9600849010484668E-3</c:v>
                </c:pt>
                <c:pt idx="293">
                  <c:v>-6.5040194697598471E-3</c:v>
                </c:pt>
                <c:pt idx="294">
                  <c:v>1.3607968165887799E-3</c:v>
                </c:pt>
                <c:pt idx="295">
                  <c:v>6.7766101789430233E-3</c:v>
                </c:pt>
                <c:pt idx="296">
                  <c:v>8.629969135732175E-3</c:v>
                </c:pt>
                <c:pt idx="297">
                  <c:v>5.8970749726077066E-3</c:v>
                </c:pt>
                <c:pt idx="298">
                  <c:v>1.0264437224364001E-2</c:v>
                </c:pt>
                <c:pt idx="299">
                  <c:v>1.5580196548823951E-2</c:v>
                </c:pt>
                <c:pt idx="300">
                  <c:v>-2.1644676162151121E-3</c:v>
                </c:pt>
                <c:pt idx="301">
                  <c:v>-4.8873718861995128E-3</c:v>
                </c:pt>
                <c:pt idx="302">
                  <c:v>-1.19833904723641E-3</c:v>
                </c:pt>
                <c:pt idx="303">
                  <c:v>1.3533476294667264E-2</c:v>
                </c:pt>
                <c:pt idx="304">
                  <c:v>-1.1464512673238355E-2</c:v>
                </c:pt>
                <c:pt idx="305">
                  <c:v>8.5567906534710688E-3</c:v>
                </c:pt>
                <c:pt idx="306">
                  <c:v>-3.1326146946962733E-3</c:v>
                </c:pt>
                <c:pt idx="307">
                  <c:v>1.5885311817457018E-2</c:v>
                </c:pt>
                <c:pt idx="308">
                  <c:v>1.3222812640997934E-2</c:v>
                </c:pt>
                <c:pt idx="309">
                  <c:v>4.7176937180368342E-3</c:v>
                </c:pt>
                <c:pt idx="310">
                  <c:v>1.0453632094852808E-3</c:v>
                </c:pt>
                <c:pt idx="311">
                  <c:v>9.0489209151033423E-3</c:v>
                </c:pt>
                <c:pt idx="312">
                  <c:v>-1.7617286826441033E-3</c:v>
                </c:pt>
                <c:pt idx="313">
                  <c:v>1.5545819055236784E-3</c:v>
                </c:pt>
                <c:pt idx="314">
                  <c:v>-4.6711816148306594E-3</c:v>
                </c:pt>
                <c:pt idx="315">
                  <c:v>-6.7860747803625667E-3</c:v>
                </c:pt>
                <c:pt idx="316">
                  <c:v>6.0574814176228451E-3</c:v>
                </c:pt>
                <c:pt idx="317">
                  <c:v>3.8451930720464771E-3</c:v>
                </c:pt>
                <c:pt idx="318">
                  <c:v>2.4862497860319542E-3</c:v>
                </c:pt>
                <c:pt idx="319">
                  <c:v>-3.0050441503889479E-3</c:v>
                </c:pt>
                <c:pt idx="320">
                  <c:v>-1.5899961320290212E-2</c:v>
                </c:pt>
                <c:pt idx="321">
                  <c:v>6.0969608610029922E-3</c:v>
                </c:pt>
                <c:pt idx="322">
                  <c:v>-9.1593532210149219E-3</c:v>
                </c:pt>
                <c:pt idx="323">
                  <c:v>-9.5643801621688642E-3</c:v>
                </c:pt>
                <c:pt idx="324">
                  <c:v>9.6700815751361857E-3</c:v>
                </c:pt>
                <c:pt idx="325">
                  <c:v>6.3251974717104644E-3</c:v>
                </c:pt>
                <c:pt idx="326">
                  <c:v>7.1203751200483662E-3</c:v>
                </c:pt>
                <c:pt idx="327">
                  <c:v>-9.2243545801209918E-3</c:v>
                </c:pt>
                <c:pt idx="328">
                  <c:v>1.4946705453658095E-2</c:v>
                </c:pt>
                <c:pt idx="329">
                  <c:v>-1.853355397973774E-2</c:v>
                </c:pt>
                <c:pt idx="330">
                  <c:v>2.0059622453933359E-3</c:v>
                </c:pt>
                <c:pt idx="331">
                  <c:v>-5.3936348972087071E-3</c:v>
                </c:pt>
                <c:pt idx="332">
                  <c:v>-7.6645176246528772E-3</c:v>
                </c:pt>
                <c:pt idx="333">
                  <c:v>2.7196800085765537E-2</c:v>
                </c:pt>
                <c:pt idx="334">
                  <c:v>1.3120670481948066E-2</c:v>
                </c:pt>
                <c:pt idx="335">
                  <c:v>-5.3514283628927749E-3</c:v>
                </c:pt>
                <c:pt idx="336">
                  <c:v>5.7619039256399133E-3</c:v>
                </c:pt>
                <c:pt idx="337">
                  <c:v>1.12792061537716E-3</c:v>
                </c:pt>
                <c:pt idx="338">
                  <c:v>1.7406236861251066E-3</c:v>
                </c:pt>
                <c:pt idx="339">
                  <c:v>1.88493749744745E-2</c:v>
                </c:pt>
                <c:pt idx="340">
                  <c:v>7.2022044710015201E-3</c:v>
                </c:pt>
                <c:pt idx="341">
                  <c:v>1.425055305378679E-2</c:v>
                </c:pt>
                <c:pt idx="342">
                  <c:v>-4.2341624521182106E-3</c:v>
                </c:pt>
                <c:pt idx="343">
                  <c:v>-8.3234362705425554E-3</c:v>
                </c:pt>
                <c:pt idx="344">
                  <c:v>1.2655875139924631E-2</c:v>
                </c:pt>
                <c:pt idx="345">
                  <c:v>-6.5056434339319123E-3</c:v>
                </c:pt>
                <c:pt idx="346">
                  <c:v>-1.0884235454526909E-3</c:v>
                </c:pt>
                <c:pt idx="347">
                  <c:v>-9.8494067002265172E-3</c:v>
                </c:pt>
                <c:pt idx="348">
                  <c:v>1.4985895776613077E-3</c:v>
                </c:pt>
                <c:pt idx="349">
                  <c:v>6.5672251921037924E-3</c:v>
                </c:pt>
                <c:pt idx="350">
                  <c:v>1.0752232329351257E-2</c:v>
                </c:pt>
                <c:pt idx="351">
                  <c:v>-1.0950646972824706E-2</c:v>
                </c:pt>
                <c:pt idx="352">
                  <c:v>9.9212242783147683E-5</c:v>
                </c:pt>
                <c:pt idx="353">
                  <c:v>-2.2062639572596646E-2</c:v>
                </c:pt>
                <c:pt idx="354">
                  <c:v>5.8638787819294555E-3</c:v>
                </c:pt>
                <c:pt idx="355">
                  <c:v>-8.4020765118339377E-3</c:v>
                </c:pt>
                <c:pt idx="356">
                  <c:v>-9.8052693195826417E-3</c:v>
                </c:pt>
                <c:pt idx="357">
                  <c:v>8.5273235069858906E-3</c:v>
                </c:pt>
                <c:pt idx="358">
                  <c:v>9.5704470498882456E-3</c:v>
                </c:pt>
                <c:pt idx="359">
                  <c:v>-1.7241052639709108E-3</c:v>
                </c:pt>
                <c:pt idx="360">
                  <c:v>-2.1338179520399027E-3</c:v>
                </c:pt>
                <c:pt idx="361">
                  <c:v>-6.5312971262005996E-3</c:v>
                </c:pt>
                <c:pt idx="362">
                  <c:v>9.4768163317879104E-3</c:v>
                </c:pt>
                <c:pt idx="363">
                  <c:v>4.0561447401983065E-4</c:v>
                </c:pt>
                <c:pt idx="364">
                  <c:v>1.5391865888293289E-2</c:v>
                </c:pt>
                <c:pt idx="365">
                  <c:v>2.293495722528632E-3</c:v>
                </c:pt>
                <c:pt idx="366">
                  <c:v>-1.6165827474361995E-2</c:v>
                </c:pt>
                <c:pt idx="367">
                  <c:v>-2.6047421390125308E-2</c:v>
                </c:pt>
                <c:pt idx="368">
                  <c:v>-2.288344711619034E-3</c:v>
                </c:pt>
                <c:pt idx="369">
                  <c:v>1.7138598179938822E-2</c:v>
                </c:pt>
                <c:pt idx="370">
                  <c:v>3.1682585480520831E-3</c:v>
                </c:pt>
                <c:pt idx="371">
                  <c:v>1.1767263832568795E-2</c:v>
                </c:pt>
                <c:pt idx="372">
                  <c:v>-4.1433421574017994E-3</c:v>
                </c:pt>
                <c:pt idx="373">
                  <c:v>8.0981144853181685E-4</c:v>
                </c:pt>
                <c:pt idx="374">
                  <c:v>4.2406985029110628E-3</c:v>
                </c:pt>
                <c:pt idx="375">
                  <c:v>-2.1488682371618249E-2</c:v>
                </c:pt>
                <c:pt idx="376">
                  <c:v>6.7713710717269447E-3</c:v>
                </c:pt>
                <c:pt idx="377">
                  <c:v>8.8563227913589209E-3</c:v>
                </c:pt>
                <c:pt idx="378">
                  <c:v>6.9686993421912502E-3</c:v>
                </c:pt>
                <c:pt idx="379">
                  <c:v>-6.0569423240883014E-3</c:v>
                </c:pt>
                <c:pt idx="380">
                  <c:v>3.4367453411897008E-3</c:v>
                </c:pt>
                <c:pt idx="381">
                  <c:v>9.1407724294488048E-3</c:v>
                </c:pt>
                <c:pt idx="382">
                  <c:v>1.9800664484762441E-2</c:v>
                </c:pt>
                <c:pt idx="383">
                  <c:v>1.5672072479139462E-3</c:v>
                </c:pt>
                <c:pt idx="384">
                  <c:v>-2.6461161598589828E-3</c:v>
                </c:pt>
                <c:pt idx="385">
                  <c:v>5.8861730224027799E-4</c:v>
                </c:pt>
                <c:pt idx="386">
                  <c:v>9.9542586659263962E-3</c:v>
                </c:pt>
                <c:pt idx="387">
                  <c:v>6.3885181523410592E-3</c:v>
                </c:pt>
                <c:pt idx="388">
                  <c:v>8.263724147226632E-3</c:v>
                </c:pt>
                <c:pt idx="389">
                  <c:v>-1.8198605094906018E-3</c:v>
                </c:pt>
                <c:pt idx="390">
                  <c:v>-5.5758104771105538E-3</c:v>
                </c:pt>
                <c:pt idx="391">
                  <c:v>-2.0266067759716609E-3</c:v>
                </c:pt>
                <c:pt idx="392">
                  <c:v>-2.6115632062618517E-3</c:v>
                </c:pt>
                <c:pt idx="393">
                  <c:v>-1.3568428955514481E-3</c:v>
                </c:pt>
                <c:pt idx="394">
                  <c:v>-1.1645121945657222E-3</c:v>
                </c:pt>
                <c:pt idx="395">
                  <c:v>7.0630891291331042E-3</c:v>
                </c:pt>
                <c:pt idx="396">
                  <c:v>-5.8985769345672812E-3</c:v>
                </c:pt>
                <c:pt idx="397">
                  <c:v>-1.5639051602000284E-2</c:v>
                </c:pt>
                <c:pt idx="398">
                  <c:v>-7.3166764903316835E-3</c:v>
                </c:pt>
                <c:pt idx="399">
                  <c:v>-5.9719386650657312E-3</c:v>
                </c:pt>
                <c:pt idx="400">
                  <c:v>-1.6985357621753343E-3</c:v>
                </c:pt>
                <c:pt idx="401">
                  <c:v>3.0951743838528922E-3</c:v>
                </c:pt>
                <c:pt idx="402">
                  <c:v>-3.6953320430187417E-3</c:v>
                </c:pt>
                <c:pt idx="403">
                  <c:v>6.0015765916589432E-4</c:v>
                </c:pt>
                <c:pt idx="404">
                  <c:v>-1.4009818467832472E-3</c:v>
                </c:pt>
                <c:pt idx="405">
                  <c:v>-3.3101139995516493E-3</c:v>
                </c:pt>
                <c:pt idx="406">
                  <c:v>-1.7227799217258116E-2</c:v>
                </c:pt>
                <c:pt idx="407">
                  <c:v>-4.918581089252346E-3</c:v>
                </c:pt>
                <c:pt idx="408">
                  <c:v>3.7935474981694514E-3</c:v>
                </c:pt>
                <c:pt idx="409">
                  <c:v>4.6962698205933419E-3</c:v>
                </c:pt>
                <c:pt idx="410">
                  <c:v>5.0917420877797813E-4</c:v>
                </c:pt>
                <c:pt idx="411">
                  <c:v>6.2918305328808228E-3</c:v>
                </c:pt>
                <c:pt idx="412">
                  <c:v>1.7182792312485161E-3</c:v>
                </c:pt>
                <c:pt idx="413">
                  <c:v>8.0761497513387231E-4</c:v>
                </c:pt>
                <c:pt idx="414">
                  <c:v>-1.8844449100783634E-2</c:v>
                </c:pt>
                <c:pt idx="415">
                  <c:v>3.4900147252529988E-3</c:v>
                </c:pt>
                <c:pt idx="416">
                  <c:v>-1.0241642928085442E-4</c:v>
                </c:pt>
                <c:pt idx="417">
                  <c:v>-2.0517580199109976E-3</c:v>
                </c:pt>
                <c:pt idx="418">
                  <c:v>-7.1908695595007796E-4</c:v>
                </c:pt>
                <c:pt idx="419">
                  <c:v>1.4385839698790285E-2</c:v>
                </c:pt>
                <c:pt idx="420">
                  <c:v>6.0391970479879015E-3</c:v>
                </c:pt>
                <c:pt idx="421">
                  <c:v>5.6508491938536513E-3</c:v>
                </c:pt>
                <c:pt idx="422">
                  <c:v>3.4154106231693068E-3</c:v>
                </c:pt>
                <c:pt idx="423">
                  <c:v>-3.0087536015379685E-4</c:v>
                </c:pt>
                <c:pt idx="424">
                  <c:v>6.6983280191634581E-3</c:v>
                </c:pt>
                <c:pt idx="425">
                  <c:v>-7.0996643636792442E-3</c:v>
                </c:pt>
                <c:pt idx="426">
                  <c:v>3.4060981300395973E-3</c:v>
                </c:pt>
                <c:pt idx="427">
                  <c:v>7.3735507331820233E-3</c:v>
                </c:pt>
                <c:pt idx="428">
                  <c:v>6.9467487449358253E-4</c:v>
                </c:pt>
                <c:pt idx="429">
                  <c:v>1.4966768633924482E-2</c:v>
                </c:pt>
                <c:pt idx="430">
                  <c:v>5.3609339680397942E-3</c:v>
                </c:pt>
                <c:pt idx="431">
                  <c:v>-7.9052294071617676E-3</c:v>
                </c:pt>
                <c:pt idx="432">
                  <c:v>-1.7652367212233958E-3</c:v>
                </c:pt>
                <c:pt idx="433">
                  <c:v>-7.784444017478449E-3</c:v>
                </c:pt>
                <c:pt idx="434">
                  <c:v>-8.3441082053945341E-3</c:v>
                </c:pt>
                <c:pt idx="435">
                  <c:v>6.6610354223442933E-3</c:v>
                </c:pt>
                <c:pt idx="436">
                  <c:v>-1.0258533233146766E-2</c:v>
                </c:pt>
                <c:pt idx="437">
                  <c:v>1.300560746050887E-3</c:v>
                </c:pt>
                <c:pt idx="438">
                  <c:v>8.9579724870959311E-3</c:v>
                </c:pt>
                <c:pt idx="439">
                  <c:v>-2.6789361051099006E-3</c:v>
                </c:pt>
                <c:pt idx="440">
                  <c:v>-1.1491522851625803E-2</c:v>
                </c:pt>
                <c:pt idx="441">
                  <c:v>9.2037246811454473E-3</c:v>
                </c:pt>
                <c:pt idx="442">
                  <c:v>-9.9074895701637584E-3</c:v>
                </c:pt>
                <c:pt idx="443">
                  <c:v>-1.1124688774000724E-2</c:v>
                </c:pt>
                <c:pt idx="444">
                  <c:v>7.8002372003281072E-3</c:v>
                </c:pt>
                <c:pt idx="445">
                  <c:v>2.0574033832700803E-2</c:v>
                </c:pt>
                <c:pt idx="446">
                  <c:v>1.6179135344077344E-2</c:v>
                </c:pt>
                <c:pt idx="447">
                  <c:v>-4.8640503846731064E-4</c:v>
                </c:pt>
                <c:pt idx="448">
                  <c:v>-1.6681813157316049E-2</c:v>
                </c:pt>
                <c:pt idx="449">
                  <c:v>1.7848853875258239E-2</c:v>
                </c:pt>
                <c:pt idx="450">
                  <c:v>1.169264032241461E-2</c:v>
                </c:pt>
                <c:pt idx="451">
                  <c:v>6.8932910109283894E-3</c:v>
                </c:pt>
                <c:pt idx="452">
                  <c:v>2.0016101891508404E-3</c:v>
                </c:pt>
                <c:pt idx="453">
                  <c:v>3.9913213133400587E-3</c:v>
                </c:pt>
                <c:pt idx="454">
                  <c:v>1.0659943985593593E-2</c:v>
                </c:pt>
                <c:pt idx="455">
                  <c:v>-5.2685848998210326E-3</c:v>
                </c:pt>
                <c:pt idx="456">
                  <c:v>-4.348654558332019E-3</c:v>
                </c:pt>
                <c:pt idx="457">
                  <c:v>7.5507328466237929E-3</c:v>
                </c:pt>
                <c:pt idx="458">
                  <c:v>1.4094557279751695E-3</c:v>
                </c:pt>
                <c:pt idx="459">
                  <c:v>-8.0132306632870291E-3</c:v>
                </c:pt>
                <c:pt idx="460">
                  <c:v>-4.9341012521820528E-3</c:v>
                </c:pt>
                <c:pt idx="461">
                  <c:v>3.8041023766610552E-4</c:v>
                </c:pt>
                <c:pt idx="462">
                  <c:v>1.3130120385418571E-2</c:v>
                </c:pt>
                <c:pt idx="463">
                  <c:v>4.2141177913083217E-3</c:v>
                </c:pt>
                <c:pt idx="464">
                  <c:v>4.6710141737574766E-4</c:v>
                </c:pt>
                <c:pt idx="465">
                  <c:v>-7.1240941919472178E-3</c:v>
                </c:pt>
                <c:pt idx="466">
                  <c:v>1.3177112714746381E-2</c:v>
                </c:pt>
                <c:pt idx="467">
                  <c:v>2.6887984950824399E-3</c:v>
                </c:pt>
                <c:pt idx="468">
                  <c:v>8.4824303686416563E-3</c:v>
                </c:pt>
                <c:pt idx="469">
                  <c:v>-8.2047024734625551E-3</c:v>
                </c:pt>
                <c:pt idx="470">
                  <c:v>5.8148212564596473E-3</c:v>
                </c:pt>
                <c:pt idx="471">
                  <c:v>4.2244428262108386E-3</c:v>
                </c:pt>
                <c:pt idx="472">
                  <c:v>-9.2064645686773978E-3</c:v>
                </c:pt>
                <c:pt idx="473">
                  <c:v>2.9552935796049494E-3</c:v>
                </c:pt>
                <c:pt idx="474">
                  <c:v>2.2107478628695478E-3</c:v>
                </c:pt>
                <c:pt idx="475">
                  <c:v>4.4069357985425045E-3</c:v>
                </c:pt>
                <c:pt idx="476">
                  <c:v>-4.5817153542278516E-4</c:v>
                </c:pt>
                <c:pt idx="477">
                  <c:v>1.1907166090670588E-3</c:v>
                </c:pt>
                <c:pt idx="478">
                  <c:v>-3.2090775854485571E-3</c:v>
                </c:pt>
                <c:pt idx="479">
                  <c:v>4.5909701238579416E-4</c:v>
                </c:pt>
                <c:pt idx="480">
                  <c:v>-3.218006851943774E-3</c:v>
                </c:pt>
                <c:pt idx="481">
                  <c:v>-4.3375348896545112E-3</c:v>
                </c:pt>
                <c:pt idx="482">
                  <c:v>2.6786158986908809E-3</c:v>
                </c:pt>
                <c:pt idx="483">
                  <c:v>-9.2670398005621317E-3</c:v>
                </c:pt>
                <c:pt idx="484">
                  <c:v>-3.8244882001201245E-3</c:v>
                </c:pt>
                <c:pt idx="485">
                  <c:v>1.7644388376381048E-2</c:v>
                </c:pt>
                <c:pt idx="486">
                  <c:v>2.396784340551775E-3</c:v>
                </c:pt>
                <c:pt idx="487">
                  <c:v>-1.1948473458726122E-2</c:v>
                </c:pt>
                <c:pt idx="488">
                  <c:v>-1.577794161391164E-2</c:v>
                </c:pt>
                <c:pt idx="489">
                  <c:v>-6.0767252548500766E-3</c:v>
                </c:pt>
                <c:pt idx="490">
                  <c:v>4.2765202131836008E-3</c:v>
                </c:pt>
                <c:pt idx="491">
                  <c:v>4.0694755825412508E-3</c:v>
                </c:pt>
                <c:pt idx="492">
                  <c:v>-1.2285290227727502E-3</c:v>
                </c:pt>
                <c:pt idx="493">
                  <c:v>2.6133100027230394E-2</c:v>
                </c:pt>
                <c:pt idx="494">
                  <c:v>-4.8945565283632451E-3</c:v>
                </c:pt>
                <c:pt idx="495">
                  <c:v>7.929973177237426E-3</c:v>
                </c:pt>
                <c:pt idx="496">
                  <c:v>5.038741528629276E-3</c:v>
                </c:pt>
                <c:pt idx="497">
                  <c:v>2.2819595043045877E-3</c:v>
                </c:pt>
                <c:pt idx="498">
                  <c:v>3.8219949319745947E-3</c:v>
                </c:pt>
                <c:pt idx="499">
                  <c:v>2.2680886880519927E-3</c:v>
                </c:pt>
                <c:pt idx="500">
                  <c:v>2.2629561007231598E-3</c:v>
                </c:pt>
                <c:pt idx="501">
                  <c:v>-9.9508051371276739E-4</c:v>
                </c:pt>
                <c:pt idx="502">
                  <c:v>-1.2293538573116478E-2</c:v>
                </c:pt>
                <c:pt idx="503">
                  <c:v>2.105197736556211E-3</c:v>
                </c:pt>
                <c:pt idx="504">
                  <c:v>7.3114023119886585E-4</c:v>
                </c:pt>
                <c:pt idx="505">
                  <c:v>1.4332631922105892E-2</c:v>
                </c:pt>
                <c:pt idx="506">
                  <c:v>4.5025196491490214E-4</c:v>
                </c:pt>
                <c:pt idx="507">
                  <c:v>9.58659178887423E-3</c:v>
                </c:pt>
                <c:pt idx="508">
                  <c:v>3.4714514017443925E-3</c:v>
                </c:pt>
                <c:pt idx="509">
                  <c:v>-1.3238146202366503E-2</c:v>
                </c:pt>
                <c:pt idx="510">
                  <c:v>5.7460990213793759E-3</c:v>
                </c:pt>
                <c:pt idx="511">
                  <c:v>1.0737580402406571E-3</c:v>
                </c:pt>
                <c:pt idx="512">
                  <c:v>1.5191329999327805E-3</c:v>
                </c:pt>
                <c:pt idx="513">
                  <c:v>-6.0904846365371764E-3</c:v>
                </c:pt>
                <c:pt idx="514">
                  <c:v>1.2569475941952004E-3</c:v>
                </c:pt>
                <c:pt idx="515">
                  <c:v>9.8651339449639763E-4</c:v>
                </c:pt>
                <c:pt idx="516">
                  <c:v>-1.0452396384357399E-2</c:v>
                </c:pt>
                <c:pt idx="517">
                  <c:v>-2.4296418745851468E-2</c:v>
                </c:pt>
                <c:pt idx="518">
                  <c:v>-7.9198921312291972E-3</c:v>
                </c:pt>
                <c:pt idx="519">
                  <c:v>1.2179939530979894E-2</c:v>
                </c:pt>
                <c:pt idx="520">
                  <c:v>-4.3528778868468241E-3</c:v>
                </c:pt>
                <c:pt idx="521">
                  <c:v>2.2251568227900456E-3</c:v>
                </c:pt>
                <c:pt idx="522">
                  <c:v>1.2956952324890878E-3</c:v>
                </c:pt>
                <c:pt idx="523">
                  <c:v>-2.5479103400046384E-2</c:v>
                </c:pt>
                <c:pt idx="524">
                  <c:v>5.770803453648261E-3</c:v>
                </c:pt>
                <c:pt idx="525">
                  <c:v>1.1629107840431342E-2</c:v>
                </c:pt>
                <c:pt idx="526">
                  <c:v>-7.4621234553596833E-4</c:v>
                </c:pt>
                <c:pt idx="527">
                  <c:v>2.7154360303069665E-2</c:v>
                </c:pt>
                <c:pt idx="528">
                  <c:v>7.4188278319184398E-3</c:v>
                </c:pt>
                <c:pt idx="529">
                  <c:v>1.830977006428482E-2</c:v>
                </c:pt>
                <c:pt idx="530">
                  <c:v>2.8281006220049051E-3</c:v>
                </c:pt>
                <c:pt idx="531">
                  <c:v>9.049027973528077E-3</c:v>
                </c:pt>
                <c:pt idx="532">
                  <c:v>5.2466387300526842E-4</c:v>
                </c:pt>
                <c:pt idx="533">
                  <c:v>8.4432860127156631E-3</c:v>
                </c:pt>
                <c:pt idx="534">
                  <c:v>-1.2033673523274516E-2</c:v>
                </c:pt>
                <c:pt idx="535">
                  <c:v>1.333293699037527E-2</c:v>
                </c:pt>
                <c:pt idx="536">
                  <c:v>-4.6854165534134717E-3</c:v>
                </c:pt>
                <c:pt idx="537">
                  <c:v>1.7389919970828109E-4</c:v>
                </c:pt>
                <c:pt idx="538">
                  <c:v>-4.0953417924883924E-3</c:v>
                </c:pt>
                <c:pt idx="539">
                  <c:v>3.1383613260165828E-3</c:v>
                </c:pt>
                <c:pt idx="540">
                  <c:v>1.8261512415239242E-3</c:v>
                </c:pt>
                <c:pt idx="541">
                  <c:v>1.0420562379514272E-3</c:v>
                </c:pt>
                <c:pt idx="542">
                  <c:v>-2.4330795011049317E-3</c:v>
                </c:pt>
                <c:pt idx="543">
                  <c:v>1.5196237952148316E-2</c:v>
                </c:pt>
                <c:pt idx="544">
                  <c:v>-3.6054508797767042E-3</c:v>
                </c:pt>
                <c:pt idx="545">
                  <c:v>-4.9806096603200074E-3</c:v>
                </c:pt>
                <c:pt idx="546">
                  <c:v>3.5539089983973688E-3</c:v>
                </c:pt>
                <c:pt idx="547">
                  <c:v>3.4605818134692684E-4</c:v>
                </c:pt>
                <c:pt idx="548">
                  <c:v>-2.3382110122994676E-3</c:v>
                </c:pt>
                <c:pt idx="549">
                  <c:v>1.1265103151281613E-3</c:v>
                </c:pt>
                <c:pt idx="550">
                  <c:v>-2.4278058651748115E-3</c:v>
                </c:pt>
                <c:pt idx="551">
                  <c:v>1.3880120350338026E-3</c:v>
                </c:pt>
                <c:pt idx="552">
                  <c:v>2.3380084964845153E-3</c:v>
                </c:pt>
                <c:pt idx="553">
                  <c:v>1.023968230354445E-2</c:v>
                </c:pt>
                <c:pt idx="554">
                  <c:v>-9.893773759075089E-3</c:v>
                </c:pt>
                <c:pt idx="555">
                  <c:v>0</c:v>
                </c:pt>
                <c:pt idx="556">
                  <c:v>-9.4689035243389463E-3</c:v>
                </c:pt>
                <c:pt idx="557">
                  <c:v>-8.8546752853879331E-3</c:v>
                </c:pt>
                <c:pt idx="558">
                  <c:v>6.5827289025206549E-3</c:v>
                </c:pt>
                <c:pt idx="559">
                  <c:v>1.9227463329344837E-3</c:v>
                </c:pt>
                <c:pt idx="560">
                  <c:v>5.3119872179596414E-3</c:v>
                </c:pt>
                <c:pt idx="561">
                  <c:v>3.4680315576636027E-3</c:v>
                </c:pt>
                <c:pt idx="562">
                  <c:v>1.324067817655443E-2</c:v>
                </c:pt>
                <c:pt idx="563">
                  <c:v>1.5362271178952858E-3</c:v>
                </c:pt>
                <c:pt idx="564">
                  <c:v>-8.5315223020623594E-4</c:v>
                </c:pt>
                <c:pt idx="565">
                  <c:v>2.1315620123437172E-3</c:v>
                </c:pt>
                <c:pt idx="566">
                  <c:v>-9.1552075559268656E-3</c:v>
                </c:pt>
                <c:pt idx="567">
                  <c:v>-7.7659748873378899E-3</c:v>
                </c:pt>
                <c:pt idx="568">
                  <c:v>-1.4747873477389284E-2</c:v>
                </c:pt>
                <c:pt idx="569">
                  <c:v>1.5094321289105192E-2</c:v>
                </c:pt>
                <c:pt idx="570">
                  <c:v>-2.490049501925851E-2</c:v>
                </c:pt>
                <c:pt idx="571">
                  <c:v>-1.3046374614539537E-2</c:v>
                </c:pt>
                <c:pt idx="572">
                  <c:v>1.3845097125242262E-2</c:v>
                </c:pt>
                <c:pt idx="573">
                  <c:v>9.0953797727200691E-3</c:v>
                </c:pt>
                <c:pt idx="574">
                  <c:v>-7.3228278302832836E-3</c:v>
                </c:pt>
                <c:pt idx="575">
                  <c:v>2.034614110684313E-3</c:v>
                </c:pt>
                <c:pt idx="576">
                  <c:v>8.5353478515403768E-3</c:v>
                </c:pt>
                <c:pt idx="577">
                  <c:v>5.2562624202953103E-4</c:v>
                </c:pt>
                <c:pt idx="578">
                  <c:v>-4.3003739476010451E-3</c:v>
                </c:pt>
                <c:pt idx="579">
                  <c:v>2.98590025109601E-3</c:v>
                </c:pt>
                <c:pt idx="580">
                  <c:v>-1.306288393578078E-2</c:v>
                </c:pt>
                <c:pt idx="581">
                  <c:v>2.2185763131477368E-3</c:v>
                </c:pt>
                <c:pt idx="582">
                  <c:v>-5.6002449093849466E-3</c:v>
                </c:pt>
                <c:pt idx="583">
                  <c:v>7.5485325214578684E-3</c:v>
                </c:pt>
                <c:pt idx="584">
                  <c:v>-1.2821846184465099E-2</c:v>
                </c:pt>
                <c:pt idx="585">
                  <c:v>9.0102928470777392E-3</c:v>
                </c:pt>
                <c:pt idx="586">
                  <c:v>7.8730057801493832E-3</c:v>
                </c:pt>
                <c:pt idx="587">
                  <c:v>7.4617252134220298E-3</c:v>
                </c:pt>
                <c:pt idx="588">
                  <c:v>8.7078192404148515E-3</c:v>
                </c:pt>
                <c:pt idx="589">
                  <c:v>1.0007020506904048E-2</c:v>
                </c:pt>
                <c:pt idx="590">
                  <c:v>7.4400914096448946E-3</c:v>
                </c:pt>
                <c:pt idx="591">
                  <c:v>5.3532595164981142E-3</c:v>
                </c:pt>
                <c:pt idx="592">
                  <c:v>-3.395600150706315E-3</c:v>
                </c:pt>
                <c:pt idx="593">
                  <c:v>-3.3218381651938466E-3</c:v>
                </c:pt>
                <c:pt idx="594">
                  <c:v>-1.2275354671300531E-2</c:v>
                </c:pt>
                <c:pt idx="595">
                  <c:v>4.9110489474247371E-3</c:v>
                </c:pt>
                <c:pt idx="596">
                  <c:v>-2.064853625852704E-3</c:v>
                </c:pt>
                <c:pt idx="597">
                  <c:v>-6.2203391950413399E-3</c:v>
                </c:pt>
                <c:pt idx="598">
                  <c:v>5.2725012039400374E-3</c:v>
                </c:pt>
                <c:pt idx="599">
                  <c:v>-3.9733870490246811E-3</c:v>
                </c:pt>
                <c:pt idx="600">
                  <c:v>1.3838103118497226E-3</c:v>
                </c:pt>
                <c:pt idx="601">
                  <c:v>7.405525506267629E-3</c:v>
                </c:pt>
                <c:pt idx="602">
                  <c:v>3.2548643097429987E-3</c:v>
                </c:pt>
                <c:pt idx="603">
                  <c:v>5.1293625074989781E-4</c:v>
                </c:pt>
                <c:pt idx="604">
                  <c:v>5.965047734052791E-3</c:v>
                </c:pt>
                <c:pt idx="605">
                  <c:v>2.9693045762769618E-3</c:v>
                </c:pt>
                <c:pt idx="606">
                  <c:v>1.8618254076791553E-3</c:v>
                </c:pt>
                <c:pt idx="607">
                  <c:v>8.0004201792475346E-3</c:v>
                </c:pt>
                <c:pt idx="608">
                  <c:v>8.0017446161060734E-4</c:v>
                </c:pt>
                <c:pt idx="609">
                  <c:v>4.1171811798162471E-3</c:v>
                </c:pt>
                <c:pt idx="610">
                  <c:v>8.93198753777605E-3</c:v>
                </c:pt>
                <c:pt idx="611">
                  <c:v>-7.340136640034441E-3</c:v>
                </c:pt>
                <c:pt idx="612">
                  <c:v>-3.2703011388486429E-3</c:v>
                </c:pt>
                <c:pt idx="613">
                  <c:v>-7.2494719621805101E-3</c:v>
                </c:pt>
                <c:pt idx="614">
                  <c:v>-4.7489662074997963E-3</c:v>
                </c:pt>
                <c:pt idx="615">
                  <c:v>4.9181989264246734E-3</c:v>
                </c:pt>
                <c:pt idx="616">
                  <c:v>-4.1534139581774765E-3</c:v>
                </c:pt>
                <c:pt idx="617">
                  <c:v>6.3502998285565387E-3</c:v>
                </c:pt>
                <c:pt idx="618">
                  <c:v>-1.5204000129794134E-3</c:v>
                </c:pt>
                <c:pt idx="619">
                  <c:v>1.3515475107433621E-3</c:v>
                </c:pt>
                <c:pt idx="620">
                  <c:v>2.5321082245436912E-4</c:v>
                </c:pt>
                <c:pt idx="621">
                  <c:v>-4.991729008555614E-3</c:v>
                </c:pt>
                <c:pt idx="622">
                  <c:v>1.1301426242450271E-2</c:v>
                </c:pt>
                <c:pt idx="623">
                  <c:v>3.5996859598284967E-3</c:v>
                </c:pt>
                <c:pt idx="624">
                  <c:v>-5.8511106985078415E-4</c:v>
                </c:pt>
                <c:pt idx="625">
                  <c:v>-1.0929030457070091E-2</c:v>
                </c:pt>
                <c:pt idx="626">
                  <c:v>1.2432925574969377E-2</c:v>
                </c:pt>
                <c:pt idx="627">
                  <c:v>7.5112638522375162E-4</c:v>
                </c:pt>
                <c:pt idx="628">
                  <c:v>2.0834199033117513E-3</c:v>
                </c:pt>
                <c:pt idx="629">
                  <c:v>7.4894033189916952E-4</c:v>
                </c:pt>
                <c:pt idx="630">
                  <c:v>-3.5834866204345552E-3</c:v>
                </c:pt>
                <c:pt idx="631">
                  <c:v>-2.5914178754773681E-3</c:v>
                </c:pt>
                <c:pt idx="632">
                  <c:v>-5.0348237308431099E-3</c:v>
                </c:pt>
                <c:pt idx="633">
                  <c:v>4.1136632853405386E-3</c:v>
                </c:pt>
                <c:pt idx="634">
                  <c:v>1.0048808854827226E-3</c:v>
                </c:pt>
                <c:pt idx="635">
                  <c:v>-3.7734731769401612E-3</c:v>
                </c:pt>
                <c:pt idx="636">
                  <c:v>0</c:v>
                </c:pt>
                <c:pt idx="637">
                  <c:v>-1.2086523138684505E-2</c:v>
                </c:pt>
                <c:pt idx="638">
                  <c:v>8.5517819124423765E-3</c:v>
                </c:pt>
                <c:pt idx="639">
                  <c:v>-6.5130673776469293E-3</c:v>
                </c:pt>
                <c:pt idx="640">
                  <c:v>3.3887012693183389E-3</c:v>
                </c:pt>
                <c:pt idx="641">
                  <c:v>3.1243661083284096E-3</c:v>
                </c:pt>
                <c:pt idx="642">
                  <c:v>-1.0122554030922615E-3</c:v>
                </c:pt>
                <c:pt idx="643">
                  <c:v>-1.013219396432989E-3</c:v>
                </c:pt>
                <c:pt idx="644">
                  <c:v>3.7944028203952922E-3</c:v>
                </c:pt>
                <c:pt idx="645">
                  <c:v>3.3660090687640779E-4</c:v>
                </c:pt>
                <c:pt idx="646">
                  <c:v>4.3653228284515483E-3</c:v>
                </c:pt>
                <c:pt idx="647">
                  <c:v>-2.6654657247890429E-2</c:v>
                </c:pt>
                <c:pt idx="648">
                  <c:v>-1.3773777241882779E-3</c:v>
                </c:pt>
                <c:pt idx="649">
                  <c:v>6.8681199447312626E-3</c:v>
                </c:pt>
                <c:pt idx="650">
                  <c:v>-9.0241285636568011E-3</c:v>
                </c:pt>
                <c:pt idx="651">
                  <c:v>-8.6358728156239815E-5</c:v>
                </c:pt>
                <c:pt idx="652">
                  <c:v>-9.0200195975813947E-3</c:v>
                </c:pt>
                <c:pt idx="653">
                  <c:v>1.3585638329943944E-2</c:v>
                </c:pt>
                <c:pt idx="654">
                  <c:v>2.317929028526281E-3</c:v>
                </c:pt>
                <c:pt idx="655">
                  <c:v>1.2853570070897847E-3</c:v>
                </c:pt>
                <c:pt idx="656">
                  <c:v>8.2726190833733327E-3</c:v>
                </c:pt>
                <c:pt idx="657">
                  <c:v>2.7141632773402024E-3</c:v>
                </c:pt>
                <c:pt idx="658">
                  <c:v>-6.7140037965355412E-3</c:v>
                </c:pt>
                <c:pt idx="659">
                  <c:v>5.3578828191580058E-3</c:v>
                </c:pt>
                <c:pt idx="660">
                  <c:v>2.7104848179582679E-3</c:v>
                </c:pt>
                <c:pt idx="661">
                  <c:v>-4.9181989264246292E-3</c:v>
                </c:pt>
                <c:pt idx="662">
                  <c:v>-9.3549667223156269E-4</c:v>
                </c:pt>
                <c:pt idx="663">
                  <c:v>-4.7761120753717938E-3</c:v>
                </c:pt>
                <c:pt idx="664">
                  <c:v>4.1803440672739519E-3</c:v>
                </c:pt>
                <c:pt idx="665">
                  <c:v>2.2960496485764869E-3</c:v>
                </c:pt>
                <c:pt idx="666">
                  <c:v>-7.5884448532184444E-3</c:v>
                </c:pt>
                <c:pt idx="667">
                  <c:v>-3.0858326333539758E-3</c:v>
                </c:pt>
                <c:pt idx="668">
                  <c:v>5.9062362831415376E-3</c:v>
                </c:pt>
                <c:pt idx="669">
                  <c:v>-2.7348077191006572E-3</c:v>
                </c:pt>
                <c:pt idx="670">
                  <c:v>1.8810007279013111E-3</c:v>
                </c:pt>
                <c:pt idx="671">
                  <c:v>-5.5677200455965976E-3</c:v>
                </c:pt>
                <c:pt idx="672">
                  <c:v>2.9729278392414157E-3</c:v>
                </c:pt>
                <c:pt idx="673">
                  <c:v>-9.3361822215440836E-3</c:v>
                </c:pt>
                <c:pt idx="674">
                  <c:v>3.5545948400038177E-3</c:v>
                </c:pt>
                <c:pt idx="675">
                  <c:v>-4.5104149653806148E-3</c:v>
                </c:pt>
                <c:pt idx="676">
                  <c:v>1.39001231526066E-3</c:v>
                </c:pt>
                <c:pt idx="677">
                  <c:v>-1.2931622802217997E-2</c:v>
                </c:pt>
                <c:pt idx="678">
                  <c:v>3.0732619901202361E-3</c:v>
                </c:pt>
                <c:pt idx="679">
                  <c:v>2.0144829351054433E-3</c:v>
                </c:pt>
                <c:pt idx="680">
                  <c:v>2.0103604001127937E-3</c:v>
                </c:pt>
                <c:pt idx="681">
                  <c:v>4.2696526823499965E-3</c:v>
                </c:pt>
                <c:pt idx="682">
                  <c:v>-1.1455726087544485E-2</c:v>
                </c:pt>
                <c:pt idx="683">
                  <c:v>-8.3903993942825682E-3</c:v>
                </c:pt>
                <c:pt idx="684">
                  <c:v>-1.0648853880082941E-3</c:v>
                </c:pt>
                <c:pt idx="685">
                  <c:v>9.6312132043000296E-3</c:v>
                </c:pt>
                <c:pt idx="686">
                  <c:v>4.3953963480967777E-4</c:v>
                </c:pt>
                <c:pt idx="687">
                  <c:v>3.0717074630004317E-3</c:v>
                </c:pt>
                <c:pt idx="688">
                  <c:v>2.0133611948840455E-3</c:v>
                </c:pt>
                <c:pt idx="689">
                  <c:v>-4.7335413209378605E-3</c:v>
                </c:pt>
                <c:pt idx="690">
                  <c:v>-1.8468735083968007E-3</c:v>
                </c:pt>
                <c:pt idx="691">
                  <c:v>4.5670536344507469E-3</c:v>
                </c:pt>
                <c:pt idx="692">
                  <c:v>1.495934982520728E-2</c:v>
                </c:pt>
                <c:pt idx="693">
                  <c:v>7.5943850003756835E-2</c:v>
                </c:pt>
                <c:pt idx="694">
                  <c:v>2.3876513654276486E-2</c:v>
                </c:pt>
                <c:pt idx="695">
                  <c:v>1.4734611492739445E-2</c:v>
                </c:pt>
                <c:pt idx="696">
                  <c:v>-1.5203454547641083E-2</c:v>
                </c:pt>
                <c:pt idx="697">
                  <c:v>-5.472750658104599E-4</c:v>
                </c:pt>
                <c:pt idx="698">
                  <c:v>-1.6082336604724412E-2</c:v>
                </c:pt>
                <c:pt idx="699">
                  <c:v>-6.0582287313251885E-3</c:v>
                </c:pt>
                <c:pt idx="700">
                  <c:v>-4.326940890238988E-3</c:v>
                </c:pt>
                <c:pt idx="701">
                  <c:v>-3.0575936372105528E-2</c:v>
                </c:pt>
                <c:pt idx="702">
                  <c:v>7.834806822092066E-3</c:v>
                </c:pt>
                <c:pt idx="703">
                  <c:v>7.6108211737696049E-3</c:v>
                </c:pt>
                <c:pt idx="704">
                  <c:v>5.2851577728943158E-3</c:v>
                </c:pt>
                <c:pt idx="705">
                  <c:v>3.3194728847324054E-3</c:v>
                </c:pt>
                <c:pt idx="706">
                  <c:v>1.0292773306263185E-2</c:v>
                </c:pt>
                <c:pt idx="707">
                  <c:v>5.8230415879435967E-3</c:v>
                </c:pt>
                <c:pt idx="708">
                  <c:v>5.5659567772847317E-4</c:v>
                </c:pt>
                <c:pt idx="709">
                  <c:v>5.7069973862552978E-3</c:v>
                </c:pt>
                <c:pt idx="710">
                  <c:v>1.9740227456493107E-3</c:v>
                </c:pt>
                <c:pt idx="711">
                  <c:v>5.8987947831869222E-3</c:v>
                </c:pt>
                <c:pt idx="712">
                  <c:v>9.2109067654023921E-3</c:v>
                </c:pt>
                <c:pt idx="713">
                  <c:v>-9.9953905394637409E-3</c:v>
                </c:pt>
                <c:pt idx="714">
                  <c:v>-8.5120449167173286E-3</c:v>
                </c:pt>
                <c:pt idx="715">
                  <c:v>6.9412205432681515E-3</c:v>
                </c:pt>
                <c:pt idx="716">
                  <c:v>5.5653662564396694E-3</c:v>
                </c:pt>
                <c:pt idx="717">
                  <c:v>-1.8858803720335309E-2</c:v>
                </c:pt>
                <c:pt idx="718">
                  <c:v>2.1746859241978205E-2</c:v>
                </c:pt>
                <c:pt idx="719">
                  <c:v>3.5788682374444727E-3</c:v>
                </c:pt>
                <c:pt idx="720">
                  <c:v>4.5717901349129914E-3</c:v>
                </c:pt>
                <c:pt idx="721">
                  <c:v>-3.0935283770893953E-4</c:v>
                </c:pt>
                <c:pt idx="722">
                  <c:v>-8.5103522867951888E-4</c:v>
                </c:pt>
                <c:pt idx="723">
                  <c:v>2.6280896618324306E-3</c:v>
                </c:pt>
                <c:pt idx="724">
                  <c:v>1.0749560575247449E-2</c:v>
                </c:pt>
                <c:pt idx="725">
                  <c:v>-6.3589694011216653E-3</c:v>
                </c:pt>
                <c:pt idx="726">
                  <c:v>2.2263496421139066E-3</c:v>
                </c:pt>
                <c:pt idx="727">
                  <c:v>-1.5329552716200669E-4</c:v>
                </c:pt>
                <c:pt idx="728">
                  <c:v>5.583365519014249E-3</c:v>
                </c:pt>
                <c:pt idx="729">
                  <c:v>2.7236072711172152E-2</c:v>
                </c:pt>
                <c:pt idx="730">
                  <c:v>4.7329378787779708E-2</c:v>
                </c:pt>
                <c:pt idx="731">
                  <c:v>-6.6053194968815759E-3</c:v>
                </c:pt>
                <c:pt idx="732">
                  <c:v>5.8263062882089002E-3</c:v>
                </c:pt>
                <c:pt idx="733">
                  <c:v>-9.2135069916120813E-4</c:v>
                </c:pt>
                <c:pt idx="734">
                  <c:v>-4.6199961047519306E-3</c:v>
                </c:pt>
                <c:pt idx="735">
                  <c:v>2.20599158504769E-3</c:v>
                </c:pt>
                <c:pt idx="736">
                  <c:v>-1.0935305969836762E-2</c:v>
                </c:pt>
                <c:pt idx="737">
                  <c:v>8.8385141345814558E-3</c:v>
                </c:pt>
                <c:pt idx="738">
                  <c:v>-2.3636556185742557E-3</c:v>
                </c:pt>
                <c:pt idx="739">
                  <c:v>-2.0283221115824902E-2</c:v>
                </c:pt>
                <c:pt idx="740">
                  <c:v>9.975760532657774E-3</c:v>
                </c:pt>
                <c:pt idx="741">
                  <c:v>-7.4906578712379841E-3</c:v>
                </c:pt>
                <c:pt idx="742">
                  <c:v>-9.093011485963913E-3</c:v>
                </c:pt>
                <c:pt idx="743">
                  <c:v>-1.2676746615111648E-2</c:v>
                </c:pt>
                <c:pt idx="744">
                  <c:v>2.0381811407010151E-2</c:v>
                </c:pt>
                <c:pt idx="745">
                  <c:v>2.6189066322067755E-2</c:v>
                </c:pt>
                <c:pt idx="746">
                  <c:v>-4.4247539620919894E-3</c:v>
                </c:pt>
                <c:pt idx="747">
                  <c:v>1.3580856231741889E-3</c:v>
                </c:pt>
                <c:pt idx="748">
                  <c:v>-1.1060902361828356E-2</c:v>
                </c:pt>
                <c:pt idx="749">
                  <c:v>1.0346315358405436E-2</c:v>
                </c:pt>
                <c:pt idx="750">
                  <c:v>-4.0108766698379907E-3</c:v>
                </c:pt>
                <c:pt idx="751">
                  <c:v>1.9358672097057892E-3</c:v>
                </c:pt>
                <c:pt idx="752">
                  <c:v>2.289417012829525E-3</c:v>
                </c:pt>
                <c:pt idx="753">
                  <c:v>-5.5178657520048606E-3</c:v>
                </c:pt>
                <c:pt idx="754">
                  <c:v>5.0175469024201381E-3</c:v>
                </c:pt>
                <c:pt idx="755">
                  <c:v>6.1301825240323154E-3</c:v>
                </c:pt>
                <c:pt idx="756">
                  <c:v>-1.9205750420694446E-3</c:v>
                </c:pt>
                <c:pt idx="757">
                  <c:v>2.3154616810992942E-2</c:v>
                </c:pt>
                <c:pt idx="758">
                  <c:v>1.8063194122865608E-2</c:v>
                </c:pt>
                <c:pt idx="759">
                  <c:v>-1.1890553120029028E-2</c:v>
                </c:pt>
                <c:pt idx="760">
                  <c:v>-7.4257387092749949E-3</c:v>
                </c:pt>
                <c:pt idx="761">
                  <c:v>-1.2899762194339923E-2</c:v>
                </c:pt>
                <c:pt idx="762">
                  <c:v>-6.4418432758009542E-3</c:v>
                </c:pt>
                <c:pt idx="763">
                  <c:v>-9.9474015646598517E-4</c:v>
                </c:pt>
                <c:pt idx="764">
                  <c:v>-2.0636394764046244E-3</c:v>
                </c:pt>
                <c:pt idx="765">
                  <c:v>-7.1265194647842777E-4</c:v>
                </c:pt>
                <c:pt idx="766">
                  <c:v>1.815475548529339E-2</c:v>
                </c:pt>
                <c:pt idx="767">
                  <c:v>1.6110287332846796E-2</c:v>
                </c:pt>
                <c:pt idx="768">
                  <c:v>-1.2267572538462191E-2</c:v>
                </c:pt>
                <c:pt idx="769">
                  <c:v>6.2750188419975522E-4</c:v>
                </c:pt>
                <c:pt idx="770">
                  <c:v>-8.8902217126686413E-3</c:v>
                </c:pt>
                <c:pt idx="771">
                  <c:v>-9.8926330424690158E-3</c:v>
                </c:pt>
                <c:pt idx="772">
                  <c:v>-3.6282906031113722E-3</c:v>
                </c:pt>
                <c:pt idx="773">
                  <c:v>-1.6021003259828869E-2</c:v>
                </c:pt>
                <c:pt idx="774">
                  <c:v>1.0374753051097278E-2</c:v>
                </c:pt>
                <c:pt idx="775">
                  <c:v>1.2181744826584578E-2</c:v>
                </c:pt>
                <c:pt idx="776">
                  <c:v>-9.3189192346785545E-3</c:v>
                </c:pt>
                <c:pt idx="777">
                  <c:v>3.7660884069047509E-2</c:v>
                </c:pt>
                <c:pt idx="778">
                  <c:v>-1.365175783053839E-2</c:v>
                </c:pt>
                <c:pt idx="779">
                  <c:v>-1.6674745216231961E-2</c:v>
                </c:pt>
                <c:pt idx="780">
                  <c:v>6.0829203866608877E-3</c:v>
                </c:pt>
                <c:pt idx="781">
                  <c:v>1.4105479633262522E-4</c:v>
                </c:pt>
                <c:pt idx="782">
                  <c:v>8.1455641306237454E-3</c:v>
                </c:pt>
                <c:pt idx="783">
                  <c:v>5.0226884183689193E-3</c:v>
                </c:pt>
                <c:pt idx="784">
                  <c:v>7.6514370413852605E-4</c:v>
                </c:pt>
                <c:pt idx="785">
                  <c:v>4.8654618828136942E-4</c:v>
                </c:pt>
                <c:pt idx="786">
                  <c:v>-3.4809292216768915E-3</c:v>
                </c:pt>
                <c:pt idx="787">
                  <c:v>1.4676587451771E-2</c:v>
                </c:pt>
                <c:pt idx="788">
                  <c:v>9.3711875530818386E-3</c:v>
                </c:pt>
                <c:pt idx="789">
                  <c:v>1.231487350489897E-2</c:v>
                </c:pt>
                <c:pt idx="790">
                  <c:v>-3.9755900509352345E-3</c:v>
                </c:pt>
                <c:pt idx="791">
                  <c:v>2.8989911572152331E-3</c:v>
                </c:pt>
                <c:pt idx="792">
                  <c:v>-1.2328220929289129E-2</c:v>
                </c:pt>
                <c:pt idx="793">
                  <c:v>8.9564449241768401E-3</c:v>
                </c:pt>
                <c:pt idx="794">
                  <c:v>-1.2096640714805347E-2</c:v>
                </c:pt>
                <c:pt idx="795">
                  <c:v>1.4255934315232378E-2</c:v>
                </c:pt>
                <c:pt idx="796">
                  <c:v>7.6546405301162398E-3</c:v>
                </c:pt>
                <c:pt idx="797">
                  <c:v>-2.7369109688452239E-2</c:v>
                </c:pt>
                <c:pt idx="798">
                  <c:v>2.2751686057767488E-3</c:v>
                </c:pt>
                <c:pt idx="799">
                  <c:v>-1.9611248653409779E-2</c:v>
                </c:pt>
                <c:pt idx="800">
                  <c:v>-9.8807610758324029E-3</c:v>
                </c:pt>
                <c:pt idx="801">
                  <c:v>1.4435262187182104E-2</c:v>
                </c:pt>
                <c:pt idx="802">
                  <c:v>-8.3540639637983242E-3</c:v>
                </c:pt>
                <c:pt idx="803">
                  <c:v>3.0969793610095453E-3</c:v>
                </c:pt>
                <c:pt idx="804">
                  <c:v>-5.2141484908863759E-3</c:v>
                </c:pt>
                <c:pt idx="805">
                  <c:v>2.0695641739599323E-2</c:v>
                </c:pt>
                <c:pt idx="806">
                  <c:v>2.902140654528805E-3</c:v>
                </c:pt>
                <c:pt idx="807">
                  <c:v>-1.4499677078525842E-3</c:v>
                </c:pt>
                <c:pt idx="808">
                  <c:v>5.3752396491555015E-3</c:v>
                </c:pt>
                <c:pt idx="809">
                  <c:v>-8.9748852643861954E-3</c:v>
                </c:pt>
                <c:pt idx="810">
                  <c:v>-1.1087566766252714E-2</c:v>
                </c:pt>
                <c:pt idx="811">
                  <c:v>4.1984985054168197E-3</c:v>
                </c:pt>
                <c:pt idx="812">
                  <c:v>9.5899915731008367E-3</c:v>
                </c:pt>
                <c:pt idx="813">
                  <c:v>7.2356928853900375E-3</c:v>
                </c:pt>
                <c:pt idx="814">
                  <c:v>-1.4175824992916447E-2</c:v>
                </c:pt>
                <c:pt idx="815">
                  <c:v>-1.1487130741547162E-2</c:v>
                </c:pt>
                <c:pt idx="816">
                  <c:v>-5.0851249734247296E-3</c:v>
                </c:pt>
                <c:pt idx="817">
                  <c:v>1.6272980381198269E-3</c:v>
                </c:pt>
                <c:pt idx="818">
                  <c:v>-5.3159507666861311E-3</c:v>
                </c:pt>
                <c:pt idx="819">
                  <c:v>4.6087466852440719E-3</c:v>
                </c:pt>
                <c:pt idx="820">
                  <c:v>8.1023045370321369E-3</c:v>
                </c:pt>
                <c:pt idx="821">
                  <c:v>4.8999977556873795E-3</c:v>
                </c:pt>
                <c:pt idx="822">
                  <c:v>-5.3210945931603621E-3</c:v>
                </c:pt>
                <c:pt idx="823">
                  <c:v>-8.0350010245951887E-3</c:v>
                </c:pt>
                <c:pt idx="824">
                  <c:v>-3.5445933077401502E-3</c:v>
                </c:pt>
                <c:pt idx="825">
                  <c:v>1.1158320097612145E-2</c:v>
                </c:pt>
                <c:pt idx="826">
                  <c:v>-6.0580661718501426E-3</c:v>
                </c:pt>
                <c:pt idx="827">
                  <c:v>1.882822069657826E-2</c:v>
                </c:pt>
                <c:pt idx="828">
                  <c:v>9.3171984371490987E-3</c:v>
                </c:pt>
                <c:pt idx="829">
                  <c:v>-8.554764004004867E-3</c:v>
                </c:pt>
                <c:pt idx="830">
                  <c:v>1.3859249549766009E-4</c:v>
                </c:pt>
                <c:pt idx="831">
                  <c:v>-1.3859249549776792E-4</c:v>
                </c:pt>
                <c:pt idx="832">
                  <c:v>-1.5993695931500129E-2</c:v>
                </c:pt>
                <c:pt idx="833">
                  <c:v>8.6223311729828975E-3</c:v>
                </c:pt>
                <c:pt idx="834">
                  <c:v>-7.6371773552825727E-3</c:v>
                </c:pt>
                <c:pt idx="835">
                  <c:v>-9.2563666770710384E-3</c:v>
                </c:pt>
                <c:pt idx="836">
                  <c:v>9.3267602867569566E-3</c:v>
                </c:pt>
                <c:pt idx="837">
                  <c:v>1.2232360337150932E-2</c:v>
                </c:pt>
                <c:pt idx="838">
                  <c:v>-1.356950475622995E-2</c:v>
                </c:pt>
                <c:pt idx="839">
                  <c:v>-6.4999402402440894E-3</c:v>
                </c:pt>
                <c:pt idx="840">
                  <c:v>1.211795046381273E-2</c:v>
                </c:pt>
                <c:pt idx="841">
                  <c:v>-5.5476289251676263E-3</c:v>
                </c:pt>
                <c:pt idx="842">
                  <c:v>-3.0325000372330218E-3</c:v>
                </c:pt>
                <c:pt idx="843">
                  <c:v>-1.7240568743766057E-2</c:v>
                </c:pt>
                <c:pt idx="844">
                  <c:v>-2.1581388060712314E-3</c:v>
                </c:pt>
                <c:pt idx="845">
                  <c:v>1.557725579572731E-2</c:v>
                </c:pt>
                <c:pt idx="846">
                  <c:v>3.1148399936722308E-3</c:v>
                </c:pt>
                <c:pt idx="847">
                  <c:v>9.184761425826063E-4</c:v>
                </c:pt>
                <c:pt idx="848">
                  <c:v>-1.3426320074813988E-3</c:v>
                </c:pt>
                <c:pt idx="849">
                  <c:v>-2.8283899078887791E-4</c:v>
                </c:pt>
                <c:pt idx="850">
                  <c:v>7.2589099461507984E-3</c:v>
                </c:pt>
                <c:pt idx="851">
                  <c:v>-3.3057941214090017E-3</c:v>
                </c:pt>
                <c:pt idx="852">
                  <c:v>-1.1764036320756146E-2</c:v>
                </c:pt>
                <c:pt idx="853">
                  <c:v>9.0126178339666532E-3</c:v>
                </c:pt>
                <c:pt idx="854">
                  <c:v>-8.4818840599654405E-4</c:v>
                </c:pt>
                <c:pt idx="855">
                  <c:v>-6.5262227249556874E-3</c:v>
                </c:pt>
                <c:pt idx="856">
                  <c:v>2.2039088019295862E-3</c:v>
                </c:pt>
                <c:pt idx="857">
                  <c:v>-2.2039088019296447E-3</c:v>
                </c:pt>
                <c:pt idx="858">
                  <c:v>4.9810944857437973E-4</c:v>
                </c:pt>
                <c:pt idx="859">
                  <c:v>-2.7780659633907792E-3</c:v>
                </c:pt>
                <c:pt idx="860">
                  <c:v>3.1471350675229392E-3</c:v>
                </c:pt>
                <c:pt idx="861">
                  <c:v>-3.2903621462114746E-3</c:v>
                </c:pt>
                <c:pt idx="862">
                  <c:v>-1.1820062603713778E-2</c:v>
                </c:pt>
                <c:pt idx="863">
                  <c:v>1.5253269238699718E-2</c:v>
                </c:pt>
                <c:pt idx="864">
                  <c:v>5.7669706672132792E-3</c:v>
                </c:pt>
                <c:pt idx="865">
                  <c:v>-8.985263568128057E-3</c:v>
                </c:pt>
                <c:pt idx="866">
                  <c:v>-7.3334438329054645E-3</c:v>
                </c:pt>
                <c:pt idx="867">
                  <c:v>4.7513151120092611E-3</c:v>
                </c:pt>
                <c:pt idx="868">
                  <c:v>3.7275216484651233E-3</c:v>
                </c:pt>
                <c:pt idx="869">
                  <c:v>7.4848189588387851E-3</c:v>
                </c:pt>
                <c:pt idx="870">
                  <c:v>7.2177300750235398E-3</c:v>
                </c:pt>
                <c:pt idx="871">
                  <c:v>8.0056542943588715E-3</c:v>
                </c:pt>
                <c:pt idx="872">
                  <c:v>1.3978918325232548E-3</c:v>
                </c:pt>
                <c:pt idx="873">
                  <c:v>-1.0320592817204252E-2</c:v>
                </c:pt>
                <c:pt idx="874">
                  <c:v>1.4809531711023236E-3</c:v>
                </c:pt>
                <c:pt idx="875">
                  <c:v>9.1558191353845718E-4</c:v>
                </c:pt>
                <c:pt idx="876">
                  <c:v>-1.8321113840801886E-3</c:v>
                </c:pt>
                <c:pt idx="877">
                  <c:v>-9.1737026748599433E-4</c:v>
                </c:pt>
                <c:pt idx="878">
                  <c:v>1.1022739449431197E-2</c:v>
                </c:pt>
                <c:pt idx="879">
                  <c:v>-2.7939183884280813E-4</c:v>
                </c:pt>
                <c:pt idx="880">
                  <c:v>-3.7084943903574956E-3</c:v>
                </c:pt>
                <c:pt idx="881">
                  <c:v>4.1275493018951333E-3</c:v>
                </c:pt>
                <c:pt idx="882">
                  <c:v>-1.4769279995516761E-2</c:v>
                </c:pt>
                <c:pt idx="883">
                  <c:v>4.8768707306383685E-3</c:v>
                </c:pt>
                <c:pt idx="884">
                  <c:v>1.7057400551696203E-2</c:v>
                </c:pt>
                <c:pt idx="885">
                  <c:v>1.1577503205269664E-2</c:v>
                </c:pt>
                <c:pt idx="886">
                  <c:v>8.7318859925592986E-3</c:v>
                </c:pt>
                <c:pt idx="887">
                  <c:v>-3.2655051279452739E-3</c:v>
                </c:pt>
                <c:pt idx="888">
                  <c:v>8.4818168856065652E-3</c:v>
                </c:pt>
                <c:pt idx="889">
                  <c:v>3.3779886597202948E-4</c:v>
                </c:pt>
                <c:pt idx="890">
                  <c:v>7.4272424869339232E-4</c:v>
                </c:pt>
                <c:pt idx="891">
                  <c:v>-4.3968628178426413E-3</c:v>
                </c:pt>
                <c:pt idx="892">
                  <c:v>3.3838628757333618E-3</c:v>
                </c:pt>
                <c:pt idx="893">
                  <c:v>1.080450196179607E-3</c:v>
                </c:pt>
                <c:pt idx="894">
                  <c:v>-5.8889065834290743E-3</c:v>
                </c:pt>
                <c:pt idx="895">
                  <c:v>-6.6069813569405427E-3</c:v>
                </c:pt>
                <c:pt idx="896">
                  <c:v>2.3970644523007813E-2</c:v>
                </c:pt>
                <c:pt idx="897">
                  <c:v>1.3979758661053185E-2</c:v>
                </c:pt>
                <c:pt idx="898">
                  <c:v>6.5757375643539102E-5</c:v>
                </c:pt>
                <c:pt idx="899">
                  <c:v>9.8631392005895605E-4</c:v>
                </c:pt>
                <c:pt idx="900">
                  <c:v>1.8385900611860317E-3</c:v>
                </c:pt>
                <c:pt idx="901">
                  <c:v>-5.2487716517313535E-4</c:v>
                </c:pt>
                <c:pt idx="902">
                  <c:v>9.8625537782829134E-3</c:v>
                </c:pt>
                <c:pt idx="903">
                  <c:v>-2.4141927891105433E-2</c:v>
                </c:pt>
                <c:pt idx="904">
                  <c:v>-8.4919383758672619E-3</c:v>
                </c:pt>
                <c:pt idx="905">
                  <c:v>9.224083706817706E-3</c:v>
                </c:pt>
                <c:pt idx="906">
                  <c:v>-1.1375148748839983E-2</c:v>
                </c:pt>
                <c:pt idx="907">
                  <c:v>-4.5190318129950807E-3</c:v>
                </c:pt>
                <c:pt idx="908">
                  <c:v>-2.2331825625908435E-3</c:v>
                </c:pt>
                <c:pt idx="909">
                  <c:v>4.5290083189690493E-3</c:v>
                </c:pt>
                <c:pt idx="910">
                  <c:v>2.2232060566167366E-3</c:v>
                </c:pt>
                <c:pt idx="911">
                  <c:v>-1.0281504465395799E-2</c:v>
                </c:pt>
                <c:pt idx="912">
                  <c:v>-3.8830168020322995E-3</c:v>
                </c:pt>
                <c:pt idx="913">
                  <c:v>-2.0201266378009335E-2</c:v>
                </c:pt>
                <c:pt idx="914">
                  <c:v>-1.1628874634765533E-2</c:v>
                </c:pt>
                <c:pt idx="915">
                  <c:v>-2.6561622529038303E-2</c:v>
                </c:pt>
                <c:pt idx="916">
                  <c:v>-4.2056587133300028E-3</c:v>
                </c:pt>
                <c:pt idx="917">
                  <c:v>1.6717546933375831E-2</c:v>
                </c:pt>
                <c:pt idx="918">
                  <c:v>2.128112007901516E-2</c:v>
                </c:pt>
                <c:pt idx="919">
                  <c:v>-8.3977148321521763E-4</c:v>
                </c:pt>
                <c:pt idx="920">
                  <c:v>-1.2753364915698633E-2</c:v>
                </c:pt>
                <c:pt idx="921">
                  <c:v>-4.4442131230900468E-2</c:v>
                </c:pt>
                <c:pt idx="922">
                  <c:v>1.3475420490333248E-2</c:v>
                </c:pt>
                <c:pt idx="923">
                  <c:v>-1.3906870286529371E-3</c:v>
                </c:pt>
                <c:pt idx="924">
                  <c:v>-1.191495686603939E-2</c:v>
                </c:pt>
                <c:pt idx="925">
                  <c:v>2.7173563831074589E-2</c:v>
                </c:pt>
                <c:pt idx="926">
                  <c:v>-1.5479360516055208E-2</c:v>
                </c:pt>
                <c:pt idx="927">
                  <c:v>-5.1641323306805577E-3</c:v>
                </c:pt>
                <c:pt idx="928">
                  <c:v>5.7526426416184342E-3</c:v>
                </c:pt>
                <c:pt idx="929">
                  <c:v>2.0569992070732005E-3</c:v>
                </c:pt>
                <c:pt idx="930">
                  <c:v>6.7290921008950613E-3</c:v>
                </c:pt>
                <c:pt idx="931">
                  <c:v>1.2244332830510511E-2</c:v>
                </c:pt>
                <c:pt idx="932">
                  <c:v>6.6746438580111414E-3</c:v>
                </c:pt>
                <c:pt idx="933">
                  <c:v>-1.0570705153006591E-2</c:v>
                </c:pt>
                <c:pt idx="934">
                  <c:v>5.6228423666996865E-3</c:v>
                </c:pt>
                <c:pt idx="935">
                  <c:v>-6.1290596261873078E-3</c:v>
                </c:pt>
                <c:pt idx="936">
                  <c:v>7.3503604383664215E-3</c:v>
                </c:pt>
                <c:pt idx="937">
                  <c:v>-3.1641246168157815E-3</c:v>
                </c:pt>
                <c:pt idx="938">
                  <c:v>-1.956499359102681E-2</c:v>
                </c:pt>
                <c:pt idx="939">
                  <c:v>-4.3150565699319125E-2</c:v>
                </c:pt>
                <c:pt idx="940">
                  <c:v>3.7506665667298815E-3</c:v>
                </c:pt>
                <c:pt idx="941">
                  <c:v>1.3432217823876704E-2</c:v>
                </c:pt>
                <c:pt idx="942">
                  <c:v>-3.5491930631304106E-3</c:v>
                </c:pt>
                <c:pt idx="943">
                  <c:v>2.3771435197611317E-2</c:v>
                </c:pt>
                <c:pt idx="944">
                  <c:v>1.1896239903121896E-2</c:v>
                </c:pt>
                <c:pt idx="945">
                  <c:v>-1.7674879994365397E-2</c:v>
                </c:pt>
                <c:pt idx="946">
                  <c:v>1.9498167519687019E-2</c:v>
                </c:pt>
                <c:pt idx="947">
                  <c:v>-8.7484177170599783E-4</c:v>
                </c:pt>
                <c:pt idx="948">
                  <c:v>4.6565811512217165E-3</c:v>
                </c:pt>
                <c:pt idx="949">
                  <c:v>5.0685279010527608E-3</c:v>
                </c:pt>
                <c:pt idx="950">
                  <c:v>-1.1257724836516296E-2</c:v>
                </c:pt>
                <c:pt idx="951">
                  <c:v>-8.4352240321420371E-3</c:v>
                </c:pt>
                <c:pt idx="952">
                  <c:v>9.6032155890945041E-3</c:v>
                </c:pt>
                <c:pt idx="953">
                  <c:v>1.8002806955047679E-2</c:v>
                </c:pt>
                <c:pt idx="954">
                  <c:v>2.7905948392653E-3</c:v>
                </c:pt>
                <c:pt idx="955">
                  <c:v>-1.3585700900153829E-3</c:v>
                </c:pt>
                <c:pt idx="956">
                  <c:v>0</c:v>
                </c:pt>
                <c:pt idx="957">
                  <c:v>-9.4173969184323299E-3</c:v>
                </c:pt>
                <c:pt idx="958">
                  <c:v>1.2703396322488696E-2</c:v>
                </c:pt>
                <c:pt idx="959">
                  <c:v>-2.2847884399154984E-3</c:v>
                </c:pt>
                <c:pt idx="960">
                  <c:v>6.0574279424818415E-3</c:v>
                </c:pt>
                <c:pt idx="961">
                  <c:v>8.6305108105648939E-3</c:v>
                </c:pt>
                <c:pt idx="962">
                  <c:v>8.8359259117219806E-3</c:v>
                </c:pt>
                <c:pt idx="963">
                  <c:v>-4.96932836301136E-3</c:v>
                </c:pt>
                <c:pt idx="964">
                  <c:v>1.5940145003658628E-2</c:v>
                </c:pt>
                <c:pt idx="965">
                  <c:v>1.2489919268455022E-2</c:v>
                </c:pt>
                <c:pt idx="966">
                  <c:v>2.9433588475946092E-2</c:v>
                </c:pt>
                <c:pt idx="967">
                  <c:v>8.112232483769969E-3</c:v>
                </c:pt>
                <c:pt idx="968">
                  <c:v>1.7063387901163915E-3</c:v>
                </c:pt>
                <c:pt idx="969">
                  <c:v>-5.9031753997995878E-4</c:v>
                </c:pt>
                <c:pt idx="970">
                  <c:v>-1.9703307224098218E-3</c:v>
                </c:pt>
                <c:pt idx="971">
                  <c:v>-9.8657606921681595E-4</c:v>
                </c:pt>
                <c:pt idx="972">
                  <c:v>-2.3503955432931777E-2</c:v>
                </c:pt>
                <c:pt idx="973">
                  <c:v>1.682878944592474E-3</c:v>
                </c:pt>
                <c:pt idx="974">
                  <c:v>1.4091800817615446E-2</c:v>
                </c:pt>
                <c:pt idx="975">
                  <c:v>1.1268484329579253E-3</c:v>
                </c:pt>
                <c:pt idx="976">
                  <c:v>3.8346281107908709E-3</c:v>
                </c:pt>
                <c:pt idx="977">
                  <c:v>-1.0480937281725394E-2</c:v>
                </c:pt>
                <c:pt idx="978">
                  <c:v>8.3671036655052974E-3</c:v>
                </c:pt>
                <c:pt idx="979">
                  <c:v>-1.9858580983489168E-3</c:v>
                </c:pt>
                <c:pt idx="980">
                  <c:v>-2.4546034083018945E-3</c:v>
                </c:pt>
                <c:pt idx="981">
                  <c:v>-2.8603340341273194E-3</c:v>
                </c:pt>
                <c:pt idx="982">
                  <c:v>7.7635372715666147E-3</c:v>
                </c:pt>
                <c:pt idx="983">
                  <c:v>-6.897907889703226E-3</c:v>
                </c:pt>
                <c:pt idx="984">
                  <c:v>1.5978142856795403E-2</c:v>
                </c:pt>
                <c:pt idx="985">
                  <c:v>-5.8466210340303443E-3</c:v>
                </c:pt>
                <c:pt idx="986">
                  <c:v>-1.226362557777539E-2</c:v>
                </c:pt>
                <c:pt idx="987">
                  <c:v>3.2030072153792784E-2</c:v>
                </c:pt>
                <c:pt idx="988">
                  <c:v>-7.7165565055654578E-3</c:v>
                </c:pt>
                <c:pt idx="989">
                  <c:v>1.1311275263012361E-2</c:v>
                </c:pt>
                <c:pt idx="990">
                  <c:v>-1.189988799575995E-2</c:v>
                </c:pt>
                <c:pt idx="991">
                  <c:v>9.6349358306223962E-3</c:v>
                </c:pt>
                <c:pt idx="992">
                  <c:v>-1.7449797105220811E-2</c:v>
                </c:pt>
                <c:pt idx="993">
                  <c:v>9.9060075389518203E-3</c:v>
                </c:pt>
                <c:pt idx="994">
                  <c:v>6.5251282653882084E-4</c:v>
                </c:pt>
                <c:pt idx="995">
                  <c:v>1.6819113940927125E-2</c:v>
                </c:pt>
                <c:pt idx="996">
                  <c:v>1.2831502130653411E-4</c:v>
                </c:pt>
                <c:pt idx="997">
                  <c:v>-1.8057043867314351E-2</c:v>
                </c:pt>
                <c:pt idx="998">
                  <c:v>3.0647945848549804E-3</c:v>
                </c:pt>
                <c:pt idx="999">
                  <c:v>5.0655934479470624E-3</c:v>
                </c:pt>
                <c:pt idx="1000">
                  <c:v>9.670009325041631E-3</c:v>
                </c:pt>
                <c:pt idx="1001">
                  <c:v>2.566465094706823E-4</c:v>
                </c:pt>
                <c:pt idx="1002">
                  <c:v>-3.4696042436140372E-3</c:v>
                </c:pt>
                <c:pt idx="1003">
                  <c:v>7.4383420346780509E-3</c:v>
                </c:pt>
                <c:pt idx="1004">
                  <c:v>-7.0522565162063639E-3</c:v>
                </c:pt>
                <c:pt idx="1005">
                  <c:v>-8.6585973813764275E-3</c:v>
                </c:pt>
                <c:pt idx="1006">
                  <c:v>-4.0662463325489791E-2</c:v>
                </c:pt>
                <c:pt idx="1007">
                  <c:v>3.1717217894940953E-3</c:v>
                </c:pt>
                <c:pt idx="1008">
                  <c:v>-1.0021723839690043E-2</c:v>
                </c:pt>
                <c:pt idx="1009">
                  <c:v>-1.6537266678540261E-2</c:v>
                </c:pt>
                <c:pt idx="1010">
                  <c:v>-1.5128028586911301E-2</c:v>
                </c:pt>
                <c:pt idx="1011">
                  <c:v>-8.5359498941959249E-3</c:v>
                </c:pt>
                <c:pt idx="1012">
                  <c:v>9.1679258320100585E-3</c:v>
                </c:pt>
                <c:pt idx="1013">
                  <c:v>-7.539705827209209E-3</c:v>
                </c:pt>
                <c:pt idx="1014">
                  <c:v>2.8106030896417441E-2</c:v>
                </c:pt>
                <c:pt idx="1015">
                  <c:v>-2.0706765343954225E-2</c:v>
                </c:pt>
                <c:pt idx="1016">
                  <c:v>4.9140118859179293E-4</c:v>
                </c:pt>
                <c:pt idx="1017">
                  <c:v>-1.157550891251978E-2</c:v>
                </c:pt>
                <c:pt idx="1018">
                  <c:v>5.5926941428415793E-3</c:v>
                </c:pt>
                <c:pt idx="1019">
                  <c:v>2.1717973575699222E-2</c:v>
                </c:pt>
                <c:pt idx="1020">
                  <c:v>9.6664849369215787E-4</c:v>
                </c:pt>
                <c:pt idx="1021">
                  <c:v>4.2009696511262897E-3</c:v>
                </c:pt>
                <c:pt idx="1022">
                  <c:v>3.6357364692906711E-3</c:v>
                </c:pt>
                <c:pt idx="1023">
                  <c:v>-2.6083577877197613E-2</c:v>
                </c:pt>
                <c:pt idx="1024">
                  <c:v>2.1485247208363471E-2</c:v>
                </c:pt>
                <c:pt idx="1025">
                  <c:v>4.4614474078755505E-3</c:v>
                </c:pt>
                <c:pt idx="1026">
                  <c:v>-6.6650963188014268E-3</c:v>
                </c:pt>
                <c:pt idx="1027">
                  <c:v>-2.7751414775380824E-2</c:v>
                </c:pt>
                <c:pt idx="1028">
                  <c:v>-2.2725797450628263E-2</c:v>
                </c:pt>
                <c:pt idx="1029">
                  <c:v>-1.9476403662411487E-2</c:v>
                </c:pt>
                <c:pt idx="1030">
                  <c:v>-1.7678414982278512E-2</c:v>
                </c:pt>
                <c:pt idx="1031">
                  <c:v>1.0927370729428973E-2</c:v>
                </c:pt>
                <c:pt idx="1032">
                  <c:v>1.3309888889487557E-2</c:v>
                </c:pt>
                <c:pt idx="1033">
                  <c:v>-5.9675075085704335E-3</c:v>
                </c:pt>
                <c:pt idx="1034">
                  <c:v>3.2568081623461829E-2</c:v>
                </c:pt>
                <c:pt idx="1035">
                  <c:v>1.6387401930605196E-2</c:v>
                </c:pt>
                <c:pt idx="1036">
                  <c:v>1.3905165089271821E-2</c:v>
                </c:pt>
                <c:pt idx="1037">
                  <c:v>-6.4743787922776994E-3</c:v>
                </c:pt>
                <c:pt idx="1038">
                  <c:v>1.194128236863496E-2</c:v>
                </c:pt>
                <c:pt idx="1039">
                  <c:v>5.3685752564672897E-3</c:v>
                </c:pt>
                <c:pt idx="1040">
                  <c:v>5.3400185547944762E-3</c:v>
                </c:pt>
                <c:pt idx="1041">
                  <c:v>6.8723747065209933E-3</c:v>
                </c:pt>
                <c:pt idx="1042">
                  <c:v>8.1042952379195149E-3</c:v>
                </c:pt>
                <c:pt idx="1043">
                  <c:v>6.5033331520048619E-3</c:v>
                </c:pt>
                <c:pt idx="1044">
                  <c:v>-1.474328763361008E-2</c:v>
                </c:pt>
                <c:pt idx="1045">
                  <c:v>1.7945823952498427E-2</c:v>
                </c:pt>
                <c:pt idx="1046">
                  <c:v>3.9888788008631366E-3</c:v>
                </c:pt>
                <c:pt idx="1047">
                  <c:v>-8.1274296649022117E-3</c:v>
                </c:pt>
                <c:pt idx="1048">
                  <c:v>-2.3439208977823283E-3</c:v>
                </c:pt>
                <c:pt idx="1049">
                  <c:v>-3.1561736865577121E-3</c:v>
                </c:pt>
                <c:pt idx="1050">
                  <c:v>-5.623015470331263E-3</c:v>
                </c:pt>
                <c:pt idx="1051">
                  <c:v>-5.4367731102310853E-4</c:v>
                </c:pt>
                <c:pt idx="1052">
                  <c:v>9.4716527598589922E-3</c:v>
                </c:pt>
                <c:pt idx="1053">
                  <c:v>8.5152799073260448E-3</c:v>
                </c:pt>
                <c:pt idx="1054">
                  <c:v>6.5215880990868429E-3</c:v>
                </c:pt>
                <c:pt idx="1055">
                  <c:v>-9.7984518171035876E-3</c:v>
                </c:pt>
                <c:pt idx="1056">
                  <c:v>3.276863718016726E-3</c:v>
                </c:pt>
                <c:pt idx="1057">
                  <c:v>-1.3916601160064388E-2</c:v>
                </c:pt>
                <c:pt idx="1058">
                  <c:v>1.6983113094201217E-2</c:v>
                </c:pt>
                <c:pt idx="1059">
                  <c:v>-7.1474705770472021E-3</c:v>
                </c:pt>
                <c:pt idx="1060">
                  <c:v>2.5442232830652335E-3</c:v>
                </c:pt>
                <c:pt idx="1061">
                  <c:v>-2.0750203890003605E-3</c:v>
                </c:pt>
                <c:pt idx="1062">
                  <c:v>-7.373420853580624E-4</c:v>
                </c:pt>
                <c:pt idx="1063">
                  <c:v>-6.708256969309639E-4</c:v>
                </c:pt>
                <c:pt idx="1064">
                  <c:v>1.6570038680022783E-2</c:v>
                </c:pt>
                <c:pt idx="1065">
                  <c:v>6.7091584090272988E-3</c:v>
                </c:pt>
                <c:pt idx="1066">
                  <c:v>-4.7311604006016611E-3</c:v>
                </c:pt>
                <c:pt idx="1067">
                  <c:v>1.0939796868257379E-2</c:v>
                </c:pt>
                <c:pt idx="1068">
                  <c:v>9.2733893358365287E-3</c:v>
                </c:pt>
                <c:pt idx="1069">
                  <c:v>-1.3386370531973019E-2</c:v>
                </c:pt>
                <c:pt idx="1070">
                  <c:v>1.6608646109573893E-2</c:v>
                </c:pt>
                <c:pt idx="1071">
                  <c:v>-2.5124811978856202E-3</c:v>
                </c:pt>
                <c:pt idx="1072">
                  <c:v>-2.5188031181264054E-3</c:v>
                </c:pt>
                <c:pt idx="1073">
                  <c:v>-4.7317897854218865E-3</c:v>
                </c:pt>
                <c:pt idx="1074">
                  <c:v>2.4136187528706828E-2</c:v>
                </c:pt>
                <c:pt idx="1075">
                  <c:v>8.2741524767184476E-3</c:v>
                </c:pt>
                <c:pt idx="1076">
                  <c:v>-4.9815221512276636E-3</c:v>
                </c:pt>
                <c:pt idx="1077">
                  <c:v>6.0502546664572736E-3</c:v>
                </c:pt>
                <c:pt idx="1078">
                  <c:v>2.0713823224099387E-3</c:v>
                </c:pt>
                <c:pt idx="1079">
                  <c:v>-9.3867215112629129E-3</c:v>
                </c:pt>
                <c:pt idx="1080">
                  <c:v>4.6098752342223189E-3</c:v>
                </c:pt>
                <c:pt idx="1081">
                  <c:v>6.296864274930789E-5</c:v>
                </c:pt>
                <c:pt idx="1082">
                  <c:v>7.2189425139568587E-3</c:v>
                </c:pt>
                <c:pt idx="1083">
                  <c:v>2.3738988209479265E-3</c:v>
                </c:pt>
                <c:pt idx="1084">
                  <c:v>-4.4400869888789121E-3</c:v>
                </c:pt>
                <c:pt idx="1085">
                  <c:v>1.1838104314379568E-2</c:v>
                </c:pt>
                <c:pt idx="1086">
                  <c:v>2.9686180531386585E-3</c:v>
                </c:pt>
                <c:pt idx="1087">
                  <c:v>-4.1461614832026886E-3</c:v>
                </c:pt>
                <c:pt idx="1088">
                  <c:v>-2.2349178775124654E-3</c:v>
                </c:pt>
                <c:pt idx="1089">
                  <c:v>-2.9253549582632494E-3</c:v>
                </c:pt>
                <c:pt idx="1090">
                  <c:v>7.2665241546139812E-3</c:v>
                </c:pt>
                <c:pt idx="1091">
                  <c:v>2.2093243768554101E-2</c:v>
                </c:pt>
                <c:pt idx="1092">
                  <c:v>-2.2421478019737811E-3</c:v>
                </c:pt>
                <c:pt idx="1093">
                  <c:v>6.891991523322363E-3</c:v>
                </c:pt>
                <c:pt idx="1094">
                  <c:v>9.9515444455366853E-3</c:v>
                </c:pt>
                <c:pt idx="1095">
                  <c:v>-3.5256295050004262E-3</c:v>
                </c:pt>
                <c:pt idx="1096">
                  <c:v>5.9838720711074774E-4</c:v>
                </c:pt>
                <c:pt idx="1097">
                  <c:v>-5.158363790409356E-3</c:v>
                </c:pt>
                <c:pt idx="1098">
                  <c:v>1.3617923647068148E-2</c:v>
                </c:pt>
                <c:pt idx="1099">
                  <c:v>-1.8803034183533542E-2</c:v>
                </c:pt>
                <c:pt idx="1100">
                  <c:v>1.2091130209634969E-4</c:v>
                </c:pt>
                <c:pt idx="1101">
                  <c:v>-9.1684899596799988E-3</c:v>
                </c:pt>
                <c:pt idx="1102">
                  <c:v>6.4449524050258673E-3</c:v>
                </c:pt>
                <c:pt idx="1103">
                  <c:v>-5.1648712827371199E-3</c:v>
                </c:pt>
                <c:pt idx="1104">
                  <c:v>1.1628829003339433E-2</c:v>
                </c:pt>
                <c:pt idx="1105">
                  <c:v>5.5843762042034669E-3</c:v>
                </c:pt>
                <c:pt idx="1106">
                  <c:v>1.1370927485107117E-3</c:v>
                </c:pt>
                <c:pt idx="1107">
                  <c:v>-1.1969369680976309E-3</c:v>
                </c:pt>
                <c:pt idx="1108">
                  <c:v>-3.2390216224524068E-3</c:v>
                </c:pt>
                <c:pt idx="1109">
                  <c:v>3.5383220374693787E-3</c:v>
                </c:pt>
                <c:pt idx="1110">
                  <c:v>1.0185062460319357E-2</c:v>
                </c:pt>
                <c:pt idx="1111">
                  <c:v>2.8403859723862453E-3</c:v>
                </c:pt>
                <c:pt idx="1112">
                  <c:v>4.4220413431823816E-3</c:v>
                </c:pt>
                <c:pt idx="1113">
                  <c:v>-4.1427795943731957E-3</c:v>
                </c:pt>
                <c:pt idx="1114">
                  <c:v>8.9739879813092258E-3</c:v>
                </c:pt>
                <c:pt idx="1115">
                  <c:v>5.2881401131320066E-4</c:v>
                </c:pt>
                <c:pt idx="1116">
                  <c:v>-5.5372575807872094E-3</c:v>
                </c:pt>
                <c:pt idx="1117">
                  <c:v>-5.5679997764402616E-3</c:v>
                </c:pt>
                <c:pt idx="1118">
                  <c:v>3.9126699835585104E-3</c:v>
                </c:pt>
                <c:pt idx="1119">
                  <c:v>-1.3402232202539598E-2</c:v>
                </c:pt>
                <c:pt idx="1120">
                  <c:v>3.2330059496147642E-3</c:v>
                </c:pt>
                <c:pt idx="1121">
                  <c:v>-9.0667388524153323E-3</c:v>
                </c:pt>
                <c:pt idx="1122">
                  <c:v>1.3420642686344979E-2</c:v>
                </c:pt>
                <c:pt idx="1123">
                  <c:v>1.1773575149399496E-2</c:v>
                </c:pt>
                <c:pt idx="1124">
                  <c:v>-2.9414553660967471E-4</c:v>
                </c:pt>
                <c:pt idx="1125">
                  <c:v>1.2976574642894185E-2</c:v>
                </c:pt>
                <c:pt idx="1126">
                  <c:v>-3.2342713961715452E-2</c:v>
                </c:pt>
                <c:pt idx="1127">
                  <c:v>-2.2444301117645338E-2</c:v>
                </c:pt>
                <c:pt idx="1128">
                  <c:v>6.542606086972034E-3</c:v>
                </c:pt>
                <c:pt idx="1129">
                  <c:v>2.4621239295314932E-2</c:v>
                </c:pt>
                <c:pt idx="1130">
                  <c:v>8.4083770374291239E-3</c:v>
                </c:pt>
                <c:pt idx="1131">
                  <c:v>2.9479859551141208E-4</c:v>
                </c:pt>
                <c:pt idx="1132">
                  <c:v>9.2123762105151101E-3</c:v>
                </c:pt>
                <c:pt idx="1133">
                  <c:v>5.0104997053687398E-3</c:v>
                </c:pt>
                <c:pt idx="1134">
                  <c:v>6.3723438946373624E-3</c:v>
                </c:pt>
                <c:pt idx="1135">
                  <c:v>1.4162683362315527E-2</c:v>
                </c:pt>
                <c:pt idx="1136">
                  <c:v>4.0342491391435796E-3</c:v>
                </c:pt>
                <c:pt idx="1137">
                  <c:v>-3.692714022205864E-3</c:v>
                </c:pt>
                <c:pt idx="1138">
                  <c:v>1.3650668842087614E-3</c:v>
                </c:pt>
                <c:pt idx="1139">
                  <c:v>3.3477810733065494E-3</c:v>
                </c:pt>
                <c:pt idx="1140">
                  <c:v>-8.2478045795131589E-3</c:v>
                </c:pt>
                <c:pt idx="1141">
                  <c:v>-3.8915466236229233E-3</c:v>
                </c:pt>
                <c:pt idx="1142">
                  <c:v>6.8790027518760564E-4</c:v>
                </c:pt>
                <c:pt idx="1143">
                  <c:v>7.193832341850801E-3</c:v>
                </c:pt>
                <c:pt idx="1144">
                  <c:v>-5.2475472940734678E-3</c:v>
                </c:pt>
                <c:pt idx="1145">
                  <c:v>-6.8287221481646452E-3</c:v>
                </c:pt>
                <c:pt idx="1146">
                  <c:v>-5.137832921169142E-3</c:v>
                </c:pt>
                <c:pt idx="1147">
                  <c:v>1.2938278924346333E-2</c:v>
                </c:pt>
                <c:pt idx="1148">
                  <c:v>-2.8607437448949272E-3</c:v>
                </c:pt>
                <c:pt idx="1149">
                  <c:v>8.1600933919013345E-3</c:v>
                </c:pt>
                <c:pt idx="1150">
                  <c:v>2.2726415361351554E-4</c:v>
                </c:pt>
                <c:pt idx="1151">
                  <c:v>4.4220175345212453E-3</c:v>
                </c:pt>
                <c:pt idx="1152">
                  <c:v>-1.981857141319631E-3</c:v>
                </c:pt>
                <c:pt idx="1153">
                  <c:v>-3.6909507547607892E-3</c:v>
                </c:pt>
                <c:pt idx="1154">
                  <c:v>-2.4475033555153996E-2</c:v>
                </c:pt>
                <c:pt idx="1155">
                  <c:v>1.2744172716091948E-2</c:v>
                </c:pt>
                <c:pt idx="1156">
                  <c:v>-1.2094524405553719E-3</c:v>
                </c:pt>
                <c:pt idx="1157">
                  <c:v>3.6240704495038162E-3</c:v>
                </c:pt>
                <c:pt idx="1158">
                  <c:v>4.6975766870771081E-3</c:v>
                </c:pt>
                <c:pt idx="1159">
                  <c:v>9.8954703371656842E-3</c:v>
                </c:pt>
                <c:pt idx="1160">
                  <c:v>-1.5569683538055362E-2</c:v>
                </c:pt>
                <c:pt idx="1161">
                  <c:v>1.3211800666933988E-3</c:v>
                </c:pt>
                <c:pt idx="1162">
                  <c:v>-8.242403086174464E-3</c:v>
                </c:pt>
                <c:pt idx="1163">
                  <c:v>1.9081287321067021E-3</c:v>
                </c:pt>
                <c:pt idx="1164">
                  <c:v>3.4024234040383838E-3</c:v>
                </c:pt>
                <c:pt idx="1165">
                  <c:v>8.6323586720583542E-4</c:v>
                </c:pt>
                <c:pt idx="1166">
                  <c:v>3.5026372628669585E-3</c:v>
                </c:pt>
                <c:pt idx="1167">
                  <c:v>2.5760449046859589E-3</c:v>
                </c:pt>
                <c:pt idx="1168">
                  <c:v>-9.5359369600145783E-3</c:v>
                </c:pt>
                <c:pt idx="1169">
                  <c:v>5.1239304157762152E-3</c:v>
                </c:pt>
                <c:pt idx="1170">
                  <c:v>7.6085268384861304E-3</c:v>
                </c:pt>
                <c:pt idx="1171">
                  <c:v>1.0093073247941529E-2</c:v>
                </c:pt>
                <c:pt idx="1172">
                  <c:v>2.7043506855832164E-3</c:v>
                </c:pt>
                <c:pt idx="1173">
                  <c:v>-2.9300119490870756E-3</c:v>
                </c:pt>
                <c:pt idx="1174">
                  <c:v>-1.0727592530972965E-3</c:v>
                </c:pt>
                <c:pt idx="1175">
                  <c:v>1.6933033143402012E-3</c:v>
                </c:pt>
                <c:pt idx="1176">
                  <c:v>3.1531439467152047E-3</c:v>
                </c:pt>
                <c:pt idx="1177">
                  <c:v>3.0423803946930182E-3</c:v>
                </c:pt>
                <c:pt idx="1178">
                  <c:v>-6.263954291067372E-3</c:v>
                </c:pt>
                <c:pt idx="1179">
                  <c:v>-3.2506782347903732E-2</c:v>
                </c:pt>
                <c:pt idx="1180">
                  <c:v>1.3302893818418648E-2</c:v>
                </c:pt>
                <c:pt idx="1181">
                  <c:v>-1.2718233643489609E-2</c:v>
                </c:pt>
                <c:pt idx="1182">
                  <c:v>9.8866554175015657E-3</c:v>
                </c:pt>
                <c:pt idx="1183">
                  <c:v>1.8462772000245417E-2</c:v>
                </c:pt>
                <c:pt idx="1184">
                  <c:v>-4.6694829132408692E-3</c:v>
                </c:pt>
                <c:pt idx="1185">
                  <c:v>2.6221656892317516E-3</c:v>
                </c:pt>
                <c:pt idx="1186">
                  <c:v>1.308468961782295E-3</c:v>
                </c:pt>
                <c:pt idx="1187">
                  <c:v>1.9647689152982394E-2</c:v>
                </c:pt>
                <c:pt idx="1188">
                  <c:v>1.2024626676732438E-2</c:v>
                </c:pt>
                <c:pt idx="1189">
                  <c:v>-1.1355903439973178E-2</c:v>
                </c:pt>
                <c:pt idx="1190">
                  <c:v>-1.3969014152876954E-2</c:v>
                </c:pt>
                <c:pt idx="1191">
                  <c:v>1.1012003610355155E-2</c:v>
                </c:pt>
                <c:pt idx="1192">
                  <c:v>1.1168660222326072E-3</c:v>
                </c:pt>
                <c:pt idx="1193">
                  <c:v>-1.5354175066595147E-2</c:v>
                </c:pt>
                <c:pt idx="1194">
                  <c:v>1.8474809137668476E-2</c:v>
                </c:pt>
                <c:pt idx="1195">
                  <c:v>-7.3714066953789641E-3</c:v>
                </c:pt>
                <c:pt idx="1196">
                  <c:v>-1.3145846942576889E-2</c:v>
                </c:pt>
                <c:pt idx="1197">
                  <c:v>3.2318947148846562E-3</c:v>
                </c:pt>
                <c:pt idx="1198">
                  <c:v>2.600670119442954E-3</c:v>
                </c:pt>
                <c:pt idx="1199">
                  <c:v>1.6360216286077523E-3</c:v>
                </c:pt>
                <c:pt idx="1200">
                  <c:v>1.0039678597354834E-2</c:v>
                </c:pt>
                <c:pt idx="1201">
                  <c:v>-2.9563833364171215E-2</c:v>
                </c:pt>
                <c:pt idx="1202">
                  <c:v>-2.8781995107296783E-3</c:v>
                </c:pt>
                <c:pt idx="1203">
                  <c:v>-3.5226547303085806E-3</c:v>
                </c:pt>
                <c:pt idx="1204">
                  <c:v>-5.3946465335903398E-3</c:v>
                </c:pt>
                <c:pt idx="1205">
                  <c:v>-2.2709421721676358E-3</c:v>
                </c:pt>
                <c:pt idx="1206">
                  <c:v>7.2605130488960961E-3</c:v>
                </c:pt>
                <c:pt idx="1207">
                  <c:v>-3.3042122578351408E-3</c:v>
                </c:pt>
                <c:pt idx="1208">
                  <c:v>4.6922493608477457E-3</c:v>
                </c:pt>
                <c:pt idx="1209">
                  <c:v>-4.1117296972186072E-3</c:v>
                </c:pt>
                <c:pt idx="1210">
                  <c:v>-9.2895945264772522E-4</c:v>
                </c:pt>
                <c:pt idx="1211">
                  <c:v>-6.8777304237371455E-3</c:v>
                </c:pt>
                <c:pt idx="1212">
                  <c:v>-2.0264735901826068E-2</c:v>
                </c:pt>
                <c:pt idx="1213">
                  <c:v>-1.7921288692314913E-3</c:v>
                </c:pt>
                <c:pt idx="1214">
                  <c:v>3.2234548632019597E-3</c:v>
                </c:pt>
                <c:pt idx="1215">
                  <c:v>7.1498819127064066E-4</c:v>
                </c:pt>
                <c:pt idx="1216">
                  <c:v>-9.2139499909417201E-3</c:v>
                </c:pt>
                <c:pt idx="1217">
                  <c:v>3.0008454340670625E-3</c:v>
                </c:pt>
                <c:pt idx="1218">
                  <c:v>3.7116435128043274E-2</c:v>
                </c:pt>
                <c:pt idx="1219">
                  <c:v>1.039738857121766E-2</c:v>
                </c:pt>
                <c:pt idx="1220">
                  <c:v>1.6436516485428765E-2</c:v>
                </c:pt>
                <c:pt idx="1221">
                  <c:v>4.5990400535440542E-3</c:v>
                </c:pt>
                <c:pt idx="1222">
                  <c:v>-2.2064765363018504E-2</c:v>
                </c:pt>
                <c:pt idx="1223">
                  <c:v>4.5659789399017433E-3</c:v>
                </c:pt>
                <c:pt idx="1224">
                  <c:v>-3.0351784807980169E-2</c:v>
                </c:pt>
                <c:pt idx="1225">
                  <c:v>-4.5391378860049417E-2</c:v>
                </c:pt>
                <c:pt idx="1226">
                  <c:v>2.4153101698409937E-2</c:v>
                </c:pt>
                <c:pt idx="1227">
                  <c:v>1.4760390499947602E-2</c:v>
                </c:pt>
                <c:pt idx="1228">
                  <c:v>2.4280426207819398E-2</c:v>
                </c:pt>
                <c:pt idx="1229">
                  <c:v>-9.0361902651519294E-3</c:v>
                </c:pt>
                <c:pt idx="1230">
                  <c:v>1.2212168129083177E-3</c:v>
                </c:pt>
                <c:pt idx="1231">
                  <c:v>-2.5903662650341004E-2</c:v>
                </c:pt>
                <c:pt idx="1232">
                  <c:v>4.8192690112494902E-3</c:v>
                </c:pt>
                <c:pt idx="1233">
                  <c:v>1.3032041284787844E-2</c:v>
                </c:pt>
                <c:pt idx="1234">
                  <c:v>-2.2287679673280644E-3</c:v>
                </c:pt>
                <c:pt idx="1235">
                  <c:v>1.4109363794271424E-2</c:v>
                </c:pt>
                <c:pt idx="1236">
                  <c:v>-2.1239368971075884E-2</c:v>
                </c:pt>
                <c:pt idx="1237">
                  <c:v>-2.6850532466503721E-2</c:v>
                </c:pt>
                <c:pt idx="1238">
                  <c:v>5.5126851662183384E-3</c:v>
                </c:pt>
                <c:pt idx="1239">
                  <c:v>-6.7891127938111426E-3</c:v>
                </c:pt>
                <c:pt idx="1240">
                  <c:v>2.0658441172006266E-3</c:v>
                </c:pt>
                <c:pt idx="1241">
                  <c:v>-1.8289686006482466E-4</c:v>
                </c:pt>
                <c:pt idx="1242">
                  <c:v>-2.1365938947953476E-3</c:v>
                </c:pt>
                <c:pt idx="1243">
                  <c:v>1.7386450698575921E-2</c:v>
                </c:pt>
                <c:pt idx="1244">
                  <c:v>1.7207409150028528E-2</c:v>
                </c:pt>
                <c:pt idx="1245">
                  <c:v>-7.5847664025729825E-3</c:v>
                </c:pt>
                <c:pt idx="1246">
                  <c:v>-2.2032045444628436E-3</c:v>
                </c:pt>
                <c:pt idx="1247">
                  <c:v>8.5475797399432295E-3</c:v>
                </c:pt>
                <c:pt idx="1248">
                  <c:v>-8.5475797399432348E-3</c:v>
                </c:pt>
                <c:pt idx="1249">
                  <c:v>-6.0390328825184764E-3</c:v>
                </c:pt>
                <c:pt idx="1250">
                  <c:v>-3.5447842806171515E-3</c:v>
                </c:pt>
                <c:pt idx="1251">
                  <c:v>-1.083903530842941E-3</c:v>
                </c:pt>
                <c:pt idx="1252">
                  <c:v>-3.615583930921053E-4</c:v>
                </c:pt>
                <c:pt idx="1253">
                  <c:v>3.4296612937479102E-3</c:v>
                </c:pt>
                <c:pt idx="1254">
                  <c:v>3.4778592975449971E-3</c:v>
                </c:pt>
                <c:pt idx="1255">
                  <c:v>-7.148698482151444E-3</c:v>
                </c:pt>
                <c:pt idx="1256">
                  <c:v>1.6866398147934822E-3</c:v>
                </c:pt>
                <c:pt idx="1257">
                  <c:v>-3.617676573986971E-3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4D-4F6B-BACD-027FE5288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6013904"/>
        <c:axId val="616015216"/>
      </c:lineChart>
      <c:dateAx>
        <c:axId val="7181345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134888"/>
        <c:crosses val="autoZero"/>
        <c:auto val="1"/>
        <c:lblOffset val="100"/>
        <c:baseTimeUnit val="days"/>
      </c:dateAx>
      <c:valAx>
        <c:axId val="718134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134560"/>
        <c:crosses val="autoZero"/>
        <c:crossBetween val="between"/>
      </c:valAx>
      <c:valAx>
        <c:axId val="6160152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013904"/>
        <c:crosses val="max"/>
        <c:crossBetween val="between"/>
      </c:valAx>
      <c:dateAx>
        <c:axId val="61601390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1601521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BDXTS!$B$1</c:f>
              <c:strCache>
                <c:ptCount val="1"/>
                <c:pt idx="0">
                  <c:v>BDX</c:v>
                </c:pt>
              </c:strCache>
            </c:strRef>
          </c:tx>
          <c:spPr>
            <a:ln w="28575" cap="rnd">
              <a:solidFill>
                <a:schemeClr val="accent1">
                  <a:shade val="58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BDXTS!$A$2:$A$1360</c:f>
              <c:numCache>
                <c:formatCode>m/d/yyyy</c:formatCode>
                <c:ptCount val="1359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40931</c:v>
                </c:pt>
                <c:pt idx="14">
                  <c:v>40932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40960</c:v>
                </c:pt>
                <c:pt idx="34">
                  <c:v>40961</c:v>
                </c:pt>
                <c:pt idx="35">
                  <c:v>40962</c:v>
                </c:pt>
                <c:pt idx="36">
                  <c:v>40963</c:v>
                </c:pt>
                <c:pt idx="37">
                  <c:v>40966</c:v>
                </c:pt>
                <c:pt idx="38">
                  <c:v>40967</c:v>
                </c:pt>
                <c:pt idx="39">
                  <c:v>40968</c:v>
                </c:pt>
                <c:pt idx="40">
                  <c:v>40969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41008</c:v>
                </c:pt>
                <c:pt idx="67">
                  <c:v>41009</c:v>
                </c:pt>
                <c:pt idx="68">
                  <c:v>41010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41030</c:v>
                </c:pt>
                <c:pt idx="83">
                  <c:v>41031</c:v>
                </c:pt>
                <c:pt idx="84">
                  <c:v>41032</c:v>
                </c:pt>
                <c:pt idx="85">
                  <c:v>41033</c:v>
                </c:pt>
                <c:pt idx="86">
                  <c:v>41036</c:v>
                </c:pt>
                <c:pt idx="87">
                  <c:v>41037</c:v>
                </c:pt>
                <c:pt idx="88">
                  <c:v>41038</c:v>
                </c:pt>
                <c:pt idx="89">
                  <c:v>41039</c:v>
                </c:pt>
                <c:pt idx="90">
                  <c:v>41040</c:v>
                </c:pt>
                <c:pt idx="91">
                  <c:v>41043</c:v>
                </c:pt>
                <c:pt idx="92">
                  <c:v>41044</c:v>
                </c:pt>
                <c:pt idx="93">
                  <c:v>41045</c:v>
                </c:pt>
                <c:pt idx="94">
                  <c:v>41046</c:v>
                </c:pt>
                <c:pt idx="95">
                  <c:v>41047</c:v>
                </c:pt>
                <c:pt idx="96">
                  <c:v>41050</c:v>
                </c:pt>
                <c:pt idx="97">
                  <c:v>41051</c:v>
                </c:pt>
                <c:pt idx="98">
                  <c:v>41052</c:v>
                </c:pt>
                <c:pt idx="99">
                  <c:v>41053</c:v>
                </c:pt>
                <c:pt idx="100">
                  <c:v>41054</c:v>
                </c:pt>
                <c:pt idx="101">
                  <c:v>41058</c:v>
                </c:pt>
                <c:pt idx="102">
                  <c:v>41059</c:v>
                </c:pt>
                <c:pt idx="103">
                  <c:v>41060</c:v>
                </c:pt>
                <c:pt idx="104">
                  <c:v>41061</c:v>
                </c:pt>
                <c:pt idx="105">
                  <c:v>41064</c:v>
                </c:pt>
                <c:pt idx="106">
                  <c:v>41065</c:v>
                </c:pt>
                <c:pt idx="107">
                  <c:v>41066</c:v>
                </c:pt>
                <c:pt idx="108">
                  <c:v>41067</c:v>
                </c:pt>
                <c:pt idx="109">
                  <c:v>41068</c:v>
                </c:pt>
                <c:pt idx="110">
                  <c:v>41071</c:v>
                </c:pt>
                <c:pt idx="111">
                  <c:v>41072</c:v>
                </c:pt>
                <c:pt idx="112">
                  <c:v>41073</c:v>
                </c:pt>
                <c:pt idx="113">
                  <c:v>41074</c:v>
                </c:pt>
                <c:pt idx="114">
                  <c:v>41075</c:v>
                </c:pt>
                <c:pt idx="115">
                  <c:v>41078</c:v>
                </c:pt>
                <c:pt idx="116">
                  <c:v>41079</c:v>
                </c:pt>
                <c:pt idx="117">
                  <c:v>41080</c:v>
                </c:pt>
                <c:pt idx="118">
                  <c:v>41081</c:v>
                </c:pt>
                <c:pt idx="119">
                  <c:v>41082</c:v>
                </c:pt>
                <c:pt idx="120">
                  <c:v>41085</c:v>
                </c:pt>
                <c:pt idx="121">
                  <c:v>41086</c:v>
                </c:pt>
                <c:pt idx="122">
                  <c:v>41087</c:v>
                </c:pt>
                <c:pt idx="123">
                  <c:v>41088</c:v>
                </c:pt>
                <c:pt idx="124">
                  <c:v>41089</c:v>
                </c:pt>
                <c:pt idx="125">
                  <c:v>41092</c:v>
                </c:pt>
                <c:pt idx="126">
                  <c:v>41093</c:v>
                </c:pt>
                <c:pt idx="127">
                  <c:v>41095</c:v>
                </c:pt>
                <c:pt idx="128">
                  <c:v>41096</c:v>
                </c:pt>
                <c:pt idx="129">
                  <c:v>41099</c:v>
                </c:pt>
                <c:pt idx="130">
                  <c:v>41100</c:v>
                </c:pt>
                <c:pt idx="131">
                  <c:v>41101</c:v>
                </c:pt>
                <c:pt idx="132">
                  <c:v>41102</c:v>
                </c:pt>
                <c:pt idx="133">
                  <c:v>41103</c:v>
                </c:pt>
                <c:pt idx="134">
                  <c:v>41106</c:v>
                </c:pt>
                <c:pt idx="135">
                  <c:v>41107</c:v>
                </c:pt>
                <c:pt idx="136">
                  <c:v>41108</c:v>
                </c:pt>
                <c:pt idx="137">
                  <c:v>41109</c:v>
                </c:pt>
                <c:pt idx="138">
                  <c:v>41110</c:v>
                </c:pt>
                <c:pt idx="139">
                  <c:v>41113</c:v>
                </c:pt>
                <c:pt idx="140">
                  <c:v>41114</c:v>
                </c:pt>
                <c:pt idx="141">
                  <c:v>41115</c:v>
                </c:pt>
                <c:pt idx="142">
                  <c:v>41116</c:v>
                </c:pt>
                <c:pt idx="143">
                  <c:v>41117</c:v>
                </c:pt>
                <c:pt idx="144">
                  <c:v>41120</c:v>
                </c:pt>
                <c:pt idx="145">
                  <c:v>41121</c:v>
                </c:pt>
                <c:pt idx="146">
                  <c:v>41122</c:v>
                </c:pt>
                <c:pt idx="147">
                  <c:v>41123</c:v>
                </c:pt>
                <c:pt idx="148">
                  <c:v>41124</c:v>
                </c:pt>
                <c:pt idx="149">
                  <c:v>41127</c:v>
                </c:pt>
                <c:pt idx="150">
                  <c:v>41128</c:v>
                </c:pt>
                <c:pt idx="151">
                  <c:v>41129</c:v>
                </c:pt>
                <c:pt idx="152">
                  <c:v>41130</c:v>
                </c:pt>
                <c:pt idx="153">
                  <c:v>41131</c:v>
                </c:pt>
                <c:pt idx="154">
                  <c:v>41134</c:v>
                </c:pt>
                <c:pt idx="155">
                  <c:v>41135</c:v>
                </c:pt>
                <c:pt idx="156">
                  <c:v>41136</c:v>
                </c:pt>
                <c:pt idx="157">
                  <c:v>41137</c:v>
                </c:pt>
                <c:pt idx="158">
                  <c:v>41138</c:v>
                </c:pt>
                <c:pt idx="159">
                  <c:v>41141</c:v>
                </c:pt>
                <c:pt idx="160">
                  <c:v>41142</c:v>
                </c:pt>
                <c:pt idx="161">
                  <c:v>41143</c:v>
                </c:pt>
                <c:pt idx="162">
                  <c:v>41144</c:v>
                </c:pt>
                <c:pt idx="163">
                  <c:v>41145</c:v>
                </c:pt>
                <c:pt idx="164">
                  <c:v>41148</c:v>
                </c:pt>
                <c:pt idx="165">
                  <c:v>41149</c:v>
                </c:pt>
                <c:pt idx="166">
                  <c:v>41150</c:v>
                </c:pt>
                <c:pt idx="167">
                  <c:v>41151</c:v>
                </c:pt>
                <c:pt idx="168">
                  <c:v>41152</c:v>
                </c:pt>
                <c:pt idx="169">
                  <c:v>41156</c:v>
                </c:pt>
                <c:pt idx="170">
                  <c:v>41157</c:v>
                </c:pt>
                <c:pt idx="171">
                  <c:v>41158</c:v>
                </c:pt>
                <c:pt idx="172">
                  <c:v>41159</c:v>
                </c:pt>
                <c:pt idx="173">
                  <c:v>41162</c:v>
                </c:pt>
                <c:pt idx="174">
                  <c:v>41163</c:v>
                </c:pt>
                <c:pt idx="175">
                  <c:v>41164</c:v>
                </c:pt>
                <c:pt idx="176">
                  <c:v>41165</c:v>
                </c:pt>
                <c:pt idx="177">
                  <c:v>41166</c:v>
                </c:pt>
                <c:pt idx="178">
                  <c:v>41169</c:v>
                </c:pt>
                <c:pt idx="179">
                  <c:v>41170</c:v>
                </c:pt>
                <c:pt idx="180">
                  <c:v>41171</c:v>
                </c:pt>
                <c:pt idx="181">
                  <c:v>41172</c:v>
                </c:pt>
                <c:pt idx="182">
                  <c:v>41173</c:v>
                </c:pt>
                <c:pt idx="183">
                  <c:v>41176</c:v>
                </c:pt>
                <c:pt idx="184">
                  <c:v>41177</c:v>
                </c:pt>
                <c:pt idx="185">
                  <c:v>41178</c:v>
                </c:pt>
                <c:pt idx="186">
                  <c:v>41179</c:v>
                </c:pt>
                <c:pt idx="187">
                  <c:v>41180</c:v>
                </c:pt>
                <c:pt idx="188">
                  <c:v>41183</c:v>
                </c:pt>
                <c:pt idx="189">
                  <c:v>41184</c:v>
                </c:pt>
                <c:pt idx="190">
                  <c:v>41185</c:v>
                </c:pt>
                <c:pt idx="191">
                  <c:v>41186</c:v>
                </c:pt>
                <c:pt idx="192">
                  <c:v>41187</c:v>
                </c:pt>
                <c:pt idx="193">
                  <c:v>41190</c:v>
                </c:pt>
                <c:pt idx="194">
                  <c:v>41191</c:v>
                </c:pt>
                <c:pt idx="195">
                  <c:v>41192</c:v>
                </c:pt>
                <c:pt idx="196">
                  <c:v>41193</c:v>
                </c:pt>
                <c:pt idx="197">
                  <c:v>41194</c:v>
                </c:pt>
                <c:pt idx="198">
                  <c:v>41197</c:v>
                </c:pt>
                <c:pt idx="199">
                  <c:v>41198</c:v>
                </c:pt>
                <c:pt idx="200">
                  <c:v>41199</c:v>
                </c:pt>
                <c:pt idx="201">
                  <c:v>41200</c:v>
                </c:pt>
                <c:pt idx="202">
                  <c:v>41201</c:v>
                </c:pt>
                <c:pt idx="203">
                  <c:v>41204</c:v>
                </c:pt>
                <c:pt idx="204">
                  <c:v>41205</c:v>
                </c:pt>
                <c:pt idx="205">
                  <c:v>41206</c:v>
                </c:pt>
                <c:pt idx="206">
                  <c:v>41207</c:v>
                </c:pt>
                <c:pt idx="207">
                  <c:v>41208</c:v>
                </c:pt>
                <c:pt idx="208">
                  <c:v>41213</c:v>
                </c:pt>
                <c:pt idx="209">
                  <c:v>41214</c:v>
                </c:pt>
                <c:pt idx="210">
                  <c:v>41215</c:v>
                </c:pt>
                <c:pt idx="211">
                  <c:v>41218</c:v>
                </c:pt>
                <c:pt idx="212">
                  <c:v>41219</c:v>
                </c:pt>
                <c:pt idx="213">
                  <c:v>41220</c:v>
                </c:pt>
                <c:pt idx="214">
                  <c:v>41221</c:v>
                </c:pt>
                <c:pt idx="215">
                  <c:v>41222</c:v>
                </c:pt>
                <c:pt idx="216">
                  <c:v>41225</c:v>
                </c:pt>
                <c:pt idx="217">
                  <c:v>41226</c:v>
                </c:pt>
                <c:pt idx="218">
                  <c:v>41227</c:v>
                </c:pt>
                <c:pt idx="219">
                  <c:v>41228</c:v>
                </c:pt>
                <c:pt idx="220">
                  <c:v>41229</c:v>
                </c:pt>
                <c:pt idx="221">
                  <c:v>41232</c:v>
                </c:pt>
                <c:pt idx="222">
                  <c:v>41233</c:v>
                </c:pt>
                <c:pt idx="223">
                  <c:v>41234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41262</c:v>
                </c:pt>
                <c:pt idx="243">
                  <c:v>41263</c:v>
                </c:pt>
                <c:pt idx="244">
                  <c:v>41264</c:v>
                </c:pt>
                <c:pt idx="245">
                  <c:v>41267</c:v>
                </c:pt>
                <c:pt idx="246">
                  <c:v>41269</c:v>
                </c:pt>
                <c:pt idx="247">
                  <c:v>41270</c:v>
                </c:pt>
                <c:pt idx="248">
                  <c:v>41271</c:v>
                </c:pt>
                <c:pt idx="249">
                  <c:v>41274</c:v>
                </c:pt>
                <c:pt idx="250">
                  <c:v>41276</c:v>
                </c:pt>
                <c:pt idx="251">
                  <c:v>41277</c:v>
                </c:pt>
                <c:pt idx="252">
                  <c:v>41278</c:v>
                </c:pt>
                <c:pt idx="253">
                  <c:v>41281</c:v>
                </c:pt>
                <c:pt idx="254">
                  <c:v>41282</c:v>
                </c:pt>
                <c:pt idx="255">
                  <c:v>41283</c:v>
                </c:pt>
                <c:pt idx="256">
                  <c:v>41284</c:v>
                </c:pt>
                <c:pt idx="257">
                  <c:v>41285</c:v>
                </c:pt>
                <c:pt idx="258">
                  <c:v>41288</c:v>
                </c:pt>
                <c:pt idx="259">
                  <c:v>41289</c:v>
                </c:pt>
                <c:pt idx="260">
                  <c:v>41290</c:v>
                </c:pt>
                <c:pt idx="261">
                  <c:v>41291</c:v>
                </c:pt>
                <c:pt idx="262">
                  <c:v>41292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41316</c:v>
                </c:pt>
                <c:pt idx="278">
                  <c:v>41317</c:v>
                </c:pt>
                <c:pt idx="279">
                  <c:v>41318</c:v>
                </c:pt>
                <c:pt idx="280">
                  <c:v>41319</c:v>
                </c:pt>
                <c:pt idx="281">
                  <c:v>41320</c:v>
                </c:pt>
                <c:pt idx="282">
                  <c:v>41324</c:v>
                </c:pt>
                <c:pt idx="283">
                  <c:v>41325</c:v>
                </c:pt>
                <c:pt idx="284">
                  <c:v>41326</c:v>
                </c:pt>
                <c:pt idx="285">
                  <c:v>41327</c:v>
                </c:pt>
                <c:pt idx="286">
                  <c:v>41330</c:v>
                </c:pt>
                <c:pt idx="287">
                  <c:v>41331</c:v>
                </c:pt>
                <c:pt idx="288">
                  <c:v>41332</c:v>
                </c:pt>
                <c:pt idx="289">
                  <c:v>41333</c:v>
                </c:pt>
                <c:pt idx="290">
                  <c:v>41334</c:v>
                </c:pt>
                <c:pt idx="291">
                  <c:v>41337</c:v>
                </c:pt>
                <c:pt idx="292">
                  <c:v>41338</c:v>
                </c:pt>
                <c:pt idx="293">
                  <c:v>41339</c:v>
                </c:pt>
                <c:pt idx="294">
                  <c:v>41340</c:v>
                </c:pt>
                <c:pt idx="295">
                  <c:v>41341</c:v>
                </c:pt>
                <c:pt idx="296">
                  <c:v>41344</c:v>
                </c:pt>
                <c:pt idx="297">
                  <c:v>41345</c:v>
                </c:pt>
                <c:pt idx="298">
                  <c:v>41346</c:v>
                </c:pt>
                <c:pt idx="299">
                  <c:v>41347</c:v>
                </c:pt>
                <c:pt idx="300">
                  <c:v>41348</c:v>
                </c:pt>
                <c:pt idx="301">
                  <c:v>41351</c:v>
                </c:pt>
                <c:pt idx="302">
                  <c:v>41352</c:v>
                </c:pt>
                <c:pt idx="303">
                  <c:v>41353</c:v>
                </c:pt>
                <c:pt idx="304">
                  <c:v>41354</c:v>
                </c:pt>
                <c:pt idx="305">
                  <c:v>41355</c:v>
                </c:pt>
                <c:pt idx="306">
                  <c:v>41358</c:v>
                </c:pt>
                <c:pt idx="307">
                  <c:v>41359</c:v>
                </c:pt>
                <c:pt idx="308">
                  <c:v>41360</c:v>
                </c:pt>
                <c:pt idx="309">
                  <c:v>41361</c:v>
                </c:pt>
                <c:pt idx="310">
                  <c:v>41365</c:v>
                </c:pt>
                <c:pt idx="311">
                  <c:v>41366</c:v>
                </c:pt>
                <c:pt idx="312">
                  <c:v>41367</c:v>
                </c:pt>
                <c:pt idx="313">
                  <c:v>41368</c:v>
                </c:pt>
                <c:pt idx="314">
                  <c:v>41369</c:v>
                </c:pt>
                <c:pt idx="315">
                  <c:v>41372</c:v>
                </c:pt>
                <c:pt idx="316">
                  <c:v>41373</c:v>
                </c:pt>
                <c:pt idx="317">
                  <c:v>41374</c:v>
                </c:pt>
                <c:pt idx="318">
                  <c:v>41375</c:v>
                </c:pt>
                <c:pt idx="319">
                  <c:v>41376</c:v>
                </c:pt>
                <c:pt idx="320">
                  <c:v>41379</c:v>
                </c:pt>
                <c:pt idx="321">
                  <c:v>41380</c:v>
                </c:pt>
                <c:pt idx="322">
                  <c:v>41381</c:v>
                </c:pt>
                <c:pt idx="323">
                  <c:v>41382</c:v>
                </c:pt>
                <c:pt idx="324">
                  <c:v>41383</c:v>
                </c:pt>
                <c:pt idx="325">
                  <c:v>41386</c:v>
                </c:pt>
                <c:pt idx="326">
                  <c:v>41387</c:v>
                </c:pt>
                <c:pt idx="327">
                  <c:v>41388</c:v>
                </c:pt>
                <c:pt idx="328">
                  <c:v>41389</c:v>
                </c:pt>
                <c:pt idx="329">
                  <c:v>41390</c:v>
                </c:pt>
                <c:pt idx="330">
                  <c:v>41393</c:v>
                </c:pt>
                <c:pt idx="331">
                  <c:v>41394</c:v>
                </c:pt>
                <c:pt idx="332">
                  <c:v>41395</c:v>
                </c:pt>
                <c:pt idx="333">
                  <c:v>41396</c:v>
                </c:pt>
                <c:pt idx="334">
                  <c:v>41397</c:v>
                </c:pt>
                <c:pt idx="335">
                  <c:v>41400</c:v>
                </c:pt>
                <c:pt idx="336">
                  <c:v>41401</c:v>
                </c:pt>
                <c:pt idx="337">
                  <c:v>41402</c:v>
                </c:pt>
                <c:pt idx="338">
                  <c:v>41403</c:v>
                </c:pt>
                <c:pt idx="339">
                  <c:v>41404</c:v>
                </c:pt>
                <c:pt idx="340">
                  <c:v>41407</c:v>
                </c:pt>
                <c:pt idx="341">
                  <c:v>41408</c:v>
                </c:pt>
                <c:pt idx="342">
                  <c:v>41409</c:v>
                </c:pt>
                <c:pt idx="343">
                  <c:v>41410</c:v>
                </c:pt>
                <c:pt idx="344">
                  <c:v>41411</c:v>
                </c:pt>
                <c:pt idx="345">
                  <c:v>41414</c:v>
                </c:pt>
                <c:pt idx="346">
                  <c:v>41415</c:v>
                </c:pt>
                <c:pt idx="347">
                  <c:v>41416</c:v>
                </c:pt>
                <c:pt idx="348">
                  <c:v>41417</c:v>
                </c:pt>
                <c:pt idx="349">
                  <c:v>41418</c:v>
                </c:pt>
                <c:pt idx="350">
                  <c:v>41422</c:v>
                </c:pt>
                <c:pt idx="351">
                  <c:v>41423</c:v>
                </c:pt>
                <c:pt idx="352">
                  <c:v>41424</c:v>
                </c:pt>
                <c:pt idx="353">
                  <c:v>41425</c:v>
                </c:pt>
                <c:pt idx="354">
                  <c:v>41428</c:v>
                </c:pt>
                <c:pt idx="355">
                  <c:v>41429</c:v>
                </c:pt>
                <c:pt idx="356">
                  <c:v>41430</c:v>
                </c:pt>
                <c:pt idx="357">
                  <c:v>41431</c:v>
                </c:pt>
                <c:pt idx="358">
                  <c:v>41432</c:v>
                </c:pt>
                <c:pt idx="359">
                  <c:v>41435</c:v>
                </c:pt>
                <c:pt idx="360">
                  <c:v>41436</c:v>
                </c:pt>
                <c:pt idx="361">
                  <c:v>41437</c:v>
                </c:pt>
                <c:pt idx="362">
                  <c:v>41438</c:v>
                </c:pt>
                <c:pt idx="363">
                  <c:v>41439</c:v>
                </c:pt>
                <c:pt idx="364">
                  <c:v>41442</c:v>
                </c:pt>
                <c:pt idx="365">
                  <c:v>41443</c:v>
                </c:pt>
                <c:pt idx="366">
                  <c:v>41444</c:v>
                </c:pt>
                <c:pt idx="367">
                  <c:v>41445</c:v>
                </c:pt>
                <c:pt idx="368">
                  <c:v>41446</c:v>
                </c:pt>
                <c:pt idx="369">
                  <c:v>41449</c:v>
                </c:pt>
                <c:pt idx="370">
                  <c:v>41450</c:v>
                </c:pt>
                <c:pt idx="371">
                  <c:v>41451</c:v>
                </c:pt>
                <c:pt idx="372">
                  <c:v>41452</c:v>
                </c:pt>
                <c:pt idx="373">
                  <c:v>41453</c:v>
                </c:pt>
                <c:pt idx="374">
                  <c:v>41456</c:v>
                </c:pt>
                <c:pt idx="375">
                  <c:v>41457</c:v>
                </c:pt>
                <c:pt idx="376">
                  <c:v>41458</c:v>
                </c:pt>
                <c:pt idx="377">
                  <c:v>41460</c:v>
                </c:pt>
                <c:pt idx="378">
                  <c:v>41463</c:v>
                </c:pt>
                <c:pt idx="379">
                  <c:v>41464</c:v>
                </c:pt>
                <c:pt idx="380">
                  <c:v>41465</c:v>
                </c:pt>
                <c:pt idx="381">
                  <c:v>41466</c:v>
                </c:pt>
                <c:pt idx="382">
                  <c:v>41467</c:v>
                </c:pt>
                <c:pt idx="383">
                  <c:v>41470</c:v>
                </c:pt>
                <c:pt idx="384">
                  <c:v>41471</c:v>
                </c:pt>
                <c:pt idx="385">
                  <c:v>41472</c:v>
                </c:pt>
                <c:pt idx="386">
                  <c:v>41473</c:v>
                </c:pt>
                <c:pt idx="387">
                  <c:v>41474</c:v>
                </c:pt>
                <c:pt idx="388">
                  <c:v>41477</c:v>
                </c:pt>
                <c:pt idx="389">
                  <c:v>41478</c:v>
                </c:pt>
                <c:pt idx="390">
                  <c:v>41479</c:v>
                </c:pt>
                <c:pt idx="391">
                  <c:v>41480</c:v>
                </c:pt>
                <c:pt idx="392">
                  <c:v>41481</c:v>
                </c:pt>
                <c:pt idx="393">
                  <c:v>41484</c:v>
                </c:pt>
                <c:pt idx="394">
                  <c:v>41485</c:v>
                </c:pt>
                <c:pt idx="395">
                  <c:v>41486</c:v>
                </c:pt>
                <c:pt idx="396">
                  <c:v>41487</c:v>
                </c:pt>
                <c:pt idx="397">
                  <c:v>41488</c:v>
                </c:pt>
                <c:pt idx="398">
                  <c:v>41491</c:v>
                </c:pt>
                <c:pt idx="399">
                  <c:v>41492</c:v>
                </c:pt>
                <c:pt idx="400">
                  <c:v>41493</c:v>
                </c:pt>
                <c:pt idx="401">
                  <c:v>41494</c:v>
                </c:pt>
                <c:pt idx="402">
                  <c:v>41495</c:v>
                </c:pt>
                <c:pt idx="403">
                  <c:v>41498</c:v>
                </c:pt>
                <c:pt idx="404">
                  <c:v>41499</c:v>
                </c:pt>
                <c:pt idx="405">
                  <c:v>41500</c:v>
                </c:pt>
                <c:pt idx="406">
                  <c:v>41501</c:v>
                </c:pt>
                <c:pt idx="407">
                  <c:v>41502</c:v>
                </c:pt>
                <c:pt idx="408">
                  <c:v>41505</c:v>
                </c:pt>
                <c:pt idx="409">
                  <c:v>41506</c:v>
                </c:pt>
                <c:pt idx="410">
                  <c:v>41507</c:v>
                </c:pt>
                <c:pt idx="411">
                  <c:v>41508</c:v>
                </c:pt>
                <c:pt idx="412">
                  <c:v>41509</c:v>
                </c:pt>
                <c:pt idx="413">
                  <c:v>41512</c:v>
                </c:pt>
                <c:pt idx="414">
                  <c:v>41513</c:v>
                </c:pt>
                <c:pt idx="415">
                  <c:v>41514</c:v>
                </c:pt>
                <c:pt idx="416">
                  <c:v>41515</c:v>
                </c:pt>
                <c:pt idx="417">
                  <c:v>41516</c:v>
                </c:pt>
                <c:pt idx="418">
                  <c:v>41520</c:v>
                </c:pt>
                <c:pt idx="419">
                  <c:v>41521</c:v>
                </c:pt>
                <c:pt idx="420">
                  <c:v>41522</c:v>
                </c:pt>
                <c:pt idx="421">
                  <c:v>41523</c:v>
                </c:pt>
                <c:pt idx="422">
                  <c:v>41526</c:v>
                </c:pt>
                <c:pt idx="423">
                  <c:v>41527</c:v>
                </c:pt>
                <c:pt idx="424">
                  <c:v>41528</c:v>
                </c:pt>
                <c:pt idx="425">
                  <c:v>41529</c:v>
                </c:pt>
                <c:pt idx="426">
                  <c:v>41530</c:v>
                </c:pt>
                <c:pt idx="427">
                  <c:v>41533</c:v>
                </c:pt>
                <c:pt idx="428">
                  <c:v>41534</c:v>
                </c:pt>
                <c:pt idx="429">
                  <c:v>41535</c:v>
                </c:pt>
                <c:pt idx="430">
                  <c:v>41536</c:v>
                </c:pt>
                <c:pt idx="431">
                  <c:v>41537</c:v>
                </c:pt>
                <c:pt idx="432">
                  <c:v>41540</c:v>
                </c:pt>
                <c:pt idx="433">
                  <c:v>41541</c:v>
                </c:pt>
                <c:pt idx="434">
                  <c:v>41542</c:v>
                </c:pt>
                <c:pt idx="435">
                  <c:v>41543</c:v>
                </c:pt>
                <c:pt idx="436">
                  <c:v>41544</c:v>
                </c:pt>
                <c:pt idx="437">
                  <c:v>41547</c:v>
                </c:pt>
                <c:pt idx="438">
                  <c:v>41548</c:v>
                </c:pt>
                <c:pt idx="439">
                  <c:v>41549</c:v>
                </c:pt>
                <c:pt idx="440">
                  <c:v>41550</c:v>
                </c:pt>
                <c:pt idx="441">
                  <c:v>41551</c:v>
                </c:pt>
                <c:pt idx="442">
                  <c:v>41554</c:v>
                </c:pt>
                <c:pt idx="443">
                  <c:v>41555</c:v>
                </c:pt>
                <c:pt idx="444">
                  <c:v>41556</c:v>
                </c:pt>
                <c:pt idx="445">
                  <c:v>41557</c:v>
                </c:pt>
                <c:pt idx="446">
                  <c:v>41558</c:v>
                </c:pt>
                <c:pt idx="447">
                  <c:v>41561</c:v>
                </c:pt>
                <c:pt idx="448">
                  <c:v>41562</c:v>
                </c:pt>
                <c:pt idx="449">
                  <c:v>41563</c:v>
                </c:pt>
                <c:pt idx="450">
                  <c:v>41564</c:v>
                </c:pt>
                <c:pt idx="451">
                  <c:v>41565</c:v>
                </c:pt>
                <c:pt idx="452">
                  <c:v>41568</c:v>
                </c:pt>
                <c:pt idx="453">
                  <c:v>41569</c:v>
                </c:pt>
                <c:pt idx="454">
                  <c:v>41570</c:v>
                </c:pt>
                <c:pt idx="455">
                  <c:v>41571</c:v>
                </c:pt>
                <c:pt idx="456">
                  <c:v>41572</c:v>
                </c:pt>
                <c:pt idx="457">
                  <c:v>41575</c:v>
                </c:pt>
                <c:pt idx="458">
                  <c:v>41576</c:v>
                </c:pt>
                <c:pt idx="459">
                  <c:v>41577</c:v>
                </c:pt>
                <c:pt idx="460">
                  <c:v>41578</c:v>
                </c:pt>
                <c:pt idx="461">
                  <c:v>41579</c:v>
                </c:pt>
                <c:pt idx="462">
                  <c:v>41582</c:v>
                </c:pt>
                <c:pt idx="463">
                  <c:v>41583</c:v>
                </c:pt>
                <c:pt idx="464">
                  <c:v>41584</c:v>
                </c:pt>
                <c:pt idx="465">
                  <c:v>41585</c:v>
                </c:pt>
                <c:pt idx="466">
                  <c:v>41586</c:v>
                </c:pt>
                <c:pt idx="467">
                  <c:v>41589</c:v>
                </c:pt>
                <c:pt idx="468">
                  <c:v>41590</c:v>
                </c:pt>
                <c:pt idx="469">
                  <c:v>41591</c:v>
                </c:pt>
                <c:pt idx="470">
                  <c:v>41592</c:v>
                </c:pt>
                <c:pt idx="471">
                  <c:v>41593</c:v>
                </c:pt>
                <c:pt idx="472">
                  <c:v>41596</c:v>
                </c:pt>
                <c:pt idx="473">
                  <c:v>41597</c:v>
                </c:pt>
                <c:pt idx="474">
                  <c:v>41598</c:v>
                </c:pt>
                <c:pt idx="475">
                  <c:v>41599</c:v>
                </c:pt>
                <c:pt idx="476">
                  <c:v>41600</c:v>
                </c:pt>
                <c:pt idx="477">
                  <c:v>41603</c:v>
                </c:pt>
                <c:pt idx="478">
                  <c:v>41604</c:v>
                </c:pt>
                <c:pt idx="479">
                  <c:v>41605</c:v>
                </c:pt>
                <c:pt idx="480">
                  <c:v>41607</c:v>
                </c:pt>
                <c:pt idx="481">
                  <c:v>41610</c:v>
                </c:pt>
                <c:pt idx="482">
                  <c:v>41611</c:v>
                </c:pt>
                <c:pt idx="483">
                  <c:v>41612</c:v>
                </c:pt>
                <c:pt idx="484">
                  <c:v>41613</c:v>
                </c:pt>
                <c:pt idx="485">
                  <c:v>41614</c:v>
                </c:pt>
                <c:pt idx="486">
                  <c:v>41617</c:v>
                </c:pt>
                <c:pt idx="487">
                  <c:v>41618</c:v>
                </c:pt>
                <c:pt idx="488">
                  <c:v>41619</c:v>
                </c:pt>
                <c:pt idx="489">
                  <c:v>41620</c:v>
                </c:pt>
                <c:pt idx="490">
                  <c:v>41621</c:v>
                </c:pt>
                <c:pt idx="491">
                  <c:v>41624</c:v>
                </c:pt>
                <c:pt idx="492">
                  <c:v>41625</c:v>
                </c:pt>
                <c:pt idx="493">
                  <c:v>41626</c:v>
                </c:pt>
                <c:pt idx="494">
                  <c:v>41627</c:v>
                </c:pt>
                <c:pt idx="495">
                  <c:v>41628</c:v>
                </c:pt>
                <c:pt idx="496">
                  <c:v>41631</c:v>
                </c:pt>
                <c:pt idx="497">
                  <c:v>41632</c:v>
                </c:pt>
                <c:pt idx="498">
                  <c:v>41634</c:v>
                </c:pt>
                <c:pt idx="499">
                  <c:v>41635</c:v>
                </c:pt>
                <c:pt idx="500">
                  <c:v>41638</c:v>
                </c:pt>
                <c:pt idx="501">
                  <c:v>41639</c:v>
                </c:pt>
                <c:pt idx="502">
                  <c:v>41641</c:v>
                </c:pt>
                <c:pt idx="503">
                  <c:v>41642</c:v>
                </c:pt>
                <c:pt idx="504">
                  <c:v>41645</c:v>
                </c:pt>
                <c:pt idx="505">
                  <c:v>41646</c:v>
                </c:pt>
                <c:pt idx="506">
                  <c:v>41647</c:v>
                </c:pt>
                <c:pt idx="507">
                  <c:v>41648</c:v>
                </c:pt>
                <c:pt idx="508">
                  <c:v>41649</c:v>
                </c:pt>
                <c:pt idx="509">
                  <c:v>41652</c:v>
                </c:pt>
                <c:pt idx="510">
                  <c:v>41653</c:v>
                </c:pt>
                <c:pt idx="511">
                  <c:v>41654</c:v>
                </c:pt>
                <c:pt idx="512">
                  <c:v>41655</c:v>
                </c:pt>
                <c:pt idx="513">
                  <c:v>41656</c:v>
                </c:pt>
                <c:pt idx="514">
                  <c:v>41660</c:v>
                </c:pt>
                <c:pt idx="515">
                  <c:v>41661</c:v>
                </c:pt>
                <c:pt idx="516">
                  <c:v>41662</c:v>
                </c:pt>
                <c:pt idx="517">
                  <c:v>41663</c:v>
                </c:pt>
                <c:pt idx="518">
                  <c:v>41666</c:v>
                </c:pt>
                <c:pt idx="519">
                  <c:v>41667</c:v>
                </c:pt>
                <c:pt idx="520">
                  <c:v>41668</c:v>
                </c:pt>
                <c:pt idx="521">
                  <c:v>41669</c:v>
                </c:pt>
                <c:pt idx="522">
                  <c:v>41670</c:v>
                </c:pt>
                <c:pt idx="523">
                  <c:v>41673</c:v>
                </c:pt>
                <c:pt idx="524">
                  <c:v>41674</c:v>
                </c:pt>
                <c:pt idx="525">
                  <c:v>41675</c:v>
                </c:pt>
                <c:pt idx="526">
                  <c:v>41676</c:v>
                </c:pt>
                <c:pt idx="527">
                  <c:v>41677</c:v>
                </c:pt>
                <c:pt idx="528">
                  <c:v>41680</c:v>
                </c:pt>
                <c:pt idx="529">
                  <c:v>41681</c:v>
                </c:pt>
                <c:pt idx="530">
                  <c:v>41682</c:v>
                </c:pt>
                <c:pt idx="531">
                  <c:v>41683</c:v>
                </c:pt>
                <c:pt idx="532">
                  <c:v>41684</c:v>
                </c:pt>
                <c:pt idx="533">
                  <c:v>41688</c:v>
                </c:pt>
                <c:pt idx="534">
                  <c:v>41689</c:v>
                </c:pt>
                <c:pt idx="535">
                  <c:v>41690</c:v>
                </c:pt>
                <c:pt idx="536">
                  <c:v>41691</c:v>
                </c:pt>
                <c:pt idx="537">
                  <c:v>41694</c:v>
                </c:pt>
                <c:pt idx="538">
                  <c:v>41695</c:v>
                </c:pt>
                <c:pt idx="539">
                  <c:v>41696</c:v>
                </c:pt>
                <c:pt idx="540">
                  <c:v>41697</c:v>
                </c:pt>
                <c:pt idx="541">
                  <c:v>41698</c:v>
                </c:pt>
                <c:pt idx="542">
                  <c:v>41701</c:v>
                </c:pt>
                <c:pt idx="543">
                  <c:v>41702</c:v>
                </c:pt>
                <c:pt idx="544">
                  <c:v>41703</c:v>
                </c:pt>
                <c:pt idx="545">
                  <c:v>41704</c:v>
                </c:pt>
                <c:pt idx="546">
                  <c:v>41705</c:v>
                </c:pt>
                <c:pt idx="547">
                  <c:v>41708</c:v>
                </c:pt>
                <c:pt idx="548">
                  <c:v>41709</c:v>
                </c:pt>
                <c:pt idx="549">
                  <c:v>41710</c:v>
                </c:pt>
                <c:pt idx="550">
                  <c:v>41711</c:v>
                </c:pt>
                <c:pt idx="551">
                  <c:v>41712</c:v>
                </c:pt>
                <c:pt idx="552">
                  <c:v>41715</c:v>
                </c:pt>
                <c:pt idx="553">
                  <c:v>41716</c:v>
                </c:pt>
                <c:pt idx="554">
                  <c:v>41717</c:v>
                </c:pt>
                <c:pt idx="555">
                  <c:v>41718</c:v>
                </c:pt>
                <c:pt idx="556">
                  <c:v>41719</c:v>
                </c:pt>
                <c:pt idx="557">
                  <c:v>41722</c:v>
                </c:pt>
                <c:pt idx="558">
                  <c:v>41723</c:v>
                </c:pt>
                <c:pt idx="559">
                  <c:v>41724</c:v>
                </c:pt>
                <c:pt idx="560">
                  <c:v>41725</c:v>
                </c:pt>
                <c:pt idx="561">
                  <c:v>41726</c:v>
                </c:pt>
                <c:pt idx="562">
                  <c:v>41729</c:v>
                </c:pt>
                <c:pt idx="563">
                  <c:v>41730</c:v>
                </c:pt>
                <c:pt idx="564">
                  <c:v>41731</c:v>
                </c:pt>
                <c:pt idx="565">
                  <c:v>41732</c:v>
                </c:pt>
                <c:pt idx="566">
                  <c:v>41733</c:v>
                </c:pt>
                <c:pt idx="567">
                  <c:v>41736</c:v>
                </c:pt>
                <c:pt idx="568">
                  <c:v>41737</c:v>
                </c:pt>
                <c:pt idx="569">
                  <c:v>41738</c:v>
                </c:pt>
                <c:pt idx="570">
                  <c:v>41739</c:v>
                </c:pt>
                <c:pt idx="571">
                  <c:v>41740</c:v>
                </c:pt>
                <c:pt idx="572">
                  <c:v>41743</c:v>
                </c:pt>
                <c:pt idx="573">
                  <c:v>41744</c:v>
                </c:pt>
                <c:pt idx="574">
                  <c:v>41745</c:v>
                </c:pt>
                <c:pt idx="575">
                  <c:v>41746</c:v>
                </c:pt>
                <c:pt idx="576">
                  <c:v>41750</c:v>
                </c:pt>
                <c:pt idx="577">
                  <c:v>41751</c:v>
                </c:pt>
                <c:pt idx="578">
                  <c:v>41752</c:v>
                </c:pt>
                <c:pt idx="579">
                  <c:v>41753</c:v>
                </c:pt>
                <c:pt idx="580">
                  <c:v>41754</c:v>
                </c:pt>
                <c:pt idx="581">
                  <c:v>41757</c:v>
                </c:pt>
                <c:pt idx="582">
                  <c:v>41758</c:v>
                </c:pt>
                <c:pt idx="583">
                  <c:v>41759</c:v>
                </c:pt>
                <c:pt idx="584">
                  <c:v>41760</c:v>
                </c:pt>
                <c:pt idx="585">
                  <c:v>41761</c:v>
                </c:pt>
                <c:pt idx="586">
                  <c:v>41764</c:v>
                </c:pt>
                <c:pt idx="587">
                  <c:v>41765</c:v>
                </c:pt>
                <c:pt idx="588">
                  <c:v>41766</c:v>
                </c:pt>
                <c:pt idx="589">
                  <c:v>41767</c:v>
                </c:pt>
                <c:pt idx="590">
                  <c:v>41768</c:v>
                </c:pt>
                <c:pt idx="591">
                  <c:v>41771</c:v>
                </c:pt>
                <c:pt idx="592">
                  <c:v>41772</c:v>
                </c:pt>
                <c:pt idx="593">
                  <c:v>41773</c:v>
                </c:pt>
                <c:pt idx="594">
                  <c:v>41774</c:v>
                </c:pt>
                <c:pt idx="595">
                  <c:v>41775</c:v>
                </c:pt>
                <c:pt idx="596">
                  <c:v>41778</c:v>
                </c:pt>
                <c:pt idx="597">
                  <c:v>41779</c:v>
                </c:pt>
                <c:pt idx="598">
                  <c:v>41780</c:v>
                </c:pt>
                <c:pt idx="599">
                  <c:v>41781</c:v>
                </c:pt>
                <c:pt idx="600">
                  <c:v>41782</c:v>
                </c:pt>
                <c:pt idx="601">
                  <c:v>41786</c:v>
                </c:pt>
                <c:pt idx="602">
                  <c:v>41787</c:v>
                </c:pt>
                <c:pt idx="603">
                  <c:v>41788</c:v>
                </c:pt>
                <c:pt idx="604">
                  <c:v>41789</c:v>
                </c:pt>
                <c:pt idx="605">
                  <c:v>41792</c:v>
                </c:pt>
                <c:pt idx="606">
                  <c:v>41793</c:v>
                </c:pt>
                <c:pt idx="607">
                  <c:v>41794</c:v>
                </c:pt>
                <c:pt idx="608">
                  <c:v>41795</c:v>
                </c:pt>
                <c:pt idx="609">
                  <c:v>41796</c:v>
                </c:pt>
                <c:pt idx="610">
                  <c:v>41799</c:v>
                </c:pt>
                <c:pt idx="611">
                  <c:v>41800</c:v>
                </c:pt>
                <c:pt idx="612">
                  <c:v>41801</c:v>
                </c:pt>
                <c:pt idx="613">
                  <c:v>41802</c:v>
                </c:pt>
                <c:pt idx="614">
                  <c:v>41803</c:v>
                </c:pt>
                <c:pt idx="615">
                  <c:v>41806</c:v>
                </c:pt>
                <c:pt idx="616">
                  <c:v>41807</c:v>
                </c:pt>
                <c:pt idx="617">
                  <c:v>41808</c:v>
                </c:pt>
                <c:pt idx="618">
                  <c:v>41809</c:v>
                </c:pt>
                <c:pt idx="619">
                  <c:v>41810</c:v>
                </c:pt>
                <c:pt idx="620">
                  <c:v>41813</c:v>
                </c:pt>
                <c:pt idx="621">
                  <c:v>41814</c:v>
                </c:pt>
                <c:pt idx="622">
                  <c:v>41815</c:v>
                </c:pt>
                <c:pt idx="623">
                  <c:v>41816</c:v>
                </c:pt>
                <c:pt idx="624">
                  <c:v>41817</c:v>
                </c:pt>
                <c:pt idx="625">
                  <c:v>41820</c:v>
                </c:pt>
                <c:pt idx="626">
                  <c:v>41821</c:v>
                </c:pt>
                <c:pt idx="627">
                  <c:v>41822</c:v>
                </c:pt>
                <c:pt idx="628">
                  <c:v>41823</c:v>
                </c:pt>
                <c:pt idx="629">
                  <c:v>41827</c:v>
                </c:pt>
                <c:pt idx="630">
                  <c:v>41828</c:v>
                </c:pt>
                <c:pt idx="631">
                  <c:v>41829</c:v>
                </c:pt>
                <c:pt idx="632">
                  <c:v>41830</c:v>
                </c:pt>
                <c:pt idx="633">
                  <c:v>41831</c:v>
                </c:pt>
                <c:pt idx="634">
                  <c:v>41834</c:v>
                </c:pt>
                <c:pt idx="635">
                  <c:v>41835</c:v>
                </c:pt>
                <c:pt idx="636">
                  <c:v>41836</c:v>
                </c:pt>
                <c:pt idx="637">
                  <c:v>41837</c:v>
                </c:pt>
                <c:pt idx="638">
                  <c:v>41838</c:v>
                </c:pt>
                <c:pt idx="639">
                  <c:v>41841</c:v>
                </c:pt>
                <c:pt idx="640">
                  <c:v>41842</c:v>
                </c:pt>
                <c:pt idx="641">
                  <c:v>41843</c:v>
                </c:pt>
                <c:pt idx="642">
                  <c:v>41844</c:v>
                </c:pt>
                <c:pt idx="643">
                  <c:v>41845</c:v>
                </c:pt>
                <c:pt idx="644">
                  <c:v>41848</c:v>
                </c:pt>
                <c:pt idx="645">
                  <c:v>41849</c:v>
                </c:pt>
                <c:pt idx="646">
                  <c:v>41850</c:v>
                </c:pt>
                <c:pt idx="647">
                  <c:v>41851</c:v>
                </c:pt>
                <c:pt idx="648">
                  <c:v>41852</c:v>
                </c:pt>
                <c:pt idx="649">
                  <c:v>41855</c:v>
                </c:pt>
                <c:pt idx="650">
                  <c:v>41856</c:v>
                </c:pt>
                <c:pt idx="651">
                  <c:v>41857</c:v>
                </c:pt>
                <c:pt idx="652">
                  <c:v>41858</c:v>
                </c:pt>
                <c:pt idx="653">
                  <c:v>41859</c:v>
                </c:pt>
                <c:pt idx="654">
                  <c:v>41862</c:v>
                </c:pt>
                <c:pt idx="655">
                  <c:v>41863</c:v>
                </c:pt>
                <c:pt idx="656">
                  <c:v>41864</c:v>
                </c:pt>
                <c:pt idx="657">
                  <c:v>41865</c:v>
                </c:pt>
                <c:pt idx="658">
                  <c:v>41866</c:v>
                </c:pt>
                <c:pt idx="659">
                  <c:v>41869</c:v>
                </c:pt>
                <c:pt idx="660">
                  <c:v>41870</c:v>
                </c:pt>
                <c:pt idx="661">
                  <c:v>41871</c:v>
                </c:pt>
                <c:pt idx="662">
                  <c:v>41872</c:v>
                </c:pt>
                <c:pt idx="663">
                  <c:v>41873</c:v>
                </c:pt>
                <c:pt idx="664">
                  <c:v>41876</c:v>
                </c:pt>
                <c:pt idx="665">
                  <c:v>41877</c:v>
                </c:pt>
                <c:pt idx="666">
                  <c:v>41878</c:v>
                </c:pt>
                <c:pt idx="667">
                  <c:v>41879</c:v>
                </c:pt>
                <c:pt idx="668">
                  <c:v>41880</c:v>
                </c:pt>
                <c:pt idx="669">
                  <c:v>41884</c:v>
                </c:pt>
                <c:pt idx="670">
                  <c:v>41885</c:v>
                </c:pt>
                <c:pt idx="671">
                  <c:v>41886</c:v>
                </c:pt>
                <c:pt idx="672">
                  <c:v>41887</c:v>
                </c:pt>
                <c:pt idx="673">
                  <c:v>41890</c:v>
                </c:pt>
                <c:pt idx="674">
                  <c:v>41891</c:v>
                </c:pt>
                <c:pt idx="675">
                  <c:v>41892</c:v>
                </c:pt>
                <c:pt idx="676">
                  <c:v>41893</c:v>
                </c:pt>
                <c:pt idx="677">
                  <c:v>41894</c:v>
                </c:pt>
                <c:pt idx="678">
                  <c:v>41897</c:v>
                </c:pt>
                <c:pt idx="679">
                  <c:v>41898</c:v>
                </c:pt>
                <c:pt idx="680">
                  <c:v>41899</c:v>
                </c:pt>
                <c:pt idx="681">
                  <c:v>41900</c:v>
                </c:pt>
                <c:pt idx="682">
                  <c:v>41901</c:v>
                </c:pt>
                <c:pt idx="683">
                  <c:v>41904</c:v>
                </c:pt>
                <c:pt idx="684">
                  <c:v>41905</c:v>
                </c:pt>
                <c:pt idx="685">
                  <c:v>41906</c:v>
                </c:pt>
                <c:pt idx="686">
                  <c:v>41907</c:v>
                </c:pt>
                <c:pt idx="687">
                  <c:v>41908</c:v>
                </c:pt>
                <c:pt idx="688">
                  <c:v>41911</c:v>
                </c:pt>
                <c:pt idx="689">
                  <c:v>41912</c:v>
                </c:pt>
                <c:pt idx="690">
                  <c:v>41913</c:v>
                </c:pt>
                <c:pt idx="691">
                  <c:v>41914</c:v>
                </c:pt>
                <c:pt idx="692">
                  <c:v>41915</c:v>
                </c:pt>
                <c:pt idx="693">
                  <c:v>41918</c:v>
                </c:pt>
                <c:pt idx="694">
                  <c:v>41919</c:v>
                </c:pt>
                <c:pt idx="695">
                  <c:v>41920</c:v>
                </c:pt>
                <c:pt idx="696">
                  <c:v>41921</c:v>
                </c:pt>
                <c:pt idx="697">
                  <c:v>41922</c:v>
                </c:pt>
                <c:pt idx="698">
                  <c:v>41925</c:v>
                </c:pt>
                <c:pt idx="699">
                  <c:v>41926</c:v>
                </c:pt>
                <c:pt idx="700">
                  <c:v>41927</c:v>
                </c:pt>
                <c:pt idx="701">
                  <c:v>41928</c:v>
                </c:pt>
                <c:pt idx="702">
                  <c:v>41929</c:v>
                </c:pt>
                <c:pt idx="703">
                  <c:v>41932</c:v>
                </c:pt>
                <c:pt idx="704">
                  <c:v>41933</c:v>
                </c:pt>
                <c:pt idx="705">
                  <c:v>41934</c:v>
                </c:pt>
                <c:pt idx="706">
                  <c:v>41935</c:v>
                </c:pt>
                <c:pt idx="707">
                  <c:v>41936</c:v>
                </c:pt>
                <c:pt idx="708">
                  <c:v>41939</c:v>
                </c:pt>
                <c:pt idx="709">
                  <c:v>41940</c:v>
                </c:pt>
                <c:pt idx="710">
                  <c:v>41941</c:v>
                </c:pt>
                <c:pt idx="711">
                  <c:v>41942</c:v>
                </c:pt>
                <c:pt idx="712">
                  <c:v>41943</c:v>
                </c:pt>
                <c:pt idx="713">
                  <c:v>41946</c:v>
                </c:pt>
                <c:pt idx="714">
                  <c:v>41947</c:v>
                </c:pt>
                <c:pt idx="715">
                  <c:v>41948</c:v>
                </c:pt>
                <c:pt idx="716">
                  <c:v>41949</c:v>
                </c:pt>
                <c:pt idx="717">
                  <c:v>41950</c:v>
                </c:pt>
                <c:pt idx="718">
                  <c:v>41953</c:v>
                </c:pt>
                <c:pt idx="719">
                  <c:v>41954</c:v>
                </c:pt>
                <c:pt idx="720">
                  <c:v>41955</c:v>
                </c:pt>
                <c:pt idx="721">
                  <c:v>41956</c:v>
                </c:pt>
                <c:pt idx="722">
                  <c:v>41957</c:v>
                </c:pt>
                <c:pt idx="723">
                  <c:v>41960</c:v>
                </c:pt>
                <c:pt idx="724">
                  <c:v>41961</c:v>
                </c:pt>
                <c:pt idx="725">
                  <c:v>41962</c:v>
                </c:pt>
                <c:pt idx="726">
                  <c:v>41963</c:v>
                </c:pt>
                <c:pt idx="727">
                  <c:v>41964</c:v>
                </c:pt>
                <c:pt idx="728">
                  <c:v>41967</c:v>
                </c:pt>
                <c:pt idx="729">
                  <c:v>41968</c:v>
                </c:pt>
                <c:pt idx="730">
                  <c:v>41969</c:v>
                </c:pt>
                <c:pt idx="731">
                  <c:v>41971</c:v>
                </c:pt>
                <c:pt idx="732">
                  <c:v>41974</c:v>
                </c:pt>
                <c:pt idx="733">
                  <c:v>41975</c:v>
                </c:pt>
                <c:pt idx="734">
                  <c:v>41976</c:v>
                </c:pt>
                <c:pt idx="735">
                  <c:v>41977</c:v>
                </c:pt>
                <c:pt idx="736">
                  <c:v>41978</c:v>
                </c:pt>
                <c:pt idx="737">
                  <c:v>41981</c:v>
                </c:pt>
                <c:pt idx="738">
                  <c:v>41982</c:v>
                </c:pt>
                <c:pt idx="739">
                  <c:v>41983</c:v>
                </c:pt>
                <c:pt idx="740">
                  <c:v>41984</c:v>
                </c:pt>
                <c:pt idx="741">
                  <c:v>41985</c:v>
                </c:pt>
                <c:pt idx="742">
                  <c:v>41988</c:v>
                </c:pt>
                <c:pt idx="743">
                  <c:v>41989</c:v>
                </c:pt>
                <c:pt idx="744">
                  <c:v>41990</c:v>
                </c:pt>
                <c:pt idx="745">
                  <c:v>41991</c:v>
                </c:pt>
                <c:pt idx="746">
                  <c:v>41992</c:v>
                </c:pt>
                <c:pt idx="747">
                  <c:v>41995</c:v>
                </c:pt>
                <c:pt idx="748">
                  <c:v>41996</c:v>
                </c:pt>
                <c:pt idx="749">
                  <c:v>41997</c:v>
                </c:pt>
                <c:pt idx="750">
                  <c:v>41999</c:v>
                </c:pt>
                <c:pt idx="751">
                  <c:v>42002</c:v>
                </c:pt>
                <c:pt idx="752">
                  <c:v>42003</c:v>
                </c:pt>
                <c:pt idx="753">
                  <c:v>42004</c:v>
                </c:pt>
                <c:pt idx="754">
                  <c:v>42006</c:v>
                </c:pt>
                <c:pt idx="755">
                  <c:v>42009</c:v>
                </c:pt>
                <c:pt idx="756">
                  <c:v>42010</c:v>
                </c:pt>
                <c:pt idx="757">
                  <c:v>42011</c:v>
                </c:pt>
                <c:pt idx="758">
                  <c:v>42012</c:v>
                </c:pt>
                <c:pt idx="759">
                  <c:v>42013</c:v>
                </c:pt>
                <c:pt idx="760">
                  <c:v>42016</c:v>
                </c:pt>
                <c:pt idx="761">
                  <c:v>42017</c:v>
                </c:pt>
                <c:pt idx="762">
                  <c:v>42018</c:v>
                </c:pt>
                <c:pt idx="763">
                  <c:v>42019</c:v>
                </c:pt>
                <c:pt idx="764">
                  <c:v>42020</c:v>
                </c:pt>
                <c:pt idx="765">
                  <c:v>42024</c:v>
                </c:pt>
                <c:pt idx="766">
                  <c:v>42025</c:v>
                </c:pt>
                <c:pt idx="767">
                  <c:v>42026</c:v>
                </c:pt>
                <c:pt idx="768">
                  <c:v>42027</c:v>
                </c:pt>
                <c:pt idx="769">
                  <c:v>42030</c:v>
                </c:pt>
                <c:pt idx="770">
                  <c:v>42031</c:v>
                </c:pt>
                <c:pt idx="771">
                  <c:v>42032</c:v>
                </c:pt>
                <c:pt idx="772">
                  <c:v>42033</c:v>
                </c:pt>
                <c:pt idx="773">
                  <c:v>42034</c:v>
                </c:pt>
                <c:pt idx="774">
                  <c:v>42037</c:v>
                </c:pt>
                <c:pt idx="775">
                  <c:v>42038</c:v>
                </c:pt>
                <c:pt idx="776">
                  <c:v>42039</c:v>
                </c:pt>
                <c:pt idx="777">
                  <c:v>42040</c:v>
                </c:pt>
                <c:pt idx="778">
                  <c:v>42041</c:v>
                </c:pt>
                <c:pt idx="779">
                  <c:v>42044</c:v>
                </c:pt>
                <c:pt idx="780">
                  <c:v>42045</c:v>
                </c:pt>
                <c:pt idx="781">
                  <c:v>42046</c:v>
                </c:pt>
                <c:pt idx="782">
                  <c:v>42047</c:v>
                </c:pt>
                <c:pt idx="783">
                  <c:v>42048</c:v>
                </c:pt>
                <c:pt idx="784">
                  <c:v>42052</c:v>
                </c:pt>
                <c:pt idx="785">
                  <c:v>42053</c:v>
                </c:pt>
                <c:pt idx="786">
                  <c:v>42054</c:v>
                </c:pt>
                <c:pt idx="787">
                  <c:v>42055</c:v>
                </c:pt>
                <c:pt idx="788">
                  <c:v>42058</c:v>
                </c:pt>
                <c:pt idx="789">
                  <c:v>42059</c:v>
                </c:pt>
                <c:pt idx="790">
                  <c:v>42060</c:v>
                </c:pt>
                <c:pt idx="791">
                  <c:v>42061</c:v>
                </c:pt>
                <c:pt idx="792">
                  <c:v>42062</c:v>
                </c:pt>
                <c:pt idx="793">
                  <c:v>42065</c:v>
                </c:pt>
                <c:pt idx="794">
                  <c:v>42066</c:v>
                </c:pt>
                <c:pt idx="795">
                  <c:v>42067</c:v>
                </c:pt>
                <c:pt idx="796">
                  <c:v>42068</c:v>
                </c:pt>
                <c:pt idx="797">
                  <c:v>42069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42079</c:v>
                </c:pt>
                <c:pt idx="804">
                  <c:v>42080</c:v>
                </c:pt>
                <c:pt idx="805">
                  <c:v>42081</c:v>
                </c:pt>
                <c:pt idx="806">
                  <c:v>42082</c:v>
                </c:pt>
                <c:pt idx="807">
                  <c:v>42083</c:v>
                </c:pt>
                <c:pt idx="808">
                  <c:v>42086</c:v>
                </c:pt>
                <c:pt idx="809">
                  <c:v>42087</c:v>
                </c:pt>
                <c:pt idx="810">
                  <c:v>42088</c:v>
                </c:pt>
                <c:pt idx="811">
                  <c:v>42089</c:v>
                </c:pt>
                <c:pt idx="812">
                  <c:v>42090</c:v>
                </c:pt>
                <c:pt idx="813">
                  <c:v>42093</c:v>
                </c:pt>
                <c:pt idx="814">
                  <c:v>42094</c:v>
                </c:pt>
                <c:pt idx="815">
                  <c:v>42095</c:v>
                </c:pt>
                <c:pt idx="816">
                  <c:v>42096</c:v>
                </c:pt>
                <c:pt idx="817">
                  <c:v>42100</c:v>
                </c:pt>
                <c:pt idx="818">
                  <c:v>42101</c:v>
                </c:pt>
                <c:pt idx="819">
                  <c:v>42102</c:v>
                </c:pt>
                <c:pt idx="820">
                  <c:v>42103</c:v>
                </c:pt>
                <c:pt idx="821">
                  <c:v>42104</c:v>
                </c:pt>
                <c:pt idx="822">
                  <c:v>42107</c:v>
                </c:pt>
                <c:pt idx="823">
                  <c:v>42108</c:v>
                </c:pt>
                <c:pt idx="824">
                  <c:v>42109</c:v>
                </c:pt>
                <c:pt idx="825">
                  <c:v>42110</c:v>
                </c:pt>
                <c:pt idx="826">
                  <c:v>42111</c:v>
                </c:pt>
                <c:pt idx="827">
                  <c:v>42114</c:v>
                </c:pt>
                <c:pt idx="828">
                  <c:v>42115</c:v>
                </c:pt>
                <c:pt idx="829">
                  <c:v>42116</c:v>
                </c:pt>
                <c:pt idx="830">
                  <c:v>42117</c:v>
                </c:pt>
                <c:pt idx="831">
                  <c:v>42118</c:v>
                </c:pt>
                <c:pt idx="832">
                  <c:v>42121</c:v>
                </c:pt>
                <c:pt idx="833">
                  <c:v>42122</c:v>
                </c:pt>
                <c:pt idx="834">
                  <c:v>42123</c:v>
                </c:pt>
                <c:pt idx="835">
                  <c:v>42124</c:v>
                </c:pt>
                <c:pt idx="836">
                  <c:v>42125</c:v>
                </c:pt>
                <c:pt idx="837">
                  <c:v>42128</c:v>
                </c:pt>
                <c:pt idx="838">
                  <c:v>42129</c:v>
                </c:pt>
                <c:pt idx="839">
                  <c:v>42130</c:v>
                </c:pt>
                <c:pt idx="840">
                  <c:v>42131</c:v>
                </c:pt>
                <c:pt idx="841">
                  <c:v>42132</c:v>
                </c:pt>
                <c:pt idx="842">
                  <c:v>42135</c:v>
                </c:pt>
                <c:pt idx="843">
                  <c:v>42136</c:v>
                </c:pt>
                <c:pt idx="844">
                  <c:v>42137</c:v>
                </c:pt>
                <c:pt idx="845">
                  <c:v>42138</c:v>
                </c:pt>
                <c:pt idx="846">
                  <c:v>42139</c:v>
                </c:pt>
                <c:pt idx="847">
                  <c:v>42142</c:v>
                </c:pt>
                <c:pt idx="848">
                  <c:v>42143</c:v>
                </c:pt>
                <c:pt idx="849">
                  <c:v>42144</c:v>
                </c:pt>
                <c:pt idx="850">
                  <c:v>42145</c:v>
                </c:pt>
                <c:pt idx="851">
                  <c:v>42146</c:v>
                </c:pt>
                <c:pt idx="852">
                  <c:v>42150</c:v>
                </c:pt>
                <c:pt idx="853">
                  <c:v>42151</c:v>
                </c:pt>
                <c:pt idx="854">
                  <c:v>42152</c:v>
                </c:pt>
                <c:pt idx="855">
                  <c:v>42153</c:v>
                </c:pt>
                <c:pt idx="856">
                  <c:v>42156</c:v>
                </c:pt>
                <c:pt idx="857">
                  <c:v>42157</c:v>
                </c:pt>
                <c:pt idx="858">
                  <c:v>42158</c:v>
                </c:pt>
                <c:pt idx="859">
                  <c:v>42159</c:v>
                </c:pt>
                <c:pt idx="860">
                  <c:v>42160</c:v>
                </c:pt>
                <c:pt idx="861">
                  <c:v>42163</c:v>
                </c:pt>
                <c:pt idx="862">
                  <c:v>42164</c:v>
                </c:pt>
                <c:pt idx="863">
                  <c:v>42165</c:v>
                </c:pt>
                <c:pt idx="864">
                  <c:v>42166</c:v>
                </c:pt>
                <c:pt idx="865">
                  <c:v>42167</c:v>
                </c:pt>
                <c:pt idx="866">
                  <c:v>42170</c:v>
                </c:pt>
                <c:pt idx="867">
                  <c:v>42171</c:v>
                </c:pt>
                <c:pt idx="868">
                  <c:v>42172</c:v>
                </c:pt>
                <c:pt idx="869">
                  <c:v>42173</c:v>
                </c:pt>
                <c:pt idx="870">
                  <c:v>42174</c:v>
                </c:pt>
                <c:pt idx="871">
                  <c:v>42177</c:v>
                </c:pt>
                <c:pt idx="872">
                  <c:v>42178</c:v>
                </c:pt>
                <c:pt idx="873">
                  <c:v>42179</c:v>
                </c:pt>
                <c:pt idx="874">
                  <c:v>42180</c:v>
                </c:pt>
                <c:pt idx="875">
                  <c:v>42181</c:v>
                </c:pt>
                <c:pt idx="876">
                  <c:v>42184</c:v>
                </c:pt>
                <c:pt idx="877">
                  <c:v>42185</c:v>
                </c:pt>
                <c:pt idx="878">
                  <c:v>42186</c:v>
                </c:pt>
                <c:pt idx="879">
                  <c:v>42187</c:v>
                </c:pt>
                <c:pt idx="880">
                  <c:v>42191</c:v>
                </c:pt>
                <c:pt idx="881">
                  <c:v>42192</c:v>
                </c:pt>
                <c:pt idx="882">
                  <c:v>42193</c:v>
                </c:pt>
                <c:pt idx="883">
                  <c:v>42194</c:v>
                </c:pt>
                <c:pt idx="884">
                  <c:v>42195</c:v>
                </c:pt>
                <c:pt idx="885">
                  <c:v>42198</c:v>
                </c:pt>
                <c:pt idx="886">
                  <c:v>42199</c:v>
                </c:pt>
                <c:pt idx="887">
                  <c:v>42200</c:v>
                </c:pt>
                <c:pt idx="888">
                  <c:v>42201</c:v>
                </c:pt>
                <c:pt idx="889">
                  <c:v>42202</c:v>
                </c:pt>
                <c:pt idx="890">
                  <c:v>42205</c:v>
                </c:pt>
                <c:pt idx="891">
                  <c:v>42206</c:v>
                </c:pt>
                <c:pt idx="892">
                  <c:v>42207</c:v>
                </c:pt>
                <c:pt idx="893">
                  <c:v>42208</c:v>
                </c:pt>
                <c:pt idx="894">
                  <c:v>42209</c:v>
                </c:pt>
                <c:pt idx="895">
                  <c:v>42212</c:v>
                </c:pt>
                <c:pt idx="896">
                  <c:v>42213</c:v>
                </c:pt>
                <c:pt idx="897">
                  <c:v>42214</c:v>
                </c:pt>
                <c:pt idx="898">
                  <c:v>42215</c:v>
                </c:pt>
                <c:pt idx="899">
                  <c:v>42216</c:v>
                </c:pt>
                <c:pt idx="900">
                  <c:v>42219</c:v>
                </c:pt>
                <c:pt idx="901">
                  <c:v>42220</c:v>
                </c:pt>
                <c:pt idx="902">
                  <c:v>42221</c:v>
                </c:pt>
                <c:pt idx="903">
                  <c:v>42222</c:v>
                </c:pt>
                <c:pt idx="904">
                  <c:v>42223</c:v>
                </c:pt>
                <c:pt idx="905">
                  <c:v>42226</c:v>
                </c:pt>
                <c:pt idx="906">
                  <c:v>42227</c:v>
                </c:pt>
                <c:pt idx="907">
                  <c:v>42228</c:v>
                </c:pt>
                <c:pt idx="908">
                  <c:v>42229</c:v>
                </c:pt>
                <c:pt idx="909">
                  <c:v>42230</c:v>
                </c:pt>
                <c:pt idx="910">
                  <c:v>42233</c:v>
                </c:pt>
                <c:pt idx="911">
                  <c:v>42234</c:v>
                </c:pt>
                <c:pt idx="912">
                  <c:v>42235</c:v>
                </c:pt>
                <c:pt idx="913">
                  <c:v>42236</c:v>
                </c:pt>
                <c:pt idx="914">
                  <c:v>42237</c:v>
                </c:pt>
                <c:pt idx="915">
                  <c:v>42240</c:v>
                </c:pt>
                <c:pt idx="916">
                  <c:v>42241</c:v>
                </c:pt>
                <c:pt idx="917">
                  <c:v>42242</c:v>
                </c:pt>
                <c:pt idx="918">
                  <c:v>42243</c:v>
                </c:pt>
                <c:pt idx="919">
                  <c:v>42244</c:v>
                </c:pt>
                <c:pt idx="920">
                  <c:v>42247</c:v>
                </c:pt>
                <c:pt idx="921">
                  <c:v>42248</c:v>
                </c:pt>
                <c:pt idx="922">
                  <c:v>42249</c:v>
                </c:pt>
                <c:pt idx="923">
                  <c:v>42250</c:v>
                </c:pt>
                <c:pt idx="924">
                  <c:v>42251</c:v>
                </c:pt>
                <c:pt idx="925">
                  <c:v>42255</c:v>
                </c:pt>
                <c:pt idx="926">
                  <c:v>42256</c:v>
                </c:pt>
                <c:pt idx="927">
                  <c:v>42257</c:v>
                </c:pt>
                <c:pt idx="928">
                  <c:v>42258</c:v>
                </c:pt>
                <c:pt idx="929">
                  <c:v>42261</c:v>
                </c:pt>
                <c:pt idx="930">
                  <c:v>42262</c:v>
                </c:pt>
                <c:pt idx="931">
                  <c:v>42263</c:v>
                </c:pt>
                <c:pt idx="932">
                  <c:v>42264</c:v>
                </c:pt>
                <c:pt idx="933">
                  <c:v>42265</c:v>
                </c:pt>
                <c:pt idx="934">
                  <c:v>42268</c:v>
                </c:pt>
                <c:pt idx="935">
                  <c:v>42269</c:v>
                </c:pt>
                <c:pt idx="936">
                  <c:v>42270</c:v>
                </c:pt>
                <c:pt idx="937">
                  <c:v>42271</c:v>
                </c:pt>
                <c:pt idx="938">
                  <c:v>42272</c:v>
                </c:pt>
                <c:pt idx="939">
                  <c:v>42275</c:v>
                </c:pt>
                <c:pt idx="940">
                  <c:v>42276</c:v>
                </c:pt>
                <c:pt idx="941">
                  <c:v>42277</c:v>
                </c:pt>
                <c:pt idx="942">
                  <c:v>42278</c:v>
                </c:pt>
                <c:pt idx="943">
                  <c:v>42279</c:v>
                </c:pt>
                <c:pt idx="944">
                  <c:v>42282</c:v>
                </c:pt>
                <c:pt idx="945">
                  <c:v>42283</c:v>
                </c:pt>
                <c:pt idx="946">
                  <c:v>42284</c:v>
                </c:pt>
                <c:pt idx="947">
                  <c:v>42285</c:v>
                </c:pt>
                <c:pt idx="948">
                  <c:v>42286</c:v>
                </c:pt>
                <c:pt idx="949">
                  <c:v>42289</c:v>
                </c:pt>
                <c:pt idx="950">
                  <c:v>42290</c:v>
                </c:pt>
                <c:pt idx="951">
                  <c:v>42291</c:v>
                </c:pt>
                <c:pt idx="952">
                  <c:v>42292</c:v>
                </c:pt>
                <c:pt idx="953">
                  <c:v>42293</c:v>
                </c:pt>
                <c:pt idx="954">
                  <c:v>42296</c:v>
                </c:pt>
                <c:pt idx="955">
                  <c:v>42297</c:v>
                </c:pt>
                <c:pt idx="956">
                  <c:v>42298</c:v>
                </c:pt>
                <c:pt idx="957">
                  <c:v>42299</c:v>
                </c:pt>
                <c:pt idx="958">
                  <c:v>42300</c:v>
                </c:pt>
                <c:pt idx="959">
                  <c:v>42303</c:v>
                </c:pt>
                <c:pt idx="960">
                  <c:v>42304</c:v>
                </c:pt>
                <c:pt idx="961">
                  <c:v>42305</c:v>
                </c:pt>
                <c:pt idx="962">
                  <c:v>42306</c:v>
                </c:pt>
                <c:pt idx="963">
                  <c:v>42307</c:v>
                </c:pt>
                <c:pt idx="964">
                  <c:v>42310</c:v>
                </c:pt>
                <c:pt idx="965">
                  <c:v>42311</c:v>
                </c:pt>
                <c:pt idx="966">
                  <c:v>42312</c:v>
                </c:pt>
                <c:pt idx="967">
                  <c:v>42313</c:v>
                </c:pt>
                <c:pt idx="968">
                  <c:v>42314</c:v>
                </c:pt>
                <c:pt idx="969">
                  <c:v>42317</c:v>
                </c:pt>
                <c:pt idx="970">
                  <c:v>42318</c:v>
                </c:pt>
                <c:pt idx="971">
                  <c:v>42319</c:v>
                </c:pt>
                <c:pt idx="972">
                  <c:v>42320</c:v>
                </c:pt>
                <c:pt idx="973">
                  <c:v>42321</c:v>
                </c:pt>
                <c:pt idx="974">
                  <c:v>42324</c:v>
                </c:pt>
                <c:pt idx="975">
                  <c:v>42325</c:v>
                </c:pt>
                <c:pt idx="976">
                  <c:v>42326</c:v>
                </c:pt>
                <c:pt idx="977">
                  <c:v>42327</c:v>
                </c:pt>
                <c:pt idx="978">
                  <c:v>42328</c:v>
                </c:pt>
                <c:pt idx="979">
                  <c:v>42331</c:v>
                </c:pt>
                <c:pt idx="980">
                  <c:v>42332</c:v>
                </c:pt>
                <c:pt idx="981">
                  <c:v>42333</c:v>
                </c:pt>
                <c:pt idx="982">
                  <c:v>42335</c:v>
                </c:pt>
                <c:pt idx="983">
                  <c:v>42338</c:v>
                </c:pt>
                <c:pt idx="984">
                  <c:v>42339</c:v>
                </c:pt>
                <c:pt idx="985">
                  <c:v>42340</c:v>
                </c:pt>
                <c:pt idx="986">
                  <c:v>42341</c:v>
                </c:pt>
                <c:pt idx="987">
                  <c:v>42342</c:v>
                </c:pt>
                <c:pt idx="988">
                  <c:v>42345</c:v>
                </c:pt>
                <c:pt idx="989">
                  <c:v>42346</c:v>
                </c:pt>
                <c:pt idx="990">
                  <c:v>42347</c:v>
                </c:pt>
                <c:pt idx="991">
                  <c:v>42348</c:v>
                </c:pt>
                <c:pt idx="992">
                  <c:v>42349</c:v>
                </c:pt>
                <c:pt idx="993">
                  <c:v>42352</c:v>
                </c:pt>
                <c:pt idx="994">
                  <c:v>42353</c:v>
                </c:pt>
                <c:pt idx="995">
                  <c:v>42354</c:v>
                </c:pt>
                <c:pt idx="996">
                  <c:v>42355</c:v>
                </c:pt>
                <c:pt idx="997">
                  <c:v>42356</c:v>
                </c:pt>
                <c:pt idx="998">
                  <c:v>42359</c:v>
                </c:pt>
                <c:pt idx="999">
                  <c:v>42360</c:v>
                </c:pt>
                <c:pt idx="1000">
                  <c:v>42361</c:v>
                </c:pt>
                <c:pt idx="1001">
                  <c:v>42362</c:v>
                </c:pt>
                <c:pt idx="1002">
                  <c:v>42366</c:v>
                </c:pt>
                <c:pt idx="1003">
                  <c:v>42367</c:v>
                </c:pt>
                <c:pt idx="1004">
                  <c:v>42368</c:v>
                </c:pt>
                <c:pt idx="1005">
                  <c:v>42369</c:v>
                </c:pt>
                <c:pt idx="1006">
                  <c:v>42373</c:v>
                </c:pt>
                <c:pt idx="1007">
                  <c:v>42374</c:v>
                </c:pt>
                <c:pt idx="1008">
                  <c:v>42375</c:v>
                </c:pt>
                <c:pt idx="1009">
                  <c:v>42376</c:v>
                </c:pt>
                <c:pt idx="1010">
                  <c:v>42377</c:v>
                </c:pt>
                <c:pt idx="1011">
                  <c:v>42380</c:v>
                </c:pt>
                <c:pt idx="1012">
                  <c:v>42381</c:v>
                </c:pt>
                <c:pt idx="1013">
                  <c:v>42382</c:v>
                </c:pt>
                <c:pt idx="1014">
                  <c:v>42383</c:v>
                </c:pt>
                <c:pt idx="1015">
                  <c:v>42384</c:v>
                </c:pt>
                <c:pt idx="1016">
                  <c:v>42388</c:v>
                </c:pt>
                <c:pt idx="1017">
                  <c:v>42389</c:v>
                </c:pt>
                <c:pt idx="1018">
                  <c:v>42390</c:v>
                </c:pt>
                <c:pt idx="1019">
                  <c:v>42391</c:v>
                </c:pt>
                <c:pt idx="1020">
                  <c:v>42394</c:v>
                </c:pt>
                <c:pt idx="1021">
                  <c:v>42395</c:v>
                </c:pt>
                <c:pt idx="1022">
                  <c:v>42396</c:v>
                </c:pt>
                <c:pt idx="1023">
                  <c:v>42397</c:v>
                </c:pt>
                <c:pt idx="1024">
                  <c:v>42398</c:v>
                </c:pt>
                <c:pt idx="1025">
                  <c:v>42401</c:v>
                </c:pt>
                <c:pt idx="1026">
                  <c:v>42402</c:v>
                </c:pt>
                <c:pt idx="1027">
                  <c:v>42403</c:v>
                </c:pt>
                <c:pt idx="1028">
                  <c:v>42404</c:v>
                </c:pt>
                <c:pt idx="1029">
                  <c:v>42405</c:v>
                </c:pt>
                <c:pt idx="1030">
                  <c:v>42408</c:v>
                </c:pt>
                <c:pt idx="1031">
                  <c:v>42409</c:v>
                </c:pt>
                <c:pt idx="1032">
                  <c:v>42410</c:v>
                </c:pt>
                <c:pt idx="1033">
                  <c:v>42411</c:v>
                </c:pt>
                <c:pt idx="1034">
                  <c:v>42412</c:v>
                </c:pt>
                <c:pt idx="1035">
                  <c:v>42416</c:v>
                </c:pt>
                <c:pt idx="1036">
                  <c:v>42417</c:v>
                </c:pt>
                <c:pt idx="1037">
                  <c:v>42418</c:v>
                </c:pt>
                <c:pt idx="1038">
                  <c:v>42419</c:v>
                </c:pt>
                <c:pt idx="1039">
                  <c:v>42422</c:v>
                </c:pt>
                <c:pt idx="1040">
                  <c:v>42423</c:v>
                </c:pt>
                <c:pt idx="1041">
                  <c:v>42424</c:v>
                </c:pt>
                <c:pt idx="1042">
                  <c:v>42425</c:v>
                </c:pt>
                <c:pt idx="1043">
                  <c:v>42426</c:v>
                </c:pt>
                <c:pt idx="1044">
                  <c:v>42429</c:v>
                </c:pt>
                <c:pt idx="1045">
                  <c:v>42430</c:v>
                </c:pt>
                <c:pt idx="1046">
                  <c:v>42431</c:v>
                </c:pt>
                <c:pt idx="1047">
                  <c:v>42432</c:v>
                </c:pt>
                <c:pt idx="1048">
                  <c:v>42433</c:v>
                </c:pt>
                <c:pt idx="1049">
                  <c:v>42436</c:v>
                </c:pt>
                <c:pt idx="1050">
                  <c:v>42437</c:v>
                </c:pt>
                <c:pt idx="1051">
                  <c:v>42438</c:v>
                </c:pt>
                <c:pt idx="1052">
                  <c:v>42439</c:v>
                </c:pt>
                <c:pt idx="1053">
                  <c:v>42440</c:v>
                </c:pt>
                <c:pt idx="1054">
                  <c:v>42443</c:v>
                </c:pt>
                <c:pt idx="1055">
                  <c:v>42444</c:v>
                </c:pt>
                <c:pt idx="1056">
                  <c:v>42445</c:v>
                </c:pt>
                <c:pt idx="1057">
                  <c:v>42446</c:v>
                </c:pt>
                <c:pt idx="1058">
                  <c:v>42447</c:v>
                </c:pt>
                <c:pt idx="1059">
                  <c:v>42450</c:v>
                </c:pt>
                <c:pt idx="1060">
                  <c:v>42451</c:v>
                </c:pt>
                <c:pt idx="1061">
                  <c:v>42452</c:v>
                </c:pt>
                <c:pt idx="1062">
                  <c:v>42453</c:v>
                </c:pt>
                <c:pt idx="1063">
                  <c:v>42457</c:v>
                </c:pt>
                <c:pt idx="1064">
                  <c:v>42458</c:v>
                </c:pt>
                <c:pt idx="1065">
                  <c:v>42459</c:v>
                </c:pt>
                <c:pt idx="1066">
                  <c:v>42460</c:v>
                </c:pt>
                <c:pt idx="1067">
                  <c:v>42461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42471</c:v>
                </c:pt>
                <c:pt idx="1074">
                  <c:v>42472</c:v>
                </c:pt>
                <c:pt idx="1075">
                  <c:v>42473</c:v>
                </c:pt>
                <c:pt idx="1076">
                  <c:v>42474</c:v>
                </c:pt>
                <c:pt idx="1077">
                  <c:v>42475</c:v>
                </c:pt>
                <c:pt idx="1078">
                  <c:v>42478</c:v>
                </c:pt>
                <c:pt idx="1079">
                  <c:v>42479</c:v>
                </c:pt>
                <c:pt idx="1080">
                  <c:v>42480</c:v>
                </c:pt>
                <c:pt idx="1081">
                  <c:v>42481</c:v>
                </c:pt>
                <c:pt idx="1082">
                  <c:v>42482</c:v>
                </c:pt>
                <c:pt idx="1083">
                  <c:v>42485</c:v>
                </c:pt>
                <c:pt idx="1084">
                  <c:v>42486</c:v>
                </c:pt>
                <c:pt idx="1085">
                  <c:v>42487</c:v>
                </c:pt>
                <c:pt idx="1086">
                  <c:v>42488</c:v>
                </c:pt>
                <c:pt idx="1087">
                  <c:v>42489</c:v>
                </c:pt>
                <c:pt idx="1088">
                  <c:v>42492</c:v>
                </c:pt>
                <c:pt idx="1089">
                  <c:v>42493</c:v>
                </c:pt>
                <c:pt idx="1090">
                  <c:v>42494</c:v>
                </c:pt>
                <c:pt idx="1091">
                  <c:v>42495</c:v>
                </c:pt>
                <c:pt idx="1092">
                  <c:v>42496</c:v>
                </c:pt>
                <c:pt idx="1093">
                  <c:v>42499</c:v>
                </c:pt>
                <c:pt idx="1094">
                  <c:v>42500</c:v>
                </c:pt>
                <c:pt idx="1095">
                  <c:v>42501</c:v>
                </c:pt>
                <c:pt idx="1096">
                  <c:v>42502</c:v>
                </c:pt>
                <c:pt idx="1097">
                  <c:v>42503</c:v>
                </c:pt>
                <c:pt idx="1098">
                  <c:v>42506</c:v>
                </c:pt>
                <c:pt idx="1099">
                  <c:v>42507</c:v>
                </c:pt>
                <c:pt idx="1100">
                  <c:v>42508</c:v>
                </c:pt>
                <c:pt idx="1101">
                  <c:v>42509</c:v>
                </c:pt>
                <c:pt idx="1102">
                  <c:v>42510</c:v>
                </c:pt>
                <c:pt idx="1103">
                  <c:v>42513</c:v>
                </c:pt>
                <c:pt idx="1104">
                  <c:v>42514</c:v>
                </c:pt>
                <c:pt idx="1105">
                  <c:v>42515</c:v>
                </c:pt>
                <c:pt idx="1106">
                  <c:v>42516</c:v>
                </c:pt>
                <c:pt idx="1107">
                  <c:v>42517</c:v>
                </c:pt>
                <c:pt idx="1108">
                  <c:v>42521</c:v>
                </c:pt>
                <c:pt idx="1109">
                  <c:v>42522</c:v>
                </c:pt>
                <c:pt idx="1110">
                  <c:v>42523</c:v>
                </c:pt>
                <c:pt idx="1111">
                  <c:v>42524</c:v>
                </c:pt>
                <c:pt idx="1112">
                  <c:v>42527</c:v>
                </c:pt>
                <c:pt idx="1113">
                  <c:v>42528</c:v>
                </c:pt>
                <c:pt idx="1114">
                  <c:v>42529</c:v>
                </c:pt>
                <c:pt idx="1115">
                  <c:v>42530</c:v>
                </c:pt>
                <c:pt idx="1116">
                  <c:v>42531</c:v>
                </c:pt>
                <c:pt idx="1117">
                  <c:v>42534</c:v>
                </c:pt>
                <c:pt idx="1118">
                  <c:v>42535</c:v>
                </c:pt>
                <c:pt idx="1119">
                  <c:v>42536</c:v>
                </c:pt>
                <c:pt idx="1120">
                  <c:v>42537</c:v>
                </c:pt>
                <c:pt idx="1121">
                  <c:v>42538</c:v>
                </c:pt>
                <c:pt idx="1122">
                  <c:v>42541</c:v>
                </c:pt>
                <c:pt idx="1123">
                  <c:v>42542</c:v>
                </c:pt>
                <c:pt idx="1124">
                  <c:v>42543</c:v>
                </c:pt>
                <c:pt idx="1125">
                  <c:v>42544</c:v>
                </c:pt>
                <c:pt idx="1126">
                  <c:v>42545</c:v>
                </c:pt>
                <c:pt idx="1127">
                  <c:v>42548</c:v>
                </c:pt>
                <c:pt idx="1128">
                  <c:v>42549</c:v>
                </c:pt>
                <c:pt idx="1129">
                  <c:v>42550</c:v>
                </c:pt>
                <c:pt idx="1130">
                  <c:v>42551</c:v>
                </c:pt>
                <c:pt idx="1131">
                  <c:v>42552</c:v>
                </c:pt>
                <c:pt idx="1132">
                  <c:v>42556</c:v>
                </c:pt>
                <c:pt idx="1133">
                  <c:v>42557</c:v>
                </c:pt>
                <c:pt idx="1134">
                  <c:v>42558</c:v>
                </c:pt>
                <c:pt idx="1135">
                  <c:v>42559</c:v>
                </c:pt>
                <c:pt idx="1136">
                  <c:v>42562</c:v>
                </c:pt>
                <c:pt idx="1137">
                  <c:v>42563</c:v>
                </c:pt>
                <c:pt idx="1138">
                  <c:v>42564</c:v>
                </c:pt>
                <c:pt idx="1139">
                  <c:v>42565</c:v>
                </c:pt>
                <c:pt idx="1140">
                  <c:v>42566</c:v>
                </c:pt>
                <c:pt idx="1141">
                  <c:v>42569</c:v>
                </c:pt>
                <c:pt idx="1142">
                  <c:v>42570</c:v>
                </c:pt>
                <c:pt idx="1143">
                  <c:v>42571</c:v>
                </c:pt>
                <c:pt idx="1144">
                  <c:v>42572</c:v>
                </c:pt>
                <c:pt idx="1145">
                  <c:v>42573</c:v>
                </c:pt>
                <c:pt idx="1146">
                  <c:v>42576</c:v>
                </c:pt>
                <c:pt idx="1147">
                  <c:v>42577</c:v>
                </c:pt>
                <c:pt idx="1148">
                  <c:v>42578</c:v>
                </c:pt>
                <c:pt idx="1149">
                  <c:v>42579</c:v>
                </c:pt>
                <c:pt idx="1150">
                  <c:v>42580</c:v>
                </c:pt>
                <c:pt idx="1151">
                  <c:v>42583</c:v>
                </c:pt>
                <c:pt idx="1152">
                  <c:v>42584</c:v>
                </c:pt>
                <c:pt idx="1153">
                  <c:v>42585</c:v>
                </c:pt>
                <c:pt idx="1154">
                  <c:v>42586</c:v>
                </c:pt>
                <c:pt idx="1155">
                  <c:v>42587</c:v>
                </c:pt>
                <c:pt idx="1156">
                  <c:v>42590</c:v>
                </c:pt>
                <c:pt idx="1157">
                  <c:v>42591</c:v>
                </c:pt>
                <c:pt idx="1158">
                  <c:v>42592</c:v>
                </c:pt>
                <c:pt idx="1159">
                  <c:v>42593</c:v>
                </c:pt>
                <c:pt idx="1160">
                  <c:v>42594</c:v>
                </c:pt>
                <c:pt idx="1161">
                  <c:v>42597</c:v>
                </c:pt>
                <c:pt idx="1162">
                  <c:v>42598</c:v>
                </c:pt>
                <c:pt idx="1163">
                  <c:v>42599</c:v>
                </c:pt>
                <c:pt idx="1164">
                  <c:v>42600</c:v>
                </c:pt>
                <c:pt idx="1165">
                  <c:v>42601</c:v>
                </c:pt>
                <c:pt idx="1166">
                  <c:v>42604</c:v>
                </c:pt>
                <c:pt idx="1167">
                  <c:v>42605</c:v>
                </c:pt>
                <c:pt idx="1168">
                  <c:v>42606</c:v>
                </c:pt>
                <c:pt idx="1169">
                  <c:v>42607</c:v>
                </c:pt>
                <c:pt idx="1170">
                  <c:v>42608</c:v>
                </c:pt>
                <c:pt idx="1171">
                  <c:v>42611</c:v>
                </c:pt>
                <c:pt idx="1172">
                  <c:v>42612</c:v>
                </c:pt>
                <c:pt idx="1173">
                  <c:v>42613</c:v>
                </c:pt>
                <c:pt idx="1174">
                  <c:v>42614</c:v>
                </c:pt>
                <c:pt idx="1175">
                  <c:v>42615</c:v>
                </c:pt>
                <c:pt idx="1176">
                  <c:v>42619</c:v>
                </c:pt>
                <c:pt idx="1177">
                  <c:v>42620</c:v>
                </c:pt>
                <c:pt idx="1178">
                  <c:v>42621</c:v>
                </c:pt>
                <c:pt idx="1179">
                  <c:v>42622</c:v>
                </c:pt>
                <c:pt idx="1180">
                  <c:v>42625</c:v>
                </c:pt>
                <c:pt idx="1181">
                  <c:v>42626</c:v>
                </c:pt>
                <c:pt idx="1182">
                  <c:v>42627</c:v>
                </c:pt>
                <c:pt idx="1183">
                  <c:v>42628</c:v>
                </c:pt>
                <c:pt idx="1184">
                  <c:v>42629</c:v>
                </c:pt>
                <c:pt idx="1185">
                  <c:v>42632</c:v>
                </c:pt>
                <c:pt idx="1186">
                  <c:v>42633</c:v>
                </c:pt>
                <c:pt idx="1187">
                  <c:v>42634</c:v>
                </c:pt>
                <c:pt idx="1188">
                  <c:v>42635</c:v>
                </c:pt>
                <c:pt idx="1189">
                  <c:v>42636</c:v>
                </c:pt>
                <c:pt idx="1190">
                  <c:v>42639</c:v>
                </c:pt>
                <c:pt idx="1191">
                  <c:v>42640</c:v>
                </c:pt>
                <c:pt idx="1192">
                  <c:v>42641</c:v>
                </c:pt>
                <c:pt idx="1193">
                  <c:v>42642</c:v>
                </c:pt>
                <c:pt idx="1194">
                  <c:v>42643</c:v>
                </c:pt>
                <c:pt idx="1195">
                  <c:v>42646</c:v>
                </c:pt>
                <c:pt idx="1196">
                  <c:v>42647</c:v>
                </c:pt>
                <c:pt idx="1197">
                  <c:v>42648</c:v>
                </c:pt>
                <c:pt idx="1198">
                  <c:v>42649</c:v>
                </c:pt>
                <c:pt idx="1199">
                  <c:v>42650</c:v>
                </c:pt>
                <c:pt idx="1200">
                  <c:v>42653</c:v>
                </c:pt>
                <c:pt idx="1201">
                  <c:v>42654</c:v>
                </c:pt>
                <c:pt idx="1202">
                  <c:v>42655</c:v>
                </c:pt>
                <c:pt idx="1203">
                  <c:v>42656</c:v>
                </c:pt>
                <c:pt idx="1204">
                  <c:v>42657</c:v>
                </c:pt>
                <c:pt idx="1205">
                  <c:v>42660</c:v>
                </c:pt>
                <c:pt idx="1206">
                  <c:v>42661</c:v>
                </c:pt>
                <c:pt idx="1207">
                  <c:v>42662</c:v>
                </c:pt>
                <c:pt idx="1208">
                  <c:v>42663</c:v>
                </c:pt>
                <c:pt idx="1209">
                  <c:v>42664</c:v>
                </c:pt>
                <c:pt idx="1210">
                  <c:v>42667</c:v>
                </c:pt>
                <c:pt idx="1211">
                  <c:v>42668</c:v>
                </c:pt>
                <c:pt idx="1212">
                  <c:v>42669</c:v>
                </c:pt>
                <c:pt idx="1213">
                  <c:v>42670</c:v>
                </c:pt>
                <c:pt idx="1214">
                  <c:v>42671</c:v>
                </c:pt>
                <c:pt idx="1215">
                  <c:v>42674</c:v>
                </c:pt>
                <c:pt idx="1216">
                  <c:v>42675</c:v>
                </c:pt>
                <c:pt idx="1217">
                  <c:v>42676</c:v>
                </c:pt>
                <c:pt idx="1218">
                  <c:v>42677</c:v>
                </c:pt>
                <c:pt idx="1219">
                  <c:v>42678</c:v>
                </c:pt>
                <c:pt idx="1220">
                  <c:v>42681</c:v>
                </c:pt>
                <c:pt idx="1221">
                  <c:v>42682</c:v>
                </c:pt>
                <c:pt idx="1222">
                  <c:v>42683</c:v>
                </c:pt>
                <c:pt idx="1223">
                  <c:v>42684</c:v>
                </c:pt>
                <c:pt idx="1224">
                  <c:v>42685</c:v>
                </c:pt>
                <c:pt idx="1225">
                  <c:v>42688</c:v>
                </c:pt>
                <c:pt idx="1226">
                  <c:v>42689</c:v>
                </c:pt>
                <c:pt idx="1227">
                  <c:v>42690</c:v>
                </c:pt>
                <c:pt idx="1228">
                  <c:v>42691</c:v>
                </c:pt>
                <c:pt idx="1229">
                  <c:v>42692</c:v>
                </c:pt>
                <c:pt idx="1230">
                  <c:v>42695</c:v>
                </c:pt>
                <c:pt idx="1231">
                  <c:v>42696</c:v>
                </c:pt>
                <c:pt idx="1232">
                  <c:v>42697</c:v>
                </c:pt>
                <c:pt idx="1233">
                  <c:v>42699</c:v>
                </c:pt>
                <c:pt idx="1234">
                  <c:v>42702</c:v>
                </c:pt>
                <c:pt idx="1235">
                  <c:v>42703</c:v>
                </c:pt>
                <c:pt idx="1236">
                  <c:v>42704</c:v>
                </c:pt>
                <c:pt idx="1237">
                  <c:v>42705</c:v>
                </c:pt>
                <c:pt idx="1238">
                  <c:v>42706</c:v>
                </c:pt>
                <c:pt idx="1239">
                  <c:v>42709</c:v>
                </c:pt>
                <c:pt idx="1240">
                  <c:v>42710</c:v>
                </c:pt>
                <c:pt idx="1241">
                  <c:v>42711</c:v>
                </c:pt>
                <c:pt idx="1242">
                  <c:v>42712</c:v>
                </c:pt>
                <c:pt idx="1243">
                  <c:v>42713</c:v>
                </c:pt>
                <c:pt idx="1244">
                  <c:v>42716</c:v>
                </c:pt>
                <c:pt idx="1245">
                  <c:v>42717</c:v>
                </c:pt>
                <c:pt idx="1246">
                  <c:v>42718</c:v>
                </c:pt>
                <c:pt idx="1247">
                  <c:v>42719</c:v>
                </c:pt>
                <c:pt idx="1248">
                  <c:v>42720</c:v>
                </c:pt>
                <c:pt idx="1249">
                  <c:v>42723</c:v>
                </c:pt>
                <c:pt idx="1250">
                  <c:v>42724</c:v>
                </c:pt>
                <c:pt idx="1251">
                  <c:v>42725</c:v>
                </c:pt>
                <c:pt idx="1252">
                  <c:v>42726</c:v>
                </c:pt>
                <c:pt idx="1253">
                  <c:v>42727</c:v>
                </c:pt>
                <c:pt idx="1254">
                  <c:v>42731</c:v>
                </c:pt>
                <c:pt idx="1255">
                  <c:v>42732</c:v>
                </c:pt>
                <c:pt idx="1256">
                  <c:v>42733</c:v>
                </c:pt>
                <c:pt idx="1257">
                  <c:v>42734</c:v>
                </c:pt>
                <c:pt idx="1258">
                  <c:v>42735</c:v>
                </c:pt>
                <c:pt idx="1259">
                  <c:v>42736</c:v>
                </c:pt>
                <c:pt idx="1260">
                  <c:v>42737</c:v>
                </c:pt>
                <c:pt idx="1261">
                  <c:v>42738</c:v>
                </c:pt>
                <c:pt idx="1262">
                  <c:v>42739</c:v>
                </c:pt>
                <c:pt idx="1263">
                  <c:v>42740</c:v>
                </c:pt>
                <c:pt idx="1264">
                  <c:v>42741</c:v>
                </c:pt>
                <c:pt idx="1265">
                  <c:v>42742</c:v>
                </c:pt>
                <c:pt idx="1266">
                  <c:v>42743</c:v>
                </c:pt>
                <c:pt idx="1267">
                  <c:v>42744</c:v>
                </c:pt>
                <c:pt idx="1268">
                  <c:v>42745</c:v>
                </c:pt>
                <c:pt idx="1269">
                  <c:v>42746</c:v>
                </c:pt>
                <c:pt idx="1270">
                  <c:v>42747</c:v>
                </c:pt>
                <c:pt idx="1271">
                  <c:v>42748</c:v>
                </c:pt>
                <c:pt idx="1272">
                  <c:v>42749</c:v>
                </c:pt>
                <c:pt idx="1273">
                  <c:v>42750</c:v>
                </c:pt>
                <c:pt idx="1274">
                  <c:v>42751</c:v>
                </c:pt>
                <c:pt idx="1275">
                  <c:v>42752</c:v>
                </c:pt>
                <c:pt idx="1276">
                  <c:v>42753</c:v>
                </c:pt>
                <c:pt idx="1277">
                  <c:v>42754</c:v>
                </c:pt>
                <c:pt idx="1278">
                  <c:v>42755</c:v>
                </c:pt>
                <c:pt idx="1279">
                  <c:v>42756</c:v>
                </c:pt>
                <c:pt idx="1280">
                  <c:v>42757</c:v>
                </c:pt>
                <c:pt idx="1281">
                  <c:v>42758</c:v>
                </c:pt>
                <c:pt idx="1282">
                  <c:v>42759</c:v>
                </c:pt>
                <c:pt idx="1283">
                  <c:v>42760</c:v>
                </c:pt>
                <c:pt idx="1284">
                  <c:v>42761</c:v>
                </c:pt>
                <c:pt idx="1285">
                  <c:v>42762</c:v>
                </c:pt>
                <c:pt idx="1286">
                  <c:v>42763</c:v>
                </c:pt>
                <c:pt idx="1287">
                  <c:v>42764</c:v>
                </c:pt>
                <c:pt idx="1288">
                  <c:v>42765</c:v>
                </c:pt>
                <c:pt idx="1289">
                  <c:v>42766</c:v>
                </c:pt>
                <c:pt idx="1290">
                  <c:v>42767</c:v>
                </c:pt>
                <c:pt idx="1291">
                  <c:v>42768</c:v>
                </c:pt>
                <c:pt idx="1292">
                  <c:v>42769</c:v>
                </c:pt>
                <c:pt idx="1293">
                  <c:v>42770</c:v>
                </c:pt>
                <c:pt idx="1294">
                  <c:v>42771</c:v>
                </c:pt>
                <c:pt idx="1295">
                  <c:v>42772</c:v>
                </c:pt>
                <c:pt idx="1296">
                  <c:v>42773</c:v>
                </c:pt>
                <c:pt idx="1297">
                  <c:v>42774</c:v>
                </c:pt>
                <c:pt idx="1298">
                  <c:v>42775</c:v>
                </c:pt>
                <c:pt idx="1299">
                  <c:v>42776</c:v>
                </c:pt>
                <c:pt idx="1300">
                  <c:v>42777</c:v>
                </c:pt>
                <c:pt idx="1301">
                  <c:v>42778</c:v>
                </c:pt>
                <c:pt idx="1302">
                  <c:v>42779</c:v>
                </c:pt>
                <c:pt idx="1303">
                  <c:v>42780</c:v>
                </c:pt>
                <c:pt idx="1304">
                  <c:v>42781</c:v>
                </c:pt>
                <c:pt idx="1305">
                  <c:v>42782</c:v>
                </c:pt>
                <c:pt idx="1306">
                  <c:v>42783</c:v>
                </c:pt>
                <c:pt idx="1307">
                  <c:v>42784</c:v>
                </c:pt>
                <c:pt idx="1308">
                  <c:v>42785</c:v>
                </c:pt>
                <c:pt idx="1309">
                  <c:v>42786</c:v>
                </c:pt>
                <c:pt idx="1310">
                  <c:v>42787</c:v>
                </c:pt>
                <c:pt idx="1311">
                  <c:v>42788</c:v>
                </c:pt>
                <c:pt idx="1312">
                  <c:v>42789</c:v>
                </c:pt>
                <c:pt idx="1313">
                  <c:v>42790</c:v>
                </c:pt>
                <c:pt idx="1314">
                  <c:v>42791</c:v>
                </c:pt>
                <c:pt idx="1315">
                  <c:v>42792</c:v>
                </c:pt>
                <c:pt idx="1316">
                  <c:v>42793</c:v>
                </c:pt>
                <c:pt idx="1317">
                  <c:v>42794</c:v>
                </c:pt>
                <c:pt idx="1318">
                  <c:v>42795</c:v>
                </c:pt>
                <c:pt idx="1319">
                  <c:v>42796</c:v>
                </c:pt>
                <c:pt idx="1320">
                  <c:v>42797</c:v>
                </c:pt>
                <c:pt idx="1321">
                  <c:v>42798</c:v>
                </c:pt>
                <c:pt idx="1322">
                  <c:v>42799</c:v>
                </c:pt>
                <c:pt idx="1323">
                  <c:v>42800</c:v>
                </c:pt>
                <c:pt idx="1324">
                  <c:v>42801</c:v>
                </c:pt>
                <c:pt idx="1325">
                  <c:v>42802</c:v>
                </c:pt>
                <c:pt idx="1326">
                  <c:v>42803</c:v>
                </c:pt>
                <c:pt idx="1327">
                  <c:v>42804</c:v>
                </c:pt>
                <c:pt idx="1328">
                  <c:v>42805</c:v>
                </c:pt>
                <c:pt idx="1329">
                  <c:v>42806</c:v>
                </c:pt>
                <c:pt idx="1330">
                  <c:v>42807</c:v>
                </c:pt>
                <c:pt idx="1331">
                  <c:v>42808</c:v>
                </c:pt>
                <c:pt idx="1332">
                  <c:v>42809</c:v>
                </c:pt>
                <c:pt idx="1333">
                  <c:v>42810</c:v>
                </c:pt>
                <c:pt idx="1334">
                  <c:v>42811</c:v>
                </c:pt>
                <c:pt idx="1335">
                  <c:v>42812</c:v>
                </c:pt>
                <c:pt idx="1336">
                  <c:v>42813</c:v>
                </c:pt>
                <c:pt idx="1337">
                  <c:v>42814</c:v>
                </c:pt>
                <c:pt idx="1338">
                  <c:v>42815</c:v>
                </c:pt>
                <c:pt idx="1339">
                  <c:v>42816</c:v>
                </c:pt>
                <c:pt idx="1340">
                  <c:v>42817</c:v>
                </c:pt>
                <c:pt idx="1341">
                  <c:v>42818</c:v>
                </c:pt>
                <c:pt idx="1342">
                  <c:v>42819</c:v>
                </c:pt>
                <c:pt idx="1343">
                  <c:v>42820</c:v>
                </c:pt>
                <c:pt idx="1344">
                  <c:v>42821</c:v>
                </c:pt>
                <c:pt idx="1345">
                  <c:v>42822</c:v>
                </c:pt>
                <c:pt idx="1346">
                  <c:v>42823</c:v>
                </c:pt>
                <c:pt idx="1347">
                  <c:v>42824</c:v>
                </c:pt>
                <c:pt idx="1348">
                  <c:v>42825</c:v>
                </c:pt>
                <c:pt idx="1349">
                  <c:v>42826</c:v>
                </c:pt>
                <c:pt idx="1350">
                  <c:v>42827</c:v>
                </c:pt>
                <c:pt idx="1351">
                  <c:v>42828</c:v>
                </c:pt>
                <c:pt idx="1352">
                  <c:v>42829</c:v>
                </c:pt>
                <c:pt idx="1353">
                  <c:v>42830</c:v>
                </c:pt>
                <c:pt idx="1354">
                  <c:v>42831</c:v>
                </c:pt>
                <c:pt idx="1355">
                  <c:v>42832</c:v>
                </c:pt>
                <c:pt idx="1356">
                  <c:v>42833</c:v>
                </c:pt>
                <c:pt idx="1357">
                  <c:v>42834</c:v>
                </c:pt>
                <c:pt idx="1358">
                  <c:v>42835</c:v>
                </c:pt>
              </c:numCache>
            </c:numRef>
          </c:cat>
          <c:val>
            <c:numRef>
              <c:f>BDXTS!$B$2:$B$1360</c:f>
              <c:numCache>
                <c:formatCode>General</c:formatCode>
                <c:ptCount val="1359"/>
                <c:pt idx="0">
                  <c:v>67.563068000000001</c:v>
                </c:pt>
                <c:pt idx="1">
                  <c:v>66.410550999999998</c:v>
                </c:pt>
                <c:pt idx="2">
                  <c:v>65.965879999999999</c:v>
                </c:pt>
                <c:pt idx="3">
                  <c:v>66.274426000000005</c:v>
                </c:pt>
                <c:pt idx="4">
                  <c:v>66.564824000000002</c:v>
                </c:pt>
                <c:pt idx="5">
                  <c:v>67.354348000000002</c:v>
                </c:pt>
                <c:pt idx="6">
                  <c:v>67.826243000000005</c:v>
                </c:pt>
                <c:pt idx="7">
                  <c:v>67.780872000000002</c:v>
                </c:pt>
                <c:pt idx="8">
                  <c:v>67.980521999999993</c:v>
                </c:pt>
                <c:pt idx="9">
                  <c:v>68.289068</c:v>
                </c:pt>
                <c:pt idx="10">
                  <c:v>69.405291000000005</c:v>
                </c:pt>
                <c:pt idx="11">
                  <c:v>70.703010000000006</c:v>
                </c:pt>
                <c:pt idx="12">
                  <c:v>70.920806999999996</c:v>
                </c:pt>
                <c:pt idx="13">
                  <c:v>70.412604999999999</c:v>
                </c:pt>
                <c:pt idx="14">
                  <c:v>71.047855999999996</c:v>
                </c:pt>
                <c:pt idx="15">
                  <c:v>71.919050999999996</c:v>
                </c:pt>
                <c:pt idx="16">
                  <c:v>72.027952999999997</c:v>
                </c:pt>
                <c:pt idx="17">
                  <c:v>71.773848999999998</c:v>
                </c:pt>
                <c:pt idx="18">
                  <c:v>71.683099999999996</c:v>
                </c:pt>
                <c:pt idx="19">
                  <c:v>71.156757999999996</c:v>
                </c:pt>
                <c:pt idx="20">
                  <c:v>72.145925000000005</c:v>
                </c:pt>
                <c:pt idx="21">
                  <c:v>72.037023000000005</c:v>
                </c:pt>
                <c:pt idx="22">
                  <c:v>72.518001999999996</c:v>
                </c:pt>
                <c:pt idx="23">
                  <c:v>73.080645000000004</c:v>
                </c:pt>
                <c:pt idx="24">
                  <c:v>70.340010000000007</c:v>
                </c:pt>
                <c:pt idx="25">
                  <c:v>69.704758999999996</c:v>
                </c:pt>
                <c:pt idx="26">
                  <c:v>69.741060000000004</c:v>
                </c:pt>
                <c:pt idx="27">
                  <c:v>69.350836000000001</c:v>
                </c:pt>
                <c:pt idx="28">
                  <c:v>69.750136999999995</c:v>
                </c:pt>
                <c:pt idx="29">
                  <c:v>69.604934</c:v>
                </c:pt>
                <c:pt idx="30">
                  <c:v>70.113135999999997</c:v>
                </c:pt>
                <c:pt idx="31">
                  <c:v>70.430758999999995</c:v>
                </c:pt>
                <c:pt idx="32">
                  <c:v>70.240184999999997</c:v>
                </c:pt>
                <c:pt idx="33">
                  <c:v>69.977011000000005</c:v>
                </c:pt>
                <c:pt idx="34">
                  <c:v>69.722913000000005</c:v>
                </c:pt>
                <c:pt idx="35">
                  <c:v>69.378060000000005</c:v>
                </c:pt>
                <c:pt idx="36">
                  <c:v>70.131282999999996</c:v>
                </c:pt>
                <c:pt idx="37">
                  <c:v>69.986087999999995</c:v>
                </c:pt>
                <c:pt idx="38">
                  <c:v>70.076836</c:v>
                </c:pt>
                <c:pt idx="39">
                  <c:v>69.169340000000005</c:v>
                </c:pt>
                <c:pt idx="40">
                  <c:v>69.314536000000004</c:v>
                </c:pt>
                <c:pt idx="41">
                  <c:v>69.577709999999996</c:v>
                </c:pt>
                <c:pt idx="42">
                  <c:v>68.978767000000005</c:v>
                </c:pt>
                <c:pt idx="43">
                  <c:v>68.461494000000002</c:v>
                </c:pt>
                <c:pt idx="44">
                  <c:v>68.881444000000002</c:v>
                </c:pt>
                <c:pt idx="45">
                  <c:v>69.931327999999993</c:v>
                </c:pt>
                <c:pt idx="46">
                  <c:v>70.132176000000001</c:v>
                </c:pt>
                <c:pt idx="47">
                  <c:v>70.031751999999997</c:v>
                </c:pt>
                <c:pt idx="48">
                  <c:v>71.026861999999994</c:v>
                </c:pt>
                <c:pt idx="49">
                  <c:v>70.844268999999997</c:v>
                </c:pt>
                <c:pt idx="50">
                  <c:v>71.291608999999994</c:v>
                </c:pt>
                <c:pt idx="51">
                  <c:v>71.309871999999999</c:v>
                </c:pt>
                <c:pt idx="52">
                  <c:v>71.072505000000007</c:v>
                </c:pt>
                <c:pt idx="53">
                  <c:v>70.378666999999993</c:v>
                </c:pt>
                <c:pt idx="54">
                  <c:v>70.141306999999998</c:v>
                </c:pt>
                <c:pt idx="55">
                  <c:v>70.186949999999996</c:v>
                </c:pt>
                <c:pt idx="56">
                  <c:v>69.748741999999993</c:v>
                </c:pt>
                <c:pt idx="57">
                  <c:v>70.908175</c:v>
                </c:pt>
                <c:pt idx="58">
                  <c:v>70.990342999999996</c:v>
                </c:pt>
                <c:pt idx="59">
                  <c:v>70.789495000000002</c:v>
                </c:pt>
                <c:pt idx="60">
                  <c:v>70.387799000000001</c:v>
                </c:pt>
                <c:pt idx="61">
                  <c:v>70.889919000000006</c:v>
                </c:pt>
                <c:pt idx="62">
                  <c:v>71.127285999999998</c:v>
                </c:pt>
                <c:pt idx="63">
                  <c:v>71.328126999999995</c:v>
                </c:pt>
                <c:pt idx="64">
                  <c:v>70.990342999999996</c:v>
                </c:pt>
                <c:pt idx="65">
                  <c:v>70.889919000000006</c:v>
                </c:pt>
                <c:pt idx="66">
                  <c:v>70.013496000000004</c:v>
                </c:pt>
                <c:pt idx="67">
                  <c:v>69.392696000000001</c:v>
                </c:pt>
                <c:pt idx="68">
                  <c:v>69.429214000000002</c:v>
                </c:pt>
                <c:pt idx="69">
                  <c:v>69.639187000000007</c:v>
                </c:pt>
                <c:pt idx="70">
                  <c:v>68.278906000000006</c:v>
                </c:pt>
                <c:pt idx="71">
                  <c:v>68.488878</c:v>
                </c:pt>
                <c:pt idx="72">
                  <c:v>69.922196</c:v>
                </c:pt>
                <c:pt idx="73">
                  <c:v>69.630054999999999</c:v>
                </c:pt>
                <c:pt idx="74">
                  <c:v>69.566149999999993</c:v>
                </c:pt>
                <c:pt idx="75">
                  <c:v>69.776128999999997</c:v>
                </c:pt>
                <c:pt idx="76">
                  <c:v>69.064036000000002</c:v>
                </c:pt>
                <c:pt idx="77">
                  <c:v>69.438338999999999</c:v>
                </c:pt>
                <c:pt idx="78">
                  <c:v>70.196082000000004</c:v>
                </c:pt>
                <c:pt idx="79">
                  <c:v>70.588646999999995</c:v>
                </c:pt>
                <c:pt idx="80">
                  <c:v>71.182060000000007</c:v>
                </c:pt>
                <c:pt idx="81">
                  <c:v>71.620267999999996</c:v>
                </c:pt>
                <c:pt idx="82">
                  <c:v>70.743844999999993</c:v>
                </c:pt>
                <c:pt idx="83">
                  <c:v>70.752977000000001</c:v>
                </c:pt>
                <c:pt idx="84">
                  <c:v>70.889919000000006</c:v>
                </c:pt>
                <c:pt idx="85">
                  <c:v>70.013496000000004</c:v>
                </c:pt>
                <c:pt idx="86">
                  <c:v>70.040882999999994</c:v>
                </c:pt>
                <c:pt idx="87">
                  <c:v>70.050015000000002</c:v>
                </c:pt>
                <c:pt idx="88">
                  <c:v>69.401820000000001</c:v>
                </c:pt>
                <c:pt idx="89">
                  <c:v>69.949590999999998</c:v>
                </c:pt>
                <c:pt idx="90">
                  <c:v>70.077402000000006</c:v>
                </c:pt>
                <c:pt idx="91">
                  <c:v>69.821779000000006</c:v>
                </c:pt>
                <c:pt idx="92">
                  <c:v>69.374432999999996</c:v>
                </c:pt>
                <c:pt idx="93">
                  <c:v>69.347046000000006</c:v>
                </c:pt>
                <c:pt idx="94">
                  <c:v>68.278906000000006</c:v>
                </c:pt>
                <c:pt idx="95">
                  <c:v>67.731142000000006</c:v>
                </c:pt>
                <c:pt idx="96">
                  <c:v>68.826668999999995</c:v>
                </c:pt>
                <c:pt idx="97">
                  <c:v>68.269773999999998</c:v>
                </c:pt>
                <c:pt idx="98">
                  <c:v>67.931989999999999</c:v>
                </c:pt>
                <c:pt idx="99">
                  <c:v>68.215000000000003</c:v>
                </c:pt>
                <c:pt idx="100">
                  <c:v>67.941114999999996</c:v>
                </c:pt>
                <c:pt idx="101">
                  <c:v>67.822434999999999</c:v>
                </c:pt>
                <c:pt idx="102">
                  <c:v>67.046436</c:v>
                </c:pt>
                <c:pt idx="103">
                  <c:v>66.763418999999999</c:v>
                </c:pt>
                <c:pt idx="104">
                  <c:v>65.914383000000001</c:v>
                </c:pt>
                <c:pt idx="105">
                  <c:v>65.896127000000007</c:v>
                </c:pt>
                <c:pt idx="106">
                  <c:v>66.270430000000005</c:v>
                </c:pt>
                <c:pt idx="107">
                  <c:v>66.812431000000004</c:v>
                </c:pt>
                <c:pt idx="108">
                  <c:v>66.968598</c:v>
                </c:pt>
                <c:pt idx="109">
                  <c:v>67.299307999999996</c:v>
                </c:pt>
                <c:pt idx="110">
                  <c:v>66.628699999999995</c:v>
                </c:pt>
                <c:pt idx="111">
                  <c:v>66.913475000000005</c:v>
                </c:pt>
                <c:pt idx="112">
                  <c:v>67.051271999999997</c:v>
                </c:pt>
                <c:pt idx="113">
                  <c:v>67.189069000000003</c:v>
                </c:pt>
                <c:pt idx="114">
                  <c:v>67.602452</c:v>
                </c:pt>
                <c:pt idx="115">
                  <c:v>67.455473999999995</c:v>
                </c:pt>
                <c:pt idx="116">
                  <c:v>68.668074000000004</c:v>
                </c:pt>
                <c:pt idx="117">
                  <c:v>68.594581000000005</c:v>
                </c:pt>
                <c:pt idx="118">
                  <c:v>67.731067999999993</c:v>
                </c:pt>
                <c:pt idx="119">
                  <c:v>67.969908000000004</c:v>
                </c:pt>
                <c:pt idx="120">
                  <c:v>67.097206999999997</c:v>
                </c:pt>
                <c:pt idx="121">
                  <c:v>66.849170999999998</c:v>
                </c:pt>
                <c:pt idx="122">
                  <c:v>67.501408999999995</c:v>
                </c:pt>
                <c:pt idx="123">
                  <c:v>67.189069000000003</c:v>
                </c:pt>
                <c:pt idx="124">
                  <c:v>68.668074000000004</c:v>
                </c:pt>
                <c:pt idx="125">
                  <c:v>69.237630999999993</c:v>
                </c:pt>
                <c:pt idx="126">
                  <c:v>69.531593999999998</c:v>
                </c:pt>
                <c:pt idx="127">
                  <c:v>69.210065999999998</c:v>
                </c:pt>
                <c:pt idx="128">
                  <c:v>69.026342</c:v>
                </c:pt>
                <c:pt idx="129">
                  <c:v>68.860986999999994</c:v>
                </c:pt>
                <c:pt idx="130">
                  <c:v>68.723190000000002</c:v>
                </c:pt>
                <c:pt idx="131">
                  <c:v>68.906920999999997</c:v>
                </c:pt>
                <c:pt idx="132">
                  <c:v>68.300618</c:v>
                </c:pt>
                <c:pt idx="133">
                  <c:v>68.364922000000007</c:v>
                </c:pt>
                <c:pt idx="134">
                  <c:v>68.429226999999997</c:v>
                </c:pt>
                <c:pt idx="135">
                  <c:v>69.090646000000007</c:v>
                </c:pt>
                <c:pt idx="136">
                  <c:v>69.283558999999997</c:v>
                </c:pt>
                <c:pt idx="137">
                  <c:v>69.770435000000006</c:v>
                </c:pt>
                <c:pt idx="138">
                  <c:v>68.704819999999998</c:v>
                </c:pt>
                <c:pt idx="139">
                  <c:v>68.006654999999995</c:v>
                </c:pt>
                <c:pt idx="140">
                  <c:v>67.216627000000003</c:v>
                </c:pt>
                <c:pt idx="141">
                  <c:v>67.721879999999999</c:v>
                </c:pt>
                <c:pt idx="142">
                  <c:v>68.429226999999997</c:v>
                </c:pt>
                <c:pt idx="143">
                  <c:v>69.761253999999994</c:v>
                </c:pt>
                <c:pt idx="144">
                  <c:v>70.009281999999999</c:v>
                </c:pt>
                <c:pt idx="145">
                  <c:v>69.549964000000003</c:v>
                </c:pt>
                <c:pt idx="146">
                  <c:v>69.063087999999993</c:v>
                </c:pt>
                <c:pt idx="147">
                  <c:v>68.364922000000007</c:v>
                </c:pt>
                <c:pt idx="148">
                  <c:v>68.300618</c:v>
                </c:pt>
                <c:pt idx="149">
                  <c:v>68.686443999999995</c:v>
                </c:pt>
                <c:pt idx="150">
                  <c:v>69.329492999999999</c:v>
                </c:pt>
                <c:pt idx="151">
                  <c:v>69.402985999999999</c:v>
                </c:pt>
                <c:pt idx="152">
                  <c:v>69.357050999999998</c:v>
                </c:pt>
                <c:pt idx="153">
                  <c:v>69.715318999999994</c:v>
                </c:pt>
                <c:pt idx="154">
                  <c:v>70.009281999999999</c:v>
                </c:pt>
                <c:pt idx="155">
                  <c:v>69.871485000000007</c:v>
                </c:pt>
                <c:pt idx="156">
                  <c:v>69.972536000000005</c:v>
                </c:pt>
                <c:pt idx="157">
                  <c:v>69.715318999999994</c:v>
                </c:pt>
                <c:pt idx="158">
                  <c:v>70.321622000000005</c:v>
                </c:pt>
                <c:pt idx="159">
                  <c:v>70.349180000000004</c:v>
                </c:pt>
                <c:pt idx="160">
                  <c:v>69.963355000000007</c:v>
                </c:pt>
                <c:pt idx="161">
                  <c:v>69.807181</c:v>
                </c:pt>
                <c:pt idx="162">
                  <c:v>69.145762000000005</c:v>
                </c:pt>
                <c:pt idx="163">
                  <c:v>69.752065000000002</c:v>
                </c:pt>
                <c:pt idx="164">
                  <c:v>69.641825999999995</c:v>
                </c:pt>
                <c:pt idx="165">
                  <c:v>69.494848000000005</c:v>
                </c:pt>
                <c:pt idx="166">
                  <c:v>69.375421000000003</c:v>
                </c:pt>
                <c:pt idx="167">
                  <c:v>69.641825999999995</c:v>
                </c:pt>
                <c:pt idx="168">
                  <c:v>69.798000000000002</c:v>
                </c:pt>
                <c:pt idx="169">
                  <c:v>70.349180000000004</c:v>
                </c:pt>
                <c:pt idx="170">
                  <c:v>70.681838999999997</c:v>
                </c:pt>
                <c:pt idx="171">
                  <c:v>71.337924999999998</c:v>
                </c:pt>
                <c:pt idx="172">
                  <c:v>71.966290999999998</c:v>
                </c:pt>
                <c:pt idx="173">
                  <c:v>71.763002</c:v>
                </c:pt>
                <c:pt idx="174">
                  <c:v>72.308198000000004</c:v>
                </c:pt>
                <c:pt idx="175">
                  <c:v>72.086423999999994</c:v>
                </c:pt>
                <c:pt idx="176">
                  <c:v>72.650104999999996</c:v>
                </c:pt>
                <c:pt idx="177">
                  <c:v>73.149101999999999</c:v>
                </c:pt>
                <c:pt idx="178">
                  <c:v>73.380117999999996</c:v>
                </c:pt>
                <c:pt idx="179">
                  <c:v>73.454037999999997</c:v>
                </c:pt>
                <c:pt idx="180">
                  <c:v>73.176822000000001</c:v>
                </c:pt>
                <c:pt idx="181">
                  <c:v>73.204543000000001</c:v>
                </c:pt>
                <c:pt idx="182">
                  <c:v>73.296948</c:v>
                </c:pt>
                <c:pt idx="183">
                  <c:v>73.102895000000004</c:v>
                </c:pt>
                <c:pt idx="184">
                  <c:v>73.001248000000004</c:v>
                </c:pt>
                <c:pt idx="185">
                  <c:v>72.391360000000006</c:v>
                </c:pt>
                <c:pt idx="186">
                  <c:v>72.760987999999998</c:v>
                </c:pt>
                <c:pt idx="187">
                  <c:v>72.594656000000001</c:v>
                </c:pt>
                <c:pt idx="188">
                  <c:v>72.955040999999994</c:v>
                </c:pt>
                <c:pt idx="189">
                  <c:v>73.186058000000003</c:v>
                </c:pt>
                <c:pt idx="190">
                  <c:v>72.788708999999997</c:v>
                </c:pt>
                <c:pt idx="191">
                  <c:v>73.186058000000003</c:v>
                </c:pt>
                <c:pt idx="192">
                  <c:v>73.417074999999997</c:v>
                </c:pt>
                <c:pt idx="193">
                  <c:v>73.426316999999997</c:v>
                </c:pt>
                <c:pt idx="194">
                  <c:v>71.365652999999995</c:v>
                </c:pt>
                <c:pt idx="195">
                  <c:v>70.598675999999998</c:v>
                </c:pt>
                <c:pt idx="196">
                  <c:v>71.180835999999999</c:v>
                </c:pt>
                <c:pt idx="197">
                  <c:v>70.801972000000006</c:v>
                </c:pt>
                <c:pt idx="198">
                  <c:v>70.700323999999995</c:v>
                </c:pt>
                <c:pt idx="199">
                  <c:v>71.393373999999994</c:v>
                </c:pt>
                <c:pt idx="200">
                  <c:v>71.227041999999997</c:v>
                </c:pt>
                <c:pt idx="201">
                  <c:v>71.051467000000002</c:v>
                </c:pt>
                <c:pt idx="202">
                  <c:v>69.905625999999998</c:v>
                </c:pt>
                <c:pt idx="203">
                  <c:v>70.136643000000007</c:v>
                </c:pt>
                <c:pt idx="204">
                  <c:v>69.674610000000001</c:v>
                </c:pt>
                <c:pt idx="205">
                  <c:v>69.545241000000004</c:v>
                </c:pt>
                <c:pt idx="206">
                  <c:v>69.572962000000004</c:v>
                </c:pt>
                <c:pt idx="207">
                  <c:v>69.619161000000005</c:v>
                </c:pt>
                <c:pt idx="208">
                  <c:v>69.933346999999998</c:v>
                </c:pt>
                <c:pt idx="209">
                  <c:v>70.487786</c:v>
                </c:pt>
                <c:pt idx="210">
                  <c:v>69.924104999999997</c:v>
                </c:pt>
                <c:pt idx="211">
                  <c:v>70.774243999999996</c:v>
                </c:pt>
                <c:pt idx="212">
                  <c:v>72.511493000000002</c:v>
                </c:pt>
                <c:pt idx="213">
                  <c:v>69.794736</c:v>
                </c:pt>
                <c:pt idx="214">
                  <c:v>69.378908999999993</c:v>
                </c:pt>
                <c:pt idx="215">
                  <c:v>69.517520000000005</c:v>
                </c:pt>
                <c:pt idx="216">
                  <c:v>68.963075000000003</c:v>
                </c:pt>
                <c:pt idx="217">
                  <c:v>69.194091</c:v>
                </c:pt>
                <c:pt idx="218">
                  <c:v>68.963075000000003</c:v>
                </c:pt>
                <c:pt idx="219">
                  <c:v>69.720809000000003</c:v>
                </c:pt>
                <c:pt idx="220">
                  <c:v>69.850178</c:v>
                </c:pt>
                <c:pt idx="221">
                  <c:v>70.034994999999995</c:v>
                </c:pt>
                <c:pt idx="222">
                  <c:v>70.395380000000003</c:v>
                </c:pt>
                <c:pt idx="223">
                  <c:v>70.986782000000005</c:v>
                </c:pt>
                <c:pt idx="224">
                  <c:v>71.827686</c:v>
                </c:pt>
                <c:pt idx="225">
                  <c:v>71.855407</c:v>
                </c:pt>
                <c:pt idx="226">
                  <c:v>71.291725999999997</c:v>
                </c:pt>
                <c:pt idx="227">
                  <c:v>71.716796000000002</c:v>
                </c:pt>
                <c:pt idx="228">
                  <c:v>71.125394</c:v>
                </c:pt>
                <c:pt idx="229">
                  <c:v>70.848170999999994</c:v>
                </c:pt>
                <c:pt idx="230">
                  <c:v>70.450822000000002</c:v>
                </c:pt>
                <c:pt idx="231">
                  <c:v>71.125394</c:v>
                </c:pt>
                <c:pt idx="232">
                  <c:v>71.513499999999993</c:v>
                </c:pt>
                <c:pt idx="233">
                  <c:v>71.704153000000005</c:v>
                </c:pt>
                <c:pt idx="234">
                  <c:v>72.197058999999996</c:v>
                </c:pt>
                <c:pt idx="235">
                  <c:v>72.057563000000002</c:v>
                </c:pt>
                <c:pt idx="236">
                  <c:v>72.745772000000002</c:v>
                </c:pt>
                <c:pt idx="237">
                  <c:v>73.108476999999993</c:v>
                </c:pt>
                <c:pt idx="238">
                  <c:v>72.978275999999994</c:v>
                </c:pt>
                <c:pt idx="239">
                  <c:v>72.280764000000005</c:v>
                </c:pt>
                <c:pt idx="240">
                  <c:v>73.220082000000005</c:v>
                </c:pt>
                <c:pt idx="241">
                  <c:v>73.322377000000003</c:v>
                </c:pt>
                <c:pt idx="242">
                  <c:v>73.034074000000004</c:v>
                </c:pt>
                <c:pt idx="243">
                  <c:v>73.592082000000005</c:v>
                </c:pt>
                <c:pt idx="244">
                  <c:v>73.340980999999999</c:v>
                </c:pt>
                <c:pt idx="245">
                  <c:v>73.061974000000006</c:v>
                </c:pt>
                <c:pt idx="246">
                  <c:v>72.559764999999999</c:v>
                </c:pt>
                <c:pt idx="247">
                  <c:v>72.801570999999996</c:v>
                </c:pt>
                <c:pt idx="248">
                  <c:v>71.927353999999994</c:v>
                </c:pt>
                <c:pt idx="249">
                  <c:v>72.717872999999997</c:v>
                </c:pt>
                <c:pt idx="250">
                  <c:v>73.889685999999998</c:v>
                </c:pt>
                <c:pt idx="251">
                  <c:v>74.763902999999999</c:v>
                </c:pt>
                <c:pt idx="252">
                  <c:v>74.726701000000006</c:v>
                </c:pt>
                <c:pt idx="253">
                  <c:v>74.977808999999993</c:v>
                </c:pt>
                <c:pt idx="254">
                  <c:v>75.647413999999998</c:v>
                </c:pt>
                <c:pt idx="255">
                  <c:v>75.842723000000007</c:v>
                </c:pt>
                <c:pt idx="256">
                  <c:v>75.963622999999998</c:v>
                </c:pt>
                <c:pt idx="257">
                  <c:v>76.038026000000002</c:v>
                </c:pt>
                <c:pt idx="258">
                  <c:v>76.540234999999996</c:v>
                </c:pt>
                <c:pt idx="259">
                  <c:v>76.912234999999995</c:v>
                </c:pt>
                <c:pt idx="260">
                  <c:v>77.191242000000003</c:v>
                </c:pt>
                <c:pt idx="261">
                  <c:v>77.061041000000003</c:v>
                </c:pt>
                <c:pt idx="262">
                  <c:v>78.065459000000004</c:v>
                </c:pt>
                <c:pt idx="263">
                  <c:v>77.879451000000003</c:v>
                </c:pt>
                <c:pt idx="264">
                  <c:v>77.823652999999993</c:v>
                </c:pt>
                <c:pt idx="265">
                  <c:v>77.953854000000007</c:v>
                </c:pt>
                <c:pt idx="266">
                  <c:v>78.669962999999996</c:v>
                </c:pt>
                <c:pt idx="267">
                  <c:v>78.177055999999993</c:v>
                </c:pt>
                <c:pt idx="268">
                  <c:v>78.381659999999997</c:v>
                </c:pt>
                <c:pt idx="269">
                  <c:v>78.232861999999997</c:v>
                </c:pt>
                <c:pt idx="270">
                  <c:v>78.158458999999993</c:v>
                </c:pt>
                <c:pt idx="271">
                  <c:v>79.190776</c:v>
                </c:pt>
                <c:pt idx="272">
                  <c:v>79.200078000000005</c:v>
                </c:pt>
                <c:pt idx="273">
                  <c:v>81.534411000000006</c:v>
                </c:pt>
                <c:pt idx="274">
                  <c:v>81.729713000000004</c:v>
                </c:pt>
                <c:pt idx="275">
                  <c:v>81.748317</c:v>
                </c:pt>
                <c:pt idx="276">
                  <c:v>82.073820999999995</c:v>
                </c:pt>
                <c:pt idx="277">
                  <c:v>82.129620000000003</c:v>
                </c:pt>
                <c:pt idx="278">
                  <c:v>82.352828000000002</c:v>
                </c:pt>
                <c:pt idx="279">
                  <c:v>82.278424999999999</c:v>
                </c:pt>
                <c:pt idx="280">
                  <c:v>82.204021999999995</c:v>
                </c:pt>
                <c:pt idx="281">
                  <c:v>82.297022999999996</c:v>
                </c:pt>
                <c:pt idx="282">
                  <c:v>82.371425000000002</c:v>
                </c:pt>
                <c:pt idx="283">
                  <c:v>81.301907</c:v>
                </c:pt>
                <c:pt idx="284">
                  <c:v>80.753201000000004</c:v>
                </c:pt>
                <c:pt idx="285">
                  <c:v>81.757619000000005</c:v>
                </c:pt>
                <c:pt idx="286">
                  <c:v>80.771799000000001</c:v>
                </c:pt>
                <c:pt idx="287">
                  <c:v>80.781101000000007</c:v>
                </c:pt>
                <c:pt idx="288">
                  <c:v>81.999418000000006</c:v>
                </c:pt>
                <c:pt idx="289">
                  <c:v>81.897115999999997</c:v>
                </c:pt>
                <c:pt idx="290">
                  <c:v>82.538827999999995</c:v>
                </c:pt>
                <c:pt idx="291">
                  <c:v>82.455129999999997</c:v>
                </c:pt>
                <c:pt idx="292">
                  <c:v>82.948036999999999</c:v>
                </c:pt>
                <c:pt idx="293">
                  <c:v>82.410291999999998</c:v>
                </c:pt>
                <c:pt idx="294">
                  <c:v>82.522512000000006</c:v>
                </c:pt>
                <c:pt idx="295">
                  <c:v>83.083634000000004</c:v>
                </c:pt>
                <c:pt idx="296">
                  <c:v>83.803746000000004</c:v>
                </c:pt>
                <c:pt idx="297">
                  <c:v>84.299402999999998</c:v>
                </c:pt>
                <c:pt idx="298">
                  <c:v>85.169145</c:v>
                </c:pt>
                <c:pt idx="299">
                  <c:v>86.506488000000004</c:v>
                </c:pt>
                <c:pt idx="300">
                  <c:v>86.319450000000003</c:v>
                </c:pt>
                <c:pt idx="301">
                  <c:v>85.898604000000006</c:v>
                </c:pt>
                <c:pt idx="302">
                  <c:v>85.795730000000006</c:v>
                </c:pt>
                <c:pt idx="303">
                  <c:v>86.964737</c:v>
                </c:pt>
                <c:pt idx="304">
                  <c:v>85.973421999999999</c:v>
                </c:pt>
                <c:pt idx="305">
                  <c:v>86.712235000000007</c:v>
                </c:pt>
                <c:pt idx="306">
                  <c:v>86.441023999999999</c:v>
                </c:pt>
                <c:pt idx="307">
                  <c:v>87.825130999999999</c:v>
                </c:pt>
                <c:pt idx="308">
                  <c:v>88.994138000000007</c:v>
                </c:pt>
                <c:pt idx="309">
                  <c:v>89.414976999999993</c:v>
                </c:pt>
                <c:pt idx="310">
                  <c:v>89.508497000000006</c:v>
                </c:pt>
                <c:pt idx="311">
                  <c:v>90.322128000000006</c:v>
                </c:pt>
                <c:pt idx="312">
                  <c:v>90.163145</c:v>
                </c:pt>
                <c:pt idx="313">
                  <c:v>90.303420000000003</c:v>
                </c:pt>
                <c:pt idx="314">
                  <c:v>89.882580000000004</c:v>
                </c:pt>
                <c:pt idx="315">
                  <c:v>89.274694999999994</c:v>
                </c:pt>
                <c:pt idx="316">
                  <c:v>89.817115999999999</c:v>
                </c:pt>
                <c:pt idx="317">
                  <c:v>90.163145</c:v>
                </c:pt>
                <c:pt idx="318">
                  <c:v>90.387591999999998</c:v>
                </c:pt>
                <c:pt idx="319">
                  <c:v>90.116381000000004</c:v>
                </c:pt>
                <c:pt idx="320">
                  <c:v>88.694864999999993</c:v>
                </c:pt>
                <c:pt idx="321">
                  <c:v>89.237285999999997</c:v>
                </c:pt>
                <c:pt idx="322">
                  <c:v>88.423661999999993</c:v>
                </c:pt>
                <c:pt idx="323">
                  <c:v>87.581975999999997</c:v>
                </c:pt>
                <c:pt idx="324">
                  <c:v>88.433008999999998</c:v>
                </c:pt>
                <c:pt idx="325">
                  <c:v>88.994138000000007</c:v>
                </c:pt>
                <c:pt idx="326">
                  <c:v>89.630071000000001</c:v>
                </c:pt>
                <c:pt idx="327">
                  <c:v>88.807092999999995</c:v>
                </c:pt>
                <c:pt idx="328">
                  <c:v>90.144435999999999</c:v>
                </c:pt>
                <c:pt idx="329">
                  <c:v>88.489125999999999</c:v>
                </c:pt>
                <c:pt idx="330">
                  <c:v>88.666809999999998</c:v>
                </c:pt>
                <c:pt idx="331">
                  <c:v>88.189860999999993</c:v>
                </c:pt>
                <c:pt idx="332">
                  <c:v>87.516512000000006</c:v>
                </c:pt>
                <c:pt idx="333">
                  <c:v>89.929343000000003</c:v>
                </c:pt>
                <c:pt idx="334">
                  <c:v>91.117051000000004</c:v>
                </c:pt>
                <c:pt idx="335">
                  <c:v>90.630747</c:v>
                </c:pt>
                <c:pt idx="336">
                  <c:v>91.15446</c:v>
                </c:pt>
                <c:pt idx="337">
                  <c:v>91.257333000000003</c:v>
                </c:pt>
                <c:pt idx="338">
                  <c:v>91.416315999999995</c:v>
                </c:pt>
                <c:pt idx="339">
                  <c:v>93.155799000000002</c:v>
                </c:pt>
                <c:pt idx="340">
                  <c:v>93.829148000000004</c:v>
                </c:pt>
                <c:pt idx="341">
                  <c:v>95.175837999999999</c:v>
                </c:pt>
                <c:pt idx="342">
                  <c:v>94.773700000000005</c:v>
                </c:pt>
                <c:pt idx="343">
                  <c:v>93.988130999999996</c:v>
                </c:pt>
                <c:pt idx="344">
                  <c:v>95.185192000000001</c:v>
                </c:pt>
                <c:pt idx="345">
                  <c:v>94.567960999999997</c:v>
                </c:pt>
                <c:pt idx="346">
                  <c:v>94.465086999999997</c:v>
                </c:pt>
                <c:pt idx="347">
                  <c:v>93.539229000000006</c:v>
                </c:pt>
                <c:pt idx="348">
                  <c:v>93.679511000000005</c:v>
                </c:pt>
                <c:pt idx="349">
                  <c:v>94.296750000000003</c:v>
                </c:pt>
                <c:pt idx="350">
                  <c:v>95.316120999999995</c:v>
                </c:pt>
                <c:pt idx="351">
                  <c:v>94.278041999999999</c:v>
                </c:pt>
                <c:pt idx="352">
                  <c:v>94.287396000000001</c:v>
                </c:pt>
                <c:pt idx="353">
                  <c:v>92.229946999999996</c:v>
                </c:pt>
                <c:pt idx="354">
                  <c:v>92.772361000000004</c:v>
                </c:pt>
                <c:pt idx="355">
                  <c:v>91.996145999999996</c:v>
                </c:pt>
                <c:pt idx="356">
                  <c:v>91.098506999999998</c:v>
                </c:pt>
                <c:pt idx="357">
                  <c:v>91.878654999999995</c:v>
                </c:pt>
                <c:pt idx="358">
                  <c:v>92.762196000000003</c:v>
                </c:pt>
                <c:pt idx="359">
                  <c:v>92.602401999999998</c:v>
                </c:pt>
                <c:pt idx="360">
                  <c:v>92.405016000000003</c:v>
                </c:pt>
                <c:pt idx="361">
                  <c:v>91.803458000000006</c:v>
                </c:pt>
                <c:pt idx="362">
                  <c:v>92.677598000000003</c:v>
                </c:pt>
                <c:pt idx="363">
                  <c:v>92.715197000000003</c:v>
                </c:pt>
                <c:pt idx="364">
                  <c:v>94.153295999999997</c:v>
                </c:pt>
                <c:pt idx="365">
                  <c:v>94.369484</c:v>
                </c:pt>
                <c:pt idx="366">
                  <c:v>92.856188000000003</c:v>
                </c:pt>
                <c:pt idx="367">
                  <c:v>90.468751999999995</c:v>
                </c:pt>
                <c:pt idx="368">
                  <c:v>90.261965000000004</c:v>
                </c:pt>
                <c:pt idx="369">
                  <c:v>91.822260999999997</c:v>
                </c:pt>
                <c:pt idx="370">
                  <c:v>92.113639000000006</c:v>
                </c:pt>
                <c:pt idx="371">
                  <c:v>93.203967000000006</c:v>
                </c:pt>
                <c:pt idx="372">
                  <c:v>92.81859</c:v>
                </c:pt>
                <c:pt idx="373">
                  <c:v>92.893786000000006</c:v>
                </c:pt>
                <c:pt idx="374">
                  <c:v>93.288556999999997</c:v>
                </c:pt>
                <c:pt idx="375">
                  <c:v>91.305294000000004</c:v>
                </c:pt>
                <c:pt idx="376">
                  <c:v>91.925653999999994</c:v>
                </c:pt>
                <c:pt idx="377">
                  <c:v>92.743392999999998</c:v>
                </c:pt>
                <c:pt idx="378">
                  <c:v>93.391951000000006</c:v>
                </c:pt>
                <c:pt idx="379">
                  <c:v>92.827990999999997</c:v>
                </c:pt>
                <c:pt idx="380">
                  <c:v>93.147565999999998</c:v>
                </c:pt>
                <c:pt idx="381">
                  <c:v>94.00291</c:v>
                </c:pt>
                <c:pt idx="382">
                  <c:v>95.882779999999997</c:v>
                </c:pt>
                <c:pt idx="383">
                  <c:v>96.033165999999994</c:v>
                </c:pt>
                <c:pt idx="384">
                  <c:v>95.779387</c:v>
                </c:pt>
                <c:pt idx="385">
                  <c:v>95.835780999999997</c:v>
                </c:pt>
                <c:pt idx="386">
                  <c:v>96.794518999999994</c:v>
                </c:pt>
                <c:pt idx="387">
                  <c:v>97.414872000000003</c:v>
                </c:pt>
                <c:pt idx="388">
                  <c:v>98.223217000000005</c:v>
                </c:pt>
                <c:pt idx="389">
                  <c:v>98.044627000000006</c:v>
                </c:pt>
                <c:pt idx="390">
                  <c:v>97.499470000000002</c:v>
                </c:pt>
                <c:pt idx="391">
                  <c:v>97.302076999999997</c:v>
                </c:pt>
                <c:pt idx="392">
                  <c:v>97.048298000000003</c:v>
                </c:pt>
                <c:pt idx="393">
                  <c:v>96.916708</c:v>
                </c:pt>
                <c:pt idx="394">
                  <c:v>96.803912999999994</c:v>
                </c:pt>
                <c:pt idx="395">
                  <c:v>97.490067999999994</c:v>
                </c:pt>
                <c:pt idx="396">
                  <c:v>96.916708</c:v>
                </c:pt>
                <c:pt idx="397">
                  <c:v>95.412813</c:v>
                </c:pt>
                <c:pt idx="398">
                  <c:v>94.717256000000006</c:v>
                </c:pt>
                <c:pt idx="399">
                  <c:v>94.153295999999997</c:v>
                </c:pt>
                <c:pt idx="400">
                  <c:v>93.993509000000003</c:v>
                </c:pt>
                <c:pt idx="401">
                  <c:v>94.284886</c:v>
                </c:pt>
                <c:pt idx="402">
                  <c:v>93.937115000000006</c:v>
                </c:pt>
                <c:pt idx="403">
                  <c:v>93.993509000000003</c:v>
                </c:pt>
                <c:pt idx="404">
                  <c:v>93.861918000000003</c:v>
                </c:pt>
                <c:pt idx="405">
                  <c:v>93.551738</c:v>
                </c:pt>
                <c:pt idx="406">
                  <c:v>91.953851</c:v>
                </c:pt>
                <c:pt idx="407">
                  <c:v>91.502679000000001</c:v>
                </c:pt>
                <c:pt idx="408">
                  <c:v>91.850458000000003</c:v>
                </c:pt>
                <c:pt idx="409">
                  <c:v>92.282826999999997</c:v>
                </c:pt>
                <c:pt idx="410">
                  <c:v>92.329826999999995</c:v>
                </c:pt>
                <c:pt idx="411">
                  <c:v>92.912582</c:v>
                </c:pt>
                <c:pt idx="412">
                  <c:v>93.072368999999995</c:v>
                </c:pt>
                <c:pt idx="413">
                  <c:v>93.147565999999998</c:v>
                </c:pt>
                <c:pt idx="414">
                  <c:v>91.408687</c:v>
                </c:pt>
                <c:pt idx="415">
                  <c:v>91.728262000000001</c:v>
                </c:pt>
                <c:pt idx="416">
                  <c:v>91.718868000000001</c:v>
                </c:pt>
                <c:pt idx="417">
                  <c:v>91.530876000000006</c:v>
                </c:pt>
                <c:pt idx="418">
                  <c:v>91.465080999999998</c:v>
                </c:pt>
                <c:pt idx="419">
                  <c:v>92.790392999999995</c:v>
                </c:pt>
                <c:pt idx="420">
                  <c:v>93.352468000000002</c:v>
                </c:pt>
                <c:pt idx="421">
                  <c:v>93.881482000000005</c:v>
                </c:pt>
                <c:pt idx="422">
                  <c:v>94.202674000000002</c:v>
                </c:pt>
                <c:pt idx="423">
                  <c:v>94.174334999999999</c:v>
                </c:pt>
                <c:pt idx="424">
                  <c:v>94.807263000000006</c:v>
                </c:pt>
                <c:pt idx="425">
                  <c:v>94.136546999999993</c:v>
                </c:pt>
                <c:pt idx="426">
                  <c:v>94.457731999999993</c:v>
                </c:pt>
                <c:pt idx="427">
                  <c:v>95.156795000000002</c:v>
                </c:pt>
                <c:pt idx="428">
                  <c:v>95.222920999999999</c:v>
                </c:pt>
                <c:pt idx="429">
                  <c:v>96.658818999999994</c:v>
                </c:pt>
                <c:pt idx="430">
                  <c:v>97.178392000000002</c:v>
                </c:pt>
                <c:pt idx="431">
                  <c:v>96.413202999999996</c:v>
                </c:pt>
                <c:pt idx="432">
                  <c:v>96.243161000000001</c:v>
                </c:pt>
                <c:pt idx="433">
                  <c:v>95.496870000000001</c:v>
                </c:pt>
                <c:pt idx="434">
                  <c:v>94.703349000000003</c:v>
                </c:pt>
                <c:pt idx="435">
                  <c:v>95.336276999999995</c:v>
                </c:pt>
                <c:pt idx="436">
                  <c:v>94.363265999999996</c:v>
                </c:pt>
                <c:pt idx="437">
                  <c:v>94.486070999999995</c:v>
                </c:pt>
                <c:pt idx="438">
                  <c:v>95.336276999999995</c:v>
                </c:pt>
                <c:pt idx="439">
                  <c:v>95.081219000000004</c:v>
                </c:pt>
                <c:pt idx="440">
                  <c:v>93.994844999999998</c:v>
                </c:pt>
                <c:pt idx="441">
                  <c:v>94.863940999999997</c:v>
                </c:pt>
                <c:pt idx="442">
                  <c:v>93.928718000000003</c:v>
                </c:pt>
                <c:pt idx="443">
                  <c:v>92.889581000000007</c:v>
                </c:pt>
                <c:pt idx="444">
                  <c:v>93.616974999999996</c:v>
                </c:pt>
                <c:pt idx="445">
                  <c:v>95.563004000000006</c:v>
                </c:pt>
                <c:pt idx="446">
                  <c:v>97.121706000000003</c:v>
                </c:pt>
                <c:pt idx="447">
                  <c:v>97.074477000000002</c:v>
                </c:pt>
                <c:pt idx="448">
                  <c:v>95.468530999999999</c:v>
                </c:pt>
                <c:pt idx="449">
                  <c:v>97.187832999999998</c:v>
                </c:pt>
                <c:pt idx="450">
                  <c:v>98.330884999999995</c:v>
                </c:pt>
                <c:pt idx="451">
                  <c:v>99.011049999999997</c:v>
                </c:pt>
                <c:pt idx="452">
                  <c:v>99.209429999999998</c:v>
                </c:pt>
                <c:pt idx="453">
                  <c:v>99.606198000000006</c:v>
                </c:pt>
                <c:pt idx="454">
                  <c:v>100.67367400000001</c:v>
                </c:pt>
                <c:pt idx="455">
                  <c:v>100.144661</c:v>
                </c:pt>
                <c:pt idx="456">
                  <c:v>99.710111999999995</c:v>
                </c:pt>
                <c:pt idx="457">
                  <c:v>100.465846</c:v>
                </c:pt>
                <c:pt idx="458">
                  <c:v>100.60754799999999</c:v>
                </c:pt>
                <c:pt idx="459">
                  <c:v>99.804578000000006</c:v>
                </c:pt>
                <c:pt idx="460">
                  <c:v>99.313344999999998</c:v>
                </c:pt>
                <c:pt idx="461">
                  <c:v>99.351132000000007</c:v>
                </c:pt>
                <c:pt idx="462">
                  <c:v>100.664226</c:v>
                </c:pt>
                <c:pt idx="463">
                  <c:v>101.089332</c:v>
                </c:pt>
                <c:pt idx="464">
                  <c:v>101.136562</c:v>
                </c:pt>
                <c:pt idx="465">
                  <c:v>100.418616</c:v>
                </c:pt>
                <c:pt idx="466">
                  <c:v>101.75060000000001</c:v>
                </c:pt>
                <c:pt idx="467">
                  <c:v>102.02455500000001</c:v>
                </c:pt>
                <c:pt idx="468">
                  <c:v>102.893652</c:v>
                </c:pt>
                <c:pt idx="469">
                  <c:v>102.05289399999999</c:v>
                </c:pt>
                <c:pt idx="470">
                  <c:v>102.648042</c:v>
                </c:pt>
                <c:pt idx="471">
                  <c:v>103.08259</c:v>
                </c:pt>
                <c:pt idx="472">
                  <c:v>102.137919</c:v>
                </c:pt>
                <c:pt idx="473">
                  <c:v>102.440213</c:v>
                </c:pt>
                <c:pt idx="474">
                  <c:v>102.666933</c:v>
                </c:pt>
                <c:pt idx="475">
                  <c:v>103.120378</c:v>
                </c:pt>
                <c:pt idx="476">
                  <c:v>103.073142</c:v>
                </c:pt>
                <c:pt idx="477">
                  <c:v>103.19594600000001</c:v>
                </c:pt>
                <c:pt idx="478">
                  <c:v>102.865313</c:v>
                </c:pt>
                <c:pt idx="479">
                  <c:v>102.912549</c:v>
                </c:pt>
                <c:pt idx="480">
                  <c:v>102.581908</c:v>
                </c:pt>
                <c:pt idx="481">
                  <c:v>102.137919</c:v>
                </c:pt>
                <c:pt idx="482">
                  <c:v>102.411874</c:v>
                </c:pt>
                <c:pt idx="483">
                  <c:v>101.467203</c:v>
                </c:pt>
                <c:pt idx="484">
                  <c:v>101.07988400000001</c:v>
                </c:pt>
                <c:pt idx="485">
                  <c:v>102.879204</c:v>
                </c:pt>
                <c:pt idx="486">
                  <c:v>103.126079</c:v>
                </c:pt>
                <c:pt idx="487">
                  <c:v>101.901212</c:v>
                </c:pt>
                <c:pt idx="488">
                  <c:v>100.306038</c:v>
                </c:pt>
                <c:pt idx="489">
                  <c:v>99.698353999999995</c:v>
                </c:pt>
                <c:pt idx="490">
                  <c:v>100.125629</c:v>
                </c:pt>
                <c:pt idx="491">
                  <c:v>100.533918</c:v>
                </c:pt>
                <c:pt idx="492">
                  <c:v>100.41048499999999</c:v>
                </c:pt>
                <c:pt idx="493">
                  <c:v>103.06910999999999</c:v>
                </c:pt>
                <c:pt idx="494">
                  <c:v>102.565865</c:v>
                </c:pt>
                <c:pt idx="495">
                  <c:v>103.38244299999999</c:v>
                </c:pt>
                <c:pt idx="496">
                  <c:v>103.904675</c:v>
                </c:pt>
                <c:pt idx="497">
                  <c:v>104.14205200000001</c:v>
                </c:pt>
                <c:pt idx="498">
                  <c:v>104.54084400000001</c:v>
                </c:pt>
                <c:pt idx="499">
                  <c:v>104.778221</c:v>
                </c:pt>
                <c:pt idx="500">
                  <c:v>105.015598</c:v>
                </c:pt>
                <c:pt idx="501">
                  <c:v>104.911151</c:v>
                </c:pt>
                <c:pt idx="502">
                  <c:v>103.629317</c:v>
                </c:pt>
                <c:pt idx="503">
                  <c:v>103.847707</c:v>
                </c:pt>
                <c:pt idx="504">
                  <c:v>103.92366199999999</c:v>
                </c:pt>
                <c:pt idx="505">
                  <c:v>105.42388699999999</c:v>
                </c:pt>
                <c:pt idx="506">
                  <c:v>105.47136500000001</c:v>
                </c:pt>
                <c:pt idx="507">
                  <c:v>106.48733799999999</c:v>
                </c:pt>
                <c:pt idx="508">
                  <c:v>106.857646</c:v>
                </c:pt>
                <c:pt idx="509">
                  <c:v>105.452371</c:v>
                </c:pt>
                <c:pt idx="510">
                  <c:v>106.06005500000001</c:v>
                </c:pt>
                <c:pt idx="511">
                  <c:v>106.17399899999999</c:v>
                </c:pt>
                <c:pt idx="512">
                  <c:v>106.335414</c:v>
                </c:pt>
                <c:pt idx="513">
                  <c:v>105.68974799999999</c:v>
                </c:pt>
                <c:pt idx="514">
                  <c:v>105.822678</c:v>
                </c:pt>
                <c:pt idx="515">
                  <c:v>105.927125</c:v>
                </c:pt>
                <c:pt idx="516">
                  <c:v>104.825699</c:v>
                </c:pt>
                <c:pt idx="517">
                  <c:v>102.309501</c:v>
                </c:pt>
                <c:pt idx="518">
                  <c:v>101.502421</c:v>
                </c:pt>
                <c:pt idx="519">
                  <c:v>102.746274</c:v>
                </c:pt>
                <c:pt idx="520">
                  <c:v>102.300004</c:v>
                </c:pt>
                <c:pt idx="521">
                  <c:v>102.527891</c:v>
                </c:pt>
                <c:pt idx="522">
                  <c:v>102.660822</c:v>
                </c:pt>
                <c:pt idx="523">
                  <c:v>100.078158</c:v>
                </c:pt>
                <c:pt idx="524">
                  <c:v>100.657359</c:v>
                </c:pt>
                <c:pt idx="525">
                  <c:v>101.83474699999999</c:v>
                </c:pt>
                <c:pt idx="526">
                  <c:v>101.758785</c:v>
                </c:pt>
                <c:pt idx="527">
                  <c:v>104.559838</c:v>
                </c:pt>
                <c:pt idx="528">
                  <c:v>105.33843400000001</c:v>
                </c:pt>
                <c:pt idx="529">
                  <c:v>107.28492199999999</c:v>
                </c:pt>
                <c:pt idx="530">
                  <c:v>107.588764</c:v>
                </c:pt>
                <c:pt idx="531">
                  <c:v>108.566756</c:v>
                </c:pt>
                <c:pt idx="532">
                  <c:v>108.623732</c:v>
                </c:pt>
                <c:pt idx="533">
                  <c:v>109.54475600000001</c:v>
                </c:pt>
                <c:pt idx="534">
                  <c:v>108.23443</c:v>
                </c:pt>
                <c:pt idx="535">
                  <c:v>109.68717599999999</c:v>
                </c:pt>
                <c:pt idx="536">
                  <c:v>109.174448</c:v>
                </c:pt>
                <c:pt idx="537">
                  <c:v>109.19343499999999</c:v>
                </c:pt>
                <c:pt idx="538">
                  <c:v>108.747165</c:v>
                </c:pt>
                <c:pt idx="539">
                  <c:v>109.088989</c:v>
                </c:pt>
                <c:pt idx="540">
                  <c:v>109.28838399999999</c:v>
                </c:pt>
                <c:pt idx="541">
                  <c:v>109.402328</c:v>
                </c:pt>
                <c:pt idx="542">
                  <c:v>109.136467</c:v>
                </c:pt>
                <c:pt idx="543">
                  <c:v>110.807596</c:v>
                </c:pt>
                <c:pt idx="544">
                  <c:v>110.408804</c:v>
                </c:pt>
                <c:pt idx="545">
                  <c:v>109.860268</c:v>
                </c:pt>
                <c:pt idx="546">
                  <c:v>110.251396</c:v>
                </c:pt>
                <c:pt idx="547">
                  <c:v>110.289556</c:v>
                </c:pt>
                <c:pt idx="548">
                  <c:v>110.031977</c:v>
                </c:pt>
                <c:pt idx="549">
                  <c:v>110.15599899999999</c:v>
                </c:pt>
                <c:pt idx="550">
                  <c:v>109.888886</c:v>
                </c:pt>
                <c:pt idx="551">
                  <c:v>110.04151899999999</c:v>
                </c:pt>
                <c:pt idx="552">
                  <c:v>110.299098</c:v>
                </c:pt>
                <c:pt idx="553">
                  <c:v>111.43432799999999</c:v>
                </c:pt>
                <c:pt idx="554">
                  <c:v>110.33725800000001</c:v>
                </c:pt>
                <c:pt idx="555">
                  <c:v>110.33725800000001</c:v>
                </c:pt>
                <c:pt idx="556">
                  <c:v>109.297416</c:v>
                </c:pt>
                <c:pt idx="557">
                  <c:v>108.333895</c:v>
                </c:pt>
                <c:pt idx="558">
                  <c:v>109.04938</c:v>
                </c:pt>
                <c:pt idx="559">
                  <c:v>109.25925599999999</c:v>
                </c:pt>
                <c:pt idx="560">
                  <c:v>109.841184</c:v>
                </c:pt>
                <c:pt idx="561">
                  <c:v>110.22277800000001</c:v>
                </c:pt>
                <c:pt idx="562">
                  <c:v>111.691907</c:v>
                </c:pt>
                <c:pt idx="563">
                  <c:v>111.863623</c:v>
                </c:pt>
                <c:pt idx="564">
                  <c:v>111.768227</c:v>
                </c:pt>
                <c:pt idx="565">
                  <c:v>112.006722</c:v>
                </c:pt>
                <c:pt idx="566">
                  <c:v>110.985957</c:v>
                </c:pt>
                <c:pt idx="567">
                  <c:v>110.127381</c:v>
                </c:pt>
                <c:pt idx="568">
                  <c:v>108.515154</c:v>
                </c:pt>
                <c:pt idx="569">
                  <c:v>110.165541</c:v>
                </c:pt>
                <c:pt idx="570">
                  <c:v>107.456236</c:v>
                </c:pt>
                <c:pt idx="571">
                  <c:v>106.063427</c:v>
                </c:pt>
                <c:pt idx="572">
                  <c:v>107.542098</c:v>
                </c:pt>
                <c:pt idx="573">
                  <c:v>108.52469600000001</c:v>
                </c:pt>
                <c:pt idx="574">
                  <c:v>107.732891</c:v>
                </c:pt>
                <c:pt idx="575">
                  <c:v>107.952309</c:v>
                </c:pt>
                <c:pt idx="576">
                  <c:v>108.877663</c:v>
                </c:pt>
                <c:pt idx="577">
                  <c:v>108.934907</c:v>
                </c:pt>
                <c:pt idx="578">
                  <c:v>108.46745199999999</c:v>
                </c:pt>
                <c:pt idx="579">
                  <c:v>108.791809</c:v>
                </c:pt>
                <c:pt idx="580">
                  <c:v>107.37991599999999</c:v>
                </c:pt>
                <c:pt idx="581">
                  <c:v>107.61841099999999</c:v>
                </c:pt>
                <c:pt idx="582">
                  <c:v>107.01740599999999</c:v>
                </c:pt>
                <c:pt idx="583">
                  <c:v>107.828287</c:v>
                </c:pt>
                <c:pt idx="584">
                  <c:v>106.454555</c:v>
                </c:pt>
                <c:pt idx="585">
                  <c:v>107.418076</c:v>
                </c:pt>
                <c:pt idx="586">
                  <c:v>108.267117</c:v>
                </c:pt>
                <c:pt idx="587">
                  <c:v>109.07799799999999</c:v>
                </c:pt>
                <c:pt idx="588">
                  <c:v>110.031977</c:v>
                </c:pt>
                <c:pt idx="589">
                  <c:v>111.138597</c:v>
                </c:pt>
                <c:pt idx="590">
                  <c:v>111.96856200000001</c:v>
                </c:pt>
                <c:pt idx="591">
                  <c:v>112.56956599999999</c:v>
                </c:pt>
                <c:pt idx="592">
                  <c:v>112.187973</c:v>
                </c:pt>
                <c:pt idx="593">
                  <c:v>111.815921</c:v>
                </c:pt>
                <c:pt idx="594">
                  <c:v>110.451731</c:v>
                </c:pt>
                <c:pt idx="595">
                  <c:v>110.995499</c:v>
                </c:pt>
                <c:pt idx="596">
                  <c:v>110.76654600000001</c:v>
                </c:pt>
                <c:pt idx="597">
                  <c:v>110.079679</c:v>
                </c:pt>
                <c:pt idx="598">
                  <c:v>110.661607</c:v>
                </c:pt>
                <c:pt idx="599">
                  <c:v>110.22277800000001</c:v>
                </c:pt>
                <c:pt idx="600">
                  <c:v>110.375411</c:v>
                </c:pt>
                <c:pt idx="601">
                  <c:v>111.19583299999999</c:v>
                </c:pt>
                <c:pt idx="602">
                  <c:v>111.55835</c:v>
                </c:pt>
                <c:pt idx="603">
                  <c:v>111.615587</c:v>
                </c:pt>
                <c:pt idx="604">
                  <c:v>112.28336899999999</c:v>
                </c:pt>
                <c:pt idx="605">
                  <c:v>112.617268</c:v>
                </c:pt>
                <c:pt idx="606">
                  <c:v>112.82713699999999</c:v>
                </c:pt>
                <c:pt idx="607">
                  <c:v>113.733422</c:v>
                </c:pt>
                <c:pt idx="608">
                  <c:v>113.824465</c:v>
                </c:pt>
                <c:pt idx="609">
                  <c:v>114.294067</c:v>
                </c:pt>
                <c:pt idx="610">
                  <c:v>115.319513</c:v>
                </c:pt>
                <c:pt idx="611">
                  <c:v>114.476151</c:v>
                </c:pt>
                <c:pt idx="612">
                  <c:v>114.102391</c:v>
                </c:pt>
                <c:pt idx="613">
                  <c:v>113.2782</c:v>
                </c:pt>
                <c:pt idx="614">
                  <c:v>112.74152100000001</c:v>
                </c:pt>
                <c:pt idx="615">
                  <c:v>113.297372</c:v>
                </c:pt>
                <c:pt idx="616">
                  <c:v>112.827777</c:v>
                </c:pt>
                <c:pt idx="617">
                  <c:v>113.546547</c:v>
                </c:pt>
                <c:pt idx="618">
                  <c:v>113.374042</c:v>
                </c:pt>
                <c:pt idx="619">
                  <c:v>113.527376</c:v>
                </c:pt>
                <c:pt idx="620">
                  <c:v>113.55612600000001</c:v>
                </c:pt>
                <c:pt idx="621">
                  <c:v>112.990697</c:v>
                </c:pt>
                <c:pt idx="622">
                  <c:v>114.274896</c:v>
                </c:pt>
                <c:pt idx="623">
                  <c:v>114.68699100000001</c:v>
                </c:pt>
                <c:pt idx="624">
                  <c:v>114.619906</c:v>
                </c:pt>
                <c:pt idx="625">
                  <c:v>113.374042</c:v>
                </c:pt>
                <c:pt idx="626">
                  <c:v>114.792412</c:v>
                </c:pt>
                <c:pt idx="627">
                  <c:v>114.878668</c:v>
                </c:pt>
                <c:pt idx="628">
                  <c:v>115.118258</c:v>
                </c:pt>
                <c:pt idx="629">
                  <c:v>115.20450700000001</c:v>
                </c:pt>
                <c:pt idx="630">
                  <c:v>114.792412</c:v>
                </c:pt>
                <c:pt idx="631">
                  <c:v>114.495322</c:v>
                </c:pt>
                <c:pt idx="632">
                  <c:v>113.92030699999999</c:v>
                </c:pt>
                <c:pt idx="633">
                  <c:v>114.38990200000001</c:v>
                </c:pt>
                <c:pt idx="634">
                  <c:v>114.504908</c:v>
                </c:pt>
                <c:pt idx="635">
                  <c:v>114.07364099999999</c:v>
                </c:pt>
                <c:pt idx="636">
                  <c:v>114.07364099999999</c:v>
                </c:pt>
                <c:pt idx="637">
                  <c:v>112.703186</c:v>
                </c:pt>
                <c:pt idx="638">
                  <c:v>113.671132</c:v>
                </c:pt>
                <c:pt idx="639">
                  <c:v>112.93319</c:v>
                </c:pt>
                <c:pt idx="640">
                  <c:v>113.316536</c:v>
                </c:pt>
                <c:pt idx="641">
                  <c:v>113.671132</c:v>
                </c:pt>
                <c:pt idx="642">
                  <c:v>113.55612600000001</c:v>
                </c:pt>
                <c:pt idx="643">
                  <c:v>113.44112699999999</c:v>
                </c:pt>
                <c:pt idx="644">
                  <c:v>113.87238600000001</c:v>
                </c:pt>
                <c:pt idx="645">
                  <c:v>113.91072200000001</c:v>
                </c:pt>
                <c:pt idx="646">
                  <c:v>114.409066</c:v>
                </c:pt>
                <c:pt idx="647">
                  <c:v>111.399815</c:v>
                </c:pt>
                <c:pt idx="648">
                  <c:v>111.246481</c:v>
                </c:pt>
                <c:pt idx="649">
                  <c:v>112.013165</c:v>
                </c:pt>
                <c:pt idx="650">
                  <c:v>111.006891</c:v>
                </c:pt>
                <c:pt idx="651">
                  <c:v>110.997305</c:v>
                </c:pt>
                <c:pt idx="652">
                  <c:v>110.000609</c:v>
                </c:pt>
                <c:pt idx="653">
                  <c:v>111.505235</c:v>
                </c:pt>
                <c:pt idx="654">
                  <c:v>111.76399600000001</c:v>
                </c:pt>
                <c:pt idx="655">
                  <c:v>111.90774500000001</c:v>
                </c:pt>
                <c:pt idx="656">
                  <c:v>112.837355</c:v>
                </c:pt>
                <c:pt idx="657">
                  <c:v>113.14403</c:v>
                </c:pt>
                <c:pt idx="658">
                  <c:v>112.38692500000001</c:v>
                </c:pt>
                <c:pt idx="659">
                  <c:v>112.990697</c:v>
                </c:pt>
                <c:pt idx="660">
                  <c:v>113.297372</c:v>
                </c:pt>
                <c:pt idx="661">
                  <c:v>112.74152100000001</c:v>
                </c:pt>
                <c:pt idx="662">
                  <c:v>112.636101</c:v>
                </c:pt>
                <c:pt idx="663">
                  <c:v>112.09942100000001</c:v>
                </c:pt>
                <c:pt idx="664">
                  <c:v>112.569016</c:v>
                </c:pt>
                <c:pt idx="665">
                  <c:v>112.827777</c:v>
                </c:pt>
                <c:pt idx="666">
                  <c:v>111.97483</c:v>
                </c:pt>
                <c:pt idx="667">
                  <c:v>111.62982700000001</c:v>
                </c:pt>
                <c:pt idx="668">
                  <c:v>112.29109</c:v>
                </c:pt>
                <c:pt idx="669">
                  <c:v>111.984415</c:v>
                </c:pt>
                <c:pt idx="670">
                  <c:v>112.195256</c:v>
                </c:pt>
                <c:pt idx="671">
                  <c:v>111.57232</c:v>
                </c:pt>
                <c:pt idx="672">
                  <c:v>111.90451</c:v>
                </c:pt>
                <c:pt idx="673">
                  <c:v>110.864611</c:v>
                </c:pt>
                <c:pt idx="674">
                  <c:v>111.25939099999999</c:v>
                </c:pt>
                <c:pt idx="675">
                  <c:v>110.758695</c:v>
                </c:pt>
                <c:pt idx="676">
                  <c:v>110.912758</c:v>
                </c:pt>
                <c:pt idx="677">
                  <c:v>109.48771000000001</c:v>
                </c:pt>
                <c:pt idx="678">
                  <c:v>109.82471200000001</c:v>
                </c:pt>
                <c:pt idx="679">
                  <c:v>110.04617500000001</c:v>
                </c:pt>
                <c:pt idx="680">
                  <c:v>110.26763</c:v>
                </c:pt>
                <c:pt idx="681">
                  <c:v>110.739441</c:v>
                </c:pt>
                <c:pt idx="682">
                  <c:v>109.47807899999999</c:v>
                </c:pt>
                <c:pt idx="683">
                  <c:v>108.563357</c:v>
                </c:pt>
                <c:pt idx="684">
                  <c:v>108.447811</c:v>
                </c:pt>
                <c:pt idx="685">
                  <c:v>109.49734100000001</c:v>
                </c:pt>
                <c:pt idx="686">
                  <c:v>109.54548</c:v>
                </c:pt>
                <c:pt idx="687">
                  <c:v>109.88248900000001</c:v>
                </c:pt>
                <c:pt idx="688">
                  <c:v>110.103945</c:v>
                </c:pt>
                <c:pt idx="689">
                  <c:v>109.583995</c:v>
                </c:pt>
                <c:pt idx="690">
                  <c:v>109.381794</c:v>
                </c:pt>
                <c:pt idx="691">
                  <c:v>109.88248900000001</c:v>
                </c:pt>
                <c:pt idx="692">
                  <c:v>111.538616</c:v>
                </c:pt>
                <c:pt idx="693">
                  <c:v>120.339235</c:v>
                </c:pt>
                <c:pt idx="694">
                  <c:v>123.24709300000001</c:v>
                </c:pt>
                <c:pt idx="695">
                  <c:v>125.076536</c:v>
                </c:pt>
                <c:pt idx="696">
                  <c:v>123.189323</c:v>
                </c:pt>
                <c:pt idx="697">
                  <c:v>123.121923</c:v>
                </c:pt>
                <c:pt idx="698">
                  <c:v>121.15767200000001</c:v>
                </c:pt>
                <c:pt idx="699">
                  <c:v>120.42589</c:v>
                </c:pt>
                <c:pt idx="700">
                  <c:v>119.90594</c:v>
                </c:pt>
                <c:pt idx="701">
                  <c:v>116.295186</c:v>
                </c:pt>
                <c:pt idx="702">
                  <c:v>117.209915</c:v>
                </c:pt>
                <c:pt idx="703">
                  <c:v>118.10538200000001</c:v>
                </c:pt>
                <c:pt idx="704">
                  <c:v>118.73124</c:v>
                </c:pt>
                <c:pt idx="705">
                  <c:v>119.12602</c:v>
                </c:pt>
                <c:pt idx="706">
                  <c:v>120.35848900000001</c:v>
                </c:pt>
                <c:pt idx="707">
                  <c:v>121.061386</c:v>
                </c:pt>
                <c:pt idx="708">
                  <c:v>121.128787</c:v>
                </c:pt>
                <c:pt idx="709">
                  <c:v>121.822045</c:v>
                </c:pt>
                <c:pt idx="710">
                  <c:v>122.06276200000001</c:v>
                </c:pt>
                <c:pt idx="711">
                  <c:v>122.784913</c:v>
                </c:pt>
                <c:pt idx="712">
                  <c:v>123.921098</c:v>
                </c:pt>
                <c:pt idx="713">
                  <c:v>122.68862799999999</c:v>
                </c:pt>
                <c:pt idx="714">
                  <c:v>121.648729</c:v>
                </c:pt>
                <c:pt idx="715">
                  <c:v>122.49605699999999</c:v>
                </c:pt>
                <c:pt idx="716">
                  <c:v>123.179693</c:v>
                </c:pt>
                <c:pt idx="717">
                  <c:v>120.878439</c:v>
                </c:pt>
                <c:pt idx="718">
                  <c:v>123.535957</c:v>
                </c:pt>
                <c:pt idx="719">
                  <c:v>123.97886800000001</c:v>
                </c:pt>
                <c:pt idx="720">
                  <c:v>124.546971</c:v>
                </c:pt>
                <c:pt idx="721">
                  <c:v>124.508448</c:v>
                </c:pt>
                <c:pt idx="722">
                  <c:v>124.40253199999999</c:v>
                </c:pt>
                <c:pt idx="723">
                  <c:v>124.72990299999999</c:v>
                </c:pt>
                <c:pt idx="724">
                  <c:v>126.077927</c:v>
                </c:pt>
                <c:pt idx="725">
                  <c:v>125.278745</c:v>
                </c:pt>
                <c:pt idx="726">
                  <c:v>125.55797</c:v>
                </c:pt>
                <c:pt idx="727">
                  <c:v>125.538724</c:v>
                </c:pt>
                <c:pt idx="728">
                  <c:v>126.241613</c:v>
                </c:pt>
                <c:pt idx="729">
                  <c:v>129.72719000000001</c:v>
                </c:pt>
                <c:pt idx="730">
                  <c:v>136.01471599999999</c:v>
                </c:pt>
                <c:pt idx="731">
                  <c:v>135.11925600000001</c:v>
                </c:pt>
                <c:pt idx="732">
                  <c:v>135.90880000000001</c:v>
                </c:pt>
                <c:pt idx="733">
                  <c:v>135.783638</c:v>
                </c:pt>
                <c:pt idx="734">
                  <c:v>135.15776500000001</c:v>
                </c:pt>
                <c:pt idx="735">
                  <c:v>135.45625100000001</c:v>
                </c:pt>
                <c:pt idx="736">
                  <c:v>133.98306500000001</c:v>
                </c:pt>
                <c:pt idx="737">
                  <c:v>135.17252500000001</c:v>
                </c:pt>
                <c:pt idx="738">
                  <c:v>134.85340099999999</c:v>
                </c:pt>
                <c:pt idx="739">
                  <c:v>132.14569299999999</c:v>
                </c:pt>
                <c:pt idx="740">
                  <c:v>133.47054399999999</c:v>
                </c:pt>
                <c:pt idx="741">
                  <c:v>132.47449700000001</c:v>
                </c:pt>
                <c:pt idx="742">
                  <c:v>131.27536499999999</c:v>
                </c:pt>
                <c:pt idx="743">
                  <c:v>129.621724</c:v>
                </c:pt>
                <c:pt idx="744">
                  <c:v>132.29075700000001</c:v>
                </c:pt>
                <c:pt idx="745">
                  <c:v>135.80109400000001</c:v>
                </c:pt>
                <c:pt idx="746">
                  <c:v>135.20153500000001</c:v>
                </c:pt>
                <c:pt idx="747">
                  <c:v>135.38527500000001</c:v>
                </c:pt>
                <c:pt idx="748">
                  <c:v>133.89604299999999</c:v>
                </c:pt>
                <c:pt idx="749">
                  <c:v>135.28856500000001</c:v>
                </c:pt>
                <c:pt idx="750">
                  <c:v>134.74702600000001</c:v>
                </c:pt>
                <c:pt idx="751">
                  <c:v>135.00813099999999</c:v>
                </c:pt>
                <c:pt idx="752">
                  <c:v>135.31757500000001</c:v>
                </c:pt>
                <c:pt idx="753">
                  <c:v>134.57296700000001</c:v>
                </c:pt>
                <c:pt idx="754">
                  <c:v>135.24988999999999</c:v>
                </c:pt>
                <c:pt idx="755">
                  <c:v>136.08154300000001</c:v>
                </c:pt>
                <c:pt idx="756">
                  <c:v>135.82043899999999</c:v>
                </c:pt>
                <c:pt idx="757">
                  <c:v>139.00200100000001</c:v>
                </c:pt>
                <c:pt idx="758">
                  <c:v>141.53563500000001</c:v>
                </c:pt>
                <c:pt idx="759">
                  <c:v>139.862664</c:v>
                </c:pt>
                <c:pt idx="760">
                  <c:v>138.82792699999999</c:v>
                </c:pt>
                <c:pt idx="761">
                  <c:v>137.04858100000001</c:v>
                </c:pt>
                <c:pt idx="762">
                  <c:v>136.16857300000001</c:v>
                </c:pt>
                <c:pt idx="763">
                  <c:v>136.033188</c:v>
                </c:pt>
                <c:pt idx="764">
                  <c:v>135.75275400000001</c:v>
                </c:pt>
                <c:pt idx="765">
                  <c:v>135.65604400000001</c:v>
                </c:pt>
                <c:pt idx="766">
                  <c:v>138.14133799999999</c:v>
                </c:pt>
                <c:pt idx="767">
                  <c:v>140.38485800000001</c:v>
                </c:pt>
                <c:pt idx="768">
                  <c:v>138.67319699999999</c:v>
                </c:pt>
                <c:pt idx="769">
                  <c:v>138.76024200000001</c:v>
                </c:pt>
                <c:pt idx="770">
                  <c:v>137.53210000000001</c:v>
                </c:pt>
                <c:pt idx="771">
                  <c:v>136.17825300000001</c:v>
                </c:pt>
                <c:pt idx="772">
                  <c:v>135.68505400000001</c:v>
                </c:pt>
                <c:pt idx="773">
                  <c:v>133.52856399999999</c:v>
                </c:pt>
                <c:pt idx="774">
                  <c:v>134.92110099999999</c:v>
                </c:pt>
                <c:pt idx="775">
                  <c:v>136.574727</c:v>
                </c:pt>
                <c:pt idx="776">
                  <c:v>135.30790999999999</c:v>
                </c:pt>
                <c:pt idx="777">
                  <c:v>140.50089800000001</c:v>
                </c:pt>
                <c:pt idx="778">
                  <c:v>138.59584699999999</c:v>
                </c:pt>
                <c:pt idx="779">
                  <c:v>136.30395799999999</c:v>
                </c:pt>
                <c:pt idx="780">
                  <c:v>137.13561100000001</c:v>
                </c:pt>
                <c:pt idx="781">
                  <c:v>137.154956</c:v>
                </c:pt>
                <c:pt idx="782">
                  <c:v>138.276723</c:v>
                </c:pt>
                <c:pt idx="783">
                  <c:v>138.97299100000001</c:v>
                </c:pt>
                <c:pt idx="784">
                  <c:v>139.07936599999999</c:v>
                </c:pt>
                <c:pt idx="785">
                  <c:v>139.147051</c:v>
                </c:pt>
                <c:pt idx="786">
                  <c:v>138.663532</c:v>
                </c:pt>
                <c:pt idx="787">
                  <c:v>140.71364700000001</c:v>
                </c:pt>
                <c:pt idx="788">
                  <c:v>142.038499</c:v>
                </c:pt>
                <c:pt idx="789">
                  <c:v>143.79849999999999</c:v>
                </c:pt>
                <c:pt idx="790">
                  <c:v>143.22795099999999</c:v>
                </c:pt>
                <c:pt idx="791">
                  <c:v>143.64376999999999</c:v>
                </c:pt>
                <c:pt idx="792">
                  <c:v>141.883769</c:v>
                </c:pt>
                <c:pt idx="793">
                  <c:v>143.16025099999999</c:v>
                </c:pt>
                <c:pt idx="794">
                  <c:v>141.43892500000001</c:v>
                </c:pt>
                <c:pt idx="795">
                  <c:v>143.46970999999999</c:v>
                </c:pt>
                <c:pt idx="796">
                  <c:v>144.57213300000001</c:v>
                </c:pt>
                <c:pt idx="797">
                  <c:v>140.66897900000001</c:v>
                </c:pt>
                <c:pt idx="798">
                  <c:v>140.98938899999999</c:v>
                </c:pt>
                <c:pt idx="799">
                  <c:v>138.25134700000001</c:v>
                </c:pt>
                <c:pt idx="800">
                  <c:v>136.892045</c:v>
                </c:pt>
                <c:pt idx="801">
                  <c:v>138.88244900000001</c:v>
                </c:pt>
                <c:pt idx="802">
                  <c:v>137.72704899999999</c:v>
                </c:pt>
                <c:pt idx="803">
                  <c:v>138.154248</c:v>
                </c:pt>
                <c:pt idx="804">
                  <c:v>137.435766</c:v>
                </c:pt>
                <c:pt idx="805">
                  <c:v>140.30972399999999</c:v>
                </c:pt>
                <c:pt idx="806">
                  <c:v>140.71751399999999</c:v>
                </c:pt>
                <c:pt idx="807">
                  <c:v>140.51362599999999</c:v>
                </c:pt>
                <c:pt idx="808">
                  <c:v>141.27095399999999</c:v>
                </c:pt>
                <c:pt idx="809">
                  <c:v>140.008736</c:v>
                </c:pt>
                <c:pt idx="810">
                  <c:v>138.46495400000001</c:v>
                </c:pt>
                <c:pt idx="811">
                  <c:v>139.04752099999999</c:v>
                </c:pt>
                <c:pt idx="812">
                  <c:v>140.38740000000001</c:v>
                </c:pt>
                <c:pt idx="813">
                  <c:v>141.40688399999999</c:v>
                </c:pt>
                <c:pt idx="814">
                  <c:v>139.41646600000001</c:v>
                </c:pt>
                <c:pt idx="815">
                  <c:v>137.82413399999999</c:v>
                </c:pt>
                <c:pt idx="816">
                  <c:v>137.12505999999999</c:v>
                </c:pt>
                <c:pt idx="817">
                  <c:v>137.34838500000001</c:v>
                </c:pt>
                <c:pt idx="818">
                  <c:v>136.62018499999999</c:v>
                </c:pt>
                <c:pt idx="819">
                  <c:v>137.25128599999999</c:v>
                </c:pt>
                <c:pt idx="820">
                  <c:v>138.36785499999999</c:v>
                </c:pt>
                <c:pt idx="821">
                  <c:v>139.04752099999999</c:v>
                </c:pt>
                <c:pt idx="822">
                  <c:v>138.30960099999999</c:v>
                </c:pt>
                <c:pt idx="823">
                  <c:v>137.20273599999999</c:v>
                </c:pt>
                <c:pt idx="824">
                  <c:v>136.71726899999999</c:v>
                </c:pt>
                <c:pt idx="825">
                  <c:v>138.25134700000001</c:v>
                </c:pt>
                <c:pt idx="826">
                  <c:v>137.41634300000001</c:v>
                </c:pt>
                <c:pt idx="827">
                  <c:v>140.02815899999999</c:v>
                </c:pt>
                <c:pt idx="828">
                  <c:v>141.33892599999999</c:v>
                </c:pt>
                <c:pt idx="829">
                  <c:v>140.134962</c:v>
                </c:pt>
                <c:pt idx="830">
                  <c:v>140.15438499999999</c:v>
                </c:pt>
                <c:pt idx="831">
                  <c:v>140.134962</c:v>
                </c:pt>
                <c:pt idx="832">
                  <c:v>137.91151400000001</c:v>
                </c:pt>
                <c:pt idx="833">
                  <c:v>139.105774</c:v>
                </c:pt>
                <c:pt idx="834">
                  <c:v>138.04744500000001</c:v>
                </c:pt>
                <c:pt idx="835">
                  <c:v>136.77552299999999</c:v>
                </c:pt>
                <c:pt idx="836">
                  <c:v>138.057163</c:v>
                </c:pt>
                <c:pt idx="837">
                  <c:v>139.75629900000001</c:v>
                </c:pt>
                <c:pt idx="838">
                  <c:v>137.87268399999999</c:v>
                </c:pt>
                <c:pt idx="839">
                  <c:v>136.97942599999999</c:v>
                </c:pt>
                <c:pt idx="840">
                  <c:v>138.64943400000001</c:v>
                </c:pt>
                <c:pt idx="841">
                  <c:v>137.88238799999999</c:v>
                </c:pt>
                <c:pt idx="842">
                  <c:v>137.46489299999999</c:v>
                </c:pt>
                <c:pt idx="843">
                  <c:v>135.11523299999999</c:v>
                </c:pt>
                <c:pt idx="844">
                  <c:v>134.82395</c:v>
                </c:pt>
                <c:pt idx="845">
                  <c:v>136.94058000000001</c:v>
                </c:pt>
                <c:pt idx="846">
                  <c:v>137.36779300000001</c:v>
                </c:pt>
                <c:pt idx="847">
                  <c:v>137.49402000000001</c:v>
                </c:pt>
                <c:pt idx="848">
                  <c:v>137.30954</c:v>
                </c:pt>
                <c:pt idx="849">
                  <c:v>137.27070900000001</c:v>
                </c:pt>
                <c:pt idx="850">
                  <c:v>138.27077</c:v>
                </c:pt>
                <c:pt idx="851">
                  <c:v>137.81442999999999</c:v>
                </c:pt>
                <c:pt idx="852">
                  <c:v>136.202675</c:v>
                </c:pt>
                <c:pt idx="853">
                  <c:v>137.435766</c:v>
                </c:pt>
                <c:pt idx="854">
                  <c:v>137.319244</c:v>
                </c:pt>
                <c:pt idx="855">
                  <c:v>136.42598599999999</c:v>
                </c:pt>
                <c:pt idx="856">
                  <c:v>136.72698800000001</c:v>
                </c:pt>
                <c:pt idx="857">
                  <c:v>136.42598599999999</c:v>
                </c:pt>
                <c:pt idx="858">
                  <c:v>136.49395799999999</c:v>
                </c:pt>
                <c:pt idx="859">
                  <c:v>136.115295</c:v>
                </c:pt>
                <c:pt idx="860">
                  <c:v>136.544343</c:v>
                </c:pt>
                <c:pt idx="861">
                  <c:v>136.09580099999999</c:v>
                </c:pt>
                <c:pt idx="862">
                  <c:v>134.49661</c:v>
                </c:pt>
                <c:pt idx="863">
                  <c:v>136.563849</c:v>
                </c:pt>
                <c:pt idx="864">
                  <c:v>137.35368399999999</c:v>
                </c:pt>
                <c:pt idx="865">
                  <c:v>136.12505300000001</c:v>
                </c:pt>
                <c:pt idx="866">
                  <c:v>135.130439</c:v>
                </c:pt>
                <c:pt idx="867">
                  <c:v>135.77401399999999</c:v>
                </c:pt>
                <c:pt idx="868">
                  <c:v>136.281059</c:v>
                </c:pt>
                <c:pt idx="869">
                  <c:v>137.304925</c:v>
                </c:pt>
                <c:pt idx="870">
                  <c:v>138.29954000000001</c:v>
                </c:pt>
                <c:pt idx="871">
                  <c:v>139.41116199999999</c:v>
                </c:pt>
                <c:pt idx="872">
                  <c:v>139.60617999999999</c:v>
                </c:pt>
                <c:pt idx="873">
                  <c:v>138.17277100000001</c:v>
                </c:pt>
                <c:pt idx="874">
                  <c:v>138.37755000000001</c:v>
                </c:pt>
                <c:pt idx="875">
                  <c:v>138.50430399999999</c:v>
                </c:pt>
                <c:pt idx="876">
                  <c:v>138.25078099999999</c:v>
                </c:pt>
                <c:pt idx="877">
                  <c:v>138.12401199999999</c:v>
                </c:pt>
                <c:pt idx="878">
                  <c:v>139.65493900000001</c:v>
                </c:pt>
                <c:pt idx="879">
                  <c:v>139.615926</c:v>
                </c:pt>
                <c:pt idx="880">
                  <c:v>139.09912</c:v>
                </c:pt>
                <c:pt idx="881">
                  <c:v>139.67444499999999</c:v>
                </c:pt>
                <c:pt idx="882">
                  <c:v>137.626713</c:v>
                </c:pt>
                <c:pt idx="883">
                  <c:v>138.29954000000001</c:v>
                </c:pt>
                <c:pt idx="884">
                  <c:v>140.67880500000001</c:v>
                </c:pt>
                <c:pt idx="885">
                  <c:v>142.316979</c:v>
                </c:pt>
                <c:pt idx="886">
                  <c:v>143.56511599999999</c:v>
                </c:pt>
                <c:pt idx="887">
                  <c:v>143.09706800000001</c:v>
                </c:pt>
                <c:pt idx="888">
                  <c:v>144.31595300000001</c:v>
                </c:pt>
                <c:pt idx="889">
                  <c:v>144.364711</c:v>
                </c:pt>
                <c:pt idx="890">
                  <c:v>144.47197399999999</c:v>
                </c:pt>
                <c:pt idx="891">
                  <c:v>143.838145</c:v>
                </c:pt>
                <c:pt idx="892">
                  <c:v>144.32569799999999</c:v>
                </c:pt>
                <c:pt idx="893">
                  <c:v>144.481719</c:v>
                </c:pt>
                <c:pt idx="894">
                  <c:v>143.63337999999999</c:v>
                </c:pt>
                <c:pt idx="895">
                  <c:v>142.68752499999999</c:v>
                </c:pt>
                <c:pt idx="896">
                  <c:v>146.14915999999999</c:v>
                </c:pt>
                <c:pt idx="897">
                  <c:v>148.206638</c:v>
                </c:pt>
                <c:pt idx="898">
                  <c:v>148.21638400000001</c:v>
                </c:pt>
                <c:pt idx="899">
                  <c:v>148.36264399999999</c:v>
                </c:pt>
                <c:pt idx="900">
                  <c:v>148.635673</c:v>
                </c:pt>
                <c:pt idx="901">
                  <c:v>148.55767800000001</c:v>
                </c:pt>
                <c:pt idx="902">
                  <c:v>150.03008500000001</c:v>
                </c:pt>
                <c:pt idx="903">
                  <c:v>146.45144099999999</c:v>
                </c:pt>
                <c:pt idx="904">
                  <c:v>145.21305000000001</c:v>
                </c:pt>
                <c:pt idx="905">
                  <c:v>146.55870400000001</c:v>
                </c:pt>
                <c:pt idx="906">
                  <c:v>144.90102300000001</c:v>
                </c:pt>
                <c:pt idx="907">
                  <c:v>144.24768800000001</c:v>
                </c:pt>
                <c:pt idx="908">
                  <c:v>143.925916</c:v>
                </c:pt>
                <c:pt idx="909">
                  <c:v>144.57923600000001</c:v>
                </c:pt>
                <c:pt idx="910">
                  <c:v>144.90102300000001</c:v>
                </c:pt>
                <c:pt idx="911">
                  <c:v>143.41885500000001</c:v>
                </c:pt>
                <c:pt idx="912">
                  <c:v>142.86303699999999</c:v>
                </c:pt>
                <c:pt idx="913">
                  <c:v>140.005978</c:v>
                </c:pt>
                <c:pt idx="914">
                  <c:v>138.38729599999999</c:v>
                </c:pt>
                <c:pt idx="915">
                  <c:v>134.75989300000001</c:v>
                </c:pt>
                <c:pt idx="916">
                  <c:v>134.19432900000001</c:v>
                </c:pt>
                <c:pt idx="917">
                  <c:v>136.45658599999999</c:v>
                </c:pt>
                <c:pt idx="918">
                  <c:v>139.39165499999999</c:v>
                </c:pt>
                <c:pt idx="919">
                  <c:v>139.27464699999999</c:v>
                </c:pt>
                <c:pt idx="920">
                  <c:v>137.509705</c:v>
                </c:pt>
                <c:pt idx="921">
                  <c:v>131.53228899999999</c:v>
                </c:pt>
                <c:pt idx="922">
                  <c:v>133.31673799999999</c:v>
                </c:pt>
                <c:pt idx="923">
                  <c:v>133.13146499999999</c:v>
                </c:pt>
                <c:pt idx="924">
                  <c:v>131.55462199999999</c:v>
                </c:pt>
                <c:pt idx="925">
                  <c:v>135.17844299999999</c:v>
                </c:pt>
                <c:pt idx="926">
                  <c:v>133.102079</c:v>
                </c:pt>
                <c:pt idx="927">
                  <c:v>132.416494</c:v>
                </c:pt>
                <c:pt idx="928">
                  <c:v>133.18043399999999</c:v>
                </c:pt>
                <c:pt idx="929">
                  <c:v>133.454668</c:v>
                </c:pt>
                <c:pt idx="930">
                  <c:v>134.35572500000001</c:v>
                </c:pt>
                <c:pt idx="931">
                  <c:v>136.01093399999999</c:v>
                </c:pt>
                <c:pt idx="932">
                  <c:v>136.921795</c:v>
                </c:pt>
                <c:pt idx="933">
                  <c:v>135.48205799999999</c:v>
                </c:pt>
                <c:pt idx="934">
                  <c:v>136.24599799999999</c:v>
                </c:pt>
                <c:pt idx="935">
                  <c:v>135.41349199999999</c:v>
                </c:pt>
                <c:pt idx="936">
                  <c:v>136.412497</c:v>
                </c:pt>
                <c:pt idx="937">
                  <c:v>135.98155299999999</c:v>
                </c:pt>
                <c:pt idx="938">
                  <c:v>133.34693200000001</c:v>
                </c:pt>
                <c:pt idx="939">
                  <c:v>127.71531400000001</c:v>
                </c:pt>
                <c:pt idx="940">
                  <c:v>128.19523100000001</c:v>
                </c:pt>
                <c:pt idx="941">
                  <c:v>129.92879400000001</c:v>
                </c:pt>
                <c:pt idx="942">
                  <c:v>129.468469</c:v>
                </c:pt>
                <c:pt idx="943">
                  <c:v>132.58299199999999</c:v>
                </c:pt>
                <c:pt idx="944">
                  <c:v>134.16964999999999</c:v>
                </c:pt>
                <c:pt idx="945">
                  <c:v>131.819052</c:v>
                </c:pt>
                <c:pt idx="946">
                  <c:v>134.414503</c:v>
                </c:pt>
                <c:pt idx="947">
                  <c:v>134.29696300000001</c:v>
                </c:pt>
                <c:pt idx="948">
                  <c:v>134.92378600000001</c:v>
                </c:pt>
                <c:pt idx="949">
                  <c:v>135.609387</c:v>
                </c:pt>
                <c:pt idx="950">
                  <c:v>134.091295</c:v>
                </c:pt>
                <c:pt idx="951">
                  <c:v>132.96496200000001</c:v>
                </c:pt>
                <c:pt idx="952">
                  <c:v>134.24800400000001</c:v>
                </c:pt>
                <c:pt idx="953">
                  <c:v>136.68673100000001</c:v>
                </c:pt>
                <c:pt idx="954">
                  <c:v>137.068701</c:v>
                </c:pt>
                <c:pt idx="955">
                  <c:v>136.88261</c:v>
                </c:pt>
                <c:pt idx="956">
                  <c:v>136.88261</c:v>
                </c:pt>
                <c:pt idx="957">
                  <c:v>135.599583</c:v>
                </c:pt>
                <c:pt idx="958">
                  <c:v>137.333146</c:v>
                </c:pt>
                <c:pt idx="959">
                  <c:v>137.01972699999999</c:v>
                </c:pt>
                <c:pt idx="960">
                  <c:v>137.85223300000001</c:v>
                </c:pt>
                <c:pt idx="961">
                  <c:v>139.04711699999999</c:v>
                </c:pt>
                <c:pt idx="962">
                  <c:v>140.281171</c:v>
                </c:pt>
                <c:pt idx="963">
                  <c:v>139.58579700000001</c:v>
                </c:pt>
                <c:pt idx="964">
                  <c:v>141.828643</c:v>
                </c:pt>
                <c:pt idx="965">
                  <c:v>143.61117999999999</c:v>
                </c:pt>
                <c:pt idx="966">
                  <c:v>147.90099499999999</c:v>
                </c:pt>
                <c:pt idx="967">
                  <c:v>149.105682</c:v>
                </c:pt>
                <c:pt idx="968">
                  <c:v>149.36032399999999</c:v>
                </c:pt>
                <c:pt idx="969">
                  <c:v>149.27217999999999</c:v>
                </c:pt>
                <c:pt idx="970">
                  <c:v>148.978354</c:v>
                </c:pt>
                <c:pt idx="971">
                  <c:v>148.83144799999999</c:v>
                </c:pt>
                <c:pt idx="972">
                  <c:v>145.37411</c:v>
                </c:pt>
                <c:pt idx="973">
                  <c:v>145.61896300000001</c:v>
                </c:pt>
                <c:pt idx="974">
                  <c:v>147.68552299999999</c:v>
                </c:pt>
                <c:pt idx="975">
                  <c:v>147.852036</c:v>
                </c:pt>
                <c:pt idx="976">
                  <c:v>148.42008200000001</c:v>
                </c:pt>
                <c:pt idx="977">
                  <c:v>146.872624</c:v>
                </c:pt>
                <c:pt idx="978">
                  <c:v>148.10667799999999</c:v>
                </c:pt>
                <c:pt idx="979">
                  <c:v>147.81285099999999</c:v>
                </c:pt>
                <c:pt idx="980">
                  <c:v>147.45047400000001</c:v>
                </c:pt>
                <c:pt idx="981">
                  <c:v>147.02931899999999</c:v>
                </c:pt>
                <c:pt idx="982">
                  <c:v>148.175229</c:v>
                </c:pt>
                <c:pt idx="983">
                  <c:v>147.15664699999999</c:v>
                </c:pt>
                <c:pt idx="984">
                  <c:v>149.52682200000001</c:v>
                </c:pt>
                <c:pt idx="985">
                  <c:v>148.655146</c:v>
                </c:pt>
                <c:pt idx="986">
                  <c:v>146.84322800000001</c:v>
                </c:pt>
                <c:pt idx="987">
                  <c:v>151.62276299999999</c:v>
                </c:pt>
                <c:pt idx="988">
                  <c:v>150.45725999999999</c:v>
                </c:pt>
                <c:pt idx="989">
                  <c:v>152.16878500000001</c:v>
                </c:pt>
                <c:pt idx="990">
                  <c:v>150.36872500000001</c:v>
                </c:pt>
                <c:pt idx="991">
                  <c:v>151.82452000000001</c:v>
                </c:pt>
                <c:pt idx="992">
                  <c:v>149.198194</c:v>
                </c:pt>
                <c:pt idx="993">
                  <c:v>150.68349699999999</c:v>
                </c:pt>
                <c:pt idx="994">
                  <c:v>150.78185199999999</c:v>
                </c:pt>
                <c:pt idx="995">
                  <c:v>153.339316</c:v>
                </c:pt>
                <c:pt idx="996">
                  <c:v>153.358993</c:v>
                </c:pt>
                <c:pt idx="997">
                  <c:v>150.61463499999999</c:v>
                </c:pt>
                <c:pt idx="998">
                  <c:v>151.07694599999999</c:v>
                </c:pt>
                <c:pt idx="999">
                  <c:v>151.84418199999999</c:v>
                </c:pt>
                <c:pt idx="1000">
                  <c:v>153.319639</c:v>
                </c:pt>
                <c:pt idx="1001">
                  <c:v>153.358993</c:v>
                </c:pt>
                <c:pt idx="1002">
                  <c:v>152.82782</c:v>
                </c:pt>
                <c:pt idx="1003">
                  <c:v>153.96884399999999</c:v>
                </c:pt>
                <c:pt idx="1004">
                  <c:v>152.88683599999999</c:v>
                </c:pt>
                <c:pt idx="1005">
                  <c:v>151.56876500000001</c:v>
                </c:pt>
                <c:pt idx="1006">
                  <c:v>145.52922899999999</c:v>
                </c:pt>
                <c:pt idx="1007">
                  <c:v>145.99153999999999</c:v>
                </c:pt>
                <c:pt idx="1008">
                  <c:v>144.53576000000001</c:v>
                </c:pt>
                <c:pt idx="1009">
                  <c:v>142.165189</c:v>
                </c:pt>
                <c:pt idx="1010">
                  <c:v>140.03069600000001</c:v>
                </c:pt>
                <c:pt idx="1011">
                  <c:v>138.84048799999999</c:v>
                </c:pt>
                <c:pt idx="1012">
                  <c:v>140.11922000000001</c:v>
                </c:pt>
                <c:pt idx="1013">
                  <c:v>139.06673499999999</c:v>
                </c:pt>
                <c:pt idx="1014">
                  <c:v>143.03079500000001</c:v>
                </c:pt>
                <c:pt idx="1015">
                  <c:v>140.09954300000001</c:v>
                </c:pt>
                <c:pt idx="1016">
                  <c:v>140.16840500000001</c:v>
                </c:pt>
                <c:pt idx="1017">
                  <c:v>138.555239</c:v>
                </c:pt>
                <c:pt idx="1018">
                  <c:v>139.33230699999999</c:v>
                </c:pt>
                <c:pt idx="1019">
                  <c:v>142.39142100000001</c:v>
                </c:pt>
                <c:pt idx="1020">
                  <c:v>142.52913000000001</c:v>
                </c:pt>
                <c:pt idx="1021">
                  <c:v>143.12915000000001</c:v>
                </c:pt>
                <c:pt idx="1022">
                  <c:v>143.650477</c:v>
                </c:pt>
                <c:pt idx="1023">
                  <c:v>139.95200299999999</c:v>
                </c:pt>
                <c:pt idx="1024">
                  <c:v>142.99144100000001</c:v>
                </c:pt>
                <c:pt idx="1025">
                  <c:v>143.63081500000001</c:v>
                </c:pt>
                <c:pt idx="1026">
                  <c:v>142.67668499999999</c:v>
                </c:pt>
                <c:pt idx="1027">
                  <c:v>138.77164099999999</c:v>
                </c:pt>
                <c:pt idx="1028">
                  <c:v>135.65351000000001</c:v>
                </c:pt>
                <c:pt idx="1029">
                  <c:v>133.03702999999999</c:v>
                </c:pt>
                <c:pt idx="1030">
                  <c:v>130.70581300000001</c:v>
                </c:pt>
                <c:pt idx="1031">
                  <c:v>132.14191600000001</c:v>
                </c:pt>
                <c:pt idx="1032">
                  <c:v>133.91246699999999</c:v>
                </c:pt>
                <c:pt idx="1033">
                  <c:v>133.115723</c:v>
                </c:pt>
                <c:pt idx="1034">
                  <c:v>137.52241599999999</c:v>
                </c:pt>
                <c:pt idx="1035">
                  <c:v>139.79461800000001</c:v>
                </c:pt>
                <c:pt idx="1036">
                  <c:v>141.75206299999999</c:v>
                </c:pt>
                <c:pt idx="1037">
                  <c:v>140.83727099999999</c:v>
                </c:pt>
                <c:pt idx="1038">
                  <c:v>142.52913000000001</c:v>
                </c:pt>
                <c:pt idx="1039">
                  <c:v>143.29636600000001</c:v>
                </c:pt>
                <c:pt idx="1040">
                  <c:v>144.06361799999999</c:v>
                </c:pt>
                <c:pt idx="1041">
                  <c:v>145.057087</c:v>
                </c:pt>
                <c:pt idx="1042">
                  <c:v>146.237449</c:v>
                </c:pt>
                <c:pt idx="1043">
                  <c:v>147.19157899999999</c:v>
                </c:pt>
                <c:pt idx="1044">
                  <c:v>145.03740999999999</c:v>
                </c:pt>
                <c:pt idx="1045">
                  <c:v>147.66372100000001</c:v>
                </c:pt>
                <c:pt idx="1046">
                  <c:v>148.25390999999999</c:v>
                </c:pt>
                <c:pt idx="1047">
                  <c:v>147.05386999999999</c:v>
                </c:pt>
                <c:pt idx="1048">
                  <c:v>146.70959099999999</c:v>
                </c:pt>
                <c:pt idx="1049">
                  <c:v>146.24727999999999</c:v>
                </c:pt>
                <c:pt idx="1050">
                  <c:v>145.42723699999999</c:v>
                </c:pt>
                <c:pt idx="1051">
                  <c:v>145.34819300000001</c:v>
                </c:pt>
                <c:pt idx="1052">
                  <c:v>146.73142100000001</c:v>
                </c:pt>
                <c:pt idx="1053">
                  <c:v>147.98621499999999</c:v>
                </c:pt>
                <c:pt idx="1054">
                  <c:v>148.954474</c:v>
                </c:pt>
                <c:pt idx="1055">
                  <c:v>147.50207800000001</c:v>
                </c:pt>
                <c:pt idx="1056">
                  <c:v>147.98621499999999</c:v>
                </c:pt>
                <c:pt idx="1057">
                  <c:v>145.941014</c:v>
                </c:pt>
                <c:pt idx="1058">
                  <c:v>148.44071299999999</c:v>
                </c:pt>
                <c:pt idx="1059">
                  <c:v>147.38352</c:v>
                </c:pt>
                <c:pt idx="1060">
                  <c:v>147.75897399999999</c:v>
                </c:pt>
                <c:pt idx="1061">
                  <c:v>147.45268899999999</c:v>
                </c:pt>
                <c:pt idx="1062">
                  <c:v>147.34400600000001</c:v>
                </c:pt>
                <c:pt idx="1063">
                  <c:v>147.24519699999999</c:v>
                </c:pt>
                <c:pt idx="1064">
                  <c:v>149.70538199999999</c:v>
                </c:pt>
                <c:pt idx="1065">
                  <c:v>150.713156</c:v>
                </c:pt>
                <c:pt idx="1066">
                  <c:v>150.00179199999999</c:v>
                </c:pt>
                <c:pt idx="1067">
                  <c:v>151.65179000000001</c:v>
                </c:pt>
                <c:pt idx="1068">
                  <c:v>153.06465700000001</c:v>
                </c:pt>
                <c:pt idx="1069">
                  <c:v>151.02932999999999</c:v>
                </c:pt>
                <c:pt idx="1070">
                  <c:v>153.55866900000001</c:v>
                </c:pt>
                <c:pt idx="1071">
                  <c:v>153.17334</c:v>
                </c:pt>
                <c:pt idx="1072">
                  <c:v>152.78801200000001</c:v>
                </c:pt>
                <c:pt idx="1073">
                  <c:v>152.06675899999999</c:v>
                </c:pt>
                <c:pt idx="1074">
                  <c:v>155.781723</c:v>
                </c:pt>
                <c:pt idx="1075">
                  <c:v>157.076032</c:v>
                </c:pt>
                <c:pt idx="1076">
                  <c:v>156.2955</c:v>
                </c:pt>
                <c:pt idx="1077">
                  <c:v>157.24399399999999</c:v>
                </c:pt>
                <c:pt idx="1078">
                  <c:v>157.570044</c:v>
                </c:pt>
                <c:pt idx="1079">
                  <c:v>156.09789799999999</c:v>
                </c:pt>
                <c:pt idx="1080">
                  <c:v>156.81915100000001</c:v>
                </c:pt>
                <c:pt idx="1081">
                  <c:v>156.829026</c:v>
                </c:pt>
                <c:pt idx="1082">
                  <c:v>157.965262</c:v>
                </c:pt>
                <c:pt idx="1083">
                  <c:v>158.340701</c:v>
                </c:pt>
                <c:pt idx="1084">
                  <c:v>157.63921300000001</c:v>
                </c:pt>
                <c:pt idx="1085">
                  <c:v>159.51645199999999</c:v>
                </c:pt>
                <c:pt idx="1086">
                  <c:v>159.99069900000001</c:v>
                </c:pt>
                <c:pt idx="1087">
                  <c:v>159.32872499999999</c:v>
                </c:pt>
                <c:pt idx="1088">
                  <c:v>158.97303600000001</c:v>
                </c:pt>
                <c:pt idx="1089">
                  <c:v>158.50866300000001</c:v>
                </c:pt>
                <c:pt idx="1090">
                  <c:v>159.66466500000001</c:v>
                </c:pt>
                <c:pt idx="1091">
                  <c:v>163.23143099999999</c:v>
                </c:pt>
                <c:pt idx="1092">
                  <c:v>162.86585199999999</c:v>
                </c:pt>
                <c:pt idx="1093">
                  <c:v>163.992199</c:v>
                </c:pt>
                <c:pt idx="1094">
                  <c:v>165.63232199999999</c:v>
                </c:pt>
                <c:pt idx="1095">
                  <c:v>165.04939200000001</c:v>
                </c:pt>
                <c:pt idx="1096">
                  <c:v>165.14818500000001</c:v>
                </c:pt>
                <c:pt idx="1097">
                  <c:v>164.298484</c:v>
                </c:pt>
                <c:pt idx="1098">
                  <c:v>166.55119199999999</c:v>
                </c:pt>
                <c:pt idx="1099">
                  <c:v>163.44878299999999</c:v>
                </c:pt>
                <c:pt idx="1100">
                  <c:v>163.468547</c:v>
                </c:pt>
                <c:pt idx="1101">
                  <c:v>161.97663700000001</c:v>
                </c:pt>
                <c:pt idx="1102">
                  <c:v>163.02394000000001</c:v>
                </c:pt>
                <c:pt idx="1103">
                  <c:v>162.184113</c:v>
                </c:pt>
                <c:pt idx="1104">
                  <c:v>164.08113299999999</c:v>
                </c:pt>
                <c:pt idx="1105">
                  <c:v>164.999987</c:v>
                </c:pt>
                <c:pt idx="1106">
                  <c:v>165.187714</c:v>
                </c:pt>
                <c:pt idx="1107">
                  <c:v>164.99011300000001</c:v>
                </c:pt>
                <c:pt idx="1108">
                  <c:v>164.456571</c:v>
                </c:pt>
                <c:pt idx="1109">
                  <c:v>165.039502</c:v>
                </c:pt>
                <c:pt idx="1110">
                  <c:v>166.729029</c:v>
                </c:pt>
                <c:pt idx="1111">
                  <c:v>167.20327700000001</c:v>
                </c:pt>
                <c:pt idx="1112">
                  <c:v>167.94429400000001</c:v>
                </c:pt>
                <c:pt idx="1113">
                  <c:v>167.249977</c:v>
                </c:pt>
                <c:pt idx="1114">
                  <c:v>168.757631</c:v>
                </c:pt>
                <c:pt idx="1115">
                  <c:v>168.84689599999999</c:v>
                </c:pt>
                <c:pt idx="1116">
                  <c:v>167.91453100000001</c:v>
                </c:pt>
                <c:pt idx="1117">
                  <c:v>166.982181</c:v>
                </c:pt>
                <c:pt idx="1118">
                  <c:v>167.636807</c:v>
                </c:pt>
                <c:pt idx="1119">
                  <c:v>165.40508800000001</c:v>
                </c:pt>
                <c:pt idx="1120">
                  <c:v>165.940709</c:v>
                </c:pt>
                <c:pt idx="1121">
                  <c:v>164.44296800000001</c:v>
                </c:pt>
                <c:pt idx="1122">
                  <c:v>166.66477399999999</c:v>
                </c:pt>
                <c:pt idx="1123">
                  <c:v>168.638611</c:v>
                </c:pt>
                <c:pt idx="1124">
                  <c:v>168.58901399999999</c:v>
                </c:pt>
                <c:pt idx="1125">
                  <c:v>170.790978</c:v>
                </c:pt>
                <c:pt idx="1126">
                  <c:v>165.35550699999999</c:v>
                </c:pt>
                <c:pt idx="1127">
                  <c:v>161.68555699999999</c:v>
                </c:pt>
                <c:pt idx="1128">
                  <c:v>162.74687</c:v>
                </c:pt>
                <c:pt idx="1129">
                  <c:v>166.80363600000001</c:v>
                </c:pt>
                <c:pt idx="1130">
                  <c:v>168.212097</c:v>
                </c:pt>
                <c:pt idx="1131">
                  <c:v>168.26169300000001</c:v>
                </c:pt>
                <c:pt idx="1132">
                  <c:v>169.81894500000001</c:v>
                </c:pt>
                <c:pt idx="1133">
                  <c:v>170.67195799999999</c:v>
                </c:pt>
                <c:pt idx="1134">
                  <c:v>171.76301100000001</c:v>
                </c:pt>
                <c:pt idx="1135">
                  <c:v>174.21294399999999</c:v>
                </c:pt>
                <c:pt idx="1136">
                  <c:v>174.917182</c:v>
                </c:pt>
                <c:pt idx="1137">
                  <c:v>174.27245400000001</c:v>
                </c:pt>
                <c:pt idx="1138">
                  <c:v>174.51051000000001</c:v>
                </c:pt>
                <c:pt idx="1139">
                  <c:v>175.09571199999999</c:v>
                </c:pt>
                <c:pt idx="1140">
                  <c:v>173.65749600000001</c:v>
                </c:pt>
                <c:pt idx="1141">
                  <c:v>172.983013</c:v>
                </c:pt>
                <c:pt idx="1142">
                  <c:v>173.10204899999999</c:v>
                </c:pt>
                <c:pt idx="1143">
                  <c:v>174.35180600000001</c:v>
                </c:pt>
                <c:pt idx="1144">
                  <c:v>173.43928299999999</c:v>
                </c:pt>
                <c:pt idx="1145">
                  <c:v>172.258949</c:v>
                </c:pt>
                <c:pt idx="1146">
                  <c:v>171.376181</c:v>
                </c:pt>
                <c:pt idx="1147">
                  <c:v>173.6079</c:v>
                </c:pt>
                <c:pt idx="1148">
                  <c:v>173.11196200000001</c:v>
                </c:pt>
                <c:pt idx="1149">
                  <c:v>174.530351</c:v>
                </c:pt>
                <c:pt idx="1150">
                  <c:v>174.57002</c:v>
                </c:pt>
                <c:pt idx="1151">
                  <c:v>175.343681</c:v>
                </c:pt>
                <c:pt idx="1152">
                  <c:v>174.99651900000001</c:v>
                </c:pt>
                <c:pt idx="1153">
                  <c:v>174.35180600000001</c:v>
                </c:pt>
                <c:pt idx="1154">
                  <c:v>170.136337</c:v>
                </c:pt>
                <c:pt idx="1155">
                  <c:v>172.31845899999999</c:v>
                </c:pt>
                <c:pt idx="1156">
                  <c:v>172.110174</c:v>
                </c:pt>
                <c:pt idx="1157">
                  <c:v>172.73504500000001</c:v>
                </c:pt>
                <c:pt idx="1158">
                  <c:v>173.54839000000001</c:v>
                </c:pt>
                <c:pt idx="1159">
                  <c:v>175.274258</c:v>
                </c:pt>
                <c:pt idx="1160">
                  <c:v>172.566428</c:v>
                </c:pt>
                <c:pt idx="1161">
                  <c:v>172.79456999999999</c:v>
                </c:pt>
                <c:pt idx="1162">
                  <c:v>171.376181</c:v>
                </c:pt>
                <c:pt idx="1163">
                  <c:v>171.70350099999999</c:v>
                </c:pt>
                <c:pt idx="1164">
                  <c:v>172.288704</c:v>
                </c:pt>
                <c:pt idx="1165">
                  <c:v>172.43749399999999</c:v>
                </c:pt>
                <c:pt idx="1166">
                  <c:v>173.042539</c:v>
                </c:pt>
                <c:pt idx="1167">
                  <c:v>173.488879</c:v>
                </c:pt>
                <c:pt idx="1168">
                  <c:v>171.84236300000001</c:v>
                </c:pt>
                <c:pt idx="1169">
                  <c:v>172.725131</c:v>
                </c:pt>
                <c:pt idx="1170">
                  <c:v>174.04432700000001</c:v>
                </c:pt>
                <c:pt idx="1171">
                  <c:v>175.809864</c:v>
                </c:pt>
                <c:pt idx="1172">
                  <c:v>176.28595899999999</c:v>
                </c:pt>
                <c:pt idx="1173">
                  <c:v>175.770195</c:v>
                </c:pt>
                <c:pt idx="1174">
                  <c:v>175.581737</c:v>
                </c:pt>
                <c:pt idx="1175">
                  <c:v>175.879302</c:v>
                </c:pt>
                <c:pt idx="1176">
                  <c:v>176.43475000000001</c:v>
                </c:pt>
                <c:pt idx="1177">
                  <c:v>176.97234900000001</c:v>
                </c:pt>
                <c:pt idx="1178">
                  <c:v>175.867267</c:v>
                </c:pt>
                <c:pt idx="1179">
                  <c:v>170.24230800000001</c:v>
                </c:pt>
                <c:pt idx="1180">
                  <c:v>172.522154</c:v>
                </c:pt>
                <c:pt idx="1181">
                  <c:v>170.341871</c:v>
                </c:pt>
                <c:pt idx="1182">
                  <c:v>172.034335</c:v>
                </c:pt>
                <c:pt idx="1183">
                  <c:v>175.24006800000001</c:v>
                </c:pt>
                <c:pt idx="1184">
                  <c:v>174.42369500000001</c:v>
                </c:pt>
                <c:pt idx="1185">
                  <c:v>174.881663</c:v>
                </c:pt>
                <c:pt idx="1186">
                  <c:v>175.11063999999999</c:v>
                </c:pt>
                <c:pt idx="1187">
                  <c:v>178.58518100000001</c:v>
                </c:pt>
                <c:pt idx="1188">
                  <c:v>180.745564</c:v>
                </c:pt>
                <c:pt idx="1189">
                  <c:v>178.704645</c:v>
                </c:pt>
                <c:pt idx="1190">
                  <c:v>176.225672</c:v>
                </c:pt>
                <c:pt idx="1191">
                  <c:v>178.17699400000001</c:v>
                </c:pt>
                <c:pt idx="1192">
                  <c:v>178.376105</c:v>
                </c:pt>
                <c:pt idx="1193">
                  <c:v>175.65820600000001</c:v>
                </c:pt>
                <c:pt idx="1194">
                  <c:v>178.93362099999999</c:v>
                </c:pt>
                <c:pt idx="1195">
                  <c:v>177.61947799999999</c:v>
                </c:pt>
                <c:pt idx="1196">
                  <c:v>175.2998</c:v>
                </c:pt>
                <c:pt idx="1197">
                  <c:v>175.867267</c:v>
                </c:pt>
                <c:pt idx="1198">
                  <c:v>176.32523499999999</c:v>
                </c:pt>
                <c:pt idx="1199">
                  <c:v>176.61394300000001</c:v>
                </c:pt>
                <c:pt idx="1200">
                  <c:v>178.39602099999999</c:v>
                </c:pt>
                <c:pt idx="1201">
                  <c:v>173.19914900000001</c:v>
                </c:pt>
                <c:pt idx="1202">
                  <c:v>172.70136400000001</c:v>
                </c:pt>
                <c:pt idx="1203">
                  <c:v>172.094067</c:v>
                </c:pt>
                <c:pt idx="1204">
                  <c:v>171.16818000000001</c:v>
                </c:pt>
                <c:pt idx="1205">
                  <c:v>170.77990800000001</c:v>
                </c:pt>
                <c:pt idx="1206">
                  <c:v>172.02437</c:v>
                </c:pt>
                <c:pt idx="1207">
                  <c:v>171.45690300000001</c:v>
                </c:pt>
                <c:pt idx="1208">
                  <c:v>172.26331200000001</c:v>
                </c:pt>
                <c:pt idx="1209">
                  <c:v>171.556466</c:v>
                </c:pt>
                <c:pt idx="1210">
                  <c:v>171.39717099999999</c:v>
                </c:pt>
                <c:pt idx="1211">
                  <c:v>170.22239200000001</c:v>
                </c:pt>
                <c:pt idx="1212">
                  <c:v>166.80759699999999</c:v>
                </c:pt>
                <c:pt idx="1213">
                  <c:v>166.50892400000001</c:v>
                </c:pt>
                <c:pt idx="1214">
                  <c:v>167.04652400000001</c:v>
                </c:pt>
                <c:pt idx="1215">
                  <c:v>167.16600299999999</c:v>
                </c:pt>
                <c:pt idx="1216">
                  <c:v>165.63281799999999</c:v>
                </c:pt>
                <c:pt idx="1217">
                  <c:v>166.13060300000001</c:v>
                </c:pt>
                <c:pt idx="1218">
                  <c:v>172.41264100000001</c:v>
                </c:pt>
                <c:pt idx="1219">
                  <c:v>174.21463399999999</c:v>
                </c:pt>
                <c:pt idx="1220">
                  <c:v>177.101778</c:v>
                </c:pt>
                <c:pt idx="1221">
                  <c:v>177.91815199999999</c:v>
                </c:pt>
                <c:pt idx="1222">
                  <c:v>174.03542300000001</c:v>
                </c:pt>
                <c:pt idx="1223">
                  <c:v>174.83188200000001</c:v>
                </c:pt>
                <c:pt idx="1224">
                  <c:v>169.605144</c:v>
                </c:pt>
                <c:pt idx="1225">
                  <c:v>162.078644</c:v>
                </c:pt>
                <c:pt idx="1226">
                  <c:v>166.04100500000001</c:v>
                </c:pt>
                <c:pt idx="1227">
                  <c:v>168.51001199999999</c:v>
                </c:pt>
                <c:pt idx="1228">
                  <c:v>172.65158299999999</c:v>
                </c:pt>
                <c:pt idx="1229">
                  <c:v>171.09849800000001</c:v>
                </c:pt>
                <c:pt idx="1230">
                  <c:v>171.30757399999999</c:v>
                </c:pt>
                <c:pt idx="1231">
                  <c:v>166.92706100000001</c:v>
                </c:pt>
                <c:pt idx="1232">
                  <c:v>167.73346900000001</c:v>
                </c:pt>
                <c:pt idx="1233">
                  <c:v>169.933684</c:v>
                </c:pt>
                <c:pt idx="1234">
                  <c:v>169.555363</c:v>
                </c:pt>
                <c:pt idx="1235">
                  <c:v>171.96463800000001</c:v>
                </c:pt>
                <c:pt idx="1236">
                  <c:v>168.35073199999999</c:v>
                </c:pt>
                <c:pt idx="1237">
                  <c:v>163.89057199999999</c:v>
                </c:pt>
                <c:pt idx="1238">
                  <c:v>164.79654400000001</c:v>
                </c:pt>
                <c:pt idx="1239">
                  <c:v>163.681511</c:v>
                </c:pt>
                <c:pt idx="1240">
                  <c:v>164.02000100000001</c:v>
                </c:pt>
                <c:pt idx="1241">
                  <c:v>163.990005</c:v>
                </c:pt>
                <c:pt idx="1242">
                  <c:v>163.63999899999999</c:v>
                </c:pt>
                <c:pt idx="1243">
                  <c:v>166.509995</c:v>
                </c:pt>
                <c:pt idx="1244">
                  <c:v>169.39999399999999</c:v>
                </c:pt>
                <c:pt idx="1245">
                  <c:v>168.11999499999999</c:v>
                </c:pt>
                <c:pt idx="1246">
                  <c:v>167.75</c:v>
                </c:pt>
                <c:pt idx="1247">
                  <c:v>169.19000199999999</c:v>
                </c:pt>
                <c:pt idx="1248">
                  <c:v>167.75</c:v>
                </c:pt>
                <c:pt idx="1249">
                  <c:v>166.740005</c:v>
                </c:pt>
                <c:pt idx="1250">
                  <c:v>166.14999399999999</c:v>
                </c:pt>
                <c:pt idx="1251">
                  <c:v>165.970001</c:v>
                </c:pt>
                <c:pt idx="1252">
                  <c:v>165.91000399999999</c:v>
                </c:pt>
                <c:pt idx="1253">
                  <c:v>166.479996</c:v>
                </c:pt>
                <c:pt idx="1254">
                  <c:v>167.05999800000001</c:v>
                </c:pt>
                <c:pt idx="1255">
                  <c:v>165.86999499999999</c:v>
                </c:pt>
                <c:pt idx="1256">
                  <c:v>166.14999399999999</c:v>
                </c:pt>
                <c:pt idx="1257">
                  <c:v>165.550003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12-49F6-84EE-8A2E74137061}"/>
            </c:ext>
          </c:extLst>
        </c:ser>
        <c:ser>
          <c:idx val="1"/>
          <c:order val="1"/>
          <c:tx>
            <c:strRef>
              <c:f>BDXTS!$G$1</c:f>
              <c:strCache>
                <c:ptCount val="1"/>
                <c:pt idx="0">
                  <c:v>GBMAJ</c:v>
                </c:pt>
              </c:strCache>
            </c:strRef>
          </c:tx>
          <c:spPr>
            <a:ln w="28575" cap="rnd">
              <a:solidFill>
                <a:schemeClr val="accent1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BDXTS!$G$2:$G$1360</c:f>
              <c:numCache>
                <c:formatCode>General</c:formatCode>
                <c:ptCount val="1359"/>
                <c:pt idx="1257">
                  <c:v>0</c:v>
                </c:pt>
                <c:pt idx="1258" formatCode="0.00">
                  <c:v>167.80567228862333</c:v>
                </c:pt>
                <c:pt idx="1259" formatCode="0.00">
                  <c:v>169.15296250017587</c:v>
                </c:pt>
                <c:pt idx="1260" formatCode="0.00">
                  <c:v>167.48087918695444</c:v>
                </c:pt>
                <c:pt idx="1261" formatCode="0.00">
                  <c:v>169.25534691599194</c:v>
                </c:pt>
                <c:pt idx="1262" formatCode="0.00">
                  <c:v>169.361319561881</c:v>
                </c:pt>
                <c:pt idx="1263" formatCode="0.00">
                  <c:v>166.92412380526872</c:v>
                </c:pt>
                <c:pt idx="1264" formatCode="0.00">
                  <c:v>169.1474094064522</c:v>
                </c:pt>
                <c:pt idx="1265" formatCode="0.00">
                  <c:v>167.53080176364247</c:v>
                </c:pt>
                <c:pt idx="1266" formatCode="0.00">
                  <c:v>169.07863037392735</c:v>
                </c:pt>
                <c:pt idx="1267" formatCode="0.00">
                  <c:v>168.6760558097576</c:v>
                </c:pt>
                <c:pt idx="1268" formatCode="0.00">
                  <c:v>170.71769664030694</c:v>
                </c:pt>
                <c:pt idx="1269" formatCode="0.00">
                  <c:v>171.10974389877759</c:v>
                </c:pt>
                <c:pt idx="1270" formatCode="0.00">
                  <c:v>169.14359788904397</c:v>
                </c:pt>
                <c:pt idx="1271" formatCode="0.00">
                  <c:v>172.39382364915889</c:v>
                </c:pt>
                <c:pt idx="1272" formatCode="0.00">
                  <c:v>171.83999138556575</c:v>
                </c:pt>
                <c:pt idx="1273" formatCode="0.00">
                  <c:v>174.59795065743791</c:v>
                </c:pt>
                <c:pt idx="1274" formatCode="0.00">
                  <c:v>174.49994917485967</c:v>
                </c:pt>
                <c:pt idx="1275" formatCode="0.00">
                  <c:v>173.18335507927046</c:v>
                </c:pt>
                <c:pt idx="1276" formatCode="0.00">
                  <c:v>172.51867244464228</c:v>
                </c:pt>
                <c:pt idx="1277" formatCode="0.00">
                  <c:v>173.64841877427645</c:v>
                </c:pt>
                <c:pt idx="1278" formatCode="0.00">
                  <c:v>173.68046705828451</c:v>
                </c:pt>
                <c:pt idx="1279" formatCode="0.00">
                  <c:v>173.60132644630303</c:v>
                </c:pt>
                <c:pt idx="1280" formatCode="0.00">
                  <c:v>173.95476655048677</c:v>
                </c:pt>
                <c:pt idx="1281" formatCode="0.00">
                  <c:v>173.69189716003723</c:v>
                </c:pt>
                <c:pt idx="1282" formatCode="0.00">
                  <c:v>175.74707908153951</c:v>
                </c:pt>
                <c:pt idx="1283" formatCode="0.00">
                  <c:v>175.54000706528848</c:v>
                </c:pt>
                <c:pt idx="1284" formatCode="0.00">
                  <c:v>176.25962068066892</c:v>
                </c:pt>
                <c:pt idx="1285" formatCode="0.00">
                  <c:v>174.6922990811384</c:v>
                </c:pt>
                <c:pt idx="1286" formatCode="0.00">
                  <c:v>173.02938947500661</c:v>
                </c:pt>
                <c:pt idx="1287" formatCode="0.00">
                  <c:v>173.76457827744011</c:v>
                </c:pt>
                <c:pt idx="1288" formatCode="0.00">
                  <c:v>174.26220355207181</c:v>
                </c:pt>
                <c:pt idx="1289" formatCode="0.00">
                  <c:v>174.77162209638163</c:v>
                </c:pt>
                <c:pt idx="1290" formatCode="0.00">
                  <c:v>176.24509334237678</c:v>
                </c:pt>
                <c:pt idx="1291" formatCode="0.00">
                  <c:v>172.52538758711029</c:v>
                </c:pt>
                <c:pt idx="1292" formatCode="0.00">
                  <c:v>172.7726005315545</c:v>
                </c:pt>
                <c:pt idx="1293" formatCode="0.00">
                  <c:v>173.90579854148032</c:v>
                </c:pt>
                <c:pt idx="1294" formatCode="0.00">
                  <c:v>172.27268700387486</c:v>
                </c:pt>
                <c:pt idx="1295" formatCode="0.00">
                  <c:v>172.29810732106665</c:v>
                </c:pt>
                <c:pt idx="1296" formatCode="0.00">
                  <c:v>171.24099326418593</c:v>
                </c:pt>
                <c:pt idx="1297" formatCode="0.00">
                  <c:v>171.59392735191548</c:v>
                </c:pt>
                <c:pt idx="1298" formatCode="0.00">
                  <c:v>171.30090641623289</c:v>
                </c:pt>
                <c:pt idx="1299" formatCode="0.00">
                  <c:v>168.62027855779178</c:v>
                </c:pt>
                <c:pt idx="1300" formatCode="0.00">
                  <c:v>168.32467097407502</c:v>
                </c:pt>
                <c:pt idx="1301" formatCode="0.00">
                  <c:v>167.71281636817005</c:v>
                </c:pt>
                <c:pt idx="1302" formatCode="0.00">
                  <c:v>165.0867078514726</c:v>
                </c:pt>
                <c:pt idx="1303" formatCode="0.00">
                  <c:v>165.78003629116574</c:v>
                </c:pt>
                <c:pt idx="1304" formatCode="0.00">
                  <c:v>165.72995591871486</c:v>
                </c:pt>
                <c:pt idx="1305" formatCode="0.00">
                  <c:v>166.63915493939331</c:v>
                </c:pt>
                <c:pt idx="1306" formatCode="0.00">
                  <c:v>166.09245651917851</c:v>
                </c:pt>
                <c:pt idx="1307" formatCode="0.00">
                  <c:v>166.25674017938834</c:v>
                </c:pt>
                <c:pt idx="1308" formatCode="0.00">
                  <c:v>164.18633815915271</c:v>
                </c:pt>
                <c:pt idx="1309" formatCode="0.00">
                  <c:v>164.36827132004416</c:v>
                </c:pt>
                <c:pt idx="1310" formatCode="0.00">
                  <c:v>164.87670998228879</c:v>
                </c:pt>
                <c:pt idx="1311" formatCode="0.00">
                  <c:v>166.68636809392498</c:v>
                </c:pt>
                <c:pt idx="1312" formatCode="0.00">
                  <c:v>167.57234651113188</c:v>
                </c:pt>
                <c:pt idx="1313" formatCode="0.00">
                  <c:v>169.23981900324193</c:v>
                </c:pt>
                <c:pt idx="1314" formatCode="0.00">
                  <c:v>169.9855494423831</c:v>
                </c:pt>
                <c:pt idx="1315" formatCode="0.00">
                  <c:v>170.23929820469769</c:v>
                </c:pt>
                <c:pt idx="1316" formatCode="0.00">
                  <c:v>172.68797359123442</c:v>
                </c:pt>
                <c:pt idx="1317" formatCode="0.00">
                  <c:v>172.67792045625808</c:v>
                </c:pt>
                <c:pt idx="1318" formatCode="0.00">
                  <c:v>170.92976882985425</c:v>
                </c:pt>
                <c:pt idx="1319" formatCode="0.00">
                  <c:v>170.86834850738546</c:v>
                </c:pt>
                <c:pt idx="1320" formatCode="0.00">
                  <c:v>170.43089686358439</c:v>
                </c:pt>
                <c:pt idx="1321" formatCode="0.00">
                  <c:v>170.9189524517534</c:v>
                </c:pt>
                <c:pt idx="1322" formatCode="0.00">
                  <c:v>170.53357147130376</c:v>
                </c:pt>
                <c:pt idx="1323" formatCode="0.00">
                  <c:v>170.09360567645572</c:v>
                </c:pt>
                <c:pt idx="1324" formatCode="0.00">
                  <c:v>169.71279729935108</c:v>
                </c:pt>
                <c:pt idx="1325" formatCode="0.00">
                  <c:v>170.36329101447842</c:v>
                </c:pt>
                <c:pt idx="1326" formatCode="0.00">
                  <c:v>170.2115389775237</c:v>
                </c:pt>
                <c:pt idx="1327" formatCode="0.00">
                  <c:v>172.56540168292688</c:v>
                </c:pt>
                <c:pt idx="1328" formatCode="0.00">
                  <c:v>171.34767415063169</c:v>
                </c:pt>
                <c:pt idx="1329" formatCode="0.00">
                  <c:v>170.21206840611444</c:v>
                </c:pt>
                <c:pt idx="1330" formatCode="0.00">
                  <c:v>176.18751666470899</c:v>
                </c:pt>
                <c:pt idx="1331" formatCode="0.00">
                  <c:v>173.96782195998699</c:v>
                </c:pt>
                <c:pt idx="1332" formatCode="0.00">
                  <c:v>172.78799455140953</c:v>
                </c:pt>
                <c:pt idx="1333" formatCode="0.00">
                  <c:v>171.5432710404493</c:v>
                </c:pt>
                <c:pt idx="1334" formatCode="0.00">
                  <c:v>171.92549678299468</c:v>
                </c:pt>
                <c:pt idx="1335" formatCode="0.00">
                  <c:v>168.24711865628313</c:v>
                </c:pt>
                <c:pt idx="1336" formatCode="0.00">
                  <c:v>168.80494494866241</c:v>
                </c:pt>
                <c:pt idx="1337" formatCode="0.00">
                  <c:v>168.26660311496596</c:v>
                </c:pt>
                <c:pt idx="1338" formatCode="0.00">
                  <c:v>167.72601280631946</c:v>
                </c:pt>
                <c:pt idx="1339" formatCode="0.00">
                  <c:v>168.91127317218823</c:v>
                </c:pt>
                <c:pt idx="1340" formatCode="0.00">
                  <c:v>171.25295517239329</c:v>
                </c:pt>
                <c:pt idx="1341" formatCode="0.00">
                  <c:v>172.86975100761924</c:v>
                </c:pt>
                <c:pt idx="1342" formatCode="0.00">
                  <c:v>172.61696194128464</c:v>
                </c:pt>
                <c:pt idx="1343" formatCode="0.00">
                  <c:v>172.95924576891534</c:v>
                </c:pt>
                <c:pt idx="1344" formatCode="0.00">
                  <c:v>175.00741326785464</c:v>
                </c:pt>
                <c:pt idx="1345" formatCode="0.00">
                  <c:v>176.57274534214019</c:v>
                </c:pt>
                <c:pt idx="1346" formatCode="0.00">
                  <c:v>175.28433712868608</c:v>
                </c:pt>
                <c:pt idx="1347" formatCode="0.00">
                  <c:v>174.51758898011744</c:v>
                </c:pt>
                <c:pt idx="1348" formatCode="0.00">
                  <c:v>173.25036416465844</c:v>
                </c:pt>
                <c:pt idx="1349" formatCode="0.00">
                  <c:v>174.37421727151545</c:v>
                </c:pt>
                <c:pt idx="1350" formatCode="0.00">
                  <c:v>174.70784588886207</c:v>
                </c:pt>
                <c:pt idx="1351" formatCode="0.00">
                  <c:v>174.31483536412904</c:v>
                </c:pt>
                <c:pt idx="1352" formatCode="0.00">
                  <c:v>173.87208683580371</c:v>
                </c:pt>
                <c:pt idx="1353" formatCode="0.00">
                  <c:v>173.78017366953864</c:v>
                </c:pt>
                <c:pt idx="1354" formatCode="0.00">
                  <c:v>175.46518918393866</c:v>
                </c:pt>
                <c:pt idx="1355" formatCode="0.00">
                  <c:v>174.05706052765967</c:v>
                </c:pt>
                <c:pt idx="1356" formatCode="0.00">
                  <c:v>173.94103228558296</c:v>
                </c:pt>
                <c:pt idx="1357" formatCode="0.00">
                  <c:v>174.27326770344811</c:v>
                </c:pt>
                <c:pt idx="1358" formatCode="0.00">
                  <c:v>175.46744582263173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12-49F6-84EE-8A2E74137061}"/>
            </c:ext>
          </c:extLst>
        </c:ser>
        <c:ser>
          <c:idx val="2"/>
          <c:order val="2"/>
          <c:tx>
            <c:strRef>
              <c:f>BDXTS!$H$1</c:f>
              <c:strCache>
                <c:ptCount val="1"/>
                <c:pt idx="0">
                  <c:v>ARCH</c:v>
                </c:pt>
              </c:strCache>
            </c:strRef>
          </c:tx>
          <c:spPr>
            <a:ln w="28575" cap="rnd">
              <a:solidFill>
                <a:schemeClr val="accent1">
                  <a:tint val="86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BDXTS!$H$2:$H$1360</c:f>
              <c:numCache>
                <c:formatCode>General</c:formatCode>
                <c:ptCount val="1359"/>
                <c:pt idx="1257">
                  <c:v>0</c:v>
                </c:pt>
                <c:pt idx="1258" formatCode="0.00">
                  <c:v>165.29924438963292</c:v>
                </c:pt>
                <c:pt idx="1259" formatCode="0.00">
                  <c:v>165.36219864520729</c:v>
                </c:pt>
                <c:pt idx="1260" formatCode="0.00">
                  <c:v>170.16782806886749</c:v>
                </c:pt>
                <c:pt idx="1261" formatCode="0.00">
                  <c:v>169.34146472613043</c:v>
                </c:pt>
                <c:pt idx="1262" formatCode="0.00">
                  <c:v>168.39728799186128</c:v>
                </c:pt>
                <c:pt idx="1263" formatCode="0.00">
                  <c:v>168.01874147976721</c:v>
                </c:pt>
                <c:pt idx="1264" formatCode="0.00">
                  <c:v>166.90405362910565</c:v>
                </c:pt>
                <c:pt idx="1265" formatCode="0.00">
                  <c:v>168.45225431996732</c:v>
                </c:pt>
                <c:pt idx="1266" formatCode="0.00">
                  <c:v>164.97957200750375</c:v>
                </c:pt>
                <c:pt idx="1267" formatCode="0.00">
                  <c:v>170.73495161911009</c:v>
                </c:pt>
                <c:pt idx="1268" formatCode="0.00">
                  <c:v>168.10693102766416</c:v>
                </c:pt>
                <c:pt idx="1269" formatCode="0.00">
                  <c:v>170.6463608363415</c:v>
                </c:pt>
                <c:pt idx="1270" formatCode="0.00">
                  <c:v>169.43301339753256</c:v>
                </c:pt>
                <c:pt idx="1271" formatCode="0.00">
                  <c:v>165.70827276323661</c:v>
                </c:pt>
                <c:pt idx="1272" formatCode="0.00">
                  <c:v>175.9262361780597</c:v>
                </c:pt>
                <c:pt idx="1273" formatCode="0.00">
                  <c:v>175.60057697707882</c:v>
                </c:pt>
                <c:pt idx="1274" formatCode="0.00">
                  <c:v>174.8626927802388</c:v>
                </c:pt>
                <c:pt idx="1275" formatCode="0.00">
                  <c:v>172.0305519302872</c:v>
                </c:pt>
                <c:pt idx="1276" formatCode="0.00">
                  <c:v>175.14952610033689</c:v>
                </c:pt>
                <c:pt idx="1277" formatCode="0.00">
                  <c:v>173.45574525989716</c:v>
                </c:pt>
                <c:pt idx="1278" formatCode="0.00">
                  <c:v>173.39121943806262</c:v>
                </c:pt>
                <c:pt idx="1279" formatCode="0.00">
                  <c:v>174.14916274666896</c:v>
                </c:pt>
                <c:pt idx="1280" formatCode="0.00">
                  <c:v>175.29996669932964</c:v>
                </c:pt>
                <c:pt idx="1281" formatCode="0.00">
                  <c:v>173.15684280248635</c:v>
                </c:pt>
                <c:pt idx="1282" formatCode="0.00">
                  <c:v>172.42552887964342</c:v>
                </c:pt>
                <c:pt idx="1283" formatCode="0.00">
                  <c:v>177.25472242727204</c:v>
                </c:pt>
                <c:pt idx="1284" formatCode="0.00">
                  <c:v>174.58185333709466</c:v>
                </c:pt>
                <c:pt idx="1285" formatCode="0.00">
                  <c:v>178.39298620415664</c:v>
                </c:pt>
                <c:pt idx="1286" formatCode="0.00">
                  <c:v>176.86356264434363</c:v>
                </c:pt>
                <c:pt idx="1287" formatCode="0.00">
                  <c:v>170.66234746215446</c:v>
                </c:pt>
                <c:pt idx="1288" formatCode="0.00">
                  <c:v>172.42840900974031</c:v>
                </c:pt>
                <c:pt idx="1289" formatCode="0.00">
                  <c:v>175.31056505689372</c:v>
                </c:pt>
                <c:pt idx="1290" formatCode="0.00">
                  <c:v>173.89352391105598</c:v>
                </c:pt>
                <c:pt idx="1291" formatCode="0.00">
                  <c:v>178.75990475661723</c:v>
                </c:pt>
                <c:pt idx="1292" formatCode="0.00">
                  <c:v>171.09833859041518</c:v>
                </c:pt>
                <c:pt idx="1293" formatCode="0.00">
                  <c:v>177.92043687738806</c:v>
                </c:pt>
                <c:pt idx="1294" formatCode="0.00">
                  <c:v>170.36834276356686</c:v>
                </c:pt>
                <c:pt idx="1295" formatCode="0.00">
                  <c:v>174.39780943209053</c:v>
                </c:pt>
                <c:pt idx="1296" formatCode="0.00">
                  <c:v>173.73095320965086</c:v>
                </c:pt>
                <c:pt idx="1297" formatCode="0.00">
                  <c:v>173.54627849941198</c:v>
                </c:pt>
                <c:pt idx="1298" formatCode="0.00">
                  <c:v>171.45071486634373</c:v>
                </c:pt>
                <c:pt idx="1299" formatCode="0.00">
                  <c:v>170.04155581677747</c:v>
                </c:pt>
                <c:pt idx="1300" formatCode="0.00">
                  <c:v>169.98616442281025</c:v>
                </c:pt>
                <c:pt idx="1301" formatCode="0.00">
                  <c:v>167.75476825677032</c:v>
                </c:pt>
                <c:pt idx="1302" formatCode="0.00">
                  <c:v>168.85890791062303</c:v>
                </c:pt>
                <c:pt idx="1303" formatCode="0.00">
                  <c:v>165.26035199553519</c:v>
                </c:pt>
                <c:pt idx="1304" formatCode="0.00">
                  <c:v>166.8611744987557</c:v>
                </c:pt>
                <c:pt idx="1305" formatCode="0.00">
                  <c:v>165.60582959809847</c:v>
                </c:pt>
                <c:pt idx="1306" formatCode="0.00">
                  <c:v>165.83607771049779</c:v>
                </c:pt>
                <c:pt idx="1307" formatCode="0.00">
                  <c:v>166.26316965463695</c:v>
                </c:pt>
                <c:pt idx="1308" formatCode="0.00">
                  <c:v>170.93907110127103</c:v>
                </c:pt>
                <c:pt idx="1309" formatCode="0.00">
                  <c:v>161.83338686785885</c:v>
                </c:pt>
                <c:pt idx="1310" formatCode="0.00">
                  <c:v>163.60781545913466</c:v>
                </c:pt>
                <c:pt idx="1311" formatCode="0.00">
                  <c:v>167.35301585275661</c:v>
                </c:pt>
                <c:pt idx="1312" formatCode="0.00">
                  <c:v>166.72652168554802</c:v>
                </c:pt>
                <c:pt idx="1313" formatCode="0.00">
                  <c:v>166.24156508532252</c:v>
                </c:pt>
                <c:pt idx="1314" formatCode="0.00">
                  <c:v>168.76138398288802</c:v>
                </c:pt>
                <c:pt idx="1315" formatCode="0.00">
                  <c:v>168.88469043867735</c:v>
                </c:pt>
                <c:pt idx="1316" formatCode="0.00">
                  <c:v>170.89594263305275</c:v>
                </c:pt>
                <c:pt idx="1317" formatCode="0.00">
                  <c:v>170.6454078265493</c:v>
                </c:pt>
                <c:pt idx="1318" formatCode="0.00">
                  <c:v>172.24131346190754</c:v>
                </c:pt>
                <c:pt idx="1319" formatCode="0.00">
                  <c:v>171.06309994759488</c:v>
                </c:pt>
                <c:pt idx="1320" formatCode="0.00">
                  <c:v>171.91663984338268</c:v>
                </c:pt>
                <c:pt idx="1321" formatCode="0.00">
                  <c:v>170.11490785940731</c:v>
                </c:pt>
                <c:pt idx="1322" formatCode="0.00">
                  <c:v>170.49727673809295</c:v>
                </c:pt>
                <c:pt idx="1323" formatCode="0.00">
                  <c:v>169.40339599686718</c:v>
                </c:pt>
                <c:pt idx="1324" formatCode="0.00">
                  <c:v>170.28856896598057</c:v>
                </c:pt>
                <c:pt idx="1325" formatCode="0.00">
                  <c:v>169.46204885579237</c:v>
                </c:pt>
                <c:pt idx="1326" formatCode="0.00">
                  <c:v>171.20950002860388</c:v>
                </c:pt>
                <c:pt idx="1327" formatCode="0.00">
                  <c:v>171.18985160981237</c:v>
                </c:pt>
                <c:pt idx="1328" formatCode="0.00">
                  <c:v>174.53641187350595</c:v>
                </c:pt>
                <c:pt idx="1329" formatCode="0.00">
                  <c:v>171.20349280815901</c:v>
                </c:pt>
                <c:pt idx="1330" formatCode="0.00">
                  <c:v>168.08333655441109</c:v>
                </c:pt>
                <c:pt idx="1331" formatCode="0.00">
                  <c:v>173.68540760762744</c:v>
                </c:pt>
                <c:pt idx="1332" formatCode="0.00">
                  <c:v>171.53511389928255</c:v>
                </c:pt>
                <c:pt idx="1333" formatCode="0.00">
                  <c:v>174.81171386752504</c:v>
                </c:pt>
                <c:pt idx="1334" formatCode="0.00">
                  <c:v>169.97559517107354</c:v>
                </c:pt>
                <c:pt idx="1335" formatCode="0.00">
                  <c:v>172.08401661163234</c:v>
                </c:pt>
                <c:pt idx="1336" formatCode="0.00">
                  <c:v>169.16896970894564</c:v>
                </c:pt>
                <c:pt idx="1337" formatCode="0.00">
                  <c:v>168.15036283173606</c:v>
                </c:pt>
                <c:pt idx="1338" formatCode="0.00">
                  <c:v>171.11560374933384</c:v>
                </c:pt>
                <c:pt idx="1339" formatCode="0.00">
                  <c:v>167.82128742805159</c:v>
                </c:pt>
                <c:pt idx="1340" formatCode="0.00">
                  <c:v>170.61410685146444</c:v>
                </c:pt>
                <c:pt idx="1341" formatCode="0.00">
                  <c:v>172.53619525059176</c:v>
                </c:pt>
                <c:pt idx="1342" formatCode="0.00">
                  <c:v>173.12870519476309</c:v>
                </c:pt>
                <c:pt idx="1343" formatCode="0.00">
                  <c:v>173.96125504739425</c:v>
                </c:pt>
                <c:pt idx="1344" formatCode="0.00">
                  <c:v>173.62682193129677</c:v>
                </c:pt>
                <c:pt idx="1345" formatCode="0.00">
                  <c:v>172.3448621032843</c:v>
                </c:pt>
                <c:pt idx="1346" formatCode="0.00">
                  <c:v>174.22569254155687</c:v>
                </c:pt>
                <c:pt idx="1347" formatCode="0.00">
                  <c:v>176.26032440351037</c:v>
                </c:pt>
                <c:pt idx="1348" formatCode="0.00">
                  <c:v>176.26572381844977</c:v>
                </c:pt>
                <c:pt idx="1349" formatCode="0.00">
                  <c:v>173.99122680273371</c:v>
                </c:pt>
                <c:pt idx="1350" formatCode="0.00">
                  <c:v>174.59547477180564</c:v>
                </c:pt>
                <c:pt idx="1351" formatCode="0.00">
                  <c:v>172.89699430975043</c:v>
                </c:pt>
                <c:pt idx="1352" formatCode="0.00">
                  <c:v>172.86116263439936</c:v>
                </c:pt>
                <c:pt idx="1353" formatCode="0.00">
                  <c:v>174.89466429516818</c:v>
                </c:pt>
                <c:pt idx="1354" formatCode="0.00">
                  <c:v>174.90172855120053</c:v>
                </c:pt>
                <c:pt idx="1355" formatCode="0.00">
                  <c:v>174.80887704552026</c:v>
                </c:pt>
                <c:pt idx="1356" formatCode="0.00">
                  <c:v>175.69618006849726</c:v>
                </c:pt>
                <c:pt idx="1357" formatCode="0.00">
                  <c:v>170.77293712730963</c:v>
                </c:pt>
                <c:pt idx="1358" formatCode="0.00">
                  <c:v>173.32877768755355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12-49F6-84EE-8A2E74137061}"/>
            </c:ext>
          </c:extLst>
        </c:ser>
        <c:ser>
          <c:idx val="3"/>
          <c:order val="3"/>
          <c:tx>
            <c:strRef>
              <c:f>BDXTS!$I$1</c:f>
              <c:strCache>
                <c:ptCount val="1"/>
                <c:pt idx="0">
                  <c:v>GARCH</c:v>
                </c:pt>
              </c:strCache>
            </c:strRef>
          </c:tx>
          <c:spPr>
            <a:ln w="28575" cap="rnd">
              <a:solidFill>
                <a:schemeClr val="accent1">
                  <a:tint val="58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BDXTS!$I$2:$I$1360</c:f>
              <c:numCache>
                <c:formatCode>General</c:formatCode>
                <c:ptCount val="1359"/>
                <c:pt idx="1257">
                  <c:v>0</c:v>
                </c:pt>
                <c:pt idx="1258" formatCode="0.00">
                  <c:v>165.10763726067987</c:v>
                </c:pt>
                <c:pt idx="1259" formatCode="0.00">
                  <c:v>167.10118168228584</c:v>
                </c:pt>
                <c:pt idx="1260" formatCode="0.00">
                  <c:v>169.6567199714942</c:v>
                </c:pt>
                <c:pt idx="1261" formatCode="0.00">
                  <c:v>168.63279449141396</c:v>
                </c:pt>
                <c:pt idx="1262" formatCode="0.00">
                  <c:v>170.26893746234884</c:v>
                </c:pt>
                <c:pt idx="1263" formatCode="0.00">
                  <c:v>170.25678943767463</c:v>
                </c:pt>
                <c:pt idx="1264" formatCode="0.00">
                  <c:v>166.82662120621646</c:v>
                </c:pt>
                <c:pt idx="1265" formatCode="0.00">
                  <c:v>170.4317100473568</c:v>
                </c:pt>
                <c:pt idx="1266" formatCode="0.00">
                  <c:v>169.1882498187943</c:v>
                </c:pt>
                <c:pt idx="1267" formatCode="0.00">
                  <c:v>166.2513974338755</c:v>
                </c:pt>
                <c:pt idx="1268" formatCode="0.00">
                  <c:v>169.54134127625724</c:v>
                </c:pt>
                <c:pt idx="1269" formatCode="0.00">
                  <c:v>169.93977835041792</c:v>
                </c:pt>
                <c:pt idx="1270" formatCode="0.00">
                  <c:v>169.81940334629203</c:v>
                </c:pt>
                <c:pt idx="1271" formatCode="0.00">
                  <c:v>170.03288972635997</c:v>
                </c:pt>
                <c:pt idx="1272" formatCode="0.00">
                  <c:v>170.44008428403083</c:v>
                </c:pt>
                <c:pt idx="1273" formatCode="0.00">
                  <c:v>173.40638572966353</c:v>
                </c:pt>
                <c:pt idx="1274" formatCode="0.00">
                  <c:v>175.23325441709284</c:v>
                </c:pt>
                <c:pt idx="1275" formatCode="0.00">
                  <c:v>172.6882262154304</c:v>
                </c:pt>
                <c:pt idx="1276" formatCode="0.00">
                  <c:v>172.33603650275049</c:v>
                </c:pt>
                <c:pt idx="1277" formatCode="0.00">
                  <c:v>171.92210152657071</c:v>
                </c:pt>
                <c:pt idx="1278" formatCode="0.00">
                  <c:v>174.89696335159053</c:v>
                </c:pt>
                <c:pt idx="1279" formatCode="0.00">
                  <c:v>173.8775053731826</c:v>
                </c:pt>
                <c:pt idx="1280" formatCode="0.00">
                  <c:v>174.67266173762712</c:v>
                </c:pt>
                <c:pt idx="1281" formatCode="0.00">
                  <c:v>171.46582998410113</c:v>
                </c:pt>
                <c:pt idx="1282" formatCode="0.00">
                  <c:v>175.40731182923668</c:v>
                </c:pt>
                <c:pt idx="1283" formatCode="0.00">
                  <c:v>173.56887939526902</c:v>
                </c:pt>
                <c:pt idx="1284" formatCode="0.00">
                  <c:v>173.55591707756264</c:v>
                </c:pt>
                <c:pt idx="1285" formatCode="0.00">
                  <c:v>176.24131254755542</c:v>
                </c:pt>
                <c:pt idx="1286" formatCode="0.00">
                  <c:v>174.35877747126139</c:v>
                </c:pt>
                <c:pt idx="1287" formatCode="0.00">
                  <c:v>171.74110922129506</c:v>
                </c:pt>
                <c:pt idx="1288" formatCode="0.00">
                  <c:v>173.38429025903403</c:v>
                </c:pt>
                <c:pt idx="1289" formatCode="0.00">
                  <c:v>175.1123617557019</c:v>
                </c:pt>
                <c:pt idx="1290" formatCode="0.00">
                  <c:v>175.87671823334267</c:v>
                </c:pt>
                <c:pt idx="1291" formatCode="0.00">
                  <c:v>176.69068361134299</c:v>
                </c:pt>
                <c:pt idx="1292" formatCode="0.00">
                  <c:v>170.07212442144149</c:v>
                </c:pt>
                <c:pt idx="1293" formatCode="0.00">
                  <c:v>173.87129094704954</c:v>
                </c:pt>
                <c:pt idx="1294" formatCode="0.00">
                  <c:v>173.0462482149949</c:v>
                </c:pt>
                <c:pt idx="1295" formatCode="0.00">
                  <c:v>171.57475544517126</c:v>
                </c:pt>
                <c:pt idx="1296" formatCode="0.00">
                  <c:v>172.99901183667689</c:v>
                </c:pt>
                <c:pt idx="1297" formatCode="0.00">
                  <c:v>171.96260929082166</c:v>
                </c:pt>
                <c:pt idx="1298" formatCode="0.00">
                  <c:v>173.23498241064462</c:v>
                </c:pt>
                <c:pt idx="1299" formatCode="0.00">
                  <c:v>170.73156972414981</c:v>
                </c:pt>
                <c:pt idx="1300" formatCode="0.00">
                  <c:v>167.36896050711809</c:v>
                </c:pt>
                <c:pt idx="1301" formatCode="0.00">
                  <c:v>166.21540960173729</c:v>
                </c:pt>
                <c:pt idx="1302" formatCode="0.00">
                  <c:v>169.67752946704516</c:v>
                </c:pt>
                <c:pt idx="1303" formatCode="0.00">
                  <c:v>162.75332821250575</c:v>
                </c:pt>
                <c:pt idx="1304" formatCode="0.00">
                  <c:v>165.68440993786365</c:v>
                </c:pt>
                <c:pt idx="1305" formatCode="0.00">
                  <c:v>163.73014571305873</c:v>
                </c:pt>
                <c:pt idx="1306" formatCode="0.00">
                  <c:v>167.88082427266534</c:v>
                </c:pt>
                <c:pt idx="1307" formatCode="0.00">
                  <c:v>166.31586233979544</c:v>
                </c:pt>
                <c:pt idx="1308" formatCode="0.00">
                  <c:v>165.88173624607811</c:v>
                </c:pt>
                <c:pt idx="1309" formatCode="0.00">
                  <c:v>163.92141316670296</c:v>
                </c:pt>
                <c:pt idx="1310" formatCode="0.00">
                  <c:v>160.32156487178753</c:v>
                </c:pt>
                <c:pt idx="1311" formatCode="0.00">
                  <c:v>160.93250429914062</c:v>
                </c:pt>
                <c:pt idx="1312" formatCode="0.00">
                  <c:v>165.69879582689717</c:v>
                </c:pt>
                <c:pt idx="1313" formatCode="0.00">
                  <c:v>170.30480031853605</c:v>
                </c:pt>
                <c:pt idx="1314" formatCode="0.00">
                  <c:v>168.22508168041352</c:v>
                </c:pt>
                <c:pt idx="1315" formatCode="0.00">
                  <c:v>168.07106986415104</c:v>
                </c:pt>
                <c:pt idx="1316" formatCode="0.00">
                  <c:v>170.48655452412083</c:v>
                </c:pt>
                <c:pt idx="1317" formatCode="0.00">
                  <c:v>170.79335183042861</c:v>
                </c:pt>
                <c:pt idx="1318" formatCode="0.00">
                  <c:v>172.61278300464861</c:v>
                </c:pt>
                <c:pt idx="1319" formatCode="0.00">
                  <c:v>169.77524960276679</c:v>
                </c:pt>
                <c:pt idx="1320" formatCode="0.00">
                  <c:v>169.86096305186103</c:v>
                </c:pt>
                <c:pt idx="1321" formatCode="0.00">
                  <c:v>170.19921155196755</c:v>
                </c:pt>
                <c:pt idx="1322" formatCode="0.00">
                  <c:v>170.36124658641319</c:v>
                </c:pt>
                <c:pt idx="1323" formatCode="0.00">
                  <c:v>168.94180848097682</c:v>
                </c:pt>
                <c:pt idx="1324" formatCode="0.00">
                  <c:v>171.51794088803814</c:v>
                </c:pt>
                <c:pt idx="1325" formatCode="0.00">
                  <c:v>172.94488205511109</c:v>
                </c:pt>
                <c:pt idx="1326" formatCode="0.00">
                  <c:v>170.79590357539848</c:v>
                </c:pt>
                <c:pt idx="1327" formatCode="0.00">
                  <c:v>169.13474931916031</c:v>
                </c:pt>
                <c:pt idx="1328" formatCode="0.00">
                  <c:v>173.1498297336679</c:v>
                </c:pt>
                <c:pt idx="1329" formatCode="0.00">
                  <c:v>169.45990971869389</c:v>
                </c:pt>
                <c:pt idx="1330" formatCode="0.00">
                  <c:v>168.18877174120883</c:v>
                </c:pt>
                <c:pt idx="1331" formatCode="0.00">
                  <c:v>175.84900567470234</c:v>
                </c:pt>
                <c:pt idx="1332" formatCode="0.00">
                  <c:v>176.51139267315901</c:v>
                </c:pt>
                <c:pt idx="1333" formatCode="0.00">
                  <c:v>177.12940591012148</c:v>
                </c:pt>
                <c:pt idx="1334" formatCode="0.00">
                  <c:v>168.85055432069066</c:v>
                </c:pt>
                <c:pt idx="1335" formatCode="0.00">
                  <c:v>172.70844635402236</c:v>
                </c:pt>
                <c:pt idx="1336" formatCode="0.00">
                  <c:v>166.29398566847456</c:v>
                </c:pt>
                <c:pt idx="1337" formatCode="0.00">
                  <c:v>166.81714874178496</c:v>
                </c:pt>
                <c:pt idx="1338" formatCode="0.00">
                  <c:v>169.52618237502699</c:v>
                </c:pt>
                <c:pt idx="1339" formatCode="0.00">
                  <c:v>171.69042863842654</c:v>
                </c:pt>
                <c:pt idx="1340" formatCode="0.00">
                  <c:v>166.31862340308311</c:v>
                </c:pt>
                <c:pt idx="1341" formatCode="0.00">
                  <c:v>173.30255561751392</c:v>
                </c:pt>
                <c:pt idx="1342" formatCode="0.00">
                  <c:v>172.37486291737221</c:v>
                </c:pt>
                <c:pt idx="1343" formatCode="0.00">
                  <c:v>174.53601495679609</c:v>
                </c:pt>
                <c:pt idx="1344" formatCode="0.00">
                  <c:v>172.21346628731973</c:v>
                </c:pt>
                <c:pt idx="1345" formatCode="0.00">
                  <c:v>173.25583041645476</c:v>
                </c:pt>
                <c:pt idx="1346" formatCode="0.00">
                  <c:v>176.75287246070542</c:v>
                </c:pt>
                <c:pt idx="1347" formatCode="0.00">
                  <c:v>172.99049880046564</c:v>
                </c:pt>
                <c:pt idx="1348" formatCode="0.00">
                  <c:v>173.00871765249607</c:v>
                </c:pt>
                <c:pt idx="1349" formatCode="0.00">
                  <c:v>172.4163577450029</c:v>
                </c:pt>
                <c:pt idx="1350" formatCode="0.00">
                  <c:v>175.06461065429787</c:v>
                </c:pt>
                <c:pt idx="1351" formatCode="0.00">
                  <c:v>173.07791961112963</c:v>
                </c:pt>
                <c:pt idx="1352" formatCode="0.00">
                  <c:v>172.32664647370504</c:v>
                </c:pt>
                <c:pt idx="1353" formatCode="0.00">
                  <c:v>172.8123284354526</c:v>
                </c:pt>
                <c:pt idx="1354" formatCode="0.00">
                  <c:v>173.25181744447127</c:v>
                </c:pt>
                <c:pt idx="1355" formatCode="0.00">
                  <c:v>175.56839970442806</c:v>
                </c:pt>
                <c:pt idx="1356" formatCode="0.00">
                  <c:v>174.67400026445554</c:v>
                </c:pt>
                <c:pt idx="1357" formatCode="0.00">
                  <c:v>172.51937428408687</c:v>
                </c:pt>
                <c:pt idx="1358" formatCode="0.00">
                  <c:v>172.27547472780935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12-49F6-84EE-8A2E74137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2758480"/>
        <c:axId val="782753232"/>
      </c:lineChart>
      <c:dateAx>
        <c:axId val="7827584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753232"/>
        <c:crosses val="autoZero"/>
        <c:auto val="1"/>
        <c:lblOffset val="100"/>
        <c:baseTimeUnit val="days"/>
      </c:dateAx>
      <c:valAx>
        <c:axId val="78275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758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 Bristol-Myers Squibb Co. (BMY)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en-US"/>
            <a:t> Bristol-Myers Squibb Co. (BMY)</a:t>
          </a:r>
        </a:p>
      </cx:txPr>
    </cx:title>
    <cx:plotArea>
      <cx:plotAreaRegion>
        <cx:series layoutId="clusteredColumn" uniqueId="{E4BF7636-3A2F-4021-A155-2BD9677C4F8C}">
          <cx:tx>
            <cx:txData>
              <cx:f>_xlchart.v1.0</cx:f>
              <cx:v>BMY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Cardinal Health Inc. 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en-US"/>
            <a:t>Cardinal Health Inc. </a:t>
          </a:r>
        </a:p>
      </cx:txPr>
    </cx:title>
    <cx:plotArea>
      <cx:plotAreaRegion>
        <cx:series layoutId="clusteredColumn" uniqueId="{9F2231EF-D129-4062-84EE-6A744C67A8E8}">
          <cx:tx>
            <cx:txData>
              <cx:f>_xlchart.v1.2</cx:f>
              <cx:v>CAH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Agilent Technologies Inc.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en-US"/>
            <a:t>Agilent Technologies Inc.</a:t>
          </a:r>
        </a:p>
      </cx:txPr>
    </cx:title>
    <cx:plotArea>
      <cx:plotAreaRegion>
        <cx:series layoutId="clusteredColumn" uniqueId="{E30842C5-C312-45FE-AF6B-203E87D0A264}">
          <cx:tx>
            <cx:txData>
              <cx:f>_xlchart.v1.4</cx:f>
              <cx:v>A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Abbott Laboratories 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en-US"/>
            <a:t>Abbott Laboratories </a:t>
          </a:r>
        </a:p>
      </cx:txPr>
    </cx:title>
    <cx:plotArea>
      <cx:plotAreaRegion>
        <cx:series layoutId="clusteredColumn" uniqueId="{84C8A3E0-24A4-4710-A540-1E60955074B5}">
          <cx:tx>
            <cx:txData>
              <cx:f>_xlchart.v1.6</cx:f>
              <cx:v>ABT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Becton Dickinson 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en-US"/>
            <a:t>Becton Dickinson </a:t>
          </a:r>
        </a:p>
      </cx:txPr>
    </cx:title>
    <cx:plotArea>
      <cx:plotAreaRegion>
        <cx:series layoutId="clusteredColumn" uniqueId="{B2622221-B4CF-4BFD-A4B2-69E1ADA4C118}">
          <cx:tx>
            <cx:txData>
              <cx:f>_xlchart.v1.8</cx:f>
              <cx:v>BDX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3.xml"/><Relationship Id="rId4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chart" Target="../charts/chart6.xml"/><Relationship Id="rId4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microsoft.com/office/2014/relationships/chartEx" Target="../charts/chartEx3.xml"/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chart" Target="../charts/chart9.xml"/><Relationship Id="rId4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2" Type="http://schemas.microsoft.com/office/2014/relationships/chartEx" Target="../charts/chartEx4.xml"/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chart" Target="../charts/chart12.xml"/><Relationship Id="rId4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2" Type="http://schemas.microsoft.com/office/2014/relationships/chartEx" Target="../charts/chartEx5.xml"/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chart" Target="../charts/chart15.xml"/><Relationship Id="rId4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vmlDrawing1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7.emf"/><Relationship Id="rId1" Type="http://schemas.openxmlformats.org/officeDocument/2006/relationships/image" Target="../media/image1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600075</xdr:colOff>
      <xdr:row>1241</xdr:row>
      <xdr:rowOff>6350</xdr:rowOff>
    </xdr:from>
    <xdr:to>
      <xdr:col>15</xdr:col>
      <xdr:colOff>295275</xdr:colOff>
      <xdr:row>1255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1227</xdr:row>
      <xdr:rowOff>0</xdr:rowOff>
    </xdr:from>
    <xdr:to>
      <xdr:col>11</xdr:col>
      <xdr:colOff>495300</xdr:colOff>
      <xdr:row>1241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606425</xdr:colOff>
      <xdr:row>1243</xdr:row>
      <xdr:rowOff>6350</xdr:rowOff>
    </xdr:from>
    <xdr:to>
      <xdr:col>10</xdr:col>
      <xdr:colOff>314325</xdr:colOff>
      <xdr:row>1257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84725" y="2289048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61</xdr:row>
      <xdr:rowOff>0</xdr:rowOff>
    </xdr:from>
    <xdr:to>
      <xdr:col>11</xdr:col>
      <xdr:colOff>295275</xdr:colOff>
      <xdr:row>75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0</xdr:colOff>
      <xdr:row>2</xdr:row>
      <xdr:rowOff>0</xdr:rowOff>
    </xdr:from>
    <xdr:to>
      <xdr:col>29</xdr:col>
      <xdr:colOff>351543</xdr:colOff>
      <xdr:row>43</xdr:row>
      <xdr:rowOff>53019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F0419B-8DA6-4623-8CC6-40E7FDE84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08350" y="368300"/>
          <a:ext cx="7057143" cy="7647619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46</xdr:row>
      <xdr:rowOff>0</xdr:rowOff>
    </xdr:from>
    <xdr:to>
      <xdr:col>29</xdr:col>
      <xdr:colOff>351543</xdr:colOff>
      <xdr:row>87</xdr:row>
      <xdr:rowOff>97469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83206E-61CF-4464-8160-B3BF9F1EC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08350" y="8515350"/>
          <a:ext cx="7057143" cy="7647619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90</xdr:row>
      <xdr:rowOff>0</xdr:rowOff>
    </xdr:from>
    <xdr:to>
      <xdr:col>29</xdr:col>
      <xdr:colOff>303924</xdr:colOff>
      <xdr:row>131</xdr:row>
      <xdr:rowOff>30802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F258730-3F71-4026-94F0-E1FE33DB0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8350" y="16617950"/>
          <a:ext cx="7009524" cy="758095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714374</xdr:colOff>
      <xdr:row>13</xdr:row>
      <xdr:rowOff>63500</xdr:rowOff>
    </xdr:from>
    <xdr:to>
      <xdr:col>16</xdr:col>
      <xdr:colOff>298449</xdr:colOff>
      <xdr:row>37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606425</xdr:colOff>
      <xdr:row>1236</xdr:row>
      <xdr:rowOff>12700</xdr:rowOff>
    </xdr:from>
    <xdr:to>
      <xdr:col>13</xdr:col>
      <xdr:colOff>301625</xdr:colOff>
      <xdr:row>1250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3175</xdr:colOff>
      <xdr:row>1215</xdr:row>
      <xdr:rowOff>158750</xdr:rowOff>
    </xdr:from>
    <xdr:to>
      <xdr:col>13</xdr:col>
      <xdr:colOff>307975</xdr:colOff>
      <xdr:row>1230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000000-0008-0000-06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223901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374650</xdr:colOff>
      <xdr:row>58</xdr:row>
      <xdr:rowOff>0</xdr:rowOff>
    </xdr:from>
    <xdr:to>
      <xdr:col>16</xdr:col>
      <xdr:colOff>409575</xdr:colOff>
      <xdr:row>79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0</xdr:colOff>
      <xdr:row>2</xdr:row>
      <xdr:rowOff>0</xdr:rowOff>
    </xdr:from>
    <xdr:to>
      <xdr:col>28</xdr:col>
      <xdr:colOff>351543</xdr:colOff>
      <xdr:row>43</xdr:row>
      <xdr:rowOff>53019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4502B2-6E68-4377-BC91-77FFEF5D8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99900" y="368300"/>
          <a:ext cx="7057143" cy="764761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44</xdr:row>
      <xdr:rowOff>0</xdr:rowOff>
    </xdr:from>
    <xdr:to>
      <xdr:col>28</xdr:col>
      <xdr:colOff>351543</xdr:colOff>
      <xdr:row>85</xdr:row>
      <xdr:rowOff>97469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DBFD26-1DCE-4EAB-A755-B7A75766E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99900" y="8147050"/>
          <a:ext cx="7057143" cy="76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14</xdr:col>
      <xdr:colOff>170574</xdr:colOff>
      <xdr:row>123</xdr:row>
      <xdr:rowOff>30802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5B48AA-B557-43C7-8E54-CE347175F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2150" y="15144750"/>
          <a:ext cx="7009524" cy="758095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327024</xdr:colOff>
      <xdr:row>1225</xdr:row>
      <xdr:rowOff>25400</xdr:rowOff>
    </xdr:from>
    <xdr:to>
      <xdr:col>15</xdr:col>
      <xdr:colOff>158749</xdr:colOff>
      <xdr:row>1254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600075</xdr:colOff>
      <xdr:row>1234</xdr:row>
      <xdr:rowOff>19050</xdr:rowOff>
    </xdr:from>
    <xdr:to>
      <xdr:col>15</xdr:col>
      <xdr:colOff>295275</xdr:colOff>
      <xdr:row>1249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600075</xdr:colOff>
      <xdr:row>1218</xdr:row>
      <xdr:rowOff>0</xdr:rowOff>
    </xdr:from>
    <xdr:to>
      <xdr:col>15</xdr:col>
      <xdr:colOff>295275</xdr:colOff>
      <xdr:row>1232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00000000-0008-0000-0B00-00000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23125" y="2242947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209550</xdr:colOff>
      <xdr:row>69</xdr:row>
      <xdr:rowOff>171450</xdr:rowOff>
    </xdr:from>
    <xdr:to>
      <xdr:col>13</xdr:col>
      <xdr:colOff>346075</xdr:colOff>
      <xdr:row>89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0</xdr:colOff>
      <xdr:row>0</xdr:row>
      <xdr:rowOff>0</xdr:rowOff>
    </xdr:from>
    <xdr:to>
      <xdr:col>40</xdr:col>
      <xdr:colOff>350400</xdr:colOff>
      <xdr:row>69</xdr:row>
      <xdr:rowOff>39676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748A7E-E79E-4555-ACF2-67F18851C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66500" y="0"/>
          <a:ext cx="16200000" cy="1279047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40</xdr:col>
      <xdr:colOff>350400</xdr:colOff>
      <xdr:row>139</xdr:row>
      <xdr:rowOff>84126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06C8A8-CBA4-4A6E-A6B0-E45FDBF3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66500" y="12934950"/>
          <a:ext cx="16200000" cy="127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11</xdr:col>
      <xdr:colOff>494424</xdr:colOff>
      <xdr:row>132</xdr:row>
      <xdr:rowOff>30802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A6F37A-2D6F-4017-9F05-22AB946F8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22600" y="16802100"/>
          <a:ext cx="7009524" cy="758095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3174</xdr:colOff>
      <xdr:row>1228</xdr:row>
      <xdr:rowOff>9524</xdr:rowOff>
    </xdr:from>
    <xdr:to>
      <xdr:col>21</xdr:col>
      <xdr:colOff>50799</xdr:colOff>
      <xdr:row>1257</xdr:row>
      <xdr:rowOff>50799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</xdr:colOff>
      <xdr:row>1241</xdr:row>
      <xdr:rowOff>25400</xdr:rowOff>
    </xdr:from>
    <xdr:to>
      <xdr:col>13</xdr:col>
      <xdr:colOff>307975</xdr:colOff>
      <xdr:row>1256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3175</xdr:colOff>
      <xdr:row>1224</xdr:row>
      <xdr:rowOff>139700</xdr:rowOff>
    </xdr:from>
    <xdr:to>
      <xdr:col>13</xdr:col>
      <xdr:colOff>307975</xdr:colOff>
      <xdr:row>1239</xdr:row>
      <xdr:rowOff>120650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000000-0008-0000-1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0575" y="2255393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61</xdr:row>
      <xdr:rowOff>95250</xdr:rowOff>
    </xdr:from>
    <xdr:to>
      <xdr:col>15</xdr:col>
      <xdr:colOff>390525</xdr:colOff>
      <xdr:row>84</xdr:row>
      <xdr:rowOff>73025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0</xdr:colOff>
      <xdr:row>0</xdr:row>
      <xdr:rowOff>0</xdr:rowOff>
    </xdr:from>
    <xdr:to>
      <xdr:col>42</xdr:col>
      <xdr:colOff>350400</xdr:colOff>
      <xdr:row>69</xdr:row>
      <xdr:rowOff>39676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363DDE-2F76-4D0D-91E8-20F77726C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53600" y="0"/>
          <a:ext cx="16200000" cy="1279047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70</xdr:row>
      <xdr:rowOff>0</xdr:rowOff>
    </xdr:from>
    <xdr:to>
      <xdr:col>42</xdr:col>
      <xdr:colOff>350400</xdr:colOff>
      <xdr:row>139</xdr:row>
      <xdr:rowOff>84126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C23EF83-40C3-4EA3-8096-20730DC33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0" y="12934950"/>
          <a:ext cx="16200000" cy="127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15</xdr:col>
      <xdr:colOff>303924</xdr:colOff>
      <xdr:row>127</xdr:row>
      <xdr:rowOff>30802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DA2E50-1878-4609-8E8D-03107088D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8400" y="15881350"/>
          <a:ext cx="7009524" cy="758095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593724</xdr:colOff>
      <xdr:row>1221</xdr:row>
      <xdr:rowOff>6350</xdr:rowOff>
    </xdr:from>
    <xdr:to>
      <xdr:col>19</xdr:col>
      <xdr:colOff>107949</xdr:colOff>
      <xdr:row>1255</xdr:row>
      <xdr:rowOff>184149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1237</xdr:row>
      <xdr:rowOff>12700</xdr:rowOff>
    </xdr:from>
    <xdr:to>
      <xdr:col>14</xdr:col>
      <xdr:colOff>314325</xdr:colOff>
      <xdr:row>1251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606425</xdr:colOff>
      <xdr:row>1221</xdr:row>
      <xdr:rowOff>158750</xdr:rowOff>
    </xdr:from>
    <xdr:to>
      <xdr:col>14</xdr:col>
      <xdr:colOff>301625</xdr:colOff>
      <xdr:row>1236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000000-0008-0000-15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89775" y="2250059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577851</xdr:colOff>
      <xdr:row>57</xdr:row>
      <xdr:rowOff>177801</xdr:rowOff>
    </xdr:from>
    <xdr:to>
      <xdr:col>13</xdr:col>
      <xdr:colOff>406401</xdr:colOff>
      <xdr:row>83</xdr:row>
      <xdr:rowOff>19051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0</xdr:colOff>
      <xdr:row>0</xdr:row>
      <xdr:rowOff>0</xdr:rowOff>
    </xdr:from>
    <xdr:to>
      <xdr:col>40</xdr:col>
      <xdr:colOff>350400</xdr:colOff>
      <xdr:row>69</xdr:row>
      <xdr:rowOff>39676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2BE1C4-4431-42F0-AEBF-1F194318F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04450" y="0"/>
          <a:ext cx="16200000" cy="1279047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71</xdr:row>
      <xdr:rowOff>0</xdr:rowOff>
    </xdr:from>
    <xdr:to>
      <xdr:col>40</xdr:col>
      <xdr:colOff>350400</xdr:colOff>
      <xdr:row>140</xdr:row>
      <xdr:rowOff>84126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B06828-4442-4804-A1E5-1A8271C93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04450" y="13119100"/>
          <a:ext cx="16200000" cy="127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12</xdr:col>
      <xdr:colOff>246774</xdr:colOff>
      <xdr:row>126</xdr:row>
      <xdr:rowOff>30802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6524DEF-0A27-4E72-A47A-24D69A9BC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22500" y="15697200"/>
          <a:ext cx="7009524" cy="758095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3174</xdr:colOff>
      <xdr:row>1220</xdr:row>
      <xdr:rowOff>161924</xdr:rowOff>
    </xdr:from>
    <xdr:to>
      <xdr:col>19</xdr:col>
      <xdr:colOff>596899</xdr:colOff>
      <xdr:row>1255</xdr:row>
      <xdr:rowOff>177799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5</xdr:col>
          <xdr:colOff>171450</xdr:colOff>
          <xdr:row>2</xdr:row>
          <xdr:rowOff>158750</xdr:rowOff>
        </xdr:to>
        <xdr:sp macro="" textlink="">
          <xdr:nvSpPr>
            <xdr:cNvPr id="48133" name="SIMXXXCACHE" hidden="1">
              <a:extLst>
                <a:ext uri="{63B3BB69-23CF-44E3-9099-C40C66FF867C}">
                  <a14:compatExt spid="_x0000_s48133"/>
                </a:ext>
                <a:ext uri="{FF2B5EF4-FFF2-40B4-BE49-F238E27FC236}">
                  <a16:creationId xmlns:a16="http://schemas.microsoft.com/office/drawing/2014/main" id="{00000000-0008-0000-1A00-000005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5</xdr:col>
          <xdr:colOff>527050</xdr:colOff>
          <xdr:row>2</xdr:row>
          <xdr:rowOff>158750</xdr:rowOff>
        </xdr:to>
        <xdr:sp macro="" textlink="">
          <xdr:nvSpPr>
            <xdr:cNvPr id="48134" name="PAGEOPTIONS" hidden="1">
              <a:extLst>
                <a:ext uri="{63B3BB69-23CF-44E3-9099-C40C66FF867C}">
                  <a14:compatExt spid="_x0000_s48134"/>
                </a:ext>
                <a:ext uri="{FF2B5EF4-FFF2-40B4-BE49-F238E27FC236}">
                  <a16:creationId xmlns:a16="http://schemas.microsoft.com/office/drawing/2014/main" id="{00000000-0008-0000-1A00-000006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7" Type="http://schemas.openxmlformats.org/officeDocument/2006/relationships/image" Target="../media/image17.emf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6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1259"/>
  <sheetViews>
    <sheetView workbookViewId="0">
      <selection activeCell="B1" sqref="B1:F1"/>
    </sheetView>
  </sheetViews>
  <sheetFormatPr defaultRowHeight="14.5" x14ac:dyDescent="0.35"/>
  <cols>
    <col min="1" max="1" width="22.81640625" customWidth="1"/>
    <col min="7" max="7" width="8.7265625" customWidth="1"/>
  </cols>
  <sheetData>
    <row r="1" spans="1:6" x14ac:dyDescent="0.35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</row>
    <row r="2" spans="1:6" x14ac:dyDescent="0.35">
      <c r="A2" s="1">
        <v>42734</v>
      </c>
      <c r="B2">
        <v>58.056623999999999</v>
      </c>
      <c r="C2">
        <v>71.970000999999996</v>
      </c>
      <c r="D2">
        <v>45.560001</v>
      </c>
      <c r="E2">
        <v>38.163485000000001</v>
      </c>
      <c r="F2">
        <v>165.550003</v>
      </c>
    </row>
    <row r="3" spans="1:6" x14ac:dyDescent="0.35">
      <c r="A3" s="1">
        <v>42733</v>
      </c>
      <c r="B3">
        <v>58.513609000000002</v>
      </c>
      <c r="C3">
        <v>72.349997999999999</v>
      </c>
      <c r="D3">
        <v>45.639999000000003</v>
      </c>
      <c r="E3">
        <v>38.064127999999997</v>
      </c>
      <c r="F3">
        <v>166.14999399999999</v>
      </c>
    </row>
    <row r="4" spans="1:6" x14ac:dyDescent="0.35">
      <c r="A4" s="1">
        <v>42732</v>
      </c>
      <c r="B4">
        <v>58.22551</v>
      </c>
      <c r="C4">
        <v>72.101005000000001</v>
      </c>
      <c r="D4">
        <v>45.588002000000003</v>
      </c>
      <c r="E4">
        <v>37.974705999999998</v>
      </c>
      <c r="F4">
        <v>165.86999499999999</v>
      </c>
    </row>
    <row r="5" spans="1:6" x14ac:dyDescent="0.35">
      <c r="A5" s="1">
        <v>42731</v>
      </c>
      <c r="B5">
        <v>58.940787999999998</v>
      </c>
      <c r="C5">
        <v>72.617783000000003</v>
      </c>
      <c r="D5">
        <v>46.375717999999999</v>
      </c>
      <c r="E5">
        <v>38.352263999999998</v>
      </c>
      <c r="F5">
        <v>167.05999800000001</v>
      </c>
    </row>
    <row r="6" spans="1:6" x14ac:dyDescent="0.35">
      <c r="A6" s="1">
        <v>42727</v>
      </c>
      <c r="B6">
        <v>59.21895</v>
      </c>
      <c r="C6">
        <v>72.428956999999997</v>
      </c>
      <c r="D6">
        <v>46.066614999999999</v>
      </c>
      <c r="E6">
        <v>38.173419000000003</v>
      </c>
      <c r="F6">
        <v>166.479996</v>
      </c>
    </row>
    <row r="7" spans="1:6" x14ac:dyDescent="0.35">
      <c r="A7" s="1">
        <v>42726</v>
      </c>
      <c r="B7">
        <v>58.374524000000001</v>
      </c>
      <c r="C7">
        <v>71.663725999999997</v>
      </c>
      <c r="D7">
        <v>45.83728</v>
      </c>
      <c r="E7">
        <v>38.044255999999997</v>
      </c>
      <c r="F7">
        <v>165.91000399999999</v>
      </c>
    </row>
    <row r="8" spans="1:6" x14ac:dyDescent="0.35">
      <c r="A8" s="1">
        <v>42725</v>
      </c>
      <c r="B8">
        <v>58.304983999999997</v>
      </c>
      <c r="C8">
        <v>72.170570999999995</v>
      </c>
      <c r="D8">
        <v>45.907077000000001</v>
      </c>
      <c r="E8">
        <v>37.994577999999997</v>
      </c>
      <c r="F8">
        <v>165.970001</v>
      </c>
    </row>
    <row r="9" spans="1:6" x14ac:dyDescent="0.35">
      <c r="A9" s="1">
        <v>42724</v>
      </c>
      <c r="B9">
        <v>58.732163</v>
      </c>
      <c r="C9">
        <v>72.896049000000005</v>
      </c>
      <c r="D9">
        <v>46.076585000000001</v>
      </c>
      <c r="E9">
        <v>37.944896</v>
      </c>
      <c r="F9">
        <v>166.14999399999999</v>
      </c>
    </row>
    <row r="10" spans="1:6" x14ac:dyDescent="0.35">
      <c r="A10" s="1">
        <v>42723</v>
      </c>
      <c r="B10">
        <v>59.030194000000002</v>
      </c>
      <c r="C10">
        <v>73.243881999999999</v>
      </c>
      <c r="D10">
        <v>45.298838000000003</v>
      </c>
      <c r="E10">
        <v>38.093933999999997</v>
      </c>
      <c r="F10">
        <v>166.740005</v>
      </c>
    </row>
    <row r="11" spans="1:6" x14ac:dyDescent="0.35">
      <c r="A11" s="1">
        <v>42720</v>
      </c>
      <c r="B11">
        <v>58.235442999999997</v>
      </c>
      <c r="C11">
        <v>73.303516000000002</v>
      </c>
      <c r="D11">
        <v>45.777451999999997</v>
      </c>
      <c r="E11">
        <v>37.855473000000003</v>
      </c>
      <c r="F11">
        <v>167.75</v>
      </c>
    </row>
    <row r="12" spans="1:6" x14ac:dyDescent="0.35">
      <c r="A12" s="1">
        <v>42719</v>
      </c>
      <c r="B12">
        <v>58.265248999999997</v>
      </c>
      <c r="C12">
        <v>72.548216999999994</v>
      </c>
      <c r="D12">
        <v>46.425576999999997</v>
      </c>
      <c r="E12">
        <v>38.680148000000003</v>
      </c>
      <c r="F12">
        <v>169.19000199999999</v>
      </c>
    </row>
    <row r="13" spans="1:6" x14ac:dyDescent="0.35">
      <c r="A13" s="1">
        <v>42718</v>
      </c>
      <c r="B13">
        <v>58.116230999999999</v>
      </c>
      <c r="C13">
        <v>72.021497999999994</v>
      </c>
      <c r="D13">
        <v>46.006787000000003</v>
      </c>
      <c r="E13">
        <v>38.570853</v>
      </c>
      <c r="F13">
        <v>167.75</v>
      </c>
    </row>
    <row r="14" spans="1:6" x14ac:dyDescent="0.35">
      <c r="A14" s="1">
        <v>42717</v>
      </c>
      <c r="B14">
        <v>56.794955000000002</v>
      </c>
      <c r="C14">
        <v>73.293575000000004</v>
      </c>
      <c r="D14">
        <v>46.256065</v>
      </c>
      <c r="E14">
        <v>39.186872999999999</v>
      </c>
      <c r="F14">
        <v>168.11999499999999</v>
      </c>
    </row>
    <row r="15" spans="1:6" x14ac:dyDescent="0.35">
      <c r="A15" s="1">
        <v>42716</v>
      </c>
      <c r="B15">
        <v>56.179023000000001</v>
      </c>
      <c r="C15">
        <v>73.02525</v>
      </c>
      <c r="D15">
        <v>46.006787000000003</v>
      </c>
      <c r="E15">
        <v>38.948416000000002</v>
      </c>
      <c r="F15">
        <v>169.39999399999999</v>
      </c>
    </row>
    <row r="16" spans="1:6" x14ac:dyDescent="0.35">
      <c r="A16" s="1">
        <v>42713</v>
      </c>
      <c r="B16">
        <v>56.66581</v>
      </c>
      <c r="C16">
        <v>72.587969999999999</v>
      </c>
      <c r="D16">
        <v>46.166325000000001</v>
      </c>
      <c r="E16">
        <v>38.948416000000002</v>
      </c>
      <c r="F16">
        <v>166.509995</v>
      </c>
    </row>
    <row r="17" spans="1:6" x14ac:dyDescent="0.35">
      <c r="A17" s="1">
        <v>42712</v>
      </c>
      <c r="B17">
        <v>54.867683</v>
      </c>
      <c r="C17">
        <v>70.669914000000006</v>
      </c>
      <c r="D17">
        <v>45.667769</v>
      </c>
      <c r="E17">
        <v>38.431752000000003</v>
      </c>
      <c r="F17">
        <v>163.63999899999999</v>
      </c>
    </row>
    <row r="18" spans="1:6" x14ac:dyDescent="0.35">
      <c r="A18" s="1">
        <v>42711</v>
      </c>
      <c r="B18">
        <v>54.877619000000003</v>
      </c>
      <c r="C18">
        <v>70.063688999999997</v>
      </c>
      <c r="D18">
        <v>44.860109999999999</v>
      </c>
      <c r="E18">
        <v>38.233035000000001</v>
      </c>
      <c r="F18">
        <v>163.990005</v>
      </c>
    </row>
    <row r="19" spans="1:6" x14ac:dyDescent="0.35">
      <c r="A19" s="1">
        <v>42710</v>
      </c>
      <c r="B19">
        <v>55.662433999999998</v>
      </c>
      <c r="C19">
        <v>70.977992999999998</v>
      </c>
      <c r="D19">
        <v>44.710540999999999</v>
      </c>
      <c r="E19">
        <v>38.173419000000003</v>
      </c>
      <c r="F19">
        <v>164.02000100000001</v>
      </c>
    </row>
    <row r="20" spans="1:6" x14ac:dyDescent="0.35">
      <c r="A20" s="1">
        <v>42709</v>
      </c>
      <c r="B20">
        <v>55.185583000000001</v>
      </c>
      <c r="C20">
        <v>71.653784999999999</v>
      </c>
      <c r="D20">
        <v>44.401434999999999</v>
      </c>
      <c r="E20">
        <v>38.183357000000001</v>
      </c>
      <c r="F20">
        <v>163.681511</v>
      </c>
    </row>
    <row r="21" spans="1:6" x14ac:dyDescent="0.35">
      <c r="A21" s="1">
        <v>42706</v>
      </c>
      <c r="B21">
        <v>55.592892999999997</v>
      </c>
      <c r="C21">
        <v>70.391648000000004</v>
      </c>
      <c r="D21">
        <v>43.902878000000001</v>
      </c>
      <c r="E21">
        <v>37.656759999999998</v>
      </c>
      <c r="F21">
        <v>164.79654400000001</v>
      </c>
    </row>
    <row r="22" spans="1:6" x14ac:dyDescent="0.35">
      <c r="A22" s="1">
        <v>42705</v>
      </c>
      <c r="B22">
        <v>55.433942999999999</v>
      </c>
      <c r="C22">
        <v>70.491028</v>
      </c>
      <c r="D22">
        <v>43.085245999999998</v>
      </c>
      <c r="E22">
        <v>37.358682000000002</v>
      </c>
      <c r="F22">
        <v>163.89057199999999</v>
      </c>
    </row>
    <row r="23" spans="1:6" x14ac:dyDescent="0.35">
      <c r="A23" s="1">
        <v>42704</v>
      </c>
      <c r="B23">
        <v>56.069744</v>
      </c>
      <c r="C23">
        <v>70.570535000000007</v>
      </c>
      <c r="D23">
        <v>43.853023999999998</v>
      </c>
      <c r="E23">
        <v>37.825667000000003</v>
      </c>
      <c r="F23">
        <v>168.35073199999999</v>
      </c>
    </row>
    <row r="24" spans="1:6" x14ac:dyDescent="0.35">
      <c r="A24" s="1">
        <v>42703</v>
      </c>
      <c r="B24">
        <v>55.990271</v>
      </c>
      <c r="C24">
        <v>70.550653999999994</v>
      </c>
      <c r="D24">
        <v>44.351579999999998</v>
      </c>
      <c r="E24">
        <v>38.481431000000001</v>
      </c>
      <c r="F24">
        <v>171.96463800000001</v>
      </c>
    </row>
    <row r="25" spans="1:6" x14ac:dyDescent="0.35">
      <c r="A25" s="1">
        <v>42702</v>
      </c>
      <c r="B25">
        <v>56.139284000000004</v>
      </c>
      <c r="C25">
        <v>71.127066999999997</v>
      </c>
      <c r="D25">
        <v>43.474119999999999</v>
      </c>
      <c r="E25">
        <v>38.491368999999999</v>
      </c>
      <c r="F25">
        <v>169.555363</v>
      </c>
    </row>
    <row r="26" spans="1:6" x14ac:dyDescent="0.35">
      <c r="A26" s="1">
        <v>42699</v>
      </c>
      <c r="B26">
        <v>56.606202000000003</v>
      </c>
      <c r="C26">
        <v>70.669914000000006</v>
      </c>
      <c r="D26">
        <v>44.760396</v>
      </c>
      <c r="E26">
        <v>38.908670999999998</v>
      </c>
      <c r="F26">
        <v>169.933684</v>
      </c>
    </row>
    <row r="27" spans="1:6" x14ac:dyDescent="0.35">
      <c r="A27" s="1">
        <v>42697</v>
      </c>
      <c r="B27">
        <v>56.377712000000002</v>
      </c>
      <c r="C27">
        <v>70.113382000000001</v>
      </c>
      <c r="D27">
        <v>44.521090999999998</v>
      </c>
      <c r="E27">
        <v>38.729826000000003</v>
      </c>
      <c r="F27">
        <v>167.73346900000001</v>
      </c>
    </row>
    <row r="28" spans="1:6" x14ac:dyDescent="0.35">
      <c r="A28" s="1">
        <v>42696</v>
      </c>
      <c r="B28">
        <v>56.179023000000001</v>
      </c>
      <c r="C28">
        <v>69.695976000000002</v>
      </c>
      <c r="D28">
        <v>44.331637000000001</v>
      </c>
      <c r="E28">
        <v>37.855473000000003</v>
      </c>
      <c r="F28">
        <v>166.92706100000001</v>
      </c>
    </row>
    <row r="29" spans="1:6" x14ac:dyDescent="0.35">
      <c r="A29" s="1">
        <v>42695</v>
      </c>
      <c r="B29">
        <v>56.357841999999998</v>
      </c>
      <c r="C29">
        <v>69.815235999999999</v>
      </c>
      <c r="D29">
        <v>44.840167000000001</v>
      </c>
      <c r="E29">
        <v>39.504818999999998</v>
      </c>
      <c r="F29">
        <v>171.30757399999999</v>
      </c>
    </row>
    <row r="30" spans="1:6" x14ac:dyDescent="0.35">
      <c r="A30" s="1">
        <v>42692</v>
      </c>
      <c r="B30">
        <v>56.387644000000002</v>
      </c>
      <c r="C30">
        <v>70.332014999999998</v>
      </c>
      <c r="D30">
        <v>44.909965</v>
      </c>
      <c r="E30">
        <v>39.584307000000003</v>
      </c>
      <c r="F30">
        <v>171.09849800000001</v>
      </c>
    </row>
    <row r="31" spans="1:6" x14ac:dyDescent="0.35">
      <c r="A31" s="1">
        <v>42691</v>
      </c>
      <c r="B31">
        <v>56.308171000000002</v>
      </c>
      <c r="C31">
        <v>71.196633000000006</v>
      </c>
      <c r="D31">
        <v>45.807364</v>
      </c>
      <c r="E31">
        <v>40.130777000000002</v>
      </c>
      <c r="F31">
        <v>172.65158299999999</v>
      </c>
    </row>
    <row r="32" spans="1:6" x14ac:dyDescent="0.35">
      <c r="A32" s="1">
        <v>42690</v>
      </c>
      <c r="B32">
        <v>55.831321000000003</v>
      </c>
      <c r="C32">
        <v>70.391648000000004</v>
      </c>
      <c r="D32">
        <v>46.046672999999998</v>
      </c>
      <c r="E32">
        <v>39.693601999999998</v>
      </c>
      <c r="F32">
        <v>168.51001199999999</v>
      </c>
    </row>
    <row r="33" spans="1:6" x14ac:dyDescent="0.35">
      <c r="A33" s="1">
        <v>42689</v>
      </c>
      <c r="B33">
        <v>56.318103999999998</v>
      </c>
      <c r="C33">
        <v>70.948179999999994</v>
      </c>
      <c r="D33">
        <v>45.268926</v>
      </c>
      <c r="E33">
        <v>39.554501000000002</v>
      </c>
      <c r="F33">
        <v>166.04100500000001</v>
      </c>
    </row>
    <row r="34" spans="1:6" x14ac:dyDescent="0.35">
      <c r="A34" s="1">
        <v>42688</v>
      </c>
      <c r="B34">
        <v>56.188958999999997</v>
      </c>
      <c r="C34">
        <v>71.902237999999997</v>
      </c>
      <c r="D34">
        <v>45.199128000000002</v>
      </c>
      <c r="E34">
        <v>38.948416000000002</v>
      </c>
      <c r="F34">
        <v>162.078644</v>
      </c>
    </row>
    <row r="35" spans="1:6" x14ac:dyDescent="0.35">
      <c r="A35" s="1">
        <v>42685</v>
      </c>
      <c r="B35">
        <v>56.000202999999999</v>
      </c>
      <c r="C35">
        <v>70.928307000000004</v>
      </c>
      <c r="D35">
        <v>46.236122999999999</v>
      </c>
      <c r="E35">
        <v>39.882381000000002</v>
      </c>
      <c r="F35">
        <v>169.605144</v>
      </c>
    </row>
    <row r="36" spans="1:6" x14ac:dyDescent="0.35">
      <c r="A36" s="1">
        <v>42684</v>
      </c>
      <c r="B36">
        <v>56.288302000000002</v>
      </c>
      <c r="C36">
        <v>71.276139999999998</v>
      </c>
      <c r="D36">
        <v>46.894216999999998</v>
      </c>
      <c r="E36">
        <v>40.349366000000003</v>
      </c>
      <c r="F36">
        <v>174.83188200000001</v>
      </c>
    </row>
    <row r="37" spans="1:6" x14ac:dyDescent="0.35">
      <c r="A37" s="1">
        <v>42683</v>
      </c>
      <c r="B37">
        <v>55.930663000000003</v>
      </c>
      <c r="C37">
        <v>68.821425000000005</v>
      </c>
      <c r="D37">
        <v>45.807364</v>
      </c>
      <c r="E37">
        <v>39.812831000000003</v>
      </c>
      <c r="F37">
        <v>174.03542300000001</v>
      </c>
    </row>
    <row r="38" spans="1:6" x14ac:dyDescent="0.35">
      <c r="A38" s="1">
        <v>42682</v>
      </c>
      <c r="B38">
        <v>52.811261999999999</v>
      </c>
      <c r="C38">
        <v>64.94556</v>
      </c>
      <c r="D38">
        <v>45.488287999999997</v>
      </c>
      <c r="E38">
        <v>39.574373000000001</v>
      </c>
      <c r="F38">
        <v>177.91815199999999</v>
      </c>
    </row>
    <row r="39" spans="1:6" x14ac:dyDescent="0.35">
      <c r="A39" s="1">
        <v>42681</v>
      </c>
      <c r="B39">
        <v>52.274804000000003</v>
      </c>
      <c r="C39">
        <v>65.591538999999997</v>
      </c>
      <c r="D39">
        <v>45.578028000000003</v>
      </c>
      <c r="E39">
        <v>39.604179999999999</v>
      </c>
      <c r="F39">
        <v>177.101778</v>
      </c>
    </row>
    <row r="40" spans="1:6" x14ac:dyDescent="0.35">
      <c r="A40" s="1">
        <v>42678</v>
      </c>
      <c r="B40">
        <v>50.675364999999999</v>
      </c>
      <c r="C40">
        <v>64.766672999999997</v>
      </c>
      <c r="D40">
        <v>44.192042000000001</v>
      </c>
      <c r="E40">
        <v>38.839120999999999</v>
      </c>
      <c r="F40">
        <v>174.21463399999999</v>
      </c>
    </row>
    <row r="41" spans="1:6" x14ac:dyDescent="0.35">
      <c r="A41" s="1">
        <v>42677</v>
      </c>
      <c r="B41">
        <v>49.880614000000001</v>
      </c>
      <c r="C41">
        <v>64.975373000000005</v>
      </c>
      <c r="D41">
        <v>43.533948000000002</v>
      </c>
      <c r="E41">
        <v>38.133679000000001</v>
      </c>
      <c r="F41">
        <v>172.41264100000001</v>
      </c>
    </row>
    <row r="42" spans="1:6" x14ac:dyDescent="0.35">
      <c r="A42" s="1">
        <v>42676</v>
      </c>
      <c r="B42">
        <v>50.238253</v>
      </c>
      <c r="C42">
        <v>68.235079999999996</v>
      </c>
      <c r="D42">
        <v>43.135100999999999</v>
      </c>
      <c r="E42">
        <v>38.451625</v>
      </c>
      <c r="F42">
        <v>166.13060300000001</v>
      </c>
    </row>
    <row r="43" spans="1:6" x14ac:dyDescent="0.35">
      <c r="A43" s="1">
        <v>42675</v>
      </c>
      <c r="B43">
        <v>50.466743999999998</v>
      </c>
      <c r="C43">
        <v>66.476029999999994</v>
      </c>
      <c r="D43">
        <v>43.364440000000002</v>
      </c>
      <c r="E43">
        <v>38.799377</v>
      </c>
      <c r="F43">
        <v>165.63281799999999</v>
      </c>
    </row>
    <row r="44" spans="1:6" x14ac:dyDescent="0.35">
      <c r="A44" s="1">
        <v>42674</v>
      </c>
      <c r="B44">
        <v>50.576022999999999</v>
      </c>
      <c r="C44">
        <v>68.264893000000001</v>
      </c>
      <c r="D44">
        <v>43.444206999999999</v>
      </c>
      <c r="E44">
        <v>38.988160000000001</v>
      </c>
      <c r="F44">
        <v>167.16600299999999</v>
      </c>
    </row>
    <row r="45" spans="1:6" x14ac:dyDescent="0.35">
      <c r="A45" s="1">
        <v>42671</v>
      </c>
      <c r="B45">
        <v>50.665433</v>
      </c>
      <c r="C45">
        <v>67.082255000000004</v>
      </c>
      <c r="D45">
        <v>43.095219</v>
      </c>
      <c r="E45">
        <v>39.286234</v>
      </c>
      <c r="F45">
        <v>167.04652400000001</v>
      </c>
    </row>
    <row r="46" spans="1:6" x14ac:dyDescent="0.35">
      <c r="A46" s="1">
        <v>42670</v>
      </c>
      <c r="B46">
        <v>51.619134000000003</v>
      </c>
      <c r="C46">
        <v>74.33708</v>
      </c>
      <c r="D46">
        <v>43.254756999999998</v>
      </c>
      <c r="E46">
        <v>40.031419999999997</v>
      </c>
      <c r="F46">
        <v>166.50892400000001</v>
      </c>
    </row>
    <row r="47" spans="1:6" x14ac:dyDescent="0.35">
      <c r="A47" s="1">
        <v>42669</v>
      </c>
      <c r="B47">
        <v>48.966650999999999</v>
      </c>
      <c r="C47">
        <v>73.939554000000001</v>
      </c>
      <c r="D47">
        <v>43.244784000000003</v>
      </c>
      <c r="E47">
        <v>39.703536</v>
      </c>
      <c r="F47">
        <v>166.80759699999999</v>
      </c>
    </row>
    <row r="48" spans="1:6" x14ac:dyDescent="0.35">
      <c r="A48" s="1">
        <v>42668</v>
      </c>
      <c r="B48">
        <v>49.224944000000001</v>
      </c>
      <c r="C48">
        <v>74.446399999999997</v>
      </c>
      <c r="D48">
        <v>43.384379000000003</v>
      </c>
      <c r="E48">
        <v>39.93206</v>
      </c>
      <c r="F48">
        <v>170.22239200000001</v>
      </c>
    </row>
    <row r="49" spans="1:6" x14ac:dyDescent="0.35">
      <c r="A49" s="1">
        <v>42667</v>
      </c>
      <c r="B49">
        <v>48.907043999999999</v>
      </c>
      <c r="C49">
        <v>75.142065000000002</v>
      </c>
      <c r="D49">
        <v>45.717624000000001</v>
      </c>
      <c r="E49">
        <v>40.150649000000001</v>
      </c>
      <c r="F49">
        <v>171.39717099999999</v>
      </c>
    </row>
    <row r="50" spans="1:6" x14ac:dyDescent="0.35">
      <c r="A50" s="1">
        <v>42664</v>
      </c>
      <c r="B50">
        <v>49.691862</v>
      </c>
      <c r="C50">
        <v>74.684911999999997</v>
      </c>
      <c r="D50">
        <v>45.438433000000003</v>
      </c>
      <c r="E50">
        <v>40.240071</v>
      </c>
      <c r="F50">
        <v>171.556466</v>
      </c>
    </row>
    <row r="51" spans="1:6" x14ac:dyDescent="0.35">
      <c r="A51" s="1">
        <v>42663</v>
      </c>
      <c r="B51">
        <v>50.029631999999999</v>
      </c>
      <c r="C51">
        <v>75.112251999999998</v>
      </c>
      <c r="D51">
        <v>45.917046999999997</v>
      </c>
      <c r="E51">
        <v>40.478532999999999</v>
      </c>
      <c r="F51">
        <v>172.26331200000001</v>
      </c>
    </row>
    <row r="52" spans="1:6" x14ac:dyDescent="0.35">
      <c r="A52" s="1">
        <v>42662</v>
      </c>
      <c r="B52">
        <v>49.542844000000002</v>
      </c>
      <c r="C52">
        <v>74.744539000000003</v>
      </c>
      <c r="D52">
        <v>45.887135000000001</v>
      </c>
      <c r="E52">
        <v>39.753214999999997</v>
      </c>
      <c r="F52">
        <v>171.45690300000001</v>
      </c>
    </row>
    <row r="53" spans="1:6" x14ac:dyDescent="0.35">
      <c r="A53" s="1">
        <v>42661</v>
      </c>
      <c r="B53">
        <v>49.721663999999997</v>
      </c>
      <c r="C53">
        <v>75.261324999999999</v>
      </c>
      <c r="D53">
        <v>45.308807000000002</v>
      </c>
      <c r="E53">
        <v>40.905769999999997</v>
      </c>
      <c r="F53">
        <v>172.02437</v>
      </c>
    </row>
    <row r="54" spans="1:6" x14ac:dyDescent="0.35">
      <c r="A54" s="1">
        <v>42660</v>
      </c>
      <c r="B54">
        <v>49.016323</v>
      </c>
      <c r="C54">
        <v>74.496086000000005</v>
      </c>
      <c r="D54">
        <v>45.019647999999997</v>
      </c>
      <c r="E54">
        <v>40.329493999999997</v>
      </c>
      <c r="F54">
        <v>170.77990800000001</v>
      </c>
    </row>
    <row r="55" spans="1:6" x14ac:dyDescent="0.35">
      <c r="A55" s="1">
        <v>42657</v>
      </c>
      <c r="B55">
        <v>49.443502000000002</v>
      </c>
      <c r="C55">
        <v>74.804164999999998</v>
      </c>
      <c r="D55">
        <v>44.949849999999998</v>
      </c>
      <c r="E55">
        <v>40.528210999999999</v>
      </c>
      <c r="F55">
        <v>171.16818000000001</v>
      </c>
    </row>
    <row r="56" spans="1:6" x14ac:dyDescent="0.35">
      <c r="A56" s="1">
        <v>42656</v>
      </c>
      <c r="B56">
        <v>49.910420000000002</v>
      </c>
      <c r="C56">
        <v>74.873731000000006</v>
      </c>
      <c r="D56">
        <v>45.029617000000002</v>
      </c>
      <c r="E56">
        <v>40.716990000000003</v>
      </c>
      <c r="F56">
        <v>172.094067</v>
      </c>
    </row>
    <row r="57" spans="1:6" x14ac:dyDescent="0.35">
      <c r="A57" s="1">
        <v>42655</v>
      </c>
      <c r="B57">
        <v>49.681925</v>
      </c>
      <c r="C57">
        <v>75.320950999999994</v>
      </c>
      <c r="D57">
        <v>45.338723000000002</v>
      </c>
      <c r="E57">
        <v>40.716990000000003</v>
      </c>
      <c r="F57">
        <v>172.70136400000001</v>
      </c>
    </row>
    <row r="58" spans="1:6" x14ac:dyDescent="0.35">
      <c r="A58" s="1">
        <v>42654</v>
      </c>
      <c r="B58">
        <v>49.224944000000001</v>
      </c>
      <c r="C58">
        <v>74.853859</v>
      </c>
      <c r="D58">
        <v>45.558086000000003</v>
      </c>
      <c r="E58">
        <v>40.637501999999998</v>
      </c>
      <c r="F58">
        <v>173.19914900000001</v>
      </c>
    </row>
    <row r="59" spans="1:6" x14ac:dyDescent="0.35">
      <c r="A59" s="1">
        <v>42653</v>
      </c>
      <c r="B59">
        <v>49.483240000000002</v>
      </c>
      <c r="C59">
        <v>75.996742999999995</v>
      </c>
      <c r="D59">
        <v>47.552311000000003</v>
      </c>
      <c r="E59">
        <v>42.947797999999999</v>
      </c>
      <c r="F59">
        <v>178.39602099999999</v>
      </c>
    </row>
    <row r="60" spans="1:6" x14ac:dyDescent="0.35">
      <c r="A60" s="1">
        <v>42650</v>
      </c>
      <c r="B60">
        <v>55.066370999999997</v>
      </c>
      <c r="C60">
        <v>75.927176000000003</v>
      </c>
      <c r="D60">
        <v>47.243209</v>
      </c>
      <c r="E60">
        <v>42.424526999999998</v>
      </c>
      <c r="F60">
        <v>176.61394300000001</v>
      </c>
    </row>
    <row r="61" spans="1:6" x14ac:dyDescent="0.35">
      <c r="A61" s="1">
        <v>42649</v>
      </c>
      <c r="B61">
        <v>54.688862999999998</v>
      </c>
      <c r="C61">
        <v>76.235254999999995</v>
      </c>
      <c r="D61">
        <v>47.163437999999999</v>
      </c>
      <c r="E61">
        <v>42.424526999999998</v>
      </c>
      <c r="F61">
        <v>176.32523499999999</v>
      </c>
    </row>
    <row r="62" spans="1:6" x14ac:dyDescent="0.35">
      <c r="A62" s="1">
        <v>42648</v>
      </c>
      <c r="B62">
        <v>54.430570000000003</v>
      </c>
      <c r="C62">
        <v>75.410390000000007</v>
      </c>
      <c r="D62">
        <v>47.013872999999997</v>
      </c>
      <c r="E62">
        <v>42.197446999999997</v>
      </c>
      <c r="F62">
        <v>175.867267</v>
      </c>
    </row>
    <row r="63" spans="1:6" x14ac:dyDescent="0.35">
      <c r="A63" s="1">
        <v>42647</v>
      </c>
      <c r="B63">
        <v>54.470306000000001</v>
      </c>
      <c r="C63">
        <v>75.221570999999997</v>
      </c>
      <c r="D63">
        <v>46.694797999999999</v>
      </c>
      <c r="E63">
        <v>41.565567999999999</v>
      </c>
      <c r="F63">
        <v>175.2998</v>
      </c>
    </row>
    <row r="64" spans="1:6" x14ac:dyDescent="0.35">
      <c r="A64" s="1">
        <v>42646</v>
      </c>
      <c r="B64">
        <v>53.927675000000001</v>
      </c>
      <c r="C64">
        <v>75.320950999999994</v>
      </c>
      <c r="D64">
        <v>47.003900000000002</v>
      </c>
      <c r="E64">
        <v>42.009856999999997</v>
      </c>
      <c r="F64">
        <v>177.61947799999999</v>
      </c>
    </row>
    <row r="65" spans="1:6" x14ac:dyDescent="0.35">
      <c r="A65" s="1">
        <v>42643</v>
      </c>
      <c r="B65">
        <v>53.197588000000003</v>
      </c>
      <c r="C65">
        <v>77.219126000000003</v>
      </c>
      <c r="D65">
        <v>46.954045000000001</v>
      </c>
      <c r="E65">
        <v>41.753158999999997</v>
      </c>
      <c r="F65">
        <v>178.93362099999999</v>
      </c>
    </row>
    <row r="66" spans="1:6" x14ac:dyDescent="0.35">
      <c r="A66" s="1">
        <v>42642</v>
      </c>
      <c r="B66">
        <v>53.148259000000003</v>
      </c>
      <c r="C66">
        <v>76.424081999999999</v>
      </c>
      <c r="D66">
        <v>46.161338999999998</v>
      </c>
      <c r="E66">
        <v>40.913947</v>
      </c>
      <c r="F66">
        <v>175.65820600000001</v>
      </c>
    </row>
    <row r="67" spans="1:6" x14ac:dyDescent="0.35">
      <c r="A67" s="1">
        <v>42641</v>
      </c>
      <c r="B67">
        <v>54.351914999999998</v>
      </c>
      <c r="C67">
        <v>77.329445000000007</v>
      </c>
      <c r="D67">
        <v>46.927213999999999</v>
      </c>
      <c r="E67">
        <v>41.753158999999997</v>
      </c>
      <c r="F67">
        <v>178.376105</v>
      </c>
    </row>
    <row r="68" spans="1:6" x14ac:dyDescent="0.35">
      <c r="A68" s="1">
        <v>42640</v>
      </c>
      <c r="B68">
        <v>54.993208000000003</v>
      </c>
      <c r="C68">
        <v>77.210869000000002</v>
      </c>
      <c r="D68">
        <v>46.449786000000003</v>
      </c>
      <c r="E68">
        <v>41.792651999999997</v>
      </c>
      <c r="F68">
        <v>178.17699400000001</v>
      </c>
    </row>
    <row r="69" spans="1:6" x14ac:dyDescent="0.35">
      <c r="A69" s="1">
        <v>42639</v>
      </c>
      <c r="B69">
        <v>54.736688999999998</v>
      </c>
      <c r="C69">
        <v>75.965849000000006</v>
      </c>
      <c r="D69">
        <v>46.320481000000001</v>
      </c>
      <c r="E69">
        <v>41.150902000000002</v>
      </c>
      <c r="F69">
        <v>176.225672</v>
      </c>
    </row>
    <row r="70" spans="1:6" x14ac:dyDescent="0.35">
      <c r="A70" s="1">
        <v>42636</v>
      </c>
      <c r="B70">
        <v>55.723291000000003</v>
      </c>
      <c r="C70">
        <v>76.736580000000004</v>
      </c>
      <c r="D70">
        <v>46.360267999999998</v>
      </c>
      <c r="E70">
        <v>41.654426000000001</v>
      </c>
      <c r="F70">
        <v>178.704645</v>
      </c>
    </row>
    <row r="71" spans="1:6" x14ac:dyDescent="0.35">
      <c r="A71" s="1">
        <v>42635</v>
      </c>
      <c r="B71">
        <v>55.664093999999999</v>
      </c>
      <c r="C71">
        <v>76.637763000000007</v>
      </c>
      <c r="D71">
        <v>46.419944000000001</v>
      </c>
      <c r="E71">
        <v>41.684047999999997</v>
      </c>
      <c r="F71">
        <v>180.745564</v>
      </c>
    </row>
    <row r="72" spans="1:6" x14ac:dyDescent="0.35">
      <c r="A72" s="1">
        <v>42634</v>
      </c>
      <c r="B72">
        <v>55.180661000000001</v>
      </c>
      <c r="C72">
        <v>75.936206999999996</v>
      </c>
      <c r="D72">
        <v>45.793322000000003</v>
      </c>
      <c r="E72">
        <v>41.387853</v>
      </c>
      <c r="F72">
        <v>178.58518100000001</v>
      </c>
    </row>
    <row r="73" spans="1:6" x14ac:dyDescent="0.35">
      <c r="A73" s="1">
        <v>42633</v>
      </c>
      <c r="B73">
        <v>54.815618999999998</v>
      </c>
      <c r="C73">
        <v>75.056790000000007</v>
      </c>
      <c r="D73">
        <v>45.465088999999999</v>
      </c>
      <c r="E73">
        <v>41.052173000000003</v>
      </c>
      <c r="F73">
        <v>175.11063999999999</v>
      </c>
    </row>
    <row r="74" spans="1:6" x14ac:dyDescent="0.35">
      <c r="A74" s="1">
        <v>42632</v>
      </c>
      <c r="B74">
        <v>54.34205</v>
      </c>
      <c r="C74">
        <v>75.659537</v>
      </c>
      <c r="D74">
        <v>44.709161999999999</v>
      </c>
      <c r="E74">
        <v>41.150902000000002</v>
      </c>
      <c r="F74">
        <v>174.881663</v>
      </c>
    </row>
    <row r="75" spans="1:6" x14ac:dyDescent="0.35">
      <c r="A75" s="1">
        <v>42629</v>
      </c>
      <c r="B75">
        <v>54.855080000000001</v>
      </c>
      <c r="C75">
        <v>76.084424999999996</v>
      </c>
      <c r="D75">
        <v>44.550020000000004</v>
      </c>
      <c r="E75">
        <v>41.338489000000003</v>
      </c>
      <c r="F75">
        <v>174.42369500000001</v>
      </c>
    </row>
    <row r="76" spans="1:6" x14ac:dyDescent="0.35">
      <c r="A76" s="1">
        <v>42628</v>
      </c>
      <c r="B76">
        <v>55.220126</v>
      </c>
      <c r="C76">
        <v>75.689178999999996</v>
      </c>
      <c r="D76">
        <v>45.196534999999997</v>
      </c>
      <c r="E76">
        <v>40.598008999999998</v>
      </c>
      <c r="F76">
        <v>175.24006800000001</v>
      </c>
    </row>
    <row r="77" spans="1:6" x14ac:dyDescent="0.35">
      <c r="A77" s="1">
        <v>42627</v>
      </c>
      <c r="B77">
        <v>54.490037999999998</v>
      </c>
      <c r="C77">
        <v>74.365116</v>
      </c>
      <c r="D77">
        <v>44.619644000000001</v>
      </c>
      <c r="E77">
        <v>40.291947</v>
      </c>
      <c r="F77">
        <v>172.034335</v>
      </c>
    </row>
    <row r="78" spans="1:6" x14ac:dyDescent="0.35">
      <c r="A78" s="1">
        <v>42626</v>
      </c>
      <c r="B78">
        <v>54.855080000000001</v>
      </c>
      <c r="C78">
        <v>77.161460000000005</v>
      </c>
      <c r="D78">
        <v>44.659430999999998</v>
      </c>
      <c r="E78">
        <v>40.124102999999998</v>
      </c>
      <c r="F78">
        <v>170.341871</v>
      </c>
    </row>
    <row r="79" spans="1:6" x14ac:dyDescent="0.35">
      <c r="A79" s="1">
        <v>42625</v>
      </c>
      <c r="B79">
        <v>55.565435000000001</v>
      </c>
      <c r="C79">
        <v>79.028993999999997</v>
      </c>
      <c r="D79">
        <v>45.504874999999998</v>
      </c>
      <c r="E79">
        <v>40.894199999999998</v>
      </c>
      <c r="F79">
        <v>172.522154</v>
      </c>
    </row>
    <row r="80" spans="1:6" x14ac:dyDescent="0.35">
      <c r="A80" s="1">
        <v>42622</v>
      </c>
      <c r="B80">
        <v>54.914278000000003</v>
      </c>
      <c r="C80">
        <v>77.872900000000001</v>
      </c>
      <c r="D80">
        <v>44.639538000000002</v>
      </c>
      <c r="E80">
        <v>40.489404999999998</v>
      </c>
      <c r="F80">
        <v>170.24230800000001</v>
      </c>
    </row>
    <row r="81" spans="1:6" x14ac:dyDescent="0.35">
      <c r="A81" s="1">
        <v>42621</v>
      </c>
      <c r="B81">
        <v>56.048872000000003</v>
      </c>
      <c r="C81">
        <v>79.750309999999999</v>
      </c>
      <c r="D81">
        <v>46.768070999999999</v>
      </c>
      <c r="E81">
        <v>41.318742</v>
      </c>
      <c r="F81">
        <v>175.867267</v>
      </c>
    </row>
    <row r="82" spans="1:6" x14ac:dyDescent="0.35">
      <c r="A82" s="1">
        <v>42620</v>
      </c>
      <c r="B82">
        <v>55.812085000000003</v>
      </c>
      <c r="C82">
        <v>80.194963000000001</v>
      </c>
      <c r="D82">
        <v>46.857588999999997</v>
      </c>
      <c r="E82">
        <v>41.368110000000001</v>
      </c>
      <c r="F82">
        <v>176.97234900000001</v>
      </c>
    </row>
    <row r="83" spans="1:6" x14ac:dyDescent="0.35">
      <c r="A83" s="1">
        <v>42619</v>
      </c>
      <c r="B83">
        <v>56.196860000000001</v>
      </c>
      <c r="C83">
        <v>79.849119000000002</v>
      </c>
      <c r="D83">
        <v>46.698445999999997</v>
      </c>
      <c r="E83">
        <v>41.624808000000002</v>
      </c>
      <c r="F83">
        <v>176.43475000000001</v>
      </c>
    </row>
    <row r="84" spans="1:6" x14ac:dyDescent="0.35">
      <c r="A84" s="1">
        <v>42615</v>
      </c>
      <c r="B84">
        <v>55.595032000000003</v>
      </c>
      <c r="C84">
        <v>78.781966999999995</v>
      </c>
      <c r="D84">
        <v>46.748178000000003</v>
      </c>
      <c r="E84">
        <v>41.555697000000002</v>
      </c>
      <c r="F84">
        <v>175.879302</v>
      </c>
    </row>
    <row r="85" spans="1:6" x14ac:dyDescent="0.35">
      <c r="A85" s="1">
        <v>42614</v>
      </c>
      <c r="B85">
        <v>55.999538000000001</v>
      </c>
      <c r="C85">
        <v>78.752317000000005</v>
      </c>
      <c r="D85">
        <v>46.738233000000001</v>
      </c>
      <c r="E85">
        <v>41.763030000000001</v>
      </c>
      <c r="F85">
        <v>175.581737</v>
      </c>
    </row>
    <row r="86" spans="1:6" x14ac:dyDescent="0.35">
      <c r="A86" s="1">
        <v>42613</v>
      </c>
      <c r="B86">
        <v>56.621099000000001</v>
      </c>
      <c r="C86">
        <v>78.722674999999995</v>
      </c>
      <c r="D86">
        <v>46.728284000000002</v>
      </c>
      <c r="E86">
        <v>41.486586000000003</v>
      </c>
      <c r="F86">
        <v>175.770195</v>
      </c>
    </row>
    <row r="87" spans="1:6" x14ac:dyDescent="0.35">
      <c r="A87" s="1">
        <v>42612</v>
      </c>
      <c r="B87">
        <v>56.473111000000003</v>
      </c>
      <c r="C87">
        <v>78.772082999999995</v>
      </c>
      <c r="D87">
        <v>46.887427000000002</v>
      </c>
      <c r="E87">
        <v>42.286304999999999</v>
      </c>
      <c r="F87">
        <v>176.28595899999999</v>
      </c>
    </row>
    <row r="88" spans="1:6" x14ac:dyDescent="0.35">
      <c r="A88" s="1">
        <v>42611</v>
      </c>
      <c r="B88">
        <v>57.972743000000001</v>
      </c>
      <c r="C88">
        <v>78.821483999999998</v>
      </c>
      <c r="D88">
        <v>47.364854999999999</v>
      </c>
      <c r="E88">
        <v>42.700972</v>
      </c>
      <c r="F88">
        <v>175.809864</v>
      </c>
    </row>
    <row r="89" spans="1:6" x14ac:dyDescent="0.35">
      <c r="A89" s="1">
        <v>42608</v>
      </c>
      <c r="B89">
        <v>57.982610999999999</v>
      </c>
      <c r="C89">
        <v>78.406480000000002</v>
      </c>
      <c r="D89">
        <v>47.066462999999999</v>
      </c>
      <c r="E89">
        <v>42.434398999999999</v>
      </c>
      <c r="F89">
        <v>174.04432700000001</v>
      </c>
    </row>
    <row r="90" spans="1:6" x14ac:dyDescent="0.35">
      <c r="A90" s="1">
        <v>42607</v>
      </c>
      <c r="B90">
        <v>57.972743000000001</v>
      </c>
      <c r="C90">
        <v>78.416363000000004</v>
      </c>
      <c r="D90">
        <v>47.006782999999999</v>
      </c>
      <c r="E90">
        <v>42.296176000000003</v>
      </c>
      <c r="F90">
        <v>172.725131</v>
      </c>
    </row>
    <row r="91" spans="1:6" x14ac:dyDescent="0.35">
      <c r="A91" s="1">
        <v>42606</v>
      </c>
      <c r="B91">
        <v>57.805022000000001</v>
      </c>
      <c r="C91">
        <v>80.115913000000006</v>
      </c>
      <c r="D91">
        <v>46.449786000000003</v>
      </c>
      <c r="E91">
        <v>42.621985000000002</v>
      </c>
      <c r="F91">
        <v>171.84236300000001</v>
      </c>
    </row>
    <row r="92" spans="1:6" x14ac:dyDescent="0.35">
      <c r="A92" s="1">
        <v>42605</v>
      </c>
      <c r="B92">
        <v>59.058008000000001</v>
      </c>
      <c r="C92">
        <v>81.044730000000001</v>
      </c>
      <c r="D92">
        <v>47.563783999999998</v>
      </c>
      <c r="E92">
        <v>43.342722000000002</v>
      </c>
      <c r="F92">
        <v>173.488879</v>
      </c>
    </row>
    <row r="93" spans="1:6" x14ac:dyDescent="0.35">
      <c r="A93" s="1">
        <v>42604</v>
      </c>
      <c r="B93">
        <v>58.466043999999997</v>
      </c>
      <c r="C93">
        <v>81.173190000000005</v>
      </c>
      <c r="D93">
        <v>47.325071999999999</v>
      </c>
      <c r="E93">
        <v>43.609290999999999</v>
      </c>
      <c r="F93">
        <v>173.042539</v>
      </c>
    </row>
    <row r="94" spans="1:6" x14ac:dyDescent="0.35">
      <c r="A94" s="1">
        <v>42601</v>
      </c>
      <c r="B94">
        <v>58.495645000000003</v>
      </c>
      <c r="C94">
        <v>80.748301999999995</v>
      </c>
      <c r="D94">
        <v>47.364854999999999</v>
      </c>
      <c r="E94">
        <v>43.678406000000003</v>
      </c>
      <c r="F94">
        <v>172.43749399999999</v>
      </c>
    </row>
    <row r="95" spans="1:6" x14ac:dyDescent="0.35">
      <c r="A95" s="1">
        <v>42600</v>
      </c>
      <c r="B95">
        <v>57.893816999999999</v>
      </c>
      <c r="C95">
        <v>81.439976000000001</v>
      </c>
      <c r="D95">
        <v>46.469678999999999</v>
      </c>
      <c r="E95">
        <v>43.796880999999999</v>
      </c>
      <c r="F95">
        <v>172.288704</v>
      </c>
    </row>
    <row r="96" spans="1:6" x14ac:dyDescent="0.35">
      <c r="A96" s="1">
        <v>42599</v>
      </c>
      <c r="B96">
        <v>57.518906999999999</v>
      </c>
      <c r="C96">
        <v>81.795696000000007</v>
      </c>
      <c r="D96">
        <v>48.170515999999999</v>
      </c>
      <c r="E96">
        <v>44.112819000000002</v>
      </c>
      <c r="F96">
        <v>171.70350099999999</v>
      </c>
    </row>
    <row r="97" spans="1:6" x14ac:dyDescent="0.35">
      <c r="A97" s="1">
        <v>42598</v>
      </c>
      <c r="B97">
        <v>58.614035999999999</v>
      </c>
      <c r="C97">
        <v>81.696886000000006</v>
      </c>
      <c r="D97">
        <v>48.021318000000001</v>
      </c>
      <c r="E97">
        <v>44.349769999999999</v>
      </c>
      <c r="F97">
        <v>171.376181</v>
      </c>
    </row>
    <row r="98" spans="1:6" x14ac:dyDescent="0.35">
      <c r="A98" s="1">
        <v>42597</v>
      </c>
      <c r="B98">
        <v>59.225727999999997</v>
      </c>
      <c r="C98">
        <v>82.200823999999997</v>
      </c>
      <c r="D98">
        <v>48.180461000000001</v>
      </c>
      <c r="E98">
        <v>44.576853999999997</v>
      </c>
      <c r="F98">
        <v>172.79456999999999</v>
      </c>
    </row>
    <row r="99" spans="1:6" x14ac:dyDescent="0.35">
      <c r="A99" s="1">
        <v>42594</v>
      </c>
      <c r="B99">
        <v>59.817692000000001</v>
      </c>
      <c r="C99">
        <v>82.605945000000006</v>
      </c>
      <c r="D99">
        <v>47.882069000000001</v>
      </c>
      <c r="E99">
        <v>44.468249999999998</v>
      </c>
      <c r="F99">
        <v>172.566428</v>
      </c>
    </row>
    <row r="100" spans="1:6" x14ac:dyDescent="0.35">
      <c r="A100" s="1">
        <v>42593</v>
      </c>
      <c r="B100">
        <v>60.153137000000001</v>
      </c>
      <c r="C100">
        <v>82.615827999999993</v>
      </c>
      <c r="D100">
        <v>47.872123999999999</v>
      </c>
      <c r="E100">
        <v>44.478121000000002</v>
      </c>
      <c r="F100">
        <v>175.274258</v>
      </c>
    </row>
    <row r="101" spans="1:6" x14ac:dyDescent="0.35">
      <c r="A101" s="1">
        <v>42592</v>
      </c>
      <c r="B101">
        <v>59.768362000000003</v>
      </c>
      <c r="C101">
        <v>82.556544000000002</v>
      </c>
      <c r="D101">
        <v>47.255443</v>
      </c>
      <c r="E101">
        <v>44.241169999999997</v>
      </c>
      <c r="F101">
        <v>173.54839000000001</v>
      </c>
    </row>
    <row r="102" spans="1:6" x14ac:dyDescent="0.35">
      <c r="A102" s="1">
        <v>42591</v>
      </c>
      <c r="B102">
        <v>60.784560999999997</v>
      </c>
      <c r="C102">
        <v>82.803572000000003</v>
      </c>
      <c r="D102">
        <v>47.195766999999996</v>
      </c>
      <c r="E102">
        <v>44.507742999999998</v>
      </c>
      <c r="F102">
        <v>172.73504500000001</v>
      </c>
    </row>
    <row r="103" spans="1:6" x14ac:dyDescent="0.35">
      <c r="A103" s="1">
        <v>42590</v>
      </c>
      <c r="B103">
        <v>59.492111000000001</v>
      </c>
      <c r="C103">
        <v>82.783805000000001</v>
      </c>
      <c r="D103">
        <v>46.976945000000001</v>
      </c>
      <c r="E103">
        <v>44.448503000000002</v>
      </c>
      <c r="F103">
        <v>172.110174</v>
      </c>
    </row>
    <row r="104" spans="1:6" x14ac:dyDescent="0.35">
      <c r="A104" s="1">
        <v>42587</v>
      </c>
      <c r="B104">
        <v>62.432184999999997</v>
      </c>
      <c r="C104">
        <v>83.356909999999999</v>
      </c>
      <c r="D104">
        <v>47.235554</v>
      </c>
      <c r="E104">
        <v>44.685454</v>
      </c>
      <c r="F104">
        <v>172.31845899999999</v>
      </c>
    </row>
    <row r="105" spans="1:6" x14ac:dyDescent="0.35">
      <c r="A105" s="1">
        <v>42586</v>
      </c>
      <c r="B105">
        <v>74.310875999999993</v>
      </c>
      <c r="C105">
        <v>82.586185999999998</v>
      </c>
      <c r="D105">
        <v>46.579090000000001</v>
      </c>
      <c r="E105">
        <v>44.241169999999997</v>
      </c>
      <c r="F105">
        <v>170.136337</v>
      </c>
    </row>
    <row r="106" spans="1:6" x14ac:dyDescent="0.35">
      <c r="A106" s="1">
        <v>42585</v>
      </c>
      <c r="B106">
        <v>73.797847000000004</v>
      </c>
      <c r="C106">
        <v>83.633579999999995</v>
      </c>
      <c r="D106">
        <v>46.837696000000001</v>
      </c>
      <c r="E106">
        <v>44.379392000000003</v>
      </c>
      <c r="F106">
        <v>174.35180600000001</v>
      </c>
    </row>
    <row r="107" spans="1:6" x14ac:dyDescent="0.35">
      <c r="A107" s="1">
        <v>42584</v>
      </c>
      <c r="B107">
        <v>74.044497000000007</v>
      </c>
      <c r="C107">
        <v>83.910248999999993</v>
      </c>
      <c r="D107">
        <v>46.927213999999999</v>
      </c>
      <c r="E107">
        <v>44.497867999999997</v>
      </c>
      <c r="F107">
        <v>174.99651900000001</v>
      </c>
    </row>
    <row r="108" spans="1:6" x14ac:dyDescent="0.35">
      <c r="A108" s="1">
        <v>42583</v>
      </c>
      <c r="B108">
        <v>75.169223000000002</v>
      </c>
      <c r="C108">
        <v>81.430099999999996</v>
      </c>
      <c r="D108">
        <v>47.613515</v>
      </c>
      <c r="E108">
        <v>44.715076000000003</v>
      </c>
      <c r="F108">
        <v>175.343681</v>
      </c>
    </row>
    <row r="109" spans="1:6" x14ac:dyDescent="0.35">
      <c r="A109" s="1">
        <v>42580</v>
      </c>
      <c r="B109">
        <v>73.807706999999994</v>
      </c>
      <c r="C109">
        <v>82.605945000000006</v>
      </c>
      <c r="D109">
        <v>47.852231000000003</v>
      </c>
      <c r="E109">
        <v>44.181930000000001</v>
      </c>
      <c r="F109">
        <v>174.57002</v>
      </c>
    </row>
    <row r="110" spans="1:6" x14ac:dyDescent="0.35">
      <c r="A110" s="1">
        <v>42579</v>
      </c>
      <c r="B110">
        <v>73.659723</v>
      </c>
      <c r="C110">
        <v>81.578310000000002</v>
      </c>
      <c r="D110">
        <v>47.255443</v>
      </c>
      <c r="E110">
        <v>43.885739000000001</v>
      </c>
      <c r="F110">
        <v>174.530351</v>
      </c>
    </row>
    <row r="111" spans="1:6" x14ac:dyDescent="0.35">
      <c r="A111" s="1">
        <v>42578</v>
      </c>
      <c r="B111">
        <v>75.44547</v>
      </c>
      <c r="C111">
        <v>82.349035000000001</v>
      </c>
      <c r="D111">
        <v>47.006782999999999</v>
      </c>
      <c r="E111">
        <v>43.115637999999997</v>
      </c>
      <c r="F111">
        <v>173.11196200000001</v>
      </c>
    </row>
    <row r="112" spans="1:6" x14ac:dyDescent="0.35">
      <c r="A112" s="1">
        <v>42577</v>
      </c>
      <c r="B112">
        <v>74.054357999999993</v>
      </c>
      <c r="C112">
        <v>82.645470000000003</v>
      </c>
      <c r="D112">
        <v>46.698445999999997</v>
      </c>
      <c r="E112">
        <v>43.046526999999998</v>
      </c>
      <c r="F112">
        <v>173.6079</v>
      </c>
    </row>
    <row r="113" spans="1:6" x14ac:dyDescent="0.35">
      <c r="A113" s="1">
        <v>42576</v>
      </c>
      <c r="B113">
        <v>74.547658999999996</v>
      </c>
      <c r="C113">
        <v>81.874746000000002</v>
      </c>
      <c r="D113">
        <v>45.892785000000003</v>
      </c>
      <c r="E113">
        <v>42.858939999999997</v>
      </c>
      <c r="F113">
        <v>171.376181</v>
      </c>
    </row>
    <row r="114" spans="1:6" x14ac:dyDescent="0.35">
      <c r="A114" s="1">
        <v>42573</v>
      </c>
      <c r="B114">
        <v>74.666054000000003</v>
      </c>
      <c r="C114">
        <v>82.003197999999998</v>
      </c>
      <c r="D114">
        <v>46.33043</v>
      </c>
      <c r="E114">
        <v>42.621985000000002</v>
      </c>
      <c r="F114">
        <v>172.258949</v>
      </c>
    </row>
    <row r="115" spans="1:6" x14ac:dyDescent="0.35">
      <c r="A115" s="1">
        <v>42572</v>
      </c>
      <c r="B115">
        <v>74.488465000000005</v>
      </c>
      <c r="C115">
        <v>81.627718999999999</v>
      </c>
      <c r="D115">
        <v>46.419944000000001</v>
      </c>
      <c r="E115">
        <v>42.493637999999997</v>
      </c>
      <c r="F115">
        <v>173.43928299999999</v>
      </c>
    </row>
    <row r="116" spans="1:6" x14ac:dyDescent="0.35">
      <c r="A116" s="1">
        <v>42571</v>
      </c>
      <c r="B116">
        <v>74.705518999999995</v>
      </c>
      <c r="C116">
        <v>82.299633999999998</v>
      </c>
      <c r="D116">
        <v>46.758122</v>
      </c>
      <c r="E116">
        <v>42.10859</v>
      </c>
      <c r="F116">
        <v>174.35180600000001</v>
      </c>
    </row>
    <row r="117" spans="1:6" x14ac:dyDescent="0.35">
      <c r="A117" s="1">
        <v>42570</v>
      </c>
      <c r="B117">
        <v>74.458867999999995</v>
      </c>
      <c r="C117">
        <v>81.835221000000004</v>
      </c>
      <c r="D117">
        <v>46.728284000000002</v>
      </c>
      <c r="E117">
        <v>41.269378000000003</v>
      </c>
      <c r="F117">
        <v>173.10204899999999</v>
      </c>
    </row>
    <row r="118" spans="1:6" x14ac:dyDescent="0.35">
      <c r="A118" s="1">
        <v>42569</v>
      </c>
      <c r="B118">
        <v>74.942301</v>
      </c>
      <c r="C118">
        <v>82.220583000000005</v>
      </c>
      <c r="D118">
        <v>46.549249000000003</v>
      </c>
      <c r="E118">
        <v>41.555697000000002</v>
      </c>
      <c r="F118">
        <v>172.983013</v>
      </c>
    </row>
    <row r="119" spans="1:6" x14ac:dyDescent="0.35">
      <c r="A119" s="1">
        <v>42566</v>
      </c>
      <c r="B119">
        <v>74.981765999999993</v>
      </c>
      <c r="C119">
        <v>81.380691999999996</v>
      </c>
      <c r="D119">
        <v>46.419944000000001</v>
      </c>
      <c r="E119">
        <v>41.565567999999999</v>
      </c>
      <c r="F119">
        <v>173.65749600000001</v>
      </c>
    </row>
    <row r="120" spans="1:6" x14ac:dyDescent="0.35">
      <c r="A120" s="1">
        <v>42565</v>
      </c>
      <c r="B120">
        <v>75.741446999999994</v>
      </c>
      <c r="C120">
        <v>81.983439000000004</v>
      </c>
      <c r="D120">
        <v>46.549249000000003</v>
      </c>
      <c r="E120">
        <v>41.743284000000003</v>
      </c>
      <c r="F120">
        <v>175.09571199999999</v>
      </c>
    </row>
    <row r="121" spans="1:6" x14ac:dyDescent="0.35">
      <c r="A121" s="1">
        <v>42564</v>
      </c>
      <c r="B121">
        <v>75.553996999999995</v>
      </c>
      <c r="C121">
        <v>81.301641000000004</v>
      </c>
      <c r="D121">
        <v>46.161338999999998</v>
      </c>
      <c r="E121">
        <v>41.437221000000001</v>
      </c>
      <c r="F121">
        <v>174.51051000000001</v>
      </c>
    </row>
    <row r="122" spans="1:6" x14ac:dyDescent="0.35">
      <c r="A122" s="1">
        <v>42563</v>
      </c>
      <c r="B122">
        <v>75.179084000000003</v>
      </c>
      <c r="C122">
        <v>80.797702999999998</v>
      </c>
      <c r="D122">
        <v>46.280695000000001</v>
      </c>
      <c r="E122">
        <v>41.674174000000001</v>
      </c>
      <c r="F122">
        <v>174.27245400000001</v>
      </c>
    </row>
    <row r="123" spans="1:6" x14ac:dyDescent="0.35">
      <c r="A123" s="1">
        <v>42562</v>
      </c>
      <c r="B123">
        <v>74.379937999999996</v>
      </c>
      <c r="C123">
        <v>80.096146000000005</v>
      </c>
      <c r="D123">
        <v>45.156751999999997</v>
      </c>
      <c r="E123">
        <v>41.330730000000003</v>
      </c>
      <c r="F123">
        <v>174.917182</v>
      </c>
    </row>
    <row r="124" spans="1:6" x14ac:dyDescent="0.35">
      <c r="A124" s="1">
        <v>42559</v>
      </c>
      <c r="B124">
        <v>74.271411000000001</v>
      </c>
      <c r="C124">
        <v>79.424232000000003</v>
      </c>
      <c r="D124">
        <v>45.236320999999997</v>
      </c>
      <c r="E124">
        <v>41.105041</v>
      </c>
      <c r="F124">
        <v>174.21294399999999</v>
      </c>
    </row>
    <row r="125" spans="1:6" x14ac:dyDescent="0.35">
      <c r="A125" s="1">
        <v>42558</v>
      </c>
      <c r="B125">
        <v>73.087491999999997</v>
      </c>
      <c r="C125">
        <v>78.495413999999997</v>
      </c>
      <c r="D125">
        <v>44.181998999999998</v>
      </c>
      <c r="E125">
        <v>40.584972999999998</v>
      </c>
      <c r="F125">
        <v>171.76301100000001</v>
      </c>
    </row>
    <row r="126" spans="1:6" x14ac:dyDescent="0.35">
      <c r="A126" s="1">
        <v>42557</v>
      </c>
      <c r="B126">
        <v>72.870437999999993</v>
      </c>
      <c r="C126">
        <v>79.038870000000003</v>
      </c>
      <c r="D126">
        <v>44.231734000000003</v>
      </c>
      <c r="E126">
        <v>40.064906000000001</v>
      </c>
      <c r="F126">
        <v>170.67195799999999</v>
      </c>
    </row>
    <row r="127" spans="1:6" x14ac:dyDescent="0.35">
      <c r="A127" s="1">
        <v>42556</v>
      </c>
      <c r="B127">
        <v>72.791507999999993</v>
      </c>
      <c r="C127">
        <v>77.299802</v>
      </c>
      <c r="D127">
        <v>43.515591000000001</v>
      </c>
      <c r="E127">
        <v>38.700949999999999</v>
      </c>
      <c r="F127">
        <v>169.81894500000001</v>
      </c>
    </row>
    <row r="128" spans="1:6" x14ac:dyDescent="0.35">
      <c r="A128" s="1">
        <v>42552</v>
      </c>
      <c r="B128">
        <v>72.791507999999993</v>
      </c>
      <c r="C128">
        <v>77.359087000000002</v>
      </c>
      <c r="D128">
        <v>44.361035000000001</v>
      </c>
      <c r="E128">
        <v>38.799078000000002</v>
      </c>
      <c r="F128">
        <v>168.26169300000001</v>
      </c>
    </row>
    <row r="129" spans="1:6" x14ac:dyDescent="0.35">
      <c r="A129" s="1">
        <v>42551</v>
      </c>
      <c r="B129">
        <v>72.564594</v>
      </c>
      <c r="C129">
        <v>77.082417000000007</v>
      </c>
      <c r="D129">
        <v>44.122323000000002</v>
      </c>
      <c r="E129">
        <v>38.573388000000001</v>
      </c>
      <c r="F129">
        <v>168.212097</v>
      </c>
    </row>
    <row r="130" spans="1:6" x14ac:dyDescent="0.35">
      <c r="A130" s="1">
        <v>42550</v>
      </c>
      <c r="B130">
        <v>72.021960000000007</v>
      </c>
      <c r="C130">
        <v>76.370976999999996</v>
      </c>
      <c r="D130">
        <v>43.411154000000003</v>
      </c>
      <c r="E130">
        <v>37.847253000000002</v>
      </c>
      <c r="F130">
        <v>166.80363600000001</v>
      </c>
    </row>
    <row r="131" spans="1:6" x14ac:dyDescent="0.35">
      <c r="A131" s="1">
        <v>42549</v>
      </c>
      <c r="B131">
        <v>70.670316999999997</v>
      </c>
      <c r="C131">
        <v>74.089429999999993</v>
      </c>
      <c r="D131">
        <v>42.766337999999998</v>
      </c>
      <c r="E131">
        <v>36.856180999999999</v>
      </c>
      <c r="F131">
        <v>162.74687</v>
      </c>
    </row>
    <row r="132" spans="1:6" x14ac:dyDescent="0.35">
      <c r="A132" s="1">
        <v>42548</v>
      </c>
      <c r="B132">
        <v>69.011754999999994</v>
      </c>
      <c r="C132">
        <v>72.380356000000006</v>
      </c>
      <c r="D132">
        <v>41.923112000000003</v>
      </c>
      <c r="E132">
        <v>36.257610999999997</v>
      </c>
      <c r="F132">
        <v>161.68555699999999</v>
      </c>
    </row>
    <row r="133" spans="1:6" x14ac:dyDescent="0.35">
      <c r="A133" s="1">
        <v>42545</v>
      </c>
      <c r="B133">
        <v>69.296361000000005</v>
      </c>
      <c r="C133">
        <v>73.892987000000005</v>
      </c>
      <c r="D133">
        <v>43.768284999999999</v>
      </c>
      <c r="E133">
        <v>37.199621</v>
      </c>
      <c r="F133">
        <v>165.35550699999999</v>
      </c>
    </row>
    <row r="134" spans="1:6" x14ac:dyDescent="0.35">
      <c r="A134" s="1">
        <v>42544</v>
      </c>
      <c r="B134">
        <v>71.288593000000006</v>
      </c>
      <c r="C134">
        <v>76.731624999999994</v>
      </c>
      <c r="D134">
        <v>46.307878000000002</v>
      </c>
      <c r="E134">
        <v>38.887391999999998</v>
      </c>
      <c r="F134">
        <v>170.790978</v>
      </c>
    </row>
    <row r="135" spans="1:6" x14ac:dyDescent="0.35">
      <c r="A135" s="1">
        <v>42543</v>
      </c>
      <c r="B135">
        <v>70.964731</v>
      </c>
      <c r="C135">
        <v>75.670817</v>
      </c>
      <c r="D135">
        <v>45.663058999999997</v>
      </c>
      <c r="E135">
        <v>38.014069999999997</v>
      </c>
      <c r="F135">
        <v>168.58901399999999</v>
      </c>
    </row>
    <row r="136" spans="1:6" x14ac:dyDescent="0.35">
      <c r="A136" s="1">
        <v>42542</v>
      </c>
      <c r="B136">
        <v>69.924453999999997</v>
      </c>
      <c r="C136">
        <v>75.523481000000004</v>
      </c>
      <c r="D136">
        <v>45.792023</v>
      </c>
      <c r="E136">
        <v>37.022993</v>
      </c>
      <c r="F136">
        <v>168.638611</v>
      </c>
    </row>
    <row r="137" spans="1:6" x14ac:dyDescent="0.35">
      <c r="A137" s="1">
        <v>42541</v>
      </c>
      <c r="B137">
        <v>69.639848000000001</v>
      </c>
      <c r="C137">
        <v>75.120772000000002</v>
      </c>
      <c r="D137">
        <v>45.772182000000001</v>
      </c>
      <c r="E137">
        <v>37.042619000000002</v>
      </c>
      <c r="F137">
        <v>166.66477399999999</v>
      </c>
    </row>
    <row r="138" spans="1:6" x14ac:dyDescent="0.35">
      <c r="A138" s="1">
        <v>42538</v>
      </c>
      <c r="B138">
        <v>69.355242000000004</v>
      </c>
      <c r="C138">
        <v>74.168009999999995</v>
      </c>
      <c r="D138">
        <v>44.998401000000001</v>
      </c>
      <c r="E138">
        <v>36.689363999999998</v>
      </c>
      <c r="F138">
        <v>164.44296800000001</v>
      </c>
    </row>
    <row r="139" spans="1:6" x14ac:dyDescent="0.35">
      <c r="A139" s="1">
        <v>42537</v>
      </c>
      <c r="B139">
        <v>70.395527000000001</v>
      </c>
      <c r="C139">
        <v>75.179703000000003</v>
      </c>
      <c r="D139">
        <v>45.008319999999998</v>
      </c>
      <c r="E139">
        <v>36.797303999999997</v>
      </c>
      <c r="F139">
        <v>165.940709</v>
      </c>
    </row>
    <row r="140" spans="1:6" x14ac:dyDescent="0.35">
      <c r="A140" s="1">
        <v>42536</v>
      </c>
      <c r="B140">
        <v>71.219896000000006</v>
      </c>
      <c r="C140">
        <v>75.317214000000007</v>
      </c>
      <c r="D140">
        <v>44.581747999999997</v>
      </c>
      <c r="E140">
        <v>36.728616000000002</v>
      </c>
      <c r="F140">
        <v>165.40508800000001</v>
      </c>
    </row>
    <row r="141" spans="1:6" x14ac:dyDescent="0.35">
      <c r="A141" s="1">
        <v>42535</v>
      </c>
      <c r="B141">
        <v>71.740033999999994</v>
      </c>
      <c r="C141">
        <v>76.544999000000004</v>
      </c>
      <c r="D141">
        <v>44.551988000000001</v>
      </c>
      <c r="E141">
        <v>36.954304999999998</v>
      </c>
      <c r="F141">
        <v>167.636807</v>
      </c>
    </row>
    <row r="142" spans="1:6" x14ac:dyDescent="0.35">
      <c r="A142" s="1">
        <v>42534</v>
      </c>
      <c r="B142">
        <v>70.876408999999995</v>
      </c>
      <c r="C142">
        <v>76.810197000000002</v>
      </c>
      <c r="D142">
        <v>44.561906999999998</v>
      </c>
      <c r="E142">
        <v>37.150557999999997</v>
      </c>
      <c r="F142">
        <v>166.982181</v>
      </c>
    </row>
    <row r="143" spans="1:6" x14ac:dyDescent="0.35">
      <c r="A143" s="1">
        <v>42531</v>
      </c>
      <c r="B143">
        <v>71.298409000000007</v>
      </c>
      <c r="C143">
        <v>77.134333999999996</v>
      </c>
      <c r="D143">
        <v>44.998401000000001</v>
      </c>
      <c r="E143">
        <v>37.680439999999997</v>
      </c>
      <c r="F143">
        <v>167.91453100000001</v>
      </c>
    </row>
    <row r="144" spans="1:6" x14ac:dyDescent="0.35">
      <c r="A144" s="1">
        <v>42530</v>
      </c>
      <c r="B144">
        <v>71.376923000000005</v>
      </c>
      <c r="C144">
        <v>77.880829000000006</v>
      </c>
      <c r="D144">
        <v>45.722582000000003</v>
      </c>
      <c r="E144">
        <v>38.141630999999997</v>
      </c>
      <c r="F144">
        <v>168.84689599999999</v>
      </c>
    </row>
    <row r="145" spans="1:6" x14ac:dyDescent="0.35">
      <c r="A145" s="1">
        <v>42529</v>
      </c>
      <c r="B145">
        <v>72.044272000000007</v>
      </c>
      <c r="C145">
        <v>78.244255999999993</v>
      </c>
      <c r="D145">
        <v>45.782105000000001</v>
      </c>
      <c r="E145">
        <v>38.180881999999997</v>
      </c>
      <c r="F145">
        <v>168.757631</v>
      </c>
    </row>
    <row r="146" spans="1:6" x14ac:dyDescent="0.35">
      <c r="A146" s="1">
        <v>42528</v>
      </c>
      <c r="B146">
        <v>72.534970000000001</v>
      </c>
      <c r="C146">
        <v>78.578209999999999</v>
      </c>
      <c r="D146">
        <v>45.385292</v>
      </c>
      <c r="E146">
        <v>38.200507999999999</v>
      </c>
      <c r="F146">
        <v>167.249977</v>
      </c>
    </row>
    <row r="147" spans="1:6" x14ac:dyDescent="0.35">
      <c r="A147" s="1">
        <v>42527</v>
      </c>
      <c r="B147">
        <v>72.907898000000003</v>
      </c>
      <c r="C147">
        <v>78.990744000000007</v>
      </c>
      <c r="D147">
        <v>45.494416000000001</v>
      </c>
      <c r="E147">
        <v>38.436008999999999</v>
      </c>
      <c r="F147">
        <v>167.94429400000001</v>
      </c>
    </row>
    <row r="148" spans="1:6" x14ac:dyDescent="0.35">
      <c r="A148" s="1">
        <v>42524</v>
      </c>
      <c r="B148">
        <v>71.533941999999996</v>
      </c>
      <c r="C148">
        <v>78.371943000000002</v>
      </c>
      <c r="D148">
        <v>45.355531999999997</v>
      </c>
      <c r="E148">
        <v>38.445822999999997</v>
      </c>
      <c r="F148">
        <v>167.20327700000001</v>
      </c>
    </row>
    <row r="149" spans="1:6" x14ac:dyDescent="0.35">
      <c r="A149" s="1">
        <v>42523</v>
      </c>
      <c r="B149">
        <v>71.641896000000003</v>
      </c>
      <c r="C149">
        <v>78.470163999999997</v>
      </c>
      <c r="D149">
        <v>45.534098</v>
      </c>
      <c r="E149">
        <v>38.789262999999998</v>
      </c>
      <c r="F149">
        <v>166.729029</v>
      </c>
    </row>
    <row r="150" spans="1:6" x14ac:dyDescent="0.35">
      <c r="A150" s="1">
        <v>42522</v>
      </c>
      <c r="B150">
        <v>70.532921999999999</v>
      </c>
      <c r="C150">
        <v>77.320959999999999</v>
      </c>
      <c r="D150">
        <v>45.583697999999998</v>
      </c>
      <c r="E150">
        <v>38.759827000000001</v>
      </c>
      <c r="F150">
        <v>165.039502</v>
      </c>
    </row>
    <row r="151" spans="1:6" x14ac:dyDescent="0.35">
      <c r="A151" s="1">
        <v>42521</v>
      </c>
      <c r="B151">
        <v>70.366078999999999</v>
      </c>
      <c r="C151">
        <v>77.546868000000003</v>
      </c>
      <c r="D151">
        <v>45.524175</v>
      </c>
      <c r="E151">
        <v>38.887391999999998</v>
      </c>
      <c r="F151">
        <v>164.456571</v>
      </c>
    </row>
    <row r="152" spans="1:6" x14ac:dyDescent="0.35">
      <c r="A152" s="1">
        <v>42517</v>
      </c>
      <c r="B152">
        <v>69.983334999999997</v>
      </c>
      <c r="C152">
        <v>76.761089999999996</v>
      </c>
      <c r="D152">
        <v>45.454732999999997</v>
      </c>
      <c r="E152">
        <v>38.563574000000003</v>
      </c>
      <c r="F152">
        <v>164.99011300000001</v>
      </c>
    </row>
    <row r="153" spans="1:6" x14ac:dyDescent="0.35">
      <c r="A153" s="1">
        <v>42516</v>
      </c>
      <c r="B153">
        <v>69.414130999999998</v>
      </c>
      <c r="C153">
        <v>75.916374000000005</v>
      </c>
      <c r="D153">
        <v>45.147202999999998</v>
      </c>
      <c r="E153">
        <v>38.161256000000002</v>
      </c>
      <c r="F153">
        <v>165.187714</v>
      </c>
    </row>
    <row r="154" spans="1:6" x14ac:dyDescent="0.35">
      <c r="A154" s="1">
        <v>42515</v>
      </c>
      <c r="B154">
        <v>69.374874000000005</v>
      </c>
      <c r="C154">
        <v>75.366328999999993</v>
      </c>
      <c r="D154">
        <v>45.057921</v>
      </c>
      <c r="E154">
        <v>37.955191999999997</v>
      </c>
      <c r="F154">
        <v>164.999987</v>
      </c>
    </row>
    <row r="155" spans="1:6" x14ac:dyDescent="0.35">
      <c r="A155" s="1">
        <v>42514</v>
      </c>
      <c r="B155">
        <v>69.904829000000007</v>
      </c>
      <c r="C155">
        <v>76.083350999999993</v>
      </c>
      <c r="D155">
        <v>44.671030000000002</v>
      </c>
      <c r="E155">
        <v>37.268309000000002</v>
      </c>
      <c r="F155">
        <v>164.08113299999999</v>
      </c>
    </row>
    <row r="156" spans="1:6" x14ac:dyDescent="0.35">
      <c r="A156" s="1">
        <v>42513</v>
      </c>
      <c r="B156">
        <v>69.090269000000006</v>
      </c>
      <c r="C156">
        <v>75.376146000000006</v>
      </c>
      <c r="D156">
        <v>44.214697999999999</v>
      </c>
      <c r="E156">
        <v>36.669739</v>
      </c>
      <c r="F156">
        <v>162.184113</v>
      </c>
    </row>
    <row r="157" spans="1:6" x14ac:dyDescent="0.35">
      <c r="A157" s="1">
        <v>42510</v>
      </c>
      <c r="B157">
        <v>69.453379999999996</v>
      </c>
      <c r="C157">
        <v>76.034244000000001</v>
      </c>
      <c r="D157">
        <v>44.532147000000002</v>
      </c>
      <c r="E157">
        <v>36.895428000000003</v>
      </c>
      <c r="F157">
        <v>163.02394000000001</v>
      </c>
    </row>
    <row r="158" spans="1:6" x14ac:dyDescent="0.35">
      <c r="A158" s="1">
        <v>42509</v>
      </c>
      <c r="B158">
        <v>69.021570999999994</v>
      </c>
      <c r="C158">
        <v>75.955663999999999</v>
      </c>
      <c r="D158">
        <v>44.20478</v>
      </c>
      <c r="E158">
        <v>36.542177000000002</v>
      </c>
      <c r="F158">
        <v>161.97663700000001</v>
      </c>
    </row>
    <row r="159" spans="1:6" x14ac:dyDescent="0.35">
      <c r="A159" s="1">
        <v>42508</v>
      </c>
      <c r="B159">
        <v>69.767426999999998</v>
      </c>
      <c r="C159">
        <v>76.446777999999995</v>
      </c>
      <c r="D159">
        <v>43.966690999999997</v>
      </c>
      <c r="E159">
        <v>37.042619000000002</v>
      </c>
      <c r="F159">
        <v>163.468547</v>
      </c>
    </row>
    <row r="160" spans="1:6" x14ac:dyDescent="0.35">
      <c r="A160" s="1">
        <v>42507</v>
      </c>
      <c r="B160">
        <v>69.885197000000005</v>
      </c>
      <c r="C160">
        <v>75.729748000000001</v>
      </c>
      <c r="D160">
        <v>44.055973999999999</v>
      </c>
      <c r="E160">
        <v>37.003368000000002</v>
      </c>
      <c r="F160">
        <v>163.44878299999999</v>
      </c>
    </row>
    <row r="161" spans="1:6" x14ac:dyDescent="0.35">
      <c r="A161" s="1">
        <v>42506</v>
      </c>
      <c r="B161">
        <v>71.475060999999997</v>
      </c>
      <c r="C161">
        <v>76.014595</v>
      </c>
      <c r="D161">
        <v>42.597690999999998</v>
      </c>
      <c r="E161">
        <v>37.533250000000002</v>
      </c>
      <c r="F161">
        <v>166.55119199999999</v>
      </c>
    </row>
    <row r="162" spans="1:6" x14ac:dyDescent="0.35">
      <c r="A162" s="1">
        <v>42503</v>
      </c>
      <c r="B162">
        <v>69.855756</v>
      </c>
      <c r="C162">
        <v>74.894856000000004</v>
      </c>
      <c r="D162">
        <v>42.280242000000001</v>
      </c>
      <c r="E162">
        <v>36.895428000000003</v>
      </c>
      <c r="F162">
        <v>164.298484</v>
      </c>
    </row>
    <row r="163" spans="1:6" x14ac:dyDescent="0.35">
      <c r="A163" s="1">
        <v>42502</v>
      </c>
      <c r="B163">
        <v>69.953894000000005</v>
      </c>
      <c r="C163">
        <v>75.631527000000006</v>
      </c>
      <c r="D163">
        <v>42.389366000000003</v>
      </c>
      <c r="E163">
        <v>37.287934</v>
      </c>
      <c r="F163">
        <v>165.14818500000001</v>
      </c>
    </row>
    <row r="164" spans="1:6" x14ac:dyDescent="0.35">
      <c r="A164" s="1">
        <v>42501</v>
      </c>
      <c r="B164">
        <v>69.492637000000002</v>
      </c>
      <c r="C164">
        <v>75.592236999999997</v>
      </c>
      <c r="D164">
        <v>42.121518000000002</v>
      </c>
      <c r="E164">
        <v>37.297744999999999</v>
      </c>
      <c r="F164">
        <v>165.04939200000001</v>
      </c>
    </row>
    <row r="165" spans="1:6" x14ac:dyDescent="0.35">
      <c r="A165" s="1">
        <v>42500</v>
      </c>
      <c r="B165">
        <v>70.199242999999996</v>
      </c>
      <c r="C165">
        <v>77.075402999999994</v>
      </c>
      <c r="D165">
        <v>41.665185999999999</v>
      </c>
      <c r="E165">
        <v>37.386059000000003</v>
      </c>
      <c r="F165">
        <v>165.63232199999999</v>
      </c>
    </row>
    <row r="166" spans="1:6" x14ac:dyDescent="0.35">
      <c r="A166" s="1">
        <v>42499</v>
      </c>
      <c r="B166">
        <v>70.012776000000002</v>
      </c>
      <c r="C166">
        <v>77.075402999999994</v>
      </c>
      <c r="D166">
        <v>41.000529</v>
      </c>
      <c r="E166">
        <v>37.268309000000002</v>
      </c>
      <c r="F166">
        <v>163.992199</v>
      </c>
    </row>
    <row r="167" spans="1:6" x14ac:dyDescent="0.35">
      <c r="A167" s="1">
        <v>42496</v>
      </c>
      <c r="B167">
        <v>69.895013000000006</v>
      </c>
      <c r="C167">
        <v>75.484190999999996</v>
      </c>
      <c r="D167">
        <v>41.099730000000001</v>
      </c>
      <c r="E167">
        <v>37.258498000000003</v>
      </c>
      <c r="F167">
        <v>162.86585199999999</v>
      </c>
    </row>
    <row r="168" spans="1:6" x14ac:dyDescent="0.35">
      <c r="A168" s="1">
        <v>42495</v>
      </c>
      <c r="B168">
        <v>69.826316000000006</v>
      </c>
      <c r="C168">
        <v>77.153982999999997</v>
      </c>
      <c r="D168">
        <v>40.633476000000002</v>
      </c>
      <c r="E168">
        <v>37.778565</v>
      </c>
      <c r="F168">
        <v>163.23143099999999</v>
      </c>
    </row>
    <row r="169" spans="1:6" x14ac:dyDescent="0.35">
      <c r="A169" s="1">
        <v>42494</v>
      </c>
      <c r="B169">
        <v>69.463195999999996</v>
      </c>
      <c r="C169">
        <v>76.132464999999996</v>
      </c>
      <c r="D169">
        <v>40.196984999999998</v>
      </c>
      <c r="E169">
        <v>37.386059000000003</v>
      </c>
      <c r="F169">
        <v>159.66466500000001</v>
      </c>
    </row>
    <row r="170" spans="1:6" x14ac:dyDescent="0.35">
      <c r="A170" s="1">
        <v>42493</v>
      </c>
      <c r="B170">
        <v>69.806683000000007</v>
      </c>
      <c r="C170">
        <v>77.831715000000003</v>
      </c>
      <c r="D170">
        <v>40.911245999999998</v>
      </c>
      <c r="E170">
        <v>37.827627</v>
      </c>
      <c r="F170">
        <v>158.50866300000001</v>
      </c>
    </row>
    <row r="171" spans="1:6" x14ac:dyDescent="0.35">
      <c r="A171" s="1">
        <v>42492</v>
      </c>
      <c r="B171">
        <v>70.621244000000004</v>
      </c>
      <c r="C171">
        <v>78.087096000000003</v>
      </c>
      <c r="D171">
        <v>41.377496999999998</v>
      </c>
      <c r="E171">
        <v>38.122005000000001</v>
      </c>
      <c r="F171">
        <v>158.97303600000001</v>
      </c>
    </row>
    <row r="172" spans="1:6" x14ac:dyDescent="0.35">
      <c r="A172" s="1">
        <v>42489</v>
      </c>
      <c r="B172">
        <v>70.837152000000003</v>
      </c>
      <c r="C172">
        <v>77.065578000000002</v>
      </c>
      <c r="D172">
        <v>40.593794000000003</v>
      </c>
      <c r="E172">
        <v>38.171070999999998</v>
      </c>
      <c r="F172">
        <v>159.32872499999999</v>
      </c>
    </row>
    <row r="173" spans="1:6" x14ac:dyDescent="0.35">
      <c r="A173" s="1">
        <v>42488</v>
      </c>
      <c r="B173">
        <v>70.915666000000002</v>
      </c>
      <c r="C173">
        <v>77.114693000000003</v>
      </c>
      <c r="D173">
        <v>40.851723</v>
      </c>
      <c r="E173">
        <v>39.662585</v>
      </c>
      <c r="F173">
        <v>159.99069900000001</v>
      </c>
    </row>
    <row r="174" spans="1:6" x14ac:dyDescent="0.35">
      <c r="A174" s="1">
        <v>42487</v>
      </c>
      <c r="B174">
        <v>68.923433000000003</v>
      </c>
      <c r="C174">
        <v>85.001979000000006</v>
      </c>
      <c r="D174">
        <v>41.248536000000001</v>
      </c>
      <c r="E174">
        <v>43.008690000000001</v>
      </c>
      <c r="F174">
        <v>159.51645199999999</v>
      </c>
    </row>
    <row r="175" spans="1:6" x14ac:dyDescent="0.35">
      <c r="A175" s="1">
        <v>42486</v>
      </c>
      <c r="B175">
        <v>69.541709999999995</v>
      </c>
      <c r="C175">
        <v>85.041269</v>
      </c>
      <c r="D175">
        <v>40.990606</v>
      </c>
      <c r="E175">
        <v>43.057752999999998</v>
      </c>
      <c r="F175">
        <v>157.63921300000001</v>
      </c>
    </row>
    <row r="176" spans="1:6" x14ac:dyDescent="0.35">
      <c r="A176" s="1">
        <v>42485</v>
      </c>
      <c r="B176">
        <v>69.315985999999995</v>
      </c>
      <c r="C176">
        <v>84.815353999999999</v>
      </c>
      <c r="D176">
        <v>41.298136999999997</v>
      </c>
      <c r="E176">
        <v>43.185313999999998</v>
      </c>
      <c r="F176">
        <v>158.340701</v>
      </c>
    </row>
    <row r="177" spans="1:6" x14ac:dyDescent="0.35">
      <c r="A177" s="1">
        <v>42482</v>
      </c>
      <c r="B177">
        <v>69.365058000000005</v>
      </c>
      <c r="C177">
        <v>85.365405999999993</v>
      </c>
      <c r="D177">
        <v>41.46678</v>
      </c>
      <c r="E177">
        <v>43.254005999999997</v>
      </c>
      <c r="F177">
        <v>157.965262</v>
      </c>
    </row>
    <row r="178" spans="1:6" x14ac:dyDescent="0.35">
      <c r="A178" s="1">
        <v>42481</v>
      </c>
      <c r="B178">
        <v>68.854736000000003</v>
      </c>
      <c r="C178">
        <v>85.277001999999996</v>
      </c>
      <c r="D178">
        <v>41.595744000000003</v>
      </c>
      <c r="E178">
        <v>43.057752999999998</v>
      </c>
      <c r="F178">
        <v>156.829026</v>
      </c>
    </row>
    <row r="179" spans="1:6" x14ac:dyDescent="0.35">
      <c r="A179" s="1">
        <v>42480</v>
      </c>
      <c r="B179">
        <v>67.942036999999999</v>
      </c>
      <c r="C179">
        <v>85.650245999999996</v>
      </c>
      <c r="D179">
        <v>41.189013000000003</v>
      </c>
      <c r="E179">
        <v>43.146065999999998</v>
      </c>
      <c r="F179">
        <v>156.81915100000001</v>
      </c>
    </row>
    <row r="180" spans="1:6" x14ac:dyDescent="0.35">
      <c r="A180" s="1">
        <v>42479</v>
      </c>
      <c r="B180">
        <v>67.627990999999994</v>
      </c>
      <c r="C180">
        <v>84.068859000000003</v>
      </c>
      <c r="D180">
        <v>41.069971000000002</v>
      </c>
      <c r="E180">
        <v>43.028312</v>
      </c>
      <c r="F180">
        <v>156.09789799999999</v>
      </c>
    </row>
    <row r="181" spans="1:6" x14ac:dyDescent="0.35">
      <c r="A181" s="1">
        <v>42478</v>
      </c>
      <c r="B181">
        <v>67.578918000000002</v>
      </c>
      <c r="C181">
        <v>83.066990000000004</v>
      </c>
      <c r="D181">
        <v>40.980688000000001</v>
      </c>
      <c r="E181">
        <v>43.126441</v>
      </c>
      <c r="F181">
        <v>157.570044</v>
      </c>
    </row>
    <row r="182" spans="1:6" x14ac:dyDescent="0.35">
      <c r="A182" s="1">
        <v>42475</v>
      </c>
      <c r="B182">
        <v>66.783990000000003</v>
      </c>
      <c r="C182">
        <v>82.752677000000006</v>
      </c>
      <c r="D182">
        <v>40.583874999999999</v>
      </c>
      <c r="E182">
        <v>42.596558999999999</v>
      </c>
      <c r="F182">
        <v>157.24399399999999</v>
      </c>
    </row>
    <row r="183" spans="1:6" x14ac:dyDescent="0.35">
      <c r="A183" s="1">
        <v>42474</v>
      </c>
      <c r="B183">
        <v>66.607337999999999</v>
      </c>
      <c r="C183">
        <v>82.418723</v>
      </c>
      <c r="D183">
        <v>40.454909999999998</v>
      </c>
      <c r="E183">
        <v>42.694682999999998</v>
      </c>
      <c r="F183">
        <v>156.2955</v>
      </c>
    </row>
    <row r="184" spans="1:6" x14ac:dyDescent="0.35">
      <c r="A184" s="1">
        <v>42473</v>
      </c>
      <c r="B184">
        <v>66.312916999999999</v>
      </c>
      <c r="C184">
        <v>82.379433000000006</v>
      </c>
      <c r="D184">
        <v>40.365628000000001</v>
      </c>
      <c r="E184">
        <v>42.537681999999997</v>
      </c>
      <c r="F184">
        <v>157.076032</v>
      </c>
    </row>
    <row r="185" spans="1:6" x14ac:dyDescent="0.35">
      <c r="A185" s="1">
        <v>42472</v>
      </c>
      <c r="B185">
        <v>65.596494000000007</v>
      </c>
      <c r="C185">
        <v>81.092709999999997</v>
      </c>
      <c r="D185">
        <v>39.433121999999997</v>
      </c>
      <c r="E185">
        <v>41.762487</v>
      </c>
      <c r="F185">
        <v>155.781723</v>
      </c>
    </row>
    <row r="186" spans="1:6" x14ac:dyDescent="0.35">
      <c r="A186" s="1">
        <v>42471</v>
      </c>
      <c r="B186">
        <v>64.752500999999995</v>
      </c>
      <c r="C186">
        <v>80.739108000000002</v>
      </c>
      <c r="D186">
        <v>39.095832999999999</v>
      </c>
      <c r="E186">
        <v>41.430883000000001</v>
      </c>
      <c r="F186">
        <v>152.06675899999999</v>
      </c>
    </row>
    <row r="187" spans="1:6" x14ac:dyDescent="0.35">
      <c r="A187" s="1">
        <v>42468</v>
      </c>
      <c r="B187">
        <v>64.840823</v>
      </c>
      <c r="C187">
        <v>81.524893000000006</v>
      </c>
      <c r="D187">
        <v>39.224797000000002</v>
      </c>
      <c r="E187">
        <v>41.323599000000002</v>
      </c>
      <c r="F187">
        <v>152.78801200000001</v>
      </c>
    </row>
    <row r="188" spans="1:6" x14ac:dyDescent="0.35">
      <c r="A188" s="1">
        <v>42467</v>
      </c>
      <c r="B188">
        <v>65.046914999999998</v>
      </c>
      <c r="C188">
        <v>82.271388000000002</v>
      </c>
      <c r="D188">
        <v>39.155355999999998</v>
      </c>
      <c r="E188">
        <v>41.557673999999999</v>
      </c>
      <c r="F188">
        <v>153.17334</v>
      </c>
    </row>
    <row r="189" spans="1:6" x14ac:dyDescent="0.35">
      <c r="A189" s="1">
        <v>42466</v>
      </c>
      <c r="B189">
        <v>65.302080000000004</v>
      </c>
      <c r="C189">
        <v>82.566051999999999</v>
      </c>
      <c r="D189">
        <v>39.919218000000001</v>
      </c>
      <c r="E189">
        <v>41.986806000000001</v>
      </c>
      <c r="F189">
        <v>153.55866900000001</v>
      </c>
    </row>
    <row r="190" spans="1:6" x14ac:dyDescent="0.35">
      <c r="A190" s="1">
        <v>42465</v>
      </c>
      <c r="B190">
        <v>64.536592999999996</v>
      </c>
      <c r="C190">
        <v>79.864925999999997</v>
      </c>
      <c r="D190">
        <v>38.947026999999999</v>
      </c>
      <c r="E190">
        <v>41.001750999999999</v>
      </c>
      <c r="F190">
        <v>151.02932999999999</v>
      </c>
    </row>
    <row r="191" spans="1:6" x14ac:dyDescent="0.35">
      <c r="A191" s="1">
        <v>42464</v>
      </c>
      <c r="B191">
        <v>64.742684999999994</v>
      </c>
      <c r="C191">
        <v>81.65258</v>
      </c>
      <c r="D191">
        <v>39.691048000000002</v>
      </c>
      <c r="E191">
        <v>41.274835000000003</v>
      </c>
      <c r="F191">
        <v>153.06465700000001</v>
      </c>
    </row>
    <row r="192" spans="1:6" x14ac:dyDescent="0.35">
      <c r="A192" s="1">
        <v>42461</v>
      </c>
      <c r="B192">
        <v>63.702407999999998</v>
      </c>
      <c r="C192">
        <v>80.699825000000004</v>
      </c>
      <c r="D192">
        <v>39.988660000000003</v>
      </c>
      <c r="E192">
        <v>41.148045000000003</v>
      </c>
      <c r="F192">
        <v>151.65179000000001</v>
      </c>
    </row>
    <row r="193" spans="1:6" x14ac:dyDescent="0.35">
      <c r="A193" s="1">
        <v>42460</v>
      </c>
      <c r="B193">
        <v>62.691566999999999</v>
      </c>
      <c r="C193">
        <v>80.493550999999997</v>
      </c>
      <c r="D193">
        <v>39.418238000000002</v>
      </c>
      <c r="E193">
        <v>40.796939000000002</v>
      </c>
      <c r="F193">
        <v>150.00179199999999</v>
      </c>
    </row>
    <row r="194" spans="1:6" x14ac:dyDescent="0.35">
      <c r="A194" s="1">
        <v>42459</v>
      </c>
      <c r="B194">
        <v>62.259751000000001</v>
      </c>
      <c r="C194">
        <v>80.326573999999994</v>
      </c>
      <c r="D194">
        <v>39.685313000000001</v>
      </c>
      <c r="E194">
        <v>40.621383999999999</v>
      </c>
      <c r="F194">
        <v>150.713156</v>
      </c>
    </row>
    <row r="195" spans="1:6" x14ac:dyDescent="0.35">
      <c r="A195" s="1">
        <v>42458</v>
      </c>
      <c r="B195">
        <v>62.622871000000004</v>
      </c>
      <c r="C195">
        <v>79.985742000000002</v>
      </c>
      <c r="D195">
        <v>39.724881000000003</v>
      </c>
      <c r="E195">
        <v>40.445829000000003</v>
      </c>
      <c r="F195">
        <v>149.70538199999999</v>
      </c>
    </row>
    <row r="196" spans="1:6" x14ac:dyDescent="0.35">
      <c r="A196" s="1">
        <v>42457</v>
      </c>
      <c r="B196">
        <v>61.237537000000003</v>
      </c>
      <c r="C196">
        <v>78.959278999999995</v>
      </c>
      <c r="D196">
        <v>39.091816000000001</v>
      </c>
      <c r="E196">
        <v>39.870399999999997</v>
      </c>
      <c r="F196">
        <v>147.24519699999999</v>
      </c>
    </row>
    <row r="197" spans="1:6" x14ac:dyDescent="0.35">
      <c r="A197" s="1">
        <v>42453</v>
      </c>
      <c r="B197">
        <v>60.993640999999997</v>
      </c>
      <c r="C197">
        <v>79.653368</v>
      </c>
      <c r="D197">
        <v>39.002791000000002</v>
      </c>
      <c r="E197">
        <v>39.743608999999999</v>
      </c>
      <c r="F197">
        <v>147.34400600000001</v>
      </c>
    </row>
    <row r="198" spans="1:6" x14ac:dyDescent="0.35">
      <c r="A198" s="1">
        <v>42452</v>
      </c>
      <c r="B198">
        <v>60.818035000000002</v>
      </c>
      <c r="C198">
        <v>79.457847000000001</v>
      </c>
      <c r="D198">
        <v>39.042358</v>
      </c>
      <c r="E198">
        <v>39.772866999999998</v>
      </c>
      <c r="F198">
        <v>147.45268899999999</v>
      </c>
    </row>
    <row r="199" spans="1:6" x14ac:dyDescent="0.35">
      <c r="A199" s="1">
        <v>42451</v>
      </c>
      <c r="B199">
        <v>61.266804</v>
      </c>
      <c r="C199">
        <v>79.340541999999999</v>
      </c>
      <c r="D199">
        <v>39.447915999999999</v>
      </c>
      <c r="E199">
        <v>40.016692999999997</v>
      </c>
      <c r="F199">
        <v>147.75897399999999</v>
      </c>
    </row>
    <row r="200" spans="1:6" x14ac:dyDescent="0.35">
      <c r="A200" s="1">
        <v>42450</v>
      </c>
      <c r="B200">
        <v>61.169246000000001</v>
      </c>
      <c r="C200">
        <v>79.037486999999999</v>
      </c>
      <c r="D200">
        <v>39.220407999999999</v>
      </c>
      <c r="E200">
        <v>39.753360999999998</v>
      </c>
      <c r="F200">
        <v>147.38352</v>
      </c>
    </row>
    <row r="201" spans="1:6" x14ac:dyDescent="0.35">
      <c r="A201" s="1">
        <v>42447</v>
      </c>
      <c r="B201">
        <v>61.296073999999997</v>
      </c>
      <c r="C201">
        <v>79.047264999999996</v>
      </c>
      <c r="D201">
        <v>39.754555000000003</v>
      </c>
      <c r="E201">
        <v>39.782622000000003</v>
      </c>
      <c r="F201">
        <v>148.44071299999999</v>
      </c>
    </row>
    <row r="202" spans="1:6" x14ac:dyDescent="0.35">
      <c r="A202" s="1">
        <v>42446</v>
      </c>
      <c r="B202">
        <v>59.969276000000001</v>
      </c>
      <c r="C202">
        <v>77.952370999999999</v>
      </c>
      <c r="D202">
        <v>38.864308000000001</v>
      </c>
      <c r="E202">
        <v>39.294970999999997</v>
      </c>
      <c r="F202">
        <v>145.941014</v>
      </c>
    </row>
    <row r="203" spans="1:6" x14ac:dyDescent="0.35">
      <c r="A203" s="1">
        <v>42445</v>
      </c>
      <c r="B203">
        <v>61.110709999999997</v>
      </c>
      <c r="C203">
        <v>79.281881999999996</v>
      </c>
      <c r="D203">
        <v>38.557665999999998</v>
      </c>
      <c r="E203">
        <v>39.187686999999997</v>
      </c>
      <c r="F203">
        <v>147.98621499999999</v>
      </c>
    </row>
    <row r="204" spans="1:6" x14ac:dyDescent="0.35">
      <c r="A204" s="1">
        <v>42444</v>
      </c>
      <c r="B204">
        <v>62.125320000000002</v>
      </c>
      <c r="C204">
        <v>78.626903999999996</v>
      </c>
      <c r="D204">
        <v>37.875143000000001</v>
      </c>
      <c r="E204">
        <v>38.914603</v>
      </c>
      <c r="F204">
        <v>147.50207800000001</v>
      </c>
    </row>
    <row r="205" spans="1:6" x14ac:dyDescent="0.35">
      <c r="A205" s="1">
        <v>42443</v>
      </c>
      <c r="B205">
        <v>62.554580999999999</v>
      </c>
      <c r="C205">
        <v>81.735614999999996</v>
      </c>
      <c r="D205">
        <v>38.597233000000003</v>
      </c>
      <c r="E205">
        <v>39.499783000000001</v>
      </c>
      <c r="F205">
        <v>148.954474</v>
      </c>
    </row>
    <row r="206" spans="1:6" x14ac:dyDescent="0.35">
      <c r="A206" s="1">
        <v>42440</v>
      </c>
      <c r="B206">
        <v>63.374068999999999</v>
      </c>
      <c r="C206">
        <v>81.999559000000005</v>
      </c>
      <c r="D206">
        <v>38.804957000000002</v>
      </c>
      <c r="E206">
        <v>39.372993000000001</v>
      </c>
      <c r="F206">
        <v>147.98621499999999</v>
      </c>
    </row>
    <row r="207" spans="1:6" x14ac:dyDescent="0.35">
      <c r="A207" s="1">
        <v>42439</v>
      </c>
      <c r="B207">
        <v>63.354560999999997</v>
      </c>
      <c r="C207">
        <v>80.474532999999994</v>
      </c>
      <c r="D207">
        <v>37.5685</v>
      </c>
      <c r="E207">
        <v>38.066085999999999</v>
      </c>
      <c r="F207">
        <v>146.73142100000001</v>
      </c>
    </row>
    <row r="208" spans="1:6" x14ac:dyDescent="0.35">
      <c r="A208" s="1">
        <v>42438</v>
      </c>
      <c r="B208">
        <v>63.939911000000002</v>
      </c>
      <c r="C208">
        <v>81.315253999999996</v>
      </c>
      <c r="D208">
        <v>37.716875999999999</v>
      </c>
      <c r="E208">
        <v>38.309911999999997</v>
      </c>
      <c r="F208">
        <v>145.34819300000001</v>
      </c>
    </row>
    <row r="209" spans="1:6" x14ac:dyDescent="0.35">
      <c r="A209" s="1">
        <v>42437</v>
      </c>
      <c r="B209">
        <v>64.642334000000005</v>
      </c>
      <c r="C209">
        <v>80.855789999999999</v>
      </c>
      <c r="D209">
        <v>37.677309000000001</v>
      </c>
      <c r="E209">
        <v>38.202627999999997</v>
      </c>
      <c r="F209">
        <v>145.42723699999999</v>
      </c>
    </row>
    <row r="210" spans="1:6" x14ac:dyDescent="0.35">
      <c r="A210" s="1">
        <v>42436</v>
      </c>
      <c r="B210">
        <v>64.866714999999999</v>
      </c>
      <c r="C210">
        <v>82.263509999999997</v>
      </c>
      <c r="D210">
        <v>39.002791000000002</v>
      </c>
      <c r="E210">
        <v>38.212383000000003</v>
      </c>
      <c r="F210">
        <v>146.24727999999999</v>
      </c>
    </row>
    <row r="211" spans="1:6" x14ac:dyDescent="0.35">
      <c r="A211" s="1">
        <v>42433</v>
      </c>
      <c r="B211">
        <v>63.130172999999999</v>
      </c>
      <c r="C211">
        <v>81.637857999999994</v>
      </c>
      <c r="D211">
        <v>38.913766000000003</v>
      </c>
      <c r="E211">
        <v>38.212383000000003</v>
      </c>
      <c r="F211">
        <v>146.70959099999999</v>
      </c>
    </row>
    <row r="212" spans="1:6" x14ac:dyDescent="0.35">
      <c r="A212" s="1">
        <v>42432</v>
      </c>
      <c r="B212">
        <v>63.413094000000001</v>
      </c>
      <c r="C212">
        <v>81.735614999999996</v>
      </c>
      <c r="D212">
        <v>38.775283000000002</v>
      </c>
      <c r="E212">
        <v>37.861274000000002</v>
      </c>
      <c r="F212">
        <v>147.05386999999999</v>
      </c>
    </row>
    <row r="213" spans="1:6" x14ac:dyDescent="0.35">
      <c r="A213" s="1">
        <v>42431</v>
      </c>
      <c r="B213">
        <v>63.315536999999999</v>
      </c>
      <c r="C213">
        <v>81.295705999999996</v>
      </c>
      <c r="D213">
        <v>38.617016999999997</v>
      </c>
      <c r="E213">
        <v>38.368431999999999</v>
      </c>
      <c r="F213">
        <v>148.25390999999999</v>
      </c>
    </row>
    <row r="214" spans="1:6" x14ac:dyDescent="0.35">
      <c r="A214" s="1">
        <v>42430</v>
      </c>
      <c r="B214">
        <v>62.652138000000001</v>
      </c>
      <c r="C214">
        <v>81.021977000000007</v>
      </c>
      <c r="D214">
        <v>38.171892</v>
      </c>
      <c r="E214">
        <v>38.35868</v>
      </c>
      <c r="F214">
        <v>147.66372100000001</v>
      </c>
    </row>
    <row r="215" spans="1:6" x14ac:dyDescent="0.35">
      <c r="A215" s="1">
        <v>42429</v>
      </c>
      <c r="B215">
        <v>60.418044999999999</v>
      </c>
      <c r="C215">
        <v>79.868430000000004</v>
      </c>
      <c r="D215">
        <v>36.945324999999997</v>
      </c>
      <c r="E215">
        <v>37.783251</v>
      </c>
      <c r="F215">
        <v>145.03740999999999</v>
      </c>
    </row>
    <row r="216" spans="1:6" x14ac:dyDescent="0.35">
      <c r="A216" s="1">
        <v>42426</v>
      </c>
      <c r="B216">
        <v>60.730232000000001</v>
      </c>
      <c r="C216">
        <v>81.168616</v>
      </c>
      <c r="D216">
        <v>37.182726000000002</v>
      </c>
      <c r="E216">
        <v>38.543987000000001</v>
      </c>
      <c r="F216">
        <v>147.19157899999999</v>
      </c>
    </row>
    <row r="217" spans="1:6" x14ac:dyDescent="0.35">
      <c r="A217" s="1">
        <v>42425</v>
      </c>
      <c r="B217">
        <v>61.491188000000001</v>
      </c>
      <c r="C217">
        <v>80.816686000000004</v>
      </c>
      <c r="D217">
        <v>37.222293999999998</v>
      </c>
      <c r="E217">
        <v>38.651271000000001</v>
      </c>
      <c r="F217">
        <v>146.237449</v>
      </c>
    </row>
    <row r="218" spans="1:6" x14ac:dyDescent="0.35">
      <c r="A218" s="1">
        <v>42424</v>
      </c>
      <c r="B218">
        <v>60.710720000000002</v>
      </c>
      <c r="C218">
        <v>80.298568000000003</v>
      </c>
      <c r="D218">
        <v>37.073917000000002</v>
      </c>
      <c r="E218">
        <v>38.23189</v>
      </c>
      <c r="F218">
        <v>145.057087</v>
      </c>
    </row>
    <row r="219" spans="1:6" x14ac:dyDescent="0.35">
      <c r="A219" s="1">
        <v>42423</v>
      </c>
      <c r="B219">
        <v>60.554625999999999</v>
      </c>
      <c r="C219">
        <v>79.379638999999997</v>
      </c>
      <c r="D219">
        <v>36.767274999999998</v>
      </c>
      <c r="E219">
        <v>37.441893</v>
      </c>
      <c r="F219">
        <v>144.06361799999999</v>
      </c>
    </row>
    <row r="220" spans="1:6" x14ac:dyDescent="0.35">
      <c r="A220" s="1">
        <v>42422</v>
      </c>
      <c r="B220">
        <v>62.144832999999998</v>
      </c>
      <c r="C220">
        <v>79.633812000000006</v>
      </c>
      <c r="D220">
        <v>37.617958000000002</v>
      </c>
      <c r="E220">
        <v>38.192877000000003</v>
      </c>
      <c r="F220">
        <v>143.29636600000001</v>
      </c>
    </row>
    <row r="221" spans="1:6" x14ac:dyDescent="0.35">
      <c r="A221" s="1">
        <v>42419</v>
      </c>
      <c r="B221">
        <v>62.24239</v>
      </c>
      <c r="C221">
        <v>79.017938999999998</v>
      </c>
      <c r="D221">
        <v>37.034350000000003</v>
      </c>
      <c r="E221">
        <v>37.578434999999999</v>
      </c>
      <c r="F221">
        <v>142.52913000000001</v>
      </c>
    </row>
    <row r="222" spans="1:6" x14ac:dyDescent="0.35">
      <c r="A222" s="1">
        <v>42418</v>
      </c>
      <c r="B222">
        <v>61.774109000000003</v>
      </c>
      <c r="C222">
        <v>79.184126000000006</v>
      </c>
      <c r="D222">
        <v>36.787058999999999</v>
      </c>
      <c r="E222">
        <v>37.363869999999999</v>
      </c>
      <c r="F222">
        <v>140.83727099999999</v>
      </c>
    </row>
    <row r="223" spans="1:6" x14ac:dyDescent="0.35">
      <c r="A223" s="1">
        <v>42417</v>
      </c>
      <c r="B223">
        <v>62.359459000000001</v>
      </c>
      <c r="C223">
        <v>79.164576999999994</v>
      </c>
      <c r="D223">
        <v>37.459690999999999</v>
      </c>
      <c r="E223">
        <v>37.500411999999997</v>
      </c>
      <c r="F223">
        <v>141.75206299999999</v>
      </c>
    </row>
    <row r="224" spans="1:6" x14ac:dyDescent="0.35">
      <c r="A224" s="1">
        <v>42416</v>
      </c>
      <c r="B224">
        <v>60.661940999999999</v>
      </c>
      <c r="C224">
        <v>77.981696999999997</v>
      </c>
      <c r="D224">
        <v>36.678254000000003</v>
      </c>
      <c r="E224">
        <v>37.051774000000002</v>
      </c>
      <c r="F224">
        <v>139.79461800000001</v>
      </c>
    </row>
    <row r="225" spans="1:6" x14ac:dyDescent="0.35">
      <c r="A225" s="1">
        <v>42412</v>
      </c>
      <c r="B225">
        <v>58.730280999999998</v>
      </c>
      <c r="C225">
        <v>77.082323000000002</v>
      </c>
      <c r="D225">
        <v>35.827570999999999</v>
      </c>
      <c r="E225">
        <v>36.213011999999999</v>
      </c>
      <c r="F225">
        <v>137.52241599999999</v>
      </c>
    </row>
    <row r="226" spans="1:6" x14ac:dyDescent="0.35">
      <c r="A226" s="1">
        <v>42411</v>
      </c>
      <c r="B226">
        <v>58.066882999999997</v>
      </c>
      <c r="C226">
        <v>75.391110999999995</v>
      </c>
      <c r="D226">
        <v>34.947214000000002</v>
      </c>
      <c r="E226">
        <v>35.442521999999997</v>
      </c>
      <c r="F226">
        <v>133.115723</v>
      </c>
    </row>
    <row r="227" spans="1:6" x14ac:dyDescent="0.35">
      <c r="A227" s="1">
        <v>42410</v>
      </c>
      <c r="B227">
        <v>59.588797999999997</v>
      </c>
      <c r="C227">
        <v>76.466449999999995</v>
      </c>
      <c r="D227">
        <v>35.461576999999998</v>
      </c>
      <c r="E227">
        <v>36.291035000000001</v>
      </c>
      <c r="F227">
        <v>133.91246699999999</v>
      </c>
    </row>
    <row r="228" spans="1:6" x14ac:dyDescent="0.35">
      <c r="A228" s="1">
        <v>42409</v>
      </c>
      <c r="B228">
        <v>59.530262</v>
      </c>
      <c r="C228">
        <v>74.931646000000001</v>
      </c>
      <c r="D228">
        <v>34.986778000000001</v>
      </c>
      <c r="E228">
        <v>36.086221999999999</v>
      </c>
      <c r="F228">
        <v>132.14191600000001</v>
      </c>
    </row>
    <row r="229" spans="1:6" x14ac:dyDescent="0.35">
      <c r="A229" s="1">
        <v>42408</v>
      </c>
      <c r="B229">
        <v>59.237586999999998</v>
      </c>
      <c r="C229">
        <v>74.452633000000006</v>
      </c>
      <c r="D229">
        <v>34.422953999999997</v>
      </c>
      <c r="E229">
        <v>36.534860000000002</v>
      </c>
      <c r="F229">
        <v>130.70581300000001</v>
      </c>
    </row>
    <row r="230" spans="1:6" x14ac:dyDescent="0.35">
      <c r="A230" s="1">
        <v>42405</v>
      </c>
      <c r="B230">
        <v>58.174197999999997</v>
      </c>
      <c r="C230">
        <v>74.892542000000006</v>
      </c>
      <c r="D230">
        <v>35.649521</v>
      </c>
      <c r="E230">
        <v>36.486096000000003</v>
      </c>
      <c r="F230">
        <v>133.03702999999999</v>
      </c>
    </row>
    <row r="231" spans="1:6" x14ac:dyDescent="0.35">
      <c r="A231" s="1">
        <v>42404</v>
      </c>
      <c r="B231">
        <v>58.242488000000002</v>
      </c>
      <c r="C231">
        <v>74.882763999999995</v>
      </c>
      <c r="D231">
        <v>37.014566000000002</v>
      </c>
      <c r="E231">
        <v>37.071277000000002</v>
      </c>
      <c r="F231">
        <v>135.65351000000001</v>
      </c>
    </row>
    <row r="232" spans="1:6" x14ac:dyDescent="0.35">
      <c r="A232" s="1">
        <v>42403</v>
      </c>
      <c r="B232">
        <v>58.652233000000003</v>
      </c>
      <c r="C232">
        <v>75.596401999999998</v>
      </c>
      <c r="D232">
        <v>36.787058999999999</v>
      </c>
      <c r="E232">
        <v>37.081032</v>
      </c>
      <c r="F232">
        <v>138.77164099999999</v>
      </c>
    </row>
    <row r="233" spans="1:6" x14ac:dyDescent="0.35">
      <c r="A233" s="1">
        <v>42402</v>
      </c>
      <c r="B233">
        <v>57.432749999999999</v>
      </c>
      <c r="C233">
        <v>75.987437</v>
      </c>
      <c r="D233">
        <v>36.66836</v>
      </c>
      <c r="E233">
        <v>36.944490000000002</v>
      </c>
      <c r="F233">
        <v>142.67668499999999</v>
      </c>
    </row>
    <row r="234" spans="1:6" x14ac:dyDescent="0.35">
      <c r="A234" s="1">
        <v>42401</v>
      </c>
      <c r="B234">
        <v>59.335144</v>
      </c>
      <c r="C234">
        <v>78.011031000000003</v>
      </c>
      <c r="D234">
        <v>37.281641</v>
      </c>
      <c r="E234">
        <v>37.500411999999997</v>
      </c>
      <c r="F234">
        <v>143.63081500000001</v>
      </c>
    </row>
    <row r="235" spans="1:6" x14ac:dyDescent="0.35">
      <c r="A235" s="1">
        <v>42398</v>
      </c>
      <c r="B235">
        <v>60.642429</v>
      </c>
      <c r="C235">
        <v>79.545833999999999</v>
      </c>
      <c r="D235">
        <v>37.242077999999999</v>
      </c>
      <c r="E235">
        <v>36.915227999999999</v>
      </c>
      <c r="F235">
        <v>142.99144100000001</v>
      </c>
    </row>
    <row r="236" spans="1:6" x14ac:dyDescent="0.35">
      <c r="A236" s="1">
        <v>42397</v>
      </c>
      <c r="B236">
        <v>59.666843</v>
      </c>
      <c r="C236">
        <v>77.228961999999996</v>
      </c>
      <c r="D236">
        <v>35.718761999999998</v>
      </c>
      <c r="E236">
        <v>35.803382999999997</v>
      </c>
      <c r="F236">
        <v>139.95200299999999</v>
      </c>
    </row>
    <row r="237" spans="1:6" x14ac:dyDescent="0.35">
      <c r="A237" s="1">
        <v>42396</v>
      </c>
      <c r="B237">
        <v>60.203415</v>
      </c>
      <c r="C237">
        <v>79.917311999999995</v>
      </c>
      <c r="D237">
        <v>36.648575999999998</v>
      </c>
      <c r="E237">
        <v>39.470525000000002</v>
      </c>
      <c r="F237">
        <v>143.650477</v>
      </c>
    </row>
    <row r="238" spans="1:6" x14ac:dyDescent="0.35">
      <c r="A238" s="1">
        <v>42395</v>
      </c>
      <c r="B238">
        <v>61.159489000000001</v>
      </c>
      <c r="C238">
        <v>80.855789999999999</v>
      </c>
      <c r="D238">
        <v>37.103591000000002</v>
      </c>
      <c r="E238">
        <v>39.16818</v>
      </c>
      <c r="F238">
        <v>143.12915000000001</v>
      </c>
    </row>
    <row r="239" spans="1:6" x14ac:dyDescent="0.35">
      <c r="A239" s="1">
        <v>42394</v>
      </c>
      <c r="B239">
        <v>61.383873000000001</v>
      </c>
      <c r="C239">
        <v>79.379638999999997</v>
      </c>
      <c r="D239">
        <v>37.202509999999997</v>
      </c>
      <c r="E239">
        <v>38.680528000000002</v>
      </c>
      <c r="F239">
        <v>142.52913000000001</v>
      </c>
    </row>
    <row r="240" spans="1:6" x14ac:dyDescent="0.35">
      <c r="A240" s="1">
        <v>42391</v>
      </c>
      <c r="B240">
        <v>62.827744000000003</v>
      </c>
      <c r="C240">
        <v>79.760895000000005</v>
      </c>
      <c r="D240">
        <v>37.5685</v>
      </c>
      <c r="E240">
        <v>39.04139</v>
      </c>
      <c r="F240">
        <v>142.39142100000001</v>
      </c>
    </row>
    <row r="241" spans="1:6" x14ac:dyDescent="0.35">
      <c r="A241" s="1">
        <v>42390</v>
      </c>
      <c r="B241">
        <v>61.588749</v>
      </c>
      <c r="C241">
        <v>78.284751999999997</v>
      </c>
      <c r="D241">
        <v>36.826625999999997</v>
      </c>
      <c r="E241">
        <v>38.504973999999997</v>
      </c>
      <c r="F241">
        <v>139.33230699999999</v>
      </c>
    </row>
    <row r="242" spans="1:6" x14ac:dyDescent="0.35">
      <c r="A242" s="1">
        <v>42389</v>
      </c>
      <c r="B242">
        <v>61.998493000000003</v>
      </c>
      <c r="C242">
        <v>78.480266</v>
      </c>
      <c r="D242">
        <v>36.856299999999997</v>
      </c>
      <c r="E242">
        <v>38.973118999999997</v>
      </c>
      <c r="F242">
        <v>138.555239</v>
      </c>
    </row>
    <row r="243" spans="1:6" x14ac:dyDescent="0.35">
      <c r="A243" s="1">
        <v>42388</v>
      </c>
      <c r="B243">
        <v>61.666794000000003</v>
      </c>
      <c r="C243">
        <v>79.751125000000002</v>
      </c>
      <c r="D243">
        <v>36.796951999999997</v>
      </c>
      <c r="E243">
        <v>39.431511999999998</v>
      </c>
      <c r="F243">
        <v>140.16840500000001</v>
      </c>
    </row>
    <row r="244" spans="1:6" x14ac:dyDescent="0.35">
      <c r="A244" s="1">
        <v>42384</v>
      </c>
      <c r="B244">
        <v>61.247290999999997</v>
      </c>
      <c r="C244">
        <v>79.418743000000006</v>
      </c>
      <c r="D244">
        <v>36.707926999999998</v>
      </c>
      <c r="E244">
        <v>39.538795999999998</v>
      </c>
      <c r="F244">
        <v>140.09954300000001</v>
      </c>
    </row>
    <row r="245" spans="1:6" x14ac:dyDescent="0.35">
      <c r="A245" s="1">
        <v>42383</v>
      </c>
      <c r="B245">
        <v>61.959468999999999</v>
      </c>
      <c r="C245">
        <v>79.946637999999993</v>
      </c>
      <c r="D245">
        <v>37.202509999999997</v>
      </c>
      <c r="E245">
        <v>40.084963999999999</v>
      </c>
      <c r="F245">
        <v>143.03079500000001</v>
      </c>
    </row>
    <row r="246" spans="1:6" x14ac:dyDescent="0.35">
      <c r="A246" s="1">
        <v>42382</v>
      </c>
      <c r="B246">
        <v>59.783912000000001</v>
      </c>
      <c r="C246">
        <v>76.417567000000005</v>
      </c>
      <c r="D246">
        <v>36.460636000000001</v>
      </c>
      <c r="E246">
        <v>39.285215000000001</v>
      </c>
      <c r="F246">
        <v>139.06673499999999</v>
      </c>
    </row>
    <row r="247" spans="1:6" x14ac:dyDescent="0.35">
      <c r="A247" s="1">
        <v>42381</v>
      </c>
      <c r="B247">
        <v>61.891177999999996</v>
      </c>
      <c r="C247">
        <v>78.099008999999995</v>
      </c>
      <c r="D247">
        <v>37.776223999999999</v>
      </c>
      <c r="E247">
        <v>40.182495000000003</v>
      </c>
      <c r="F247">
        <v>140.11922000000001</v>
      </c>
    </row>
    <row r="248" spans="1:6" x14ac:dyDescent="0.35">
      <c r="A248" s="1">
        <v>42380</v>
      </c>
      <c r="B248">
        <v>61.442408999999998</v>
      </c>
      <c r="C248">
        <v>77.492906000000005</v>
      </c>
      <c r="D248">
        <v>37.528933000000002</v>
      </c>
      <c r="E248">
        <v>39.474989000000001</v>
      </c>
      <c r="F248">
        <v>138.84048799999999</v>
      </c>
    </row>
    <row r="249" spans="1:6" x14ac:dyDescent="0.35">
      <c r="A249" s="1">
        <v>42377</v>
      </c>
      <c r="B249">
        <v>62.076542000000003</v>
      </c>
      <c r="C249">
        <v>81.980009999999993</v>
      </c>
      <c r="D249">
        <v>38.171892</v>
      </c>
      <c r="E249">
        <v>39.416837000000001</v>
      </c>
      <c r="F249">
        <v>140.03069600000001</v>
      </c>
    </row>
    <row r="250" spans="1:6" x14ac:dyDescent="0.35">
      <c r="A250" s="1">
        <v>42376</v>
      </c>
      <c r="B250">
        <v>63.696015000000003</v>
      </c>
      <c r="C250">
        <v>83.094453000000001</v>
      </c>
      <c r="D250">
        <v>38.577449000000001</v>
      </c>
      <c r="E250">
        <v>40.260032000000002</v>
      </c>
      <c r="F250">
        <v>142.165189</v>
      </c>
    </row>
    <row r="251" spans="1:6" x14ac:dyDescent="0.35">
      <c r="A251" s="1">
        <v>42375</v>
      </c>
      <c r="B251">
        <v>65.510604999999998</v>
      </c>
      <c r="C251">
        <v>85.284233999999998</v>
      </c>
      <c r="D251">
        <v>40.288705</v>
      </c>
      <c r="E251">
        <v>41.248603000000003</v>
      </c>
      <c r="F251">
        <v>144.53576000000001</v>
      </c>
    </row>
    <row r="252" spans="1:6" x14ac:dyDescent="0.35">
      <c r="A252" s="1">
        <v>42374</v>
      </c>
      <c r="B252">
        <v>66.681304999999995</v>
      </c>
      <c r="C252">
        <v>87.669535999999994</v>
      </c>
      <c r="D252">
        <v>40.110655000000001</v>
      </c>
      <c r="E252">
        <v>41.597507999999998</v>
      </c>
      <c r="F252">
        <v>145.99153999999999</v>
      </c>
    </row>
    <row r="253" spans="1:6" x14ac:dyDescent="0.35">
      <c r="A253" s="1">
        <v>42373</v>
      </c>
      <c r="B253">
        <v>65.393531999999993</v>
      </c>
      <c r="C253">
        <v>85.978316000000007</v>
      </c>
      <c r="D253">
        <v>40.249136999999997</v>
      </c>
      <c r="E253">
        <v>41.607202000000001</v>
      </c>
      <c r="F253">
        <v>145.52922899999999</v>
      </c>
    </row>
    <row r="254" spans="1:6" x14ac:dyDescent="0.35">
      <c r="A254" s="1">
        <v>42369</v>
      </c>
      <c r="B254">
        <v>67.110566000000006</v>
      </c>
      <c r="C254">
        <v>87.268724000000006</v>
      </c>
      <c r="D254">
        <v>41.357005000000001</v>
      </c>
      <c r="E254">
        <v>43.526192000000002</v>
      </c>
      <c r="F254">
        <v>151.56876500000001</v>
      </c>
    </row>
    <row r="255" spans="1:6" x14ac:dyDescent="0.35">
      <c r="A255" s="1">
        <v>42368</v>
      </c>
      <c r="B255">
        <v>67.822738999999999</v>
      </c>
      <c r="C255">
        <v>88.510256999999996</v>
      </c>
      <c r="D255">
        <v>41.599348999999997</v>
      </c>
      <c r="E255">
        <v>43.875100000000003</v>
      </c>
      <c r="F255">
        <v>152.88683599999999</v>
      </c>
    </row>
    <row r="256" spans="1:6" x14ac:dyDescent="0.35">
      <c r="A256" s="1">
        <v>42367</v>
      </c>
      <c r="B256">
        <v>67.666646999999998</v>
      </c>
      <c r="C256">
        <v>88.434979999999996</v>
      </c>
      <c r="D256">
        <v>41.786780999999998</v>
      </c>
      <c r="E256">
        <v>44.408152000000001</v>
      </c>
      <c r="F256">
        <v>153.96884399999999</v>
      </c>
    </row>
    <row r="257" spans="1:6" x14ac:dyDescent="0.35">
      <c r="A257" s="1">
        <v>42366</v>
      </c>
      <c r="B257">
        <v>67.113592999999995</v>
      </c>
      <c r="C257">
        <v>88.084548999999996</v>
      </c>
      <c r="D257">
        <v>41.214627999999998</v>
      </c>
      <c r="E257">
        <v>43.642493000000002</v>
      </c>
      <c r="F257">
        <v>152.82782</v>
      </c>
    </row>
    <row r="258" spans="1:6" x14ac:dyDescent="0.35">
      <c r="A258" s="1">
        <v>42362</v>
      </c>
      <c r="B258">
        <v>66.919542000000007</v>
      </c>
      <c r="C258">
        <v>87.325284999999994</v>
      </c>
      <c r="D258">
        <v>41.569757000000003</v>
      </c>
      <c r="E258">
        <v>43.710335999999998</v>
      </c>
      <c r="F258">
        <v>153.358993</v>
      </c>
    </row>
    <row r="259" spans="1:6" x14ac:dyDescent="0.35">
      <c r="A259" s="1">
        <v>42361</v>
      </c>
      <c r="B259">
        <v>66.938944000000006</v>
      </c>
      <c r="C259">
        <v>87.266881999999995</v>
      </c>
      <c r="D259">
        <v>41.204765000000002</v>
      </c>
      <c r="E259">
        <v>43.710335999999998</v>
      </c>
      <c r="F259">
        <v>153.319639</v>
      </c>
    </row>
    <row r="260" spans="1:6" x14ac:dyDescent="0.35">
      <c r="A260" s="1">
        <v>42360</v>
      </c>
      <c r="B260">
        <v>66.279160000000005</v>
      </c>
      <c r="C260">
        <v>86.507617999999994</v>
      </c>
      <c r="D260">
        <v>40.662208</v>
      </c>
      <c r="E260">
        <v>43.109440999999997</v>
      </c>
      <c r="F260">
        <v>151.84418199999999</v>
      </c>
    </row>
    <row r="261" spans="1:6" x14ac:dyDescent="0.35">
      <c r="A261" s="1">
        <v>42359</v>
      </c>
      <c r="B261">
        <v>66.017189999999999</v>
      </c>
      <c r="C261">
        <v>85.709416000000004</v>
      </c>
      <c r="D261">
        <v>40.277486000000003</v>
      </c>
      <c r="E261">
        <v>42.683</v>
      </c>
      <c r="F261">
        <v>151.07694599999999</v>
      </c>
    </row>
    <row r="262" spans="1:6" x14ac:dyDescent="0.35">
      <c r="A262" s="1">
        <v>42356</v>
      </c>
      <c r="B262">
        <v>65.629080999999999</v>
      </c>
      <c r="C262">
        <v>84.307692000000003</v>
      </c>
      <c r="D262">
        <v>39.557361</v>
      </c>
      <c r="E262">
        <v>42.353476000000001</v>
      </c>
      <c r="F262">
        <v>150.61463499999999</v>
      </c>
    </row>
    <row r="263" spans="1:6" x14ac:dyDescent="0.35">
      <c r="A263" s="1">
        <v>42355</v>
      </c>
      <c r="B263">
        <v>67.220324000000005</v>
      </c>
      <c r="C263">
        <v>85.621803999999997</v>
      </c>
      <c r="D263">
        <v>40.228160000000003</v>
      </c>
      <c r="E263">
        <v>43.865406</v>
      </c>
      <c r="F263">
        <v>153.358993</v>
      </c>
    </row>
    <row r="264" spans="1:6" x14ac:dyDescent="0.35">
      <c r="A264" s="1">
        <v>42354</v>
      </c>
      <c r="B264">
        <v>68.607810000000001</v>
      </c>
      <c r="C264">
        <v>85.874894999999995</v>
      </c>
      <c r="D264">
        <v>40.869365000000002</v>
      </c>
      <c r="E264">
        <v>44.631064000000002</v>
      </c>
      <c r="F264">
        <v>153.339316</v>
      </c>
    </row>
    <row r="265" spans="1:6" x14ac:dyDescent="0.35">
      <c r="A265" s="1">
        <v>42353</v>
      </c>
      <c r="B265">
        <v>68.132379999999998</v>
      </c>
      <c r="C265">
        <v>84.375831000000005</v>
      </c>
      <c r="D265">
        <v>40.257756000000001</v>
      </c>
      <c r="E265">
        <v>44.185239000000003</v>
      </c>
      <c r="F265">
        <v>150.78185199999999</v>
      </c>
    </row>
    <row r="266" spans="1:6" x14ac:dyDescent="0.35">
      <c r="A266" s="1">
        <v>42352</v>
      </c>
      <c r="B266">
        <v>66.599350999999999</v>
      </c>
      <c r="C266">
        <v>84.220080999999993</v>
      </c>
      <c r="D266">
        <v>39.705333000000003</v>
      </c>
      <c r="E266">
        <v>43.429273999999999</v>
      </c>
      <c r="F266">
        <v>150.68349699999999</v>
      </c>
    </row>
    <row r="267" spans="1:6" x14ac:dyDescent="0.35">
      <c r="A267" s="1">
        <v>42349</v>
      </c>
      <c r="B267">
        <v>65.609679</v>
      </c>
      <c r="C267">
        <v>83.616566000000006</v>
      </c>
      <c r="D267">
        <v>39.646143000000002</v>
      </c>
      <c r="E267">
        <v>42.993138999999999</v>
      </c>
      <c r="F267">
        <v>149.198194</v>
      </c>
    </row>
    <row r="268" spans="1:6" x14ac:dyDescent="0.35">
      <c r="A268" s="1">
        <v>42348</v>
      </c>
      <c r="B268">
        <v>66.890434999999997</v>
      </c>
      <c r="C268">
        <v>84.823601999999994</v>
      </c>
      <c r="D268">
        <v>40.691800999999998</v>
      </c>
      <c r="E268">
        <v>43.913868000000001</v>
      </c>
      <c r="F268">
        <v>151.82452000000001</v>
      </c>
    </row>
    <row r="269" spans="1:6" x14ac:dyDescent="0.35">
      <c r="A269" s="1">
        <v>42347</v>
      </c>
      <c r="B269">
        <v>66.521727999999996</v>
      </c>
      <c r="C269">
        <v>85.183768999999998</v>
      </c>
      <c r="D269">
        <v>40.425454000000002</v>
      </c>
      <c r="E269">
        <v>43.574649999999998</v>
      </c>
      <c r="F269">
        <v>150.36872500000001</v>
      </c>
    </row>
    <row r="270" spans="1:6" x14ac:dyDescent="0.35">
      <c r="A270" s="1">
        <v>42346</v>
      </c>
      <c r="B270">
        <v>67.336759000000001</v>
      </c>
      <c r="C270">
        <v>86.196123999999998</v>
      </c>
      <c r="D270">
        <v>40.612881999999999</v>
      </c>
      <c r="E270">
        <v>44.146470999999998</v>
      </c>
      <c r="F270">
        <v>152.16878500000001</v>
      </c>
    </row>
    <row r="271" spans="1:6" x14ac:dyDescent="0.35">
      <c r="A271" s="1">
        <v>42345</v>
      </c>
      <c r="B271">
        <v>66.793402</v>
      </c>
      <c r="C271">
        <v>86.381068999999997</v>
      </c>
      <c r="D271">
        <v>40.149244000000003</v>
      </c>
      <c r="E271">
        <v>44.156165000000001</v>
      </c>
      <c r="F271">
        <v>150.45725999999999</v>
      </c>
    </row>
    <row r="272" spans="1:6" x14ac:dyDescent="0.35">
      <c r="A272" s="1">
        <v>42342</v>
      </c>
      <c r="B272">
        <v>67.055379000000002</v>
      </c>
      <c r="C272">
        <v>86.089048000000005</v>
      </c>
      <c r="D272">
        <v>40.543829000000002</v>
      </c>
      <c r="E272">
        <v>43.904173999999998</v>
      </c>
      <c r="F272">
        <v>151.62276299999999</v>
      </c>
    </row>
    <row r="273" spans="1:6" x14ac:dyDescent="0.35">
      <c r="A273" s="1">
        <v>42341</v>
      </c>
      <c r="B273">
        <v>64.474457000000001</v>
      </c>
      <c r="C273">
        <v>84.005934999999994</v>
      </c>
      <c r="D273">
        <v>39.606687999999998</v>
      </c>
      <c r="E273">
        <v>42.789611000000001</v>
      </c>
      <c r="F273">
        <v>146.84322800000001</v>
      </c>
    </row>
    <row r="274" spans="1:6" x14ac:dyDescent="0.35">
      <c r="A274" s="1">
        <v>42340</v>
      </c>
      <c r="B274">
        <v>65.764917999999994</v>
      </c>
      <c r="C274">
        <v>84.969616000000002</v>
      </c>
      <c r="D274">
        <v>39.873030999999997</v>
      </c>
      <c r="E274">
        <v>43.826641000000002</v>
      </c>
      <c r="F274">
        <v>148.655146</v>
      </c>
    </row>
    <row r="275" spans="1:6" x14ac:dyDescent="0.35">
      <c r="A275" s="1">
        <v>42339</v>
      </c>
      <c r="B275">
        <v>66.230650999999995</v>
      </c>
      <c r="C275">
        <v>86.546554999999998</v>
      </c>
      <c r="D275">
        <v>40.504373000000001</v>
      </c>
      <c r="E275">
        <v>44.059244</v>
      </c>
      <c r="F275">
        <v>149.52682200000001</v>
      </c>
    </row>
    <row r="276" spans="1:6" x14ac:dyDescent="0.35">
      <c r="A276" s="1">
        <v>42338</v>
      </c>
      <c r="B276">
        <v>65.017813000000004</v>
      </c>
      <c r="C276">
        <v>84.541309999999996</v>
      </c>
      <c r="D276">
        <v>41.254086999999998</v>
      </c>
      <c r="E276">
        <v>43.535882000000001</v>
      </c>
      <c r="F276">
        <v>147.15664699999999</v>
      </c>
    </row>
    <row r="277" spans="1:6" x14ac:dyDescent="0.35">
      <c r="A277" s="1">
        <v>42335</v>
      </c>
      <c r="B277">
        <v>65.832836999999998</v>
      </c>
      <c r="C277">
        <v>84.969616000000002</v>
      </c>
      <c r="D277">
        <v>41.402059000000001</v>
      </c>
      <c r="E277">
        <v>44.020474999999998</v>
      </c>
      <c r="F277">
        <v>148.175229</v>
      </c>
    </row>
    <row r="278" spans="1:6" x14ac:dyDescent="0.35">
      <c r="A278" s="1">
        <v>42333</v>
      </c>
      <c r="B278">
        <v>66.056002000000007</v>
      </c>
      <c r="C278">
        <v>84.667859000000007</v>
      </c>
      <c r="D278">
        <v>40.780583</v>
      </c>
      <c r="E278">
        <v>44.010784999999998</v>
      </c>
      <c r="F278">
        <v>147.02931899999999</v>
      </c>
    </row>
    <row r="279" spans="1:6" x14ac:dyDescent="0.35">
      <c r="A279" s="1">
        <v>42332</v>
      </c>
      <c r="B279">
        <v>65.803730000000002</v>
      </c>
      <c r="C279">
        <v>84.453705999999997</v>
      </c>
      <c r="D279">
        <v>40.119647999999998</v>
      </c>
      <c r="E279">
        <v>44.049554000000001</v>
      </c>
      <c r="F279">
        <v>147.45047400000001</v>
      </c>
    </row>
    <row r="280" spans="1:6" x14ac:dyDescent="0.35">
      <c r="A280" s="1">
        <v>42331</v>
      </c>
      <c r="B280">
        <v>65.968673999999993</v>
      </c>
      <c r="C280">
        <v>85.008554000000004</v>
      </c>
      <c r="D280">
        <v>39.488309000000001</v>
      </c>
      <c r="E280">
        <v>44.039859999999997</v>
      </c>
      <c r="F280">
        <v>147.81285099999999</v>
      </c>
    </row>
    <row r="281" spans="1:6" x14ac:dyDescent="0.35">
      <c r="A281" s="1">
        <v>42328</v>
      </c>
      <c r="B281">
        <v>65.803730000000002</v>
      </c>
      <c r="C281">
        <v>85.261636999999993</v>
      </c>
      <c r="D281">
        <v>38.748457999999999</v>
      </c>
      <c r="E281">
        <v>44.592295999999997</v>
      </c>
      <c r="F281">
        <v>148.10667799999999</v>
      </c>
    </row>
    <row r="282" spans="1:6" x14ac:dyDescent="0.35">
      <c r="A282" s="1">
        <v>42327</v>
      </c>
      <c r="B282">
        <v>64.949894999999998</v>
      </c>
      <c r="C282">
        <v>85.037755000000004</v>
      </c>
      <c r="D282">
        <v>37.979013999999999</v>
      </c>
      <c r="E282">
        <v>44.320925000000003</v>
      </c>
      <c r="F282">
        <v>146.872624</v>
      </c>
    </row>
    <row r="283" spans="1:6" x14ac:dyDescent="0.35">
      <c r="A283" s="1">
        <v>42326</v>
      </c>
      <c r="B283">
        <v>65.599974000000003</v>
      </c>
      <c r="C283">
        <v>86.244791000000006</v>
      </c>
      <c r="D283">
        <v>38.807647000000003</v>
      </c>
      <c r="E283">
        <v>44.388767999999999</v>
      </c>
      <c r="F283">
        <v>148.42008200000001</v>
      </c>
    </row>
    <row r="284" spans="1:6" x14ac:dyDescent="0.35">
      <c r="A284" s="1">
        <v>42325</v>
      </c>
      <c r="B284">
        <v>63.775869</v>
      </c>
      <c r="C284">
        <v>84.414769000000007</v>
      </c>
      <c r="D284">
        <v>37.860638999999999</v>
      </c>
      <c r="E284">
        <v>43.390506000000002</v>
      </c>
      <c r="F284">
        <v>147.852036</v>
      </c>
    </row>
    <row r="285" spans="1:6" x14ac:dyDescent="0.35">
      <c r="A285" s="1">
        <v>42324</v>
      </c>
      <c r="B285">
        <v>63.086970000000001</v>
      </c>
      <c r="C285">
        <v>83.898858000000004</v>
      </c>
      <c r="D285">
        <v>36.824848000000003</v>
      </c>
      <c r="E285">
        <v>43.497117000000003</v>
      </c>
      <c r="F285">
        <v>147.68552299999999</v>
      </c>
    </row>
    <row r="286" spans="1:6" x14ac:dyDescent="0.35">
      <c r="A286" s="1">
        <v>42321</v>
      </c>
      <c r="B286">
        <v>62.242840000000001</v>
      </c>
      <c r="C286">
        <v>83.227198000000001</v>
      </c>
      <c r="D286">
        <v>36.272424999999998</v>
      </c>
      <c r="E286">
        <v>42.605463</v>
      </c>
      <c r="F286">
        <v>145.61896300000001</v>
      </c>
    </row>
    <row r="287" spans="1:6" x14ac:dyDescent="0.35">
      <c r="A287" s="1">
        <v>42320</v>
      </c>
      <c r="B287">
        <v>61.825623</v>
      </c>
      <c r="C287">
        <v>83.217461999999998</v>
      </c>
      <c r="D287">
        <v>36.982683000000002</v>
      </c>
      <c r="E287">
        <v>42.828375999999999</v>
      </c>
      <c r="F287">
        <v>145.37411</v>
      </c>
    </row>
    <row r="288" spans="1:6" x14ac:dyDescent="0.35">
      <c r="A288" s="1">
        <v>42319</v>
      </c>
      <c r="B288">
        <v>62.330159999999999</v>
      </c>
      <c r="C288">
        <v>84.901477</v>
      </c>
      <c r="D288">
        <v>37.150381000000003</v>
      </c>
      <c r="E288">
        <v>43.681260999999999</v>
      </c>
      <c r="F288">
        <v>148.83144799999999</v>
      </c>
    </row>
    <row r="289" spans="1:6" x14ac:dyDescent="0.35">
      <c r="A289" s="1">
        <v>42318</v>
      </c>
      <c r="B289">
        <v>63.116084000000001</v>
      </c>
      <c r="C289">
        <v>85.689943</v>
      </c>
      <c r="D289">
        <v>37.466050000000003</v>
      </c>
      <c r="E289">
        <v>44.349998999999997</v>
      </c>
      <c r="F289">
        <v>148.978354</v>
      </c>
    </row>
    <row r="290" spans="1:6" x14ac:dyDescent="0.35">
      <c r="A290" s="1">
        <v>42317</v>
      </c>
      <c r="B290">
        <v>63.057862999999998</v>
      </c>
      <c r="C290">
        <v>85.339511999999999</v>
      </c>
      <c r="D290">
        <v>37.406860999999999</v>
      </c>
      <c r="E290">
        <v>43.661876999999997</v>
      </c>
      <c r="F290">
        <v>149.27217999999999</v>
      </c>
    </row>
    <row r="291" spans="1:6" x14ac:dyDescent="0.35">
      <c r="A291" s="1">
        <v>42314</v>
      </c>
      <c r="B291">
        <v>63.504187000000002</v>
      </c>
      <c r="C291">
        <v>86.147451000000004</v>
      </c>
      <c r="D291">
        <v>37.623885000000001</v>
      </c>
      <c r="E291">
        <v>44.224007999999998</v>
      </c>
      <c r="F291">
        <v>149.36032399999999</v>
      </c>
    </row>
    <row r="292" spans="1:6" x14ac:dyDescent="0.35">
      <c r="A292" s="1">
        <v>42313</v>
      </c>
      <c r="B292">
        <v>63.601219999999998</v>
      </c>
      <c r="C292">
        <v>85.855422000000004</v>
      </c>
      <c r="D292">
        <v>37.78172</v>
      </c>
      <c r="E292">
        <v>43.787872999999998</v>
      </c>
      <c r="F292">
        <v>149.105682</v>
      </c>
    </row>
    <row r="293" spans="1:6" x14ac:dyDescent="0.35">
      <c r="A293" s="1">
        <v>42312</v>
      </c>
      <c r="B293">
        <v>63.669137999999997</v>
      </c>
      <c r="C293">
        <v>84.278491000000002</v>
      </c>
      <c r="D293">
        <v>37.821179000000001</v>
      </c>
      <c r="E293">
        <v>43.787872999999998</v>
      </c>
      <c r="F293">
        <v>147.90099499999999</v>
      </c>
    </row>
    <row r="294" spans="1:6" x14ac:dyDescent="0.35">
      <c r="A294" s="1">
        <v>42311</v>
      </c>
      <c r="B294">
        <v>64.115461999999994</v>
      </c>
      <c r="C294">
        <v>84.074073999999996</v>
      </c>
      <c r="D294">
        <v>37.752127000000002</v>
      </c>
      <c r="E294">
        <v>44.107702000000003</v>
      </c>
      <c r="F294">
        <v>143.61117999999999</v>
      </c>
    </row>
    <row r="295" spans="1:6" x14ac:dyDescent="0.35">
      <c r="A295" s="1">
        <v>42310</v>
      </c>
      <c r="B295">
        <v>63.795271</v>
      </c>
      <c r="C295">
        <v>83.859921</v>
      </c>
      <c r="D295">
        <v>38.067796000000001</v>
      </c>
      <c r="E295">
        <v>44.030169000000001</v>
      </c>
      <c r="F295">
        <v>141.828643</v>
      </c>
    </row>
    <row r="296" spans="1:6" x14ac:dyDescent="0.35">
      <c r="A296" s="1">
        <v>42307</v>
      </c>
      <c r="B296">
        <v>63.989322000000001</v>
      </c>
      <c r="C296">
        <v>80.014916999999997</v>
      </c>
      <c r="D296">
        <v>37.249026000000001</v>
      </c>
      <c r="E296">
        <v>43.419580000000003</v>
      </c>
      <c r="F296">
        <v>139.58579700000001</v>
      </c>
    </row>
    <row r="297" spans="1:6" x14ac:dyDescent="0.35">
      <c r="A297" s="1">
        <v>42306</v>
      </c>
      <c r="B297">
        <v>65.308890000000005</v>
      </c>
      <c r="C297">
        <v>80.803389999999993</v>
      </c>
      <c r="D297">
        <v>37.189841000000001</v>
      </c>
      <c r="E297">
        <v>43.846024999999997</v>
      </c>
      <c r="F297">
        <v>140.281171</v>
      </c>
    </row>
    <row r="298" spans="1:6" x14ac:dyDescent="0.35">
      <c r="A298" s="1">
        <v>42305</v>
      </c>
      <c r="B298">
        <v>65.580563999999995</v>
      </c>
      <c r="C298">
        <v>80.628174999999999</v>
      </c>
      <c r="D298">
        <v>37.012276</v>
      </c>
      <c r="E298">
        <v>43.380811999999999</v>
      </c>
      <c r="F298">
        <v>139.04711699999999</v>
      </c>
    </row>
    <row r="299" spans="1:6" x14ac:dyDescent="0.35">
      <c r="A299" s="1">
        <v>42304</v>
      </c>
      <c r="B299">
        <v>64.814057000000005</v>
      </c>
      <c r="C299">
        <v>79.907841000000005</v>
      </c>
      <c r="D299">
        <v>36.548634999999997</v>
      </c>
      <c r="E299">
        <v>42.527929999999998</v>
      </c>
      <c r="F299">
        <v>137.85223300000001</v>
      </c>
    </row>
    <row r="300" spans="1:6" x14ac:dyDescent="0.35">
      <c r="A300" s="1">
        <v>42303</v>
      </c>
      <c r="B300">
        <v>62.630949000000001</v>
      </c>
      <c r="C300">
        <v>78.661867000000001</v>
      </c>
      <c r="D300">
        <v>36.331614000000002</v>
      </c>
      <c r="E300">
        <v>42.266249000000002</v>
      </c>
      <c r="F300">
        <v>137.01972699999999</v>
      </c>
    </row>
    <row r="301" spans="1:6" x14ac:dyDescent="0.35">
      <c r="A301" s="1">
        <v>42300</v>
      </c>
      <c r="B301">
        <v>63.222814999999997</v>
      </c>
      <c r="C301">
        <v>78.009680000000003</v>
      </c>
      <c r="D301">
        <v>36.607824000000001</v>
      </c>
      <c r="E301">
        <v>42.256554999999999</v>
      </c>
      <c r="F301">
        <v>137.333146</v>
      </c>
    </row>
    <row r="302" spans="1:6" x14ac:dyDescent="0.35">
      <c r="A302" s="1">
        <v>42299</v>
      </c>
      <c r="B302">
        <v>61.301676</v>
      </c>
      <c r="C302">
        <v>75.683211999999997</v>
      </c>
      <c r="D302">
        <v>35.601627000000001</v>
      </c>
      <c r="E302">
        <v>42.159638000000001</v>
      </c>
      <c r="F302">
        <v>135.599583</v>
      </c>
    </row>
    <row r="303" spans="1:6" x14ac:dyDescent="0.35">
      <c r="A303" s="1">
        <v>42298</v>
      </c>
      <c r="B303">
        <v>60.651592999999998</v>
      </c>
      <c r="C303">
        <v>75.955768000000006</v>
      </c>
      <c r="D303">
        <v>35.414199000000004</v>
      </c>
      <c r="E303">
        <v>40.899695999999999</v>
      </c>
      <c r="F303">
        <v>136.88261</v>
      </c>
    </row>
    <row r="304" spans="1:6" x14ac:dyDescent="0.35">
      <c r="A304" s="1">
        <v>42297</v>
      </c>
      <c r="B304">
        <v>61.990566999999999</v>
      </c>
      <c r="C304">
        <v>76.637164999999996</v>
      </c>
      <c r="D304">
        <v>35.828513999999998</v>
      </c>
      <c r="E304">
        <v>40.453870000000002</v>
      </c>
      <c r="F304">
        <v>136.88261</v>
      </c>
    </row>
    <row r="305" spans="1:6" x14ac:dyDescent="0.35">
      <c r="A305" s="1">
        <v>42296</v>
      </c>
      <c r="B305">
        <v>63.145190999999997</v>
      </c>
      <c r="C305">
        <v>78.068082000000004</v>
      </c>
      <c r="D305">
        <v>35.739730999999999</v>
      </c>
      <c r="E305">
        <v>40.851236999999998</v>
      </c>
      <c r="F305">
        <v>137.068701</v>
      </c>
    </row>
    <row r="306" spans="1:6" x14ac:dyDescent="0.35">
      <c r="A306" s="1">
        <v>42293</v>
      </c>
      <c r="B306">
        <v>62.572727999999998</v>
      </c>
      <c r="C306">
        <v>77.999943000000002</v>
      </c>
      <c r="D306">
        <v>35.295819999999999</v>
      </c>
      <c r="E306">
        <v>40.919080000000001</v>
      </c>
      <c r="F306">
        <v>136.68673100000001</v>
      </c>
    </row>
    <row r="307" spans="1:6" x14ac:dyDescent="0.35">
      <c r="A307" s="1">
        <v>42292</v>
      </c>
      <c r="B307">
        <v>61.728594000000001</v>
      </c>
      <c r="C307">
        <v>77.036261999999994</v>
      </c>
      <c r="D307">
        <v>35.098529999999997</v>
      </c>
      <c r="E307">
        <v>40.579861999999999</v>
      </c>
      <c r="F307">
        <v>134.24800400000001</v>
      </c>
    </row>
    <row r="308" spans="1:6" x14ac:dyDescent="0.35">
      <c r="A308" s="1">
        <v>42291</v>
      </c>
      <c r="B308">
        <v>60.234380999999999</v>
      </c>
      <c r="C308">
        <v>76.520352000000003</v>
      </c>
      <c r="D308">
        <v>34.575699</v>
      </c>
      <c r="E308">
        <v>39.465299000000002</v>
      </c>
      <c r="F308">
        <v>132.96496200000001</v>
      </c>
    </row>
    <row r="309" spans="1:6" x14ac:dyDescent="0.35">
      <c r="A309" s="1">
        <v>42290</v>
      </c>
      <c r="B309">
        <v>60.486649</v>
      </c>
      <c r="C309">
        <v>77.951277000000005</v>
      </c>
      <c r="D309">
        <v>35.147852</v>
      </c>
      <c r="E309">
        <v>39.659134000000002</v>
      </c>
      <c r="F309">
        <v>134.091295</v>
      </c>
    </row>
    <row r="310" spans="1:6" x14ac:dyDescent="0.35">
      <c r="A310" s="1">
        <v>42289</v>
      </c>
      <c r="B310">
        <v>60.845647999999997</v>
      </c>
      <c r="C310">
        <v>77.951277000000005</v>
      </c>
      <c r="D310">
        <v>35.502980999999998</v>
      </c>
      <c r="E310">
        <v>40.056502000000002</v>
      </c>
      <c r="F310">
        <v>135.609387</v>
      </c>
    </row>
    <row r="311" spans="1:6" x14ac:dyDescent="0.35">
      <c r="A311" s="1">
        <v>42286</v>
      </c>
      <c r="B311">
        <v>59.613404000000003</v>
      </c>
      <c r="C311">
        <v>76.578755000000001</v>
      </c>
      <c r="D311">
        <v>35.739730999999999</v>
      </c>
      <c r="E311">
        <v>40.364851000000002</v>
      </c>
      <c r="F311">
        <v>134.92378600000001</v>
      </c>
    </row>
    <row r="312" spans="1:6" x14ac:dyDescent="0.35">
      <c r="A312" s="1">
        <v>42285</v>
      </c>
      <c r="B312">
        <v>58.711053</v>
      </c>
      <c r="C312">
        <v>75.634538000000006</v>
      </c>
      <c r="D312">
        <v>35.522706999999997</v>
      </c>
      <c r="E312">
        <v>39.661428999999998</v>
      </c>
      <c r="F312">
        <v>134.29696300000001</v>
      </c>
    </row>
    <row r="313" spans="1:6" x14ac:dyDescent="0.35">
      <c r="A313" s="1">
        <v>42284</v>
      </c>
      <c r="B313">
        <v>58.749864000000002</v>
      </c>
      <c r="C313">
        <v>75.488532000000006</v>
      </c>
      <c r="D313">
        <v>35.059069999999998</v>
      </c>
      <c r="E313">
        <v>39.150727000000003</v>
      </c>
      <c r="F313">
        <v>134.414503</v>
      </c>
    </row>
    <row r="314" spans="1:6" x14ac:dyDescent="0.35">
      <c r="A314" s="1">
        <v>42283</v>
      </c>
      <c r="B314">
        <v>58.099784999999997</v>
      </c>
      <c r="C314">
        <v>76.033642999999998</v>
      </c>
      <c r="D314">
        <v>34.427731000000001</v>
      </c>
      <c r="E314">
        <v>38.437666999999998</v>
      </c>
      <c r="F314">
        <v>131.819052</v>
      </c>
    </row>
    <row r="315" spans="1:6" x14ac:dyDescent="0.35">
      <c r="A315" s="1">
        <v>42282</v>
      </c>
      <c r="B315">
        <v>60.127650000000003</v>
      </c>
      <c r="C315">
        <v>77.435366999999999</v>
      </c>
      <c r="D315">
        <v>34.861775999999999</v>
      </c>
      <c r="E315">
        <v>39.883054999999999</v>
      </c>
      <c r="F315">
        <v>134.16964999999999</v>
      </c>
    </row>
    <row r="316" spans="1:6" x14ac:dyDescent="0.35">
      <c r="A316" s="1">
        <v>42279</v>
      </c>
      <c r="B316">
        <v>60.379919000000001</v>
      </c>
      <c r="C316">
        <v>76.530088000000006</v>
      </c>
      <c r="D316">
        <v>34.200839999999999</v>
      </c>
      <c r="E316">
        <v>39.873420000000003</v>
      </c>
      <c r="F316">
        <v>132.58299199999999</v>
      </c>
    </row>
    <row r="317" spans="1:6" x14ac:dyDescent="0.35">
      <c r="A317" s="1">
        <v>42278</v>
      </c>
      <c r="B317">
        <v>58.264729000000003</v>
      </c>
      <c r="C317">
        <v>75.069962000000004</v>
      </c>
      <c r="D317">
        <v>33.283428999999998</v>
      </c>
      <c r="E317">
        <v>39.275990999999998</v>
      </c>
      <c r="F317">
        <v>129.468469</v>
      </c>
    </row>
    <row r="318" spans="1:6" x14ac:dyDescent="0.35">
      <c r="A318" s="1">
        <v>42277</v>
      </c>
      <c r="B318">
        <v>57.440001000000002</v>
      </c>
      <c r="C318">
        <v>74.777934000000002</v>
      </c>
      <c r="D318">
        <v>33.865445000000001</v>
      </c>
      <c r="E318">
        <v>38.755654</v>
      </c>
      <c r="F318">
        <v>129.92879400000001</v>
      </c>
    </row>
    <row r="319" spans="1:6" x14ac:dyDescent="0.35">
      <c r="A319" s="1">
        <v>42276</v>
      </c>
      <c r="B319">
        <v>56.838436000000002</v>
      </c>
      <c r="C319">
        <v>74.680593000000002</v>
      </c>
      <c r="D319">
        <v>33.283428999999998</v>
      </c>
      <c r="E319">
        <v>38.061866999999999</v>
      </c>
      <c r="F319">
        <v>128.19523100000001</v>
      </c>
    </row>
    <row r="320" spans="1:6" x14ac:dyDescent="0.35">
      <c r="A320" s="1">
        <v>42275</v>
      </c>
      <c r="B320">
        <v>55.401805000000003</v>
      </c>
      <c r="C320">
        <v>74.693247999999997</v>
      </c>
      <c r="D320">
        <v>32.918433</v>
      </c>
      <c r="E320">
        <v>37.637887999999997</v>
      </c>
      <c r="F320">
        <v>127.71531400000001</v>
      </c>
    </row>
    <row r="321" spans="1:6" x14ac:dyDescent="0.35">
      <c r="A321" s="1">
        <v>42272</v>
      </c>
      <c r="B321">
        <v>58.082230000000003</v>
      </c>
      <c r="C321">
        <v>77.008039999999994</v>
      </c>
      <c r="D321">
        <v>33.983820000000001</v>
      </c>
      <c r="E321">
        <v>39.372351999999999</v>
      </c>
      <c r="F321">
        <v>133.34693200000001</v>
      </c>
    </row>
    <row r="322" spans="1:6" x14ac:dyDescent="0.35">
      <c r="A322" s="1">
        <v>42271</v>
      </c>
      <c r="B322">
        <v>59.586348999999998</v>
      </c>
      <c r="C322">
        <v>78.867621</v>
      </c>
      <c r="D322">
        <v>33.983818999999997</v>
      </c>
      <c r="E322">
        <v>40.413029000000002</v>
      </c>
      <c r="F322">
        <v>135.98155299999999</v>
      </c>
    </row>
    <row r="323" spans="1:6" x14ac:dyDescent="0.35">
      <c r="A323" s="1">
        <v>42270</v>
      </c>
      <c r="B323">
        <v>59.528500000000001</v>
      </c>
      <c r="C323">
        <v>79.458427</v>
      </c>
      <c r="D323">
        <v>34.377265000000001</v>
      </c>
      <c r="E323">
        <v>40.663564999999998</v>
      </c>
      <c r="F323">
        <v>136.412497</v>
      </c>
    </row>
    <row r="324" spans="1:6" x14ac:dyDescent="0.35">
      <c r="A324" s="1">
        <v>42269</v>
      </c>
      <c r="B324">
        <v>59.865962000000003</v>
      </c>
      <c r="C324">
        <v>78.935417999999999</v>
      </c>
      <c r="D324">
        <v>34.475625000000001</v>
      </c>
      <c r="E324">
        <v>40.933369999999996</v>
      </c>
      <c r="F324">
        <v>135.41349199999999</v>
      </c>
    </row>
    <row r="325" spans="1:6" x14ac:dyDescent="0.35">
      <c r="A325" s="1">
        <v>42268</v>
      </c>
      <c r="B325">
        <v>60.473396000000001</v>
      </c>
      <c r="C325">
        <v>80.388217999999995</v>
      </c>
      <c r="D325">
        <v>35.105136000000002</v>
      </c>
      <c r="E325">
        <v>41.723514000000002</v>
      </c>
      <c r="F325">
        <v>136.24599799999999</v>
      </c>
    </row>
    <row r="326" spans="1:6" x14ac:dyDescent="0.35">
      <c r="A326" s="1">
        <v>42265</v>
      </c>
      <c r="B326">
        <v>62.035364000000001</v>
      </c>
      <c r="C326">
        <v>80.998390000000001</v>
      </c>
      <c r="D326">
        <v>35.154319999999998</v>
      </c>
      <c r="E326">
        <v>41.752425000000002</v>
      </c>
      <c r="F326">
        <v>135.48205799999999</v>
      </c>
    </row>
    <row r="327" spans="1:6" x14ac:dyDescent="0.35">
      <c r="A327" s="1">
        <v>42264</v>
      </c>
      <c r="B327">
        <v>59.962378000000001</v>
      </c>
      <c r="C327">
        <v>82.102517000000006</v>
      </c>
      <c r="D327">
        <v>35.803503999999997</v>
      </c>
      <c r="E327">
        <v>42.629292999999997</v>
      </c>
      <c r="F327">
        <v>136.921795</v>
      </c>
    </row>
    <row r="328" spans="1:6" x14ac:dyDescent="0.35">
      <c r="A328" s="1">
        <v>42263</v>
      </c>
      <c r="B328">
        <v>59.403156000000003</v>
      </c>
      <c r="C328">
        <v>82.673955000000007</v>
      </c>
      <c r="D328">
        <v>35.921537000000001</v>
      </c>
      <c r="E328">
        <v>42.263126999999997</v>
      </c>
      <c r="F328">
        <v>136.01093399999999</v>
      </c>
    </row>
    <row r="329" spans="1:6" x14ac:dyDescent="0.35">
      <c r="A329" s="1">
        <v>42262</v>
      </c>
      <c r="B329">
        <v>57.937601000000001</v>
      </c>
      <c r="C329">
        <v>82.402766999999997</v>
      </c>
      <c r="D329">
        <v>35.557600999999998</v>
      </c>
      <c r="E329">
        <v>42.214948</v>
      </c>
      <c r="F329">
        <v>134.35572500000001</v>
      </c>
    </row>
    <row r="330" spans="1:6" x14ac:dyDescent="0.35">
      <c r="A330" s="1">
        <v>42261</v>
      </c>
      <c r="B330">
        <v>57.050553000000001</v>
      </c>
      <c r="C330">
        <v>81.656993</v>
      </c>
      <c r="D330">
        <v>34.967430999999998</v>
      </c>
      <c r="E330">
        <v>41.598247000000001</v>
      </c>
      <c r="F330">
        <v>133.454668</v>
      </c>
    </row>
    <row r="331" spans="1:6" x14ac:dyDescent="0.35">
      <c r="A331" s="1">
        <v>42258</v>
      </c>
      <c r="B331">
        <v>57.098765</v>
      </c>
      <c r="C331">
        <v>82.334969999999998</v>
      </c>
      <c r="D331">
        <v>35.370711999999997</v>
      </c>
      <c r="E331">
        <v>41.829509999999999</v>
      </c>
      <c r="F331">
        <v>133.18043399999999</v>
      </c>
    </row>
    <row r="332" spans="1:6" x14ac:dyDescent="0.35">
      <c r="A332" s="1">
        <v>42257</v>
      </c>
      <c r="B332">
        <v>56.645598999999997</v>
      </c>
      <c r="C332">
        <v>80.397904999999994</v>
      </c>
      <c r="D332">
        <v>35.272353000000003</v>
      </c>
      <c r="E332">
        <v>41.550068000000003</v>
      </c>
      <c r="F332">
        <v>132.416494</v>
      </c>
    </row>
    <row r="333" spans="1:6" x14ac:dyDescent="0.35">
      <c r="A333" s="1">
        <v>42256</v>
      </c>
      <c r="B333">
        <v>55.951388000000001</v>
      </c>
      <c r="C333">
        <v>78.683598000000003</v>
      </c>
      <c r="D333">
        <v>34.957597</v>
      </c>
      <c r="E333">
        <v>41.656063000000003</v>
      </c>
      <c r="F333">
        <v>133.102079</v>
      </c>
    </row>
    <row r="334" spans="1:6" x14ac:dyDescent="0.35">
      <c r="A334" s="1">
        <v>42255</v>
      </c>
      <c r="B334">
        <v>56.877003999999999</v>
      </c>
      <c r="C334">
        <v>79.661817999999997</v>
      </c>
      <c r="D334">
        <v>35.616616</v>
      </c>
      <c r="E334">
        <v>42.436574</v>
      </c>
      <c r="F334">
        <v>135.17844299999999</v>
      </c>
    </row>
    <row r="335" spans="1:6" x14ac:dyDescent="0.35">
      <c r="A335" s="1">
        <v>42251</v>
      </c>
      <c r="B335">
        <v>55.247537000000001</v>
      </c>
      <c r="C335">
        <v>78.015315000000001</v>
      </c>
      <c r="D335">
        <v>34.485463000000003</v>
      </c>
      <c r="E335">
        <v>41.501888999999998</v>
      </c>
      <c r="F335">
        <v>131.55462199999999</v>
      </c>
    </row>
    <row r="336" spans="1:6" x14ac:dyDescent="0.35">
      <c r="A336" s="1">
        <v>42250</v>
      </c>
      <c r="B336">
        <v>56.645598999999997</v>
      </c>
      <c r="C336">
        <v>78.596433000000005</v>
      </c>
      <c r="D336">
        <v>35.164155000000001</v>
      </c>
      <c r="E336">
        <v>42.532932000000002</v>
      </c>
      <c r="F336">
        <v>133.13146499999999</v>
      </c>
    </row>
    <row r="337" spans="1:6" x14ac:dyDescent="0.35">
      <c r="A337" s="1">
        <v>42249</v>
      </c>
      <c r="B337">
        <v>57.474795</v>
      </c>
      <c r="C337">
        <v>79.080699999999993</v>
      </c>
      <c r="D337">
        <v>34.947758999999998</v>
      </c>
      <c r="E337">
        <v>42.629292999999997</v>
      </c>
      <c r="F337">
        <v>133.31673799999999</v>
      </c>
    </row>
    <row r="338" spans="1:6" x14ac:dyDescent="0.35">
      <c r="A338" s="1">
        <v>42248</v>
      </c>
      <c r="B338">
        <v>56.115301000000002</v>
      </c>
      <c r="C338">
        <v>77.705385000000007</v>
      </c>
      <c r="D338">
        <v>34.180542000000003</v>
      </c>
      <c r="E338">
        <v>41.983685000000001</v>
      </c>
      <c r="F338">
        <v>131.53228899999999</v>
      </c>
    </row>
    <row r="339" spans="1:6" x14ac:dyDescent="0.35">
      <c r="A339" s="1">
        <v>42247</v>
      </c>
      <c r="B339">
        <v>57.33981</v>
      </c>
      <c r="C339">
        <v>79.681184999999999</v>
      </c>
      <c r="D339">
        <v>35.714979</v>
      </c>
      <c r="E339">
        <v>43.641063000000003</v>
      </c>
      <c r="F339">
        <v>137.509705</v>
      </c>
    </row>
    <row r="340" spans="1:6" x14ac:dyDescent="0.35">
      <c r="A340" s="1">
        <v>42244</v>
      </c>
      <c r="B340">
        <v>58.438974999999999</v>
      </c>
      <c r="C340">
        <v>80.765945000000002</v>
      </c>
      <c r="D340">
        <v>35.911698999999999</v>
      </c>
      <c r="E340">
        <v>44.344484999999999</v>
      </c>
      <c r="F340">
        <v>139.27464699999999</v>
      </c>
    </row>
    <row r="341" spans="1:6" x14ac:dyDescent="0.35">
      <c r="A341" s="1">
        <v>42243</v>
      </c>
      <c r="B341">
        <v>58.641452000000001</v>
      </c>
      <c r="C341">
        <v>81.056506999999996</v>
      </c>
      <c r="D341">
        <v>36.039569</v>
      </c>
      <c r="E341">
        <v>43.978318999999999</v>
      </c>
      <c r="F341">
        <v>139.39165499999999</v>
      </c>
    </row>
    <row r="342" spans="1:6" x14ac:dyDescent="0.35">
      <c r="A342" s="1">
        <v>42242</v>
      </c>
      <c r="B342">
        <v>57.879748999999997</v>
      </c>
      <c r="C342">
        <v>80.920912999999999</v>
      </c>
      <c r="D342">
        <v>35.036284000000002</v>
      </c>
      <c r="E342">
        <v>42.378757</v>
      </c>
      <c r="F342">
        <v>136.45658599999999</v>
      </c>
    </row>
    <row r="343" spans="1:6" x14ac:dyDescent="0.35">
      <c r="A343" s="1">
        <v>42241</v>
      </c>
      <c r="B343">
        <v>55.806762999999997</v>
      </c>
      <c r="C343">
        <v>76.920868999999996</v>
      </c>
      <c r="D343">
        <v>33.796934</v>
      </c>
      <c r="E343">
        <v>41.338079999999998</v>
      </c>
      <c r="F343">
        <v>134.19432900000001</v>
      </c>
    </row>
    <row r="344" spans="1:6" x14ac:dyDescent="0.35">
      <c r="A344" s="1">
        <v>42240</v>
      </c>
      <c r="B344">
        <v>56.549182999999999</v>
      </c>
      <c r="C344">
        <v>76.494719000000003</v>
      </c>
      <c r="D344">
        <v>34.111688999999998</v>
      </c>
      <c r="E344">
        <v>42.108953</v>
      </c>
      <c r="F344">
        <v>134.75989300000001</v>
      </c>
    </row>
    <row r="345" spans="1:6" x14ac:dyDescent="0.35">
      <c r="A345" s="1">
        <v>42237</v>
      </c>
      <c r="B345">
        <v>58.882497000000001</v>
      </c>
      <c r="C345">
        <v>78.063737000000003</v>
      </c>
      <c r="D345">
        <v>35.636288</v>
      </c>
      <c r="E345">
        <v>45.414071999999997</v>
      </c>
      <c r="F345">
        <v>138.38729599999999</v>
      </c>
    </row>
    <row r="346" spans="1:6" x14ac:dyDescent="0.35">
      <c r="A346" s="1">
        <v>42236</v>
      </c>
      <c r="B346">
        <v>60.463752999999997</v>
      </c>
      <c r="C346">
        <v>79.671504999999996</v>
      </c>
      <c r="D346">
        <v>36.895311</v>
      </c>
      <c r="E346">
        <v>46.763097999999999</v>
      </c>
      <c r="F346">
        <v>140.005978</v>
      </c>
    </row>
    <row r="347" spans="1:6" x14ac:dyDescent="0.35">
      <c r="A347" s="1">
        <v>42235</v>
      </c>
      <c r="B347">
        <v>61.823250999999999</v>
      </c>
      <c r="C347">
        <v>82.586783999999994</v>
      </c>
      <c r="D347">
        <v>37.77073</v>
      </c>
      <c r="E347">
        <v>48.025404000000002</v>
      </c>
      <c r="F347">
        <v>142.86303699999999</v>
      </c>
    </row>
    <row r="348" spans="1:6" x14ac:dyDescent="0.35">
      <c r="A348" s="1">
        <v>42234</v>
      </c>
      <c r="B348">
        <v>61.977516000000001</v>
      </c>
      <c r="C348">
        <v>82.131579000000002</v>
      </c>
      <c r="D348">
        <v>38.380569000000001</v>
      </c>
      <c r="E348">
        <v>48.603558</v>
      </c>
      <c r="F348">
        <v>143.41885500000001</v>
      </c>
    </row>
    <row r="349" spans="1:6" x14ac:dyDescent="0.35">
      <c r="A349" s="1">
        <v>42233</v>
      </c>
      <c r="B349">
        <v>61.196531999999998</v>
      </c>
      <c r="C349">
        <v>81.686048</v>
      </c>
      <c r="D349">
        <v>38.183844999999998</v>
      </c>
      <c r="E349">
        <v>48.545744999999997</v>
      </c>
      <c r="F349">
        <v>144.90102300000001</v>
      </c>
    </row>
    <row r="350" spans="1:6" x14ac:dyDescent="0.35">
      <c r="A350" s="1">
        <v>42230</v>
      </c>
      <c r="B350">
        <v>60.820501999999998</v>
      </c>
      <c r="C350">
        <v>81.618251000000001</v>
      </c>
      <c r="D350">
        <v>38.016632999999999</v>
      </c>
      <c r="E350">
        <v>48.401204</v>
      </c>
      <c r="F350">
        <v>144.57923600000001</v>
      </c>
    </row>
    <row r="351" spans="1:6" x14ac:dyDescent="0.35">
      <c r="A351" s="1">
        <v>42229</v>
      </c>
      <c r="B351">
        <v>60.184139000000002</v>
      </c>
      <c r="C351">
        <v>81.550454000000002</v>
      </c>
      <c r="D351">
        <v>37.928108000000002</v>
      </c>
      <c r="E351">
        <v>48.025404000000002</v>
      </c>
      <c r="F351">
        <v>143.925916</v>
      </c>
    </row>
    <row r="352" spans="1:6" x14ac:dyDescent="0.35">
      <c r="A352" s="1">
        <v>42228</v>
      </c>
      <c r="B352">
        <v>60.155214999999998</v>
      </c>
      <c r="C352">
        <v>82.373712999999995</v>
      </c>
      <c r="D352">
        <v>38.252698000000002</v>
      </c>
      <c r="E352">
        <v>48.266302000000003</v>
      </c>
      <c r="F352">
        <v>144.24768800000001</v>
      </c>
    </row>
    <row r="353" spans="1:6" x14ac:dyDescent="0.35">
      <c r="A353" s="1">
        <v>42227</v>
      </c>
      <c r="B353">
        <v>60.415543999999997</v>
      </c>
      <c r="C353">
        <v>83.187276999999995</v>
      </c>
      <c r="D353">
        <v>38.774011000000002</v>
      </c>
      <c r="E353">
        <v>48.555379000000002</v>
      </c>
      <c r="F353">
        <v>144.90102300000001</v>
      </c>
    </row>
    <row r="354" spans="1:6" x14ac:dyDescent="0.35">
      <c r="A354" s="1">
        <v>42226</v>
      </c>
      <c r="B354">
        <v>61.601486000000001</v>
      </c>
      <c r="C354">
        <v>83.032314999999997</v>
      </c>
      <c r="D354">
        <v>39.806807999999997</v>
      </c>
      <c r="E354">
        <v>48.815548999999997</v>
      </c>
      <c r="F354">
        <v>146.55870400000001</v>
      </c>
    </row>
    <row r="355" spans="1:6" x14ac:dyDescent="0.35">
      <c r="A355" s="1">
        <v>42223</v>
      </c>
      <c r="B355">
        <v>61.138680000000001</v>
      </c>
      <c r="C355">
        <v>82.402766999999997</v>
      </c>
      <c r="D355">
        <v>39.334674</v>
      </c>
      <c r="E355">
        <v>48.285573999999997</v>
      </c>
      <c r="F355">
        <v>145.21305000000001</v>
      </c>
    </row>
    <row r="356" spans="1:6" x14ac:dyDescent="0.35">
      <c r="A356" s="1">
        <v>42222</v>
      </c>
      <c r="B356">
        <v>61.264023999999999</v>
      </c>
      <c r="C356">
        <v>82.112205000000003</v>
      </c>
      <c r="D356">
        <v>39.462541000000002</v>
      </c>
      <c r="E356">
        <v>48.487927999999997</v>
      </c>
      <c r="F356">
        <v>146.45144099999999</v>
      </c>
    </row>
    <row r="357" spans="1:6" x14ac:dyDescent="0.35">
      <c r="A357" s="1">
        <v>42221</v>
      </c>
      <c r="B357">
        <v>62.729574999999997</v>
      </c>
      <c r="C357">
        <v>83.555316000000005</v>
      </c>
      <c r="D357">
        <v>40.052711000000002</v>
      </c>
      <c r="E357">
        <v>48.642102000000001</v>
      </c>
      <c r="F357">
        <v>150.03008500000001</v>
      </c>
    </row>
    <row r="358" spans="1:6" x14ac:dyDescent="0.35">
      <c r="A358" s="1">
        <v>42220</v>
      </c>
      <c r="B358">
        <v>62.517454000000001</v>
      </c>
      <c r="C358">
        <v>83.051682999999997</v>
      </c>
      <c r="D358">
        <v>39.954346999999999</v>
      </c>
      <c r="E358">
        <v>48.671008999999998</v>
      </c>
      <c r="F358">
        <v>148.55767800000001</v>
      </c>
    </row>
    <row r="359" spans="1:6" x14ac:dyDescent="0.35">
      <c r="A359" s="1">
        <v>42219</v>
      </c>
      <c r="B359">
        <v>62.999544</v>
      </c>
      <c r="C359">
        <v>83.119479999999996</v>
      </c>
      <c r="D359">
        <v>40.328121000000003</v>
      </c>
      <c r="E359">
        <v>48.661375</v>
      </c>
      <c r="F359">
        <v>148.635673</v>
      </c>
    </row>
    <row r="360" spans="1:6" x14ac:dyDescent="0.35">
      <c r="A360" s="1">
        <v>42216</v>
      </c>
      <c r="B360">
        <v>63.288801999999997</v>
      </c>
      <c r="C360">
        <v>82.305915999999996</v>
      </c>
      <c r="D360">
        <v>40.278941000000003</v>
      </c>
      <c r="E360">
        <v>48.844456000000001</v>
      </c>
      <c r="F360">
        <v>148.36264399999999</v>
      </c>
    </row>
    <row r="361" spans="1:6" x14ac:dyDescent="0.35">
      <c r="A361" s="1">
        <v>42215</v>
      </c>
      <c r="B361">
        <v>62.151068000000002</v>
      </c>
      <c r="C361">
        <v>80.717515000000006</v>
      </c>
      <c r="D361">
        <v>40.298614000000001</v>
      </c>
      <c r="E361">
        <v>48.921545000000002</v>
      </c>
      <c r="F361">
        <v>148.21638400000001</v>
      </c>
    </row>
    <row r="362" spans="1:6" x14ac:dyDescent="0.35">
      <c r="A362" s="1">
        <v>42214</v>
      </c>
      <c r="B362">
        <v>62.565666</v>
      </c>
      <c r="C362">
        <v>81.695734999999999</v>
      </c>
      <c r="D362">
        <v>39.737954999999999</v>
      </c>
      <c r="E362">
        <v>49.200986999999998</v>
      </c>
      <c r="F362">
        <v>148.206638</v>
      </c>
    </row>
    <row r="363" spans="1:6" x14ac:dyDescent="0.35">
      <c r="A363" s="1">
        <v>42213</v>
      </c>
      <c r="B363">
        <v>62.343908999999996</v>
      </c>
      <c r="C363">
        <v>81.046819999999997</v>
      </c>
      <c r="D363">
        <v>39.787134999999999</v>
      </c>
      <c r="E363">
        <v>49.085354000000002</v>
      </c>
      <c r="F363">
        <v>146.14915999999999</v>
      </c>
    </row>
    <row r="364" spans="1:6" x14ac:dyDescent="0.35">
      <c r="A364" s="1">
        <v>42212</v>
      </c>
      <c r="B364">
        <v>61.996803</v>
      </c>
      <c r="C364">
        <v>79.700559999999996</v>
      </c>
      <c r="D364">
        <v>38.960900000000002</v>
      </c>
      <c r="E364">
        <v>48.844456000000001</v>
      </c>
      <c r="F364">
        <v>142.68752499999999</v>
      </c>
    </row>
    <row r="365" spans="1:6" x14ac:dyDescent="0.35">
      <c r="A365" s="1">
        <v>42209</v>
      </c>
      <c r="B365">
        <v>63.616627000000001</v>
      </c>
      <c r="C365">
        <v>80.669093000000004</v>
      </c>
      <c r="D365">
        <v>38.665816999999997</v>
      </c>
      <c r="E365">
        <v>49.191349000000002</v>
      </c>
      <c r="F365">
        <v>143.63337999999999</v>
      </c>
    </row>
    <row r="366" spans="1:6" x14ac:dyDescent="0.35">
      <c r="A366" s="1">
        <v>42208</v>
      </c>
      <c r="B366">
        <v>65.795669000000004</v>
      </c>
      <c r="C366">
        <v>81.618251000000001</v>
      </c>
      <c r="D366">
        <v>39.590412000000001</v>
      </c>
      <c r="E366">
        <v>49.335889000000002</v>
      </c>
      <c r="F366">
        <v>144.481719</v>
      </c>
    </row>
    <row r="367" spans="1:6" x14ac:dyDescent="0.35">
      <c r="A367" s="1">
        <v>42207</v>
      </c>
      <c r="B367">
        <v>66.885198000000003</v>
      </c>
      <c r="C367">
        <v>84.088012000000006</v>
      </c>
      <c r="D367">
        <v>39.669103</v>
      </c>
      <c r="E367">
        <v>49.123897999999997</v>
      </c>
      <c r="F367">
        <v>144.32569799999999</v>
      </c>
    </row>
    <row r="368" spans="1:6" x14ac:dyDescent="0.35">
      <c r="A368" s="1">
        <v>42206</v>
      </c>
      <c r="B368">
        <v>66.403107000000006</v>
      </c>
      <c r="C368">
        <v>83.477839000000003</v>
      </c>
      <c r="D368">
        <v>38.921554999999998</v>
      </c>
      <c r="E368">
        <v>47.948315000000001</v>
      </c>
      <c r="F368">
        <v>143.838145</v>
      </c>
    </row>
    <row r="369" spans="1:6" x14ac:dyDescent="0.35">
      <c r="A369" s="1">
        <v>42205</v>
      </c>
      <c r="B369">
        <v>67.463704000000007</v>
      </c>
      <c r="C369">
        <v>83.855565999999996</v>
      </c>
      <c r="D369">
        <v>39.403526999999997</v>
      </c>
      <c r="E369">
        <v>48.237395999999997</v>
      </c>
      <c r="F369">
        <v>144.47197399999999</v>
      </c>
    </row>
    <row r="370" spans="1:6" x14ac:dyDescent="0.35">
      <c r="A370" s="1">
        <v>42202</v>
      </c>
      <c r="B370">
        <v>66.808060999999995</v>
      </c>
      <c r="C370">
        <v>84.029903000000004</v>
      </c>
      <c r="D370">
        <v>39.295329000000002</v>
      </c>
      <c r="E370">
        <v>48.083221000000002</v>
      </c>
      <c r="F370">
        <v>144.364711</v>
      </c>
    </row>
    <row r="371" spans="1:6" x14ac:dyDescent="0.35">
      <c r="A371" s="1">
        <v>42201</v>
      </c>
      <c r="B371">
        <v>66.894834000000003</v>
      </c>
      <c r="C371">
        <v>84.281716000000003</v>
      </c>
      <c r="D371">
        <v>39.678936999999998</v>
      </c>
      <c r="E371">
        <v>47.957953000000003</v>
      </c>
      <c r="F371">
        <v>144.31595300000001</v>
      </c>
    </row>
    <row r="372" spans="1:6" x14ac:dyDescent="0.35">
      <c r="A372" s="1">
        <v>42200</v>
      </c>
      <c r="B372">
        <v>66.798417999999998</v>
      </c>
      <c r="C372">
        <v>83.874933999999996</v>
      </c>
      <c r="D372">
        <v>39.472378999999997</v>
      </c>
      <c r="E372">
        <v>47.514702</v>
      </c>
      <c r="F372">
        <v>143.09706800000001</v>
      </c>
    </row>
    <row r="373" spans="1:6" x14ac:dyDescent="0.35">
      <c r="A373" s="1">
        <v>42199</v>
      </c>
      <c r="B373">
        <v>67.550477000000001</v>
      </c>
      <c r="C373">
        <v>83.458465000000004</v>
      </c>
      <c r="D373">
        <v>39.826481000000001</v>
      </c>
      <c r="E373">
        <v>48.372298000000001</v>
      </c>
      <c r="F373">
        <v>143.56511599999999</v>
      </c>
    </row>
    <row r="374" spans="1:6" x14ac:dyDescent="0.35">
      <c r="A374" s="1">
        <v>42198</v>
      </c>
      <c r="B374">
        <v>67.164811</v>
      </c>
      <c r="C374">
        <v>83.410042000000004</v>
      </c>
      <c r="D374">
        <v>39.305163</v>
      </c>
      <c r="E374">
        <v>47.909773999999999</v>
      </c>
      <c r="F374">
        <v>142.316979</v>
      </c>
    </row>
    <row r="375" spans="1:6" x14ac:dyDescent="0.35">
      <c r="A375" s="1">
        <v>42195</v>
      </c>
      <c r="B375">
        <v>66.788774000000004</v>
      </c>
      <c r="C375">
        <v>82.790182000000001</v>
      </c>
      <c r="D375">
        <v>38.754342999999999</v>
      </c>
      <c r="E375">
        <v>47.880867000000002</v>
      </c>
      <c r="F375">
        <v>140.67880500000001</v>
      </c>
    </row>
    <row r="376" spans="1:6" x14ac:dyDescent="0.35">
      <c r="A376" s="1">
        <v>42194</v>
      </c>
      <c r="B376">
        <v>65.458207000000002</v>
      </c>
      <c r="C376">
        <v>81.511718999999999</v>
      </c>
      <c r="D376">
        <v>38.282204999999998</v>
      </c>
      <c r="E376">
        <v>47.171235000000003</v>
      </c>
      <c r="F376">
        <v>138.29954000000001</v>
      </c>
    </row>
    <row r="377" spans="1:6" x14ac:dyDescent="0.35">
      <c r="A377" s="1">
        <v>42193</v>
      </c>
      <c r="B377">
        <v>65.313579000000004</v>
      </c>
      <c r="C377">
        <v>80.775632000000002</v>
      </c>
      <c r="D377">
        <v>38.114992999999998</v>
      </c>
      <c r="E377">
        <v>47.228774000000001</v>
      </c>
      <c r="F377">
        <v>137.626713</v>
      </c>
    </row>
    <row r="378" spans="1:6" x14ac:dyDescent="0.35">
      <c r="A378" s="1">
        <v>42192</v>
      </c>
      <c r="B378">
        <v>65.786033000000003</v>
      </c>
      <c r="C378">
        <v>82.325282999999999</v>
      </c>
      <c r="D378">
        <v>39.137951000000001</v>
      </c>
      <c r="E378">
        <v>48.149374999999999</v>
      </c>
      <c r="F378">
        <v>139.67444499999999</v>
      </c>
    </row>
    <row r="379" spans="1:6" x14ac:dyDescent="0.35">
      <c r="A379" s="1">
        <v>42191</v>
      </c>
      <c r="B379">
        <v>65.082177999999999</v>
      </c>
      <c r="C379">
        <v>81.879759000000007</v>
      </c>
      <c r="D379">
        <v>38.714996999999997</v>
      </c>
      <c r="E379">
        <v>47.698666000000003</v>
      </c>
      <c r="F379">
        <v>139.09912</v>
      </c>
    </row>
    <row r="380" spans="1:6" x14ac:dyDescent="0.35">
      <c r="A380" s="1">
        <v>42187</v>
      </c>
      <c r="B380">
        <v>65.062897000000007</v>
      </c>
      <c r="C380">
        <v>81.841016999999994</v>
      </c>
      <c r="D380">
        <v>38.931393</v>
      </c>
      <c r="E380">
        <v>47.382207000000001</v>
      </c>
      <c r="F380">
        <v>139.615926</v>
      </c>
    </row>
    <row r="381" spans="1:6" x14ac:dyDescent="0.35">
      <c r="A381" s="1">
        <v>42186</v>
      </c>
      <c r="B381">
        <v>65.246087000000003</v>
      </c>
      <c r="C381">
        <v>82.276853000000003</v>
      </c>
      <c r="D381">
        <v>38.616633999999998</v>
      </c>
      <c r="E381">
        <v>47.487693999999998</v>
      </c>
      <c r="F381">
        <v>139.65493900000001</v>
      </c>
    </row>
    <row r="382" spans="1:6" x14ac:dyDescent="0.35">
      <c r="A382" s="1">
        <v>42185</v>
      </c>
      <c r="B382">
        <v>63.799815000000002</v>
      </c>
      <c r="C382">
        <v>81.017764999999997</v>
      </c>
      <c r="D382">
        <v>37.947780000000002</v>
      </c>
      <c r="E382">
        <v>47.065753000000001</v>
      </c>
      <c r="F382">
        <v>138.12401199999999</v>
      </c>
    </row>
    <row r="383" spans="1:6" x14ac:dyDescent="0.35">
      <c r="A383" s="1">
        <v>42184</v>
      </c>
      <c r="B383">
        <v>63.253289000000002</v>
      </c>
      <c r="C383">
        <v>81.104929999999996</v>
      </c>
      <c r="D383">
        <v>38.105158000000003</v>
      </c>
      <c r="E383">
        <v>46.998621999999997</v>
      </c>
      <c r="F383">
        <v>138.25078099999999</v>
      </c>
    </row>
    <row r="384" spans="1:6" x14ac:dyDescent="0.35">
      <c r="A384" s="1">
        <v>42181</v>
      </c>
      <c r="B384">
        <v>64.758634000000001</v>
      </c>
      <c r="C384">
        <v>82.948049999999995</v>
      </c>
      <c r="D384">
        <v>39.364181000000002</v>
      </c>
      <c r="E384">
        <v>47.919226000000002</v>
      </c>
      <c r="F384">
        <v>138.50430399999999</v>
      </c>
    </row>
    <row r="385" spans="1:6" x14ac:dyDescent="0.35">
      <c r="A385" s="1">
        <v>42180</v>
      </c>
      <c r="B385">
        <v>64.087457000000001</v>
      </c>
      <c r="C385">
        <v>83.565122000000002</v>
      </c>
      <c r="D385">
        <v>39.295324999999998</v>
      </c>
      <c r="E385">
        <v>47.305492999999998</v>
      </c>
      <c r="F385">
        <v>138.37755000000001</v>
      </c>
    </row>
    <row r="386" spans="1:6" x14ac:dyDescent="0.35">
      <c r="A386" s="1">
        <v>42179</v>
      </c>
      <c r="B386">
        <v>64.058693000000005</v>
      </c>
      <c r="C386">
        <v>83.912226000000004</v>
      </c>
      <c r="D386">
        <v>39.432687000000001</v>
      </c>
      <c r="E386">
        <v>47.468513999999999</v>
      </c>
      <c r="F386">
        <v>138.17277100000001</v>
      </c>
    </row>
    <row r="387" spans="1:6" x14ac:dyDescent="0.35">
      <c r="A387" s="1">
        <v>42178</v>
      </c>
      <c r="B387">
        <v>64.557282999999998</v>
      </c>
      <c r="C387">
        <v>86.033417</v>
      </c>
      <c r="D387">
        <v>38.853803999999997</v>
      </c>
      <c r="E387">
        <v>47.832920000000001</v>
      </c>
      <c r="F387">
        <v>139.60617999999999</v>
      </c>
    </row>
    <row r="388" spans="1:6" x14ac:dyDescent="0.35">
      <c r="A388" s="1">
        <v>42177</v>
      </c>
      <c r="B388">
        <v>64.298398000000006</v>
      </c>
      <c r="C388">
        <v>86.640844999999999</v>
      </c>
      <c r="D388">
        <v>39.059849999999997</v>
      </c>
      <c r="E388">
        <v>47.976762000000001</v>
      </c>
      <c r="F388">
        <v>139.41116199999999</v>
      </c>
    </row>
    <row r="389" spans="1:6" x14ac:dyDescent="0.35">
      <c r="A389" s="1">
        <v>42174</v>
      </c>
      <c r="B389">
        <v>64.049109999999999</v>
      </c>
      <c r="C389">
        <v>86.650488999999993</v>
      </c>
      <c r="D389">
        <v>38.74588</v>
      </c>
      <c r="E389">
        <v>47.842508000000002</v>
      </c>
      <c r="F389">
        <v>138.29954000000001</v>
      </c>
    </row>
    <row r="390" spans="1:6" x14ac:dyDescent="0.35">
      <c r="A390" s="1">
        <v>42173</v>
      </c>
      <c r="B390">
        <v>63.876522999999999</v>
      </c>
      <c r="C390">
        <v>86.631201000000004</v>
      </c>
      <c r="D390">
        <v>39.148153999999998</v>
      </c>
      <c r="E390">
        <v>47.890455000000003</v>
      </c>
      <c r="F390">
        <v>137.304925</v>
      </c>
    </row>
    <row r="391" spans="1:6" x14ac:dyDescent="0.35">
      <c r="A391" s="1">
        <v>42172</v>
      </c>
      <c r="B391">
        <v>63.569701000000002</v>
      </c>
      <c r="C391">
        <v>86.766184999999993</v>
      </c>
      <c r="D391">
        <v>38.853803999999997</v>
      </c>
      <c r="E391">
        <v>46.576681000000001</v>
      </c>
      <c r="F391">
        <v>136.281059</v>
      </c>
    </row>
    <row r="392" spans="1:6" x14ac:dyDescent="0.35">
      <c r="A392" s="1">
        <v>42171</v>
      </c>
      <c r="B392">
        <v>63.253289000000002</v>
      </c>
      <c r="C392">
        <v>85.927357000000001</v>
      </c>
      <c r="D392">
        <v>39.040225999999997</v>
      </c>
      <c r="E392">
        <v>46.490374000000003</v>
      </c>
      <c r="F392">
        <v>135.77401399999999</v>
      </c>
    </row>
    <row r="393" spans="1:6" x14ac:dyDescent="0.35">
      <c r="A393" s="1">
        <v>42170</v>
      </c>
      <c r="B393">
        <v>62.725935</v>
      </c>
      <c r="C393">
        <v>85.107802000000007</v>
      </c>
      <c r="D393">
        <v>38.775314000000002</v>
      </c>
      <c r="E393">
        <v>46.097200999999998</v>
      </c>
      <c r="F393">
        <v>135.130439</v>
      </c>
    </row>
    <row r="394" spans="1:6" x14ac:dyDescent="0.35">
      <c r="A394" s="1">
        <v>42167</v>
      </c>
      <c r="B394">
        <v>62.591701</v>
      </c>
      <c r="C394">
        <v>85.695949999999996</v>
      </c>
      <c r="D394">
        <v>39.089283000000002</v>
      </c>
      <c r="E394">
        <v>46.672575000000002</v>
      </c>
      <c r="F394">
        <v>136.12505300000001</v>
      </c>
    </row>
    <row r="395" spans="1:6" x14ac:dyDescent="0.35">
      <c r="A395" s="1">
        <v>42166</v>
      </c>
      <c r="B395">
        <v>63.138227999999998</v>
      </c>
      <c r="C395">
        <v>86.457649000000004</v>
      </c>
      <c r="D395">
        <v>39.766280000000002</v>
      </c>
      <c r="E395">
        <v>47.046573000000002</v>
      </c>
      <c r="F395">
        <v>137.35368399999999</v>
      </c>
    </row>
    <row r="396" spans="1:6" x14ac:dyDescent="0.35">
      <c r="A396" s="1">
        <v>42165</v>
      </c>
      <c r="B396">
        <v>62.831406000000001</v>
      </c>
      <c r="C396">
        <v>85.589889999999997</v>
      </c>
      <c r="D396">
        <v>39.75647</v>
      </c>
      <c r="E396">
        <v>46.509554000000001</v>
      </c>
      <c r="F396">
        <v>136.563849</v>
      </c>
    </row>
    <row r="397" spans="1:6" x14ac:dyDescent="0.35">
      <c r="A397" s="1">
        <v>42164</v>
      </c>
      <c r="B397">
        <v>62.399940000000001</v>
      </c>
      <c r="C397">
        <v>84.519660999999999</v>
      </c>
      <c r="D397">
        <v>39.364006000000003</v>
      </c>
      <c r="E397">
        <v>46.202686999999997</v>
      </c>
      <c r="F397">
        <v>134.49661</v>
      </c>
    </row>
    <row r="398" spans="1:6" x14ac:dyDescent="0.35">
      <c r="A398" s="1">
        <v>42163</v>
      </c>
      <c r="B398">
        <v>62.630054999999999</v>
      </c>
      <c r="C398">
        <v>84.837834000000001</v>
      </c>
      <c r="D398">
        <v>39.197211000000003</v>
      </c>
      <c r="E398">
        <v>46.452015000000003</v>
      </c>
      <c r="F398">
        <v>136.09580099999999</v>
      </c>
    </row>
    <row r="399" spans="1:6" x14ac:dyDescent="0.35">
      <c r="A399" s="1">
        <v>42160</v>
      </c>
      <c r="B399">
        <v>63.473813</v>
      </c>
      <c r="C399">
        <v>84.886044999999996</v>
      </c>
      <c r="D399">
        <v>39.550427999999997</v>
      </c>
      <c r="E399">
        <v>46.461607000000001</v>
      </c>
      <c r="F399">
        <v>136.544343</v>
      </c>
    </row>
    <row r="400" spans="1:6" x14ac:dyDescent="0.35">
      <c r="A400" s="1">
        <v>42159</v>
      </c>
      <c r="B400">
        <v>63.061520999999999</v>
      </c>
      <c r="C400">
        <v>84.471449000000007</v>
      </c>
      <c r="D400">
        <v>39.776094000000001</v>
      </c>
      <c r="E400">
        <v>46.682167</v>
      </c>
      <c r="F400">
        <v>136.115295</v>
      </c>
    </row>
    <row r="401" spans="1:6" x14ac:dyDescent="0.35">
      <c r="A401" s="1">
        <v>42158</v>
      </c>
      <c r="B401">
        <v>62.994404000000003</v>
      </c>
      <c r="C401">
        <v>84.866758000000004</v>
      </c>
      <c r="D401">
        <v>40.325538999999999</v>
      </c>
      <c r="E401">
        <v>46.854779999999998</v>
      </c>
      <c r="F401">
        <v>136.49395799999999</v>
      </c>
    </row>
    <row r="402" spans="1:6" x14ac:dyDescent="0.35">
      <c r="A402" s="1">
        <v>42157</v>
      </c>
      <c r="B402">
        <v>63.090291000000001</v>
      </c>
      <c r="C402">
        <v>84.876401999999999</v>
      </c>
      <c r="D402">
        <v>40.335352999999998</v>
      </c>
      <c r="E402">
        <v>46.931494999999998</v>
      </c>
      <c r="F402">
        <v>136.42598599999999</v>
      </c>
    </row>
    <row r="403" spans="1:6" x14ac:dyDescent="0.35">
      <c r="A403" s="1">
        <v>42156</v>
      </c>
      <c r="B403">
        <v>63.742288000000002</v>
      </c>
      <c r="C403">
        <v>85.252430000000004</v>
      </c>
      <c r="D403">
        <v>40.148930999999997</v>
      </c>
      <c r="E403">
        <v>46.931494999999998</v>
      </c>
      <c r="F403">
        <v>136.72698800000001</v>
      </c>
    </row>
    <row r="404" spans="1:6" x14ac:dyDescent="0.35">
      <c r="A404" s="1">
        <v>42153</v>
      </c>
      <c r="B404">
        <v>61.939703999999999</v>
      </c>
      <c r="C404">
        <v>85.011386000000002</v>
      </c>
      <c r="D404">
        <v>40.413843</v>
      </c>
      <c r="E404">
        <v>46.605449</v>
      </c>
      <c r="F404">
        <v>136.42598599999999</v>
      </c>
    </row>
    <row r="405" spans="1:6" x14ac:dyDescent="0.35">
      <c r="A405" s="1">
        <v>42152</v>
      </c>
      <c r="B405">
        <v>66.302333000000004</v>
      </c>
      <c r="C405">
        <v>84.953536999999997</v>
      </c>
      <c r="D405">
        <v>40.963293</v>
      </c>
      <c r="E405">
        <v>47.238362000000002</v>
      </c>
      <c r="F405">
        <v>137.319244</v>
      </c>
    </row>
    <row r="406" spans="1:6" x14ac:dyDescent="0.35">
      <c r="A406" s="1">
        <v>42151</v>
      </c>
      <c r="B406">
        <v>65.583219</v>
      </c>
      <c r="C406">
        <v>85.512760999999998</v>
      </c>
      <c r="D406">
        <v>41.807088</v>
      </c>
      <c r="E406">
        <v>46.998621999999997</v>
      </c>
      <c r="F406">
        <v>137.435766</v>
      </c>
    </row>
    <row r="407" spans="1:6" x14ac:dyDescent="0.35">
      <c r="A407" s="1">
        <v>42150</v>
      </c>
      <c r="B407">
        <v>64.720281</v>
      </c>
      <c r="C407">
        <v>84.452162000000001</v>
      </c>
      <c r="D407">
        <v>41.267451999999999</v>
      </c>
      <c r="E407">
        <v>46.605449</v>
      </c>
      <c r="F407">
        <v>136.202675</v>
      </c>
    </row>
    <row r="408" spans="1:6" x14ac:dyDescent="0.35">
      <c r="A408" s="1">
        <v>42146</v>
      </c>
      <c r="B408">
        <v>65.487339000000006</v>
      </c>
      <c r="C408">
        <v>85.329565000000002</v>
      </c>
      <c r="D408">
        <v>41.699159999999999</v>
      </c>
      <c r="E408">
        <v>47.017802000000003</v>
      </c>
      <c r="F408">
        <v>137.81442999999999</v>
      </c>
    </row>
    <row r="409" spans="1:6" x14ac:dyDescent="0.35">
      <c r="A409" s="1">
        <v>42145</v>
      </c>
      <c r="B409">
        <v>66.053038000000001</v>
      </c>
      <c r="C409">
        <v>85.483836999999994</v>
      </c>
      <c r="D409">
        <v>41.522551999999997</v>
      </c>
      <c r="E409">
        <v>47.315080999999999</v>
      </c>
      <c r="F409">
        <v>138.27077</v>
      </c>
    </row>
    <row r="410" spans="1:6" x14ac:dyDescent="0.35">
      <c r="A410" s="1">
        <v>42144</v>
      </c>
      <c r="B410">
        <v>66.235215999999994</v>
      </c>
      <c r="C410">
        <v>84.914968999999999</v>
      </c>
      <c r="D410">
        <v>41.807088</v>
      </c>
      <c r="E410">
        <v>47.123288000000002</v>
      </c>
      <c r="F410">
        <v>137.27070900000001</v>
      </c>
    </row>
    <row r="411" spans="1:6" x14ac:dyDescent="0.35">
      <c r="A411" s="1">
        <v>42143</v>
      </c>
      <c r="B411">
        <v>65.458568</v>
      </c>
      <c r="C411">
        <v>84.172556999999998</v>
      </c>
      <c r="D411">
        <v>41.571609000000002</v>
      </c>
      <c r="E411">
        <v>46.998621999999997</v>
      </c>
      <c r="F411">
        <v>137.30954</v>
      </c>
    </row>
    <row r="412" spans="1:6" x14ac:dyDescent="0.35">
      <c r="A412" s="1">
        <v>42142</v>
      </c>
      <c r="B412">
        <v>65.199690000000004</v>
      </c>
      <c r="C412">
        <v>84.702849999999998</v>
      </c>
      <c r="D412">
        <v>41.826711000000003</v>
      </c>
      <c r="E412">
        <v>46.835600999999997</v>
      </c>
      <c r="F412">
        <v>137.49402000000001</v>
      </c>
    </row>
    <row r="413" spans="1:6" x14ac:dyDescent="0.35">
      <c r="A413" s="1">
        <v>42139</v>
      </c>
      <c r="B413">
        <v>64.854515000000006</v>
      </c>
      <c r="C413">
        <v>84.413601</v>
      </c>
      <c r="D413">
        <v>41.247829000000003</v>
      </c>
      <c r="E413">
        <v>46.710934999999999</v>
      </c>
      <c r="F413">
        <v>137.36779300000001</v>
      </c>
    </row>
    <row r="414" spans="1:6" x14ac:dyDescent="0.35">
      <c r="A414" s="1">
        <v>42138</v>
      </c>
      <c r="B414">
        <v>64.672336999999999</v>
      </c>
      <c r="C414">
        <v>84.847476999999998</v>
      </c>
      <c r="D414">
        <v>41.257638999999998</v>
      </c>
      <c r="E414">
        <v>46.672575000000002</v>
      </c>
      <c r="F414">
        <v>136.94058000000001</v>
      </c>
    </row>
    <row r="415" spans="1:6" x14ac:dyDescent="0.35">
      <c r="A415" s="1">
        <v>42137</v>
      </c>
      <c r="B415">
        <v>64.624399999999994</v>
      </c>
      <c r="C415">
        <v>83.381933000000004</v>
      </c>
      <c r="D415">
        <v>41.022162999999999</v>
      </c>
      <c r="E415">
        <v>45.099882000000001</v>
      </c>
      <c r="F415">
        <v>134.82395</v>
      </c>
    </row>
    <row r="416" spans="1:6" x14ac:dyDescent="0.35">
      <c r="A416" s="1">
        <v>42136</v>
      </c>
      <c r="B416">
        <v>64.720281</v>
      </c>
      <c r="C416">
        <v>83.073397</v>
      </c>
      <c r="D416">
        <v>41.120277000000002</v>
      </c>
      <c r="E416">
        <v>45.195779999999999</v>
      </c>
      <c r="F416">
        <v>135.11523299999999</v>
      </c>
    </row>
    <row r="417" spans="1:6" x14ac:dyDescent="0.35">
      <c r="A417" s="1">
        <v>42135</v>
      </c>
      <c r="B417">
        <v>65.305160999999998</v>
      </c>
      <c r="C417">
        <v>83.266229999999993</v>
      </c>
      <c r="D417">
        <v>41.816898000000002</v>
      </c>
      <c r="E417">
        <v>45.387573000000003</v>
      </c>
      <c r="F417">
        <v>137.46489299999999</v>
      </c>
    </row>
    <row r="418" spans="1:6" x14ac:dyDescent="0.35">
      <c r="A418" s="1">
        <v>42132</v>
      </c>
      <c r="B418">
        <v>64.173754000000002</v>
      </c>
      <c r="C418">
        <v>83.545840999999996</v>
      </c>
      <c r="D418">
        <v>41.699159999999999</v>
      </c>
      <c r="E418">
        <v>45.617721000000003</v>
      </c>
      <c r="F418">
        <v>137.88238799999999</v>
      </c>
    </row>
    <row r="419" spans="1:6" x14ac:dyDescent="0.35">
      <c r="A419" s="1">
        <v>42131</v>
      </c>
      <c r="B419">
        <v>62.371177000000003</v>
      </c>
      <c r="C419">
        <v>81.945306000000002</v>
      </c>
      <c r="D419">
        <v>41.012349999999998</v>
      </c>
      <c r="E419">
        <v>44.591633999999999</v>
      </c>
      <c r="F419">
        <v>138.64943400000001</v>
      </c>
    </row>
    <row r="420" spans="1:6" x14ac:dyDescent="0.35">
      <c r="A420" s="1">
        <v>42130</v>
      </c>
      <c r="B420">
        <v>62.006821000000002</v>
      </c>
      <c r="C420">
        <v>81.723550000000003</v>
      </c>
      <c r="D420">
        <v>40.806308000000001</v>
      </c>
      <c r="E420">
        <v>44.629994000000003</v>
      </c>
      <c r="F420">
        <v>136.97942599999999</v>
      </c>
    </row>
    <row r="421" spans="1:6" x14ac:dyDescent="0.35">
      <c r="A421" s="1">
        <v>42129</v>
      </c>
      <c r="B421">
        <v>62.351996999999997</v>
      </c>
      <c r="C421">
        <v>81.540353999999994</v>
      </c>
      <c r="D421">
        <v>40.806308000000001</v>
      </c>
      <c r="E421">
        <v>44.927269000000003</v>
      </c>
      <c r="F421">
        <v>137.87268399999999</v>
      </c>
    </row>
    <row r="422" spans="1:6" x14ac:dyDescent="0.35">
      <c r="A422" s="1">
        <v>42128</v>
      </c>
      <c r="B422">
        <v>62.630054999999999</v>
      </c>
      <c r="C422">
        <v>82.562377999999995</v>
      </c>
      <c r="D422">
        <v>41.149711000000003</v>
      </c>
      <c r="E422">
        <v>45.071114000000001</v>
      </c>
      <c r="F422">
        <v>139.75629900000001</v>
      </c>
    </row>
    <row r="423" spans="1:6" x14ac:dyDescent="0.35">
      <c r="A423" s="1">
        <v>42125</v>
      </c>
      <c r="B423">
        <v>61.997238000000003</v>
      </c>
      <c r="C423">
        <v>82.485248999999996</v>
      </c>
      <c r="D423">
        <v>41.041786999999999</v>
      </c>
      <c r="E423">
        <v>44.773834999999998</v>
      </c>
      <c r="F423">
        <v>138.057163</v>
      </c>
    </row>
    <row r="424" spans="1:6" x14ac:dyDescent="0.35">
      <c r="A424" s="1">
        <v>42124</v>
      </c>
      <c r="B424">
        <v>61.105533000000001</v>
      </c>
      <c r="C424">
        <v>81.31859</v>
      </c>
      <c r="D424">
        <v>40.590451999999999</v>
      </c>
      <c r="E424">
        <v>44.514915999999999</v>
      </c>
      <c r="F424">
        <v>136.77552299999999</v>
      </c>
    </row>
    <row r="425" spans="1:6" x14ac:dyDescent="0.35">
      <c r="A425" s="1">
        <v>42123</v>
      </c>
      <c r="B425">
        <v>61.642473000000003</v>
      </c>
      <c r="C425">
        <v>85.715237000000002</v>
      </c>
      <c r="D425">
        <v>41.169334999999997</v>
      </c>
      <c r="E425">
        <v>45.234135999999999</v>
      </c>
      <c r="F425">
        <v>138.04744500000001</v>
      </c>
    </row>
    <row r="426" spans="1:6" x14ac:dyDescent="0.35">
      <c r="A426" s="1">
        <v>42122</v>
      </c>
      <c r="B426">
        <v>61.882176999999999</v>
      </c>
      <c r="C426">
        <v>87.238636999999997</v>
      </c>
      <c r="D426">
        <v>41.385190000000001</v>
      </c>
      <c r="E426">
        <v>45.636901000000002</v>
      </c>
      <c r="F426">
        <v>139.105774</v>
      </c>
    </row>
    <row r="427" spans="1:6" x14ac:dyDescent="0.35">
      <c r="A427" s="1">
        <v>42121</v>
      </c>
      <c r="B427">
        <v>62.476647999999997</v>
      </c>
      <c r="C427">
        <v>86.322665000000001</v>
      </c>
      <c r="D427">
        <v>41.188958</v>
      </c>
      <c r="E427">
        <v>45.541006000000003</v>
      </c>
      <c r="F427">
        <v>137.91151400000001</v>
      </c>
    </row>
    <row r="428" spans="1:6" x14ac:dyDescent="0.35">
      <c r="A428" s="1">
        <v>42118</v>
      </c>
      <c r="B428">
        <v>63.090291000000001</v>
      </c>
      <c r="C428">
        <v>88.106388999999993</v>
      </c>
      <c r="D428">
        <v>41.689349999999997</v>
      </c>
      <c r="E428">
        <v>46.336941000000003</v>
      </c>
      <c r="F428">
        <v>140.134962</v>
      </c>
    </row>
    <row r="429" spans="1:6" x14ac:dyDescent="0.35">
      <c r="A429" s="1">
        <v>42117</v>
      </c>
      <c r="B429">
        <v>63.282052</v>
      </c>
      <c r="C429">
        <v>88.222093000000001</v>
      </c>
      <c r="D429">
        <v>41.816898000000002</v>
      </c>
      <c r="E429">
        <v>46.471195000000002</v>
      </c>
      <c r="F429">
        <v>140.15438499999999</v>
      </c>
    </row>
    <row r="430" spans="1:6" x14ac:dyDescent="0.35">
      <c r="A430" s="1">
        <v>42116</v>
      </c>
      <c r="B430">
        <v>63.857342000000003</v>
      </c>
      <c r="C430">
        <v>88.222093000000001</v>
      </c>
      <c r="D430">
        <v>41.905202000000003</v>
      </c>
      <c r="E430">
        <v>46.365709000000003</v>
      </c>
      <c r="F430">
        <v>140.134962</v>
      </c>
    </row>
    <row r="431" spans="1:6" x14ac:dyDescent="0.35">
      <c r="A431" s="1">
        <v>42115</v>
      </c>
      <c r="B431">
        <v>64.058693000000005</v>
      </c>
      <c r="C431">
        <v>87.113288999999995</v>
      </c>
      <c r="D431">
        <v>42.081811000000002</v>
      </c>
      <c r="E431">
        <v>45.186188000000001</v>
      </c>
      <c r="F431">
        <v>141.33892599999999</v>
      </c>
    </row>
    <row r="432" spans="1:6" x14ac:dyDescent="0.35">
      <c r="A432" s="1">
        <v>42114</v>
      </c>
      <c r="B432">
        <v>63.147818000000001</v>
      </c>
      <c r="C432">
        <v>86.910813000000005</v>
      </c>
      <c r="D432">
        <v>42.376156999999999</v>
      </c>
      <c r="E432">
        <v>44.716299999999997</v>
      </c>
      <c r="F432">
        <v>140.02815899999999</v>
      </c>
    </row>
    <row r="433" spans="1:6" x14ac:dyDescent="0.35">
      <c r="A433" s="1">
        <v>42111</v>
      </c>
      <c r="B433">
        <v>62.658817999999997</v>
      </c>
      <c r="C433">
        <v>86.341953000000004</v>
      </c>
      <c r="D433">
        <v>42.170115000000003</v>
      </c>
      <c r="E433">
        <v>44.351894000000001</v>
      </c>
      <c r="F433">
        <v>137.41634300000001</v>
      </c>
    </row>
    <row r="434" spans="1:6" x14ac:dyDescent="0.35">
      <c r="A434" s="1">
        <v>42110</v>
      </c>
      <c r="B434">
        <v>61.057592</v>
      </c>
      <c r="C434">
        <v>86.448013000000003</v>
      </c>
      <c r="D434">
        <v>42.31729</v>
      </c>
      <c r="E434">
        <v>44.610813999999998</v>
      </c>
      <c r="F434">
        <v>138.25134700000001</v>
      </c>
    </row>
    <row r="435" spans="1:6" x14ac:dyDescent="0.35">
      <c r="A435" s="1">
        <v>42109</v>
      </c>
      <c r="B435">
        <v>60.817888000000004</v>
      </c>
      <c r="C435">
        <v>86.920456999999999</v>
      </c>
      <c r="D435">
        <v>42.562578999999999</v>
      </c>
      <c r="E435">
        <v>44.908093000000001</v>
      </c>
      <c r="F435">
        <v>136.71726899999999</v>
      </c>
    </row>
    <row r="436" spans="1:6" x14ac:dyDescent="0.35">
      <c r="A436" s="1">
        <v>42108</v>
      </c>
      <c r="B436">
        <v>61.393177999999999</v>
      </c>
      <c r="C436">
        <v>87.065084999999996</v>
      </c>
      <c r="D436">
        <v>42.258419000000004</v>
      </c>
      <c r="E436">
        <v>44.783427000000003</v>
      </c>
      <c r="F436">
        <v>137.20273599999999</v>
      </c>
    </row>
    <row r="437" spans="1:6" x14ac:dyDescent="0.35">
      <c r="A437" s="1">
        <v>42107</v>
      </c>
      <c r="B437">
        <v>61.316473999999999</v>
      </c>
      <c r="C437">
        <v>86.409445000000005</v>
      </c>
      <c r="D437">
        <v>42.228985999999999</v>
      </c>
      <c r="E437">
        <v>44.620401999999999</v>
      </c>
      <c r="F437">
        <v>138.30960099999999</v>
      </c>
    </row>
    <row r="438" spans="1:6" x14ac:dyDescent="0.35">
      <c r="A438" s="1">
        <v>42104</v>
      </c>
      <c r="B438">
        <v>61.978057999999997</v>
      </c>
      <c r="C438">
        <v>87.277197000000001</v>
      </c>
      <c r="D438">
        <v>42.729374</v>
      </c>
      <c r="E438">
        <v>44.984808000000001</v>
      </c>
      <c r="F438">
        <v>139.04752099999999</v>
      </c>
    </row>
    <row r="439" spans="1:6" x14ac:dyDescent="0.35">
      <c r="A439" s="1">
        <v>42103</v>
      </c>
      <c r="B439">
        <v>60.846651000000001</v>
      </c>
      <c r="C439">
        <v>86.669769000000002</v>
      </c>
      <c r="D439">
        <v>41.689349999999997</v>
      </c>
      <c r="E439">
        <v>44.841695000000001</v>
      </c>
      <c r="F439">
        <v>138.36785499999999</v>
      </c>
    </row>
    <row r="440" spans="1:6" x14ac:dyDescent="0.35">
      <c r="A440" s="1">
        <v>42102</v>
      </c>
      <c r="B440">
        <v>60.904181999999999</v>
      </c>
      <c r="C440">
        <v>86.959024999999997</v>
      </c>
      <c r="D440">
        <v>41.463681000000001</v>
      </c>
      <c r="E440">
        <v>44.469605000000001</v>
      </c>
      <c r="F440">
        <v>137.25128599999999</v>
      </c>
    </row>
    <row r="441" spans="1:6" x14ac:dyDescent="0.35">
      <c r="A441" s="1">
        <v>42101</v>
      </c>
      <c r="B441">
        <v>60.405594999999998</v>
      </c>
      <c r="C441">
        <v>86.717980999999995</v>
      </c>
      <c r="D441">
        <v>41.640289000000003</v>
      </c>
      <c r="E441">
        <v>44.068890000000003</v>
      </c>
      <c r="F441">
        <v>136.62018499999999</v>
      </c>
    </row>
    <row r="442" spans="1:6" x14ac:dyDescent="0.35">
      <c r="A442" s="1">
        <v>42100</v>
      </c>
      <c r="B442">
        <v>60.405594999999998</v>
      </c>
      <c r="C442">
        <v>86.708337</v>
      </c>
      <c r="D442">
        <v>41.139901000000002</v>
      </c>
      <c r="E442">
        <v>44.173839000000001</v>
      </c>
      <c r="F442">
        <v>137.34838500000001</v>
      </c>
    </row>
    <row r="443" spans="1:6" x14ac:dyDescent="0.35">
      <c r="A443" s="1">
        <v>42096</v>
      </c>
      <c r="B443">
        <v>60.626123</v>
      </c>
      <c r="C443">
        <v>86.390157000000002</v>
      </c>
      <c r="D443">
        <v>41.257638999999998</v>
      </c>
      <c r="E443">
        <v>44.011648000000001</v>
      </c>
      <c r="F443">
        <v>137.12505999999999</v>
      </c>
    </row>
    <row r="444" spans="1:6" x14ac:dyDescent="0.35">
      <c r="A444" s="1">
        <v>42095</v>
      </c>
      <c r="B444">
        <v>60.942534999999999</v>
      </c>
      <c r="C444">
        <v>85.667024999999995</v>
      </c>
      <c r="D444">
        <v>40.610075000000002</v>
      </c>
      <c r="E444">
        <v>43.782667000000004</v>
      </c>
      <c r="F444">
        <v>137.82413399999999</v>
      </c>
    </row>
    <row r="445" spans="1:6" x14ac:dyDescent="0.35">
      <c r="A445" s="1">
        <v>42094</v>
      </c>
      <c r="B445">
        <v>61.489061</v>
      </c>
      <c r="C445">
        <v>87.036152999999999</v>
      </c>
      <c r="D445">
        <v>40.767060000000001</v>
      </c>
      <c r="E445">
        <v>44.202463999999999</v>
      </c>
      <c r="F445">
        <v>139.41646600000001</v>
      </c>
    </row>
    <row r="446" spans="1:6" x14ac:dyDescent="0.35">
      <c r="A446" s="1">
        <v>42093</v>
      </c>
      <c r="B446">
        <v>62.690244999999997</v>
      </c>
      <c r="C446">
        <v>87.547173000000001</v>
      </c>
      <c r="D446">
        <v>40.933858999999998</v>
      </c>
      <c r="E446">
        <v>44.918022999999998</v>
      </c>
      <c r="F446">
        <v>141.40688399999999</v>
      </c>
    </row>
    <row r="447" spans="1:6" x14ac:dyDescent="0.35">
      <c r="A447" s="1">
        <v>42090</v>
      </c>
      <c r="B447">
        <v>62.213585000000002</v>
      </c>
      <c r="C447">
        <v>86.531886999999998</v>
      </c>
      <c r="D447">
        <v>40.335352999999998</v>
      </c>
      <c r="E447">
        <v>44.631796000000001</v>
      </c>
      <c r="F447">
        <v>140.38740000000001</v>
      </c>
    </row>
    <row r="448" spans="1:6" x14ac:dyDescent="0.35">
      <c r="A448" s="1">
        <v>42089</v>
      </c>
      <c r="B448">
        <v>61.965719999999997</v>
      </c>
      <c r="C448">
        <v>85.619410999999999</v>
      </c>
      <c r="D448">
        <v>39.834964999999997</v>
      </c>
      <c r="E448">
        <v>44.364655999999997</v>
      </c>
      <c r="F448">
        <v>139.04752099999999</v>
      </c>
    </row>
    <row r="449" spans="1:6" x14ac:dyDescent="0.35">
      <c r="A449" s="1">
        <v>42088</v>
      </c>
      <c r="B449">
        <v>61.679721999999998</v>
      </c>
      <c r="C449">
        <v>85.494547999999995</v>
      </c>
      <c r="D449">
        <v>39.942627999999999</v>
      </c>
      <c r="E449">
        <v>44.393276999999998</v>
      </c>
      <c r="F449">
        <v>138.46495400000001</v>
      </c>
    </row>
    <row r="450" spans="1:6" x14ac:dyDescent="0.35">
      <c r="A450" s="1">
        <v>42087</v>
      </c>
      <c r="B450">
        <v>62.623513000000003</v>
      </c>
      <c r="C450">
        <v>85.917164999999997</v>
      </c>
      <c r="D450">
        <v>40.216676</v>
      </c>
      <c r="E450">
        <v>44.841695000000001</v>
      </c>
      <c r="F450">
        <v>140.008736</v>
      </c>
    </row>
    <row r="451" spans="1:6" x14ac:dyDescent="0.35">
      <c r="A451" s="1">
        <v>42086</v>
      </c>
      <c r="B451">
        <v>64.425285000000002</v>
      </c>
      <c r="C451">
        <v>86.752807000000004</v>
      </c>
      <c r="D451">
        <v>41.303083999999998</v>
      </c>
      <c r="E451">
        <v>45.290112999999998</v>
      </c>
      <c r="F451">
        <v>141.27095399999999</v>
      </c>
    </row>
    <row r="452" spans="1:6" x14ac:dyDescent="0.35">
      <c r="A452" s="1">
        <v>42083</v>
      </c>
      <c r="B452">
        <v>64.596881999999994</v>
      </c>
      <c r="C452">
        <v>87.646077000000005</v>
      </c>
      <c r="D452">
        <v>41.312869999999997</v>
      </c>
      <c r="E452">
        <v>45.290112999999998</v>
      </c>
      <c r="F452">
        <v>140.51362599999999</v>
      </c>
    </row>
    <row r="453" spans="1:6" x14ac:dyDescent="0.35">
      <c r="A453" s="1">
        <v>42082</v>
      </c>
      <c r="B453">
        <v>65.130737999999994</v>
      </c>
      <c r="C453">
        <v>86.368602999999993</v>
      </c>
      <c r="D453">
        <v>41.312869999999997</v>
      </c>
      <c r="E453">
        <v>45.261488</v>
      </c>
      <c r="F453">
        <v>140.71751399999999</v>
      </c>
    </row>
    <row r="454" spans="1:6" x14ac:dyDescent="0.35">
      <c r="A454" s="1">
        <v>42081</v>
      </c>
      <c r="B454">
        <v>65.273737999999994</v>
      </c>
      <c r="C454">
        <v>86.810434999999998</v>
      </c>
      <c r="D454">
        <v>41.224783000000002</v>
      </c>
      <c r="E454">
        <v>45.213785000000001</v>
      </c>
      <c r="F454">
        <v>140.30972399999999</v>
      </c>
    </row>
    <row r="455" spans="1:6" x14ac:dyDescent="0.35">
      <c r="A455" s="1">
        <v>42080</v>
      </c>
      <c r="B455">
        <v>64.463418000000004</v>
      </c>
      <c r="C455">
        <v>86.013221000000001</v>
      </c>
      <c r="D455">
        <v>40.696263000000002</v>
      </c>
      <c r="E455">
        <v>44.927562000000002</v>
      </c>
      <c r="F455">
        <v>137.435766</v>
      </c>
    </row>
    <row r="456" spans="1:6" x14ac:dyDescent="0.35">
      <c r="A456" s="1">
        <v>42079</v>
      </c>
      <c r="B456">
        <v>64.854275000000001</v>
      </c>
      <c r="C456">
        <v>86.426238999999995</v>
      </c>
      <c r="D456">
        <v>40.921374</v>
      </c>
      <c r="E456">
        <v>45.633581999999997</v>
      </c>
      <c r="F456">
        <v>138.154248</v>
      </c>
    </row>
    <row r="457" spans="1:6" x14ac:dyDescent="0.35">
      <c r="A457" s="1">
        <v>42076</v>
      </c>
      <c r="B457">
        <v>63.748429000000002</v>
      </c>
      <c r="C457">
        <v>84.639698999999993</v>
      </c>
      <c r="D457">
        <v>40.001350000000002</v>
      </c>
      <c r="E457">
        <v>44.727206000000002</v>
      </c>
      <c r="F457">
        <v>137.72704899999999</v>
      </c>
    </row>
    <row r="458" spans="1:6" x14ac:dyDescent="0.35">
      <c r="A458" s="1">
        <v>42075</v>
      </c>
      <c r="B458">
        <v>63.538697999999997</v>
      </c>
      <c r="C458">
        <v>84.985480999999993</v>
      </c>
      <c r="D458">
        <v>40.226461</v>
      </c>
      <c r="E458">
        <v>45.080215000000003</v>
      </c>
      <c r="F458">
        <v>138.88244900000001</v>
      </c>
    </row>
    <row r="459" spans="1:6" x14ac:dyDescent="0.35">
      <c r="A459" s="1">
        <v>42074</v>
      </c>
      <c r="B459">
        <v>62.537709999999997</v>
      </c>
      <c r="C459">
        <v>83.823263999999995</v>
      </c>
      <c r="D459">
        <v>39.981774999999999</v>
      </c>
      <c r="E459">
        <v>44.173839000000001</v>
      </c>
      <c r="F459">
        <v>136.892045</v>
      </c>
    </row>
    <row r="460" spans="1:6" x14ac:dyDescent="0.35">
      <c r="A460" s="1">
        <v>42073</v>
      </c>
      <c r="B460">
        <v>62.470978000000002</v>
      </c>
      <c r="C460">
        <v>83.506303000000003</v>
      </c>
      <c r="D460">
        <v>39.766452999999998</v>
      </c>
      <c r="E460">
        <v>44.049807999999999</v>
      </c>
      <c r="F460">
        <v>138.25134700000001</v>
      </c>
    </row>
    <row r="461" spans="1:6" x14ac:dyDescent="0.35">
      <c r="A461" s="1">
        <v>42072</v>
      </c>
      <c r="B461">
        <v>63.262233999999999</v>
      </c>
      <c r="C461">
        <v>84.505229</v>
      </c>
      <c r="D461">
        <v>40.852862000000002</v>
      </c>
      <c r="E461">
        <v>44.679502999999997</v>
      </c>
      <c r="F461">
        <v>140.98938899999999</v>
      </c>
    </row>
    <row r="462" spans="1:6" x14ac:dyDescent="0.35">
      <c r="A462" s="1">
        <v>42069</v>
      </c>
      <c r="B462">
        <v>62.080120999999998</v>
      </c>
      <c r="C462">
        <v>83.573537999999999</v>
      </c>
      <c r="D462">
        <v>40.647323</v>
      </c>
      <c r="E462">
        <v>44.364655999999997</v>
      </c>
      <c r="F462">
        <v>140.66897900000001</v>
      </c>
    </row>
    <row r="463" spans="1:6" x14ac:dyDescent="0.35">
      <c r="A463" s="1">
        <v>42068</v>
      </c>
      <c r="B463">
        <v>62.966707999999997</v>
      </c>
      <c r="C463">
        <v>85.436912000000007</v>
      </c>
      <c r="D463">
        <v>41.322659999999999</v>
      </c>
      <c r="E463">
        <v>45.261488</v>
      </c>
      <c r="F463">
        <v>144.57213300000001</v>
      </c>
    </row>
    <row r="464" spans="1:6" x14ac:dyDescent="0.35">
      <c r="A464" s="1">
        <v>42067</v>
      </c>
      <c r="B464">
        <v>62.604441999999999</v>
      </c>
      <c r="C464">
        <v>85.513754000000006</v>
      </c>
      <c r="D464">
        <v>41.107334000000002</v>
      </c>
      <c r="E464">
        <v>44.851233999999998</v>
      </c>
      <c r="F464">
        <v>143.46970999999999</v>
      </c>
    </row>
    <row r="465" spans="1:6" x14ac:dyDescent="0.35">
      <c r="A465" s="1">
        <v>42066</v>
      </c>
      <c r="B465">
        <v>59.029496999999999</v>
      </c>
      <c r="C465">
        <v>84.937453000000005</v>
      </c>
      <c r="D465">
        <v>41.361806999999999</v>
      </c>
      <c r="E465">
        <v>44.927562000000002</v>
      </c>
      <c r="F465">
        <v>141.43892500000001</v>
      </c>
    </row>
    <row r="466" spans="1:6" x14ac:dyDescent="0.35">
      <c r="A466" s="1">
        <v>42065</v>
      </c>
      <c r="B466">
        <v>59.391759</v>
      </c>
      <c r="C466">
        <v>85.984399999999994</v>
      </c>
      <c r="D466">
        <v>41.792456999999999</v>
      </c>
      <c r="E466">
        <v>45.051592999999997</v>
      </c>
      <c r="F466">
        <v>143.16025099999999</v>
      </c>
    </row>
    <row r="467" spans="1:6" x14ac:dyDescent="0.35">
      <c r="A467" s="1">
        <v>42062</v>
      </c>
      <c r="B467">
        <v>58.076177999999999</v>
      </c>
      <c r="C467">
        <v>84.514827999999994</v>
      </c>
      <c r="D467">
        <v>41.312869999999997</v>
      </c>
      <c r="E467">
        <v>45.194702999999997</v>
      </c>
      <c r="F467">
        <v>141.883769</v>
      </c>
    </row>
    <row r="468" spans="1:6" x14ac:dyDescent="0.35">
      <c r="A468" s="1">
        <v>42061</v>
      </c>
      <c r="B468">
        <v>58.590971000000003</v>
      </c>
      <c r="C468">
        <v>84.687719999999999</v>
      </c>
      <c r="D468">
        <v>41.459684000000003</v>
      </c>
      <c r="E468">
        <v>45.423682999999997</v>
      </c>
      <c r="F468">
        <v>143.64376999999999</v>
      </c>
    </row>
    <row r="469" spans="1:6" x14ac:dyDescent="0.35">
      <c r="A469" s="1">
        <v>42060</v>
      </c>
      <c r="B469">
        <v>58.362177000000003</v>
      </c>
      <c r="C469">
        <v>84.81259</v>
      </c>
      <c r="D469">
        <v>41.303083999999998</v>
      </c>
      <c r="E469">
        <v>45.223328000000002</v>
      </c>
      <c r="F469">
        <v>143.22795099999999</v>
      </c>
    </row>
    <row r="470" spans="1:6" x14ac:dyDescent="0.35">
      <c r="A470" s="1">
        <v>42059</v>
      </c>
      <c r="B470">
        <v>58.581439000000003</v>
      </c>
      <c r="C470">
        <v>85.725066999999996</v>
      </c>
      <c r="D470">
        <v>41.166060000000002</v>
      </c>
      <c r="E470">
        <v>45.290112999999998</v>
      </c>
      <c r="F470">
        <v>143.79849999999999</v>
      </c>
    </row>
    <row r="471" spans="1:6" x14ac:dyDescent="0.35">
      <c r="A471" s="1">
        <v>42058</v>
      </c>
      <c r="B471">
        <v>58.428908999999997</v>
      </c>
      <c r="C471">
        <v>84.620485000000002</v>
      </c>
      <c r="D471">
        <v>40.843071999999999</v>
      </c>
      <c r="E471">
        <v>45.146999999999998</v>
      </c>
      <c r="F471">
        <v>142.038499</v>
      </c>
    </row>
    <row r="472" spans="1:6" x14ac:dyDescent="0.35">
      <c r="A472" s="1">
        <v>42055</v>
      </c>
      <c r="B472">
        <v>57.694853000000002</v>
      </c>
      <c r="C472">
        <v>83.621559000000005</v>
      </c>
      <c r="D472">
        <v>41.058397999999997</v>
      </c>
      <c r="E472">
        <v>45.299652000000002</v>
      </c>
      <c r="F472">
        <v>140.71364700000001</v>
      </c>
    </row>
    <row r="473" spans="1:6" x14ac:dyDescent="0.35">
      <c r="A473" s="1">
        <v>42054</v>
      </c>
      <c r="B473">
        <v>56.770131999999997</v>
      </c>
      <c r="C473">
        <v>82.766710000000003</v>
      </c>
      <c r="D473">
        <v>40.275402</v>
      </c>
      <c r="E473">
        <v>44.469605000000001</v>
      </c>
      <c r="F473">
        <v>138.663532</v>
      </c>
    </row>
    <row r="474" spans="1:6" x14ac:dyDescent="0.35">
      <c r="A474" s="1">
        <v>42053</v>
      </c>
      <c r="B474">
        <v>57.208658</v>
      </c>
      <c r="C474">
        <v>82.814738000000006</v>
      </c>
      <c r="D474">
        <v>40.657111999999998</v>
      </c>
      <c r="E474">
        <v>44.278787999999999</v>
      </c>
      <c r="F474">
        <v>139.147051</v>
      </c>
    </row>
    <row r="475" spans="1:6" x14ac:dyDescent="0.35">
      <c r="A475" s="1">
        <v>42052</v>
      </c>
      <c r="B475">
        <v>57.294457000000001</v>
      </c>
      <c r="C475">
        <v>82.997236000000001</v>
      </c>
      <c r="D475">
        <v>39.658791000000001</v>
      </c>
      <c r="E475">
        <v>44.278787999999999</v>
      </c>
      <c r="F475">
        <v>139.07936599999999</v>
      </c>
    </row>
    <row r="476" spans="1:6" x14ac:dyDescent="0.35">
      <c r="A476" s="1">
        <v>42048</v>
      </c>
      <c r="B476">
        <v>57.237259999999999</v>
      </c>
      <c r="C476">
        <v>82.680267999999998</v>
      </c>
      <c r="D476">
        <v>39.296655999999999</v>
      </c>
      <c r="E476">
        <v>43.973483000000002</v>
      </c>
      <c r="F476">
        <v>138.97299100000001</v>
      </c>
    </row>
    <row r="477" spans="1:6" x14ac:dyDescent="0.35">
      <c r="A477" s="1">
        <v>42047</v>
      </c>
      <c r="B477">
        <v>56.703400000000002</v>
      </c>
      <c r="C477">
        <v>82.641846999999999</v>
      </c>
      <c r="D477">
        <v>39.169418</v>
      </c>
      <c r="E477">
        <v>43.143436000000001</v>
      </c>
      <c r="F477">
        <v>138.276723</v>
      </c>
    </row>
    <row r="478" spans="1:6" x14ac:dyDescent="0.35">
      <c r="A478" s="1">
        <v>42046</v>
      </c>
      <c r="B478">
        <v>56.541338000000003</v>
      </c>
      <c r="C478">
        <v>82.689868000000004</v>
      </c>
      <c r="D478">
        <v>38.494084000000001</v>
      </c>
      <c r="E478">
        <v>42.866751999999998</v>
      </c>
      <c r="F478">
        <v>137.154956</v>
      </c>
    </row>
    <row r="479" spans="1:6" x14ac:dyDescent="0.35">
      <c r="A479" s="1">
        <v>42045</v>
      </c>
      <c r="B479">
        <v>57.037064000000001</v>
      </c>
      <c r="C479">
        <v>81.758184</v>
      </c>
      <c r="D479">
        <v>38.826853999999997</v>
      </c>
      <c r="E479">
        <v>42.857210000000002</v>
      </c>
      <c r="F479">
        <v>137.13561100000001</v>
      </c>
    </row>
    <row r="480" spans="1:6" x14ac:dyDescent="0.35">
      <c r="A480" s="1">
        <v>42044</v>
      </c>
      <c r="B480">
        <v>56.102808000000003</v>
      </c>
      <c r="C480">
        <v>80.893727999999996</v>
      </c>
      <c r="D480">
        <v>38.210247000000003</v>
      </c>
      <c r="E480">
        <v>42.475580000000001</v>
      </c>
      <c r="F480">
        <v>136.30395799999999</v>
      </c>
    </row>
    <row r="481" spans="1:6" x14ac:dyDescent="0.35">
      <c r="A481" s="1">
        <v>42041</v>
      </c>
      <c r="B481">
        <v>56.884529999999998</v>
      </c>
      <c r="C481">
        <v>82.094358999999997</v>
      </c>
      <c r="D481">
        <v>38.503869999999999</v>
      </c>
      <c r="E481">
        <v>43.410577000000004</v>
      </c>
      <c r="F481">
        <v>138.59584699999999</v>
      </c>
    </row>
    <row r="482" spans="1:6" x14ac:dyDescent="0.35">
      <c r="A482" s="1">
        <v>42040</v>
      </c>
      <c r="B482">
        <v>57.418388999999998</v>
      </c>
      <c r="C482">
        <v>81.095433</v>
      </c>
      <c r="D482">
        <v>38.689830000000001</v>
      </c>
      <c r="E482">
        <v>43.553690000000003</v>
      </c>
      <c r="F482">
        <v>140.50089800000001</v>
      </c>
    </row>
    <row r="483" spans="1:6" x14ac:dyDescent="0.35">
      <c r="A483" s="1">
        <v>42039</v>
      </c>
      <c r="B483">
        <v>56.474606000000001</v>
      </c>
      <c r="C483">
        <v>80.557552999999999</v>
      </c>
      <c r="D483">
        <v>38.278759000000001</v>
      </c>
      <c r="E483">
        <v>43.095728999999999</v>
      </c>
      <c r="F483">
        <v>135.30790999999999</v>
      </c>
    </row>
    <row r="484" spans="1:6" x14ac:dyDescent="0.35">
      <c r="A484" s="1">
        <v>42038</v>
      </c>
      <c r="B484">
        <v>57.065662000000003</v>
      </c>
      <c r="C484">
        <v>80.125321</v>
      </c>
      <c r="D484">
        <v>38.777918</v>
      </c>
      <c r="E484">
        <v>43.725425000000001</v>
      </c>
      <c r="F484">
        <v>136.574727</v>
      </c>
    </row>
    <row r="485" spans="1:6" x14ac:dyDescent="0.35">
      <c r="A485" s="1">
        <v>42037</v>
      </c>
      <c r="B485">
        <v>57.418388999999998</v>
      </c>
      <c r="C485">
        <v>79.549019999999999</v>
      </c>
      <c r="D485">
        <v>37.867683999999997</v>
      </c>
      <c r="E485">
        <v>43.152974999999998</v>
      </c>
      <c r="F485">
        <v>134.92110099999999</v>
      </c>
    </row>
    <row r="486" spans="1:6" x14ac:dyDescent="0.35">
      <c r="A486" s="1">
        <v>42034</v>
      </c>
      <c r="B486">
        <v>57.456522999999997</v>
      </c>
      <c r="C486">
        <v>79.904409000000001</v>
      </c>
      <c r="D486">
        <v>36.967238999999999</v>
      </c>
      <c r="E486">
        <v>42.704557000000001</v>
      </c>
      <c r="F486">
        <v>133.52856399999999</v>
      </c>
    </row>
    <row r="487" spans="1:6" x14ac:dyDescent="0.35">
      <c r="A487" s="1">
        <v>42033</v>
      </c>
      <c r="B487">
        <v>58.285908999999997</v>
      </c>
      <c r="C487">
        <v>81.470028999999997</v>
      </c>
      <c r="D487">
        <v>37.642572000000001</v>
      </c>
      <c r="E487">
        <v>43.181596999999996</v>
      </c>
      <c r="F487">
        <v>135.68505400000001</v>
      </c>
    </row>
    <row r="488" spans="1:6" x14ac:dyDescent="0.35">
      <c r="A488" s="1">
        <v>42032</v>
      </c>
      <c r="B488">
        <v>58.467041999999999</v>
      </c>
      <c r="C488">
        <v>82.017516999999998</v>
      </c>
      <c r="D488">
        <v>37.192349999999998</v>
      </c>
      <c r="E488">
        <v>41.416553</v>
      </c>
      <c r="F488">
        <v>136.17825300000001</v>
      </c>
    </row>
    <row r="489" spans="1:6" x14ac:dyDescent="0.35">
      <c r="A489" s="1">
        <v>42031</v>
      </c>
      <c r="B489">
        <v>59.096232000000001</v>
      </c>
      <c r="C489">
        <v>81.354765999999998</v>
      </c>
      <c r="D489">
        <v>37.926409999999997</v>
      </c>
      <c r="E489">
        <v>41.674154000000001</v>
      </c>
      <c r="F489">
        <v>137.53210000000001</v>
      </c>
    </row>
    <row r="490" spans="1:6" x14ac:dyDescent="0.35">
      <c r="A490" s="1">
        <v>42030</v>
      </c>
      <c r="B490">
        <v>59.544289999999997</v>
      </c>
      <c r="C490">
        <v>81.402794</v>
      </c>
      <c r="D490">
        <v>38.317909999999998</v>
      </c>
      <c r="E490">
        <v>42.122571999999998</v>
      </c>
      <c r="F490">
        <v>138.76024200000001</v>
      </c>
    </row>
    <row r="491" spans="1:6" x14ac:dyDescent="0.35">
      <c r="A491" s="1">
        <v>42027</v>
      </c>
      <c r="B491">
        <v>59.172496000000002</v>
      </c>
      <c r="C491">
        <v>80.173349000000002</v>
      </c>
      <c r="D491">
        <v>37.985135999999997</v>
      </c>
      <c r="E491">
        <v>41.845889</v>
      </c>
      <c r="F491">
        <v>138.67319699999999</v>
      </c>
    </row>
    <row r="492" spans="1:6" x14ac:dyDescent="0.35">
      <c r="A492" s="1">
        <v>42026</v>
      </c>
      <c r="B492">
        <v>59.191563000000002</v>
      </c>
      <c r="C492">
        <v>80.605574000000004</v>
      </c>
      <c r="D492">
        <v>38.807282999999998</v>
      </c>
      <c r="E492">
        <v>42.446959</v>
      </c>
      <c r="F492">
        <v>140.38485800000001</v>
      </c>
    </row>
    <row r="493" spans="1:6" x14ac:dyDescent="0.35">
      <c r="A493" s="1">
        <v>42025</v>
      </c>
      <c r="B493">
        <v>59.058098999999999</v>
      </c>
      <c r="C493">
        <v>78.703778</v>
      </c>
      <c r="D493">
        <v>37.348948999999998</v>
      </c>
      <c r="E493">
        <v>42.036704999999998</v>
      </c>
      <c r="F493">
        <v>138.14133799999999</v>
      </c>
    </row>
    <row r="494" spans="1:6" x14ac:dyDescent="0.35">
      <c r="A494" s="1">
        <v>42024</v>
      </c>
      <c r="B494">
        <v>59.534757999999997</v>
      </c>
      <c r="C494">
        <v>78.511672000000004</v>
      </c>
      <c r="D494">
        <v>37.123837999999999</v>
      </c>
      <c r="E494">
        <v>42.189357999999999</v>
      </c>
      <c r="F494">
        <v>135.65604400000001</v>
      </c>
    </row>
    <row r="495" spans="1:6" x14ac:dyDescent="0.35">
      <c r="A495" s="1">
        <v>42020</v>
      </c>
      <c r="B495">
        <v>59.401294</v>
      </c>
      <c r="C495">
        <v>79.011139</v>
      </c>
      <c r="D495">
        <v>37.437036999999997</v>
      </c>
      <c r="E495">
        <v>42.446959</v>
      </c>
      <c r="F495">
        <v>135.75275400000001</v>
      </c>
    </row>
    <row r="496" spans="1:6" x14ac:dyDescent="0.35">
      <c r="A496" s="1">
        <v>42019</v>
      </c>
      <c r="B496">
        <v>58.753036999999999</v>
      </c>
      <c r="C496">
        <v>77.656824</v>
      </c>
      <c r="D496">
        <v>37.202136000000003</v>
      </c>
      <c r="E496">
        <v>41.931756</v>
      </c>
      <c r="F496">
        <v>136.033188</v>
      </c>
    </row>
    <row r="497" spans="1:6" x14ac:dyDescent="0.35">
      <c r="A497" s="1">
        <v>42018</v>
      </c>
      <c r="B497">
        <v>60.011417999999999</v>
      </c>
      <c r="C497">
        <v>78.713378000000006</v>
      </c>
      <c r="D497">
        <v>38.229821999999999</v>
      </c>
      <c r="E497">
        <v>42.246600000000001</v>
      </c>
      <c r="F497">
        <v>136.16857300000001</v>
      </c>
    </row>
    <row r="498" spans="1:6" x14ac:dyDescent="0.35">
      <c r="A498" s="1">
        <v>42017</v>
      </c>
      <c r="B498">
        <v>60.173479999999998</v>
      </c>
      <c r="C498">
        <v>79.241658000000001</v>
      </c>
      <c r="D498">
        <v>38.709406000000001</v>
      </c>
      <c r="E498">
        <v>42.561447999999999</v>
      </c>
      <c r="F498">
        <v>137.04858100000001</v>
      </c>
    </row>
    <row r="499" spans="1:6" x14ac:dyDescent="0.35">
      <c r="A499" s="1">
        <v>42016</v>
      </c>
      <c r="B499">
        <v>59.277361999999997</v>
      </c>
      <c r="C499">
        <v>79.539411999999999</v>
      </c>
      <c r="D499">
        <v>39.257505000000002</v>
      </c>
      <c r="E499">
        <v>43.257927000000002</v>
      </c>
      <c r="F499">
        <v>138.82792699999999</v>
      </c>
    </row>
    <row r="500" spans="1:6" x14ac:dyDescent="0.35">
      <c r="A500" s="1">
        <v>42013</v>
      </c>
      <c r="B500">
        <v>57.504187999999999</v>
      </c>
      <c r="C500">
        <v>80.528730999999993</v>
      </c>
      <c r="D500">
        <v>39.727302999999999</v>
      </c>
      <c r="E500">
        <v>42.897284999999997</v>
      </c>
      <c r="F500">
        <v>139.862664</v>
      </c>
    </row>
    <row r="501" spans="1:6" x14ac:dyDescent="0.35">
      <c r="A501" s="1">
        <v>42012</v>
      </c>
      <c r="B501">
        <v>57.885517</v>
      </c>
      <c r="C501">
        <v>81.220296000000005</v>
      </c>
      <c r="D501">
        <v>40.020926000000003</v>
      </c>
      <c r="E501">
        <v>43.352831000000002</v>
      </c>
      <c r="F501">
        <v>141.53563500000001</v>
      </c>
    </row>
    <row r="502" spans="1:6" x14ac:dyDescent="0.35">
      <c r="A502" s="1">
        <v>42011</v>
      </c>
      <c r="B502">
        <v>56.474606000000001</v>
      </c>
      <c r="C502">
        <v>78.790220000000005</v>
      </c>
      <c r="D502">
        <v>38.856219000000003</v>
      </c>
      <c r="E502">
        <v>42.479697999999999</v>
      </c>
      <c r="F502">
        <v>139.00200100000001</v>
      </c>
    </row>
    <row r="503" spans="1:6" x14ac:dyDescent="0.35">
      <c r="A503" s="1">
        <v>42010</v>
      </c>
      <c r="B503">
        <v>55.750081999999999</v>
      </c>
      <c r="C503">
        <v>76.062388999999996</v>
      </c>
      <c r="D503">
        <v>38.347270999999999</v>
      </c>
      <c r="E503">
        <v>42.138041999999999</v>
      </c>
      <c r="F503">
        <v>135.82043899999999</v>
      </c>
    </row>
    <row r="504" spans="1:6" x14ac:dyDescent="0.35">
      <c r="A504" s="1">
        <v>42009</v>
      </c>
      <c r="B504">
        <v>55.845416</v>
      </c>
      <c r="C504">
        <v>76.888424000000001</v>
      </c>
      <c r="D504">
        <v>38.954092000000003</v>
      </c>
      <c r="E504">
        <v>42.622058000000003</v>
      </c>
      <c r="F504">
        <v>136.08154300000001</v>
      </c>
    </row>
    <row r="505" spans="1:6" x14ac:dyDescent="0.35">
      <c r="A505" s="1">
        <v>42006</v>
      </c>
      <c r="B505">
        <v>56.731999000000002</v>
      </c>
      <c r="C505">
        <v>77.330256000000006</v>
      </c>
      <c r="D505">
        <v>39.697941</v>
      </c>
      <c r="E505">
        <v>42.612569000000001</v>
      </c>
      <c r="F505">
        <v>135.24988999999999</v>
      </c>
    </row>
    <row r="506" spans="1:6" x14ac:dyDescent="0.35">
      <c r="A506" s="1">
        <v>42004</v>
      </c>
      <c r="B506">
        <v>56.274405999999999</v>
      </c>
      <c r="C506">
        <v>77.541567999999998</v>
      </c>
      <c r="D506">
        <v>39.971984999999997</v>
      </c>
      <c r="E506">
        <v>42.726455000000001</v>
      </c>
      <c r="F506">
        <v>134.57296700000001</v>
      </c>
    </row>
    <row r="507" spans="1:6" x14ac:dyDescent="0.35">
      <c r="A507" s="1">
        <v>42003</v>
      </c>
      <c r="B507">
        <v>56.617601000000001</v>
      </c>
      <c r="C507">
        <v>78.588515000000001</v>
      </c>
      <c r="D507">
        <v>40.391818000000001</v>
      </c>
      <c r="E507">
        <v>43.362319999999997</v>
      </c>
      <c r="F507">
        <v>135.31757500000001</v>
      </c>
    </row>
    <row r="508" spans="1:6" x14ac:dyDescent="0.35">
      <c r="A508" s="1">
        <v>42002</v>
      </c>
      <c r="B508">
        <v>56.66527</v>
      </c>
      <c r="C508">
        <v>77.615526000000003</v>
      </c>
      <c r="D508">
        <v>40.352767</v>
      </c>
      <c r="E508">
        <v>43.276904999999999</v>
      </c>
      <c r="F508">
        <v>135.00813099999999</v>
      </c>
    </row>
    <row r="509" spans="1:6" x14ac:dyDescent="0.35">
      <c r="A509" s="1">
        <v>41999</v>
      </c>
      <c r="B509">
        <v>56.447364</v>
      </c>
      <c r="C509">
        <v>78.275468000000004</v>
      </c>
      <c r="D509">
        <v>40.401584</v>
      </c>
      <c r="E509">
        <v>43.514167999999998</v>
      </c>
      <c r="F509">
        <v>134.74702600000001</v>
      </c>
    </row>
    <row r="510" spans="1:6" x14ac:dyDescent="0.35">
      <c r="A510" s="1">
        <v>41997</v>
      </c>
      <c r="B510">
        <v>56.039971999999999</v>
      </c>
      <c r="C510">
        <v>78.495453999999995</v>
      </c>
      <c r="D510">
        <v>40.157494999999997</v>
      </c>
      <c r="E510">
        <v>43.371811999999998</v>
      </c>
      <c r="F510">
        <v>135.28856500000001</v>
      </c>
    </row>
    <row r="511" spans="1:6" x14ac:dyDescent="0.35">
      <c r="A511" s="1">
        <v>41996</v>
      </c>
      <c r="B511">
        <v>56.049444999999999</v>
      </c>
      <c r="C511">
        <v>78.351985999999997</v>
      </c>
      <c r="D511">
        <v>40.391818000000001</v>
      </c>
      <c r="E511">
        <v>43.390794</v>
      </c>
      <c r="F511">
        <v>133.89604299999999</v>
      </c>
    </row>
    <row r="512" spans="1:6" x14ac:dyDescent="0.35">
      <c r="A512" s="1">
        <v>41995</v>
      </c>
      <c r="B512">
        <v>57.849547000000001</v>
      </c>
      <c r="C512">
        <v>79.384947999999994</v>
      </c>
      <c r="D512">
        <v>40.889761999999997</v>
      </c>
      <c r="E512">
        <v>44.007677000000001</v>
      </c>
      <c r="F512">
        <v>135.38527500000001</v>
      </c>
    </row>
    <row r="513" spans="1:6" x14ac:dyDescent="0.35">
      <c r="A513" s="1">
        <v>41992</v>
      </c>
      <c r="B513">
        <v>58.076926</v>
      </c>
      <c r="C513">
        <v>79.423207000000005</v>
      </c>
      <c r="D513">
        <v>40.401584</v>
      </c>
      <c r="E513">
        <v>43.703980000000001</v>
      </c>
      <c r="F513">
        <v>135.20153500000001</v>
      </c>
    </row>
    <row r="514" spans="1:6" x14ac:dyDescent="0.35">
      <c r="A514" s="1">
        <v>41991</v>
      </c>
      <c r="B514">
        <v>57.593741999999999</v>
      </c>
      <c r="C514">
        <v>78.820649000000003</v>
      </c>
      <c r="D514">
        <v>39.737662</v>
      </c>
      <c r="E514">
        <v>43.438245999999999</v>
      </c>
      <c r="F514">
        <v>135.80109400000001</v>
      </c>
    </row>
    <row r="515" spans="1:6" x14ac:dyDescent="0.35">
      <c r="A515" s="1">
        <v>41990</v>
      </c>
      <c r="B515">
        <v>56.077866</v>
      </c>
      <c r="C515">
        <v>77.137303000000003</v>
      </c>
      <c r="D515">
        <v>38.819885999999997</v>
      </c>
      <c r="E515">
        <v>42.005170999999997</v>
      </c>
      <c r="F515">
        <v>132.29075700000001</v>
      </c>
    </row>
    <row r="516" spans="1:6" x14ac:dyDescent="0.35">
      <c r="A516" s="1">
        <v>41989</v>
      </c>
      <c r="B516">
        <v>54.656734</v>
      </c>
      <c r="C516">
        <v>75.654810999999995</v>
      </c>
      <c r="D516">
        <v>37.560389999999998</v>
      </c>
      <c r="E516">
        <v>41.188986999999997</v>
      </c>
      <c r="F516">
        <v>129.621724</v>
      </c>
    </row>
    <row r="517" spans="1:6" x14ac:dyDescent="0.35">
      <c r="A517" s="1">
        <v>41988</v>
      </c>
      <c r="B517">
        <v>55.471516999999999</v>
      </c>
      <c r="C517">
        <v>76.104341000000005</v>
      </c>
      <c r="D517">
        <v>37.765424000000003</v>
      </c>
      <c r="E517">
        <v>41.245927999999999</v>
      </c>
      <c r="F517">
        <v>131.27536499999999</v>
      </c>
    </row>
    <row r="518" spans="1:6" x14ac:dyDescent="0.35">
      <c r="A518" s="1">
        <v>41985</v>
      </c>
      <c r="B518">
        <v>55.661002000000003</v>
      </c>
      <c r="C518">
        <v>75.846103999999997</v>
      </c>
      <c r="D518">
        <v>38.780833999999999</v>
      </c>
      <c r="E518">
        <v>41.464210000000001</v>
      </c>
      <c r="F518">
        <v>132.47449700000001</v>
      </c>
    </row>
    <row r="519" spans="1:6" x14ac:dyDescent="0.35">
      <c r="A519" s="1">
        <v>41984</v>
      </c>
      <c r="B519">
        <v>56.542104000000002</v>
      </c>
      <c r="C519">
        <v>76.965142999999998</v>
      </c>
      <c r="D519">
        <v>39.659551999999998</v>
      </c>
      <c r="E519">
        <v>42.194982000000003</v>
      </c>
      <c r="F519">
        <v>133.47054399999999</v>
      </c>
    </row>
    <row r="520" spans="1:6" x14ac:dyDescent="0.35">
      <c r="A520" s="1">
        <v>41983</v>
      </c>
      <c r="B520">
        <v>56.163133999999999</v>
      </c>
      <c r="C520">
        <v>76.974709000000004</v>
      </c>
      <c r="D520">
        <v>39.386173999999997</v>
      </c>
      <c r="E520">
        <v>42.109566999999998</v>
      </c>
      <c r="F520">
        <v>132.14569299999999</v>
      </c>
    </row>
    <row r="521" spans="1:6" x14ac:dyDescent="0.35">
      <c r="A521" s="1">
        <v>41982</v>
      </c>
      <c r="B521">
        <v>56.816856999999999</v>
      </c>
      <c r="C521">
        <v>77.749427999999995</v>
      </c>
      <c r="D521">
        <v>40.421111000000003</v>
      </c>
      <c r="E521">
        <v>43.125056000000001</v>
      </c>
      <c r="F521">
        <v>134.85340099999999</v>
      </c>
    </row>
    <row r="522" spans="1:6" x14ac:dyDescent="0.35">
      <c r="A522" s="1">
        <v>41981</v>
      </c>
      <c r="B522">
        <v>57.480049000000001</v>
      </c>
      <c r="C522">
        <v>78.897159000000002</v>
      </c>
      <c r="D522">
        <v>40.528506999999998</v>
      </c>
      <c r="E522">
        <v>43.381301000000001</v>
      </c>
      <c r="F522">
        <v>135.17252500000001</v>
      </c>
    </row>
    <row r="523" spans="1:6" x14ac:dyDescent="0.35">
      <c r="A523" s="1">
        <v>41978</v>
      </c>
      <c r="B523">
        <v>57.461103999999999</v>
      </c>
      <c r="C523">
        <v>78.648488999999998</v>
      </c>
      <c r="D523">
        <v>41.299829000000003</v>
      </c>
      <c r="E523">
        <v>42.992189000000003</v>
      </c>
      <c r="F523">
        <v>133.98306500000001</v>
      </c>
    </row>
    <row r="524" spans="1:6" x14ac:dyDescent="0.35">
      <c r="A524" s="1">
        <v>41977</v>
      </c>
      <c r="B524">
        <v>55.793641000000001</v>
      </c>
      <c r="C524">
        <v>78.648488999999998</v>
      </c>
      <c r="D524">
        <v>41.270539999999997</v>
      </c>
      <c r="E524">
        <v>43.172511999999998</v>
      </c>
      <c r="F524">
        <v>135.45625100000001</v>
      </c>
    </row>
    <row r="525" spans="1:6" x14ac:dyDescent="0.35">
      <c r="A525" s="1">
        <v>41976</v>
      </c>
      <c r="B525">
        <v>55.926279000000001</v>
      </c>
      <c r="C525">
        <v>78.380678000000003</v>
      </c>
      <c r="D525">
        <v>41.231484000000002</v>
      </c>
      <c r="E525">
        <v>43.352831000000002</v>
      </c>
      <c r="F525">
        <v>135.15776500000001</v>
      </c>
    </row>
    <row r="526" spans="1:6" x14ac:dyDescent="0.35">
      <c r="A526" s="1">
        <v>41975</v>
      </c>
      <c r="B526">
        <v>56.125239999999998</v>
      </c>
      <c r="C526">
        <v>78.552837999999994</v>
      </c>
      <c r="D526">
        <v>40.987395999999997</v>
      </c>
      <c r="E526">
        <v>42.916266</v>
      </c>
      <c r="F526">
        <v>135.783638</v>
      </c>
    </row>
    <row r="527" spans="1:6" x14ac:dyDescent="0.35">
      <c r="A527" s="1">
        <v>41974</v>
      </c>
      <c r="B527">
        <v>55.945228</v>
      </c>
      <c r="C527">
        <v>78.428503000000006</v>
      </c>
      <c r="D527">
        <v>40.606617999999997</v>
      </c>
      <c r="E527">
        <v>42.062114999999999</v>
      </c>
      <c r="F527">
        <v>135.90880000000001</v>
      </c>
    </row>
    <row r="528" spans="1:6" x14ac:dyDescent="0.35">
      <c r="A528" s="1">
        <v>41971</v>
      </c>
      <c r="B528">
        <v>55.945228</v>
      </c>
      <c r="C528">
        <v>78.610230000000001</v>
      </c>
      <c r="D528">
        <v>41.729427999999999</v>
      </c>
      <c r="E528">
        <v>42.242435</v>
      </c>
      <c r="F528">
        <v>135.11925600000001</v>
      </c>
    </row>
    <row r="529" spans="1:6" x14ac:dyDescent="0.35">
      <c r="A529" s="1">
        <v>41969</v>
      </c>
      <c r="B529">
        <v>55.765219000000002</v>
      </c>
      <c r="C529">
        <v>77.950280000000006</v>
      </c>
      <c r="D529">
        <v>41.729427999999999</v>
      </c>
      <c r="E529">
        <v>41.995682000000002</v>
      </c>
      <c r="F529">
        <v>136.01471599999999</v>
      </c>
    </row>
    <row r="530" spans="1:6" x14ac:dyDescent="0.35">
      <c r="A530" s="1">
        <v>41968</v>
      </c>
      <c r="B530">
        <v>55.443095999999997</v>
      </c>
      <c r="C530">
        <v>77.452932000000004</v>
      </c>
      <c r="D530">
        <v>41.700135000000003</v>
      </c>
      <c r="E530">
        <v>41.910266999999997</v>
      </c>
      <c r="F530">
        <v>129.72719000000001</v>
      </c>
    </row>
    <row r="531" spans="1:6" x14ac:dyDescent="0.35">
      <c r="A531" s="1">
        <v>41967</v>
      </c>
      <c r="B531">
        <v>55.774692000000002</v>
      </c>
      <c r="C531">
        <v>77.443365999999997</v>
      </c>
      <c r="D531">
        <v>41.251012000000003</v>
      </c>
      <c r="E531">
        <v>42.062114999999999</v>
      </c>
      <c r="F531">
        <v>126.241613</v>
      </c>
    </row>
    <row r="532" spans="1:6" x14ac:dyDescent="0.35">
      <c r="A532" s="1">
        <v>41964</v>
      </c>
      <c r="B532">
        <v>55.708371999999997</v>
      </c>
      <c r="C532">
        <v>76.085215000000005</v>
      </c>
      <c r="D532">
        <v>41.251012000000003</v>
      </c>
      <c r="E532">
        <v>41.578099000000002</v>
      </c>
      <c r="F532">
        <v>125.538724</v>
      </c>
    </row>
    <row r="533" spans="1:6" x14ac:dyDescent="0.35">
      <c r="A533" s="1">
        <v>41963</v>
      </c>
      <c r="B533">
        <v>55.528364000000003</v>
      </c>
      <c r="C533">
        <v>75.434832</v>
      </c>
      <c r="D533">
        <v>40.284419</v>
      </c>
      <c r="E533">
        <v>41.549624999999999</v>
      </c>
      <c r="F533">
        <v>125.55797</v>
      </c>
    </row>
    <row r="534" spans="1:6" x14ac:dyDescent="0.35">
      <c r="A534" s="1">
        <v>41962</v>
      </c>
      <c r="B534">
        <v>55.717849000000001</v>
      </c>
      <c r="C534">
        <v>76.257375999999994</v>
      </c>
      <c r="D534">
        <v>39.835296</v>
      </c>
      <c r="E534">
        <v>41.217457000000003</v>
      </c>
      <c r="F534">
        <v>125.278745</v>
      </c>
    </row>
    <row r="535" spans="1:6" x14ac:dyDescent="0.35">
      <c r="A535" s="1">
        <v>41961</v>
      </c>
      <c r="B535">
        <v>55.613632000000003</v>
      </c>
      <c r="C535">
        <v>77.481623999999996</v>
      </c>
      <c r="D535">
        <v>39.835296</v>
      </c>
      <c r="E535">
        <v>41.473702000000003</v>
      </c>
      <c r="F535">
        <v>126.077927</v>
      </c>
    </row>
    <row r="536" spans="1:6" x14ac:dyDescent="0.35">
      <c r="A536" s="1">
        <v>41960</v>
      </c>
      <c r="B536">
        <v>55.357827999999998</v>
      </c>
      <c r="C536">
        <v>76.859932999999998</v>
      </c>
      <c r="D536">
        <v>40.264895000000003</v>
      </c>
      <c r="E536">
        <v>41.483190999999998</v>
      </c>
      <c r="F536">
        <v>124.72990299999999</v>
      </c>
    </row>
    <row r="537" spans="1:6" x14ac:dyDescent="0.35">
      <c r="A537" s="1">
        <v>41957</v>
      </c>
      <c r="B537">
        <v>54.903066000000003</v>
      </c>
      <c r="C537">
        <v>76.850367000000006</v>
      </c>
      <c r="D537">
        <v>40.587090000000003</v>
      </c>
      <c r="E537">
        <v>41.578099000000002</v>
      </c>
      <c r="F537">
        <v>124.40253199999999</v>
      </c>
    </row>
    <row r="538" spans="1:6" x14ac:dyDescent="0.35">
      <c r="A538" s="1">
        <v>41956</v>
      </c>
      <c r="B538">
        <v>54.760950999999999</v>
      </c>
      <c r="C538">
        <v>77.146870000000007</v>
      </c>
      <c r="D538">
        <v>40.469929</v>
      </c>
      <c r="E538">
        <v>42.318361000000003</v>
      </c>
      <c r="F538">
        <v>124.508448</v>
      </c>
    </row>
    <row r="539" spans="1:6" x14ac:dyDescent="0.35">
      <c r="A539" s="1">
        <v>41955</v>
      </c>
      <c r="B539">
        <v>55.528364000000003</v>
      </c>
      <c r="C539">
        <v>76.745157000000006</v>
      </c>
      <c r="D539">
        <v>40.469929</v>
      </c>
      <c r="E539">
        <v>41.976700000000001</v>
      </c>
      <c r="F539">
        <v>124.546971</v>
      </c>
    </row>
    <row r="540" spans="1:6" x14ac:dyDescent="0.35">
      <c r="A540" s="1">
        <v>41954</v>
      </c>
      <c r="B540">
        <v>55.632581000000002</v>
      </c>
      <c r="C540">
        <v>76.133032999999998</v>
      </c>
      <c r="D540">
        <v>40.674962000000001</v>
      </c>
      <c r="E540">
        <v>41.995682000000002</v>
      </c>
      <c r="F540">
        <v>123.97886800000001</v>
      </c>
    </row>
    <row r="541" spans="1:6" x14ac:dyDescent="0.35">
      <c r="A541" s="1">
        <v>41953</v>
      </c>
      <c r="B541">
        <v>55.717849000000001</v>
      </c>
      <c r="C541">
        <v>75.645244000000005</v>
      </c>
      <c r="D541">
        <v>40.548034999999999</v>
      </c>
      <c r="E541">
        <v>41.843832999999997</v>
      </c>
      <c r="F541">
        <v>123.535957</v>
      </c>
    </row>
    <row r="542" spans="1:6" x14ac:dyDescent="0.35">
      <c r="A542" s="1">
        <v>41950</v>
      </c>
      <c r="B542">
        <v>55.253610999999999</v>
      </c>
      <c r="C542">
        <v>74.860958999999994</v>
      </c>
      <c r="D542">
        <v>39.962223000000002</v>
      </c>
      <c r="E542">
        <v>41.160511999999997</v>
      </c>
      <c r="F542">
        <v>120.878439</v>
      </c>
    </row>
    <row r="543" spans="1:6" x14ac:dyDescent="0.35">
      <c r="A543" s="1">
        <v>41949</v>
      </c>
      <c r="B543">
        <v>55.386248999999999</v>
      </c>
      <c r="C543">
        <v>76.133032999999998</v>
      </c>
      <c r="D543">
        <v>40.391818000000001</v>
      </c>
      <c r="E543">
        <v>41.464210000000001</v>
      </c>
      <c r="F543">
        <v>123.179693</v>
      </c>
    </row>
    <row r="544" spans="1:6" x14ac:dyDescent="0.35">
      <c r="A544" s="1">
        <v>41948</v>
      </c>
      <c r="B544">
        <v>54.779899999999998</v>
      </c>
      <c r="C544">
        <v>75.473090999999997</v>
      </c>
      <c r="D544">
        <v>39.181139999999999</v>
      </c>
      <c r="E544">
        <v>41.435738999999998</v>
      </c>
      <c r="F544">
        <v>122.49605699999999</v>
      </c>
    </row>
    <row r="545" spans="1:6" x14ac:dyDescent="0.35">
      <c r="A545" s="1">
        <v>41947</v>
      </c>
      <c r="B545">
        <v>54.798848999999997</v>
      </c>
      <c r="C545">
        <v>76.046957000000006</v>
      </c>
      <c r="D545">
        <v>39.229956999999999</v>
      </c>
      <c r="E545">
        <v>41.388286999999998</v>
      </c>
      <c r="F545">
        <v>121.648729</v>
      </c>
    </row>
    <row r="546" spans="1:6" x14ac:dyDescent="0.35">
      <c r="A546" s="1">
        <v>41946</v>
      </c>
      <c r="B546">
        <v>54.760950999999999</v>
      </c>
      <c r="C546">
        <v>75.157461999999995</v>
      </c>
      <c r="D546">
        <v>39.874350999999997</v>
      </c>
      <c r="E546">
        <v>41.084589999999999</v>
      </c>
      <c r="F546">
        <v>122.68862799999999</v>
      </c>
    </row>
    <row r="547" spans="1:6" x14ac:dyDescent="0.35">
      <c r="A547" s="1">
        <v>41943</v>
      </c>
      <c r="B547">
        <v>55.130445000000002</v>
      </c>
      <c r="C547">
        <v>75.061819</v>
      </c>
      <c r="D547">
        <v>38.607239</v>
      </c>
      <c r="E547">
        <v>41.369306000000002</v>
      </c>
      <c r="F547">
        <v>123.921098</v>
      </c>
    </row>
    <row r="548" spans="1:6" x14ac:dyDescent="0.35">
      <c r="A548" s="1">
        <v>41942</v>
      </c>
      <c r="B548">
        <v>55.878909</v>
      </c>
      <c r="C548">
        <v>74.784448999999995</v>
      </c>
      <c r="D548">
        <v>37.936781000000003</v>
      </c>
      <c r="E548">
        <v>41.274402000000002</v>
      </c>
      <c r="F548">
        <v>122.784913</v>
      </c>
    </row>
    <row r="549" spans="1:6" x14ac:dyDescent="0.35">
      <c r="A549" s="1">
        <v>41941</v>
      </c>
      <c r="B549">
        <v>51.312337999999997</v>
      </c>
      <c r="C549">
        <v>74.679239999999993</v>
      </c>
      <c r="D549">
        <v>38.062494000000001</v>
      </c>
      <c r="E549">
        <v>40.562609999999999</v>
      </c>
      <c r="F549">
        <v>122.06276200000001</v>
      </c>
    </row>
    <row r="550" spans="1:6" x14ac:dyDescent="0.35">
      <c r="A550" s="1">
        <v>41940</v>
      </c>
      <c r="B550">
        <v>51.350236000000002</v>
      </c>
      <c r="C550">
        <v>75.071377999999996</v>
      </c>
      <c r="D550">
        <v>38.174236000000001</v>
      </c>
      <c r="E550">
        <v>40.334836000000003</v>
      </c>
      <c r="F550">
        <v>121.822045</v>
      </c>
    </row>
    <row r="551" spans="1:6" x14ac:dyDescent="0.35">
      <c r="A551" s="1">
        <v>41939</v>
      </c>
      <c r="B551">
        <v>50.715462000000002</v>
      </c>
      <c r="C551">
        <v>74.994867999999997</v>
      </c>
      <c r="D551">
        <v>37.706311999999997</v>
      </c>
      <c r="E551">
        <v>40.088082999999997</v>
      </c>
      <c r="F551">
        <v>121.128787</v>
      </c>
    </row>
    <row r="552" spans="1:6" x14ac:dyDescent="0.35">
      <c r="A552" s="1">
        <v>41936</v>
      </c>
      <c r="B552">
        <v>50.810206000000001</v>
      </c>
      <c r="C552">
        <v>73.741919999999993</v>
      </c>
      <c r="D552">
        <v>37.748216999999997</v>
      </c>
      <c r="E552">
        <v>40.296872999999998</v>
      </c>
      <c r="F552">
        <v>121.061386</v>
      </c>
    </row>
    <row r="553" spans="1:6" x14ac:dyDescent="0.35">
      <c r="A553" s="1">
        <v>41935</v>
      </c>
      <c r="B553">
        <v>49.739618999999998</v>
      </c>
      <c r="C553">
        <v>73.120228999999995</v>
      </c>
      <c r="D553">
        <v>37.510761000000002</v>
      </c>
      <c r="E553">
        <v>40.268402000000002</v>
      </c>
      <c r="F553">
        <v>120.35848900000001</v>
      </c>
    </row>
    <row r="554" spans="1:6" x14ac:dyDescent="0.35">
      <c r="A554" s="1">
        <v>41934</v>
      </c>
      <c r="B554">
        <v>49.114320999999997</v>
      </c>
      <c r="C554">
        <v>72.689831999999996</v>
      </c>
      <c r="D554">
        <v>37.049821000000001</v>
      </c>
      <c r="E554">
        <v>39.471195999999999</v>
      </c>
      <c r="F554">
        <v>119.12602</v>
      </c>
    </row>
    <row r="555" spans="1:6" x14ac:dyDescent="0.35">
      <c r="A555" s="1">
        <v>41933</v>
      </c>
      <c r="B555">
        <v>49.218538000000002</v>
      </c>
      <c r="C555">
        <v>72.527237999999997</v>
      </c>
      <c r="D555">
        <v>37.713296</v>
      </c>
      <c r="E555">
        <v>40.230438999999997</v>
      </c>
      <c r="F555">
        <v>118.73124</v>
      </c>
    </row>
    <row r="556" spans="1:6" x14ac:dyDescent="0.35">
      <c r="A556" s="1">
        <v>41932</v>
      </c>
      <c r="B556">
        <v>47.901623000000001</v>
      </c>
      <c r="C556">
        <v>70.882150999999993</v>
      </c>
      <c r="D556">
        <v>36.560943000000002</v>
      </c>
      <c r="E556">
        <v>39.347817999999997</v>
      </c>
      <c r="F556">
        <v>118.10538200000001</v>
      </c>
    </row>
    <row r="557" spans="1:6" x14ac:dyDescent="0.35">
      <c r="A557" s="1">
        <v>41929</v>
      </c>
      <c r="B557">
        <v>47.768980999999997</v>
      </c>
      <c r="C557">
        <v>70.413494999999998</v>
      </c>
      <c r="D557">
        <v>36.505071999999998</v>
      </c>
      <c r="E557">
        <v>38.778385999999998</v>
      </c>
      <c r="F557">
        <v>117.209915</v>
      </c>
    </row>
    <row r="558" spans="1:6" x14ac:dyDescent="0.35">
      <c r="A558" s="1">
        <v>41928</v>
      </c>
      <c r="B558">
        <v>46.632078</v>
      </c>
      <c r="C558">
        <v>68.988387000000003</v>
      </c>
      <c r="D558">
        <v>36.113973000000001</v>
      </c>
      <c r="E558">
        <v>37.952708999999999</v>
      </c>
      <c r="F558">
        <v>116.295186</v>
      </c>
    </row>
    <row r="559" spans="1:6" x14ac:dyDescent="0.35">
      <c r="A559" s="1">
        <v>41927</v>
      </c>
      <c r="B559">
        <v>46.385747000000002</v>
      </c>
      <c r="C559">
        <v>70.040481999999997</v>
      </c>
      <c r="D559">
        <v>36.169843999999998</v>
      </c>
      <c r="E559">
        <v>37.971687000000003</v>
      </c>
      <c r="F559">
        <v>119.90594</v>
      </c>
    </row>
    <row r="560" spans="1:6" x14ac:dyDescent="0.35">
      <c r="A560" s="1">
        <v>41926</v>
      </c>
      <c r="B560">
        <v>46.347848999999997</v>
      </c>
      <c r="C560">
        <v>71.331682000000001</v>
      </c>
      <c r="D560">
        <v>36.169843999999998</v>
      </c>
      <c r="E560">
        <v>38.968198000000001</v>
      </c>
      <c r="F560">
        <v>120.42589</v>
      </c>
    </row>
    <row r="561" spans="1:6" x14ac:dyDescent="0.35">
      <c r="A561" s="1">
        <v>41925</v>
      </c>
      <c r="B561">
        <v>46.508912000000002</v>
      </c>
      <c r="C561">
        <v>70.690865000000002</v>
      </c>
      <c r="D561">
        <v>36.868237000000001</v>
      </c>
      <c r="E561">
        <v>38.835326999999999</v>
      </c>
      <c r="F561">
        <v>121.15767200000001</v>
      </c>
    </row>
    <row r="562" spans="1:6" x14ac:dyDescent="0.35">
      <c r="A562" s="1">
        <v>41922</v>
      </c>
      <c r="B562">
        <v>47.636341999999999</v>
      </c>
      <c r="C562">
        <v>72.230734999999996</v>
      </c>
      <c r="D562">
        <v>37.461872999999997</v>
      </c>
      <c r="E562">
        <v>39.423743999999999</v>
      </c>
      <c r="F562">
        <v>123.121923</v>
      </c>
    </row>
    <row r="563" spans="1:6" x14ac:dyDescent="0.35">
      <c r="A563" s="1">
        <v>41921</v>
      </c>
      <c r="B563">
        <v>46.897354999999997</v>
      </c>
      <c r="C563">
        <v>72.115966</v>
      </c>
      <c r="D563">
        <v>38.432642000000001</v>
      </c>
      <c r="E563">
        <v>39.300365999999997</v>
      </c>
      <c r="F563">
        <v>123.189323</v>
      </c>
    </row>
    <row r="564" spans="1:6" x14ac:dyDescent="0.35">
      <c r="A564" s="1">
        <v>41920</v>
      </c>
      <c r="B564">
        <v>47.570022999999999</v>
      </c>
      <c r="C564">
        <v>73.321089000000001</v>
      </c>
      <c r="D564">
        <v>39.431344000000003</v>
      </c>
      <c r="E564">
        <v>39.781824999999998</v>
      </c>
      <c r="F564">
        <v>125.076536</v>
      </c>
    </row>
    <row r="565" spans="1:6" x14ac:dyDescent="0.35">
      <c r="A565" s="1">
        <v>41919</v>
      </c>
      <c r="B565">
        <v>47.153159000000002</v>
      </c>
      <c r="C565">
        <v>71.245598000000001</v>
      </c>
      <c r="D565">
        <v>38.411687999999998</v>
      </c>
      <c r="E565">
        <v>39.139878000000003</v>
      </c>
      <c r="F565">
        <v>123.24709300000001</v>
      </c>
    </row>
    <row r="566" spans="1:6" x14ac:dyDescent="0.35">
      <c r="A566" s="1">
        <v>41918</v>
      </c>
      <c r="B566">
        <v>48.422704000000003</v>
      </c>
      <c r="C566">
        <v>72.508105</v>
      </c>
      <c r="D566">
        <v>39.50817</v>
      </c>
      <c r="E566">
        <v>39.989514999999997</v>
      </c>
      <c r="F566">
        <v>120.339235</v>
      </c>
    </row>
    <row r="567" spans="1:6" x14ac:dyDescent="0.35">
      <c r="A567" s="1">
        <v>41915</v>
      </c>
      <c r="B567">
        <v>48.176372000000001</v>
      </c>
      <c r="C567">
        <v>72.842866999999998</v>
      </c>
      <c r="D567">
        <v>39.745621</v>
      </c>
      <c r="E567">
        <v>39.451413000000002</v>
      </c>
      <c r="F567">
        <v>111.538616</v>
      </c>
    </row>
    <row r="568" spans="1:6" x14ac:dyDescent="0.35">
      <c r="A568" s="1">
        <v>41914</v>
      </c>
      <c r="B568">
        <v>47.570022999999999</v>
      </c>
      <c r="C568">
        <v>71.781211999999996</v>
      </c>
      <c r="D568">
        <v>38.991357999999998</v>
      </c>
      <c r="E568">
        <v>38.903868000000003</v>
      </c>
      <c r="F568">
        <v>109.88248900000001</v>
      </c>
    </row>
    <row r="569" spans="1:6" x14ac:dyDescent="0.35">
      <c r="A569" s="1">
        <v>41913</v>
      </c>
      <c r="B569">
        <v>47.873198000000002</v>
      </c>
      <c r="C569">
        <v>71.331682000000001</v>
      </c>
      <c r="D569">
        <v>39.249763999999999</v>
      </c>
      <c r="E569">
        <v>38.875548000000002</v>
      </c>
      <c r="F569">
        <v>109.381794</v>
      </c>
    </row>
    <row r="570" spans="1:6" x14ac:dyDescent="0.35">
      <c r="A570" s="1">
        <v>41912</v>
      </c>
      <c r="B570">
        <v>48.147951999999997</v>
      </c>
      <c r="C570">
        <v>71.656869</v>
      </c>
      <c r="D570">
        <v>39.794508999999998</v>
      </c>
      <c r="E570">
        <v>39.262604000000003</v>
      </c>
      <c r="F570">
        <v>109.583995</v>
      </c>
    </row>
    <row r="571" spans="1:6" x14ac:dyDescent="0.35">
      <c r="A571" s="1">
        <v>41911</v>
      </c>
      <c r="B571">
        <v>48.646552</v>
      </c>
      <c r="C571">
        <v>72.335944999999995</v>
      </c>
      <c r="D571">
        <v>39.913238999999997</v>
      </c>
      <c r="E571">
        <v>39.555256999999997</v>
      </c>
      <c r="F571">
        <v>110.103945</v>
      </c>
    </row>
    <row r="572" spans="1:6" x14ac:dyDescent="0.35">
      <c r="A572" s="1">
        <v>41908</v>
      </c>
      <c r="B572">
        <v>48.072688999999997</v>
      </c>
      <c r="C572">
        <v>72.055712</v>
      </c>
      <c r="D572">
        <v>39.459282000000002</v>
      </c>
      <c r="E572">
        <v>39.659098999999998</v>
      </c>
      <c r="F572">
        <v>109.88248900000001</v>
      </c>
    </row>
    <row r="573" spans="1:6" x14ac:dyDescent="0.35">
      <c r="A573" s="1">
        <v>41907</v>
      </c>
      <c r="B573">
        <v>48.561883000000002</v>
      </c>
      <c r="C573">
        <v>72.512727999999996</v>
      </c>
      <c r="D573">
        <v>39.639468999999998</v>
      </c>
      <c r="E573">
        <v>39.649659999999997</v>
      </c>
      <c r="F573">
        <v>109.54548</v>
      </c>
    </row>
    <row r="574" spans="1:6" x14ac:dyDescent="0.35">
      <c r="A574" s="1">
        <v>41906</v>
      </c>
      <c r="B574">
        <v>48.881740999999998</v>
      </c>
      <c r="C574">
        <v>73.940893000000003</v>
      </c>
      <c r="D574">
        <v>40.385019</v>
      </c>
      <c r="E574">
        <v>40.244405999999998</v>
      </c>
      <c r="F574">
        <v>109.49734100000001</v>
      </c>
    </row>
    <row r="575" spans="1:6" x14ac:dyDescent="0.35">
      <c r="A575" s="1">
        <v>41905</v>
      </c>
      <c r="B575">
        <v>48.251435000000001</v>
      </c>
      <c r="C575">
        <v>72.227091999999999</v>
      </c>
      <c r="D575">
        <v>39.702178000000004</v>
      </c>
      <c r="E575">
        <v>40.121679999999998</v>
      </c>
      <c r="F575">
        <v>108.447811</v>
      </c>
    </row>
    <row r="576" spans="1:6" x14ac:dyDescent="0.35">
      <c r="A576" s="1">
        <v>41904</v>
      </c>
      <c r="B576">
        <v>48.608919999999998</v>
      </c>
      <c r="C576">
        <v>72.236615</v>
      </c>
      <c r="D576">
        <v>40.099339999999998</v>
      </c>
      <c r="E576">
        <v>40.971316999999999</v>
      </c>
      <c r="F576">
        <v>108.563357</v>
      </c>
    </row>
    <row r="577" spans="1:6" x14ac:dyDescent="0.35">
      <c r="A577" s="1">
        <v>41901</v>
      </c>
      <c r="B577">
        <v>48.458399</v>
      </c>
      <c r="C577">
        <v>72.446072999999998</v>
      </c>
      <c r="D577">
        <v>40.587083999999997</v>
      </c>
      <c r="E577">
        <v>41.150683000000001</v>
      </c>
      <c r="F577">
        <v>109.47807899999999</v>
      </c>
    </row>
    <row r="578" spans="1:6" x14ac:dyDescent="0.35">
      <c r="A578" s="1">
        <v>41900</v>
      </c>
      <c r="B578">
        <v>48.091504999999998</v>
      </c>
      <c r="C578">
        <v>71.808160999999998</v>
      </c>
      <c r="D578">
        <v>40.691600000000001</v>
      </c>
      <c r="E578">
        <v>41.245085000000003</v>
      </c>
      <c r="F578">
        <v>110.739441</v>
      </c>
    </row>
    <row r="579" spans="1:6" x14ac:dyDescent="0.35">
      <c r="A579" s="1">
        <v>41899</v>
      </c>
      <c r="B579">
        <v>47.865724999999998</v>
      </c>
      <c r="C579">
        <v>71.370191000000005</v>
      </c>
      <c r="D579">
        <v>41.033017000000001</v>
      </c>
      <c r="E579">
        <v>40.952435999999999</v>
      </c>
      <c r="F579">
        <v>110.26763</v>
      </c>
    </row>
    <row r="580" spans="1:6" x14ac:dyDescent="0.35">
      <c r="A580" s="1">
        <v>41898</v>
      </c>
      <c r="B580">
        <v>48.119729999999997</v>
      </c>
      <c r="C580">
        <v>71.931939999999997</v>
      </c>
      <c r="D580">
        <v>40.350178999999997</v>
      </c>
      <c r="E580">
        <v>40.499296999999999</v>
      </c>
      <c r="F580">
        <v>110.04617500000001</v>
      </c>
    </row>
    <row r="581" spans="1:6" x14ac:dyDescent="0.35">
      <c r="A581" s="1">
        <v>41897</v>
      </c>
      <c r="B581">
        <v>46.990820999999997</v>
      </c>
      <c r="C581">
        <v>71.370191000000005</v>
      </c>
      <c r="D581">
        <v>40.357146</v>
      </c>
      <c r="E581">
        <v>40.329369999999997</v>
      </c>
      <c r="F581">
        <v>109.82471200000001</v>
      </c>
    </row>
    <row r="582" spans="1:6" x14ac:dyDescent="0.35">
      <c r="A582" s="1">
        <v>41894</v>
      </c>
      <c r="B582">
        <v>47.282452999999997</v>
      </c>
      <c r="C582">
        <v>71.779599000000005</v>
      </c>
      <c r="D582">
        <v>40.830952000000003</v>
      </c>
      <c r="E582">
        <v>40.168880999999999</v>
      </c>
      <c r="F582">
        <v>109.48771000000001</v>
      </c>
    </row>
    <row r="583" spans="1:6" x14ac:dyDescent="0.35">
      <c r="A583" s="1">
        <v>41893</v>
      </c>
      <c r="B583">
        <v>47.677573000000002</v>
      </c>
      <c r="C583">
        <v>71.655827000000002</v>
      </c>
      <c r="D583">
        <v>40.127212999999998</v>
      </c>
      <c r="E583">
        <v>40.178322999999999</v>
      </c>
      <c r="F583">
        <v>110.912758</v>
      </c>
    </row>
    <row r="584" spans="1:6" x14ac:dyDescent="0.35">
      <c r="A584" s="1">
        <v>41892</v>
      </c>
      <c r="B584">
        <v>48.053877</v>
      </c>
      <c r="C584">
        <v>71.865291999999997</v>
      </c>
      <c r="D584">
        <v>40.196888999999999</v>
      </c>
      <c r="E584">
        <v>40.499296999999999</v>
      </c>
      <c r="F584">
        <v>110.758695</v>
      </c>
    </row>
    <row r="585" spans="1:6" x14ac:dyDescent="0.35">
      <c r="A585" s="1">
        <v>41891</v>
      </c>
      <c r="B585">
        <v>47.489421</v>
      </c>
      <c r="C585">
        <v>71.684388999999996</v>
      </c>
      <c r="D585">
        <v>40.029663999999997</v>
      </c>
      <c r="E585">
        <v>40.433214999999997</v>
      </c>
      <c r="F585">
        <v>111.25939099999999</v>
      </c>
    </row>
    <row r="586" spans="1:6" x14ac:dyDescent="0.35">
      <c r="A586" s="1">
        <v>41890</v>
      </c>
      <c r="B586">
        <v>48.157356999999998</v>
      </c>
      <c r="C586">
        <v>71.798644999999993</v>
      </c>
      <c r="D586">
        <v>40.169020000000003</v>
      </c>
      <c r="E586">
        <v>40.414332999999999</v>
      </c>
      <c r="F586">
        <v>110.864611</v>
      </c>
    </row>
    <row r="587" spans="1:6" x14ac:dyDescent="0.35">
      <c r="A587" s="1">
        <v>41887</v>
      </c>
      <c r="B587">
        <v>48.091504999999998</v>
      </c>
      <c r="C587">
        <v>71.712951000000004</v>
      </c>
      <c r="D587">
        <v>40.357146</v>
      </c>
      <c r="E587">
        <v>40.546498</v>
      </c>
      <c r="F587">
        <v>111.90451</v>
      </c>
    </row>
    <row r="588" spans="1:6" x14ac:dyDescent="0.35">
      <c r="A588" s="1">
        <v>41886</v>
      </c>
      <c r="B588">
        <v>47.555273</v>
      </c>
      <c r="C588">
        <v>70.741802000000007</v>
      </c>
      <c r="D588">
        <v>40.196888999999999</v>
      </c>
      <c r="E588">
        <v>40.499296999999999</v>
      </c>
      <c r="F588">
        <v>111.57232</v>
      </c>
    </row>
    <row r="589" spans="1:6" x14ac:dyDescent="0.35">
      <c r="A589" s="1">
        <v>41885</v>
      </c>
      <c r="B589">
        <v>47.536458000000003</v>
      </c>
      <c r="C589">
        <v>70.808448999999996</v>
      </c>
      <c r="D589">
        <v>40.454695000000001</v>
      </c>
      <c r="E589">
        <v>40.367128000000001</v>
      </c>
      <c r="F589">
        <v>112.195256</v>
      </c>
    </row>
    <row r="590" spans="1:6" x14ac:dyDescent="0.35">
      <c r="A590" s="1">
        <v>41884</v>
      </c>
      <c r="B590">
        <v>47.583499000000003</v>
      </c>
      <c r="C590">
        <v>70.294308999999998</v>
      </c>
      <c r="D590">
        <v>40.461661999999997</v>
      </c>
      <c r="E590">
        <v>39.866788999999997</v>
      </c>
      <c r="F590">
        <v>111.984415</v>
      </c>
    </row>
    <row r="591" spans="1:6" x14ac:dyDescent="0.35">
      <c r="A591" s="1">
        <v>41880</v>
      </c>
      <c r="B591">
        <v>47.649351000000003</v>
      </c>
      <c r="C591">
        <v>70.170529999999999</v>
      </c>
      <c r="D591">
        <v>39.827599999999997</v>
      </c>
      <c r="E591">
        <v>39.876230999999997</v>
      </c>
      <c r="F591">
        <v>112.29109</v>
      </c>
    </row>
    <row r="592" spans="1:6" x14ac:dyDescent="0.35">
      <c r="A592" s="1">
        <v>41879</v>
      </c>
      <c r="B592">
        <v>47.545867000000001</v>
      </c>
      <c r="C592">
        <v>69.761122</v>
      </c>
      <c r="D592">
        <v>39.820632000000003</v>
      </c>
      <c r="E592">
        <v>39.980072</v>
      </c>
      <c r="F592">
        <v>111.62982700000001</v>
      </c>
    </row>
    <row r="593" spans="1:6" x14ac:dyDescent="0.35">
      <c r="A593" s="1">
        <v>41878</v>
      </c>
      <c r="B593">
        <v>47.273046999999998</v>
      </c>
      <c r="C593">
        <v>69.189857000000003</v>
      </c>
      <c r="D593">
        <v>39.980890000000002</v>
      </c>
      <c r="E593">
        <v>40.216082</v>
      </c>
      <c r="F593">
        <v>111.97483</v>
      </c>
    </row>
    <row r="594" spans="1:6" x14ac:dyDescent="0.35">
      <c r="A594" s="1">
        <v>41877</v>
      </c>
      <c r="B594">
        <v>47.762241000000003</v>
      </c>
      <c r="C594">
        <v>69.808730999999995</v>
      </c>
      <c r="D594">
        <v>40.308371999999999</v>
      </c>
      <c r="E594">
        <v>40.404890999999999</v>
      </c>
      <c r="F594">
        <v>112.827777</v>
      </c>
    </row>
    <row r="595" spans="1:6" x14ac:dyDescent="0.35">
      <c r="A595" s="1">
        <v>41876</v>
      </c>
      <c r="B595">
        <v>47.724609999999998</v>
      </c>
      <c r="C595">
        <v>69.932501999999999</v>
      </c>
      <c r="D595">
        <v>40.231729000000001</v>
      </c>
      <c r="E595">
        <v>40.112240999999997</v>
      </c>
      <c r="F595">
        <v>112.569016</v>
      </c>
    </row>
    <row r="596" spans="1:6" x14ac:dyDescent="0.35">
      <c r="A596" s="1">
        <v>41873</v>
      </c>
      <c r="B596">
        <v>47.207194000000001</v>
      </c>
      <c r="C596">
        <v>69.437408000000005</v>
      </c>
      <c r="D596">
        <v>40.162049000000003</v>
      </c>
      <c r="E596">
        <v>39.753504999999997</v>
      </c>
      <c r="F596">
        <v>112.09942100000001</v>
      </c>
    </row>
    <row r="597" spans="1:6" x14ac:dyDescent="0.35">
      <c r="A597" s="1">
        <v>41872</v>
      </c>
      <c r="B597">
        <v>47.028452000000001</v>
      </c>
      <c r="C597">
        <v>69.599265000000003</v>
      </c>
      <c r="D597">
        <v>40.405920999999999</v>
      </c>
      <c r="E597">
        <v>39.951751999999999</v>
      </c>
      <c r="F597">
        <v>112.636101</v>
      </c>
    </row>
    <row r="598" spans="1:6" x14ac:dyDescent="0.35">
      <c r="A598" s="1">
        <v>41871</v>
      </c>
      <c r="B598">
        <v>47.075488999999997</v>
      </c>
      <c r="C598">
        <v>69.008960999999999</v>
      </c>
      <c r="D598">
        <v>40.642825000000002</v>
      </c>
      <c r="E598">
        <v>39.781824999999998</v>
      </c>
      <c r="F598">
        <v>112.74152100000001</v>
      </c>
    </row>
    <row r="599" spans="1:6" x14ac:dyDescent="0.35">
      <c r="A599" s="1">
        <v>41870</v>
      </c>
      <c r="B599">
        <v>47.320084000000001</v>
      </c>
      <c r="C599">
        <v>69.12321</v>
      </c>
      <c r="D599">
        <v>40.803083000000001</v>
      </c>
      <c r="E599">
        <v>40.159441999999999</v>
      </c>
      <c r="F599">
        <v>113.297372</v>
      </c>
    </row>
    <row r="600" spans="1:6" x14ac:dyDescent="0.35">
      <c r="A600" s="1">
        <v>41869</v>
      </c>
      <c r="B600">
        <v>47.028452000000001</v>
      </c>
      <c r="C600">
        <v>68.751887999999994</v>
      </c>
      <c r="D600">
        <v>40.775210000000001</v>
      </c>
      <c r="E600">
        <v>39.866788999999997</v>
      </c>
      <c r="F600">
        <v>112.990697</v>
      </c>
    </row>
    <row r="601" spans="1:6" x14ac:dyDescent="0.35">
      <c r="A601" s="1">
        <v>41866</v>
      </c>
      <c r="B601">
        <v>46.736815999999997</v>
      </c>
      <c r="C601">
        <v>68.009242999999998</v>
      </c>
      <c r="D601">
        <v>40.120246000000002</v>
      </c>
      <c r="E601">
        <v>39.706304000000003</v>
      </c>
      <c r="F601">
        <v>112.38692500000001</v>
      </c>
    </row>
    <row r="602" spans="1:6" x14ac:dyDescent="0.35">
      <c r="A602" s="1">
        <v>41865</v>
      </c>
      <c r="B602">
        <v>46.868521000000001</v>
      </c>
      <c r="C602">
        <v>68.675717000000006</v>
      </c>
      <c r="D602">
        <v>38.754567000000002</v>
      </c>
      <c r="E602">
        <v>39.961194999999996</v>
      </c>
      <c r="F602">
        <v>113.14403</v>
      </c>
    </row>
    <row r="603" spans="1:6" x14ac:dyDescent="0.35">
      <c r="A603" s="1">
        <v>41864</v>
      </c>
      <c r="B603">
        <v>46.257027999999998</v>
      </c>
      <c r="C603">
        <v>68.437689000000006</v>
      </c>
      <c r="D603">
        <v>38.169279000000003</v>
      </c>
      <c r="E603">
        <v>39.800705999999998</v>
      </c>
      <c r="F603">
        <v>112.837355</v>
      </c>
    </row>
    <row r="604" spans="1:6" x14ac:dyDescent="0.35">
      <c r="A604" s="1">
        <v>41863</v>
      </c>
      <c r="B604">
        <v>46.078285000000001</v>
      </c>
      <c r="C604">
        <v>67.618874000000005</v>
      </c>
      <c r="D604">
        <v>37.862698000000002</v>
      </c>
      <c r="E604">
        <v>39.243723000000003</v>
      </c>
      <c r="F604">
        <v>111.90774500000001</v>
      </c>
    </row>
    <row r="605" spans="1:6" x14ac:dyDescent="0.35">
      <c r="A605" s="1">
        <v>41862</v>
      </c>
      <c r="B605">
        <v>46.181769000000003</v>
      </c>
      <c r="C605">
        <v>67.828339</v>
      </c>
      <c r="D605">
        <v>38.461920999999997</v>
      </c>
      <c r="E605">
        <v>39.696860999999998</v>
      </c>
      <c r="F605">
        <v>111.76399600000001</v>
      </c>
    </row>
    <row r="606" spans="1:6" x14ac:dyDescent="0.35">
      <c r="A606" s="1">
        <v>41859</v>
      </c>
      <c r="B606">
        <v>46.275843000000002</v>
      </c>
      <c r="C606">
        <v>67.542710999999997</v>
      </c>
      <c r="D606">
        <v>38.489794000000003</v>
      </c>
      <c r="E606">
        <v>39.357005999999998</v>
      </c>
      <c r="F606">
        <v>111.505235</v>
      </c>
    </row>
    <row r="607" spans="1:6" x14ac:dyDescent="0.35">
      <c r="A607" s="1">
        <v>41858</v>
      </c>
      <c r="B607">
        <v>45.767837</v>
      </c>
      <c r="C607">
        <v>66.647724999999994</v>
      </c>
      <c r="D607">
        <v>38.357405</v>
      </c>
      <c r="E607">
        <v>39.205959999999997</v>
      </c>
      <c r="F607">
        <v>110.000609</v>
      </c>
    </row>
    <row r="608" spans="1:6" x14ac:dyDescent="0.35">
      <c r="A608" s="1">
        <v>41857</v>
      </c>
      <c r="B608">
        <v>46.548664000000002</v>
      </c>
      <c r="C608">
        <v>66.980962000000005</v>
      </c>
      <c r="D608">
        <v>38.733665999999999</v>
      </c>
      <c r="E608">
        <v>39.432530999999997</v>
      </c>
      <c r="F608">
        <v>110.997305</v>
      </c>
    </row>
    <row r="609" spans="1:6" x14ac:dyDescent="0.35">
      <c r="A609" s="1">
        <v>41856</v>
      </c>
      <c r="B609">
        <v>46.435774000000002</v>
      </c>
      <c r="C609">
        <v>67.285636999999994</v>
      </c>
      <c r="D609">
        <v>38.489794000000003</v>
      </c>
      <c r="E609">
        <v>39.441969999999998</v>
      </c>
      <c r="F609">
        <v>111.006891</v>
      </c>
    </row>
    <row r="610" spans="1:6" x14ac:dyDescent="0.35">
      <c r="A610" s="1">
        <v>41855</v>
      </c>
      <c r="B610">
        <v>47.019041999999999</v>
      </c>
      <c r="C610">
        <v>66.914314000000005</v>
      </c>
      <c r="D610">
        <v>39.200504000000002</v>
      </c>
      <c r="E610">
        <v>40.017834999999998</v>
      </c>
      <c r="F610">
        <v>112.013165</v>
      </c>
    </row>
    <row r="611" spans="1:6" x14ac:dyDescent="0.35">
      <c r="A611" s="1">
        <v>41852</v>
      </c>
      <c r="B611">
        <v>46.859115000000003</v>
      </c>
      <c r="C611">
        <v>68.904229000000001</v>
      </c>
      <c r="D611">
        <v>39.068114999999999</v>
      </c>
      <c r="E611">
        <v>39.677979999999998</v>
      </c>
      <c r="F611">
        <v>111.246481</v>
      </c>
    </row>
    <row r="612" spans="1:6" x14ac:dyDescent="0.35">
      <c r="A612" s="1">
        <v>41851</v>
      </c>
      <c r="B612">
        <v>47.621125999999997</v>
      </c>
      <c r="C612">
        <v>68.218708000000007</v>
      </c>
      <c r="D612">
        <v>39.082050000000002</v>
      </c>
      <c r="E612">
        <v>39.762943999999997</v>
      </c>
      <c r="F612">
        <v>111.399815</v>
      </c>
    </row>
    <row r="613" spans="1:6" x14ac:dyDescent="0.35">
      <c r="A613" s="1">
        <v>41850</v>
      </c>
      <c r="B613">
        <v>48.091504999999998</v>
      </c>
      <c r="C613">
        <v>69.266028000000006</v>
      </c>
      <c r="D613">
        <v>39.562826000000001</v>
      </c>
      <c r="E613">
        <v>40.461534999999998</v>
      </c>
      <c r="F613">
        <v>114.409066</v>
      </c>
    </row>
    <row r="614" spans="1:6" x14ac:dyDescent="0.35">
      <c r="A614" s="1">
        <v>41849</v>
      </c>
      <c r="B614">
        <v>47.988021000000003</v>
      </c>
      <c r="C614">
        <v>68.837581</v>
      </c>
      <c r="D614">
        <v>39.040242999999997</v>
      </c>
      <c r="E614">
        <v>40.357689999999998</v>
      </c>
      <c r="F614">
        <v>113.91072200000001</v>
      </c>
    </row>
    <row r="615" spans="1:6" x14ac:dyDescent="0.35">
      <c r="A615" s="1">
        <v>41848</v>
      </c>
      <c r="B615">
        <v>46.849705999999998</v>
      </c>
      <c r="C615">
        <v>69.066085999999999</v>
      </c>
      <c r="D615">
        <v>39.221406000000002</v>
      </c>
      <c r="E615">
        <v>40.527616999999999</v>
      </c>
      <c r="F615">
        <v>113.87238600000001</v>
      </c>
    </row>
    <row r="616" spans="1:6" x14ac:dyDescent="0.35">
      <c r="A616" s="1">
        <v>41845</v>
      </c>
      <c r="B616">
        <v>46.463994999999997</v>
      </c>
      <c r="C616">
        <v>68.761410999999995</v>
      </c>
      <c r="D616">
        <v>39.388629999999999</v>
      </c>
      <c r="E616">
        <v>40.631461999999999</v>
      </c>
      <c r="F616">
        <v>113.44112699999999</v>
      </c>
    </row>
    <row r="617" spans="1:6" x14ac:dyDescent="0.35">
      <c r="A617" s="1">
        <v>41844</v>
      </c>
      <c r="B617">
        <v>46.529848000000001</v>
      </c>
      <c r="C617">
        <v>68.961353000000003</v>
      </c>
      <c r="D617">
        <v>39.604633</v>
      </c>
      <c r="E617">
        <v>40.489854999999999</v>
      </c>
      <c r="F617">
        <v>113.55612600000001</v>
      </c>
    </row>
    <row r="618" spans="1:6" x14ac:dyDescent="0.35">
      <c r="A618" s="1">
        <v>41843</v>
      </c>
      <c r="B618">
        <v>46.398142999999997</v>
      </c>
      <c r="C618">
        <v>68.028282000000004</v>
      </c>
      <c r="D618">
        <v>40.043599</v>
      </c>
      <c r="E618">
        <v>40.565379</v>
      </c>
      <c r="F618">
        <v>113.671132</v>
      </c>
    </row>
    <row r="619" spans="1:6" x14ac:dyDescent="0.35">
      <c r="A619" s="1">
        <v>41842</v>
      </c>
      <c r="B619">
        <v>46.209989999999998</v>
      </c>
      <c r="C619">
        <v>67.333245000000005</v>
      </c>
      <c r="D619">
        <v>40.217790999999998</v>
      </c>
      <c r="E619">
        <v>40.678663</v>
      </c>
      <c r="F619">
        <v>113.316536</v>
      </c>
    </row>
    <row r="620" spans="1:6" x14ac:dyDescent="0.35">
      <c r="A620" s="1">
        <v>41841</v>
      </c>
      <c r="B620">
        <v>46.021838000000002</v>
      </c>
      <c r="C620">
        <v>66.714371999999997</v>
      </c>
      <c r="D620">
        <v>39.514052</v>
      </c>
      <c r="E620">
        <v>40.555937</v>
      </c>
      <c r="F620">
        <v>112.93319</v>
      </c>
    </row>
    <row r="621" spans="1:6" x14ac:dyDescent="0.35">
      <c r="A621" s="1">
        <v>41838</v>
      </c>
      <c r="B621">
        <v>46.209989999999998</v>
      </c>
      <c r="C621">
        <v>67.656959000000001</v>
      </c>
      <c r="D621">
        <v>39.123857000000001</v>
      </c>
      <c r="E621">
        <v>40.338808</v>
      </c>
      <c r="F621">
        <v>113.671132</v>
      </c>
    </row>
    <row r="622" spans="1:6" x14ac:dyDescent="0.35">
      <c r="A622" s="1">
        <v>41837</v>
      </c>
      <c r="B622">
        <v>45.551459999999999</v>
      </c>
      <c r="C622">
        <v>67.199950000000001</v>
      </c>
      <c r="D622">
        <v>38.427084999999998</v>
      </c>
      <c r="E622">
        <v>39.555256999999997</v>
      </c>
      <c r="F622">
        <v>112.703186</v>
      </c>
    </row>
    <row r="623" spans="1:6" x14ac:dyDescent="0.35">
      <c r="A623" s="1">
        <v>41836</v>
      </c>
      <c r="B623">
        <v>45.908948000000002</v>
      </c>
      <c r="C623">
        <v>67.599834999999999</v>
      </c>
      <c r="D623">
        <v>39.688243999999997</v>
      </c>
      <c r="E623">
        <v>38.752822000000002</v>
      </c>
      <c r="F623">
        <v>114.07364099999999</v>
      </c>
    </row>
    <row r="624" spans="1:6" x14ac:dyDescent="0.35">
      <c r="A624" s="1">
        <v>41835</v>
      </c>
      <c r="B624">
        <v>45.824280000000002</v>
      </c>
      <c r="C624">
        <v>67.609358</v>
      </c>
      <c r="D624">
        <v>39.479211999999997</v>
      </c>
      <c r="E624">
        <v>38.866104999999997</v>
      </c>
      <c r="F624">
        <v>114.07364099999999</v>
      </c>
    </row>
    <row r="625" spans="1:6" x14ac:dyDescent="0.35">
      <c r="A625" s="1">
        <v>41834</v>
      </c>
      <c r="B625">
        <v>46.172362999999997</v>
      </c>
      <c r="C625">
        <v>67.257075</v>
      </c>
      <c r="D625">
        <v>39.590694999999997</v>
      </c>
      <c r="E625">
        <v>39.479733000000003</v>
      </c>
      <c r="F625">
        <v>114.504908</v>
      </c>
    </row>
    <row r="626" spans="1:6" x14ac:dyDescent="0.35">
      <c r="A626" s="1">
        <v>41831</v>
      </c>
      <c r="B626">
        <v>45.739612000000001</v>
      </c>
      <c r="C626">
        <v>67.104741000000004</v>
      </c>
      <c r="D626">
        <v>39.437404999999998</v>
      </c>
      <c r="E626">
        <v>38.988832000000002</v>
      </c>
      <c r="F626">
        <v>114.38990200000001</v>
      </c>
    </row>
    <row r="627" spans="1:6" x14ac:dyDescent="0.35">
      <c r="A627" s="1">
        <v>41830</v>
      </c>
      <c r="B627">
        <v>45.636127999999999</v>
      </c>
      <c r="C627">
        <v>67.133302999999998</v>
      </c>
      <c r="D627">
        <v>39.360760999999997</v>
      </c>
      <c r="E627">
        <v>38.724502000000001</v>
      </c>
      <c r="F627">
        <v>113.92030699999999</v>
      </c>
    </row>
    <row r="628" spans="1:6" x14ac:dyDescent="0.35">
      <c r="A628" s="1">
        <v>41829</v>
      </c>
      <c r="B628">
        <v>45.081080999999998</v>
      </c>
      <c r="C628">
        <v>66.876228999999995</v>
      </c>
      <c r="D628">
        <v>39.646436999999999</v>
      </c>
      <c r="E628">
        <v>38.752670999999999</v>
      </c>
      <c r="F628">
        <v>114.495322</v>
      </c>
    </row>
    <row r="629" spans="1:6" x14ac:dyDescent="0.35">
      <c r="A629" s="1">
        <v>41828</v>
      </c>
      <c r="B629">
        <v>45.024638000000003</v>
      </c>
      <c r="C629">
        <v>66.428736000000001</v>
      </c>
      <c r="D629">
        <v>39.820632000000003</v>
      </c>
      <c r="E629">
        <v>38.546089000000002</v>
      </c>
      <c r="F629">
        <v>114.792412</v>
      </c>
    </row>
    <row r="630" spans="1:6" x14ac:dyDescent="0.35">
      <c r="A630" s="1">
        <v>41827</v>
      </c>
      <c r="B630">
        <v>45.165748999999998</v>
      </c>
      <c r="C630">
        <v>67.009523999999999</v>
      </c>
      <c r="D630">
        <v>40.496502</v>
      </c>
      <c r="E630">
        <v>38.978029999999997</v>
      </c>
      <c r="F630">
        <v>115.20450700000001</v>
      </c>
    </row>
    <row r="631" spans="1:6" x14ac:dyDescent="0.35">
      <c r="A631" s="1">
        <v>41823</v>
      </c>
      <c r="B631">
        <v>45.570275000000002</v>
      </c>
      <c r="C631">
        <v>67.038093000000003</v>
      </c>
      <c r="D631">
        <v>40.733407</v>
      </c>
      <c r="E631">
        <v>39.334851999999998</v>
      </c>
      <c r="F631">
        <v>115.118258</v>
      </c>
    </row>
    <row r="632" spans="1:6" x14ac:dyDescent="0.35">
      <c r="A632" s="1">
        <v>41822</v>
      </c>
      <c r="B632">
        <v>45.382126999999997</v>
      </c>
      <c r="C632">
        <v>66.257356000000001</v>
      </c>
      <c r="D632">
        <v>40.447727999999998</v>
      </c>
      <c r="E632">
        <v>39.240952999999998</v>
      </c>
      <c r="F632">
        <v>114.878668</v>
      </c>
    </row>
    <row r="633" spans="1:6" x14ac:dyDescent="0.35">
      <c r="A633" s="1">
        <v>41821</v>
      </c>
      <c r="B633">
        <v>45.269233</v>
      </c>
      <c r="C633">
        <v>66.285925000000006</v>
      </c>
      <c r="D633">
        <v>40.587083999999997</v>
      </c>
      <c r="E633">
        <v>38.668160999999998</v>
      </c>
      <c r="F633">
        <v>114.792412</v>
      </c>
    </row>
    <row r="634" spans="1:6" x14ac:dyDescent="0.35">
      <c r="A634" s="1">
        <v>41820</v>
      </c>
      <c r="B634">
        <v>45.297455999999997</v>
      </c>
      <c r="C634">
        <v>65.276683000000006</v>
      </c>
      <c r="D634">
        <v>40.022697000000001</v>
      </c>
      <c r="E634">
        <v>38.405240999999997</v>
      </c>
      <c r="F634">
        <v>113.374042</v>
      </c>
    </row>
    <row r="635" spans="1:6" x14ac:dyDescent="0.35">
      <c r="A635" s="1">
        <v>41817</v>
      </c>
      <c r="B635">
        <v>45.801696</v>
      </c>
      <c r="C635">
        <v>65.847954999999999</v>
      </c>
      <c r="D635">
        <v>40.064500000000002</v>
      </c>
      <c r="E635">
        <v>38.067199000000002</v>
      </c>
      <c r="F635">
        <v>114.619906</v>
      </c>
    </row>
    <row r="636" spans="1:6" x14ac:dyDescent="0.35">
      <c r="A636" s="1">
        <v>41816</v>
      </c>
      <c r="B636">
        <v>46.268583</v>
      </c>
      <c r="C636">
        <v>65.588029000000006</v>
      </c>
      <c r="D636">
        <v>40.195497000000003</v>
      </c>
      <c r="E636">
        <v>38.142316999999998</v>
      </c>
      <c r="F636">
        <v>114.68699100000001</v>
      </c>
    </row>
    <row r="637" spans="1:6" x14ac:dyDescent="0.35">
      <c r="A637" s="1">
        <v>41815</v>
      </c>
      <c r="B637">
        <v>46.436663000000003</v>
      </c>
      <c r="C637">
        <v>65.891193999999999</v>
      </c>
      <c r="D637">
        <v>40.299773999999999</v>
      </c>
      <c r="E637">
        <v>38.217438999999999</v>
      </c>
      <c r="F637">
        <v>114.274896</v>
      </c>
    </row>
    <row r="638" spans="1:6" x14ac:dyDescent="0.35">
      <c r="A638" s="1">
        <v>41814</v>
      </c>
      <c r="B638">
        <v>45.101363999999997</v>
      </c>
      <c r="C638">
        <v>65.000641999999999</v>
      </c>
      <c r="D638">
        <v>40.077317000000001</v>
      </c>
      <c r="E638">
        <v>37.982689000000001</v>
      </c>
      <c r="F638">
        <v>112.990697</v>
      </c>
    </row>
    <row r="639" spans="1:6" x14ac:dyDescent="0.35">
      <c r="A639" s="1">
        <v>41813</v>
      </c>
      <c r="B639">
        <v>44.821232000000002</v>
      </c>
      <c r="C639">
        <v>65.209069999999997</v>
      </c>
      <c r="D639">
        <v>40.397100000000002</v>
      </c>
      <c r="E639">
        <v>38.245607999999997</v>
      </c>
      <c r="F639">
        <v>113.55612600000001</v>
      </c>
    </row>
    <row r="640" spans="1:6" x14ac:dyDescent="0.35">
      <c r="A640" s="1">
        <v>41810</v>
      </c>
      <c r="B640">
        <v>44.625140000000002</v>
      </c>
      <c r="C640">
        <v>65.493284000000003</v>
      </c>
      <c r="D640">
        <v>40.855921000000002</v>
      </c>
      <c r="E640">
        <v>38.358288000000002</v>
      </c>
      <c r="F640">
        <v>113.527376</v>
      </c>
    </row>
    <row r="641" spans="1:6" x14ac:dyDescent="0.35">
      <c r="A641" s="1">
        <v>41809</v>
      </c>
      <c r="B641">
        <v>44.671827999999998</v>
      </c>
      <c r="C641">
        <v>65.085903999999999</v>
      </c>
      <c r="D641">
        <v>40.751643999999999</v>
      </c>
      <c r="E641">
        <v>38.499139999999997</v>
      </c>
      <c r="F641">
        <v>113.374042</v>
      </c>
    </row>
    <row r="642" spans="1:6" x14ac:dyDescent="0.35">
      <c r="A642" s="1">
        <v>41808</v>
      </c>
      <c r="B642">
        <v>44.87726</v>
      </c>
      <c r="C642">
        <v>65.123801</v>
      </c>
      <c r="D642">
        <v>41.203513000000001</v>
      </c>
      <c r="E642">
        <v>37.907567</v>
      </c>
      <c r="F642">
        <v>113.546547</v>
      </c>
    </row>
    <row r="643" spans="1:6" x14ac:dyDescent="0.35">
      <c r="A643" s="1">
        <v>41807</v>
      </c>
      <c r="B643">
        <v>44.316991999999999</v>
      </c>
      <c r="C643">
        <v>64.631159999999994</v>
      </c>
      <c r="D643">
        <v>40.925438</v>
      </c>
      <c r="E643">
        <v>37.428676000000003</v>
      </c>
      <c r="F643">
        <v>112.827777</v>
      </c>
    </row>
    <row r="644" spans="1:6" x14ac:dyDescent="0.35">
      <c r="A644" s="1">
        <v>41806</v>
      </c>
      <c r="B644">
        <v>44.139575999999998</v>
      </c>
      <c r="C644">
        <v>64.053248999999994</v>
      </c>
      <c r="D644">
        <v>40.543089000000002</v>
      </c>
      <c r="E644">
        <v>37.466237</v>
      </c>
      <c r="F644">
        <v>113.297372</v>
      </c>
    </row>
    <row r="645" spans="1:6" x14ac:dyDescent="0.35">
      <c r="A645" s="1">
        <v>41803</v>
      </c>
      <c r="B645">
        <v>43.971496000000002</v>
      </c>
      <c r="C645">
        <v>64.185884000000001</v>
      </c>
      <c r="D645">
        <v>40.668219999999998</v>
      </c>
      <c r="E645">
        <v>37.362946000000001</v>
      </c>
      <c r="F645">
        <v>112.74152100000001</v>
      </c>
    </row>
    <row r="646" spans="1:6" x14ac:dyDescent="0.35">
      <c r="A646" s="1">
        <v>41802</v>
      </c>
      <c r="B646">
        <v>43.775404000000002</v>
      </c>
      <c r="C646">
        <v>64.346939000000006</v>
      </c>
      <c r="D646">
        <v>40.598703</v>
      </c>
      <c r="E646">
        <v>37.381726999999998</v>
      </c>
      <c r="F646">
        <v>113.2782</v>
      </c>
    </row>
    <row r="647" spans="1:6" x14ac:dyDescent="0.35">
      <c r="A647" s="1">
        <v>41801</v>
      </c>
      <c r="B647">
        <v>43.850104000000002</v>
      </c>
      <c r="C647">
        <v>66.251200999999995</v>
      </c>
      <c r="D647">
        <v>40.953246999999998</v>
      </c>
      <c r="E647">
        <v>37.560136</v>
      </c>
      <c r="F647">
        <v>114.102391</v>
      </c>
    </row>
    <row r="648" spans="1:6" x14ac:dyDescent="0.35">
      <c r="A648" s="1">
        <v>41800</v>
      </c>
      <c r="B648">
        <v>43.803415999999999</v>
      </c>
      <c r="C648">
        <v>66.345939000000001</v>
      </c>
      <c r="D648">
        <v>40.939340999999999</v>
      </c>
      <c r="E648">
        <v>38.057806999999997</v>
      </c>
      <c r="F648">
        <v>114.476151</v>
      </c>
    </row>
    <row r="649" spans="1:6" x14ac:dyDescent="0.35">
      <c r="A649" s="1">
        <v>41799</v>
      </c>
      <c r="B649">
        <v>43.504607999999998</v>
      </c>
      <c r="C649">
        <v>66.990167</v>
      </c>
      <c r="D649">
        <v>41.210464999999999</v>
      </c>
      <c r="E649">
        <v>37.682208000000003</v>
      </c>
      <c r="F649">
        <v>115.319513</v>
      </c>
    </row>
    <row r="650" spans="1:6" x14ac:dyDescent="0.35">
      <c r="A650" s="1">
        <v>41796</v>
      </c>
      <c r="B650">
        <v>44.120899999999999</v>
      </c>
      <c r="C650">
        <v>67.047008000000005</v>
      </c>
      <c r="D650">
        <v>41.022764000000002</v>
      </c>
      <c r="E650">
        <v>37.607086000000002</v>
      </c>
      <c r="F650">
        <v>114.294067</v>
      </c>
    </row>
    <row r="651" spans="1:6" x14ac:dyDescent="0.35">
      <c r="A651" s="1">
        <v>41795</v>
      </c>
      <c r="B651">
        <v>44.083548</v>
      </c>
      <c r="C651">
        <v>66.999643000000006</v>
      </c>
      <c r="D651">
        <v>40.737737000000003</v>
      </c>
      <c r="E651">
        <v>37.700988000000002</v>
      </c>
      <c r="F651">
        <v>113.824465</v>
      </c>
    </row>
    <row r="652" spans="1:6" x14ac:dyDescent="0.35">
      <c r="A652" s="1">
        <v>41794</v>
      </c>
      <c r="B652">
        <v>44.373019999999997</v>
      </c>
      <c r="C652">
        <v>67.312284000000005</v>
      </c>
      <c r="D652">
        <v>39.938279000000001</v>
      </c>
      <c r="E652">
        <v>37.325384999999997</v>
      </c>
      <c r="F652">
        <v>113.733422</v>
      </c>
    </row>
    <row r="653" spans="1:6" x14ac:dyDescent="0.35">
      <c r="A653" s="1">
        <v>41793</v>
      </c>
      <c r="B653">
        <v>45.736331999999997</v>
      </c>
      <c r="C653">
        <v>67.359649000000005</v>
      </c>
      <c r="D653">
        <v>39.778387000000002</v>
      </c>
      <c r="E653">
        <v>37.391114999999999</v>
      </c>
      <c r="F653">
        <v>112.82713699999999</v>
      </c>
    </row>
    <row r="654" spans="1:6" x14ac:dyDescent="0.35">
      <c r="A654" s="1">
        <v>41792</v>
      </c>
      <c r="B654">
        <v>45.839047000000001</v>
      </c>
      <c r="C654">
        <v>66.838587000000004</v>
      </c>
      <c r="D654">
        <v>39.548974999999999</v>
      </c>
      <c r="E654">
        <v>37.372335</v>
      </c>
      <c r="F654">
        <v>112.617268</v>
      </c>
    </row>
    <row r="655" spans="1:6" x14ac:dyDescent="0.35">
      <c r="A655" s="1">
        <v>41789</v>
      </c>
      <c r="B655">
        <v>46.446002999999997</v>
      </c>
      <c r="C655">
        <v>66.914372999999998</v>
      </c>
      <c r="D655">
        <v>39.583734999999997</v>
      </c>
      <c r="E655">
        <v>37.569524999999999</v>
      </c>
      <c r="F655">
        <v>112.28336899999999</v>
      </c>
    </row>
    <row r="656" spans="1:6" x14ac:dyDescent="0.35">
      <c r="A656" s="1">
        <v>41788</v>
      </c>
      <c r="B656">
        <v>46.240571000000003</v>
      </c>
      <c r="C656">
        <v>67.369124999999997</v>
      </c>
      <c r="D656">
        <v>39.597638000000003</v>
      </c>
      <c r="E656">
        <v>37.184533999999999</v>
      </c>
      <c r="F656">
        <v>111.615587</v>
      </c>
    </row>
    <row r="657" spans="1:6" x14ac:dyDescent="0.35">
      <c r="A657" s="1">
        <v>41787</v>
      </c>
      <c r="B657">
        <v>45.409511999999999</v>
      </c>
      <c r="C657">
        <v>65.796448999999996</v>
      </c>
      <c r="D657">
        <v>39.701915</v>
      </c>
      <c r="E657">
        <v>37.250262999999997</v>
      </c>
      <c r="F657">
        <v>111.55835</v>
      </c>
    </row>
    <row r="658" spans="1:6" x14ac:dyDescent="0.35">
      <c r="A658" s="1">
        <v>41786</v>
      </c>
      <c r="B658">
        <v>45.652292000000003</v>
      </c>
      <c r="C658">
        <v>65.550132000000005</v>
      </c>
      <c r="D658">
        <v>39.124913999999997</v>
      </c>
      <c r="E658">
        <v>37.165756999999999</v>
      </c>
      <c r="F658">
        <v>111.19583299999999</v>
      </c>
    </row>
    <row r="659" spans="1:6" x14ac:dyDescent="0.35">
      <c r="A659" s="1">
        <v>41782</v>
      </c>
      <c r="B659">
        <v>45.558914999999999</v>
      </c>
      <c r="C659">
        <v>64.934325000000001</v>
      </c>
      <c r="D659">
        <v>39.055396999999999</v>
      </c>
      <c r="E659">
        <v>37.184533999999999</v>
      </c>
      <c r="F659">
        <v>110.375411</v>
      </c>
    </row>
    <row r="660" spans="1:6" x14ac:dyDescent="0.35">
      <c r="A660" s="1">
        <v>41781</v>
      </c>
      <c r="B660">
        <v>45.568252000000001</v>
      </c>
      <c r="C660">
        <v>64.214303999999998</v>
      </c>
      <c r="D660">
        <v>38.610478999999998</v>
      </c>
      <c r="E660">
        <v>37.231487000000001</v>
      </c>
      <c r="F660">
        <v>110.22277800000001</v>
      </c>
    </row>
    <row r="661" spans="1:6" x14ac:dyDescent="0.35">
      <c r="A661" s="1">
        <v>41780</v>
      </c>
      <c r="B661">
        <v>45.484211999999999</v>
      </c>
      <c r="C661">
        <v>63.844822000000001</v>
      </c>
      <c r="D661">
        <v>38.228126000000003</v>
      </c>
      <c r="E661">
        <v>37.146976000000002</v>
      </c>
      <c r="F661">
        <v>110.661607</v>
      </c>
    </row>
    <row r="662" spans="1:6" x14ac:dyDescent="0.35">
      <c r="A662" s="1">
        <v>41779</v>
      </c>
      <c r="B662">
        <v>45.530900000000003</v>
      </c>
      <c r="C662">
        <v>62.717421999999999</v>
      </c>
      <c r="D662">
        <v>37.755401999999997</v>
      </c>
      <c r="E662">
        <v>37.128196000000003</v>
      </c>
      <c r="F662">
        <v>110.079679</v>
      </c>
    </row>
    <row r="663" spans="1:6" x14ac:dyDescent="0.35">
      <c r="A663" s="1">
        <v>41778</v>
      </c>
      <c r="B663">
        <v>46.072490999999999</v>
      </c>
      <c r="C663">
        <v>63.049014999999997</v>
      </c>
      <c r="D663">
        <v>38.214222999999997</v>
      </c>
      <c r="E663">
        <v>37.212705999999997</v>
      </c>
      <c r="F663">
        <v>110.76654600000001</v>
      </c>
    </row>
    <row r="664" spans="1:6" x14ac:dyDescent="0.35">
      <c r="A664" s="1">
        <v>41775</v>
      </c>
      <c r="B664">
        <v>45.549576000000002</v>
      </c>
      <c r="C664">
        <v>62.291097999999998</v>
      </c>
      <c r="D664">
        <v>38.255935000000001</v>
      </c>
      <c r="E664">
        <v>36.677473999999997</v>
      </c>
      <c r="F664">
        <v>110.995499</v>
      </c>
    </row>
    <row r="665" spans="1:6" x14ac:dyDescent="0.35">
      <c r="A665" s="1">
        <v>41774</v>
      </c>
      <c r="B665">
        <v>45.689642999999997</v>
      </c>
      <c r="C665">
        <v>61.514235999999997</v>
      </c>
      <c r="D665">
        <v>37.880536999999997</v>
      </c>
      <c r="E665">
        <v>36.846494999999997</v>
      </c>
      <c r="F665">
        <v>110.451731</v>
      </c>
    </row>
    <row r="666" spans="1:6" x14ac:dyDescent="0.35">
      <c r="A666" s="1">
        <v>41773</v>
      </c>
      <c r="B666">
        <v>48.668387000000003</v>
      </c>
      <c r="C666">
        <v>61.788980000000002</v>
      </c>
      <c r="D666">
        <v>38.825985000000003</v>
      </c>
      <c r="E666">
        <v>37.494405999999998</v>
      </c>
      <c r="F666">
        <v>111.815921</v>
      </c>
    </row>
    <row r="667" spans="1:6" x14ac:dyDescent="0.35">
      <c r="A667" s="1">
        <v>41772</v>
      </c>
      <c r="B667">
        <v>48.733750999999998</v>
      </c>
      <c r="C667">
        <v>62.679532000000002</v>
      </c>
      <c r="D667">
        <v>39.507263000000002</v>
      </c>
      <c r="E667">
        <v>37.240875000000003</v>
      </c>
      <c r="F667">
        <v>112.187973</v>
      </c>
    </row>
    <row r="668" spans="1:6" x14ac:dyDescent="0.35">
      <c r="A668" s="1">
        <v>41771</v>
      </c>
      <c r="B668">
        <v>48.565671000000002</v>
      </c>
      <c r="C668">
        <v>61.599497</v>
      </c>
      <c r="D668">
        <v>39.215288999999999</v>
      </c>
      <c r="E668">
        <v>36.874664000000003</v>
      </c>
      <c r="F668">
        <v>112.56956599999999</v>
      </c>
    </row>
    <row r="669" spans="1:6" x14ac:dyDescent="0.35">
      <c r="A669" s="1">
        <v>41768</v>
      </c>
      <c r="B669">
        <v>47.790638999999999</v>
      </c>
      <c r="C669">
        <v>61.021594</v>
      </c>
      <c r="D669">
        <v>38.506200999999997</v>
      </c>
      <c r="E669">
        <v>36.611744000000002</v>
      </c>
      <c r="F669">
        <v>111.96856200000001</v>
      </c>
    </row>
    <row r="670" spans="1:6" x14ac:dyDescent="0.35">
      <c r="A670" s="1">
        <v>41767</v>
      </c>
      <c r="B670">
        <v>47.379778999999999</v>
      </c>
      <c r="C670">
        <v>60.538421999999997</v>
      </c>
      <c r="D670">
        <v>38.443635999999998</v>
      </c>
      <c r="E670">
        <v>36.367601999999998</v>
      </c>
      <c r="F670">
        <v>111.138597</v>
      </c>
    </row>
    <row r="671" spans="1:6" x14ac:dyDescent="0.35">
      <c r="A671" s="1">
        <v>41766</v>
      </c>
      <c r="B671">
        <v>47.407791000000003</v>
      </c>
      <c r="C671">
        <v>60.472104999999999</v>
      </c>
      <c r="D671">
        <v>38.255935000000001</v>
      </c>
      <c r="E671">
        <v>36.330041000000001</v>
      </c>
      <c r="F671">
        <v>110.031977</v>
      </c>
    </row>
    <row r="672" spans="1:6" x14ac:dyDescent="0.35">
      <c r="A672" s="1">
        <v>41765</v>
      </c>
      <c r="B672">
        <v>47.557195</v>
      </c>
      <c r="C672">
        <v>60.841586999999997</v>
      </c>
      <c r="D672">
        <v>38.242032000000002</v>
      </c>
      <c r="E672">
        <v>36.226753000000002</v>
      </c>
      <c r="F672">
        <v>109.07799799999999</v>
      </c>
    </row>
    <row r="673" spans="1:6" x14ac:dyDescent="0.35">
      <c r="A673" s="1">
        <v>41764</v>
      </c>
      <c r="B673">
        <v>46.716794999999998</v>
      </c>
      <c r="C673">
        <v>60.614210999999997</v>
      </c>
      <c r="D673">
        <v>38.464489999999998</v>
      </c>
      <c r="E673">
        <v>36.470892999999997</v>
      </c>
      <c r="F673">
        <v>108.267117</v>
      </c>
    </row>
    <row r="674" spans="1:6" x14ac:dyDescent="0.35">
      <c r="A674" s="1">
        <v>41761</v>
      </c>
      <c r="B674">
        <v>46.502026999999998</v>
      </c>
      <c r="C674">
        <v>60.443680000000001</v>
      </c>
      <c r="D674">
        <v>37.915294000000003</v>
      </c>
      <c r="E674">
        <v>36.207973000000003</v>
      </c>
      <c r="F674">
        <v>107.418076</v>
      </c>
    </row>
    <row r="675" spans="1:6" x14ac:dyDescent="0.35">
      <c r="A675" s="1">
        <v>41760</v>
      </c>
      <c r="B675">
        <v>46.240571000000003</v>
      </c>
      <c r="C675">
        <v>61.694243</v>
      </c>
      <c r="D675">
        <v>37.866630999999998</v>
      </c>
      <c r="E675">
        <v>36.311259999999997</v>
      </c>
      <c r="F675">
        <v>106.454555</v>
      </c>
    </row>
    <row r="676" spans="1:6" x14ac:dyDescent="0.35">
      <c r="A676" s="1">
        <v>41759</v>
      </c>
      <c r="B676">
        <v>46.772823000000002</v>
      </c>
      <c r="C676">
        <v>65.853297999999995</v>
      </c>
      <c r="D676">
        <v>37.567701</v>
      </c>
      <c r="E676">
        <v>36.376994000000003</v>
      </c>
      <c r="F676">
        <v>107.828287</v>
      </c>
    </row>
    <row r="677" spans="1:6" x14ac:dyDescent="0.35">
      <c r="A677" s="1">
        <v>41758</v>
      </c>
      <c r="B677">
        <v>46.053815</v>
      </c>
      <c r="C677">
        <v>66.146986999999996</v>
      </c>
      <c r="D677">
        <v>37.053266000000001</v>
      </c>
      <c r="E677">
        <v>36.189191999999998</v>
      </c>
      <c r="F677">
        <v>107.01740599999999</v>
      </c>
    </row>
    <row r="678" spans="1:6" x14ac:dyDescent="0.35">
      <c r="A678" s="1">
        <v>41757</v>
      </c>
      <c r="B678">
        <v>47.024943</v>
      </c>
      <c r="C678">
        <v>64.943800999999993</v>
      </c>
      <c r="D678">
        <v>37.352195000000002</v>
      </c>
      <c r="E678">
        <v>36.029559999999996</v>
      </c>
      <c r="F678">
        <v>107.61841099999999</v>
      </c>
    </row>
    <row r="679" spans="1:6" x14ac:dyDescent="0.35">
      <c r="A679" s="1">
        <v>41754</v>
      </c>
      <c r="B679">
        <v>47.155670999999998</v>
      </c>
      <c r="C679">
        <v>63.664814999999997</v>
      </c>
      <c r="D679">
        <v>37.811017</v>
      </c>
      <c r="E679">
        <v>35.710298000000002</v>
      </c>
      <c r="F679">
        <v>107.37991599999999</v>
      </c>
    </row>
    <row r="680" spans="1:6" x14ac:dyDescent="0.35">
      <c r="A680" s="1">
        <v>41753</v>
      </c>
      <c r="B680">
        <v>47.351762999999998</v>
      </c>
      <c r="C680">
        <v>65.000641999999999</v>
      </c>
      <c r="D680">
        <v>38.429729000000002</v>
      </c>
      <c r="E680">
        <v>36.085901</v>
      </c>
      <c r="F680">
        <v>108.791809</v>
      </c>
    </row>
    <row r="681" spans="1:6" x14ac:dyDescent="0.35">
      <c r="A681" s="1">
        <v>41752</v>
      </c>
      <c r="B681">
        <v>47.575870999999999</v>
      </c>
      <c r="C681">
        <v>65.322753000000006</v>
      </c>
      <c r="D681">
        <v>38.242032000000002</v>
      </c>
      <c r="E681">
        <v>36.245530000000002</v>
      </c>
      <c r="F681">
        <v>108.46745199999999</v>
      </c>
    </row>
    <row r="682" spans="1:6" x14ac:dyDescent="0.35">
      <c r="A682" s="1">
        <v>41751</v>
      </c>
      <c r="B682">
        <v>47.613222999999998</v>
      </c>
      <c r="C682">
        <v>65.237491000000006</v>
      </c>
      <c r="D682">
        <v>38.214222999999997</v>
      </c>
      <c r="E682">
        <v>36.245530000000002</v>
      </c>
      <c r="F682">
        <v>108.934907</v>
      </c>
    </row>
    <row r="683" spans="1:6" x14ac:dyDescent="0.35">
      <c r="A683" s="1">
        <v>41750</v>
      </c>
      <c r="B683">
        <v>47.165007000000003</v>
      </c>
      <c r="C683">
        <v>65.038539</v>
      </c>
      <c r="D683">
        <v>38.019570999999999</v>
      </c>
      <c r="E683">
        <v>36.348821000000001</v>
      </c>
      <c r="F683">
        <v>108.877663</v>
      </c>
    </row>
    <row r="684" spans="1:6" x14ac:dyDescent="0.35">
      <c r="A684" s="1">
        <v>41746</v>
      </c>
      <c r="B684">
        <v>46.184542999999998</v>
      </c>
      <c r="C684">
        <v>64.545890999999997</v>
      </c>
      <c r="D684">
        <v>37.991765999999998</v>
      </c>
      <c r="E684">
        <v>36.555402999999998</v>
      </c>
      <c r="F684">
        <v>107.952309</v>
      </c>
    </row>
    <row r="685" spans="1:6" x14ac:dyDescent="0.35">
      <c r="A685" s="1">
        <v>41745</v>
      </c>
      <c r="B685">
        <v>45.857723</v>
      </c>
      <c r="C685">
        <v>64.441676999999999</v>
      </c>
      <c r="D685">
        <v>37.317439</v>
      </c>
      <c r="E685">
        <v>36.038952000000002</v>
      </c>
      <c r="F685">
        <v>107.732891</v>
      </c>
    </row>
    <row r="686" spans="1:6" x14ac:dyDescent="0.35">
      <c r="A686" s="1">
        <v>41744</v>
      </c>
      <c r="B686">
        <v>44.979971999999997</v>
      </c>
      <c r="C686">
        <v>63.674290999999997</v>
      </c>
      <c r="D686">
        <v>36.921182999999999</v>
      </c>
      <c r="E686">
        <v>35.653961000000002</v>
      </c>
      <c r="F686">
        <v>108.52469600000001</v>
      </c>
    </row>
    <row r="687" spans="1:6" x14ac:dyDescent="0.35">
      <c r="A687" s="1">
        <v>41743</v>
      </c>
      <c r="B687">
        <v>44.783880000000003</v>
      </c>
      <c r="C687">
        <v>63.210070000000002</v>
      </c>
      <c r="D687">
        <v>36.601399999999998</v>
      </c>
      <c r="E687">
        <v>35.437989999999999</v>
      </c>
      <c r="F687">
        <v>107.542098</v>
      </c>
    </row>
    <row r="688" spans="1:6" x14ac:dyDescent="0.35">
      <c r="A688" s="1">
        <v>41740</v>
      </c>
      <c r="B688">
        <v>45.596266999999997</v>
      </c>
      <c r="C688">
        <v>62.660580000000003</v>
      </c>
      <c r="D688">
        <v>36.684820000000002</v>
      </c>
      <c r="E688">
        <v>34.761907000000001</v>
      </c>
      <c r="F688">
        <v>106.063427</v>
      </c>
    </row>
    <row r="689" spans="1:6" x14ac:dyDescent="0.35">
      <c r="A689" s="1">
        <v>41739</v>
      </c>
      <c r="B689">
        <v>46.025803000000003</v>
      </c>
      <c r="C689">
        <v>63.655346000000002</v>
      </c>
      <c r="D689">
        <v>37.574657000000002</v>
      </c>
      <c r="E689">
        <v>34.780684999999998</v>
      </c>
      <c r="F689">
        <v>107.456236</v>
      </c>
    </row>
    <row r="690" spans="1:6" x14ac:dyDescent="0.35">
      <c r="A690" s="1">
        <v>41738</v>
      </c>
      <c r="B690">
        <v>47.221035000000001</v>
      </c>
      <c r="C690">
        <v>65.796448999999996</v>
      </c>
      <c r="D690">
        <v>38.631332999999998</v>
      </c>
      <c r="E690">
        <v>35.126066999999999</v>
      </c>
      <c r="F690">
        <v>110.165541</v>
      </c>
    </row>
    <row r="691" spans="1:6" x14ac:dyDescent="0.35">
      <c r="A691" s="1">
        <v>41737</v>
      </c>
      <c r="B691">
        <v>45.811034999999997</v>
      </c>
      <c r="C691">
        <v>64.119567000000004</v>
      </c>
      <c r="D691">
        <v>37.906953000000001</v>
      </c>
      <c r="E691">
        <v>35.116729999999997</v>
      </c>
      <c r="F691">
        <v>108.515154</v>
      </c>
    </row>
    <row r="692" spans="1:6" x14ac:dyDescent="0.35">
      <c r="A692" s="1">
        <v>41736</v>
      </c>
      <c r="B692">
        <v>46.950239000000003</v>
      </c>
      <c r="C692">
        <v>64.451153000000005</v>
      </c>
      <c r="D692">
        <v>37.691966999999998</v>
      </c>
      <c r="E692">
        <v>35.630132000000003</v>
      </c>
      <c r="F692">
        <v>110.127381</v>
      </c>
    </row>
    <row r="693" spans="1:6" x14ac:dyDescent="0.35">
      <c r="A693" s="1">
        <v>41733</v>
      </c>
      <c r="B693">
        <v>46.586067</v>
      </c>
      <c r="C693">
        <v>65.379600999999994</v>
      </c>
      <c r="D693">
        <v>38.538041</v>
      </c>
      <c r="E693">
        <v>36.059525999999998</v>
      </c>
      <c r="F693">
        <v>110.985957</v>
      </c>
    </row>
    <row r="694" spans="1:6" x14ac:dyDescent="0.35">
      <c r="A694" s="1">
        <v>41732</v>
      </c>
      <c r="B694">
        <v>47.501167000000002</v>
      </c>
      <c r="C694">
        <v>67.558600999999996</v>
      </c>
      <c r="D694">
        <v>39.25235</v>
      </c>
      <c r="E694">
        <v>36.078195999999998</v>
      </c>
      <c r="F694">
        <v>112.006722</v>
      </c>
    </row>
    <row r="695" spans="1:6" x14ac:dyDescent="0.35">
      <c r="A695" s="1">
        <v>41731</v>
      </c>
      <c r="B695">
        <v>48.173487000000002</v>
      </c>
      <c r="C695">
        <v>66.582786999999996</v>
      </c>
      <c r="D695">
        <v>39.300896000000002</v>
      </c>
      <c r="E695">
        <v>36.012853999999997</v>
      </c>
      <c r="F695">
        <v>111.768227</v>
      </c>
    </row>
    <row r="696" spans="1:6" x14ac:dyDescent="0.35">
      <c r="A696" s="1">
        <v>41730</v>
      </c>
      <c r="B696">
        <v>48.098782999999997</v>
      </c>
      <c r="C696">
        <v>66.061724999999996</v>
      </c>
      <c r="D696">
        <v>39.085909999999998</v>
      </c>
      <c r="E696">
        <v>35.910173</v>
      </c>
      <c r="F696">
        <v>111.863623</v>
      </c>
    </row>
    <row r="697" spans="1:6" x14ac:dyDescent="0.35">
      <c r="A697" s="1">
        <v>41729</v>
      </c>
      <c r="B697">
        <v>48.172967999999997</v>
      </c>
      <c r="C697">
        <v>66.298574000000002</v>
      </c>
      <c r="D697">
        <v>38.780768000000002</v>
      </c>
      <c r="E697">
        <v>35.947507999999999</v>
      </c>
      <c r="F697">
        <v>111.691907</v>
      </c>
    </row>
    <row r="698" spans="1:6" x14ac:dyDescent="0.35">
      <c r="A698" s="1">
        <v>41726</v>
      </c>
      <c r="B698">
        <v>48.052419</v>
      </c>
      <c r="C698">
        <v>66.014353</v>
      </c>
      <c r="D698">
        <v>37.927756000000002</v>
      </c>
      <c r="E698">
        <v>35.760820000000002</v>
      </c>
      <c r="F698">
        <v>110.22277800000001</v>
      </c>
    </row>
    <row r="699" spans="1:6" x14ac:dyDescent="0.35">
      <c r="A699" s="1">
        <v>41725</v>
      </c>
      <c r="B699">
        <v>48.525340999999997</v>
      </c>
      <c r="C699">
        <v>65.215699000000001</v>
      </c>
      <c r="D699">
        <v>37.927756000000002</v>
      </c>
      <c r="E699">
        <v>35.891503</v>
      </c>
      <c r="F699">
        <v>109.841184</v>
      </c>
    </row>
    <row r="700" spans="1:6" x14ac:dyDescent="0.35">
      <c r="A700" s="1">
        <v>41724</v>
      </c>
      <c r="B700">
        <v>48.831347000000001</v>
      </c>
      <c r="C700">
        <v>66.328723999999994</v>
      </c>
      <c r="D700">
        <v>38.260640000000002</v>
      </c>
      <c r="E700">
        <v>35.994183999999997</v>
      </c>
      <c r="F700">
        <v>109.25925599999999</v>
      </c>
    </row>
    <row r="701" spans="1:6" x14ac:dyDescent="0.35">
      <c r="A701" s="1">
        <v>41723</v>
      </c>
      <c r="B701">
        <v>47.329129999999999</v>
      </c>
      <c r="C701">
        <v>67.102181000000002</v>
      </c>
      <c r="D701">
        <v>38.253706000000001</v>
      </c>
      <c r="E701">
        <v>35.844830999999999</v>
      </c>
      <c r="F701">
        <v>109.04938</v>
      </c>
    </row>
    <row r="702" spans="1:6" x14ac:dyDescent="0.35">
      <c r="A702" s="1">
        <v>41722</v>
      </c>
      <c r="B702">
        <v>47.329129999999999</v>
      </c>
      <c r="C702">
        <v>66.158940000000001</v>
      </c>
      <c r="D702">
        <v>38.323054999999997</v>
      </c>
      <c r="E702">
        <v>35.872833999999997</v>
      </c>
      <c r="F702">
        <v>108.333895</v>
      </c>
    </row>
    <row r="703" spans="1:6" x14ac:dyDescent="0.35">
      <c r="A703" s="1">
        <v>41719</v>
      </c>
      <c r="B703">
        <v>48.274971000000001</v>
      </c>
      <c r="C703">
        <v>66.253263000000004</v>
      </c>
      <c r="D703">
        <v>38.898662999999999</v>
      </c>
      <c r="E703">
        <v>35.835493999999997</v>
      </c>
      <c r="F703">
        <v>109.297416</v>
      </c>
    </row>
    <row r="704" spans="1:6" x14ac:dyDescent="0.35">
      <c r="A704" s="1">
        <v>41718</v>
      </c>
      <c r="B704">
        <v>49.869916000000003</v>
      </c>
      <c r="C704">
        <v>67.677559000000002</v>
      </c>
      <c r="D704">
        <v>39.321702999999999</v>
      </c>
      <c r="E704">
        <v>36.283554000000002</v>
      </c>
      <c r="F704">
        <v>110.33725800000001</v>
      </c>
    </row>
    <row r="705" spans="1:6" x14ac:dyDescent="0.35">
      <c r="A705" s="1">
        <v>41717</v>
      </c>
      <c r="B705">
        <v>50.760122000000003</v>
      </c>
      <c r="C705">
        <v>68.035988000000003</v>
      </c>
      <c r="D705">
        <v>39.273156999999998</v>
      </c>
      <c r="E705">
        <v>36.824961999999999</v>
      </c>
      <c r="F705">
        <v>110.33725800000001</v>
      </c>
    </row>
    <row r="706" spans="1:6" x14ac:dyDescent="0.35">
      <c r="A706" s="1">
        <v>41716</v>
      </c>
      <c r="B706">
        <v>50.750847</v>
      </c>
      <c r="C706">
        <v>69.281065999999996</v>
      </c>
      <c r="D706">
        <v>39.384117000000003</v>
      </c>
      <c r="E706">
        <v>37.086329999999997</v>
      </c>
      <c r="F706">
        <v>111.43432799999999</v>
      </c>
    </row>
    <row r="707" spans="1:6" x14ac:dyDescent="0.35">
      <c r="A707" s="1">
        <v>41715</v>
      </c>
      <c r="B707">
        <v>50.741574999999997</v>
      </c>
      <c r="C707">
        <v>68.564207999999994</v>
      </c>
      <c r="D707">
        <v>38.697546000000003</v>
      </c>
      <c r="E707">
        <v>36.880968000000003</v>
      </c>
      <c r="F707">
        <v>110.299098</v>
      </c>
    </row>
    <row r="708" spans="1:6" x14ac:dyDescent="0.35">
      <c r="A708" s="1">
        <v>41712</v>
      </c>
      <c r="B708">
        <v>50.073922000000003</v>
      </c>
      <c r="C708">
        <v>68.186909999999997</v>
      </c>
      <c r="D708">
        <v>38.447884000000002</v>
      </c>
      <c r="E708">
        <v>36.376902000000001</v>
      </c>
      <c r="F708">
        <v>110.04151899999999</v>
      </c>
    </row>
    <row r="709" spans="1:6" x14ac:dyDescent="0.35">
      <c r="A709" s="1">
        <v>41711</v>
      </c>
      <c r="B709">
        <v>50.240834999999997</v>
      </c>
      <c r="C709">
        <v>68.366128000000003</v>
      </c>
      <c r="D709">
        <v>38.732222</v>
      </c>
      <c r="E709">
        <v>36.619599999999998</v>
      </c>
      <c r="F709">
        <v>109.888886</v>
      </c>
    </row>
    <row r="710" spans="1:6" x14ac:dyDescent="0.35">
      <c r="A710" s="1">
        <v>41710</v>
      </c>
      <c r="B710">
        <v>51.223768999999997</v>
      </c>
      <c r="C710">
        <v>68.422719999999998</v>
      </c>
      <c r="D710">
        <v>39.571361000000003</v>
      </c>
      <c r="E710">
        <v>37.020988000000003</v>
      </c>
      <c r="F710">
        <v>110.15599899999999</v>
      </c>
    </row>
    <row r="711" spans="1:6" x14ac:dyDescent="0.35">
      <c r="A711" s="1">
        <v>41709</v>
      </c>
      <c r="B711">
        <v>51.770873000000002</v>
      </c>
      <c r="C711">
        <v>68.422719999999998</v>
      </c>
      <c r="D711">
        <v>39.432662999999998</v>
      </c>
      <c r="E711">
        <v>37.067659999999997</v>
      </c>
      <c r="F711">
        <v>110.031977</v>
      </c>
    </row>
    <row r="712" spans="1:6" x14ac:dyDescent="0.35">
      <c r="A712" s="1">
        <v>41708</v>
      </c>
      <c r="B712">
        <v>52.058332</v>
      </c>
      <c r="C712">
        <v>68.356694000000005</v>
      </c>
      <c r="D712">
        <v>40.327281999999997</v>
      </c>
      <c r="E712">
        <v>37.170341000000001</v>
      </c>
      <c r="F712">
        <v>110.289556</v>
      </c>
    </row>
    <row r="713" spans="1:6" x14ac:dyDescent="0.35">
      <c r="A713" s="1">
        <v>41705</v>
      </c>
      <c r="B713">
        <v>51.770873000000002</v>
      </c>
      <c r="C713">
        <v>68.196343999999996</v>
      </c>
      <c r="D713">
        <v>40.514529000000003</v>
      </c>
      <c r="E713">
        <v>36.936976000000001</v>
      </c>
      <c r="F713">
        <v>110.251396</v>
      </c>
    </row>
    <row r="714" spans="1:6" x14ac:dyDescent="0.35">
      <c r="A714" s="1">
        <v>41704</v>
      </c>
      <c r="B714">
        <v>51.520502999999998</v>
      </c>
      <c r="C714">
        <v>68.441581999999997</v>
      </c>
      <c r="D714">
        <v>40.757257000000003</v>
      </c>
      <c r="E714">
        <v>37.086329999999997</v>
      </c>
      <c r="F714">
        <v>109.860268</v>
      </c>
    </row>
    <row r="715" spans="1:6" x14ac:dyDescent="0.35">
      <c r="A715" s="1">
        <v>41703</v>
      </c>
      <c r="B715">
        <v>52.494162000000003</v>
      </c>
      <c r="C715">
        <v>69.045255999999995</v>
      </c>
      <c r="D715">
        <v>40.084558000000001</v>
      </c>
      <c r="E715">
        <v>37.142339</v>
      </c>
      <c r="F715">
        <v>110.408804</v>
      </c>
    </row>
    <row r="716" spans="1:6" x14ac:dyDescent="0.35">
      <c r="A716" s="1">
        <v>41702</v>
      </c>
      <c r="B716">
        <v>52.317974</v>
      </c>
      <c r="C716">
        <v>69.365961999999996</v>
      </c>
      <c r="D716">
        <v>40.070684999999997</v>
      </c>
      <c r="E716">
        <v>37.450378000000001</v>
      </c>
      <c r="F716">
        <v>110.807596</v>
      </c>
    </row>
    <row r="717" spans="1:6" x14ac:dyDescent="0.35">
      <c r="A717" s="1">
        <v>41701</v>
      </c>
      <c r="B717">
        <v>49.601002999999999</v>
      </c>
      <c r="C717">
        <v>67.422887000000003</v>
      </c>
      <c r="D717">
        <v>39.328637000000001</v>
      </c>
      <c r="E717">
        <v>36.712947999999997</v>
      </c>
      <c r="F717">
        <v>109.136467</v>
      </c>
    </row>
    <row r="718" spans="1:6" x14ac:dyDescent="0.35">
      <c r="A718" s="1">
        <v>41698</v>
      </c>
      <c r="B718">
        <v>49.860644999999998</v>
      </c>
      <c r="C718">
        <v>67.470044999999999</v>
      </c>
      <c r="D718">
        <v>39.481208000000002</v>
      </c>
      <c r="E718">
        <v>37.133001999999998</v>
      </c>
      <c r="F718">
        <v>109.402328</v>
      </c>
    </row>
    <row r="719" spans="1:6" x14ac:dyDescent="0.35">
      <c r="A719" s="1">
        <v>41697</v>
      </c>
      <c r="B719">
        <v>50.027557999999999</v>
      </c>
      <c r="C719">
        <v>67.753020000000006</v>
      </c>
      <c r="D719">
        <v>39.085909999999998</v>
      </c>
      <c r="E719">
        <v>37.142339</v>
      </c>
      <c r="F719">
        <v>109.28838399999999</v>
      </c>
    </row>
    <row r="720" spans="1:6" x14ac:dyDescent="0.35">
      <c r="A720" s="1">
        <v>41696</v>
      </c>
      <c r="B720">
        <v>49.675184999999999</v>
      </c>
      <c r="C720">
        <v>67.545506000000003</v>
      </c>
      <c r="D720">
        <v>39.599102999999999</v>
      </c>
      <c r="E720">
        <v>36.768954000000001</v>
      </c>
      <c r="F720">
        <v>109.088989</v>
      </c>
    </row>
    <row r="721" spans="1:6" x14ac:dyDescent="0.35">
      <c r="A721" s="1">
        <v>41695</v>
      </c>
      <c r="B721">
        <v>49.777188000000002</v>
      </c>
      <c r="C721">
        <v>67.913369000000003</v>
      </c>
      <c r="D721">
        <v>39.453467000000003</v>
      </c>
      <c r="E721">
        <v>36.638269999999999</v>
      </c>
      <c r="F721">
        <v>108.747165</v>
      </c>
    </row>
    <row r="722" spans="1:6" x14ac:dyDescent="0.35">
      <c r="A722" s="1">
        <v>41694</v>
      </c>
      <c r="B722">
        <v>50.361384999999999</v>
      </c>
      <c r="C722">
        <v>67.696421000000001</v>
      </c>
      <c r="D722">
        <v>39.356375999999997</v>
      </c>
      <c r="E722">
        <v>36.386234999999999</v>
      </c>
      <c r="F722">
        <v>109.19343499999999</v>
      </c>
    </row>
    <row r="723" spans="1:6" x14ac:dyDescent="0.35">
      <c r="A723" s="1">
        <v>41691</v>
      </c>
      <c r="B723">
        <v>50.203743000000003</v>
      </c>
      <c r="C723">
        <v>67.677559000000002</v>
      </c>
      <c r="D723">
        <v>39.072040999999999</v>
      </c>
      <c r="E723">
        <v>36.236882000000001</v>
      </c>
      <c r="F723">
        <v>109.174448</v>
      </c>
    </row>
    <row r="724" spans="1:6" x14ac:dyDescent="0.35">
      <c r="A724" s="1">
        <v>41690</v>
      </c>
      <c r="B724">
        <v>49.934826000000001</v>
      </c>
      <c r="C724">
        <v>67.451183</v>
      </c>
      <c r="D724">
        <v>39.730870000000003</v>
      </c>
      <c r="E724">
        <v>36.358232999999998</v>
      </c>
      <c r="F724">
        <v>109.68717599999999</v>
      </c>
    </row>
    <row r="725" spans="1:6" x14ac:dyDescent="0.35">
      <c r="A725" s="1">
        <v>41689</v>
      </c>
      <c r="B725">
        <v>49.573182000000003</v>
      </c>
      <c r="C725">
        <v>66.913535999999993</v>
      </c>
      <c r="D725">
        <v>38.794637000000002</v>
      </c>
      <c r="E725">
        <v>36.180872999999998</v>
      </c>
      <c r="F725">
        <v>108.23443</v>
      </c>
    </row>
    <row r="726" spans="1:6" x14ac:dyDescent="0.35">
      <c r="A726" s="1">
        <v>41688</v>
      </c>
      <c r="B726">
        <v>50.658118999999999</v>
      </c>
      <c r="C726">
        <v>66.781482999999994</v>
      </c>
      <c r="D726">
        <v>38.246771000000003</v>
      </c>
      <c r="E726">
        <v>36.339562999999998</v>
      </c>
      <c r="F726">
        <v>109.54475600000001</v>
      </c>
    </row>
    <row r="727" spans="1:6" x14ac:dyDescent="0.35">
      <c r="A727" s="1">
        <v>41684</v>
      </c>
      <c r="B727">
        <v>50.417020000000001</v>
      </c>
      <c r="C727">
        <v>66.281559000000001</v>
      </c>
      <c r="D727">
        <v>38.316119999999998</v>
      </c>
      <c r="E727">
        <v>36.227549000000003</v>
      </c>
      <c r="F727">
        <v>108.623732</v>
      </c>
    </row>
    <row r="728" spans="1:6" x14ac:dyDescent="0.35">
      <c r="A728" s="1">
        <v>41683</v>
      </c>
      <c r="B728">
        <v>49.601002999999999</v>
      </c>
      <c r="C728">
        <v>65.951425999999998</v>
      </c>
      <c r="D728">
        <v>41.665748000000001</v>
      </c>
      <c r="E728">
        <v>36.143537999999999</v>
      </c>
      <c r="F728">
        <v>108.566756</v>
      </c>
    </row>
    <row r="729" spans="1:6" x14ac:dyDescent="0.35">
      <c r="A729" s="1">
        <v>41682</v>
      </c>
      <c r="B729">
        <v>49.007531</v>
      </c>
      <c r="C729">
        <v>65.526970000000006</v>
      </c>
      <c r="D729">
        <v>41.533980999999997</v>
      </c>
      <c r="E729">
        <v>35.714143999999997</v>
      </c>
      <c r="F729">
        <v>107.588764</v>
      </c>
    </row>
    <row r="730" spans="1:6" x14ac:dyDescent="0.35">
      <c r="A730" s="1">
        <v>41681</v>
      </c>
      <c r="B730">
        <v>48.794254000000002</v>
      </c>
      <c r="C730">
        <v>65.611857999999998</v>
      </c>
      <c r="D730">
        <v>41.423020999999999</v>
      </c>
      <c r="E730">
        <v>35.424773999999999</v>
      </c>
      <c r="F730">
        <v>107.28492199999999</v>
      </c>
    </row>
    <row r="731" spans="1:6" x14ac:dyDescent="0.35">
      <c r="A731" s="1">
        <v>41680</v>
      </c>
      <c r="B731">
        <v>48.330607000000001</v>
      </c>
      <c r="C731">
        <v>62.876463999999999</v>
      </c>
      <c r="D731">
        <v>40.923696999999997</v>
      </c>
      <c r="E731">
        <v>34.687339999999999</v>
      </c>
      <c r="F731">
        <v>105.33843400000001</v>
      </c>
    </row>
    <row r="732" spans="1:6" x14ac:dyDescent="0.35">
      <c r="A732" s="1">
        <v>41677</v>
      </c>
      <c r="B732">
        <v>46.670752</v>
      </c>
      <c r="C732">
        <v>63.706513999999999</v>
      </c>
      <c r="D732">
        <v>41.208035000000002</v>
      </c>
      <c r="E732">
        <v>34.706009999999999</v>
      </c>
      <c r="F732">
        <v>104.559838</v>
      </c>
    </row>
    <row r="733" spans="1:6" x14ac:dyDescent="0.35">
      <c r="A733" s="1">
        <v>41676</v>
      </c>
      <c r="B733">
        <v>45.418900999999998</v>
      </c>
      <c r="C733">
        <v>62.508594000000002</v>
      </c>
      <c r="D733">
        <v>40.424373000000003</v>
      </c>
      <c r="E733">
        <v>34.211278</v>
      </c>
      <c r="F733">
        <v>101.758785</v>
      </c>
    </row>
    <row r="734" spans="1:6" x14ac:dyDescent="0.35">
      <c r="A734" s="1">
        <v>41675</v>
      </c>
      <c r="B734">
        <v>45.010893000000003</v>
      </c>
      <c r="C734">
        <v>61.659681999999997</v>
      </c>
      <c r="D734">
        <v>39.827961000000002</v>
      </c>
      <c r="E734">
        <v>33.931237000000003</v>
      </c>
      <c r="F734">
        <v>101.83474699999999</v>
      </c>
    </row>
    <row r="735" spans="1:6" x14ac:dyDescent="0.35">
      <c r="A735" s="1">
        <v>41674</v>
      </c>
      <c r="B735">
        <v>45.381808999999997</v>
      </c>
      <c r="C735">
        <v>61.838892999999999</v>
      </c>
      <c r="D735">
        <v>40.091493</v>
      </c>
      <c r="E735">
        <v>33.837891999999997</v>
      </c>
      <c r="F735">
        <v>100.657359</v>
      </c>
    </row>
    <row r="736" spans="1:6" x14ac:dyDescent="0.35">
      <c r="A736" s="1">
        <v>41673</v>
      </c>
      <c r="B736">
        <v>45.103620999999997</v>
      </c>
      <c r="C736">
        <v>62.027546000000001</v>
      </c>
      <c r="D736">
        <v>38.940274000000002</v>
      </c>
      <c r="E736">
        <v>33.464506999999998</v>
      </c>
      <c r="F736">
        <v>100.078158</v>
      </c>
    </row>
    <row r="737" spans="1:6" x14ac:dyDescent="0.35">
      <c r="A737" s="1">
        <v>41670</v>
      </c>
      <c r="B737">
        <v>46.336925000000001</v>
      </c>
      <c r="C737">
        <v>64.159266000000002</v>
      </c>
      <c r="D737">
        <v>40.327281999999997</v>
      </c>
      <c r="E737">
        <v>34.220610999999998</v>
      </c>
      <c r="F737">
        <v>102.660822</v>
      </c>
    </row>
    <row r="738" spans="1:6" x14ac:dyDescent="0.35">
      <c r="A738" s="1">
        <v>41669</v>
      </c>
      <c r="B738">
        <v>46.819119000000001</v>
      </c>
      <c r="C738">
        <v>65.045914999999994</v>
      </c>
      <c r="D738">
        <v>41.270449999999997</v>
      </c>
      <c r="E738">
        <v>34.099260000000001</v>
      </c>
      <c r="F738">
        <v>102.527891</v>
      </c>
    </row>
    <row r="739" spans="1:6" x14ac:dyDescent="0.35">
      <c r="A739" s="1">
        <v>41668</v>
      </c>
      <c r="B739">
        <v>46.568748999999997</v>
      </c>
      <c r="C739">
        <v>62.678376999999998</v>
      </c>
      <c r="D739">
        <v>39.980531999999997</v>
      </c>
      <c r="E739">
        <v>33.464506999999998</v>
      </c>
      <c r="F739">
        <v>102.300004</v>
      </c>
    </row>
    <row r="740" spans="1:6" x14ac:dyDescent="0.35">
      <c r="A740" s="1">
        <v>41667</v>
      </c>
      <c r="B740">
        <v>47.356948000000003</v>
      </c>
      <c r="C740">
        <v>63.565026000000003</v>
      </c>
      <c r="D740">
        <v>40.292608999999999</v>
      </c>
      <c r="E740">
        <v>33.949907000000003</v>
      </c>
      <c r="F740">
        <v>102.746274</v>
      </c>
    </row>
    <row r="741" spans="1:6" x14ac:dyDescent="0.35">
      <c r="A741" s="1">
        <v>41666</v>
      </c>
      <c r="B741">
        <v>46.105100999999998</v>
      </c>
      <c r="C741">
        <v>61.555925000000002</v>
      </c>
      <c r="D741">
        <v>40.431306999999997</v>
      </c>
      <c r="E741">
        <v>33.884565000000002</v>
      </c>
      <c r="F741">
        <v>101.502421</v>
      </c>
    </row>
    <row r="742" spans="1:6" x14ac:dyDescent="0.35">
      <c r="A742" s="1">
        <v>41663</v>
      </c>
      <c r="B742">
        <v>47.236398000000001</v>
      </c>
      <c r="C742">
        <v>61.70684</v>
      </c>
      <c r="D742">
        <v>40.133102999999998</v>
      </c>
      <c r="E742">
        <v>34.145935999999999</v>
      </c>
      <c r="F742">
        <v>102.309501</v>
      </c>
    </row>
    <row r="743" spans="1:6" x14ac:dyDescent="0.35">
      <c r="A743" s="1">
        <v>41662</v>
      </c>
      <c r="B743">
        <v>50.027557999999999</v>
      </c>
      <c r="C743">
        <v>63.159432000000002</v>
      </c>
      <c r="D743">
        <v>41.242708</v>
      </c>
      <c r="E743">
        <v>34.939374999999998</v>
      </c>
      <c r="F743">
        <v>104.825699</v>
      </c>
    </row>
    <row r="744" spans="1:6" x14ac:dyDescent="0.35">
      <c r="A744" s="1">
        <v>41661</v>
      </c>
      <c r="B744">
        <v>50.825032</v>
      </c>
      <c r="C744">
        <v>64.093238999999997</v>
      </c>
      <c r="D744">
        <v>42.255225000000003</v>
      </c>
      <c r="E744">
        <v>35.536788000000001</v>
      </c>
      <c r="F744">
        <v>105.927125</v>
      </c>
    </row>
    <row r="745" spans="1:6" x14ac:dyDescent="0.35">
      <c r="A745" s="1">
        <v>41660</v>
      </c>
      <c r="B745">
        <v>50.621026000000001</v>
      </c>
      <c r="C745">
        <v>64.140404000000004</v>
      </c>
      <c r="D745">
        <v>42.199745</v>
      </c>
      <c r="E745">
        <v>36.516919000000001</v>
      </c>
      <c r="F745">
        <v>105.822678</v>
      </c>
    </row>
    <row r="746" spans="1:6" x14ac:dyDescent="0.35">
      <c r="A746" s="1">
        <v>41656</v>
      </c>
      <c r="B746">
        <v>50.407749000000003</v>
      </c>
      <c r="C746">
        <v>63.838566999999998</v>
      </c>
      <c r="D746">
        <v>42.102654000000001</v>
      </c>
      <c r="E746">
        <v>36.778289999999998</v>
      </c>
      <c r="F746">
        <v>105.68974799999999</v>
      </c>
    </row>
    <row r="747" spans="1:6" x14ac:dyDescent="0.35">
      <c r="A747" s="1">
        <v>41655</v>
      </c>
      <c r="B747">
        <v>50.815756999999998</v>
      </c>
      <c r="C747">
        <v>64.083811999999995</v>
      </c>
      <c r="D747">
        <v>41.957017</v>
      </c>
      <c r="E747">
        <v>36.908974000000001</v>
      </c>
      <c r="F747">
        <v>106.335414</v>
      </c>
    </row>
    <row r="748" spans="1:6" x14ac:dyDescent="0.35">
      <c r="A748" s="1">
        <v>41654</v>
      </c>
      <c r="B748">
        <v>50.537568999999998</v>
      </c>
      <c r="C748">
        <v>64.055515999999997</v>
      </c>
      <c r="D748">
        <v>41.846057000000002</v>
      </c>
      <c r="E748">
        <v>36.899636999999998</v>
      </c>
      <c r="F748">
        <v>106.17399899999999</v>
      </c>
    </row>
    <row r="749" spans="1:6" x14ac:dyDescent="0.35">
      <c r="A749" s="1">
        <v>41653</v>
      </c>
      <c r="B749">
        <v>51.631777999999997</v>
      </c>
      <c r="C749">
        <v>64.329049999999995</v>
      </c>
      <c r="D749">
        <v>41.527045999999999</v>
      </c>
      <c r="E749">
        <v>36.936976000000001</v>
      </c>
      <c r="F749">
        <v>106.06005500000001</v>
      </c>
    </row>
    <row r="750" spans="1:6" x14ac:dyDescent="0.35">
      <c r="A750" s="1">
        <v>41652</v>
      </c>
      <c r="B750">
        <v>51.390678999999999</v>
      </c>
      <c r="C750">
        <v>64.093238999999997</v>
      </c>
      <c r="D750">
        <v>40.868217000000001</v>
      </c>
      <c r="E750">
        <v>36.507586000000003</v>
      </c>
      <c r="F750">
        <v>105.452371</v>
      </c>
    </row>
    <row r="751" spans="1:6" x14ac:dyDescent="0.35">
      <c r="A751" s="1">
        <v>41649</v>
      </c>
      <c r="B751">
        <v>52.095424999999999</v>
      </c>
      <c r="C751">
        <v>65.385481999999996</v>
      </c>
      <c r="D751">
        <v>40.868217000000001</v>
      </c>
      <c r="E751">
        <v>36.731617</v>
      </c>
      <c r="F751">
        <v>106.857646</v>
      </c>
    </row>
    <row r="752" spans="1:6" x14ac:dyDescent="0.35">
      <c r="A752" s="1">
        <v>41648</v>
      </c>
      <c r="B752">
        <v>51.029034000000003</v>
      </c>
      <c r="C752">
        <v>64.310187999999997</v>
      </c>
      <c r="D752">
        <v>40.507595000000002</v>
      </c>
      <c r="E752">
        <v>36.453136999999998</v>
      </c>
      <c r="F752">
        <v>106.48733799999999</v>
      </c>
    </row>
    <row r="753" spans="1:6" x14ac:dyDescent="0.35">
      <c r="A753" s="1">
        <v>41647</v>
      </c>
      <c r="B753">
        <v>49.536088999999997</v>
      </c>
      <c r="C753">
        <v>63.225459000000001</v>
      </c>
      <c r="D753">
        <v>40.493726000000002</v>
      </c>
      <c r="E753">
        <v>36.388157999999997</v>
      </c>
      <c r="F753">
        <v>105.47136500000001</v>
      </c>
    </row>
    <row r="754" spans="1:6" x14ac:dyDescent="0.35">
      <c r="A754" s="1">
        <v>41646</v>
      </c>
      <c r="B754">
        <v>48.738619</v>
      </c>
      <c r="C754">
        <v>63.715949000000002</v>
      </c>
      <c r="D754">
        <v>39.841830999999999</v>
      </c>
      <c r="E754">
        <v>36.063262000000002</v>
      </c>
      <c r="F754">
        <v>105.42388699999999</v>
      </c>
    </row>
    <row r="755" spans="1:6" x14ac:dyDescent="0.35">
      <c r="A755" s="1">
        <v>41645</v>
      </c>
      <c r="B755">
        <v>48.812800000000003</v>
      </c>
      <c r="C755">
        <v>62.942490999999997</v>
      </c>
      <c r="D755">
        <v>39.280092000000003</v>
      </c>
      <c r="E755">
        <v>36.341746000000001</v>
      </c>
      <c r="F755">
        <v>103.92366199999999</v>
      </c>
    </row>
    <row r="756" spans="1:6" x14ac:dyDescent="0.35">
      <c r="A756" s="1">
        <v>41642</v>
      </c>
      <c r="B756">
        <v>49.007531</v>
      </c>
      <c r="C756">
        <v>62.999082999999999</v>
      </c>
      <c r="D756">
        <v>39.474274000000001</v>
      </c>
      <c r="E756">
        <v>35.868326000000003</v>
      </c>
      <c r="F756">
        <v>103.847707</v>
      </c>
    </row>
    <row r="757" spans="1:6" x14ac:dyDescent="0.35">
      <c r="A757" s="1">
        <v>41641</v>
      </c>
      <c r="B757">
        <v>48.469701999999998</v>
      </c>
      <c r="C757">
        <v>62.376541000000003</v>
      </c>
      <c r="D757">
        <v>38.981884000000001</v>
      </c>
      <c r="E757">
        <v>35.487735999999998</v>
      </c>
      <c r="F757">
        <v>103.629317</v>
      </c>
    </row>
    <row r="758" spans="1:6" x14ac:dyDescent="0.35">
      <c r="A758" s="1">
        <v>41639</v>
      </c>
      <c r="B758">
        <v>49.285722999999997</v>
      </c>
      <c r="C758">
        <v>63.017944999999997</v>
      </c>
      <c r="D758">
        <v>39.661518000000001</v>
      </c>
      <c r="E758">
        <v>35.580565</v>
      </c>
      <c r="F758">
        <v>104.911151</v>
      </c>
    </row>
    <row r="759" spans="1:6" x14ac:dyDescent="0.35">
      <c r="A759" s="1">
        <v>41638</v>
      </c>
      <c r="B759">
        <v>49.202264</v>
      </c>
      <c r="C759">
        <v>63.263190000000002</v>
      </c>
      <c r="D759">
        <v>39.751674000000001</v>
      </c>
      <c r="E759">
        <v>35.654825000000002</v>
      </c>
      <c r="F759">
        <v>105.015598</v>
      </c>
    </row>
    <row r="760" spans="1:6" x14ac:dyDescent="0.35">
      <c r="A760" s="1">
        <v>41635</v>
      </c>
      <c r="B760">
        <v>48.953584999999997</v>
      </c>
      <c r="C760">
        <v>63.043411999999996</v>
      </c>
      <c r="D760">
        <v>39.647649000000001</v>
      </c>
      <c r="E760">
        <v>35.617693000000003</v>
      </c>
      <c r="F760">
        <v>104.778221</v>
      </c>
    </row>
    <row r="761" spans="1:6" x14ac:dyDescent="0.35">
      <c r="A761" s="1">
        <v>41634</v>
      </c>
      <c r="B761">
        <v>49.368051999999999</v>
      </c>
      <c r="C761">
        <v>63.362670000000001</v>
      </c>
      <c r="D761">
        <v>39.757224000000001</v>
      </c>
      <c r="E761">
        <v>35.599127000000003</v>
      </c>
      <c r="F761">
        <v>104.54084400000001</v>
      </c>
    </row>
    <row r="762" spans="1:6" x14ac:dyDescent="0.35">
      <c r="A762" s="1">
        <v>41632</v>
      </c>
      <c r="B762">
        <v>48.999636000000002</v>
      </c>
      <c r="C762">
        <v>63.024635000000004</v>
      </c>
      <c r="D762">
        <v>39.598084999999998</v>
      </c>
      <c r="E762">
        <v>35.450603999999998</v>
      </c>
      <c r="F762">
        <v>104.14205200000001</v>
      </c>
    </row>
    <row r="763" spans="1:6" x14ac:dyDescent="0.35">
      <c r="A763" s="1">
        <v>41631</v>
      </c>
      <c r="B763">
        <v>49.119373000000003</v>
      </c>
      <c r="C763">
        <v>62.902563000000001</v>
      </c>
      <c r="D763">
        <v>39.812576999999997</v>
      </c>
      <c r="E763">
        <v>35.682671999999997</v>
      </c>
      <c r="F763">
        <v>103.904675</v>
      </c>
    </row>
    <row r="764" spans="1:6" x14ac:dyDescent="0.35">
      <c r="A764" s="1">
        <v>41628</v>
      </c>
      <c r="B764">
        <v>49.156211999999996</v>
      </c>
      <c r="C764">
        <v>62.498798999999998</v>
      </c>
      <c r="D764">
        <v>39.411268</v>
      </c>
      <c r="E764">
        <v>35.125711000000003</v>
      </c>
      <c r="F764">
        <v>103.38244299999999</v>
      </c>
    </row>
    <row r="765" spans="1:6" x14ac:dyDescent="0.35">
      <c r="A765" s="1">
        <v>41627</v>
      </c>
      <c r="B765">
        <v>49.589105000000004</v>
      </c>
      <c r="C765">
        <v>62.695985</v>
      </c>
      <c r="D765">
        <v>39.701872000000002</v>
      </c>
      <c r="E765">
        <v>35.302081000000001</v>
      </c>
      <c r="F765">
        <v>102.565865</v>
      </c>
    </row>
    <row r="766" spans="1:6" x14ac:dyDescent="0.35">
      <c r="A766" s="1">
        <v>41626</v>
      </c>
      <c r="B766">
        <v>48.437798000000001</v>
      </c>
      <c r="C766">
        <v>62.695985</v>
      </c>
      <c r="D766">
        <v>40.054746999999999</v>
      </c>
      <c r="E766">
        <v>35.385626000000002</v>
      </c>
      <c r="F766">
        <v>103.06910999999999</v>
      </c>
    </row>
    <row r="767" spans="1:6" x14ac:dyDescent="0.35">
      <c r="A767" s="1">
        <v>41625</v>
      </c>
      <c r="B767">
        <v>47.065438</v>
      </c>
      <c r="C767">
        <v>61.390796999999999</v>
      </c>
      <c r="D767">
        <v>39.003039999999999</v>
      </c>
      <c r="E767">
        <v>33.983941000000002</v>
      </c>
      <c r="F767">
        <v>100.41048499999999</v>
      </c>
    </row>
    <row r="768" spans="1:6" x14ac:dyDescent="0.35">
      <c r="A768" s="1">
        <v>41624</v>
      </c>
      <c r="B768">
        <v>46.862810000000003</v>
      </c>
      <c r="C768">
        <v>61.616159000000003</v>
      </c>
      <c r="D768">
        <v>38.221181999999999</v>
      </c>
      <c r="E768">
        <v>33.909677000000002</v>
      </c>
      <c r="F768">
        <v>100.533918</v>
      </c>
    </row>
    <row r="769" spans="1:6" x14ac:dyDescent="0.35">
      <c r="A769" s="1">
        <v>41621</v>
      </c>
      <c r="B769">
        <v>46.724651999999999</v>
      </c>
      <c r="C769">
        <v>61.672494999999998</v>
      </c>
      <c r="D769">
        <v>38.165829000000002</v>
      </c>
      <c r="E769">
        <v>33.789005000000003</v>
      </c>
      <c r="F769">
        <v>100.125629</v>
      </c>
    </row>
    <row r="770" spans="1:6" x14ac:dyDescent="0.35">
      <c r="A770" s="1">
        <v>41620</v>
      </c>
      <c r="B770">
        <v>46.558863000000002</v>
      </c>
      <c r="C770">
        <v>62.132595999999999</v>
      </c>
      <c r="D770">
        <v>38.235019000000001</v>
      </c>
      <c r="E770">
        <v>33.686895</v>
      </c>
      <c r="F770">
        <v>99.698353999999995</v>
      </c>
    </row>
    <row r="771" spans="1:6" x14ac:dyDescent="0.35">
      <c r="A771" s="1">
        <v>41619</v>
      </c>
      <c r="B771">
        <v>46.650970000000001</v>
      </c>
      <c r="C771">
        <v>62.188940000000002</v>
      </c>
      <c r="D771">
        <v>37.944414999999999</v>
      </c>
      <c r="E771">
        <v>33.956094</v>
      </c>
      <c r="F771">
        <v>100.306038</v>
      </c>
    </row>
    <row r="772" spans="1:6" x14ac:dyDescent="0.35">
      <c r="A772" s="1">
        <v>41618</v>
      </c>
      <c r="B772">
        <v>47.185175000000001</v>
      </c>
      <c r="C772">
        <v>62.179547999999997</v>
      </c>
      <c r="D772">
        <v>38.290371</v>
      </c>
      <c r="E772">
        <v>34.448075000000003</v>
      </c>
      <c r="F772">
        <v>101.901212</v>
      </c>
    </row>
    <row r="773" spans="1:6" x14ac:dyDescent="0.35">
      <c r="A773" s="1">
        <v>41617</v>
      </c>
      <c r="B773">
        <v>47.166753999999997</v>
      </c>
      <c r="C773">
        <v>60.348523999999998</v>
      </c>
      <c r="D773">
        <v>38.096635999999997</v>
      </c>
      <c r="E773">
        <v>34.531619999999997</v>
      </c>
      <c r="F773">
        <v>103.126079</v>
      </c>
    </row>
    <row r="774" spans="1:6" x14ac:dyDescent="0.35">
      <c r="A774" s="1">
        <v>41614</v>
      </c>
      <c r="B774">
        <v>46.678600000000003</v>
      </c>
      <c r="C774">
        <v>60.029273000000003</v>
      </c>
      <c r="D774">
        <v>37.937496000000003</v>
      </c>
      <c r="E774">
        <v>34.837947</v>
      </c>
      <c r="F774">
        <v>102.879204</v>
      </c>
    </row>
    <row r="775" spans="1:6" x14ac:dyDescent="0.35">
      <c r="A775" s="1">
        <v>41613</v>
      </c>
      <c r="B775">
        <v>46.789124999999999</v>
      </c>
      <c r="C775">
        <v>59.090288000000001</v>
      </c>
      <c r="D775">
        <v>37.017254999999999</v>
      </c>
      <c r="E775">
        <v>34.271701999999998</v>
      </c>
      <c r="F775">
        <v>101.07988400000001</v>
      </c>
    </row>
    <row r="776" spans="1:6" x14ac:dyDescent="0.35">
      <c r="A776" s="1">
        <v>41612</v>
      </c>
      <c r="B776">
        <v>47.047020000000003</v>
      </c>
      <c r="C776">
        <v>59.343814000000002</v>
      </c>
      <c r="D776">
        <v>37.072606999999998</v>
      </c>
      <c r="E776">
        <v>34.680143000000001</v>
      </c>
      <c r="F776">
        <v>101.467203</v>
      </c>
    </row>
    <row r="777" spans="1:6" x14ac:dyDescent="0.35">
      <c r="A777" s="1">
        <v>41611</v>
      </c>
      <c r="B777">
        <v>46.936492000000001</v>
      </c>
      <c r="C777">
        <v>60.780462999999997</v>
      </c>
      <c r="D777">
        <v>36.622864</v>
      </c>
      <c r="E777">
        <v>34.902925000000003</v>
      </c>
      <c r="F777">
        <v>102.411874</v>
      </c>
    </row>
    <row r="778" spans="1:6" x14ac:dyDescent="0.35">
      <c r="A778" s="1">
        <v>41610</v>
      </c>
      <c r="B778">
        <v>47.415436</v>
      </c>
      <c r="C778">
        <v>60.677174000000001</v>
      </c>
      <c r="D778">
        <v>36.816600000000001</v>
      </c>
      <c r="E778">
        <v>35.404192000000002</v>
      </c>
      <c r="F778">
        <v>102.137919</v>
      </c>
    </row>
    <row r="779" spans="1:6" x14ac:dyDescent="0.35">
      <c r="A779" s="1">
        <v>41607</v>
      </c>
      <c r="B779">
        <v>47.323332999999998</v>
      </c>
      <c r="C779">
        <v>60.658389999999997</v>
      </c>
      <c r="D779">
        <v>37.065688999999999</v>
      </c>
      <c r="E779">
        <v>35.450603999999998</v>
      </c>
      <c r="F779">
        <v>102.581908</v>
      </c>
    </row>
    <row r="780" spans="1:6" x14ac:dyDescent="0.35">
      <c r="A780" s="1">
        <v>41605</v>
      </c>
      <c r="B780">
        <v>47.590434000000002</v>
      </c>
      <c r="C780">
        <v>60.536324999999998</v>
      </c>
      <c r="D780">
        <v>37.231746000000001</v>
      </c>
      <c r="E780">
        <v>35.571280000000002</v>
      </c>
      <c r="F780">
        <v>102.912549</v>
      </c>
    </row>
    <row r="781" spans="1:6" x14ac:dyDescent="0.35">
      <c r="A781" s="1">
        <v>41604</v>
      </c>
      <c r="B781">
        <v>47.783856</v>
      </c>
      <c r="C781">
        <v>60.940089</v>
      </c>
      <c r="D781">
        <v>37.121040999999998</v>
      </c>
      <c r="E781">
        <v>35.339213000000001</v>
      </c>
      <c r="F781">
        <v>102.865313</v>
      </c>
    </row>
    <row r="782" spans="1:6" x14ac:dyDescent="0.35">
      <c r="A782" s="1">
        <v>41603</v>
      </c>
      <c r="B782">
        <v>48.677267999999998</v>
      </c>
      <c r="C782">
        <v>61.137273999999998</v>
      </c>
      <c r="D782">
        <v>36.747410000000002</v>
      </c>
      <c r="E782">
        <v>35.413476000000003</v>
      </c>
      <c r="F782">
        <v>103.19594600000001</v>
      </c>
    </row>
    <row r="783" spans="1:6" x14ac:dyDescent="0.35">
      <c r="A783" s="1">
        <v>41600</v>
      </c>
      <c r="B783">
        <v>49.193055000000001</v>
      </c>
      <c r="C783">
        <v>61.052762000000001</v>
      </c>
      <c r="D783">
        <v>37.259425</v>
      </c>
      <c r="E783">
        <v>35.506301999999998</v>
      </c>
      <c r="F783">
        <v>103.073142</v>
      </c>
    </row>
    <row r="784" spans="1:6" x14ac:dyDescent="0.35">
      <c r="A784" s="1">
        <v>41599</v>
      </c>
      <c r="B784">
        <v>48.216745000000003</v>
      </c>
      <c r="C784">
        <v>61.362628999999998</v>
      </c>
      <c r="D784">
        <v>37.432400999999999</v>
      </c>
      <c r="E784">
        <v>35.339213000000001</v>
      </c>
      <c r="F784">
        <v>103.120378</v>
      </c>
    </row>
    <row r="785" spans="1:6" x14ac:dyDescent="0.35">
      <c r="A785" s="1">
        <v>41598</v>
      </c>
      <c r="B785">
        <v>47.700961999999997</v>
      </c>
      <c r="C785">
        <v>60.827407999999998</v>
      </c>
      <c r="D785">
        <v>37.038013999999997</v>
      </c>
      <c r="E785">
        <v>35.441322999999997</v>
      </c>
      <c r="F785">
        <v>102.666933</v>
      </c>
    </row>
    <row r="786" spans="1:6" x14ac:dyDescent="0.35">
      <c r="A786" s="1">
        <v>41597</v>
      </c>
      <c r="B786">
        <v>47.875959000000002</v>
      </c>
      <c r="C786">
        <v>60.977649</v>
      </c>
      <c r="D786">
        <v>37.238664999999997</v>
      </c>
      <c r="E786">
        <v>35.933304999999997</v>
      </c>
      <c r="F786">
        <v>102.440213</v>
      </c>
    </row>
    <row r="787" spans="1:6" x14ac:dyDescent="0.35">
      <c r="A787" s="1">
        <v>41596</v>
      </c>
      <c r="B787">
        <v>47.765434999999997</v>
      </c>
      <c r="C787">
        <v>60.780462999999997</v>
      </c>
      <c r="D787">
        <v>37.397807999999998</v>
      </c>
      <c r="E787">
        <v>35.218536999999998</v>
      </c>
      <c r="F787">
        <v>102.137919</v>
      </c>
    </row>
    <row r="788" spans="1:6" x14ac:dyDescent="0.35">
      <c r="A788" s="1">
        <v>41593</v>
      </c>
      <c r="B788">
        <v>48.281218000000003</v>
      </c>
      <c r="C788">
        <v>60.883744999999998</v>
      </c>
      <c r="D788">
        <v>38.006689999999999</v>
      </c>
      <c r="E788">
        <v>35.320647000000001</v>
      </c>
      <c r="F788">
        <v>103.08259</v>
      </c>
    </row>
    <row r="789" spans="1:6" x14ac:dyDescent="0.35">
      <c r="A789" s="1">
        <v>41592</v>
      </c>
      <c r="B789">
        <v>48.575955999999998</v>
      </c>
      <c r="C789">
        <v>60.573884999999997</v>
      </c>
      <c r="D789">
        <v>34.969197999999999</v>
      </c>
      <c r="E789">
        <v>35.051448000000001</v>
      </c>
      <c r="F789">
        <v>102.648042</v>
      </c>
    </row>
    <row r="790" spans="1:6" x14ac:dyDescent="0.35">
      <c r="A790" s="1">
        <v>41591</v>
      </c>
      <c r="B790">
        <v>47.765434999999997</v>
      </c>
      <c r="C790">
        <v>60.029273000000003</v>
      </c>
      <c r="D790">
        <v>35.42586</v>
      </c>
      <c r="E790">
        <v>35.060732999999999</v>
      </c>
      <c r="F790">
        <v>102.05289399999999</v>
      </c>
    </row>
    <row r="791" spans="1:6" x14ac:dyDescent="0.35">
      <c r="A791" s="1">
        <v>41590</v>
      </c>
      <c r="B791">
        <v>48.391745999999998</v>
      </c>
      <c r="C791">
        <v>59.156016999999999</v>
      </c>
      <c r="D791">
        <v>35.42586</v>
      </c>
      <c r="E791">
        <v>34.782252999999997</v>
      </c>
      <c r="F791">
        <v>102.893652</v>
      </c>
    </row>
    <row r="792" spans="1:6" x14ac:dyDescent="0.35">
      <c r="A792" s="1">
        <v>41589</v>
      </c>
      <c r="B792">
        <v>48.428589000000002</v>
      </c>
      <c r="C792">
        <v>59.118456999999999</v>
      </c>
      <c r="D792">
        <v>35.495049000000002</v>
      </c>
      <c r="E792">
        <v>35.181409000000002</v>
      </c>
      <c r="F792">
        <v>102.02455500000001</v>
      </c>
    </row>
    <row r="793" spans="1:6" x14ac:dyDescent="0.35">
      <c r="A793" s="1">
        <v>41586</v>
      </c>
      <c r="B793">
        <v>48.216745000000003</v>
      </c>
      <c r="C793">
        <v>58.498727000000002</v>
      </c>
      <c r="D793">
        <v>35.135255999999998</v>
      </c>
      <c r="E793">
        <v>35.385626000000002</v>
      </c>
      <c r="F793">
        <v>101.75060000000001</v>
      </c>
    </row>
    <row r="794" spans="1:6" x14ac:dyDescent="0.35">
      <c r="A794" s="1">
        <v>41585</v>
      </c>
      <c r="B794">
        <v>47.249648000000001</v>
      </c>
      <c r="C794">
        <v>57.109031000000002</v>
      </c>
      <c r="D794">
        <v>34.630159999999997</v>
      </c>
      <c r="E794">
        <v>34.940057000000003</v>
      </c>
      <c r="F794">
        <v>100.418616</v>
      </c>
    </row>
    <row r="795" spans="1:6" x14ac:dyDescent="0.35">
      <c r="A795" s="1">
        <v>41584</v>
      </c>
      <c r="B795">
        <v>47.931223000000003</v>
      </c>
      <c r="C795">
        <v>57.512794</v>
      </c>
      <c r="D795">
        <v>35.315154</v>
      </c>
      <c r="E795">
        <v>34.865797000000001</v>
      </c>
      <c r="F795">
        <v>101.136562</v>
      </c>
    </row>
    <row r="796" spans="1:6" x14ac:dyDescent="0.35">
      <c r="A796" s="1">
        <v>41583</v>
      </c>
      <c r="B796">
        <v>48.373325000000001</v>
      </c>
      <c r="C796">
        <v>56.864896000000002</v>
      </c>
      <c r="D796">
        <v>35.432777999999999</v>
      </c>
      <c r="E796">
        <v>34.680143000000001</v>
      </c>
      <c r="F796">
        <v>101.089332</v>
      </c>
    </row>
    <row r="797" spans="1:6" x14ac:dyDescent="0.35">
      <c r="A797" s="1">
        <v>41582</v>
      </c>
      <c r="B797">
        <v>48.852269</v>
      </c>
      <c r="C797">
        <v>58.029235</v>
      </c>
      <c r="D797">
        <v>35.432777999999999</v>
      </c>
      <c r="E797">
        <v>34.327399</v>
      </c>
      <c r="F797">
        <v>100.664226</v>
      </c>
    </row>
    <row r="798" spans="1:6" x14ac:dyDescent="0.35">
      <c r="A798" s="1">
        <v>41579</v>
      </c>
      <c r="B798">
        <v>48.336481999999997</v>
      </c>
      <c r="C798">
        <v>56.573810000000002</v>
      </c>
      <c r="D798">
        <v>35.356665999999997</v>
      </c>
      <c r="E798">
        <v>34.308833</v>
      </c>
      <c r="F798">
        <v>99.351132000000007</v>
      </c>
    </row>
    <row r="799" spans="1:6" x14ac:dyDescent="0.35">
      <c r="A799" s="1">
        <v>41578</v>
      </c>
      <c r="B799">
        <v>48.373325000000001</v>
      </c>
      <c r="C799">
        <v>55.080824</v>
      </c>
      <c r="D799">
        <v>35.121419000000003</v>
      </c>
      <c r="E799">
        <v>33.928243000000002</v>
      </c>
      <c r="F799">
        <v>99.313344999999998</v>
      </c>
    </row>
    <row r="800" spans="1:6" x14ac:dyDescent="0.35">
      <c r="A800" s="1">
        <v>41577</v>
      </c>
      <c r="B800">
        <v>48.935163000000003</v>
      </c>
      <c r="C800">
        <v>52.282651000000001</v>
      </c>
      <c r="D800">
        <v>35.391263000000002</v>
      </c>
      <c r="E800">
        <v>34.290267999999998</v>
      </c>
      <c r="F800">
        <v>99.804578000000006</v>
      </c>
    </row>
    <row r="801" spans="1:6" x14ac:dyDescent="0.35">
      <c r="A801" s="1">
        <v>41576</v>
      </c>
      <c r="B801">
        <v>49.110160999999998</v>
      </c>
      <c r="C801">
        <v>52.723975000000003</v>
      </c>
      <c r="D801">
        <v>35.771816000000001</v>
      </c>
      <c r="E801">
        <v>34.605879000000002</v>
      </c>
      <c r="F801">
        <v>100.60754799999999</v>
      </c>
    </row>
    <row r="802" spans="1:6" x14ac:dyDescent="0.35">
      <c r="A802" s="1">
        <v>41575</v>
      </c>
      <c r="B802">
        <v>47.912801999999999</v>
      </c>
      <c r="C802">
        <v>52.160581999999998</v>
      </c>
      <c r="D802">
        <v>35.626514</v>
      </c>
      <c r="E802">
        <v>34.605879000000002</v>
      </c>
      <c r="F802">
        <v>100.465846</v>
      </c>
    </row>
    <row r="803" spans="1:6" x14ac:dyDescent="0.35">
      <c r="A803" s="1">
        <v>41572</v>
      </c>
      <c r="B803">
        <v>44.919403000000003</v>
      </c>
      <c r="C803">
        <v>51.597192999999997</v>
      </c>
      <c r="D803">
        <v>35.88944</v>
      </c>
      <c r="E803">
        <v>34.578032</v>
      </c>
      <c r="F803">
        <v>99.710111999999995</v>
      </c>
    </row>
    <row r="804" spans="1:6" x14ac:dyDescent="0.35">
      <c r="A804" s="1">
        <v>41571</v>
      </c>
      <c r="B804">
        <v>45.472028999999999</v>
      </c>
      <c r="C804">
        <v>51.662922000000002</v>
      </c>
      <c r="D804">
        <v>35.370507000000003</v>
      </c>
      <c r="E804">
        <v>34.540900999999998</v>
      </c>
      <c r="F804">
        <v>100.144661</v>
      </c>
    </row>
    <row r="805" spans="1:6" x14ac:dyDescent="0.35">
      <c r="A805" s="1">
        <v>41570</v>
      </c>
      <c r="B805">
        <v>45.094400999999998</v>
      </c>
      <c r="C805">
        <v>51.465736</v>
      </c>
      <c r="D805">
        <v>35.045305999999997</v>
      </c>
      <c r="E805">
        <v>34.559466999999998</v>
      </c>
      <c r="F805">
        <v>100.67367400000001</v>
      </c>
    </row>
    <row r="806" spans="1:6" x14ac:dyDescent="0.35">
      <c r="A806" s="1">
        <v>41569</v>
      </c>
      <c r="B806">
        <v>45.803606000000002</v>
      </c>
      <c r="C806">
        <v>51.569020999999999</v>
      </c>
      <c r="D806">
        <v>35.301313999999998</v>
      </c>
      <c r="E806">
        <v>34.364530999999999</v>
      </c>
      <c r="F806">
        <v>99.606198000000006</v>
      </c>
    </row>
    <row r="807" spans="1:6" x14ac:dyDescent="0.35">
      <c r="A807" s="1">
        <v>41568</v>
      </c>
      <c r="B807">
        <v>45.379925999999998</v>
      </c>
      <c r="C807">
        <v>52.188754000000003</v>
      </c>
      <c r="D807">
        <v>35.972470999999999</v>
      </c>
      <c r="E807">
        <v>34.216008000000002</v>
      </c>
      <c r="F807">
        <v>99.209429999999998</v>
      </c>
    </row>
    <row r="808" spans="1:6" x14ac:dyDescent="0.35">
      <c r="A808" s="1">
        <v>41565</v>
      </c>
      <c r="B808">
        <v>45.794396999999996</v>
      </c>
      <c r="C808">
        <v>52.508006000000002</v>
      </c>
      <c r="D808">
        <v>36.664380000000001</v>
      </c>
      <c r="E808">
        <v>34.615164</v>
      </c>
      <c r="F808">
        <v>99.011049999999997</v>
      </c>
    </row>
    <row r="809" spans="1:6" x14ac:dyDescent="0.35">
      <c r="A809" s="1">
        <v>41564</v>
      </c>
      <c r="B809">
        <v>45.748342000000001</v>
      </c>
      <c r="C809">
        <v>53.137127</v>
      </c>
      <c r="D809">
        <v>36.429132000000003</v>
      </c>
      <c r="E809">
        <v>34.503768999999998</v>
      </c>
      <c r="F809">
        <v>98.330884999999995</v>
      </c>
    </row>
    <row r="810" spans="1:6" x14ac:dyDescent="0.35">
      <c r="A810" s="1">
        <v>41563</v>
      </c>
      <c r="B810">
        <v>44.947032999999998</v>
      </c>
      <c r="C810">
        <v>52.151193999999997</v>
      </c>
      <c r="D810">
        <v>35.674948000000001</v>
      </c>
      <c r="E810">
        <v>33.324869999999997</v>
      </c>
      <c r="F810">
        <v>97.187832999999998</v>
      </c>
    </row>
    <row r="811" spans="1:6" x14ac:dyDescent="0.35">
      <c r="A811" s="1">
        <v>41562</v>
      </c>
      <c r="B811">
        <v>43.648358999999999</v>
      </c>
      <c r="C811">
        <v>51.249769999999998</v>
      </c>
      <c r="D811">
        <v>35.204448999999997</v>
      </c>
      <c r="E811">
        <v>31.291958000000001</v>
      </c>
      <c r="F811">
        <v>95.468530999999999</v>
      </c>
    </row>
    <row r="812" spans="1:6" x14ac:dyDescent="0.35">
      <c r="A812" s="1">
        <v>41561</v>
      </c>
      <c r="B812">
        <v>43.906250999999997</v>
      </c>
      <c r="C812">
        <v>51.531464999999997</v>
      </c>
      <c r="D812">
        <v>35.536565000000003</v>
      </c>
      <c r="E812">
        <v>31.561157000000001</v>
      </c>
      <c r="F812">
        <v>97.074477000000002</v>
      </c>
    </row>
    <row r="813" spans="1:6" x14ac:dyDescent="0.35">
      <c r="A813" s="1">
        <v>41558</v>
      </c>
      <c r="B813">
        <v>43.915463000000003</v>
      </c>
      <c r="C813">
        <v>51.334274999999998</v>
      </c>
      <c r="D813">
        <v>35.605755000000002</v>
      </c>
      <c r="E813">
        <v>31.338370999999999</v>
      </c>
      <c r="F813">
        <v>97.121706000000003</v>
      </c>
    </row>
    <row r="814" spans="1:6" x14ac:dyDescent="0.35">
      <c r="A814" s="1">
        <v>41557</v>
      </c>
      <c r="B814">
        <v>44.062829999999998</v>
      </c>
      <c r="C814">
        <v>51.362447000000003</v>
      </c>
      <c r="D814">
        <v>35.280557999999999</v>
      </c>
      <c r="E814">
        <v>31.226980000000001</v>
      </c>
      <c r="F814">
        <v>95.563004000000006</v>
      </c>
    </row>
    <row r="815" spans="1:6" x14ac:dyDescent="0.35">
      <c r="A815" s="1">
        <v>41556</v>
      </c>
      <c r="B815">
        <v>42.745735000000003</v>
      </c>
      <c r="C815">
        <v>49.719223999999997</v>
      </c>
      <c r="D815">
        <v>34.560969999999998</v>
      </c>
      <c r="E815">
        <v>30.660734000000001</v>
      </c>
      <c r="F815">
        <v>93.616974999999996</v>
      </c>
    </row>
    <row r="816" spans="1:6" x14ac:dyDescent="0.35">
      <c r="A816" s="1">
        <v>41555</v>
      </c>
      <c r="B816">
        <v>42.920732000000001</v>
      </c>
      <c r="C816">
        <v>49.953969999999998</v>
      </c>
      <c r="D816">
        <v>34.685513</v>
      </c>
      <c r="E816">
        <v>30.512837999999999</v>
      </c>
      <c r="F816">
        <v>92.889581000000007</v>
      </c>
    </row>
    <row r="817" spans="1:6" x14ac:dyDescent="0.35">
      <c r="A817" s="1">
        <v>41554</v>
      </c>
      <c r="B817">
        <v>43.307572999999998</v>
      </c>
      <c r="C817">
        <v>50.573700000000002</v>
      </c>
      <c r="D817">
        <v>35.377426</v>
      </c>
      <c r="E817">
        <v>30.965772000000001</v>
      </c>
      <c r="F817">
        <v>93.928718000000003</v>
      </c>
    </row>
    <row r="818" spans="1:6" x14ac:dyDescent="0.35">
      <c r="A818" s="1">
        <v>41551</v>
      </c>
      <c r="B818">
        <v>43.768096</v>
      </c>
      <c r="C818">
        <v>50.564307999999997</v>
      </c>
      <c r="D818">
        <v>35.827168999999998</v>
      </c>
      <c r="E818">
        <v>31.021234</v>
      </c>
      <c r="F818">
        <v>94.863940999999997</v>
      </c>
    </row>
    <row r="819" spans="1:6" x14ac:dyDescent="0.35">
      <c r="A819" s="1">
        <v>41550</v>
      </c>
      <c r="B819">
        <v>42.883893</v>
      </c>
      <c r="C819">
        <v>50.235664999999997</v>
      </c>
      <c r="D819">
        <v>35.328992</v>
      </c>
      <c r="E819">
        <v>30.771659</v>
      </c>
      <c r="F819">
        <v>93.994844999999998</v>
      </c>
    </row>
    <row r="820" spans="1:6" x14ac:dyDescent="0.35">
      <c r="A820" s="1">
        <v>41549</v>
      </c>
      <c r="B820">
        <v>43.224679000000002</v>
      </c>
      <c r="C820">
        <v>49.963358999999997</v>
      </c>
      <c r="D820">
        <v>35.681866999999997</v>
      </c>
      <c r="E820">
        <v>31.335514</v>
      </c>
      <c r="F820">
        <v>95.081219000000004</v>
      </c>
    </row>
    <row r="821" spans="1:6" x14ac:dyDescent="0.35">
      <c r="A821" s="1">
        <v>41548</v>
      </c>
      <c r="B821">
        <v>43.187837999999999</v>
      </c>
      <c r="C821">
        <v>49.841293</v>
      </c>
      <c r="D821">
        <v>35.910195999999999</v>
      </c>
      <c r="E821">
        <v>31.224589000000002</v>
      </c>
      <c r="F821">
        <v>95.336276999999995</v>
      </c>
    </row>
    <row r="822" spans="1:6" x14ac:dyDescent="0.35">
      <c r="A822" s="1">
        <v>41547</v>
      </c>
      <c r="B822">
        <v>42.310181999999998</v>
      </c>
      <c r="C822">
        <v>48.968038</v>
      </c>
      <c r="D822">
        <v>35.460456000000001</v>
      </c>
      <c r="E822">
        <v>30.679221999999999</v>
      </c>
      <c r="F822">
        <v>94.486070999999995</v>
      </c>
    </row>
    <row r="823" spans="1:6" x14ac:dyDescent="0.35">
      <c r="A823" s="1">
        <v>41544</v>
      </c>
      <c r="B823">
        <v>42.237045999999999</v>
      </c>
      <c r="C823">
        <v>49.090102999999999</v>
      </c>
      <c r="D823">
        <v>35.723382000000001</v>
      </c>
      <c r="E823">
        <v>30.633005000000001</v>
      </c>
      <c r="F823">
        <v>94.363265999999996</v>
      </c>
    </row>
    <row r="824" spans="1:6" x14ac:dyDescent="0.35">
      <c r="A824" s="1">
        <v>41543</v>
      </c>
      <c r="B824">
        <v>42.904428000000003</v>
      </c>
      <c r="C824">
        <v>48.843152000000003</v>
      </c>
      <c r="D824">
        <v>35.958627999999997</v>
      </c>
      <c r="E824">
        <v>31.113668000000001</v>
      </c>
      <c r="F824">
        <v>95.336276999999995</v>
      </c>
    </row>
    <row r="825" spans="1:6" x14ac:dyDescent="0.35">
      <c r="A825" s="1">
        <v>41542</v>
      </c>
      <c r="B825">
        <v>42.611877</v>
      </c>
      <c r="C825">
        <v>48.917836999999999</v>
      </c>
      <c r="D825">
        <v>35.779144000000002</v>
      </c>
      <c r="E825">
        <v>31.122910000000001</v>
      </c>
      <c r="F825">
        <v>94.703349000000003</v>
      </c>
    </row>
    <row r="826" spans="1:6" x14ac:dyDescent="0.35">
      <c r="A826" s="1">
        <v>41541</v>
      </c>
      <c r="B826">
        <v>42.803863</v>
      </c>
      <c r="C826">
        <v>48.917836999999999</v>
      </c>
      <c r="D826">
        <v>35.620370999999999</v>
      </c>
      <c r="E826">
        <v>31.760714</v>
      </c>
      <c r="F826">
        <v>95.496870000000001</v>
      </c>
    </row>
    <row r="827" spans="1:6" x14ac:dyDescent="0.35">
      <c r="A827" s="1">
        <v>41540</v>
      </c>
      <c r="B827">
        <v>42.557022000000003</v>
      </c>
      <c r="C827">
        <v>49.711350000000003</v>
      </c>
      <c r="D827">
        <v>35.668694000000002</v>
      </c>
      <c r="E827">
        <v>32.46322</v>
      </c>
      <c r="F827">
        <v>96.243161000000001</v>
      </c>
    </row>
    <row r="828" spans="1:6" x14ac:dyDescent="0.35">
      <c r="A828" s="1">
        <v>41537</v>
      </c>
      <c r="B828">
        <v>42.767293000000002</v>
      </c>
      <c r="C828">
        <v>49.888722999999999</v>
      </c>
      <c r="D828">
        <v>36.000048</v>
      </c>
      <c r="E828">
        <v>32.620362</v>
      </c>
      <c r="F828">
        <v>96.413202999999996</v>
      </c>
    </row>
    <row r="829" spans="1:6" x14ac:dyDescent="0.35">
      <c r="A829" s="1">
        <v>41536</v>
      </c>
      <c r="B829">
        <v>43.452959</v>
      </c>
      <c r="C829">
        <v>49.898060000000001</v>
      </c>
      <c r="D829">
        <v>35.192376000000003</v>
      </c>
      <c r="E829">
        <v>32.666578000000001</v>
      </c>
      <c r="F829">
        <v>97.178392000000002</v>
      </c>
    </row>
    <row r="830" spans="1:6" x14ac:dyDescent="0.35">
      <c r="A830" s="1">
        <v>41535</v>
      </c>
      <c r="B830">
        <v>42.529597000000003</v>
      </c>
      <c r="C830">
        <v>49.776698000000003</v>
      </c>
      <c r="D830">
        <v>34.046447999999998</v>
      </c>
      <c r="E830">
        <v>32.953128999999997</v>
      </c>
      <c r="F830">
        <v>96.658818999999994</v>
      </c>
    </row>
    <row r="831" spans="1:6" x14ac:dyDescent="0.35">
      <c r="A831" s="1">
        <v>41534</v>
      </c>
      <c r="B831">
        <v>41.505668999999997</v>
      </c>
      <c r="C831">
        <v>50.010084999999997</v>
      </c>
      <c r="D831">
        <v>33.735804999999999</v>
      </c>
      <c r="E831">
        <v>32.324568999999997</v>
      </c>
      <c r="F831">
        <v>95.222920999999999</v>
      </c>
    </row>
    <row r="832" spans="1:6" x14ac:dyDescent="0.35">
      <c r="A832" s="1">
        <v>41533</v>
      </c>
      <c r="B832">
        <v>41.267969999999998</v>
      </c>
      <c r="C832">
        <v>49.711350000000003</v>
      </c>
      <c r="D832">
        <v>33.646062999999998</v>
      </c>
      <c r="E832">
        <v>32.361541000000003</v>
      </c>
      <c r="F832">
        <v>95.156795000000002</v>
      </c>
    </row>
    <row r="833" spans="1:6" x14ac:dyDescent="0.35">
      <c r="A833" s="1">
        <v>41530</v>
      </c>
      <c r="B833">
        <v>39.823501</v>
      </c>
      <c r="C833">
        <v>49.496634999999998</v>
      </c>
      <c r="D833">
        <v>33.452776999999998</v>
      </c>
      <c r="E833">
        <v>32.232132</v>
      </c>
      <c r="F833">
        <v>94.457731999999993</v>
      </c>
    </row>
    <row r="834" spans="1:6" x14ac:dyDescent="0.35">
      <c r="A834" s="1">
        <v>41529</v>
      </c>
      <c r="B834">
        <v>39.933207000000003</v>
      </c>
      <c r="C834">
        <v>49.33793</v>
      </c>
      <c r="D834">
        <v>33.563226999999998</v>
      </c>
      <c r="E834">
        <v>32.130453000000003</v>
      </c>
      <c r="F834">
        <v>94.136546999999993</v>
      </c>
    </row>
    <row r="835" spans="1:6" x14ac:dyDescent="0.35">
      <c r="A835" s="1">
        <v>41528</v>
      </c>
      <c r="B835">
        <v>39.549232000000003</v>
      </c>
      <c r="C835">
        <v>48.731127000000001</v>
      </c>
      <c r="D835">
        <v>33.797933</v>
      </c>
      <c r="E835">
        <v>32.121211000000002</v>
      </c>
      <c r="F835">
        <v>94.807263000000006</v>
      </c>
    </row>
    <row r="836" spans="1:6" x14ac:dyDescent="0.35">
      <c r="A836" s="1">
        <v>41527</v>
      </c>
      <c r="B836">
        <v>38.872709999999998</v>
      </c>
      <c r="C836">
        <v>47.732233000000001</v>
      </c>
      <c r="D836">
        <v>33.514904999999999</v>
      </c>
      <c r="E836">
        <v>31.511139</v>
      </c>
      <c r="F836">
        <v>94.174334999999999</v>
      </c>
    </row>
    <row r="837" spans="1:6" x14ac:dyDescent="0.35">
      <c r="A837" s="1">
        <v>41526</v>
      </c>
      <c r="B837">
        <v>38.671579999999999</v>
      </c>
      <c r="C837">
        <v>47.424160999999998</v>
      </c>
      <c r="D837">
        <v>33.100715000000001</v>
      </c>
      <c r="E837">
        <v>31.243075999999999</v>
      </c>
      <c r="F837">
        <v>94.202674000000002</v>
      </c>
    </row>
    <row r="838" spans="1:6" x14ac:dyDescent="0.35">
      <c r="A838" s="1">
        <v>41523</v>
      </c>
      <c r="B838">
        <v>38.296748999999998</v>
      </c>
      <c r="C838">
        <v>47.041407</v>
      </c>
      <c r="D838">
        <v>32.741751000000001</v>
      </c>
      <c r="E838">
        <v>30.965772000000001</v>
      </c>
      <c r="F838">
        <v>93.881482000000005</v>
      </c>
    </row>
    <row r="839" spans="1:6" x14ac:dyDescent="0.35">
      <c r="A839" s="1">
        <v>41522</v>
      </c>
      <c r="B839">
        <v>38.141333000000003</v>
      </c>
      <c r="C839">
        <v>46.836024999999999</v>
      </c>
      <c r="D839">
        <v>32.914327999999998</v>
      </c>
      <c r="E839">
        <v>31.187618000000001</v>
      </c>
      <c r="F839">
        <v>93.352468000000002</v>
      </c>
    </row>
    <row r="840" spans="1:6" x14ac:dyDescent="0.35">
      <c r="A840" s="1">
        <v>41521</v>
      </c>
      <c r="B840">
        <v>38.388173000000002</v>
      </c>
      <c r="C840">
        <v>46.901376999999997</v>
      </c>
      <c r="D840">
        <v>33.045490000000001</v>
      </c>
      <c r="E840">
        <v>30.928796999999999</v>
      </c>
      <c r="F840">
        <v>92.790392999999995</v>
      </c>
    </row>
    <row r="841" spans="1:6" x14ac:dyDescent="0.35">
      <c r="A841" s="1">
        <v>41520</v>
      </c>
      <c r="B841">
        <v>38.141333000000003</v>
      </c>
      <c r="C841">
        <v>46.882705999999999</v>
      </c>
      <c r="D841">
        <v>32.396591000000001</v>
      </c>
      <c r="E841">
        <v>30.438891999999999</v>
      </c>
      <c r="F841">
        <v>91.465080999999998</v>
      </c>
    </row>
    <row r="842" spans="1:6" x14ac:dyDescent="0.35">
      <c r="A842" s="1">
        <v>41516</v>
      </c>
      <c r="B842">
        <v>38.113903999999998</v>
      </c>
      <c r="C842">
        <v>46.938715999999999</v>
      </c>
      <c r="D842">
        <v>32.196399</v>
      </c>
      <c r="E842">
        <v>30.808634000000001</v>
      </c>
      <c r="F842">
        <v>91.530876000000006</v>
      </c>
    </row>
    <row r="843" spans="1:6" x14ac:dyDescent="0.35">
      <c r="A843" s="1">
        <v>41515</v>
      </c>
      <c r="B843">
        <v>38.205328000000002</v>
      </c>
      <c r="C843">
        <v>46.938715999999999</v>
      </c>
      <c r="D843">
        <v>32.306849</v>
      </c>
      <c r="E843">
        <v>31.178372</v>
      </c>
      <c r="F843">
        <v>91.718868000000001</v>
      </c>
    </row>
    <row r="844" spans="1:6" x14ac:dyDescent="0.35">
      <c r="A844" s="1">
        <v>41514</v>
      </c>
      <c r="B844">
        <v>38.42474</v>
      </c>
      <c r="C844">
        <v>46.695996000000001</v>
      </c>
      <c r="D844">
        <v>32.265428999999997</v>
      </c>
      <c r="E844">
        <v>31.196860000000001</v>
      </c>
      <c r="F844">
        <v>91.728262000000001</v>
      </c>
    </row>
    <row r="845" spans="1:6" x14ac:dyDescent="0.35">
      <c r="A845" s="1">
        <v>41513</v>
      </c>
      <c r="B845">
        <v>38.095618999999999</v>
      </c>
      <c r="C845">
        <v>46.705328999999999</v>
      </c>
      <c r="D845">
        <v>32.424202000000001</v>
      </c>
      <c r="E845">
        <v>31.437189</v>
      </c>
      <c r="F845">
        <v>91.408687</v>
      </c>
    </row>
    <row r="846" spans="1:6" x14ac:dyDescent="0.35">
      <c r="A846" s="1">
        <v>41512</v>
      </c>
      <c r="B846">
        <v>38.781286000000001</v>
      </c>
      <c r="C846">
        <v>47.582864999999998</v>
      </c>
      <c r="D846">
        <v>32.859102999999998</v>
      </c>
      <c r="E846">
        <v>31.908611000000001</v>
      </c>
      <c r="F846">
        <v>93.147565999999998</v>
      </c>
    </row>
    <row r="847" spans="1:6" x14ac:dyDescent="0.35">
      <c r="A847" s="1">
        <v>41509</v>
      </c>
      <c r="B847">
        <v>38.616728999999999</v>
      </c>
      <c r="C847">
        <v>47.834923000000003</v>
      </c>
      <c r="D847">
        <v>32.914327999999998</v>
      </c>
      <c r="E847">
        <v>32.204402999999999</v>
      </c>
      <c r="F847">
        <v>93.072368999999995</v>
      </c>
    </row>
    <row r="848" spans="1:6" x14ac:dyDescent="0.35">
      <c r="A848" s="1">
        <v>41508</v>
      </c>
      <c r="B848">
        <v>38.086478999999997</v>
      </c>
      <c r="C848">
        <v>47.237451</v>
      </c>
      <c r="D848">
        <v>33.114521000000003</v>
      </c>
      <c r="E848">
        <v>32.047260999999999</v>
      </c>
      <c r="F848">
        <v>92.912582</v>
      </c>
    </row>
    <row r="849" spans="1:6" x14ac:dyDescent="0.35">
      <c r="A849" s="1">
        <v>41507</v>
      </c>
      <c r="B849">
        <v>37.775643000000002</v>
      </c>
      <c r="C849">
        <v>46.938715999999999</v>
      </c>
      <c r="D849">
        <v>32.368977000000001</v>
      </c>
      <c r="E849">
        <v>32.019531999999998</v>
      </c>
      <c r="F849">
        <v>92.329826999999995</v>
      </c>
    </row>
    <row r="850" spans="1:6" x14ac:dyDescent="0.35">
      <c r="A850" s="1">
        <v>41506</v>
      </c>
      <c r="B850">
        <v>38.004198000000002</v>
      </c>
      <c r="C850">
        <v>47.676219000000003</v>
      </c>
      <c r="D850">
        <v>32.465622000000003</v>
      </c>
      <c r="E850">
        <v>32.084235999999997</v>
      </c>
      <c r="F850">
        <v>92.282826999999997</v>
      </c>
    </row>
    <row r="851" spans="1:6" x14ac:dyDescent="0.35">
      <c r="A851" s="1">
        <v>41505</v>
      </c>
      <c r="B851">
        <v>38.351604000000002</v>
      </c>
      <c r="C851">
        <v>47.732233000000001</v>
      </c>
      <c r="D851">
        <v>32.058334000000002</v>
      </c>
      <c r="E851">
        <v>32.241377999999997</v>
      </c>
      <c r="F851">
        <v>91.850458000000003</v>
      </c>
    </row>
    <row r="852" spans="1:6" x14ac:dyDescent="0.35">
      <c r="A852" s="1">
        <v>41502</v>
      </c>
      <c r="B852">
        <v>38.104762999999998</v>
      </c>
      <c r="C852">
        <v>47.909604999999999</v>
      </c>
      <c r="D852">
        <v>32.299945999999998</v>
      </c>
      <c r="E852">
        <v>32.324568999999997</v>
      </c>
      <c r="F852">
        <v>91.502679000000001</v>
      </c>
    </row>
    <row r="853" spans="1:6" x14ac:dyDescent="0.35">
      <c r="A853" s="1">
        <v>41501</v>
      </c>
      <c r="B853">
        <v>38.379029000000003</v>
      </c>
      <c r="C853">
        <v>48.068309999999997</v>
      </c>
      <c r="D853">
        <v>32.417299</v>
      </c>
      <c r="E853">
        <v>32.380028000000003</v>
      </c>
      <c r="F853">
        <v>91.953851</v>
      </c>
    </row>
    <row r="854" spans="1:6" x14ac:dyDescent="0.35">
      <c r="A854" s="1">
        <v>41500</v>
      </c>
      <c r="B854">
        <v>39.247540999999998</v>
      </c>
      <c r="C854">
        <v>48.759132000000001</v>
      </c>
      <c r="D854">
        <v>32.106656999999998</v>
      </c>
      <c r="E854">
        <v>32.916153999999999</v>
      </c>
      <c r="F854">
        <v>93.551738</v>
      </c>
    </row>
    <row r="855" spans="1:6" x14ac:dyDescent="0.35">
      <c r="A855" s="1">
        <v>41499</v>
      </c>
      <c r="B855">
        <v>39.613230999999999</v>
      </c>
      <c r="C855">
        <v>48.721789999999999</v>
      </c>
      <c r="D855">
        <v>32.389688</v>
      </c>
      <c r="E855">
        <v>33.221187999999998</v>
      </c>
      <c r="F855">
        <v>93.861918000000003</v>
      </c>
    </row>
    <row r="856" spans="1:6" x14ac:dyDescent="0.35">
      <c r="A856" s="1">
        <v>41498</v>
      </c>
      <c r="B856">
        <v>39.412101</v>
      </c>
      <c r="C856">
        <v>48.170997</v>
      </c>
      <c r="D856">
        <v>32.065237000000003</v>
      </c>
      <c r="E856">
        <v>33.184215999999999</v>
      </c>
      <c r="F856">
        <v>93.993509000000003</v>
      </c>
    </row>
    <row r="857" spans="1:6" x14ac:dyDescent="0.35">
      <c r="A857" s="1">
        <v>41495</v>
      </c>
      <c r="B857">
        <v>39.942348000000003</v>
      </c>
      <c r="C857">
        <v>48.142992</v>
      </c>
      <c r="D857">
        <v>31.906465000000001</v>
      </c>
      <c r="E857">
        <v>33.174970999999999</v>
      </c>
      <c r="F857">
        <v>93.937115000000006</v>
      </c>
    </row>
    <row r="858" spans="1:6" x14ac:dyDescent="0.35">
      <c r="A858" s="1">
        <v>41494</v>
      </c>
      <c r="B858">
        <v>40.225757999999999</v>
      </c>
      <c r="C858">
        <v>48.096314999999997</v>
      </c>
      <c r="D858">
        <v>31.651046999999998</v>
      </c>
      <c r="E858">
        <v>33.2027</v>
      </c>
      <c r="F858">
        <v>94.284886</v>
      </c>
    </row>
    <row r="859" spans="1:6" x14ac:dyDescent="0.35">
      <c r="A859" s="1">
        <v>41493</v>
      </c>
      <c r="B859">
        <v>39.988061000000002</v>
      </c>
      <c r="C859">
        <v>47.741567000000003</v>
      </c>
      <c r="D859">
        <v>31.947883999999998</v>
      </c>
      <c r="E859">
        <v>33.211945999999998</v>
      </c>
      <c r="F859">
        <v>93.993509000000003</v>
      </c>
    </row>
    <row r="860" spans="1:6" x14ac:dyDescent="0.35">
      <c r="A860" s="1">
        <v>41492</v>
      </c>
      <c r="B860">
        <v>40.353748000000003</v>
      </c>
      <c r="C860">
        <v>48.021630000000002</v>
      </c>
      <c r="D860">
        <v>31.809819999999998</v>
      </c>
      <c r="E860">
        <v>33.369084000000001</v>
      </c>
      <c r="F860">
        <v>94.153295999999997</v>
      </c>
    </row>
    <row r="861" spans="1:6" x14ac:dyDescent="0.35">
      <c r="A861" s="1">
        <v>41491</v>
      </c>
      <c r="B861">
        <v>39.878352</v>
      </c>
      <c r="C861">
        <v>48.114986999999999</v>
      </c>
      <c r="D861">
        <v>31.713175</v>
      </c>
      <c r="E861">
        <v>33.692608999999997</v>
      </c>
      <c r="F861">
        <v>94.717256000000006</v>
      </c>
    </row>
    <row r="862" spans="1:6" x14ac:dyDescent="0.35">
      <c r="A862" s="1">
        <v>41488</v>
      </c>
      <c r="B862">
        <v>40.079481999999999</v>
      </c>
      <c r="C862">
        <v>47.713560999999999</v>
      </c>
      <c r="D862">
        <v>32.016914999999997</v>
      </c>
      <c r="E862">
        <v>33.969914000000003</v>
      </c>
      <c r="F862">
        <v>95.412813</v>
      </c>
    </row>
    <row r="863" spans="1:6" x14ac:dyDescent="0.35">
      <c r="A863" s="1">
        <v>41487</v>
      </c>
      <c r="B863">
        <v>40.216616999999999</v>
      </c>
      <c r="C863">
        <v>47.694890000000001</v>
      </c>
      <c r="D863">
        <v>31.782209000000002</v>
      </c>
      <c r="E863">
        <v>34.053106</v>
      </c>
      <c r="F863">
        <v>96.916708</v>
      </c>
    </row>
    <row r="864" spans="1:6" x14ac:dyDescent="0.35">
      <c r="A864" s="1">
        <v>41486</v>
      </c>
      <c r="B864">
        <v>39.530951000000002</v>
      </c>
      <c r="C864">
        <v>46.761344000000001</v>
      </c>
      <c r="D864">
        <v>30.877893</v>
      </c>
      <c r="E864">
        <v>33.858992999999998</v>
      </c>
      <c r="F864">
        <v>97.490067999999994</v>
      </c>
    </row>
    <row r="865" spans="1:6" x14ac:dyDescent="0.35">
      <c r="A865" s="1">
        <v>41485</v>
      </c>
      <c r="B865">
        <v>39.613230999999999</v>
      </c>
      <c r="C865">
        <v>46.910710999999999</v>
      </c>
      <c r="D865">
        <v>30.960732</v>
      </c>
      <c r="E865">
        <v>34.09008</v>
      </c>
      <c r="F865">
        <v>96.803912999999994</v>
      </c>
    </row>
    <row r="866" spans="1:6" x14ac:dyDescent="0.35">
      <c r="A866" s="1">
        <v>41484</v>
      </c>
      <c r="B866">
        <v>40.006343000000001</v>
      </c>
      <c r="C866">
        <v>47.218783000000002</v>
      </c>
      <c r="D866">
        <v>31.298984999999998</v>
      </c>
      <c r="E866">
        <v>33.960672000000002</v>
      </c>
      <c r="F866">
        <v>96.916708</v>
      </c>
    </row>
    <row r="867" spans="1:6" x14ac:dyDescent="0.35">
      <c r="A867" s="1">
        <v>41481</v>
      </c>
      <c r="B867">
        <v>40.426887999999998</v>
      </c>
      <c r="C867">
        <v>47.666885000000001</v>
      </c>
      <c r="D867">
        <v>31.478469</v>
      </c>
      <c r="E867">
        <v>33.997642999999997</v>
      </c>
      <c r="F867">
        <v>97.048298000000003</v>
      </c>
    </row>
    <row r="868" spans="1:6" x14ac:dyDescent="0.35">
      <c r="A868" s="1">
        <v>41480</v>
      </c>
      <c r="B868">
        <v>40.161762000000003</v>
      </c>
      <c r="C868">
        <v>46.369252000000003</v>
      </c>
      <c r="D868">
        <v>32.210203999999997</v>
      </c>
      <c r="E868">
        <v>33.812775999999999</v>
      </c>
      <c r="F868">
        <v>97.302076999999997</v>
      </c>
    </row>
    <row r="869" spans="1:6" x14ac:dyDescent="0.35">
      <c r="A869" s="1">
        <v>41479</v>
      </c>
      <c r="B869">
        <v>40.765149000000001</v>
      </c>
      <c r="C869">
        <v>46.546627999999998</v>
      </c>
      <c r="D869">
        <v>32.279237999999999</v>
      </c>
      <c r="E869">
        <v>33.692608999999997</v>
      </c>
      <c r="F869">
        <v>97.499470000000002</v>
      </c>
    </row>
    <row r="870" spans="1:6" x14ac:dyDescent="0.35">
      <c r="A870" s="1">
        <v>41478</v>
      </c>
      <c r="B870">
        <v>41.313679999999998</v>
      </c>
      <c r="C870">
        <v>46.845362999999999</v>
      </c>
      <c r="D870">
        <v>32.079045999999998</v>
      </c>
      <c r="E870">
        <v>33.905208999999999</v>
      </c>
      <c r="F870">
        <v>98.044627000000006</v>
      </c>
    </row>
    <row r="871" spans="1:6" x14ac:dyDescent="0.35">
      <c r="A871" s="1">
        <v>41477</v>
      </c>
      <c r="B871">
        <v>41.139978999999997</v>
      </c>
      <c r="C871">
        <v>47.162768999999997</v>
      </c>
      <c r="D871">
        <v>32.306849</v>
      </c>
      <c r="E871">
        <v>33.091779000000002</v>
      </c>
      <c r="F871">
        <v>98.223217000000005</v>
      </c>
    </row>
    <row r="872" spans="1:6" x14ac:dyDescent="0.35">
      <c r="A872" s="1">
        <v>41474</v>
      </c>
      <c r="B872">
        <v>40.399458000000003</v>
      </c>
      <c r="C872">
        <v>47.162768999999997</v>
      </c>
      <c r="D872">
        <v>31.892658999999998</v>
      </c>
      <c r="E872">
        <v>33.156483999999999</v>
      </c>
      <c r="F872">
        <v>97.414872000000003</v>
      </c>
    </row>
    <row r="873" spans="1:6" x14ac:dyDescent="0.35">
      <c r="A873" s="1">
        <v>41473</v>
      </c>
      <c r="B873">
        <v>40.180047000000002</v>
      </c>
      <c r="C873">
        <v>46.826690999999997</v>
      </c>
      <c r="D873">
        <v>31.685563999999999</v>
      </c>
      <c r="E873">
        <v>32.999344999999998</v>
      </c>
      <c r="F873">
        <v>96.794518999999994</v>
      </c>
    </row>
    <row r="874" spans="1:6" x14ac:dyDescent="0.35">
      <c r="A874" s="1">
        <v>41472</v>
      </c>
      <c r="B874">
        <v>40.692008999999999</v>
      </c>
      <c r="C874">
        <v>46.257227999999998</v>
      </c>
      <c r="D874">
        <v>31.485372000000002</v>
      </c>
      <c r="E874">
        <v>33.110267</v>
      </c>
      <c r="F874">
        <v>95.835780999999997</v>
      </c>
    </row>
    <row r="875" spans="1:6" x14ac:dyDescent="0.35">
      <c r="A875" s="1">
        <v>41471</v>
      </c>
      <c r="B875">
        <v>41.130839000000002</v>
      </c>
      <c r="C875">
        <v>45.949159000000002</v>
      </c>
      <c r="D875">
        <v>31.692467000000001</v>
      </c>
      <c r="E875">
        <v>32.999344999999998</v>
      </c>
      <c r="F875">
        <v>95.779387</v>
      </c>
    </row>
    <row r="876" spans="1:6" x14ac:dyDescent="0.35">
      <c r="A876" s="1">
        <v>41470</v>
      </c>
      <c r="B876">
        <v>41.286254999999997</v>
      </c>
      <c r="C876">
        <v>46.434604</v>
      </c>
      <c r="D876">
        <v>31.830532000000002</v>
      </c>
      <c r="E876">
        <v>32.795986999999997</v>
      </c>
      <c r="F876">
        <v>96.033165999999994</v>
      </c>
    </row>
    <row r="877" spans="1:6" x14ac:dyDescent="0.35">
      <c r="A877" s="1">
        <v>41467</v>
      </c>
      <c r="B877">
        <v>41.880499999999998</v>
      </c>
      <c r="C877">
        <v>46.313242000000002</v>
      </c>
      <c r="D877">
        <v>31.582017</v>
      </c>
      <c r="E877">
        <v>32.648091000000001</v>
      </c>
      <c r="F877">
        <v>95.882779999999997</v>
      </c>
    </row>
    <row r="878" spans="1:6" x14ac:dyDescent="0.35">
      <c r="A878" s="1">
        <v>41466</v>
      </c>
      <c r="B878">
        <v>42.081626999999997</v>
      </c>
      <c r="C878">
        <v>46.247894000000002</v>
      </c>
      <c r="D878">
        <v>31.561305000000001</v>
      </c>
      <c r="E878">
        <v>32.694307999999999</v>
      </c>
      <c r="F878">
        <v>94.00291</v>
      </c>
    </row>
    <row r="879" spans="1:6" x14ac:dyDescent="0.35">
      <c r="A879" s="1">
        <v>41465</v>
      </c>
      <c r="B879">
        <v>41.011989</v>
      </c>
      <c r="C879">
        <v>45.547733999999998</v>
      </c>
      <c r="D879">
        <v>31.278276999999999</v>
      </c>
      <c r="E879">
        <v>31.982558999999998</v>
      </c>
      <c r="F879">
        <v>93.147565999999998</v>
      </c>
    </row>
    <row r="880" spans="1:6" x14ac:dyDescent="0.35">
      <c r="A880" s="1">
        <v>41464</v>
      </c>
      <c r="B880">
        <v>40.719437999999997</v>
      </c>
      <c r="C880">
        <v>44.819564999999997</v>
      </c>
      <c r="D880">
        <v>30.788150999999999</v>
      </c>
      <c r="E880">
        <v>31.982558999999998</v>
      </c>
      <c r="F880">
        <v>92.827990999999997</v>
      </c>
    </row>
    <row r="881" spans="1:6" x14ac:dyDescent="0.35">
      <c r="A881" s="1">
        <v>41463</v>
      </c>
      <c r="B881">
        <v>40.198332000000001</v>
      </c>
      <c r="C881">
        <v>44.380800999999998</v>
      </c>
      <c r="D881">
        <v>30.622475000000001</v>
      </c>
      <c r="E881">
        <v>32.599376999999997</v>
      </c>
      <c r="F881">
        <v>93.391951000000006</v>
      </c>
    </row>
    <row r="882" spans="1:6" x14ac:dyDescent="0.35">
      <c r="A882" s="1">
        <v>41460</v>
      </c>
      <c r="B882">
        <v>40.390318000000001</v>
      </c>
      <c r="C882">
        <v>44.418143000000001</v>
      </c>
      <c r="D882">
        <v>30.532733</v>
      </c>
      <c r="E882">
        <v>32.148268000000002</v>
      </c>
      <c r="F882">
        <v>92.743392999999998</v>
      </c>
    </row>
    <row r="883" spans="1:6" x14ac:dyDescent="0.35">
      <c r="A883" s="1">
        <v>41458</v>
      </c>
      <c r="B883">
        <v>39.604087</v>
      </c>
      <c r="C883">
        <v>44.156748</v>
      </c>
      <c r="D883">
        <v>29.800996999999999</v>
      </c>
      <c r="E883">
        <v>31.53145</v>
      </c>
      <c r="F883">
        <v>91.925653999999994</v>
      </c>
    </row>
    <row r="884" spans="1:6" x14ac:dyDescent="0.35">
      <c r="A884" s="1">
        <v>41457</v>
      </c>
      <c r="B884">
        <v>40.216616999999999</v>
      </c>
      <c r="C884">
        <v>43.895356</v>
      </c>
      <c r="D884">
        <v>29.745771999999999</v>
      </c>
      <c r="E884">
        <v>32.093032999999998</v>
      </c>
      <c r="F884">
        <v>91.305294000000004</v>
      </c>
    </row>
    <row r="885" spans="1:6" x14ac:dyDescent="0.35">
      <c r="A885" s="1">
        <v>41456</v>
      </c>
      <c r="B885">
        <v>40.655442999999998</v>
      </c>
      <c r="C885">
        <v>44.427477000000003</v>
      </c>
      <c r="D885">
        <v>30.090931000000001</v>
      </c>
      <c r="E885">
        <v>32.249538000000001</v>
      </c>
      <c r="F885">
        <v>93.288556999999997</v>
      </c>
    </row>
    <row r="886" spans="1:6" x14ac:dyDescent="0.35">
      <c r="A886" s="1">
        <v>41453</v>
      </c>
      <c r="B886">
        <v>40.537520999999998</v>
      </c>
      <c r="C886">
        <v>44.063395</v>
      </c>
      <c r="D886">
        <v>29.517966999999999</v>
      </c>
      <c r="E886">
        <v>32.111446000000001</v>
      </c>
      <c r="F886">
        <v>92.893786000000006</v>
      </c>
    </row>
    <row r="887" spans="1:6" x14ac:dyDescent="0.35">
      <c r="A887" s="1">
        <v>41452</v>
      </c>
      <c r="B887">
        <v>41.997923999999998</v>
      </c>
      <c r="C887">
        <v>44.548839000000001</v>
      </c>
      <c r="D887">
        <v>29.656026000000001</v>
      </c>
      <c r="E887">
        <v>32.553345999999998</v>
      </c>
      <c r="F887">
        <v>92.81859</v>
      </c>
    </row>
    <row r="888" spans="1:6" x14ac:dyDescent="0.35">
      <c r="A888" s="1">
        <v>41451</v>
      </c>
      <c r="B888">
        <v>42.15213</v>
      </c>
      <c r="C888">
        <v>44.462952000000001</v>
      </c>
      <c r="D888">
        <v>29.146615000000001</v>
      </c>
      <c r="E888">
        <v>32.774293999999998</v>
      </c>
      <c r="F888">
        <v>93.203967000000006</v>
      </c>
    </row>
    <row r="889" spans="1:6" x14ac:dyDescent="0.35">
      <c r="A889" s="1">
        <v>41450</v>
      </c>
      <c r="B889">
        <v>40.981993000000003</v>
      </c>
      <c r="C889">
        <v>43.266264</v>
      </c>
      <c r="D889">
        <v>29.242989999999999</v>
      </c>
      <c r="E889">
        <v>32.323188999999999</v>
      </c>
      <c r="F889">
        <v>92.113639000000006</v>
      </c>
    </row>
    <row r="890" spans="1:6" x14ac:dyDescent="0.35">
      <c r="A890" s="1">
        <v>41449</v>
      </c>
      <c r="B890">
        <v>41.245047999999997</v>
      </c>
      <c r="C890">
        <v>43.210607000000003</v>
      </c>
      <c r="D890">
        <v>29.125962999999999</v>
      </c>
      <c r="E890">
        <v>32.194302</v>
      </c>
      <c r="F890">
        <v>91.822260999999997</v>
      </c>
    </row>
    <row r="891" spans="1:6" x14ac:dyDescent="0.35">
      <c r="A891" s="1">
        <v>41446</v>
      </c>
      <c r="B891">
        <v>41.480888</v>
      </c>
      <c r="C891">
        <v>43.813586000000001</v>
      </c>
      <c r="D891">
        <v>29.587185999999999</v>
      </c>
      <c r="E891">
        <v>32.755884999999999</v>
      </c>
      <c r="F891">
        <v>90.261965000000004</v>
      </c>
    </row>
    <row r="892" spans="1:6" x14ac:dyDescent="0.35">
      <c r="A892" s="1">
        <v>41445</v>
      </c>
      <c r="B892">
        <v>40.437745</v>
      </c>
      <c r="C892">
        <v>43.66516</v>
      </c>
      <c r="D892">
        <v>29.132846000000001</v>
      </c>
      <c r="E892">
        <v>32.378425</v>
      </c>
      <c r="F892">
        <v>90.468751999999995</v>
      </c>
    </row>
    <row r="893" spans="1:6" x14ac:dyDescent="0.35">
      <c r="A893" s="1">
        <v>41444</v>
      </c>
      <c r="B893">
        <v>41.771154000000003</v>
      </c>
      <c r="C893">
        <v>44.871122999999997</v>
      </c>
      <c r="D893">
        <v>29.958919999999999</v>
      </c>
      <c r="E893">
        <v>33.335877000000004</v>
      </c>
      <c r="F893">
        <v>92.856188000000003</v>
      </c>
    </row>
    <row r="894" spans="1:6" x14ac:dyDescent="0.35">
      <c r="A894" s="1">
        <v>41443</v>
      </c>
      <c r="B894">
        <v>42.496819000000002</v>
      </c>
      <c r="C894">
        <v>45.232911999999999</v>
      </c>
      <c r="D894">
        <v>30.840064999999999</v>
      </c>
      <c r="E894">
        <v>34.532690000000002</v>
      </c>
      <c r="F894">
        <v>94.369484</v>
      </c>
    </row>
    <row r="895" spans="1:6" x14ac:dyDescent="0.35">
      <c r="A895" s="1">
        <v>41442</v>
      </c>
      <c r="B895">
        <v>42.124915999999999</v>
      </c>
      <c r="C895">
        <v>44.759804000000003</v>
      </c>
      <c r="D895">
        <v>30.550937999999999</v>
      </c>
      <c r="E895">
        <v>33.961903</v>
      </c>
      <c r="F895">
        <v>94.153295999999997</v>
      </c>
    </row>
    <row r="896" spans="1:6" x14ac:dyDescent="0.35">
      <c r="A896" s="1">
        <v>41439</v>
      </c>
      <c r="B896">
        <v>42.451466000000003</v>
      </c>
      <c r="C896">
        <v>44.370187000000001</v>
      </c>
      <c r="D896">
        <v>30.289349000000001</v>
      </c>
      <c r="E896">
        <v>33.888255000000001</v>
      </c>
      <c r="F896">
        <v>92.715197000000003</v>
      </c>
    </row>
    <row r="897" spans="1:6" x14ac:dyDescent="0.35">
      <c r="A897" s="1">
        <v>41438</v>
      </c>
      <c r="B897">
        <v>42.787084999999998</v>
      </c>
      <c r="C897">
        <v>44.435122999999997</v>
      </c>
      <c r="D897">
        <v>30.626662</v>
      </c>
      <c r="E897">
        <v>33.786985000000001</v>
      </c>
      <c r="F897">
        <v>92.677598000000003</v>
      </c>
    </row>
    <row r="898" spans="1:6" x14ac:dyDescent="0.35">
      <c r="A898" s="1">
        <v>41437</v>
      </c>
      <c r="B898">
        <v>42.242837000000002</v>
      </c>
      <c r="C898">
        <v>43.748649999999998</v>
      </c>
      <c r="D898">
        <v>30.234278</v>
      </c>
      <c r="E898">
        <v>33.547620000000002</v>
      </c>
      <c r="F898">
        <v>91.803458000000006</v>
      </c>
    </row>
    <row r="899" spans="1:6" x14ac:dyDescent="0.35">
      <c r="A899" s="1">
        <v>41436</v>
      </c>
      <c r="B899">
        <v>42.895938000000001</v>
      </c>
      <c r="C899">
        <v>43.590949000000002</v>
      </c>
      <c r="D899">
        <v>30.564706999999999</v>
      </c>
      <c r="E899">
        <v>33.906668000000003</v>
      </c>
      <c r="F899">
        <v>92.405016000000003</v>
      </c>
    </row>
    <row r="900" spans="1:6" x14ac:dyDescent="0.35">
      <c r="A900" s="1">
        <v>41435</v>
      </c>
      <c r="B900">
        <v>42.914079999999998</v>
      </c>
      <c r="C900">
        <v>43.451797999999997</v>
      </c>
      <c r="D900">
        <v>30.791876999999999</v>
      </c>
      <c r="E900">
        <v>34.514280999999997</v>
      </c>
      <c r="F900">
        <v>92.602401999999998</v>
      </c>
    </row>
    <row r="901" spans="1:6" x14ac:dyDescent="0.35">
      <c r="A901" s="1">
        <v>41432</v>
      </c>
      <c r="B901">
        <v>43.086424000000001</v>
      </c>
      <c r="C901">
        <v>43.507458999999997</v>
      </c>
      <c r="D901">
        <v>31.081004</v>
      </c>
      <c r="E901">
        <v>34.532690000000002</v>
      </c>
      <c r="F901">
        <v>92.762196000000003</v>
      </c>
    </row>
    <row r="902" spans="1:6" x14ac:dyDescent="0.35">
      <c r="A902" s="1">
        <v>41431</v>
      </c>
      <c r="B902">
        <v>42.632883</v>
      </c>
      <c r="C902">
        <v>42.793157000000001</v>
      </c>
      <c r="D902">
        <v>30.984628000000001</v>
      </c>
      <c r="E902">
        <v>33.731746000000001</v>
      </c>
      <c r="F902">
        <v>91.878654999999995</v>
      </c>
    </row>
    <row r="903" spans="1:6" x14ac:dyDescent="0.35">
      <c r="A903" s="1">
        <v>41430</v>
      </c>
      <c r="B903">
        <v>41.880003000000002</v>
      </c>
      <c r="C903">
        <v>42.691113000000001</v>
      </c>
      <c r="D903">
        <v>30.654197</v>
      </c>
      <c r="E903">
        <v>33.418733000000003</v>
      </c>
      <c r="F903">
        <v>91.098506999999998</v>
      </c>
    </row>
    <row r="904" spans="1:6" x14ac:dyDescent="0.35">
      <c r="A904" s="1">
        <v>41429</v>
      </c>
      <c r="B904">
        <v>42.478681000000002</v>
      </c>
      <c r="C904">
        <v>43.127116999999998</v>
      </c>
      <c r="D904">
        <v>31.266867999999999</v>
      </c>
      <c r="E904">
        <v>33.879047</v>
      </c>
      <c r="F904">
        <v>91.996145999999996</v>
      </c>
    </row>
    <row r="905" spans="1:6" x14ac:dyDescent="0.35">
      <c r="A905" s="1">
        <v>41428</v>
      </c>
      <c r="B905">
        <v>43.168061999999999</v>
      </c>
      <c r="C905">
        <v>43.813586000000001</v>
      </c>
      <c r="D905">
        <v>31.328825999999999</v>
      </c>
      <c r="E905">
        <v>34.210473</v>
      </c>
      <c r="F905">
        <v>92.772361000000004</v>
      </c>
    </row>
    <row r="906" spans="1:6" x14ac:dyDescent="0.35">
      <c r="A906" s="1">
        <v>41425</v>
      </c>
      <c r="B906">
        <v>41.734870000000001</v>
      </c>
      <c r="C906">
        <v>43.563116999999998</v>
      </c>
      <c r="D906">
        <v>31.287521999999999</v>
      </c>
      <c r="E906">
        <v>33.759363999999998</v>
      </c>
      <c r="F906">
        <v>92.229946999999996</v>
      </c>
    </row>
    <row r="907" spans="1:6" x14ac:dyDescent="0.35">
      <c r="A907" s="1">
        <v>41424</v>
      </c>
      <c r="B907">
        <v>42.651024999999997</v>
      </c>
      <c r="C907">
        <v>44.221756999999997</v>
      </c>
      <c r="D907">
        <v>31.700558000000001</v>
      </c>
      <c r="E907">
        <v>34.689199000000002</v>
      </c>
      <c r="F907">
        <v>94.287396000000001</v>
      </c>
    </row>
    <row r="908" spans="1:6" x14ac:dyDescent="0.35">
      <c r="A908" s="1">
        <v>41423</v>
      </c>
      <c r="B908">
        <v>42.369827999999998</v>
      </c>
      <c r="C908">
        <v>43.683714000000002</v>
      </c>
      <c r="D908">
        <v>31.700558000000001</v>
      </c>
      <c r="E908">
        <v>34.726025</v>
      </c>
      <c r="F908">
        <v>94.278041999999999</v>
      </c>
    </row>
    <row r="909" spans="1:6" x14ac:dyDescent="0.35">
      <c r="A909" s="1">
        <v>41422</v>
      </c>
      <c r="B909">
        <v>43.249699</v>
      </c>
      <c r="C909">
        <v>43.859969</v>
      </c>
      <c r="D909">
        <v>31.962147000000002</v>
      </c>
      <c r="E909">
        <v>35.499350999999997</v>
      </c>
      <c r="F909">
        <v>95.316120999999995</v>
      </c>
    </row>
    <row r="910" spans="1:6" x14ac:dyDescent="0.35">
      <c r="A910" s="1">
        <v>41418</v>
      </c>
      <c r="B910">
        <v>42.995716999999999</v>
      </c>
      <c r="C910">
        <v>43.757925</v>
      </c>
      <c r="D910">
        <v>31.383897000000001</v>
      </c>
      <c r="E910">
        <v>34.762847000000001</v>
      </c>
      <c r="F910">
        <v>94.296750000000003</v>
      </c>
    </row>
    <row r="911" spans="1:6" x14ac:dyDescent="0.35">
      <c r="A911" s="1">
        <v>41417</v>
      </c>
      <c r="B911">
        <v>42.632883</v>
      </c>
      <c r="C911">
        <v>43.757925</v>
      </c>
      <c r="D911">
        <v>31.487155999999999</v>
      </c>
      <c r="E911">
        <v>34.505073000000003</v>
      </c>
      <c r="F911">
        <v>93.679511000000005</v>
      </c>
    </row>
    <row r="912" spans="1:6" x14ac:dyDescent="0.35">
      <c r="A912" s="1">
        <v>41416</v>
      </c>
      <c r="B912">
        <v>42.088634999999996</v>
      </c>
      <c r="C912">
        <v>44.147545999999998</v>
      </c>
      <c r="D912">
        <v>31.831351000000002</v>
      </c>
      <c r="E912">
        <v>34.726025</v>
      </c>
      <c r="F912">
        <v>93.539229000000006</v>
      </c>
    </row>
    <row r="913" spans="1:6" x14ac:dyDescent="0.35">
      <c r="A913" s="1">
        <v>41415</v>
      </c>
      <c r="B913">
        <v>39.966061000000003</v>
      </c>
      <c r="C913">
        <v>44.490780999999998</v>
      </c>
      <c r="D913">
        <v>32.182431999999999</v>
      </c>
      <c r="E913">
        <v>34.726025</v>
      </c>
      <c r="F913">
        <v>94.465086999999997</v>
      </c>
    </row>
    <row r="914" spans="1:6" x14ac:dyDescent="0.35">
      <c r="A914" s="1">
        <v>41414</v>
      </c>
      <c r="B914">
        <v>39.693933999999999</v>
      </c>
      <c r="C914">
        <v>44.546441999999999</v>
      </c>
      <c r="D914">
        <v>31.900192000000001</v>
      </c>
      <c r="E914">
        <v>34.808881</v>
      </c>
      <c r="F914">
        <v>94.567960999999997</v>
      </c>
    </row>
    <row r="915" spans="1:6" x14ac:dyDescent="0.35">
      <c r="A915" s="1">
        <v>41411</v>
      </c>
      <c r="B915">
        <v>39.276676999999999</v>
      </c>
      <c r="C915">
        <v>44.333080000000002</v>
      </c>
      <c r="D915">
        <v>31.363243000000001</v>
      </c>
      <c r="E915">
        <v>33.685715999999999</v>
      </c>
      <c r="F915">
        <v>95.185192000000001</v>
      </c>
    </row>
    <row r="916" spans="1:6" x14ac:dyDescent="0.35">
      <c r="A916" s="1">
        <v>41410</v>
      </c>
      <c r="B916">
        <v>38.795923999999999</v>
      </c>
      <c r="C916">
        <v>43.600223999999997</v>
      </c>
      <c r="D916">
        <v>30.970858</v>
      </c>
      <c r="E916">
        <v>33.906668000000003</v>
      </c>
      <c r="F916">
        <v>93.988130999999996</v>
      </c>
    </row>
    <row r="917" spans="1:6" x14ac:dyDescent="0.35">
      <c r="A917" s="1">
        <v>41409</v>
      </c>
      <c r="B917">
        <v>40.220042999999997</v>
      </c>
      <c r="C917">
        <v>43.386862000000001</v>
      </c>
      <c r="D917">
        <v>31.445851999999999</v>
      </c>
      <c r="E917">
        <v>34.670786</v>
      </c>
      <c r="F917">
        <v>94.773700000000005</v>
      </c>
    </row>
    <row r="918" spans="1:6" x14ac:dyDescent="0.35">
      <c r="A918" s="1">
        <v>41408</v>
      </c>
      <c r="B918">
        <v>38.287956000000001</v>
      </c>
      <c r="C918">
        <v>42.913750999999998</v>
      </c>
      <c r="D918">
        <v>30.268697</v>
      </c>
      <c r="E918">
        <v>34.109203000000001</v>
      </c>
      <c r="F918">
        <v>95.175837999999999</v>
      </c>
    </row>
    <row r="919" spans="1:6" x14ac:dyDescent="0.35">
      <c r="A919" s="1">
        <v>41407</v>
      </c>
      <c r="B919">
        <v>37.135961000000002</v>
      </c>
      <c r="C919">
        <v>42.820985999999998</v>
      </c>
      <c r="D919">
        <v>29.628491</v>
      </c>
      <c r="E919">
        <v>33.464764000000002</v>
      </c>
      <c r="F919">
        <v>93.829148000000004</v>
      </c>
    </row>
    <row r="920" spans="1:6" x14ac:dyDescent="0.35">
      <c r="A920" s="1">
        <v>41404</v>
      </c>
      <c r="B920">
        <v>36.727777000000003</v>
      </c>
      <c r="C920">
        <v>43.006518999999997</v>
      </c>
      <c r="D920">
        <v>30.034642999999999</v>
      </c>
      <c r="E920">
        <v>33.299050999999999</v>
      </c>
      <c r="F920">
        <v>93.155799000000002</v>
      </c>
    </row>
    <row r="921" spans="1:6" x14ac:dyDescent="0.35">
      <c r="A921" s="1">
        <v>41403</v>
      </c>
      <c r="B921">
        <v>36.219808999999998</v>
      </c>
      <c r="C921">
        <v>42.700387999999997</v>
      </c>
      <c r="D921">
        <v>29.711096999999999</v>
      </c>
      <c r="E921">
        <v>33.308259</v>
      </c>
      <c r="F921">
        <v>91.416315999999995</v>
      </c>
    </row>
    <row r="922" spans="1:6" x14ac:dyDescent="0.35">
      <c r="A922" s="1">
        <v>41402</v>
      </c>
      <c r="B922">
        <v>35.993039000000003</v>
      </c>
      <c r="C922">
        <v>43.015794</v>
      </c>
      <c r="D922">
        <v>29.559650999999999</v>
      </c>
      <c r="E922">
        <v>33.409528999999999</v>
      </c>
      <c r="F922">
        <v>91.257333000000003</v>
      </c>
    </row>
    <row r="923" spans="1:6" x14ac:dyDescent="0.35">
      <c r="A923" s="1">
        <v>41401</v>
      </c>
      <c r="B923">
        <v>36.301447000000003</v>
      </c>
      <c r="C923">
        <v>43.090009000000002</v>
      </c>
      <c r="D923">
        <v>29.187919000000001</v>
      </c>
      <c r="E923">
        <v>33.197785000000003</v>
      </c>
      <c r="F923">
        <v>91.15446</v>
      </c>
    </row>
    <row r="924" spans="1:6" x14ac:dyDescent="0.35">
      <c r="A924" s="1">
        <v>41400</v>
      </c>
      <c r="B924">
        <v>36.301447000000003</v>
      </c>
      <c r="C924">
        <v>42.635452000000001</v>
      </c>
      <c r="D924">
        <v>28.912561</v>
      </c>
      <c r="E924">
        <v>33.004451000000003</v>
      </c>
      <c r="F924">
        <v>90.630747</v>
      </c>
    </row>
    <row r="925" spans="1:6" x14ac:dyDescent="0.35">
      <c r="A925" s="1">
        <v>41397</v>
      </c>
      <c r="B925">
        <v>36.464722000000002</v>
      </c>
      <c r="C925">
        <v>43.034348000000001</v>
      </c>
      <c r="D925">
        <v>28.602782000000001</v>
      </c>
      <c r="E925">
        <v>33.879047</v>
      </c>
      <c r="F925">
        <v>91.117051000000004</v>
      </c>
    </row>
    <row r="926" spans="1:6" x14ac:dyDescent="0.35">
      <c r="A926" s="1">
        <v>41396</v>
      </c>
      <c r="B926">
        <v>36.292374000000002</v>
      </c>
      <c r="C926">
        <v>42.820985999999998</v>
      </c>
      <c r="D926">
        <v>28.554594000000002</v>
      </c>
      <c r="E926">
        <v>34.118411000000002</v>
      </c>
      <c r="F926">
        <v>89.929343000000003</v>
      </c>
    </row>
    <row r="927" spans="1:6" x14ac:dyDescent="0.35">
      <c r="A927" s="1">
        <v>41395</v>
      </c>
      <c r="B927">
        <v>36.029322999999998</v>
      </c>
      <c r="C927">
        <v>40.761569999999999</v>
      </c>
      <c r="D927">
        <v>28.437569</v>
      </c>
      <c r="E927">
        <v>33.961903</v>
      </c>
      <c r="F927">
        <v>87.516512000000006</v>
      </c>
    </row>
    <row r="928" spans="1:6" x14ac:dyDescent="0.35">
      <c r="A928" s="1">
        <v>41394</v>
      </c>
      <c r="B928">
        <v>36.029322999999998</v>
      </c>
      <c r="C928">
        <v>41.021318000000001</v>
      </c>
      <c r="D928">
        <v>28.527059000000001</v>
      </c>
      <c r="E928">
        <v>33.989521000000003</v>
      </c>
      <c r="F928">
        <v>88.189860999999993</v>
      </c>
    </row>
    <row r="929" spans="1:6" x14ac:dyDescent="0.35">
      <c r="A929" s="1">
        <v>41393</v>
      </c>
      <c r="B929">
        <v>36.201667</v>
      </c>
      <c r="C929">
        <v>40.817231</v>
      </c>
      <c r="D929">
        <v>28.540828000000001</v>
      </c>
      <c r="E929">
        <v>33.814602999999998</v>
      </c>
      <c r="F929">
        <v>88.666809999999998</v>
      </c>
    </row>
    <row r="930" spans="1:6" x14ac:dyDescent="0.35">
      <c r="A930" s="1">
        <v>41390</v>
      </c>
      <c r="B930">
        <v>36.537286999999999</v>
      </c>
      <c r="C930">
        <v>40.798676999999998</v>
      </c>
      <c r="D930">
        <v>28.430685</v>
      </c>
      <c r="E930">
        <v>33.566032999999997</v>
      </c>
      <c r="F930">
        <v>88.489125999999999</v>
      </c>
    </row>
    <row r="931" spans="1:6" x14ac:dyDescent="0.35">
      <c r="A931" s="1">
        <v>41389</v>
      </c>
      <c r="B931">
        <v>36.482863999999999</v>
      </c>
      <c r="C931">
        <v>41.021318000000001</v>
      </c>
      <c r="D931">
        <v>29.415087</v>
      </c>
      <c r="E931">
        <v>33.593654999999998</v>
      </c>
      <c r="F931">
        <v>90.144435999999999</v>
      </c>
    </row>
    <row r="932" spans="1:6" x14ac:dyDescent="0.35">
      <c r="A932" s="1">
        <v>41388</v>
      </c>
      <c r="B932">
        <v>37.598574999999997</v>
      </c>
      <c r="C932">
        <v>41.179018999999997</v>
      </c>
      <c r="D932">
        <v>29.497696000000001</v>
      </c>
      <c r="E932">
        <v>33.621271999999998</v>
      </c>
      <c r="F932">
        <v>88.807092999999995</v>
      </c>
    </row>
    <row r="933" spans="1:6" x14ac:dyDescent="0.35">
      <c r="A933" s="1">
        <v>41387</v>
      </c>
      <c r="B933">
        <v>38.369593999999999</v>
      </c>
      <c r="C933">
        <v>40.631697000000003</v>
      </c>
      <c r="D933">
        <v>29.332481000000001</v>
      </c>
      <c r="E933">
        <v>34.256503000000002</v>
      </c>
      <c r="F933">
        <v>89.630071000000001</v>
      </c>
    </row>
    <row r="934" spans="1:6" x14ac:dyDescent="0.35">
      <c r="A934" s="1">
        <v>41386</v>
      </c>
      <c r="B934">
        <v>38.033974000000001</v>
      </c>
      <c r="C934">
        <v>40.242080000000001</v>
      </c>
      <c r="D934">
        <v>28.809301999999999</v>
      </c>
      <c r="E934">
        <v>33.961903</v>
      </c>
      <c r="F934">
        <v>88.994138000000007</v>
      </c>
    </row>
    <row r="935" spans="1:6" x14ac:dyDescent="0.35">
      <c r="A935" s="1">
        <v>41383</v>
      </c>
      <c r="B935">
        <v>37.326450999999999</v>
      </c>
      <c r="C935">
        <v>39.954503000000003</v>
      </c>
      <c r="D935">
        <v>28.912561</v>
      </c>
      <c r="E935">
        <v>34.247298000000001</v>
      </c>
      <c r="F935">
        <v>88.433008999999998</v>
      </c>
    </row>
    <row r="936" spans="1:6" x14ac:dyDescent="0.35">
      <c r="A936" s="1">
        <v>41382</v>
      </c>
      <c r="B936">
        <v>36.782198999999999</v>
      </c>
      <c r="C936">
        <v>39.611268000000003</v>
      </c>
      <c r="D936">
        <v>28.795532999999999</v>
      </c>
      <c r="E936">
        <v>33.952697999999998</v>
      </c>
      <c r="F936">
        <v>87.581975999999997</v>
      </c>
    </row>
    <row r="937" spans="1:6" x14ac:dyDescent="0.35">
      <c r="A937" s="1">
        <v>41381</v>
      </c>
      <c r="B937">
        <v>37.018042999999999</v>
      </c>
      <c r="C937">
        <v>39.509224000000003</v>
      </c>
      <c r="D937">
        <v>29.043355999999999</v>
      </c>
      <c r="E937">
        <v>34.320946999999997</v>
      </c>
      <c r="F937">
        <v>88.423661999999993</v>
      </c>
    </row>
    <row r="938" spans="1:6" x14ac:dyDescent="0.35">
      <c r="A938" s="1">
        <v>41380</v>
      </c>
      <c r="B938">
        <v>37.244813999999998</v>
      </c>
      <c r="C938">
        <v>40.000884999999997</v>
      </c>
      <c r="D938">
        <v>29.869427999999999</v>
      </c>
      <c r="E938">
        <v>33.510798000000001</v>
      </c>
      <c r="F938">
        <v>89.237285999999997</v>
      </c>
    </row>
    <row r="939" spans="1:6" x14ac:dyDescent="0.35">
      <c r="A939" s="1">
        <v>41379</v>
      </c>
      <c r="B939">
        <v>36.963616999999999</v>
      </c>
      <c r="C939">
        <v>39.898842000000002</v>
      </c>
      <c r="D939">
        <v>29.628491</v>
      </c>
      <c r="E939">
        <v>33.262228999999998</v>
      </c>
      <c r="F939">
        <v>88.694864999999993</v>
      </c>
    </row>
    <row r="940" spans="1:6" x14ac:dyDescent="0.35">
      <c r="A940" s="1">
        <v>41376</v>
      </c>
      <c r="B940">
        <v>37.571359999999999</v>
      </c>
      <c r="C940">
        <v>40.140036000000002</v>
      </c>
      <c r="D940">
        <v>30.805644000000001</v>
      </c>
      <c r="E940">
        <v>34.182855000000004</v>
      </c>
      <c r="F940">
        <v>90.116381000000004</v>
      </c>
    </row>
    <row r="941" spans="1:6" x14ac:dyDescent="0.35">
      <c r="A941" s="1">
        <v>41375</v>
      </c>
      <c r="B941">
        <v>37.462510999999999</v>
      </c>
      <c r="C941">
        <v>40.353399000000003</v>
      </c>
      <c r="D941">
        <v>30.192972999999999</v>
      </c>
      <c r="E941">
        <v>34.311742000000002</v>
      </c>
      <c r="F941">
        <v>90.387591999999998</v>
      </c>
    </row>
    <row r="942" spans="1:6" x14ac:dyDescent="0.35">
      <c r="A942" s="1">
        <v>41374</v>
      </c>
      <c r="B942">
        <v>37.362732000000001</v>
      </c>
      <c r="C942">
        <v>39.843184000000001</v>
      </c>
      <c r="D942">
        <v>29.091543000000001</v>
      </c>
      <c r="E942">
        <v>34.026345999999997</v>
      </c>
      <c r="F942">
        <v>90.163145</v>
      </c>
    </row>
    <row r="943" spans="1:6" x14ac:dyDescent="0.35">
      <c r="A943" s="1">
        <v>41373</v>
      </c>
      <c r="B943">
        <v>37.036185000000003</v>
      </c>
      <c r="C943">
        <v>39.778247999999998</v>
      </c>
      <c r="D943">
        <v>28.671621999999999</v>
      </c>
      <c r="E943">
        <v>33.622799999999998</v>
      </c>
      <c r="F943">
        <v>89.817115999999999</v>
      </c>
    </row>
    <row r="944" spans="1:6" x14ac:dyDescent="0.35">
      <c r="A944" s="1">
        <v>41372</v>
      </c>
      <c r="B944">
        <v>36.945475000000002</v>
      </c>
      <c r="C944">
        <v>39.676203999999998</v>
      </c>
      <c r="D944">
        <v>28.678505999999999</v>
      </c>
      <c r="E944">
        <v>33.521912999999998</v>
      </c>
      <c r="F944">
        <v>89.274694999999994</v>
      </c>
    </row>
    <row r="945" spans="1:6" x14ac:dyDescent="0.35">
      <c r="A945" s="1">
        <v>41369</v>
      </c>
      <c r="B945">
        <v>36.836626000000003</v>
      </c>
      <c r="C945">
        <v>39.379351999999997</v>
      </c>
      <c r="D945">
        <v>28.595898999999999</v>
      </c>
      <c r="E945">
        <v>33.301799000000003</v>
      </c>
      <c r="F945">
        <v>89.882580000000004</v>
      </c>
    </row>
    <row r="946" spans="1:6" x14ac:dyDescent="0.35">
      <c r="A946" s="1">
        <v>41368</v>
      </c>
      <c r="B946">
        <v>36.990828</v>
      </c>
      <c r="C946">
        <v>39.453563000000003</v>
      </c>
      <c r="D946">
        <v>28.506409000000001</v>
      </c>
      <c r="E946">
        <v>33.613630000000001</v>
      </c>
      <c r="F946">
        <v>90.303420000000003</v>
      </c>
    </row>
    <row r="947" spans="1:6" x14ac:dyDescent="0.35">
      <c r="A947" s="1">
        <v>41367</v>
      </c>
      <c r="B947">
        <v>37.253883000000002</v>
      </c>
      <c r="C947">
        <v>39.314416000000001</v>
      </c>
      <c r="D947">
        <v>27.893736000000001</v>
      </c>
      <c r="E947">
        <v>33.310969</v>
      </c>
      <c r="F947">
        <v>90.163145</v>
      </c>
    </row>
    <row r="948" spans="1:6" x14ac:dyDescent="0.35">
      <c r="A948" s="1">
        <v>41366</v>
      </c>
      <c r="B948">
        <v>37.489725</v>
      </c>
      <c r="C948">
        <v>39.008285000000001</v>
      </c>
      <c r="D948">
        <v>27.990112</v>
      </c>
      <c r="E948">
        <v>33.127536999999997</v>
      </c>
      <c r="F948">
        <v>90.322128000000006</v>
      </c>
    </row>
    <row r="949" spans="1:6" x14ac:dyDescent="0.35">
      <c r="A949" s="1">
        <v>41365</v>
      </c>
      <c r="B949">
        <v>37.004013</v>
      </c>
      <c r="C949">
        <v>38.822750999999997</v>
      </c>
      <c r="D949">
        <v>28.175979000000002</v>
      </c>
      <c r="E949">
        <v>32.384645999999996</v>
      </c>
      <c r="F949">
        <v>89.508497000000006</v>
      </c>
    </row>
    <row r="950" spans="1:6" x14ac:dyDescent="0.35">
      <c r="A950" s="1">
        <v>41361</v>
      </c>
      <c r="B950">
        <v>37.048985000000002</v>
      </c>
      <c r="C950">
        <v>38.609389</v>
      </c>
      <c r="D950">
        <v>28.891908999999998</v>
      </c>
      <c r="E950">
        <v>32.393816000000001</v>
      </c>
      <c r="F950">
        <v>89.414976999999993</v>
      </c>
    </row>
    <row r="951" spans="1:6" x14ac:dyDescent="0.35">
      <c r="A951" s="1">
        <v>41360</v>
      </c>
      <c r="B951">
        <v>36.680204000000003</v>
      </c>
      <c r="C951">
        <v>38.692878999999998</v>
      </c>
      <c r="D951">
        <v>28.891905999999999</v>
      </c>
      <c r="E951">
        <v>31.742639</v>
      </c>
      <c r="F951">
        <v>88.994138000000007</v>
      </c>
    </row>
    <row r="952" spans="1:6" x14ac:dyDescent="0.35">
      <c r="A952" s="1">
        <v>41359</v>
      </c>
      <c r="B952">
        <v>36.590259000000003</v>
      </c>
      <c r="C952">
        <v>38.873773999999997</v>
      </c>
      <c r="D952">
        <v>28.706569999999999</v>
      </c>
      <c r="E952">
        <v>31.504178</v>
      </c>
      <c r="F952">
        <v>87.825130999999999</v>
      </c>
    </row>
    <row r="953" spans="1:6" x14ac:dyDescent="0.35">
      <c r="A953" s="1">
        <v>41358</v>
      </c>
      <c r="B953">
        <v>36.212482000000001</v>
      </c>
      <c r="C953">
        <v>38.753962999999999</v>
      </c>
      <c r="D953">
        <v>28.232932000000002</v>
      </c>
      <c r="E953">
        <v>30.999745000000001</v>
      </c>
      <c r="F953">
        <v>86.441023999999999</v>
      </c>
    </row>
    <row r="954" spans="1:6" x14ac:dyDescent="0.35">
      <c r="A954" s="1">
        <v>41355</v>
      </c>
      <c r="B954">
        <v>36.329413000000002</v>
      </c>
      <c r="C954">
        <v>38.790827999999998</v>
      </c>
      <c r="D954">
        <v>28.315303</v>
      </c>
      <c r="E954">
        <v>30.898857</v>
      </c>
      <c r="F954">
        <v>86.712235000000007</v>
      </c>
    </row>
    <row r="955" spans="1:6" x14ac:dyDescent="0.35">
      <c r="A955" s="1">
        <v>41354</v>
      </c>
      <c r="B955">
        <v>35.717776999999998</v>
      </c>
      <c r="C955">
        <v>38.680235000000003</v>
      </c>
      <c r="D955">
        <v>28.589876</v>
      </c>
      <c r="E955">
        <v>30.706256</v>
      </c>
      <c r="F955">
        <v>85.973421999999999</v>
      </c>
    </row>
    <row r="956" spans="1:6" x14ac:dyDescent="0.35">
      <c r="A956" s="1">
        <v>41353</v>
      </c>
      <c r="B956">
        <v>35.861691</v>
      </c>
      <c r="C956">
        <v>38.836908000000001</v>
      </c>
      <c r="D956">
        <v>29.31063</v>
      </c>
      <c r="E956">
        <v>31.008918000000001</v>
      </c>
      <c r="F956">
        <v>86.964737</v>
      </c>
    </row>
    <row r="957" spans="1:6" x14ac:dyDescent="0.35">
      <c r="A957" s="1">
        <v>41352</v>
      </c>
      <c r="B957">
        <v>35.384974999999997</v>
      </c>
      <c r="C957">
        <v>39.030447000000002</v>
      </c>
      <c r="D957">
        <v>28.830127999999998</v>
      </c>
      <c r="E957">
        <v>30.761285999999998</v>
      </c>
      <c r="F957">
        <v>85.795730000000006</v>
      </c>
    </row>
    <row r="958" spans="1:6" x14ac:dyDescent="0.35">
      <c r="A958" s="1">
        <v>41351</v>
      </c>
      <c r="B958">
        <v>34.971221999999997</v>
      </c>
      <c r="C958">
        <v>42.514158999999999</v>
      </c>
      <c r="D958">
        <v>29.207666</v>
      </c>
      <c r="E958">
        <v>30.687913000000002</v>
      </c>
      <c r="F958">
        <v>85.898604000000006</v>
      </c>
    </row>
    <row r="959" spans="1:6" x14ac:dyDescent="0.35">
      <c r="A959" s="1">
        <v>41348</v>
      </c>
      <c r="B959">
        <v>35.043177</v>
      </c>
      <c r="C959">
        <v>42.928887000000003</v>
      </c>
      <c r="D959">
        <v>29.523423000000001</v>
      </c>
      <c r="E959">
        <v>31.311575999999999</v>
      </c>
      <c r="F959">
        <v>86.319450000000003</v>
      </c>
    </row>
    <row r="960" spans="1:6" x14ac:dyDescent="0.35">
      <c r="A960" s="1">
        <v>41347</v>
      </c>
      <c r="B960">
        <v>34.611434000000003</v>
      </c>
      <c r="C960">
        <v>43.398910000000001</v>
      </c>
      <c r="D960">
        <v>29.736218000000001</v>
      </c>
      <c r="E960">
        <v>32.228729000000001</v>
      </c>
      <c r="F960">
        <v>86.506488000000004</v>
      </c>
    </row>
    <row r="961" spans="1:6" x14ac:dyDescent="0.35">
      <c r="A961" s="1">
        <v>41346</v>
      </c>
      <c r="B961">
        <v>34.620431000000004</v>
      </c>
      <c r="C961">
        <v>43.168506000000001</v>
      </c>
      <c r="D961">
        <v>29.516559000000001</v>
      </c>
      <c r="E961">
        <v>32.109498000000002</v>
      </c>
      <c r="F961">
        <v>85.169145</v>
      </c>
    </row>
    <row r="962" spans="1:6" x14ac:dyDescent="0.35">
      <c r="A962" s="1">
        <v>41345</v>
      </c>
      <c r="B962">
        <v>34.377575</v>
      </c>
      <c r="C962">
        <v>43.159291000000003</v>
      </c>
      <c r="D962">
        <v>29.255714000000001</v>
      </c>
      <c r="E962">
        <v>32.081983999999999</v>
      </c>
      <c r="F962">
        <v>84.299402999999998</v>
      </c>
    </row>
    <row r="963" spans="1:6" x14ac:dyDescent="0.35">
      <c r="A963" s="1">
        <v>41344</v>
      </c>
      <c r="B963">
        <v>33.747948000000001</v>
      </c>
      <c r="C963">
        <v>43.113207000000003</v>
      </c>
      <c r="D963">
        <v>29.386137999999999</v>
      </c>
      <c r="E963">
        <v>32.036127999999998</v>
      </c>
      <c r="F963">
        <v>83.803746000000004</v>
      </c>
    </row>
    <row r="964" spans="1:6" x14ac:dyDescent="0.35">
      <c r="A964" s="1">
        <v>41341</v>
      </c>
      <c r="B964">
        <v>33.640013000000003</v>
      </c>
      <c r="C964">
        <v>42.652399000000003</v>
      </c>
      <c r="D964">
        <v>29.537153</v>
      </c>
      <c r="E964">
        <v>31.806839</v>
      </c>
      <c r="F964">
        <v>83.083634000000004</v>
      </c>
    </row>
    <row r="965" spans="1:6" x14ac:dyDescent="0.35">
      <c r="A965" s="1">
        <v>41340</v>
      </c>
      <c r="B965">
        <v>33.756940999999998</v>
      </c>
      <c r="C965">
        <v>42.292968999999999</v>
      </c>
      <c r="D965">
        <v>29.688168000000001</v>
      </c>
      <c r="E965">
        <v>31.577551</v>
      </c>
      <c r="F965">
        <v>82.522512000000006</v>
      </c>
    </row>
    <row r="966" spans="1:6" x14ac:dyDescent="0.35">
      <c r="A966" s="1">
        <v>41339</v>
      </c>
      <c r="B966">
        <v>33.963818000000003</v>
      </c>
      <c r="C966">
        <v>42.504941000000002</v>
      </c>
      <c r="D966">
        <v>29.681301999999999</v>
      </c>
      <c r="E966">
        <v>31.430807000000001</v>
      </c>
      <c r="F966">
        <v>82.410291999999998</v>
      </c>
    </row>
    <row r="967" spans="1:6" x14ac:dyDescent="0.35">
      <c r="A967" s="1">
        <v>41338</v>
      </c>
      <c r="B967">
        <v>33.792921</v>
      </c>
      <c r="C967">
        <v>42.652399000000003</v>
      </c>
      <c r="D967">
        <v>29.283173000000001</v>
      </c>
      <c r="E967">
        <v>31.797666</v>
      </c>
      <c r="F967">
        <v>82.948036999999999</v>
      </c>
    </row>
    <row r="968" spans="1:6" x14ac:dyDescent="0.35">
      <c r="A968" s="1">
        <v>41337</v>
      </c>
      <c r="B968">
        <v>33.226256999999997</v>
      </c>
      <c r="C968">
        <v>42.624752000000001</v>
      </c>
      <c r="D968">
        <v>28.850719999999999</v>
      </c>
      <c r="E968">
        <v>31.467493999999999</v>
      </c>
      <c r="F968">
        <v>82.455129999999997</v>
      </c>
    </row>
    <row r="969" spans="1:6" x14ac:dyDescent="0.35">
      <c r="A969" s="1">
        <v>41334</v>
      </c>
      <c r="B969">
        <v>33.415146999999997</v>
      </c>
      <c r="C969">
        <v>42.864370999999998</v>
      </c>
      <c r="D969">
        <v>28.782077999999998</v>
      </c>
      <c r="E969">
        <v>30.816313000000001</v>
      </c>
      <c r="F969">
        <v>82.538827999999995</v>
      </c>
    </row>
    <row r="970" spans="1:6" x14ac:dyDescent="0.35">
      <c r="A970" s="1">
        <v>41333</v>
      </c>
      <c r="B970">
        <v>33.253242999999998</v>
      </c>
      <c r="C970">
        <v>42.587885999999997</v>
      </c>
      <c r="D970">
        <v>28.473182000000001</v>
      </c>
      <c r="E970">
        <v>30.990575</v>
      </c>
      <c r="F970">
        <v>81.897115999999997</v>
      </c>
    </row>
    <row r="971" spans="1:6" x14ac:dyDescent="0.35">
      <c r="A971" s="1">
        <v>41332</v>
      </c>
      <c r="B971">
        <v>33.370170999999999</v>
      </c>
      <c r="C971">
        <v>42.633966000000001</v>
      </c>
      <c r="D971">
        <v>28.64479</v>
      </c>
      <c r="E971">
        <v>31.421634000000001</v>
      </c>
      <c r="F971">
        <v>81.999418000000006</v>
      </c>
    </row>
    <row r="972" spans="1:6" x14ac:dyDescent="0.35">
      <c r="A972" s="1">
        <v>41331</v>
      </c>
      <c r="B972">
        <v>32.731551000000003</v>
      </c>
      <c r="C972">
        <v>42.108645000000003</v>
      </c>
      <c r="D972">
        <v>28.123104000000001</v>
      </c>
      <c r="E972">
        <v>31.238206000000002</v>
      </c>
      <c r="F972">
        <v>80.781101000000007</v>
      </c>
    </row>
    <row r="973" spans="1:6" x14ac:dyDescent="0.35">
      <c r="A973" s="1">
        <v>41330</v>
      </c>
      <c r="B973">
        <v>32.686579000000002</v>
      </c>
      <c r="C973">
        <v>41.675488000000001</v>
      </c>
      <c r="D973">
        <v>28.342759999999998</v>
      </c>
      <c r="E973">
        <v>31.430807000000001</v>
      </c>
      <c r="F973">
        <v>80.771799000000001</v>
      </c>
    </row>
    <row r="974" spans="1:6" x14ac:dyDescent="0.35">
      <c r="A974" s="1">
        <v>41327</v>
      </c>
      <c r="B974">
        <v>33.190280999999999</v>
      </c>
      <c r="C974">
        <v>41.988838000000001</v>
      </c>
      <c r="D974">
        <v>28.692841000000001</v>
      </c>
      <c r="E974">
        <v>31.687608999999998</v>
      </c>
      <c r="F974">
        <v>81.757619000000005</v>
      </c>
    </row>
    <row r="975" spans="1:6" x14ac:dyDescent="0.35">
      <c r="A975" s="1">
        <v>41326</v>
      </c>
      <c r="B975">
        <v>33.001390000000001</v>
      </c>
      <c r="C975">
        <v>41.915106999999999</v>
      </c>
      <c r="D975">
        <v>28.576149000000001</v>
      </c>
      <c r="E975">
        <v>31.421634000000001</v>
      </c>
      <c r="F975">
        <v>80.753201000000004</v>
      </c>
    </row>
    <row r="976" spans="1:6" x14ac:dyDescent="0.35">
      <c r="A976" s="1">
        <v>41325</v>
      </c>
      <c r="B976">
        <v>33.001390000000001</v>
      </c>
      <c r="C976">
        <v>42.458860999999999</v>
      </c>
      <c r="D976">
        <v>28.994871</v>
      </c>
      <c r="E976">
        <v>31.660094999999998</v>
      </c>
      <c r="F976">
        <v>81.301907</v>
      </c>
    </row>
    <row r="977" spans="1:6" x14ac:dyDescent="0.35">
      <c r="A977" s="1">
        <v>41324</v>
      </c>
      <c r="B977">
        <v>33.226256999999997</v>
      </c>
      <c r="C977">
        <v>42.818289999999998</v>
      </c>
      <c r="D977">
        <v>29.523423000000001</v>
      </c>
      <c r="E977">
        <v>31.93524</v>
      </c>
      <c r="F977">
        <v>82.371425000000002</v>
      </c>
    </row>
    <row r="978" spans="1:6" x14ac:dyDescent="0.35">
      <c r="A978" s="1">
        <v>41320</v>
      </c>
      <c r="B978">
        <v>32.902451999999997</v>
      </c>
      <c r="C978">
        <v>43.039479999999998</v>
      </c>
      <c r="D978">
        <v>29.001735</v>
      </c>
      <c r="E978">
        <v>32.173701999999999</v>
      </c>
      <c r="F978">
        <v>82.297022999999996</v>
      </c>
    </row>
    <row r="979" spans="1:6" x14ac:dyDescent="0.35">
      <c r="A979" s="1">
        <v>41319</v>
      </c>
      <c r="B979">
        <v>32.902451999999997</v>
      </c>
      <c r="C979">
        <v>42.394348000000001</v>
      </c>
      <c r="D979">
        <v>30.601120999999999</v>
      </c>
      <c r="E979">
        <v>31.825182999999999</v>
      </c>
      <c r="F979">
        <v>82.204021999999995</v>
      </c>
    </row>
    <row r="980" spans="1:6" x14ac:dyDescent="0.35">
      <c r="A980" s="1">
        <v>41318</v>
      </c>
      <c r="B980">
        <v>32.488695</v>
      </c>
      <c r="C980">
        <v>41.878241000000003</v>
      </c>
      <c r="D980">
        <v>30.717814000000001</v>
      </c>
      <c r="E980">
        <v>31.605065</v>
      </c>
      <c r="F980">
        <v>82.278424999999999</v>
      </c>
    </row>
    <row r="981" spans="1:6" x14ac:dyDescent="0.35">
      <c r="A981" s="1">
        <v>41317</v>
      </c>
      <c r="B981">
        <v>32.848483000000002</v>
      </c>
      <c r="C981">
        <v>41.970405</v>
      </c>
      <c r="D981">
        <v>30.628578999999998</v>
      </c>
      <c r="E981">
        <v>31.458321000000002</v>
      </c>
      <c r="F981">
        <v>82.352828000000002</v>
      </c>
    </row>
    <row r="982" spans="1:6" x14ac:dyDescent="0.35">
      <c r="A982" s="1">
        <v>41316</v>
      </c>
      <c r="B982">
        <v>33.217263000000003</v>
      </c>
      <c r="C982">
        <v>41.675488000000001</v>
      </c>
      <c r="D982">
        <v>30.614849</v>
      </c>
      <c r="E982">
        <v>31.421634000000001</v>
      </c>
      <c r="F982">
        <v>82.129620000000003</v>
      </c>
    </row>
    <row r="983" spans="1:6" x14ac:dyDescent="0.35">
      <c r="A983" s="1">
        <v>41313</v>
      </c>
      <c r="B983">
        <v>33.307209</v>
      </c>
      <c r="C983">
        <v>41.638623000000003</v>
      </c>
      <c r="D983">
        <v>30.944337999999998</v>
      </c>
      <c r="E983">
        <v>31.559208000000002</v>
      </c>
      <c r="F983">
        <v>82.073820999999995</v>
      </c>
    </row>
    <row r="984" spans="1:6" x14ac:dyDescent="0.35">
      <c r="A984" s="1">
        <v>41312</v>
      </c>
      <c r="B984">
        <v>32.8215</v>
      </c>
      <c r="C984">
        <v>41.279192999999999</v>
      </c>
      <c r="D984">
        <v>30.896287999999998</v>
      </c>
      <c r="E984">
        <v>31.540863999999999</v>
      </c>
      <c r="F984">
        <v>81.748317</v>
      </c>
    </row>
    <row r="985" spans="1:6" x14ac:dyDescent="0.35">
      <c r="A985" s="1">
        <v>41311</v>
      </c>
      <c r="B985">
        <v>32.875466000000003</v>
      </c>
      <c r="C985">
        <v>40.735439</v>
      </c>
      <c r="D985">
        <v>30.951201999999999</v>
      </c>
      <c r="E985">
        <v>31.274889999999999</v>
      </c>
      <c r="F985">
        <v>81.729713000000004</v>
      </c>
    </row>
    <row r="986" spans="1:6" x14ac:dyDescent="0.35">
      <c r="A986" s="1">
        <v>41310</v>
      </c>
      <c r="B986">
        <v>32.839486000000001</v>
      </c>
      <c r="C986">
        <v>41.177815000000002</v>
      </c>
      <c r="D986">
        <v>30.889424000000002</v>
      </c>
      <c r="E986">
        <v>31.036431</v>
      </c>
      <c r="F986">
        <v>81.534411000000006</v>
      </c>
    </row>
    <row r="987" spans="1:6" x14ac:dyDescent="0.35">
      <c r="A987" s="1">
        <v>41309</v>
      </c>
      <c r="B987">
        <v>32.848483000000002</v>
      </c>
      <c r="C987">
        <v>40.237766000000001</v>
      </c>
      <c r="D987">
        <v>30.381463</v>
      </c>
      <c r="E987">
        <v>30.724599999999999</v>
      </c>
      <c r="F987">
        <v>79.200078000000005</v>
      </c>
    </row>
    <row r="988" spans="1:6" x14ac:dyDescent="0.35">
      <c r="A988" s="1">
        <v>41306</v>
      </c>
      <c r="B988">
        <v>33.199274000000003</v>
      </c>
      <c r="C988">
        <v>40.440522000000001</v>
      </c>
      <c r="D988">
        <v>31.088488999999999</v>
      </c>
      <c r="E988">
        <v>31.063945</v>
      </c>
      <c r="F988">
        <v>79.190776</v>
      </c>
    </row>
    <row r="989" spans="1:6" x14ac:dyDescent="0.35">
      <c r="A989" s="1">
        <v>41305</v>
      </c>
      <c r="B989">
        <v>32.506684999999997</v>
      </c>
      <c r="C989">
        <v>40.376009000000003</v>
      </c>
      <c r="D989">
        <v>30.738409000000001</v>
      </c>
      <c r="E989">
        <v>31.073118000000001</v>
      </c>
      <c r="F989">
        <v>78.158458999999993</v>
      </c>
    </row>
    <row r="990" spans="1:6" x14ac:dyDescent="0.35">
      <c r="A990" s="1">
        <v>41304</v>
      </c>
      <c r="B990">
        <v>32.938428000000002</v>
      </c>
      <c r="C990">
        <v>41.177815000000002</v>
      </c>
      <c r="D990">
        <v>30.477564000000001</v>
      </c>
      <c r="E990">
        <v>30.467797999999998</v>
      </c>
      <c r="F990">
        <v>78.232861999999997</v>
      </c>
    </row>
    <row r="991" spans="1:6" x14ac:dyDescent="0.35">
      <c r="A991" s="1">
        <v>41303</v>
      </c>
      <c r="B991">
        <v>32.866472000000002</v>
      </c>
      <c r="C991">
        <v>41.454298999999999</v>
      </c>
      <c r="D991">
        <v>30.642306000000001</v>
      </c>
      <c r="E991">
        <v>30.568684999999999</v>
      </c>
      <c r="F991">
        <v>78.381659999999997</v>
      </c>
    </row>
    <row r="992" spans="1:6" x14ac:dyDescent="0.35">
      <c r="A992" s="1">
        <v>41302</v>
      </c>
      <c r="B992">
        <v>32.749541000000001</v>
      </c>
      <c r="C992">
        <v>41.140948999999999</v>
      </c>
      <c r="D992">
        <v>31.012979999999999</v>
      </c>
      <c r="E992">
        <v>30.266023000000001</v>
      </c>
      <c r="F992">
        <v>78.177055999999993</v>
      </c>
    </row>
    <row r="993" spans="1:6" x14ac:dyDescent="0.35">
      <c r="A993" s="1">
        <v>41299</v>
      </c>
      <c r="B993">
        <v>33.001390000000001</v>
      </c>
      <c r="C993">
        <v>41.380571000000003</v>
      </c>
      <c r="D993">
        <v>31.088488999999999</v>
      </c>
      <c r="E993">
        <v>30.073422000000001</v>
      </c>
      <c r="F993">
        <v>78.669962999999996</v>
      </c>
    </row>
    <row r="994" spans="1:6" x14ac:dyDescent="0.35">
      <c r="A994" s="1">
        <v>41298</v>
      </c>
      <c r="B994">
        <v>32.209862999999999</v>
      </c>
      <c r="C994">
        <v>41.223894999999999</v>
      </c>
      <c r="D994">
        <v>30.656036</v>
      </c>
      <c r="E994">
        <v>30.082592000000002</v>
      </c>
      <c r="F994">
        <v>77.953854000000007</v>
      </c>
    </row>
    <row r="995" spans="1:6" x14ac:dyDescent="0.35">
      <c r="A995" s="1">
        <v>41297</v>
      </c>
      <c r="B995">
        <v>31.391349000000002</v>
      </c>
      <c r="C995">
        <v>41.528030000000001</v>
      </c>
      <c r="D995">
        <v>30.408919999999998</v>
      </c>
      <c r="E995">
        <v>30.091766</v>
      </c>
      <c r="F995">
        <v>77.823652999999993</v>
      </c>
    </row>
    <row r="996" spans="1:6" x14ac:dyDescent="0.35">
      <c r="A996" s="1">
        <v>41296</v>
      </c>
      <c r="B996">
        <v>31.346373</v>
      </c>
      <c r="C996">
        <v>41.076436000000001</v>
      </c>
      <c r="D996">
        <v>30.642306000000001</v>
      </c>
      <c r="E996">
        <v>30.174309999999998</v>
      </c>
      <c r="F996">
        <v>77.879451000000003</v>
      </c>
    </row>
    <row r="997" spans="1:6" x14ac:dyDescent="0.35">
      <c r="A997" s="1">
        <v>41292</v>
      </c>
      <c r="B997">
        <v>30.995581999999999</v>
      </c>
      <c r="C997">
        <v>41.140948999999999</v>
      </c>
      <c r="D997">
        <v>30.305955000000001</v>
      </c>
      <c r="E997">
        <v>30.027564999999999</v>
      </c>
      <c r="F997">
        <v>78.065459000000004</v>
      </c>
    </row>
    <row r="998" spans="1:6" x14ac:dyDescent="0.35">
      <c r="A998" s="1">
        <v>41291</v>
      </c>
      <c r="B998">
        <v>30.824684999999999</v>
      </c>
      <c r="C998">
        <v>40.698574000000001</v>
      </c>
      <c r="D998">
        <v>30.113754</v>
      </c>
      <c r="E998">
        <v>30.064249</v>
      </c>
      <c r="F998">
        <v>77.061041000000003</v>
      </c>
    </row>
    <row r="999" spans="1:6" x14ac:dyDescent="0.35">
      <c r="A999" s="1">
        <v>41290</v>
      </c>
      <c r="B999">
        <v>30.878654000000001</v>
      </c>
      <c r="C999">
        <v>40.302278000000001</v>
      </c>
      <c r="D999">
        <v>29.550879999999999</v>
      </c>
      <c r="E999">
        <v>29.990877999999999</v>
      </c>
      <c r="F999">
        <v>77.191242000000003</v>
      </c>
    </row>
    <row r="1000" spans="1:6" x14ac:dyDescent="0.35">
      <c r="A1000" s="1">
        <v>41289</v>
      </c>
      <c r="B1000">
        <v>30.851668</v>
      </c>
      <c r="C1000">
        <v>40.081093000000003</v>
      </c>
      <c r="D1000">
        <v>29.681301999999999</v>
      </c>
      <c r="E1000">
        <v>30.284367</v>
      </c>
      <c r="F1000">
        <v>76.912234999999995</v>
      </c>
    </row>
    <row r="1001" spans="1:6" x14ac:dyDescent="0.35">
      <c r="A1001" s="1">
        <v>41288</v>
      </c>
      <c r="B1001">
        <v>30.779713000000001</v>
      </c>
      <c r="C1001">
        <v>39.804605000000002</v>
      </c>
      <c r="D1001">
        <v>29.887231</v>
      </c>
      <c r="E1001">
        <v>30.596198999999999</v>
      </c>
      <c r="F1001">
        <v>76.540234999999996</v>
      </c>
    </row>
    <row r="1002" spans="1:6" x14ac:dyDescent="0.35">
      <c r="A1002" s="1">
        <v>41285</v>
      </c>
      <c r="B1002">
        <v>30.698761000000001</v>
      </c>
      <c r="C1002">
        <v>39.684797000000003</v>
      </c>
      <c r="D1002">
        <v>29.811726</v>
      </c>
      <c r="E1002">
        <v>30.605369</v>
      </c>
      <c r="F1002">
        <v>76.038026000000002</v>
      </c>
    </row>
    <row r="1003" spans="1:6" x14ac:dyDescent="0.35">
      <c r="A1003" s="1">
        <v>41284</v>
      </c>
      <c r="B1003">
        <v>30.662780999999999</v>
      </c>
      <c r="C1003">
        <v>39.620283999999998</v>
      </c>
      <c r="D1003">
        <v>29.976468000000001</v>
      </c>
      <c r="E1003">
        <v>30.917200000000001</v>
      </c>
      <c r="F1003">
        <v>75.963622999999998</v>
      </c>
    </row>
    <row r="1004" spans="1:6" x14ac:dyDescent="0.35">
      <c r="A1004" s="1">
        <v>41283</v>
      </c>
      <c r="B1004">
        <v>30.294</v>
      </c>
      <c r="C1004">
        <v>39.297716999999999</v>
      </c>
      <c r="D1004">
        <v>29.756810000000002</v>
      </c>
      <c r="E1004">
        <v>30.661460999999999</v>
      </c>
      <c r="F1004">
        <v>75.842723000000007</v>
      </c>
    </row>
    <row r="1005" spans="1:6" x14ac:dyDescent="0.35">
      <c r="A1005" s="1">
        <v>41282</v>
      </c>
      <c r="B1005">
        <v>30.123103</v>
      </c>
      <c r="C1005">
        <v>39.104177999999997</v>
      </c>
      <c r="D1005">
        <v>28.974277000000001</v>
      </c>
      <c r="E1005">
        <v>30.460521</v>
      </c>
      <c r="F1005">
        <v>75.647413999999998</v>
      </c>
    </row>
    <row r="1006" spans="1:6" x14ac:dyDescent="0.35">
      <c r="A1006" s="1">
        <v>41281</v>
      </c>
      <c r="B1006">
        <v>30.042151</v>
      </c>
      <c r="C1006">
        <v>39.104177999999997</v>
      </c>
      <c r="D1006">
        <v>29.207666</v>
      </c>
      <c r="E1006">
        <v>30.451388999999999</v>
      </c>
      <c r="F1006">
        <v>74.977808999999993</v>
      </c>
    </row>
    <row r="1007" spans="1:6" x14ac:dyDescent="0.35">
      <c r="A1007" s="1">
        <v>41278</v>
      </c>
      <c r="B1007">
        <v>29.997174999999999</v>
      </c>
      <c r="C1007">
        <v>39.122610999999999</v>
      </c>
      <c r="D1007">
        <v>29.420459000000001</v>
      </c>
      <c r="E1007">
        <v>30.204781000000001</v>
      </c>
      <c r="F1007">
        <v>74.726701000000006</v>
      </c>
    </row>
    <row r="1008" spans="1:6" x14ac:dyDescent="0.35">
      <c r="A1008" s="1">
        <v>41277</v>
      </c>
      <c r="B1008">
        <v>29.898237000000002</v>
      </c>
      <c r="C1008">
        <v>38.514344000000001</v>
      </c>
      <c r="D1008">
        <v>28.850719999999999</v>
      </c>
      <c r="E1008">
        <v>30.387454000000002</v>
      </c>
      <c r="F1008">
        <v>74.763902999999999</v>
      </c>
    </row>
    <row r="1009" spans="1:6" x14ac:dyDescent="0.35">
      <c r="A1009" s="1">
        <v>41276</v>
      </c>
      <c r="B1009">
        <v>29.421517999999999</v>
      </c>
      <c r="C1009">
        <v>38.422179999999997</v>
      </c>
      <c r="D1009">
        <v>28.747755000000002</v>
      </c>
      <c r="E1009">
        <v>29.273154999999999</v>
      </c>
      <c r="F1009">
        <v>73.889685999999998</v>
      </c>
    </row>
    <row r="1010" spans="1:6" x14ac:dyDescent="0.35">
      <c r="A1010" s="1">
        <v>41274</v>
      </c>
      <c r="B1010">
        <v>28.998768999999999</v>
      </c>
      <c r="C1010">
        <v>37.952157999999997</v>
      </c>
      <c r="D1010">
        <v>28.102509999999999</v>
      </c>
      <c r="E1010">
        <v>28.704017</v>
      </c>
      <c r="F1010">
        <v>72.717872999999997</v>
      </c>
    </row>
    <row r="1011" spans="1:6" x14ac:dyDescent="0.35">
      <c r="A1011" s="1">
        <v>41271</v>
      </c>
      <c r="B1011">
        <v>28.384803000000002</v>
      </c>
      <c r="C1011">
        <v>37.528215000000003</v>
      </c>
      <c r="D1011">
        <v>27.340572000000002</v>
      </c>
      <c r="E1011">
        <v>28.230729</v>
      </c>
      <c r="F1011">
        <v>71.927353999999994</v>
      </c>
    </row>
    <row r="1012" spans="1:6" x14ac:dyDescent="0.35">
      <c r="A1012" s="1">
        <v>41270</v>
      </c>
      <c r="B1012">
        <v>28.598355999999999</v>
      </c>
      <c r="C1012">
        <v>37.855387999999998</v>
      </c>
      <c r="D1012">
        <v>27.896581000000001</v>
      </c>
      <c r="E1012">
        <v>28.506813999999999</v>
      </c>
      <c r="F1012">
        <v>72.801570999999996</v>
      </c>
    </row>
    <row r="1013" spans="1:6" x14ac:dyDescent="0.35">
      <c r="A1013" s="1">
        <v>41269</v>
      </c>
      <c r="B1013">
        <v>28.785214</v>
      </c>
      <c r="C1013">
        <v>38.139189999999999</v>
      </c>
      <c r="D1013">
        <v>27.999545999999999</v>
      </c>
      <c r="E1013">
        <v>28.511195000000001</v>
      </c>
      <c r="F1013">
        <v>72.559764999999999</v>
      </c>
    </row>
    <row r="1014" spans="1:6" x14ac:dyDescent="0.35">
      <c r="A1014" s="1">
        <v>41267</v>
      </c>
      <c r="B1014">
        <v>28.883092999999999</v>
      </c>
      <c r="C1014">
        <v>38.239894999999997</v>
      </c>
      <c r="D1014">
        <v>28.122800999999999</v>
      </c>
      <c r="E1014">
        <v>28.690868999999999</v>
      </c>
      <c r="F1014">
        <v>73.061974000000006</v>
      </c>
    </row>
    <row r="1015" spans="1:6" x14ac:dyDescent="0.35">
      <c r="A1015" s="1">
        <v>41264</v>
      </c>
      <c r="B1015">
        <v>28.972076000000001</v>
      </c>
      <c r="C1015">
        <v>38.477919999999997</v>
      </c>
      <c r="D1015">
        <v>28.109107000000002</v>
      </c>
      <c r="E1015">
        <v>28.945042000000001</v>
      </c>
      <c r="F1015">
        <v>73.340980999999999</v>
      </c>
    </row>
    <row r="1016" spans="1:6" x14ac:dyDescent="0.35">
      <c r="A1016" s="1">
        <v>41263</v>
      </c>
      <c r="B1016">
        <v>28.980972000000001</v>
      </c>
      <c r="C1016">
        <v>38.734257999999997</v>
      </c>
      <c r="D1016">
        <v>28.321380000000001</v>
      </c>
      <c r="E1016">
        <v>28.725926999999999</v>
      </c>
      <c r="F1016">
        <v>73.592082000000005</v>
      </c>
    </row>
    <row r="1017" spans="1:6" x14ac:dyDescent="0.35">
      <c r="A1017" s="1">
        <v>41262</v>
      </c>
      <c r="B1017">
        <v>28.980972000000001</v>
      </c>
      <c r="C1017">
        <v>38.459609</v>
      </c>
      <c r="D1017">
        <v>27.794119999999999</v>
      </c>
      <c r="E1017">
        <v>28.633899</v>
      </c>
      <c r="F1017">
        <v>73.034074000000004</v>
      </c>
    </row>
    <row r="1018" spans="1:6" x14ac:dyDescent="0.35">
      <c r="A1018" s="1">
        <v>41261</v>
      </c>
      <c r="B1018">
        <v>29.381385999999999</v>
      </c>
      <c r="C1018">
        <v>39.045524</v>
      </c>
      <c r="D1018">
        <v>28.341923000000001</v>
      </c>
      <c r="E1018">
        <v>28.892455999999999</v>
      </c>
      <c r="F1018">
        <v>73.322377000000003</v>
      </c>
    </row>
    <row r="1019" spans="1:6" x14ac:dyDescent="0.35">
      <c r="A1019" s="1">
        <v>41260</v>
      </c>
      <c r="B1019">
        <v>29.185627</v>
      </c>
      <c r="C1019">
        <v>38.743411999999999</v>
      </c>
      <c r="D1019">
        <v>27.896833000000001</v>
      </c>
      <c r="E1019">
        <v>28.572548000000001</v>
      </c>
      <c r="F1019">
        <v>73.220082000000005</v>
      </c>
    </row>
    <row r="1020" spans="1:6" x14ac:dyDescent="0.35">
      <c r="A1020" s="1">
        <v>41257</v>
      </c>
      <c r="B1020">
        <v>29.123341</v>
      </c>
      <c r="C1020">
        <v>38.743411999999999</v>
      </c>
      <c r="D1020">
        <v>27.287403000000001</v>
      </c>
      <c r="E1020">
        <v>28.638283000000001</v>
      </c>
      <c r="F1020">
        <v>72.280764000000005</v>
      </c>
    </row>
    <row r="1021" spans="1:6" x14ac:dyDescent="0.35">
      <c r="A1021" s="1">
        <v>41256</v>
      </c>
      <c r="B1021">
        <v>29.176731</v>
      </c>
      <c r="C1021">
        <v>38.368062000000002</v>
      </c>
      <c r="D1021">
        <v>27.253166</v>
      </c>
      <c r="E1021">
        <v>28.625135</v>
      </c>
      <c r="F1021">
        <v>72.978275999999994</v>
      </c>
    </row>
    <row r="1022" spans="1:6" x14ac:dyDescent="0.35">
      <c r="A1022" s="1">
        <v>41255</v>
      </c>
      <c r="B1022">
        <v>29.550447999999999</v>
      </c>
      <c r="C1022">
        <v>38.340598999999997</v>
      </c>
      <c r="D1022">
        <v>27.739339999999999</v>
      </c>
      <c r="E1022">
        <v>28.927513000000001</v>
      </c>
      <c r="F1022">
        <v>73.108476999999993</v>
      </c>
    </row>
    <row r="1023" spans="1:6" x14ac:dyDescent="0.35">
      <c r="A1023" s="1">
        <v>41254</v>
      </c>
      <c r="B1023">
        <v>29.425875000000001</v>
      </c>
      <c r="C1023">
        <v>38.450456000000003</v>
      </c>
      <c r="D1023">
        <v>27.18469</v>
      </c>
      <c r="E1023">
        <v>28.997629</v>
      </c>
      <c r="F1023">
        <v>72.745772000000002</v>
      </c>
    </row>
    <row r="1024" spans="1:6" x14ac:dyDescent="0.35">
      <c r="A1024" s="1">
        <v>41253</v>
      </c>
      <c r="B1024">
        <v>29.194527000000001</v>
      </c>
      <c r="C1024">
        <v>37.809615000000001</v>
      </c>
      <c r="D1024">
        <v>26.404071999999999</v>
      </c>
      <c r="E1024">
        <v>28.629515999999999</v>
      </c>
      <c r="F1024">
        <v>72.057563000000002</v>
      </c>
    </row>
    <row r="1025" spans="1:6" x14ac:dyDescent="0.35">
      <c r="A1025" s="1">
        <v>41250</v>
      </c>
      <c r="B1025">
        <v>28.972076000000001</v>
      </c>
      <c r="C1025">
        <v>37.443421999999998</v>
      </c>
      <c r="D1025">
        <v>25.890508000000001</v>
      </c>
      <c r="E1025">
        <v>28.717162999999999</v>
      </c>
      <c r="F1025">
        <v>72.197058999999996</v>
      </c>
    </row>
    <row r="1026" spans="1:6" x14ac:dyDescent="0.35">
      <c r="A1026" s="1">
        <v>41249</v>
      </c>
      <c r="B1026">
        <v>29.114445</v>
      </c>
      <c r="C1026">
        <v>37.022295</v>
      </c>
      <c r="D1026">
        <v>26.239732</v>
      </c>
      <c r="E1026">
        <v>28.300844000000001</v>
      </c>
      <c r="F1026">
        <v>71.704153000000005</v>
      </c>
    </row>
    <row r="1027" spans="1:6" x14ac:dyDescent="0.35">
      <c r="A1027" s="1">
        <v>41248</v>
      </c>
      <c r="B1027">
        <v>29.176731</v>
      </c>
      <c r="C1027">
        <v>36.976520999999998</v>
      </c>
      <c r="D1027">
        <v>26.472548</v>
      </c>
      <c r="E1027">
        <v>28.283315999999999</v>
      </c>
      <c r="F1027">
        <v>71.513499999999993</v>
      </c>
    </row>
    <row r="1028" spans="1:6" x14ac:dyDescent="0.35">
      <c r="A1028" s="1">
        <v>41247</v>
      </c>
      <c r="B1028">
        <v>29.096647999999998</v>
      </c>
      <c r="C1028">
        <v>36.985678</v>
      </c>
      <c r="D1028">
        <v>26.109628000000001</v>
      </c>
      <c r="E1028">
        <v>28.217580999999999</v>
      </c>
      <c r="F1028">
        <v>71.125394</v>
      </c>
    </row>
    <row r="1029" spans="1:6" x14ac:dyDescent="0.35">
      <c r="A1029" s="1">
        <v>41246</v>
      </c>
      <c r="B1029">
        <v>29.069952000000001</v>
      </c>
      <c r="C1029">
        <v>37.077226000000003</v>
      </c>
      <c r="D1029">
        <v>25.965831000000001</v>
      </c>
      <c r="E1029">
        <v>28.173759</v>
      </c>
      <c r="F1029">
        <v>70.450822000000002</v>
      </c>
    </row>
    <row r="1030" spans="1:6" x14ac:dyDescent="0.35">
      <c r="A1030" s="1">
        <v>41243</v>
      </c>
      <c r="B1030">
        <v>29.034362000000002</v>
      </c>
      <c r="C1030">
        <v>37.031452000000002</v>
      </c>
      <c r="D1030">
        <v>26.219189</v>
      </c>
      <c r="E1030">
        <v>28.484902000000002</v>
      </c>
      <c r="F1030">
        <v>70.848170999999994</v>
      </c>
    </row>
    <row r="1031" spans="1:6" x14ac:dyDescent="0.35">
      <c r="A1031" s="1">
        <v>41242</v>
      </c>
      <c r="B1031">
        <v>29.203423999999998</v>
      </c>
      <c r="C1031">
        <v>36.894126999999997</v>
      </c>
      <c r="D1031">
        <v>26.253426000000001</v>
      </c>
      <c r="E1031">
        <v>28.519960000000001</v>
      </c>
      <c r="F1031">
        <v>71.125394</v>
      </c>
    </row>
    <row r="1032" spans="1:6" x14ac:dyDescent="0.35">
      <c r="A1032" s="1">
        <v>41241</v>
      </c>
      <c r="B1032">
        <v>29.123341</v>
      </c>
      <c r="C1032">
        <v>36.509625</v>
      </c>
      <c r="D1032">
        <v>26.000067999999999</v>
      </c>
      <c r="E1032">
        <v>28.296462999999999</v>
      </c>
      <c r="F1032">
        <v>71.716796000000002</v>
      </c>
    </row>
    <row r="1033" spans="1:6" x14ac:dyDescent="0.35">
      <c r="A1033" s="1">
        <v>41240</v>
      </c>
      <c r="B1033">
        <v>29.016566000000001</v>
      </c>
      <c r="C1033">
        <v>36.198359000000004</v>
      </c>
      <c r="D1033">
        <v>25.568674000000001</v>
      </c>
      <c r="E1033">
        <v>28.072966999999998</v>
      </c>
      <c r="F1033">
        <v>71.291725999999997</v>
      </c>
    </row>
    <row r="1034" spans="1:6" x14ac:dyDescent="0.35">
      <c r="A1034" s="1">
        <v>41239</v>
      </c>
      <c r="B1034">
        <v>29.123341</v>
      </c>
      <c r="C1034">
        <v>36.344836999999998</v>
      </c>
      <c r="D1034">
        <v>25.657691</v>
      </c>
      <c r="E1034">
        <v>28.204435</v>
      </c>
      <c r="F1034">
        <v>71.855407</v>
      </c>
    </row>
    <row r="1035" spans="1:6" x14ac:dyDescent="0.35">
      <c r="A1035" s="1">
        <v>41236</v>
      </c>
      <c r="B1035">
        <v>29.025462000000001</v>
      </c>
      <c r="C1035">
        <v>36.610329</v>
      </c>
      <c r="D1035">
        <v>25.253686999999999</v>
      </c>
      <c r="E1035">
        <v>28.252641000000001</v>
      </c>
      <c r="F1035">
        <v>71.827686</v>
      </c>
    </row>
    <row r="1036" spans="1:6" x14ac:dyDescent="0.35">
      <c r="A1036" s="1">
        <v>41234</v>
      </c>
      <c r="B1036">
        <v>28.838604</v>
      </c>
      <c r="C1036">
        <v>36.280752999999997</v>
      </c>
      <c r="D1036">
        <v>24.541543999999998</v>
      </c>
      <c r="E1036">
        <v>27.753059</v>
      </c>
      <c r="F1036">
        <v>70.986782000000005</v>
      </c>
    </row>
    <row r="1037" spans="1:6" x14ac:dyDescent="0.35">
      <c r="A1037" s="1">
        <v>41233</v>
      </c>
      <c r="B1037">
        <v>28.607256</v>
      </c>
      <c r="C1037">
        <v>35.987797</v>
      </c>
      <c r="D1037">
        <v>24.842835000000001</v>
      </c>
      <c r="E1037">
        <v>27.643501000000001</v>
      </c>
      <c r="F1037">
        <v>70.395380000000003</v>
      </c>
    </row>
    <row r="1038" spans="1:6" x14ac:dyDescent="0.35">
      <c r="A1038" s="1">
        <v>41232</v>
      </c>
      <c r="B1038">
        <v>28.500477</v>
      </c>
      <c r="C1038">
        <v>36.280752999999997</v>
      </c>
      <c r="D1038">
        <v>25.685082000000001</v>
      </c>
      <c r="E1038">
        <v>27.573384999999998</v>
      </c>
      <c r="F1038">
        <v>70.034994999999995</v>
      </c>
    </row>
    <row r="1039" spans="1:6" x14ac:dyDescent="0.35">
      <c r="A1039" s="1">
        <v>41229</v>
      </c>
      <c r="B1039">
        <v>28.215738999999999</v>
      </c>
      <c r="C1039">
        <v>36.042724</v>
      </c>
      <c r="D1039">
        <v>24.521000999999998</v>
      </c>
      <c r="E1039">
        <v>27.555855999999999</v>
      </c>
      <c r="F1039">
        <v>69.850178</v>
      </c>
    </row>
    <row r="1040" spans="1:6" x14ac:dyDescent="0.35">
      <c r="A1040" s="1">
        <v>41228</v>
      </c>
      <c r="B1040">
        <v>27.414914</v>
      </c>
      <c r="C1040">
        <v>36.033571000000002</v>
      </c>
      <c r="D1040">
        <v>24.479917</v>
      </c>
      <c r="E1040">
        <v>27.696089000000001</v>
      </c>
      <c r="F1040">
        <v>69.720809000000003</v>
      </c>
    </row>
    <row r="1041" spans="1:6" x14ac:dyDescent="0.35">
      <c r="A1041" s="1">
        <v>41227</v>
      </c>
      <c r="B1041">
        <v>28.011084</v>
      </c>
      <c r="C1041">
        <v>35.969487000000001</v>
      </c>
      <c r="D1041">
        <v>24.746970000000001</v>
      </c>
      <c r="E1041">
        <v>27.932732999999999</v>
      </c>
      <c r="F1041">
        <v>68.963075000000003</v>
      </c>
    </row>
    <row r="1042" spans="1:6" x14ac:dyDescent="0.35">
      <c r="A1042" s="1">
        <v>41226</v>
      </c>
      <c r="B1042">
        <v>28.358108999999999</v>
      </c>
      <c r="C1042">
        <v>36.445540999999999</v>
      </c>
      <c r="D1042">
        <v>24.877074</v>
      </c>
      <c r="E1042">
        <v>28.344669</v>
      </c>
      <c r="F1042">
        <v>69.194091</v>
      </c>
    </row>
    <row r="1043" spans="1:6" x14ac:dyDescent="0.35">
      <c r="A1043" s="1">
        <v>41225</v>
      </c>
      <c r="B1043">
        <v>28.420396</v>
      </c>
      <c r="C1043">
        <v>36.527934999999999</v>
      </c>
      <c r="D1043">
        <v>25.212603000000001</v>
      </c>
      <c r="E1043">
        <v>28.427931999999998</v>
      </c>
      <c r="F1043">
        <v>68.963075000000003</v>
      </c>
    </row>
    <row r="1044" spans="1:6" x14ac:dyDescent="0.35">
      <c r="A1044" s="1">
        <v>41222</v>
      </c>
      <c r="B1044">
        <v>28.678438</v>
      </c>
      <c r="C1044">
        <v>36.619481999999998</v>
      </c>
      <c r="D1044">
        <v>25.274228999999998</v>
      </c>
      <c r="E1044">
        <v>28.414784000000001</v>
      </c>
      <c r="F1044">
        <v>69.517520000000005</v>
      </c>
    </row>
    <row r="1045" spans="1:6" x14ac:dyDescent="0.35">
      <c r="A1045" s="1">
        <v>41221</v>
      </c>
      <c r="B1045">
        <v>28.580559000000001</v>
      </c>
      <c r="C1045">
        <v>36.674413000000001</v>
      </c>
      <c r="D1045">
        <v>25.253686999999999</v>
      </c>
      <c r="E1045">
        <v>27.818794</v>
      </c>
      <c r="F1045">
        <v>69.378908999999993</v>
      </c>
    </row>
    <row r="1046" spans="1:6" x14ac:dyDescent="0.35">
      <c r="A1046" s="1">
        <v>41220</v>
      </c>
      <c r="B1046">
        <v>29.025462000000001</v>
      </c>
      <c r="C1046">
        <v>37.269477000000002</v>
      </c>
      <c r="D1046">
        <v>25.733014000000001</v>
      </c>
      <c r="E1046">
        <v>28.274550999999999</v>
      </c>
      <c r="F1046">
        <v>69.794736</v>
      </c>
    </row>
    <row r="1047" spans="1:6" x14ac:dyDescent="0.35">
      <c r="A1047" s="1">
        <v>41219</v>
      </c>
      <c r="B1047">
        <v>29.603836999999999</v>
      </c>
      <c r="C1047">
        <v>37.077226000000003</v>
      </c>
      <c r="D1047">
        <v>26.212342</v>
      </c>
      <c r="E1047">
        <v>28.406020000000002</v>
      </c>
      <c r="F1047">
        <v>72.511493000000002</v>
      </c>
    </row>
    <row r="1048" spans="1:6" x14ac:dyDescent="0.35">
      <c r="A1048" s="1">
        <v>41218</v>
      </c>
      <c r="B1048">
        <v>29.443671999999999</v>
      </c>
      <c r="C1048">
        <v>37.058914999999999</v>
      </c>
      <c r="D1048">
        <v>25.753556</v>
      </c>
      <c r="E1048">
        <v>28.502431000000001</v>
      </c>
      <c r="F1048">
        <v>70.774243999999996</v>
      </c>
    </row>
    <row r="1049" spans="1:6" x14ac:dyDescent="0.35">
      <c r="A1049" s="1">
        <v>41215</v>
      </c>
      <c r="B1049">
        <v>29.523755000000001</v>
      </c>
      <c r="C1049">
        <v>37.626516000000002</v>
      </c>
      <c r="D1049">
        <v>25.335858000000002</v>
      </c>
      <c r="E1049">
        <v>28.467372999999998</v>
      </c>
      <c r="F1049">
        <v>69.924104999999997</v>
      </c>
    </row>
    <row r="1050" spans="1:6" x14ac:dyDescent="0.35">
      <c r="A1050" s="1">
        <v>41214</v>
      </c>
      <c r="B1050">
        <v>29.790696000000001</v>
      </c>
      <c r="C1050">
        <v>37.809615000000001</v>
      </c>
      <c r="D1050">
        <v>25.404332</v>
      </c>
      <c r="E1050">
        <v>28.682105</v>
      </c>
      <c r="F1050">
        <v>70.487786</v>
      </c>
    </row>
    <row r="1051" spans="1:6" x14ac:dyDescent="0.35">
      <c r="A1051" s="1">
        <v>41213</v>
      </c>
      <c r="B1051">
        <v>29.586041000000002</v>
      </c>
      <c r="C1051">
        <v>37.653982999999997</v>
      </c>
      <c r="D1051">
        <v>24.644257</v>
      </c>
      <c r="E1051">
        <v>28.704017</v>
      </c>
      <c r="F1051">
        <v>69.933346999999998</v>
      </c>
    </row>
    <row r="1052" spans="1:6" x14ac:dyDescent="0.35">
      <c r="A1052" s="1">
        <v>41208</v>
      </c>
      <c r="B1052">
        <v>29.915268000000001</v>
      </c>
      <c r="C1052">
        <v>37.013142000000002</v>
      </c>
      <c r="D1052">
        <v>24.610019999999999</v>
      </c>
      <c r="E1052">
        <v>28.695250999999999</v>
      </c>
      <c r="F1052">
        <v>69.619161000000005</v>
      </c>
    </row>
    <row r="1053" spans="1:6" x14ac:dyDescent="0.35">
      <c r="A1053" s="1">
        <v>41207</v>
      </c>
      <c r="B1053">
        <v>30.013147</v>
      </c>
      <c r="C1053">
        <v>37.434265000000003</v>
      </c>
      <c r="D1053">
        <v>24.726429</v>
      </c>
      <c r="E1053">
        <v>28.826719000000001</v>
      </c>
      <c r="F1053">
        <v>69.572962000000004</v>
      </c>
    </row>
    <row r="1054" spans="1:6" x14ac:dyDescent="0.35">
      <c r="A1054" s="1">
        <v>41206</v>
      </c>
      <c r="B1054">
        <v>29.408079000000001</v>
      </c>
      <c r="C1054">
        <v>37.242013999999998</v>
      </c>
      <c r="D1054">
        <v>24.548390999999999</v>
      </c>
      <c r="E1054">
        <v>28.730309999999999</v>
      </c>
      <c r="F1054">
        <v>69.545241000000004</v>
      </c>
    </row>
    <row r="1055" spans="1:6" x14ac:dyDescent="0.35">
      <c r="A1055" s="1">
        <v>41205</v>
      </c>
      <c r="B1055">
        <v>29.577144000000001</v>
      </c>
      <c r="C1055">
        <v>37.296944000000003</v>
      </c>
      <c r="D1055">
        <v>24.315576</v>
      </c>
      <c r="E1055">
        <v>28.642664</v>
      </c>
      <c r="F1055">
        <v>69.674610000000001</v>
      </c>
    </row>
    <row r="1056" spans="1:6" x14ac:dyDescent="0.35">
      <c r="A1056" s="1">
        <v>41204</v>
      </c>
      <c r="B1056">
        <v>30.288988</v>
      </c>
      <c r="C1056">
        <v>38.056795999999999</v>
      </c>
      <c r="D1056">
        <v>24.651105999999999</v>
      </c>
      <c r="E1056">
        <v>28.839867000000002</v>
      </c>
      <c r="F1056">
        <v>70.136643000000007</v>
      </c>
    </row>
    <row r="1057" spans="1:6" x14ac:dyDescent="0.35">
      <c r="A1057" s="1">
        <v>41201</v>
      </c>
      <c r="B1057">
        <v>30.084333000000001</v>
      </c>
      <c r="C1057">
        <v>37.772993999999997</v>
      </c>
      <c r="D1057">
        <v>24.479917</v>
      </c>
      <c r="E1057">
        <v>28.988865000000001</v>
      </c>
      <c r="F1057">
        <v>69.905625999999998</v>
      </c>
    </row>
    <row r="1058" spans="1:6" x14ac:dyDescent="0.35">
      <c r="A1058" s="1">
        <v>41200</v>
      </c>
      <c r="B1058">
        <v>30.511438999999999</v>
      </c>
      <c r="C1058">
        <v>38.212431000000002</v>
      </c>
      <c r="D1058">
        <v>25.089347</v>
      </c>
      <c r="E1058">
        <v>29.203596999999998</v>
      </c>
      <c r="F1058">
        <v>71.051467000000002</v>
      </c>
    </row>
    <row r="1059" spans="1:6" x14ac:dyDescent="0.35">
      <c r="A1059" s="1">
        <v>41199</v>
      </c>
      <c r="B1059">
        <v>30.591522000000001</v>
      </c>
      <c r="C1059">
        <v>38.111727000000002</v>
      </c>
      <c r="D1059">
        <v>26.061696999999999</v>
      </c>
      <c r="E1059">
        <v>30.255348999999999</v>
      </c>
      <c r="F1059">
        <v>71.227041999999997</v>
      </c>
    </row>
    <row r="1060" spans="1:6" x14ac:dyDescent="0.35">
      <c r="A1060" s="1">
        <v>41198</v>
      </c>
      <c r="B1060">
        <v>30.369071000000002</v>
      </c>
      <c r="C1060">
        <v>38.496229999999997</v>
      </c>
      <c r="D1060">
        <v>25.958981999999999</v>
      </c>
      <c r="E1060">
        <v>31.609476999999998</v>
      </c>
      <c r="F1060">
        <v>71.393373999999994</v>
      </c>
    </row>
    <row r="1061" spans="1:6" x14ac:dyDescent="0.35">
      <c r="A1061" s="1">
        <v>41197</v>
      </c>
      <c r="B1061">
        <v>30.191109000000001</v>
      </c>
      <c r="C1061">
        <v>38.093417000000002</v>
      </c>
      <c r="D1061">
        <v>25.459114</v>
      </c>
      <c r="E1061">
        <v>31.574418999999999</v>
      </c>
      <c r="F1061">
        <v>70.700323999999995</v>
      </c>
    </row>
    <row r="1062" spans="1:6" x14ac:dyDescent="0.35">
      <c r="A1062" s="1">
        <v>41194</v>
      </c>
      <c r="B1062">
        <v>29.443671999999999</v>
      </c>
      <c r="C1062">
        <v>37.434265000000003</v>
      </c>
      <c r="D1062">
        <v>25.486504</v>
      </c>
      <c r="E1062">
        <v>30.360522</v>
      </c>
      <c r="F1062">
        <v>70.801972000000006</v>
      </c>
    </row>
    <row r="1063" spans="1:6" x14ac:dyDescent="0.35">
      <c r="A1063" s="1">
        <v>41193</v>
      </c>
      <c r="B1063">
        <v>29.319099999999999</v>
      </c>
      <c r="C1063">
        <v>37.452575000000003</v>
      </c>
      <c r="D1063">
        <v>25.767251999999999</v>
      </c>
      <c r="E1063">
        <v>30.421875</v>
      </c>
      <c r="F1063">
        <v>71.180835999999999</v>
      </c>
    </row>
    <row r="1064" spans="1:6" x14ac:dyDescent="0.35">
      <c r="A1064" s="1">
        <v>41192</v>
      </c>
      <c r="B1064">
        <v>29.594937000000002</v>
      </c>
      <c r="C1064">
        <v>37.351871000000003</v>
      </c>
      <c r="D1064">
        <v>25.616606999999998</v>
      </c>
      <c r="E1064">
        <v>30.614695999999999</v>
      </c>
      <c r="F1064">
        <v>70.598675999999998</v>
      </c>
    </row>
    <row r="1065" spans="1:6" x14ac:dyDescent="0.35">
      <c r="A1065" s="1">
        <v>41191</v>
      </c>
      <c r="B1065">
        <v>29.568244</v>
      </c>
      <c r="C1065">
        <v>37.5899</v>
      </c>
      <c r="D1065">
        <v>26.123324</v>
      </c>
      <c r="E1065">
        <v>30.845271</v>
      </c>
      <c r="F1065">
        <v>71.365652999999995</v>
      </c>
    </row>
    <row r="1066" spans="1:6" x14ac:dyDescent="0.35">
      <c r="A1066" s="1">
        <v>41190</v>
      </c>
      <c r="B1066">
        <v>29.861882000000001</v>
      </c>
      <c r="C1066">
        <v>37.397644999999997</v>
      </c>
      <c r="D1066">
        <v>26.472548</v>
      </c>
      <c r="E1066">
        <v>31.027996999999999</v>
      </c>
      <c r="F1066">
        <v>73.426316999999997</v>
      </c>
    </row>
    <row r="1067" spans="1:6" x14ac:dyDescent="0.35">
      <c r="A1067" s="1">
        <v>41187</v>
      </c>
      <c r="B1067">
        <v>29.933064000000002</v>
      </c>
      <c r="C1067">
        <v>37.095536000000003</v>
      </c>
      <c r="D1067">
        <v>26.609497999999999</v>
      </c>
      <c r="E1067">
        <v>31.154160999999998</v>
      </c>
      <c r="F1067">
        <v>73.417074999999997</v>
      </c>
    </row>
    <row r="1068" spans="1:6" x14ac:dyDescent="0.35">
      <c r="A1068" s="1">
        <v>41186</v>
      </c>
      <c r="B1068">
        <v>29.977554000000001</v>
      </c>
      <c r="C1068">
        <v>37.214550000000003</v>
      </c>
      <c r="D1068">
        <v>26.842314999999999</v>
      </c>
      <c r="E1068">
        <v>30.793066</v>
      </c>
      <c r="F1068">
        <v>73.186058000000003</v>
      </c>
    </row>
    <row r="1069" spans="1:6" x14ac:dyDescent="0.35">
      <c r="A1069" s="1">
        <v>41185</v>
      </c>
      <c r="B1069">
        <v>29.861882000000001</v>
      </c>
      <c r="C1069">
        <v>36.473004000000003</v>
      </c>
      <c r="D1069">
        <v>26.691669000000001</v>
      </c>
      <c r="E1069">
        <v>30.379764999999999</v>
      </c>
      <c r="F1069">
        <v>72.788708999999997</v>
      </c>
    </row>
    <row r="1070" spans="1:6" x14ac:dyDescent="0.35">
      <c r="A1070" s="1">
        <v>41184</v>
      </c>
      <c r="B1070">
        <v>29.906372000000001</v>
      </c>
      <c r="C1070">
        <v>36.289906000000002</v>
      </c>
      <c r="D1070">
        <v>26.616347000000001</v>
      </c>
      <c r="E1070">
        <v>29.818546000000001</v>
      </c>
      <c r="F1070">
        <v>73.186058000000003</v>
      </c>
    </row>
    <row r="1071" spans="1:6" x14ac:dyDescent="0.35">
      <c r="A1071" s="1">
        <v>41183</v>
      </c>
      <c r="B1071">
        <v>29.871136</v>
      </c>
      <c r="C1071">
        <v>36.161738999999997</v>
      </c>
      <c r="D1071">
        <v>26.609497999999999</v>
      </c>
      <c r="E1071">
        <v>30.053477000000001</v>
      </c>
      <c r="F1071">
        <v>72.955040999999994</v>
      </c>
    </row>
    <row r="1072" spans="1:6" x14ac:dyDescent="0.35">
      <c r="A1072" s="1">
        <v>41180</v>
      </c>
      <c r="B1072">
        <v>29.730193</v>
      </c>
      <c r="C1072">
        <v>35.676530999999997</v>
      </c>
      <c r="D1072">
        <v>26.328748999999998</v>
      </c>
      <c r="E1072">
        <v>29.827248999999998</v>
      </c>
      <c r="F1072">
        <v>72.594656000000001</v>
      </c>
    </row>
    <row r="1073" spans="1:6" x14ac:dyDescent="0.35">
      <c r="A1073" s="1">
        <v>41179</v>
      </c>
      <c r="B1073">
        <v>29.818280999999999</v>
      </c>
      <c r="C1073">
        <v>36.280752999999997</v>
      </c>
      <c r="D1073">
        <v>26.349292999999999</v>
      </c>
      <c r="E1073">
        <v>30.157888</v>
      </c>
      <c r="F1073">
        <v>72.760987999999998</v>
      </c>
    </row>
    <row r="1074" spans="1:6" x14ac:dyDescent="0.35">
      <c r="A1074" s="1">
        <v>41178</v>
      </c>
      <c r="B1074">
        <v>29.650912000000002</v>
      </c>
      <c r="C1074">
        <v>35.650896000000003</v>
      </c>
      <c r="D1074">
        <v>26.137568999999999</v>
      </c>
      <c r="E1074">
        <v>30.101330999999998</v>
      </c>
      <c r="F1074">
        <v>72.391360000000006</v>
      </c>
    </row>
    <row r="1075" spans="1:6" x14ac:dyDescent="0.35">
      <c r="A1075" s="1">
        <v>41177</v>
      </c>
      <c r="B1075">
        <v>29.923991000000001</v>
      </c>
      <c r="C1075">
        <v>35.532604999999997</v>
      </c>
      <c r="D1075">
        <v>26.171719</v>
      </c>
      <c r="E1075">
        <v>30.266651</v>
      </c>
      <c r="F1075">
        <v>73.001248000000004</v>
      </c>
    </row>
    <row r="1076" spans="1:6" x14ac:dyDescent="0.35">
      <c r="A1076" s="1">
        <v>41176</v>
      </c>
      <c r="B1076">
        <v>29.835899000000001</v>
      </c>
      <c r="C1076">
        <v>35.396118000000001</v>
      </c>
      <c r="D1076">
        <v>26.424420999999999</v>
      </c>
      <c r="E1076">
        <v>30.284053</v>
      </c>
      <c r="F1076">
        <v>73.102895000000004</v>
      </c>
    </row>
    <row r="1077" spans="1:6" x14ac:dyDescent="0.35">
      <c r="A1077" s="1">
        <v>41173</v>
      </c>
      <c r="B1077">
        <v>29.606867999999999</v>
      </c>
      <c r="C1077">
        <v>35.132238999999998</v>
      </c>
      <c r="D1077">
        <v>26.636143000000001</v>
      </c>
      <c r="E1077">
        <v>30.288404</v>
      </c>
      <c r="F1077">
        <v>73.296948</v>
      </c>
    </row>
    <row r="1078" spans="1:6" x14ac:dyDescent="0.35">
      <c r="A1078" s="1">
        <v>41172</v>
      </c>
      <c r="B1078">
        <v>29.139994999999999</v>
      </c>
      <c r="C1078">
        <v>35.077641999999997</v>
      </c>
      <c r="D1078">
        <v>26.793227999999999</v>
      </c>
      <c r="E1078">
        <v>30.392818999999999</v>
      </c>
      <c r="F1078">
        <v>73.204543000000001</v>
      </c>
    </row>
    <row r="1079" spans="1:6" x14ac:dyDescent="0.35">
      <c r="A1079" s="1">
        <v>41171</v>
      </c>
      <c r="B1079">
        <v>28.981434</v>
      </c>
      <c r="C1079">
        <v>34.831961999999997</v>
      </c>
      <c r="D1079">
        <v>27.237164</v>
      </c>
      <c r="E1079">
        <v>30.170942</v>
      </c>
      <c r="F1079">
        <v>73.176822000000001</v>
      </c>
    </row>
    <row r="1080" spans="1:6" x14ac:dyDescent="0.35">
      <c r="A1080" s="1">
        <v>41170</v>
      </c>
      <c r="B1080">
        <v>28.981434</v>
      </c>
      <c r="C1080">
        <v>35.123137999999997</v>
      </c>
      <c r="D1080">
        <v>27.011780999999999</v>
      </c>
      <c r="E1080">
        <v>29.979517999999999</v>
      </c>
      <c r="F1080">
        <v>73.454037999999997</v>
      </c>
    </row>
    <row r="1081" spans="1:6" x14ac:dyDescent="0.35">
      <c r="A1081" s="1">
        <v>41169</v>
      </c>
      <c r="B1081">
        <v>29.131184000000001</v>
      </c>
      <c r="C1081">
        <v>34.786465999999997</v>
      </c>
      <c r="D1081">
        <v>27.066419</v>
      </c>
      <c r="E1081">
        <v>30.070879000000001</v>
      </c>
      <c r="F1081">
        <v>73.380117999999996</v>
      </c>
    </row>
    <row r="1082" spans="1:6" x14ac:dyDescent="0.35">
      <c r="A1082" s="1">
        <v>41166</v>
      </c>
      <c r="B1082">
        <v>29.280937999999999</v>
      </c>
      <c r="C1082">
        <v>34.913854999999998</v>
      </c>
      <c r="D1082">
        <v>27.134716999999998</v>
      </c>
      <c r="E1082">
        <v>29.701084000000002</v>
      </c>
      <c r="F1082">
        <v>73.149101999999999</v>
      </c>
    </row>
    <row r="1083" spans="1:6" x14ac:dyDescent="0.35">
      <c r="A1083" s="1">
        <v>41165</v>
      </c>
      <c r="B1083">
        <v>29.694956000000001</v>
      </c>
      <c r="C1083">
        <v>34.386099999999999</v>
      </c>
      <c r="D1083">
        <v>26.212696000000001</v>
      </c>
      <c r="E1083">
        <v>30.136134999999999</v>
      </c>
      <c r="F1083">
        <v>72.650104999999996</v>
      </c>
    </row>
    <row r="1084" spans="1:6" x14ac:dyDescent="0.35">
      <c r="A1084" s="1">
        <v>41164</v>
      </c>
      <c r="B1084">
        <v>29.598057000000001</v>
      </c>
      <c r="C1084">
        <v>34.349702000000001</v>
      </c>
      <c r="D1084">
        <v>25.604845999999998</v>
      </c>
      <c r="E1084">
        <v>29.514011</v>
      </c>
      <c r="F1084">
        <v>72.086423999999994</v>
      </c>
    </row>
    <row r="1085" spans="1:6" x14ac:dyDescent="0.35">
      <c r="A1085" s="1">
        <v>41163</v>
      </c>
      <c r="B1085">
        <v>29.562823999999999</v>
      </c>
      <c r="C1085">
        <v>34.677275999999999</v>
      </c>
      <c r="D1085">
        <v>25.837057999999999</v>
      </c>
      <c r="E1085">
        <v>29.292134000000001</v>
      </c>
      <c r="F1085">
        <v>72.308198000000004</v>
      </c>
    </row>
    <row r="1086" spans="1:6" x14ac:dyDescent="0.35">
      <c r="A1086" s="1">
        <v>41162</v>
      </c>
      <c r="B1086">
        <v>29.192847</v>
      </c>
      <c r="C1086">
        <v>34.804665</v>
      </c>
      <c r="D1086">
        <v>26.130739999999999</v>
      </c>
      <c r="E1086">
        <v>29.231225999999999</v>
      </c>
      <c r="F1086">
        <v>71.763002</v>
      </c>
    </row>
    <row r="1087" spans="1:6" x14ac:dyDescent="0.35">
      <c r="A1087" s="1">
        <v>41159</v>
      </c>
      <c r="B1087">
        <v>29.33379</v>
      </c>
      <c r="C1087">
        <v>34.859262000000001</v>
      </c>
      <c r="D1087">
        <v>26.240015</v>
      </c>
      <c r="E1087">
        <v>29.013698999999999</v>
      </c>
      <c r="F1087">
        <v>71.966290999999998</v>
      </c>
    </row>
    <row r="1088" spans="1:6" x14ac:dyDescent="0.35">
      <c r="A1088" s="1">
        <v>41158</v>
      </c>
      <c r="B1088">
        <v>29.509969000000002</v>
      </c>
      <c r="C1088">
        <v>35.659993999999998</v>
      </c>
      <c r="D1088">
        <v>25.598016999999999</v>
      </c>
      <c r="E1088">
        <v>29.113759999999999</v>
      </c>
      <c r="F1088">
        <v>71.337924999999998</v>
      </c>
    </row>
    <row r="1089" spans="1:6" x14ac:dyDescent="0.35">
      <c r="A1089" s="1">
        <v>41157</v>
      </c>
      <c r="B1089">
        <v>29.139994999999999</v>
      </c>
      <c r="C1089">
        <v>35.468910000000001</v>
      </c>
      <c r="D1089">
        <v>25.092614000000001</v>
      </c>
      <c r="E1089">
        <v>28.604749000000002</v>
      </c>
      <c r="F1089">
        <v>70.681838999999997</v>
      </c>
    </row>
    <row r="1090" spans="1:6" x14ac:dyDescent="0.35">
      <c r="A1090" s="1">
        <v>41156</v>
      </c>
      <c r="B1090">
        <v>29.192847</v>
      </c>
      <c r="C1090">
        <v>36.114956999999997</v>
      </c>
      <c r="D1090">
        <v>25.304335999999999</v>
      </c>
      <c r="E1090">
        <v>28.478583</v>
      </c>
      <c r="F1090">
        <v>70.349180000000004</v>
      </c>
    </row>
    <row r="1091" spans="1:6" x14ac:dyDescent="0.35">
      <c r="A1091" s="1">
        <v>41152</v>
      </c>
      <c r="B1091">
        <v>29.078329</v>
      </c>
      <c r="C1091">
        <v>35.987568000000003</v>
      </c>
      <c r="D1091">
        <v>25.379463999999999</v>
      </c>
      <c r="E1091">
        <v>28.513387999999999</v>
      </c>
      <c r="F1091">
        <v>69.798000000000002</v>
      </c>
    </row>
    <row r="1092" spans="1:6" x14ac:dyDescent="0.35">
      <c r="A1092" s="1">
        <v>41151</v>
      </c>
      <c r="B1092">
        <v>28.955005</v>
      </c>
      <c r="C1092">
        <v>36.005766999999999</v>
      </c>
      <c r="D1092">
        <v>25.297507</v>
      </c>
      <c r="E1092">
        <v>28.452480000000001</v>
      </c>
      <c r="F1092">
        <v>69.641825999999995</v>
      </c>
    </row>
    <row r="1093" spans="1:6" x14ac:dyDescent="0.35">
      <c r="A1093" s="1">
        <v>41150</v>
      </c>
      <c r="B1093">
        <v>28.981434</v>
      </c>
      <c r="C1093">
        <v>36.424332</v>
      </c>
      <c r="D1093">
        <v>25.379463999999999</v>
      </c>
      <c r="E1093">
        <v>28.543841</v>
      </c>
      <c r="F1093">
        <v>69.375421000000003</v>
      </c>
    </row>
    <row r="1094" spans="1:6" x14ac:dyDescent="0.35">
      <c r="A1094" s="1">
        <v>41149</v>
      </c>
      <c r="B1094">
        <v>29.034285000000001</v>
      </c>
      <c r="C1094">
        <v>36.023966000000001</v>
      </c>
      <c r="D1094">
        <v>25.236038000000001</v>
      </c>
      <c r="E1094">
        <v>28.596048</v>
      </c>
      <c r="F1094">
        <v>69.494848000000005</v>
      </c>
    </row>
    <row r="1095" spans="1:6" x14ac:dyDescent="0.35">
      <c r="A1095" s="1">
        <v>41148</v>
      </c>
      <c r="B1095">
        <v>28.972622999999999</v>
      </c>
      <c r="C1095">
        <v>36.205952000000003</v>
      </c>
      <c r="D1095">
        <v>25.570698</v>
      </c>
      <c r="E1095">
        <v>28.591697</v>
      </c>
      <c r="F1095">
        <v>69.641825999999995</v>
      </c>
    </row>
    <row r="1096" spans="1:6" x14ac:dyDescent="0.35">
      <c r="A1096" s="1">
        <v>41145</v>
      </c>
      <c r="B1096">
        <v>28.690736999999999</v>
      </c>
      <c r="C1096">
        <v>36.142257000000001</v>
      </c>
      <c r="D1096">
        <v>25.850719000000002</v>
      </c>
      <c r="E1096">
        <v>28.643903999999999</v>
      </c>
      <c r="F1096">
        <v>69.752065000000002</v>
      </c>
    </row>
    <row r="1097" spans="1:6" x14ac:dyDescent="0.35">
      <c r="A1097" s="1">
        <v>41144</v>
      </c>
      <c r="B1097">
        <v>28.320762999999999</v>
      </c>
      <c r="C1097">
        <v>35.987568000000003</v>
      </c>
      <c r="D1097">
        <v>25.591186</v>
      </c>
      <c r="E1097">
        <v>28.422025999999999</v>
      </c>
      <c r="F1097">
        <v>69.145762000000005</v>
      </c>
    </row>
    <row r="1098" spans="1:6" x14ac:dyDescent="0.35">
      <c r="A1098" s="1">
        <v>41143</v>
      </c>
      <c r="B1098">
        <v>28.021256999999999</v>
      </c>
      <c r="C1098">
        <v>36.051262000000001</v>
      </c>
      <c r="D1098">
        <v>25.584357000000001</v>
      </c>
      <c r="E1098">
        <v>28.513387999999999</v>
      </c>
      <c r="F1098">
        <v>69.807181</v>
      </c>
    </row>
    <row r="1099" spans="1:6" x14ac:dyDescent="0.35">
      <c r="A1099" s="1">
        <v>41142</v>
      </c>
      <c r="B1099">
        <v>27.853888000000001</v>
      </c>
      <c r="C1099">
        <v>36.269646000000002</v>
      </c>
      <c r="D1099">
        <v>25.358974</v>
      </c>
      <c r="E1099">
        <v>28.408975000000002</v>
      </c>
      <c r="F1099">
        <v>69.963355000000007</v>
      </c>
    </row>
    <row r="1100" spans="1:6" x14ac:dyDescent="0.35">
      <c r="A1100" s="1">
        <v>41141</v>
      </c>
      <c r="B1100">
        <v>27.92436</v>
      </c>
      <c r="C1100">
        <v>36.451631999999996</v>
      </c>
      <c r="D1100">
        <v>25.051634</v>
      </c>
      <c r="E1100">
        <v>28.596048</v>
      </c>
      <c r="F1100">
        <v>70.349180000000004</v>
      </c>
    </row>
    <row r="1101" spans="1:6" x14ac:dyDescent="0.35">
      <c r="A1101" s="1">
        <v>41138</v>
      </c>
      <c r="B1101">
        <v>27.809842</v>
      </c>
      <c r="C1101">
        <v>36.124057999999998</v>
      </c>
      <c r="D1101">
        <v>25.420442999999999</v>
      </c>
      <c r="E1101">
        <v>28.678708</v>
      </c>
      <c r="F1101">
        <v>70.321622000000005</v>
      </c>
    </row>
    <row r="1102" spans="1:6" x14ac:dyDescent="0.35">
      <c r="A1102" s="1">
        <v>41137</v>
      </c>
      <c r="B1102">
        <v>28.118155999999999</v>
      </c>
      <c r="C1102">
        <v>36.278744000000003</v>
      </c>
      <c r="D1102">
        <v>25.372634000000001</v>
      </c>
      <c r="E1102">
        <v>28.900585</v>
      </c>
      <c r="F1102">
        <v>69.715318999999994</v>
      </c>
    </row>
    <row r="1103" spans="1:6" x14ac:dyDescent="0.35">
      <c r="A1103" s="1">
        <v>41136</v>
      </c>
      <c r="B1103">
        <v>28.082919</v>
      </c>
      <c r="C1103">
        <v>36.224150000000002</v>
      </c>
      <c r="D1103">
        <v>27.64695</v>
      </c>
      <c r="E1103">
        <v>28.896235000000001</v>
      </c>
      <c r="F1103">
        <v>69.972536000000005</v>
      </c>
    </row>
    <row r="1104" spans="1:6" x14ac:dyDescent="0.35">
      <c r="A1104" s="1">
        <v>41135</v>
      </c>
      <c r="B1104">
        <v>27.950785</v>
      </c>
      <c r="C1104">
        <v>36.187753000000001</v>
      </c>
      <c r="D1104">
        <v>27.653780999999999</v>
      </c>
      <c r="E1104">
        <v>28.787471</v>
      </c>
      <c r="F1104">
        <v>69.871485000000007</v>
      </c>
    </row>
    <row r="1105" spans="1:6" x14ac:dyDescent="0.35">
      <c r="A1105" s="1">
        <v>41134</v>
      </c>
      <c r="B1105">
        <v>27.809842</v>
      </c>
      <c r="C1105">
        <v>36.378836</v>
      </c>
      <c r="D1105">
        <v>27.578654</v>
      </c>
      <c r="E1105">
        <v>28.709161999999999</v>
      </c>
      <c r="F1105">
        <v>70.009281999999999</v>
      </c>
    </row>
    <row r="1106" spans="1:6" x14ac:dyDescent="0.35">
      <c r="A1106" s="1">
        <v>41131</v>
      </c>
      <c r="B1106">
        <v>27.950785</v>
      </c>
      <c r="C1106">
        <v>36.642716</v>
      </c>
      <c r="D1106">
        <v>27.681100000000001</v>
      </c>
      <c r="E1106">
        <v>28.761368000000001</v>
      </c>
      <c r="F1106">
        <v>69.715318999999994</v>
      </c>
    </row>
    <row r="1107" spans="1:6" x14ac:dyDescent="0.35">
      <c r="A1107" s="1">
        <v>41130</v>
      </c>
      <c r="B1107">
        <v>27.986021999999998</v>
      </c>
      <c r="C1107">
        <v>36.579020999999997</v>
      </c>
      <c r="D1107">
        <v>27.865504000000001</v>
      </c>
      <c r="E1107">
        <v>28.591697</v>
      </c>
      <c r="F1107">
        <v>69.357050999999998</v>
      </c>
    </row>
    <row r="1108" spans="1:6" x14ac:dyDescent="0.35">
      <c r="A1108" s="1">
        <v>41129</v>
      </c>
      <c r="B1108">
        <v>28.276714999999999</v>
      </c>
      <c r="C1108">
        <v>36.169553999999998</v>
      </c>
      <c r="D1108">
        <v>27.769886</v>
      </c>
      <c r="E1108">
        <v>28.670006999999998</v>
      </c>
      <c r="F1108">
        <v>69.402985999999999</v>
      </c>
    </row>
    <row r="1109" spans="1:6" x14ac:dyDescent="0.35">
      <c r="A1109" s="1">
        <v>41128</v>
      </c>
      <c r="B1109">
        <v>28.664311000000001</v>
      </c>
      <c r="C1109">
        <v>36.08766</v>
      </c>
      <c r="D1109">
        <v>27.489865999999999</v>
      </c>
      <c r="E1109">
        <v>28.726564</v>
      </c>
      <c r="F1109">
        <v>69.329492999999999</v>
      </c>
    </row>
    <row r="1110" spans="1:6" x14ac:dyDescent="0.35">
      <c r="A1110" s="1">
        <v>41127</v>
      </c>
      <c r="B1110">
        <v>28.708355000000001</v>
      </c>
      <c r="C1110">
        <v>35.596299000000002</v>
      </c>
      <c r="D1110">
        <v>26.793227999999999</v>
      </c>
      <c r="E1110">
        <v>28.874482</v>
      </c>
      <c r="F1110">
        <v>68.686443999999995</v>
      </c>
    </row>
    <row r="1111" spans="1:6" x14ac:dyDescent="0.35">
      <c r="A1111" s="1">
        <v>41124</v>
      </c>
      <c r="B1111">
        <v>28.752399</v>
      </c>
      <c r="C1111">
        <v>35.705492999999997</v>
      </c>
      <c r="D1111">
        <v>26.711271</v>
      </c>
      <c r="E1111">
        <v>28.970193999999999</v>
      </c>
      <c r="F1111">
        <v>68.300618</v>
      </c>
    </row>
    <row r="1112" spans="1:6" x14ac:dyDescent="0.35">
      <c r="A1112" s="1">
        <v>41123</v>
      </c>
      <c r="B1112">
        <v>28.673119</v>
      </c>
      <c r="C1112">
        <v>37.206868999999998</v>
      </c>
      <c r="D1112">
        <v>25.782420999999999</v>
      </c>
      <c r="E1112">
        <v>28.861429999999999</v>
      </c>
      <c r="F1112">
        <v>68.364922000000007</v>
      </c>
    </row>
    <row r="1113" spans="1:6" x14ac:dyDescent="0.35">
      <c r="A1113" s="1">
        <v>41122</v>
      </c>
      <c r="B1113">
        <v>31.359846000000001</v>
      </c>
      <c r="C1113">
        <v>38.699145999999999</v>
      </c>
      <c r="D1113">
        <v>26.076101999999999</v>
      </c>
      <c r="E1113">
        <v>28.757017999999999</v>
      </c>
      <c r="F1113">
        <v>69.063087999999993</v>
      </c>
    </row>
    <row r="1114" spans="1:6" x14ac:dyDescent="0.35">
      <c r="A1114" s="1">
        <v>41121</v>
      </c>
      <c r="B1114">
        <v>31.359846000000001</v>
      </c>
      <c r="C1114">
        <v>39.208705999999999</v>
      </c>
      <c r="D1114">
        <v>26.151229000000001</v>
      </c>
      <c r="E1114">
        <v>28.848379000000001</v>
      </c>
      <c r="F1114">
        <v>69.549964000000003</v>
      </c>
    </row>
    <row r="1115" spans="1:6" x14ac:dyDescent="0.35">
      <c r="A1115" s="1">
        <v>41120</v>
      </c>
      <c r="B1115">
        <v>31.386275999999999</v>
      </c>
      <c r="C1115">
        <v>39.408890999999997</v>
      </c>
      <c r="D1115">
        <v>26.076101999999999</v>
      </c>
      <c r="E1115">
        <v>28.974544000000002</v>
      </c>
      <c r="F1115">
        <v>70.009281999999999</v>
      </c>
    </row>
    <row r="1116" spans="1:6" x14ac:dyDescent="0.35">
      <c r="A1116" s="1">
        <v>41117</v>
      </c>
      <c r="B1116">
        <v>31.756250000000001</v>
      </c>
      <c r="C1116">
        <v>38.526262000000003</v>
      </c>
      <c r="D1116">
        <v>25.912185999999998</v>
      </c>
      <c r="E1116">
        <v>28.883182999999999</v>
      </c>
      <c r="F1116">
        <v>69.761253999999994</v>
      </c>
    </row>
    <row r="1117" spans="1:6" x14ac:dyDescent="0.35">
      <c r="A1117" s="1">
        <v>41116</v>
      </c>
      <c r="B1117">
        <v>31.536026</v>
      </c>
      <c r="C1117">
        <v>38.280580999999998</v>
      </c>
      <c r="D1117">
        <v>25.003826</v>
      </c>
      <c r="E1117">
        <v>28.126190000000001</v>
      </c>
      <c r="F1117">
        <v>68.429226999999997</v>
      </c>
    </row>
    <row r="1118" spans="1:6" x14ac:dyDescent="0.35">
      <c r="A1118" s="1">
        <v>41115</v>
      </c>
      <c r="B1118">
        <v>30.787267</v>
      </c>
      <c r="C1118">
        <v>38.335177999999999</v>
      </c>
      <c r="D1118">
        <v>24.682825000000001</v>
      </c>
      <c r="E1118">
        <v>27.895612</v>
      </c>
      <c r="F1118">
        <v>67.721879999999999</v>
      </c>
    </row>
    <row r="1119" spans="1:6" x14ac:dyDescent="0.35">
      <c r="A1119" s="1">
        <v>41114</v>
      </c>
      <c r="B1119">
        <v>30.593468999999999</v>
      </c>
      <c r="C1119">
        <v>38.362475000000003</v>
      </c>
      <c r="D1119">
        <v>24.320848000000002</v>
      </c>
      <c r="E1119">
        <v>27.817302000000002</v>
      </c>
      <c r="F1119">
        <v>67.216627000000003</v>
      </c>
    </row>
    <row r="1120" spans="1:6" x14ac:dyDescent="0.35">
      <c r="A1120" s="1">
        <v>41113</v>
      </c>
      <c r="B1120">
        <v>30.804884999999999</v>
      </c>
      <c r="C1120">
        <v>38.653651000000004</v>
      </c>
      <c r="D1120">
        <v>25.058463</v>
      </c>
      <c r="E1120">
        <v>28.121839999999999</v>
      </c>
      <c r="F1120">
        <v>68.006654999999995</v>
      </c>
    </row>
    <row r="1121" spans="1:6" x14ac:dyDescent="0.35">
      <c r="A1121" s="1">
        <v>41110</v>
      </c>
      <c r="B1121">
        <v>31.201284999999999</v>
      </c>
      <c r="C1121">
        <v>39.217804000000001</v>
      </c>
      <c r="D1121">
        <v>25.652654999999999</v>
      </c>
      <c r="E1121">
        <v>28.304562000000001</v>
      </c>
      <c r="F1121">
        <v>68.704819999999998</v>
      </c>
    </row>
    <row r="1122" spans="1:6" x14ac:dyDescent="0.35">
      <c r="A1122" s="1">
        <v>41109</v>
      </c>
      <c r="B1122">
        <v>31.844341</v>
      </c>
      <c r="C1122">
        <v>39.581775999999998</v>
      </c>
      <c r="D1122">
        <v>26.267334000000002</v>
      </c>
      <c r="E1122">
        <v>28.626501999999999</v>
      </c>
      <c r="F1122">
        <v>69.770435000000006</v>
      </c>
    </row>
    <row r="1123" spans="1:6" x14ac:dyDescent="0.35">
      <c r="A1123" s="1">
        <v>41108</v>
      </c>
      <c r="B1123">
        <v>31.791485999999999</v>
      </c>
      <c r="C1123">
        <v>39.18141</v>
      </c>
      <c r="D1123">
        <v>26.199038000000002</v>
      </c>
      <c r="E1123">
        <v>28.683059</v>
      </c>
      <c r="F1123">
        <v>69.283558999999997</v>
      </c>
    </row>
    <row r="1124" spans="1:6" x14ac:dyDescent="0.35">
      <c r="A1124" s="1">
        <v>41107</v>
      </c>
      <c r="B1124">
        <v>31.694586999999999</v>
      </c>
      <c r="C1124">
        <v>38.890234</v>
      </c>
      <c r="D1124">
        <v>25.502400000000002</v>
      </c>
      <c r="E1124">
        <v>28.913637000000001</v>
      </c>
      <c r="F1124">
        <v>69.090646000000007</v>
      </c>
    </row>
    <row r="1125" spans="1:6" x14ac:dyDescent="0.35">
      <c r="A1125" s="1">
        <v>41106</v>
      </c>
      <c r="B1125">
        <v>31.210096</v>
      </c>
      <c r="C1125">
        <v>38.480766000000003</v>
      </c>
      <c r="D1125">
        <v>25.154081000000001</v>
      </c>
      <c r="E1125">
        <v>28.487283999999999</v>
      </c>
      <c r="F1125">
        <v>68.429226999999997</v>
      </c>
    </row>
    <row r="1126" spans="1:6" x14ac:dyDescent="0.35">
      <c r="A1126" s="1">
        <v>41103</v>
      </c>
      <c r="B1126">
        <v>31.157240999999999</v>
      </c>
      <c r="C1126">
        <v>38.680948000000001</v>
      </c>
      <c r="D1126">
        <v>25.297507</v>
      </c>
      <c r="E1126">
        <v>28.474233000000002</v>
      </c>
      <c r="F1126">
        <v>68.364922000000007</v>
      </c>
    </row>
    <row r="1127" spans="1:6" x14ac:dyDescent="0.35">
      <c r="A1127" s="1">
        <v>41102</v>
      </c>
      <c r="B1127">
        <v>30.752030000000001</v>
      </c>
      <c r="C1127">
        <v>38.225985000000001</v>
      </c>
      <c r="D1127">
        <v>24.942357999999999</v>
      </c>
      <c r="E1127">
        <v>28.335016</v>
      </c>
      <c r="F1127">
        <v>68.300618</v>
      </c>
    </row>
    <row r="1128" spans="1:6" x14ac:dyDescent="0.35">
      <c r="A1128" s="1">
        <v>41101</v>
      </c>
      <c r="B1128">
        <v>30.470144000000001</v>
      </c>
      <c r="C1128">
        <v>38.526262000000003</v>
      </c>
      <c r="D1128">
        <v>25.399953</v>
      </c>
      <c r="E1128">
        <v>28.356767999999999</v>
      </c>
      <c r="F1128">
        <v>68.906920999999997</v>
      </c>
    </row>
    <row r="1129" spans="1:6" x14ac:dyDescent="0.35">
      <c r="A1129" s="1">
        <v>41100</v>
      </c>
      <c r="B1129">
        <v>30.584662000000002</v>
      </c>
      <c r="C1129">
        <v>38.835636999999998</v>
      </c>
      <c r="D1129">
        <v>25.604845999999998</v>
      </c>
      <c r="E1129">
        <v>28.348064999999998</v>
      </c>
      <c r="F1129">
        <v>68.723190000000002</v>
      </c>
    </row>
    <row r="1130" spans="1:6" x14ac:dyDescent="0.35">
      <c r="A1130" s="1">
        <v>41099</v>
      </c>
      <c r="B1130">
        <v>30.848928999999998</v>
      </c>
      <c r="C1130">
        <v>38.744646000000003</v>
      </c>
      <c r="D1130">
        <v>25.693633999999999</v>
      </c>
      <c r="E1130">
        <v>28.322163</v>
      </c>
      <c r="F1130">
        <v>68.860986999999994</v>
      </c>
    </row>
    <row r="1131" spans="1:6" x14ac:dyDescent="0.35">
      <c r="A1131" s="1">
        <v>41096</v>
      </c>
      <c r="B1131">
        <v>30.487763000000001</v>
      </c>
      <c r="C1131">
        <v>38.007604000000001</v>
      </c>
      <c r="D1131">
        <v>25.932676000000001</v>
      </c>
      <c r="E1131">
        <v>27.950925000000002</v>
      </c>
      <c r="F1131">
        <v>69.026342</v>
      </c>
    </row>
    <row r="1132" spans="1:6" x14ac:dyDescent="0.35">
      <c r="A1132" s="1">
        <v>41095</v>
      </c>
      <c r="B1132">
        <v>30.628706000000001</v>
      </c>
      <c r="C1132">
        <v>38.735543999999997</v>
      </c>
      <c r="D1132">
        <v>26.888845</v>
      </c>
      <c r="E1132">
        <v>27.950925000000002</v>
      </c>
      <c r="F1132">
        <v>69.210065999999998</v>
      </c>
    </row>
    <row r="1133" spans="1:6" x14ac:dyDescent="0.35">
      <c r="A1133" s="1">
        <v>41093</v>
      </c>
      <c r="B1133">
        <v>30.752030000000001</v>
      </c>
      <c r="C1133">
        <v>39.026719999999997</v>
      </c>
      <c r="D1133">
        <v>27.004951999999999</v>
      </c>
      <c r="E1133">
        <v>27.985458000000001</v>
      </c>
      <c r="F1133">
        <v>69.531593999999998</v>
      </c>
    </row>
    <row r="1134" spans="1:6" x14ac:dyDescent="0.35">
      <c r="A1134" s="1">
        <v>41092</v>
      </c>
      <c r="B1134">
        <v>31.456744</v>
      </c>
      <c r="C1134">
        <v>38.580858999999997</v>
      </c>
      <c r="D1134">
        <v>26.574676</v>
      </c>
      <c r="E1134">
        <v>27.899122999999999</v>
      </c>
      <c r="F1134">
        <v>69.237630999999993</v>
      </c>
    </row>
    <row r="1135" spans="1:6" x14ac:dyDescent="0.35">
      <c r="A1135" s="1">
        <v>41089</v>
      </c>
      <c r="B1135">
        <v>31.369486999999999</v>
      </c>
      <c r="C1135">
        <v>38.216887</v>
      </c>
      <c r="D1135">
        <v>26.800059000000001</v>
      </c>
      <c r="E1135">
        <v>27.830055999999999</v>
      </c>
      <c r="F1135">
        <v>68.668074000000004</v>
      </c>
    </row>
    <row r="1136" spans="1:6" x14ac:dyDescent="0.35">
      <c r="A1136" s="1">
        <v>41088</v>
      </c>
      <c r="B1136">
        <v>30.610337999999999</v>
      </c>
      <c r="C1136">
        <v>37.270563000000003</v>
      </c>
      <c r="D1136">
        <v>25.693632999999998</v>
      </c>
      <c r="E1136">
        <v>27.156642000000002</v>
      </c>
      <c r="F1136">
        <v>67.189069000000003</v>
      </c>
    </row>
    <row r="1137" spans="1:6" x14ac:dyDescent="0.35">
      <c r="A1137" s="1">
        <v>41087</v>
      </c>
      <c r="B1137">
        <v>30.619062</v>
      </c>
      <c r="C1137">
        <v>36.697311999999997</v>
      </c>
      <c r="D1137">
        <v>26.122768000000001</v>
      </c>
      <c r="E1137">
        <v>27.139375000000001</v>
      </c>
      <c r="F1137">
        <v>67.501408999999995</v>
      </c>
    </row>
    <row r="1138" spans="1:6" x14ac:dyDescent="0.35">
      <c r="A1138" s="1">
        <v>41086</v>
      </c>
      <c r="B1138">
        <v>30.121687999999999</v>
      </c>
      <c r="C1138">
        <v>36.790123000000001</v>
      </c>
      <c r="D1138">
        <v>25.877548999999998</v>
      </c>
      <c r="E1138">
        <v>26.914904</v>
      </c>
      <c r="F1138">
        <v>66.849170999999998</v>
      </c>
    </row>
    <row r="1139" spans="1:6" x14ac:dyDescent="0.35">
      <c r="A1139" s="1">
        <v>41085</v>
      </c>
      <c r="B1139">
        <v>29.781379999999999</v>
      </c>
      <c r="C1139">
        <v>36.790123000000001</v>
      </c>
      <c r="D1139">
        <v>25.652764000000001</v>
      </c>
      <c r="E1139">
        <v>26.815619999999999</v>
      </c>
      <c r="F1139">
        <v>67.097206999999997</v>
      </c>
    </row>
    <row r="1140" spans="1:6" x14ac:dyDescent="0.35">
      <c r="A1140" s="1">
        <v>41082</v>
      </c>
      <c r="B1140">
        <v>30.854661</v>
      </c>
      <c r="C1140">
        <v>37.703772000000001</v>
      </c>
      <c r="D1140">
        <v>26.585963</v>
      </c>
      <c r="E1140">
        <v>26.901955000000001</v>
      </c>
      <c r="F1140">
        <v>67.969908000000004</v>
      </c>
    </row>
    <row r="1141" spans="1:6" x14ac:dyDescent="0.35">
      <c r="A1141" s="1">
        <v>41081</v>
      </c>
      <c r="B1141">
        <v>30.357286999999999</v>
      </c>
      <c r="C1141">
        <v>37.577128000000002</v>
      </c>
      <c r="D1141">
        <v>26.647266999999999</v>
      </c>
      <c r="E1141">
        <v>26.867422000000001</v>
      </c>
      <c r="F1141">
        <v>67.731067999999993</v>
      </c>
    </row>
    <row r="1142" spans="1:6" x14ac:dyDescent="0.35">
      <c r="A1142" s="1">
        <v>41080</v>
      </c>
      <c r="B1142">
        <v>30.313658</v>
      </c>
      <c r="C1142">
        <v>38.165117000000002</v>
      </c>
      <c r="D1142">
        <v>27.682642999999999</v>
      </c>
      <c r="E1142">
        <v>27.117791</v>
      </c>
      <c r="F1142">
        <v>68.594581000000005</v>
      </c>
    </row>
    <row r="1143" spans="1:6" x14ac:dyDescent="0.35">
      <c r="A1143" s="1">
        <v>41079</v>
      </c>
      <c r="B1143">
        <v>30.392191</v>
      </c>
      <c r="C1143">
        <v>38.545051000000001</v>
      </c>
      <c r="D1143">
        <v>28.030038999999999</v>
      </c>
      <c r="E1143">
        <v>27.139375000000001</v>
      </c>
      <c r="F1143">
        <v>68.668074000000004</v>
      </c>
    </row>
    <row r="1144" spans="1:6" x14ac:dyDescent="0.35">
      <c r="A1144" s="1">
        <v>41078</v>
      </c>
      <c r="B1144">
        <v>30.174043999999999</v>
      </c>
      <c r="C1144">
        <v>38.508865999999998</v>
      </c>
      <c r="D1144">
        <v>27.348870000000002</v>
      </c>
      <c r="E1144">
        <v>27.065991</v>
      </c>
      <c r="F1144">
        <v>67.455473999999995</v>
      </c>
    </row>
    <row r="1145" spans="1:6" x14ac:dyDescent="0.35">
      <c r="A1145" s="1">
        <v>41075</v>
      </c>
      <c r="B1145">
        <v>29.868637</v>
      </c>
      <c r="C1145">
        <v>38.418407000000002</v>
      </c>
      <c r="D1145">
        <v>27.253508</v>
      </c>
      <c r="E1145">
        <v>26.979655000000001</v>
      </c>
      <c r="F1145">
        <v>67.602452</v>
      </c>
    </row>
    <row r="1146" spans="1:6" x14ac:dyDescent="0.35">
      <c r="A1146" s="1">
        <v>41074</v>
      </c>
      <c r="B1146">
        <v>30.147864999999999</v>
      </c>
      <c r="C1146">
        <v>37.830415000000002</v>
      </c>
      <c r="D1146">
        <v>26.803937000000001</v>
      </c>
      <c r="E1146">
        <v>26.824252999999999</v>
      </c>
      <c r="F1146">
        <v>67.189069000000003</v>
      </c>
    </row>
    <row r="1147" spans="1:6" x14ac:dyDescent="0.35">
      <c r="A1147" s="1">
        <v>41073</v>
      </c>
      <c r="B1147">
        <v>29.851185000000001</v>
      </c>
      <c r="C1147">
        <v>37.577128000000002</v>
      </c>
      <c r="D1147">
        <v>26.565528</v>
      </c>
      <c r="E1147">
        <v>26.552299000000001</v>
      </c>
      <c r="F1147">
        <v>67.051271999999997</v>
      </c>
    </row>
    <row r="1148" spans="1:6" x14ac:dyDescent="0.35">
      <c r="A1148" s="1">
        <v>41072</v>
      </c>
      <c r="B1148">
        <v>29.886088999999998</v>
      </c>
      <c r="C1148">
        <v>37.803277999999999</v>
      </c>
      <c r="D1148">
        <v>26.885677000000001</v>
      </c>
      <c r="E1148">
        <v>26.746552999999999</v>
      </c>
      <c r="F1148">
        <v>66.913475000000005</v>
      </c>
    </row>
    <row r="1149" spans="1:6" x14ac:dyDescent="0.35">
      <c r="A1149" s="1">
        <v>41071</v>
      </c>
      <c r="B1149">
        <v>29.825008</v>
      </c>
      <c r="C1149">
        <v>37.522851000000003</v>
      </c>
      <c r="D1149">
        <v>26.551905000000001</v>
      </c>
      <c r="E1149">
        <v>26.552299000000001</v>
      </c>
      <c r="F1149">
        <v>66.628699999999995</v>
      </c>
    </row>
    <row r="1150" spans="1:6" x14ac:dyDescent="0.35">
      <c r="A1150" s="1">
        <v>41068</v>
      </c>
      <c r="B1150">
        <v>29.990798999999999</v>
      </c>
      <c r="C1150">
        <v>37.902785000000002</v>
      </c>
      <c r="D1150">
        <v>26.974228</v>
      </c>
      <c r="E1150">
        <v>26.712016999999999</v>
      </c>
      <c r="F1150">
        <v>67.299307999999996</v>
      </c>
    </row>
    <row r="1151" spans="1:6" x14ac:dyDescent="0.35">
      <c r="A1151" s="1">
        <v>41067</v>
      </c>
      <c r="B1151">
        <v>29.886088999999998</v>
      </c>
      <c r="C1151">
        <v>37.739955999999999</v>
      </c>
      <c r="D1151">
        <v>27.219448</v>
      </c>
      <c r="E1151">
        <v>26.418479000000001</v>
      </c>
      <c r="F1151">
        <v>66.968598</v>
      </c>
    </row>
    <row r="1152" spans="1:6" x14ac:dyDescent="0.35">
      <c r="A1152" s="1">
        <v>41066</v>
      </c>
      <c r="B1152">
        <v>29.702846999999998</v>
      </c>
      <c r="C1152">
        <v>37.522851000000003</v>
      </c>
      <c r="D1152">
        <v>27.090026999999999</v>
      </c>
      <c r="E1152">
        <v>26.349411</v>
      </c>
      <c r="F1152">
        <v>66.812431000000004</v>
      </c>
    </row>
    <row r="1153" spans="1:6" x14ac:dyDescent="0.35">
      <c r="A1153" s="1">
        <v>41065</v>
      </c>
      <c r="B1153">
        <v>29.580684999999999</v>
      </c>
      <c r="C1153">
        <v>37.124827000000003</v>
      </c>
      <c r="D1153">
        <v>26.081899</v>
      </c>
      <c r="E1153">
        <v>26.029972000000001</v>
      </c>
      <c r="F1153">
        <v>66.270430000000005</v>
      </c>
    </row>
    <row r="1154" spans="1:6" x14ac:dyDescent="0.35">
      <c r="A1154" s="1">
        <v>41064</v>
      </c>
      <c r="B1154">
        <v>29.371262999999999</v>
      </c>
      <c r="C1154">
        <v>36.672527000000002</v>
      </c>
      <c r="D1154">
        <v>25.775375</v>
      </c>
      <c r="E1154">
        <v>25.995439000000001</v>
      </c>
      <c r="F1154">
        <v>65.896127000000007</v>
      </c>
    </row>
    <row r="1155" spans="1:6" x14ac:dyDescent="0.35">
      <c r="A1155" s="1">
        <v>41061</v>
      </c>
      <c r="B1155">
        <v>29.083310999999998</v>
      </c>
      <c r="C1155">
        <v>36.663479000000002</v>
      </c>
      <c r="D1155">
        <v>26.034217999999999</v>
      </c>
      <c r="E1155">
        <v>26.124941</v>
      </c>
      <c r="F1155">
        <v>65.914383000000001</v>
      </c>
    </row>
    <row r="1156" spans="1:6" x14ac:dyDescent="0.35">
      <c r="A1156" s="1">
        <v>41060</v>
      </c>
      <c r="B1156">
        <v>29.092036</v>
      </c>
      <c r="C1156">
        <v>37.432392</v>
      </c>
      <c r="D1156">
        <v>27.696265</v>
      </c>
      <c r="E1156">
        <v>26.673165999999998</v>
      </c>
      <c r="F1156">
        <v>66.763418999999999</v>
      </c>
    </row>
    <row r="1157" spans="1:6" x14ac:dyDescent="0.35">
      <c r="A1157" s="1">
        <v>41059</v>
      </c>
      <c r="B1157">
        <v>29.214196999999999</v>
      </c>
      <c r="C1157">
        <v>37.233378999999999</v>
      </c>
      <c r="D1157">
        <v>28.166270999999998</v>
      </c>
      <c r="E1157">
        <v>26.673165999999998</v>
      </c>
      <c r="F1157">
        <v>67.046436</v>
      </c>
    </row>
    <row r="1158" spans="1:6" x14ac:dyDescent="0.35">
      <c r="A1158" s="1">
        <v>41058</v>
      </c>
      <c r="B1158">
        <v>29.092036</v>
      </c>
      <c r="C1158">
        <v>37.721863999999997</v>
      </c>
      <c r="D1158">
        <v>28.731641</v>
      </c>
      <c r="E1158">
        <v>26.824252999999999</v>
      </c>
      <c r="F1158">
        <v>67.822434999999999</v>
      </c>
    </row>
    <row r="1159" spans="1:6" x14ac:dyDescent="0.35">
      <c r="A1159" s="1">
        <v>41054</v>
      </c>
      <c r="B1159">
        <v>28.873888999999998</v>
      </c>
      <c r="C1159">
        <v>37.694724000000001</v>
      </c>
      <c r="D1159">
        <v>27.934674999999999</v>
      </c>
      <c r="E1159">
        <v>26.871737</v>
      </c>
      <c r="F1159">
        <v>67.941114999999996</v>
      </c>
    </row>
    <row r="1160" spans="1:6" x14ac:dyDescent="0.35">
      <c r="A1160" s="1">
        <v>41053</v>
      </c>
      <c r="B1160">
        <v>28.786632000000001</v>
      </c>
      <c r="C1160">
        <v>37.513806000000002</v>
      </c>
      <c r="D1160">
        <v>27.941486000000001</v>
      </c>
      <c r="E1160">
        <v>26.945122000000001</v>
      </c>
      <c r="F1160">
        <v>68.215000000000003</v>
      </c>
    </row>
    <row r="1161" spans="1:6" x14ac:dyDescent="0.35">
      <c r="A1161" s="1">
        <v>41052</v>
      </c>
      <c r="B1161">
        <v>28.376515000000001</v>
      </c>
      <c r="C1161">
        <v>37.088642999999998</v>
      </c>
      <c r="D1161">
        <v>27.771194000000001</v>
      </c>
      <c r="E1161">
        <v>26.491864</v>
      </c>
      <c r="F1161">
        <v>67.931989999999999</v>
      </c>
    </row>
    <row r="1162" spans="1:6" x14ac:dyDescent="0.35">
      <c r="A1162" s="1">
        <v>41051</v>
      </c>
      <c r="B1162">
        <v>28.647017999999999</v>
      </c>
      <c r="C1162">
        <v>37.314793000000002</v>
      </c>
      <c r="D1162">
        <v>27.580468</v>
      </c>
      <c r="E1162">
        <v>26.759502000000001</v>
      </c>
      <c r="F1162">
        <v>68.269773999999998</v>
      </c>
    </row>
    <row r="1163" spans="1:6" x14ac:dyDescent="0.35">
      <c r="A1163" s="1">
        <v>41050</v>
      </c>
      <c r="B1163">
        <v>28.542304999999999</v>
      </c>
      <c r="C1163">
        <v>37.405251999999997</v>
      </c>
      <c r="D1163">
        <v>27.239884</v>
      </c>
      <c r="E1163">
        <v>26.681801</v>
      </c>
      <c r="F1163">
        <v>68.826668999999995</v>
      </c>
    </row>
    <row r="1164" spans="1:6" x14ac:dyDescent="0.35">
      <c r="A1164" s="1">
        <v>41047</v>
      </c>
      <c r="B1164">
        <v>28.551033</v>
      </c>
      <c r="C1164">
        <v>37.052458000000001</v>
      </c>
      <c r="D1164">
        <v>26.381613000000002</v>
      </c>
      <c r="E1164">
        <v>26.578199000000001</v>
      </c>
      <c r="F1164">
        <v>67.731142000000006</v>
      </c>
    </row>
    <row r="1165" spans="1:6" x14ac:dyDescent="0.35">
      <c r="A1165" s="1">
        <v>41046</v>
      </c>
      <c r="B1165">
        <v>28.577209</v>
      </c>
      <c r="C1165">
        <v>37.549987999999999</v>
      </c>
      <c r="D1165">
        <v>26.994662999999999</v>
      </c>
      <c r="E1165">
        <v>26.863104</v>
      </c>
      <c r="F1165">
        <v>68.278906000000006</v>
      </c>
    </row>
    <row r="1166" spans="1:6" x14ac:dyDescent="0.35">
      <c r="A1166" s="1">
        <v>41045</v>
      </c>
      <c r="B1166">
        <v>28.812808</v>
      </c>
      <c r="C1166">
        <v>38.101795000000003</v>
      </c>
      <c r="D1166">
        <v>27.083216</v>
      </c>
      <c r="E1166">
        <v>27.001239999999999</v>
      </c>
      <c r="F1166">
        <v>69.347046000000006</v>
      </c>
    </row>
    <row r="1167" spans="1:6" x14ac:dyDescent="0.35">
      <c r="A1167" s="1">
        <v>41044</v>
      </c>
      <c r="B1167">
        <v>28.777903999999999</v>
      </c>
      <c r="C1167">
        <v>38.201301000000001</v>
      </c>
      <c r="D1167">
        <v>27.594090000000001</v>
      </c>
      <c r="E1167">
        <v>26.716335000000001</v>
      </c>
      <c r="F1167">
        <v>69.374432999999996</v>
      </c>
    </row>
    <row r="1168" spans="1:6" x14ac:dyDescent="0.35">
      <c r="A1168" s="1">
        <v>41043</v>
      </c>
      <c r="B1168">
        <v>28.716823000000002</v>
      </c>
      <c r="C1168">
        <v>38.680739000000003</v>
      </c>
      <c r="D1168">
        <v>26.497409999999999</v>
      </c>
      <c r="E1168">
        <v>26.625684</v>
      </c>
      <c r="F1168">
        <v>69.821779000000006</v>
      </c>
    </row>
    <row r="1169" spans="1:6" x14ac:dyDescent="0.35">
      <c r="A1169" s="1">
        <v>41040</v>
      </c>
      <c r="B1169">
        <v>28.891341000000001</v>
      </c>
      <c r="C1169">
        <v>38.436500000000002</v>
      </c>
      <c r="D1169">
        <v>26.872053000000001</v>
      </c>
      <c r="E1169">
        <v>26.781085999999998</v>
      </c>
      <c r="F1169">
        <v>70.077402000000006</v>
      </c>
    </row>
    <row r="1170" spans="1:6" x14ac:dyDescent="0.35">
      <c r="A1170" s="1">
        <v>41039</v>
      </c>
      <c r="B1170">
        <v>28.961145999999999</v>
      </c>
      <c r="C1170">
        <v>38.210349000000001</v>
      </c>
      <c r="D1170">
        <v>27.069590999999999</v>
      </c>
      <c r="E1170">
        <v>26.858787</v>
      </c>
      <c r="F1170">
        <v>69.949590999999998</v>
      </c>
    </row>
    <row r="1171" spans="1:6" x14ac:dyDescent="0.35">
      <c r="A1171" s="1">
        <v>41038</v>
      </c>
      <c r="B1171">
        <v>28.629566000000001</v>
      </c>
      <c r="C1171">
        <v>38.201301000000001</v>
      </c>
      <c r="D1171">
        <v>27.199013000000001</v>
      </c>
      <c r="E1171">
        <v>26.431429999999999</v>
      </c>
      <c r="F1171">
        <v>69.401820000000001</v>
      </c>
    </row>
    <row r="1172" spans="1:6" x14ac:dyDescent="0.35">
      <c r="A1172" s="1">
        <v>41037</v>
      </c>
      <c r="B1172">
        <v>28.978598000000002</v>
      </c>
      <c r="C1172">
        <v>38.915937</v>
      </c>
      <c r="D1172">
        <v>27.430610999999999</v>
      </c>
      <c r="E1172">
        <v>27.022824</v>
      </c>
      <c r="F1172">
        <v>70.050015000000002</v>
      </c>
    </row>
    <row r="1173" spans="1:6" x14ac:dyDescent="0.35">
      <c r="A1173" s="1">
        <v>41036</v>
      </c>
      <c r="B1173">
        <v>29.196745</v>
      </c>
      <c r="C1173">
        <v>38.771200999999998</v>
      </c>
      <c r="D1173">
        <v>27.8325</v>
      </c>
      <c r="E1173">
        <v>26.983972999999999</v>
      </c>
      <c r="F1173">
        <v>70.040882999999994</v>
      </c>
    </row>
    <row r="1174" spans="1:6" x14ac:dyDescent="0.35">
      <c r="A1174" s="1">
        <v>41033</v>
      </c>
      <c r="B1174">
        <v>29.118212</v>
      </c>
      <c r="C1174">
        <v>38.626465000000003</v>
      </c>
      <c r="D1174">
        <v>27.934674999999999</v>
      </c>
      <c r="E1174">
        <v>26.940805999999998</v>
      </c>
      <c r="F1174">
        <v>70.013496000000004</v>
      </c>
    </row>
    <row r="1175" spans="1:6" x14ac:dyDescent="0.35">
      <c r="A1175" s="1">
        <v>41032</v>
      </c>
      <c r="B1175">
        <v>29.231649000000001</v>
      </c>
      <c r="C1175">
        <v>39.196365</v>
      </c>
      <c r="D1175">
        <v>28.752075000000001</v>
      </c>
      <c r="E1175">
        <v>27.217078000000001</v>
      </c>
      <c r="F1175">
        <v>70.889919000000006</v>
      </c>
    </row>
    <row r="1176" spans="1:6" x14ac:dyDescent="0.35">
      <c r="A1176" s="1">
        <v>41031</v>
      </c>
      <c r="B1176">
        <v>29.222925</v>
      </c>
      <c r="C1176">
        <v>38.373173999999999</v>
      </c>
      <c r="D1176">
        <v>29.317443999999998</v>
      </c>
      <c r="E1176">
        <v>27.044407</v>
      </c>
      <c r="F1176">
        <v>70.752977000000001</v>
      </c>
    </row>
    <row r="1177" spans="1:6" x14ac:dyDescent="0.35">
      <c r="A1177" s="1">
        <v>41030</v>
      </c>
      <c r="B1177">
        <v>29.249101</v>
      </c>
      <c r="C1177">
        <v>38.400314999999999</v>
      </c>
      <c r="D1177">
        <v>29.269762</v>
      </c>
      <c r="E1177">
        <v>26.863104</v>
      </c>
      <c r="F1177">
        <v>70.743844999999993</v>
      </c>
    </row>
    <row r="1178" spans="1:6" x14ac:dyDescent="0.35">
      <c r="A1178" s="1">
        <v>41029</v>
      </c>
      <c r="B1178">
        <v>29.118212</v>
      </c>
      <c r="C1178">
        <v>38.237485999999997</v>
      </c>
      <c r="D1178">
        <v>28.731641</v>
      </c>
      <c r="E1178">
        <v>26.789719999999999</v>
      </c>
      <c r="F1178">
        <v>71.620267999999996</v>
      </c>
    </row>
    <row r="1179" spans="1:6" x14ac:dyDescent="0.35">
      <c r="A1179" s="1">
        <v>41026</v>
      </c>
      <c r="B1179">
        <v>29.074584000000002</v>
      </c>
      <c r="C1179">
        <v>38.273671</v>
      </c>
      <c r="D1179">
        <v>28.990483999999999</v>
      </c>
      <c r="E1179">
        <v>26.759502000000001</v>
      </c>
      <c r="F1179">
        <v>71.182060000000007</v>
      </c>
    </row>
    <row r="1180" spans="1:6" x14ac:dyDescent="0.35">
      <c r="A1180" s="1">
        <v>41025</v>
      </c>
      <c r="B1180">
        <v>29.45852</v>
      </c>
      <c r="C1180">
        <v>37.911828999999997</v>
      </c>
      <c r="D1180">
        <v>28.602218000000001</v>
      </c>
      <c r="E1180">
        <v>26.703384</v>
      </c>
      <c r="F1180">
        <v>70.588646999999995</v>
      </c>
    </row>
    <row r="1181" spans="1:6" x14ac:dyDescent="0.35">
      <c r="A1181" s="1">
        <v>41024</v>
      </c>
      <c r="B1181">
        <v>29.920994</v>
      </c>
      <c r="C1181">
        <v>37.640450000000001</v>
      </c>
      <c r="D1181">
        <v>28.050471999999999</v>
      </c>
      <c r="E1181">
        <v>26.591148</v>
      </c>
      <c r="F1181">
        <v>70.196082000000004</v>
      </c>
    </row>
    <row r="1182" spans="1:6" x14ac:dyDescent="0.35">
      <c r="A1182" s="1">
        <v>41023</v>
      </c>
      <c r="B1182">
        <v>29.641766000000001</v>
      </c>
      <c r="C1182">
        <v>37.305748000000001</v>
      </c>
      <c r="D1182">
        <v>27.110461999999998</v>
      </c>
      <c r="E1182">
        <v>26.215592000000001</v>
      </c>
      <c r="F1182">
        <v>69.438338999999999</v>
      </c>
    </row>
    <row r="1183" spans="1:6" x14ac:dyDescent="0.35">
      <c r="A1183" s="1">
        <v>41022</v>
      </c>
      <c r="B1183">
        <v>29.615586</v>
      </c>
      <c r="C1183">
        <v>37.450484000000003</v>
      </c>
      <c r="D1183">
        <v>28.111778000000001</v>
      </c>
      <c r="E1183">
        <v>25.844352000000001</v>
      </c>
      <c r="F1183">
        <v>69.064036000000002</v>
      </c>
    </row>
    <row r="1184" spans="1:6" x14ac:dyDescent="0.35">
      <c r="A1184" s="1">
        <v>41019</v>
      </c>
      <c r="B1184">
        <v>29.868637</v>
      </c>
      <c r="C1184">
        <v>37.586171999999998</v>
      </c>
      <c r="D1184">
        <v>28.677146</v>
      </c>
      <c r="E1184">
        <v>25.848669999999998</v>
      </c>
      <c r="F1184">
        <v>69.776128999999997</v>
      </c>
    </row>
    <row r="1185" spans="1:6" x14ac:dyDescent="0.35">
      <c r="A1185" s="1">
        <v>41018</v>
      </c>
      <c r="B1185">
        <v>29.606862</v>
      </c>
      <c r="C1185">
        <v>37.242423000000002</v>
      </c>
      <c r="D1185">
        <v>28.554535999999999</v>
      </c>
      <c r="E1185">
        <v>25.688949999999998</v>
      </c>
      <c r="F1185">
        <v>69.566149999999993</v>
      </c>
    </row>
    <row r="1186" spans="1:6" x14ac:dyDescent="0.35">
      <c r="A1186" s="1">
        <v>41017</v>
      </c>
      <c r="B1186">
        <v>29.292729999999999</v>
      </c>
      <c r="C1186">
        <v>37.242423000000002</v>
      </c>
      <c r="D1186">
        <v>28.827003000000001</v>
      </c>
      <c r="E1186">
        <v>26.099039000000001</v>
      </c>
      <c r="F1186">
        <v>69.630054999999999</v>
      </c>
    </row>
    <row r="1187" spans="1:6" x14ac:dyDescent="0.35">
      <c r="A1187" s="1">
        <v>41016</v>
      </c>
      <c r="B1187">
        <v>29.135663999999998</v>
      </c>
      <c r="C1187">
        <v>37.721863999999997</v>
      </c>
      <c r="D1187">
        <v>29.051787999999998</v>
      </c>
      <c r="E1187">
        <v>26.086089999999999</v>
      </c>
      <c r="F1187">
        <v>69.922196</v>
      </c>
    </row>
    <row r="1188" spans="1:6" x14ac:dyDescent="0.35">
      <c r="A1188" s="1">
        <v>41015</v>
      </c>
      <c r="B1188">
        <v>28.734275</v>
      </c>
      <c r="C1188">
        <v>36.708711999999998</v>
      </c>
      <c r="D1188">
        <v>28.602218000000001</v>
      </c>
      <c r="E1188">
        <v>25.835719000000001</v>
      </c>
      <c r="F1188">
        <v>68.488878</v>
      </c>
    </row>
    <row r="1189" spans="1:6" x14ac:dyDescent="0.35">
      <c r="A1189" s="1">
        <v>41012</v>
      </c>
      <c r="B1189">
        <v>28.393967</v>
      </c>
      <c r="C1189">
        <v>36.663479000000002</v>
      </c>
      <c r="D1189">
        <v>28.77251</v>
      </c>
      <c r="E1189">
        <v>25.723483000000002</v>
      </c>
      <c r="F1189">
        <v>68.278906000000006</v>
      </c>
    </row>
    <row r="1190" spans="1:6" x14ac:dyDescent="0.35">
      <c r="A1190" s="1">
        <v>41011</v>
      </c>
      <c r="B1190">
        <v>28.402691000000001</v>
      </c>
      <c r="C1190">
        <v>37.360022000000001</v>
      </c>
      <c r="D1190">
        <v>29.651216000000002</v>
      </c>
      <c r="E1190">
        <v>25.779601</v>
      </c>
      <c r="F1190">
        <v>69.639187000000007</v>
      </c>
    </row>
    <row r="1191" spans="1:6" x14ac:dyDescent="0.35">
      <c r="A1191" s="1">
        <v>41010</v>
      </c>
      <c r="B1191">
        <v>28.437595999999999</v>
      </c>
      <c r="C1191">
        <v>37.323836999999997</v>
      </c>
      <c r="D1191">
        <v>28.929178</v>
      </c>
      <c r="E1191">
        <v>25.753701</v>
      </c>
      <c r="F1191">
        <v>69.429214000000002</v>
      </c>
    </row>
    <row r="1192" spans="1:6" x14ac:dyDescent="0.35">
      <c r="A1192" s="1">
        <v>41009</v>
      </c>
      <c r="B1192">
        <v>28.332885999999998</v>
      </c>
      <c r="C1192">
        <v>37.079597999999997</v>
      </c>
      <c r="D1192">
        <v>28.813381</v>
      </c>
      <c r="E1192">
        <v>25.740748</v>
      </c>
      <c r="F1192">
        <v>69.392696000000001</v>
      </c>
    </row>
    <row r="1193" spans="1:6" x14ac:dyDescent="0.35">
      <c r="A1193" s="1">
        <v>41008</v>
      </c>
      <c r="B1193">
        <v>28.830259999999999</v>
      </c>
      <c r="C1193">
        <v>37.658541999999997</v>
      </c>
      <c r="D1193">
        <v>29.664840000000002</v>
      </c>
      <c r="E1193">
        <v>26.096</v>
      </c>
      <c r="F1193">
        <v>70.013496000000004</v>
      </c>
    </row>
    <row r="1194" spans="1:6" x14ac:dyDescent="0.35">
      <c r="A1194" s="1">
        <v>41004</v>
      </c>
      <c r="B1194">
        <v>29.388715000000001</v>
      </c>
      <c r="C1194">
        <v>37.785186000000003</v>
      </c>
      <c r="D1194">
        <v>30.495861999999999</v>
      </c>
      <c r="E1194">
        <v>26.237244</v>
      </c>
      <c r="F1194">
        <v>70.889919000000006</v>
      </c>
    </row>
    <row r="1195" spans="1:6" x14ac:dyDescent="0.35">
      <c r="A1195" s="1">
        <v>41003</v>
      </c>
      <c r="B1195">
        <v>29.406167</v>
      </c>
      <c r="C1195">
        <v>38.336993</v>
      </c>
      <c r="D1195">
        <v>29.794260999999999</v>
      </c>
      <c r="E1195">
        <v>26.305727000000001</v>
      </c>
      <c r="F1195">
        <v>70.990342999999996</v>
      </c>
    </row>
    <row r="1196" spans="1:6" x14ac:dyDescent="0.35">
      <c r="A1196" s="1">
        <v>41002</v>
      </c>
      <c r="B1196">
        <v>29.554504999999999</v>
      </c>
      <c r="C1196">
        <v>38.192256999999998</v>
      </c>
      <c r="D1196">
        <v>30.536733000000002</v>
      </c>
      <c r="E1196">
        <v>26.168762999999998</v>
      </c>
      <c r="F1196">
        <v>71.328126999999995</v>
      </c>
    </row>
    <row r="1197" spans="1:6" x14ac:dyDescent="0.35">
      <c r="A1197" s="1">
        <v>41001</v>
      </c>
      <c r="B1197">
        <v>29.275278</v>
      </c>
      <c r="C1197">
        <v>38.680739000000003</v>
      </c>
      <c r="D1197">
        <v>30.563980999999998</v>
      </c>
      <c r="E1197">
        <v>26.211563000000002</v>
      </c>
      <c r="F1197">
        <v>71.127285999999998</v>
      </c>
    </row>
    <row r="1198" spans="1:6" x14ac:dyDescent="0.35">
      <c r="A1198" s="1">
        <v>40998</v>
      </c>
      <c r="B1198">
        <v>29.154342</v>
      </c>
      <c r="C1198">
        <v>38.997351000000002</v>
      </c>
      <c r="D1198">
        <v>30.318760000000001</v>
      </c>
      <c r="E1198">
        <v>26.232965</v>
      </c>
      <c r="F1198">
        <v>70.889919000000006</v>
      </c>
    </row>
    <row r="1199" spans="1:6" x14ac:dyDescent="0.35">
      <c r="A1199" s="1">
        <v>40997</v>
      </c>
      <c r="B1199">
        <v>28.990214999999999</v>
      </c>
      <c r="C1199">
        <v>38.988303000000002</v>
      </c>
      <c r="D1199">
        <v>30.216584999999998</v>
      </c>
      <c r="E1199">
        <v>26.100280000000001</v>
      </c>
      <c r="F1199">
        <v>70.387799000000001</v>
      </c>
    </row>
    <row r="1200" spans="1:6" x14ac:dyDescent="0.35">
      <c r="A1200" s="1">
        <v>40996</v>
      </c>
      <c r="B1200">
        <v>29.085234</v>
      </c>
      <c r="C1200">
        <v>38.825474999999997</v>
      </c>
      <c r="D1200">
        <v>30.304938</v>
      </c>
      <c r="E1200">
        <v>26.160202000000002</v>
      </c>
      <c r="F1200">
        <v>70.789495000000002</v>
      </c>
    </row>
    <row r="1201" spans="1:6" x14ac:dyDescent="0.35">
      <c r="A1201" s="1">
        <v>40995</v>
      </c>
      <c r="B1201">
        <v>29.085234</v>
      </c>
      <c r="C1201">
        <v>38.983781</v>
      </c>
      <c r="D1201">
        <v>31.038945999999999</v>
      </c>
      <c r="E1201">
        <v>26.250084999999999</v>
      </c>
      <c r="F1201">
        <v>70.990342999999996</v>
      </c>
    </row>
    <row r="1202" spans="1:6" x14ac:dyDescent="0.35">
      <c r="A1202" s="1">
        <v>40994</v>
      </c>
      <c r="B1202">
        <v>29.016128999999999</v>
      </c>
      <c r="C1202">
        <v>38.956775</v>
      </c>
      <c r="D1202">
        <v>30.617570000000001</v>
      </c>
      <c r="E1202">
        <v>26.104561</v>
      </c>
      <c r="F1202">
        <v>70.908175</v>
      </c>
    </row>
    <row r="1203" spans="1:6" x14ac:dyDescent="0.35">
      <c r="A1203" s="1">
        <v>40991</v>
      </c>
      <c r="B1203">
        <v>28.471914000000002</v>
      </c>
      <c r="C1203">
        <v>37.966655000000003</v>
      </c>
      <c r="D1203">
        <v>30.107844</v>
      </c>
      <c r="E1203">
        <v>25.852032000000001</v>
      </c>
      <c r="F1203">
        <v>69.748741999999993</v>
      </c>
    </row>
    <row r="1204" spans="1:6" x14ac:dyDescent="0.35">
      <c r="A1204" s="1">
        <v>40990</v>
      </c>
      <c r="B1204">
        <v>28.420086000000001</v>
      </c>
      <c r="C1204">
        <v>37.381582000000002</v>
      </c>
      <c r="D1204">
        <v>29.706859000000001</v>
      </c>
      <c r="E1204">
        <v>25.727907999999999</v>
      </c>
      <c r="F1204">
        <v>70.186949999999996</v>
      </c>
    </row>
    <row r="1205" spans="1:6" x14ac:dyDescent="0.35">
      <c r="A1205" s="1">
        <v>40989</v>
      </c>
      <c r="B1205">
        <v>28.610126999999999</v>
      </c>
      <c r="C1205">
        <v>37.273569999999999</v>
      </c>
      <c r="D1205">
        <v>30.393291999999999</v>
      </c>
      <c r="E1205">
        <v>25.847752</v>
      </c>
      <c r="F1205">
        <v>70.141306999999998</v>
      </c>
    </row>
    <row r="1206" spans="1:6" x14ac:dyDescent="0.35">
      <c r="A1206" s="1">
        <v>40988</v>
      </c>
      <c r="B1206">
        <v>28.575576000000002</v>
      </c>
      <c r="C1206">
        <v>36.742505000000001</v>
      </c>
      <c r="D1206">
        <v>30.468050000000002</v>
      </c>
      <c r="E1206">
        <v>25.852032000000001</v>
      </c>
      <c r="F1206">
        <v>70.378666999999993</v>
      </c>
    </row>
    <row r="1207" spans="1:6" x14ac:dyDescent="0.35">
      <c r="A1207" s="1">
        <v>40987</v>
      </c>
      <c r="B1207">
        <v>28.636043999999998</v>
      </c>
      <c r="C1207">
        <v>37.111550000000001</v>
      </c>
      <c r="D1207">
        <v>30.828256</v>
      </c>
      <c r="E1207">
        <v>25.774989999999999</v>
      </c>
      <c r="F1207">
        <v>71.072505000000007</v>
      </c>
    </row>
    <row r="1208" spans="1:6" x14ac:dyDescent="0.35">
      <c r="A1208" s="1">
        <v>40984</v>
      </c>
      <c r="B1208">
        <v>28.661957999999998</v>
      </c>
      <c r="C1208">
        <v>37.435589999999998</v>
      </c>
      <c r="D1208">
        <v>31.004963</v>
      </c>
      <c r="E1208">
        <v>25.432579</v>
      </c>
      <c r="F1208">
        <v>71.309871999999999</v>
      </c>
    </row>
    <row r="1209" spans="1:6" x14ac:dyDescent="0.35">
      <c r="A1209" s="1">
        <v>40983</v>
      </c>
      <c r="B1209">
        <v>28.705148999999999</v>
      </c>
      <c r="C1209">
        <v>37.534602999999997</v>
      </c>
      <c r="D1209">
        <v>31.168074000000001</v>
      </c>
      <c r="E1209">
        <v>25.299893999999998</v>
      </c>
      <c r="F1209">
        <v>71.291608999999994</v>
      </c>
    </row>
    <row r="1210" spans="1:6" x14ac:dyDescent="0.35">
      <c r="A1210" s="1">
        <v>40982</v>
      </c>
      <c r="B1210">
        <v>28.981574999999999</v>
      </c>
      <c r="C1210">
        <v>37.417588000000002</v>
      </c>
      <c r="D1210">
        <v>30.563199000000001</v>
      </c>
      <c r="E1210">
        <v>25.248532999999998</v>
      </c>
      <c r="F1210">
        <v>70.844268999999997</v>
      </c>
    </row>
    <row r="1211" spans="1:6" x14ac:dyDescent="0.35">
      <c r="A1211" s="1">
        <v>40981</v>
      </c>
      <c r="B1211">
        <v>28.869275999999999</v>
      </c>
      <c r="C1211">
        <v>37.651617999999999</v>
      </c>
      <c r="D1211">
        <v>30.658349000000001</v>
      </c>
      <c r="E1211">
        <v>25.222852</v>
      </c>
      <c r="F1211">
        <v>71.026861999999994</v>
      </c>
    </row>
    <row r="1212" spans="1:6" x14ac:dyDescent="0.35">
      <c r="A1212" s="1">
        <v>40980</v>
      </c>
      <c r="B1212">
        <v>28.549658999999998</v>
      </c>
      <c r="C1212">
        <v>37.633616000000004</v>
      </c>
      <c r="D1212">
        <v>29.645693000000001</v>
      </c>
      <c r="E1212">
        <v>24.923241000000001</v>
      </c>
      <c r="F1212">
        <v>70.031751999999997</v>
      </c>
    </row>
    <row r="1213" spans="1:6" x14ac:dyDescent="0.35">
      <c r="A1213" s="1">
        <v>40977</v>
      </c>
      <c r="B1213">
        <v>28.428723000000002</v>
      </c>
      <c r="C1213">
        <v>38.002661000000003</v>
      </c>
      <c r="D1213">
        <v>30.277753000000001</v>
      </c>
      <c r="E1213">
        <v>24.803398999999999</v>
      </c>
      <c r="F1213">
        <v>70.132176000000001</v>
      </c>
    </row>
    <row r="1214" spans="1:6" x14ac:dyDescent="0.35">
      <c r="A1214" s="1">
        <v>40976</v>
      </c>
      <c r="B1214">
        <v>28.316424000000001</v>
      </c>
      <c r="C1214">
        <v>37.579608</v>
      </c>
      <c r="D1214">
        <v>30.094252000000001</v>
      </c>
      <c r="E1214">
        <v>24.606511999999999</v>
      </c>
      <c r="F1214">
        <v>69.931327999999993</v>
      </c>
    </row>
    <row r="1215" spans="1:6" x14ac:dyDescent="0.35">
      <c r="A1215" s="1">
        <v>40975</v>
      </c>
      <c r="B1215">
        <v>28.057274</v>
      </c>
      <c r="C1215">
        <v>36.949530000000003</v>
      </c>
      <c r="D1215">
        <v>29.536950000000001</v>
      </c>
      <c r="E1215">
        <v>24.080054000000001</v>
      </c>
      <c r="F1215">
        <v>68.881444000000002</v>
      </c>
    </row>
    <row r="1216" spans="1:6" x14ac:dyDescent="0.35">
      <c r="A1216" s="1">
        <v>40974</v>
      </c>
      <c r="B1216">
        <v>27.927702</v>
      </c>
      <c r="C1216">
        <v>37.264569999999999</v>
      </c>
      <c r="D1216">
        <v>28.734981000000001</v>
      </c>
      <c r="E1216">
        <v>24.118576000000001</v>
      </c>
      <c r="F1216">
        <v>68.461494000000002</v>
      </c>
    </row>
    <row r="1217" spans="1:6" x14ac:dyDescent="0.35">
      <c r="A1217" s="1">
        <v>40973</v>
      </c>
      <c r="B1217">
        <v>28.437360000000002</v>
      </c>
      <c r="C1217">
        <v>37.273569999999999</v>
      </c>
      <c r="D1217">
        <v>29.074798999999999</v>
      </c>
      <c r="E1217">
        <v>24.516628999999998</v>
      </c>
      <c r="F1217">
        <v>68.978767000000005</v>
      </c>
    </row>
    <row r="1218" spans="1:6" x14ac:dyDescent="0.35">
      <c r="A1218" s="1">
        <v>40970</v>
      </c>
      <c r="B1218">
        <v>28.152297000000001</v>
      </c>
      <c r="C1218">
        <v>36.940530000000003</v>
      </c>
      <c r="D1218">
        <v>29.713654999999999</v>
      </c>
      <c r="E1218">
        <v>24.563711000000001</v>
      </c>
      <c r="F1218">
        <v>69.577709999999996</v>
      </c>
    </row>
    <row r="1219" spans="1:6" x14ac:dyDescent="0.35">
      <c r="A1219" s="1">
        <v>40969</v>
      </c>
      <c r="B1219">
        <v>28.195488000000001</v>
      </c>
      <c r="C1219">
        <v>37.435589999999998</v>
      </c>
      <c r="D1219">
        <v>30.012695000000001</v>
      </c>
      <c r="E1219">
        <v>24.533750000000001</v>
      </c>
      <c r="F1219">
        <v>69.314536000000004</v>
      </c>
    </row>
    <row r="1220" spans="1:6" x14ac:dyDescent="0.35">
      <c r="A1220" s="1">
        <v>40968</v>
      </c>
      <c r="B1220">
        <v>27.789484999999999</v>
      </c>
      <c r="C1220">
        <v>37.399585000000002</v>
      </c>
      <c r="D1220">
        <v>29.645693000000001</v>
      </c>
      <c r="E1220">
        <v>24.229859999999999</v>
      </c>
      <c r="F1220">
        <v>69.169340000000005</v>
      </c>
    </row>
    <row r="1221" spans="1:6" x14ac:dyDescent="0.35">
      <c r="A1221" s="1">
        <v>40967</v>
      </c>
      <c r="B1221">
        <v>28.031361</v>
      </c>
      <c r="C1221">
        <v>37.894644999999997</v>
      </c>
      <c r="D1221">
        <v>29.652488999999999</v>
      </c>
      <c r="E1221">
        <v>24.413906000000001</v>
      </c>
      <c r="F1221">
        <v>70.076836</v>
      </c>
    </row>
    <row r="1222" spans="1:6" x14ac:dyDescent="0.35">
      <c r="A1222" s="1">
        <v>40966</v>
      </c>
      <c r="B1222">
        <v>28.204128000000001</v>
      </c>
      <c r="C1222">
        <v>37.651617999999999</v>
      </c>
      <c r="D1222">
        <v>29.46219</v>
      </c>
      <c r="E1222">
        <v>24.225579</v>
      </c>
      <c r="F1222">
        <v>69.986087999999995</v>
      </c>
    </row>
    <row r="1223" spans="1:6" x14ac:dyDescent="0.35">
      <c r="A1223" s="1">
        <v>40963</v>
      </c>
      <c r="B1223">
        <v>28.160933</v>
      </c>
      <c r="C1223">
        <v>37.849640000000001</v>
      </c>
      <c r="D1223">
        <v>29.237909999999999</v>
      </c>
      <c r="E1223">
        <v>24.268381000000002</v>
      </c>
      <c r="F1223">
        <v>70.131282999999996</v>
      </c>
    </row>
    <row r="1224" spans="1:6" x14ac:dyDescent="0.35">
      <c r="A1224" s="1">
        <v>40962</v>
      </c>
      <c r="B1224">
        <v>27.944974999999999</v>
      </c>
      <c r="C1224">
        <v>37.390585000000002</v>
      </c>
      <c r="D1224">
        <v>29.502969</v>
      </c>
      <c r="E1224">
        <v>24.092896</v>
      </c>
      <c r="F1224">
        <v>69.378060000000005</v>
      </c>
    </row>
    <row r="1225" spans="1:6" x14ac:dyDescent="0.35">
      <c r="A1225" s="1">
        <v>40961</v>
      </c>
      <c r="B1225">
        <v>27.841315999999999</v>
      </c>
      <c r="C1225">
        <v>36.976534999999998</v>
      </c>
      <c r="D1225">
        <v>29.034020000000002</v>
      </c>
      <c r="E1225">
        <v>24.067215000000001</v>
      </c>
      <c r="F1225">
        <v>69.722913000000005</v>
      </c>
    </row>
    <row r="1226" spans="1:6" x14ac:dyDescent="0.35">
      <c r="A1226" s="1">
        <v>40960</v>
      </c>
      <c r="B1226">
        <v>27.919060999999999</v>
      </c>
      <c r="C1226">
        <v>37.174557</v>
      </c>
      <c r="D1226">
        <v>28.95926</v>
      </c>
      <c r="E1226">
        <v>24.037254000000001</v>
      </c>
      <c r="F1226">
        <v>69.977011000000005</v>
      </c>
    </row>
    <row r="1227" spans="1:6" x14ac:dyDescent="0.35">
      <c r="A1227" s="1">
        <v>40956</v>
      </c>
      <c r="B1227">
        <v>28.610126999999999</v>
      </c>
      <c r="C1227">
        <v>37.372582999999999</v>
      </c>
      <c r="D1227">
        <v>29.319468000000001</v>
      </c>
      <c r="E1227">
        <v>24.122857</v>
      </c>
      <c r="F1227">
        <v>70.240184999999997</v>
      </c>
    </row>
    <row r="1228" spans="1:6" x14ac:dyDescent="0.35">
      <c r="A1228" s="1">
        <v>40955</v>
      </c>
      <c r="B1228">
        <v>27.677188999999998</v>
      </c>
      <c r="C1228">
        <v>37.624612999999997</v>
      </c>
      <c r="D1228">
        <v>29.788415000000001</v>
      </c>
      <c r="E1228">
        <v>23.904568999999999</v>
      </c>
      <c r="F1228">
        <v>70.430758999999995</v>
      </c>
    </row>
    <row r="1229" spans="1:6" x14ac:dyDescent="0.35">
      <c r="A1229" s="1">
        <v>40954</v>
      </c>
      <c r="B1229">
        <v>27.530338</v>
      </c>
      <c r="C1229">
        <v>37.354579999999999</v>
      </c>
      <c r="D1229">
        <v>29.659285000000001</v>
      </c>
      <c r="E1229">
        <v>23.737645000000001</v>
      </c>
      <c r="F1229">
        <v>70.113135999999997</v>
      </c>
    </row>
    <row r="1230" spans="1:6" x14ac:dyDescent="0.35">
      <c r="A1230" s="1">
        <v>40953</v>
      </c>
      <c r="B1230">
        <v>27.513061</v>
      </c>
      <c r="C1230">
        <v>37.858643000000001</v>
      </c>
      <c r="D1230">
        <v>29.754434</v>
      </c>
      <c r="E1230">
        <v>23.574998000000001</v>
      </c>
      <c r="F1230">
        <v>69.604934</v>
      </c>
    </row>
    <row r="1231" spans="1:6" x14ac:dyDescent="0.35">
      <c r="A1231" s="1">
        <v>40952</v>
      </c>
      <c r="B1231">
        <v>27.633997000000001</v>
      </c>
      <c r="C1231">
        <v>38.137675000000002</v>
      </c>
      <c r="D1231">
        <v>29.795213</v>
      </c>
      <c r="E1231">
        <v>23.609241000000001</v>
      </c>
      <c r="F1231">
        <v>69.750136999999995</v>
      </c>
    </row>
    <row r="1232" spans="1:6" x14ac:dyDescent="0.35">
      <c r="A1232" s="1">
        <v>40949</v>
      </c>
      <c r="B1232">
        <v>27.556252000000001</v>
      </c>
      <c r="C1232">
        <v>37.696623000000002</v>
      </c>
      <c r="D1232">
        <v>29.999103000000002</v>
      </c>
      <c r="E1232">
        <v>23.587838999999999</v>
      </c>
      <c r="F1232">
        <v>69.350836000000001</v>
      </c>
    </row>
    <row r="1233" spans="1:6" x14ac:dyDescent="0.35">
      <c r="A1233" s="1">
        <v>40948</v>
      </c>
      <c r="B1233">
        <v>27.633997000000001</v>
      </c>
      <c r="C1233">
        <v>37.921650999999997</v>
      </c>
      <c r="D1233">
        <v>30.644756999999998</v>
      </c>
      <c r="E1233">
        <v>23.652041000000001</v>
      </c>
      <c r="F1233">
        <v>69.741060000000004</v>
      </c>
    </row>
    <row r="1234" spans="1:6" x14ac:dyDescent="0.35">
      <c r="A1234" s="1">
        <v>40947</v>
      </c>
      <c r="B1234">
        <v>27.711743999999999</v>
      </c>
      <c r="C1234">
        <v>38.263689999999997</v>
      </c>
      <c r="D1234">
        <v>30.563199000000001</v>
      </c>
      <c r="E1234">
        <v>23.784725000000002</v>
      </c>
      <c r="F1234">
        <v>69.704758999999996</v>
      </c>
    </row>
    <row r="1235" spans="1:6" x14ac:dyDescent="0.35">
      <c r="A1235" s="1">
        <v>40946</v>
      </c>
      <c r="B1235">
        <v>27.772212</v>
      </c>
      <c r="C1235">
        <v>38.173679999999997</v>
      </c>
      <c r="D1235">
        <v>30.311734000000001</v>
      </c>
      <c r="E1235">
        <v>23.844647999999999</v>
      </c>
      <c r="F1235">
        <v>70.340010000000007</v>
      </c>
    </row>
    <row r="1236" spans="1:6" x14ac:dyDescent="0.35">
      <c r="A1236" s="1">
        <v>40945</v>
      </c>
      <c r="B1236">
        <v>27.754933999999999</v>
      </c>
      <c r="C1236">
        <v>37.624612999999997</v>
      </c>
      <c r="D1236">
        <v>30.352512999999998</v>
      </c>
      <c r="E1236">
        <v>23.707682999999999</v>
      </c>
      <c r="F1236">
        <v>73.080645000000004</v>
      </c>
    </row>
    <row r="1237" spans="1:6" x14ac:dyDescent="0.35">
      <c r="A1237" s="1">
        <v>40942</v>
      </c>
      <c r="B1237">
        <v>27.867229999999999</v>
      </c>
      <c r="C1237">
        <v>37.849640000000001</v>
      </c>
      <c r="D1237">
        <v>30.773885</v>
      </c>
      <c r="E1237">
        <v>23.540758</v>
      </c>
      <c r="F1237">
        <v>72.518001999999996</v>
      </c>
    </row>
    <row r="1238" spans="1:6" x14ac:dyDescent="0.35">
      <c r="A1238" s="1">
        <v>40941</v>
      </c>
      <c r="B1238">
        <v>27.910425</v>
      </c>
      <c r="C1238">
        <v>38.002661000000003</v>
      </c>
      <c r="D1238">
        <v>29.713654999999999</v>
      </c>
      <c r="E1238">
        <v>23.305351000000002</v>
      </c>
      <c r="F1238">
        <v>72.037023000000005</v>
      </c>
    </row>
    <row r="1239" spans="1:6" x14ac:dyDescent="0.35">
      <c r="A1239" s="1">
        <v>40940</v>
      </c>
      <c r="B1239">
        <v>28.014084</v>
      </c>
      <c r="C1239">
        <v>38.776755999999999</v>
      </c>
      <c r="D1239">
        <v>30.033083999999999</v>
      </c>
      <c r="E1239">
        <v>23.224028000000001</v>
      </c>
      <c r="F1239">
        <v>72.145925000000005</v>
      </c>
    </row>
    <row r="1240" spans="1:6" x14ac:dyDescent="0.35">
      <c r="A1240" s="1">
        <v>40939</v>
      </c>
      <c r="B1240">
        <v>27.849957</v>
      </c>
      <c r="C1240">
        <v>38.731748000000003</v>
      </c>
      <c r="D1240">
        <v>28.864111000000001</v>
      </c>
      <c r="E1240">
        <v>23.176946999999998</v>
      </c>
      <c r="F1240">
        <v>71.156757999999996</v>
      </c>
    </row>
    <row r="1241" spans="1:6" x14ac:dyDescent="0.35">
      <c r="A1241" s="1">
        <v>40938</v>
      </c>
      <c r="B1241">
        <v>27.858592999999999</v>
      </c>
      <c r="C1241">
        <v>38.344700000000003</v>
      </c>
      <c r="D1241">
        <v>29.33306</v>
      </c>
      <c r="E1241">
        <v>23.313911000000001</v>
      </c>
      <c r="F1241">
        <v>71.683099999999996</v>
      </c>
    </row>
    <row r="1242" spans="1:6" x14ac:dyDescent="0.35">
      <c r="A1242" s="1">
        <v>40935</v>
      </c>
      <c r="B1242">
        <v>27.893148</v>
      </c>
      <c r="C1242">
        <v>38.110672999999998</v>
      </c>
      <c r="D1242">
        <v>29.006834999999999</v>
      </c>
      <c r="E1242">
        <v>23.549318</v>
      </c>
      <c r="F1242">
        <v>71.773848999999998</v>
      </c>
    </row>
    <row r="1243" spans="1:6" x14ac:dyDescent="0.35">
      <c r="A1243" s="1">
        <v>40934</v>
      </c>
      <c r="B1243">
        <v>28.057274</v>
      </c>
      <c r="C1243">
        <v>37.912647999999997</v>
      </c>
      <c r="D1243">
        <v>28.993243</v>
      </c>
      <c r="E1243">
        <v>23.485116000000001</v>
      </c>
      <c r="F1243">
        <v>72.027952999999997</v>
      </c>
    </row>
    <row r="1244" spans="1:6" x14ac:dyDescent="0.35">
      <c r="A1244" s="1">
        <v>40933</v>
      </c>
      <c r="B1244">
        <v>28.247319000000001</v>
      </c>
      <c r="C1244">
        <v>37.876646000000001</v>
      </c>
      <c r="D1244">
        <v>29.937935</v>
      </c>
      <c r="E1244">
        <v>23.639199999999999</v>
      </c>
      <c r="F1244">
        <v>71.919050999999996</v>
      </c>
    </row>
    <row r="1245" spans="1:6" x14ac:dyDescent="0.35">
      <c r="A1245" s="1">
        <v>40932</v>
      </c>
      <c r="B1245">
        <v>27.858592999999999</v>
      </c>
      <c r="C1245">
        <v>37.669617000000002</v>
      </c>
      <c r="D1245">
        <v>28.952463999999999</v>
      </c>
      <c r="E1245">
        <v>23.960211000000001</v>
      </c>
      <c r="F1245">
        <v>71.047855999999996</v>
      </c>
    </row>
    <row r="1246" spans="1:6" x14ac:dyDescent="0.35">
      <c r="A1246" s="1">
        <v>40931</v>
      </c>
      <c r="B1246">
        <v>28.048638</v>
      </c>
      <c r="C1246">
        <v>37.804634999999998</v>
      </c>
      <c r="D1246">
        <v>27.865047000000001</v>
      </c>
      <c r="E1246">
        <v>23.848927</v>
      </c>
      <c r="F1246">
        <v>70.412604999999999</v>
      </c>
    </row>
    <row r="1247" spans="1:6" x14ac:dyDescent="0.35">
      <c r="A1247" s="1">
        <v>40928</v>
      </c>
      <c r="B1247">
        <v>28.204128000000001</v>
      </c>
      <c r="C1247">
        <v>38.380704999999999</v>
      </c>
      <c r="D1247">
        <v>27.865047000000001</v>
      </c>
      <c r="E1247">
        <v>23.866049</v>
      </c>
      <c r="F1247">
        <v>70.920806999999996</v>
      </c>
    </row>
    <row r="1248" spans="1:6" x14ac:dyDescent="0.35">
      <c r="A1248" s="1">
        <v>40927</v>
      </c>
      <c r="B1248">
        <v>28.255956000000001</v>
      </c>
      <c r="C1248">
        <v>38.443713000000002</v>
      </c>
      <c r="D1248">
        <v>28.442739</v>
      </c>
      <c r="E1248">
        <v>23.724803999999999</v>
      </c>
      <c r="F1248">
        <v>70.703010000000006</v>
      </c>
    </row>
    <row r="1249" spans="1:6" x14ac:dyDescent="0.35">
      <c r="A1249" s="1">
        <v>40926</v>
      </c>
      <c r="B1249">
        <v>29.137065</v>
      </c>
      <c r="C1249">
        <v>38.065668000000002</v>
      </c>
      <c r="D1249">
        <v>28.048549999999999</v>
      </c>
      <c r="E1249">
        <v>23.694842000000001</v>
      </c>
      <c r="F1249">
        <v>69.405291000000005</v>
      </c>
    </row>
    <row r="1250" spans="1:6" x14ac:dyDescent="0.35">
      <c r="A1250" s="1">
        <v>40925</v>
      </c>
      <c r="B1250">
        <v>29.128428</v>
      </c>
      <c r="C1250">
        <v>37.579608</v>
      </c>
      <c r="D1250">
        <v>27.178616000000002</v>
      </c>
      <c r="E1250">
        <v>23.844647999999999</v>
      </c>
      <c r="F1250">
        <v>68.289068</v>
      </c>
    </row>
    <row r="1251" spans="1:6" x14ac:dyDescent="0.35">
      <c r="A1251" s="1">
        <v>40921</v>
      </c>
      <c r="B1251">
        <v>29.197533</v>
      </c>
      <c r="C1251">
        <v>37.129553000000001</v>
      </c>
      <c r="D1251">
        <v>26.546555999999999</v>
      </c>
      <c r="E1251">
        <v>23.724803999999999</v>
      </c>
      <c r="F1251">
        <v>67.980521999999993</v>
      </c>
    </row>
    <row r="1252" spans="1:6" x14ac:dyDescent="0.35">
      <c r="A1252" s="1">
        <v>40920</v>
      </c>
      <c r="B1252">
        <v>29.473959000000001</v>
      </c>
      <c r="C1252">
        <v>37.678620000000002</v>
      </c>
      <c r="D1252">
        <v>26.859186999999999</v>
      </c>
      <c r="E1252">
        <v>23.609241000000001</v>
      </c>
      <c r="F1252">
        <v>67.780872000000002</v>
      </c>
    </row>
    <row r="1253" spans="1:6" x14ac:dyDescent="0.35">
      <c r="A1253" s="1">
        <v>40919</v>
      </c>
      <c r="B1253">
        <v>29.456682000000001</v>
      </c>
      <c r="C1253">
        <v>37.426591000000002</v>
      </c>
      <c r="D1253">
        <v>26.451405999999999</v>
      </c>
      <c r="E1253">
        <v>23.720523</v>
      </c>
      <c r="F1253">
        <v>67.826243000000005</v>
      </c>
    </row>
    <row r="1254" spans="1:6" x14ac:dyDescent="0.35">
      <c r="A1254" s="1">
        <v>40918</v>
      </c>
      <c r="B1254">
        <v>29.905875000000002</v>
      </c>
      <c r="C1254">
        <v>37.264569999999999</v>
      </c>
      <c r="D1254">
        <v>26.573740999999998</v>
      </c>
      <c r="E1254">
        <v>23.810410999999998</v>
      </c>
      <c r="F1254">
        <v>67.354348000000002</v>
      </c>
    </row>
    <row r="1255" spans="1:6" x14ac:dyDescent="0.35">
      <c r="A1255" s="1">
        <v>40917</v>
      </c>
      <c r="B1255">
        <v>29.292555</v>
      </c>
      <c r="C1255">
        <v>37.120553000000001</v>
      </c>
      <c r="D1255">
        <v>26.084402999999998</v>
      </c>
      <c r="E1255">
        <v>23.700078999999999</v>
      </c>
      <c r="F1255">
        <v>66.564824000000002</v>
      </c>
    </row>
    <row r="1256" spans="1:6" x14ac:dyDescent="0.35">
      <c r="A1256" s="1">
        <v>40914</v>
      </c>
      <c r="B1256">
        <v>29.560344000000001</v>
      </c>
      <c r="C1256">
        <v>37.408588000000002</v>
      </c>
      <c r="D1256">
        <v>25.418361000000001</v>
      </c>
      <c r="E1256">
        <v>23.704322999999999</v>
      </c>
      <c r="F1256">
        <v>66.274426000000005</v>
      </c>
    </row>
    <row r="1257" spans="1:6" x14ac:dyDescent="0.35">
      <c r="A1257" s="1">
        <v>40913</v>
      </c>
      <c r="B1257">
        <v>29.508513000000001</v>
      </c>
      <c r="C1257">
        <v>36.814515</v>
      </c>
      <c r="D1257">
        <v>25.146507</v>
      </c>
      <c r="E1257">
        <v>23.920743000000002</v>
      </c>
      <c r="F1257">
        <v>65.965879999999999</v>
      </c>
    </row>
    <row r="1258" spans="1:6" x14ac:dyDescent="0.35">
      <c r="A1258" s="1">
        <v>40912</v>
      </c>
      <c r="B1258">
        <v>29.664003000000001</v>
      </c>
      <c r="C1258">
        <v>37.084547999999998</v>
      </c>
      <c r="D1258">
        <v>24.596001999999999</v>
      </c>
      <c r="E1258">
        <v>23.975908</v>
      </c>
      <c r="F1258">
        <v>66.410550999999998</v>
      </c>
    </row>
    <row r="1259" spans="1:6" x14ac:dyDescent="0.35">
      <c r="A1259" s="1">
        <v>40911</v>
      </c>
      <c r="B1259">
        <v>29.949065999999998</v>
      </c>
      <c r="C1259">
        <v>37.336576999999998</v>
      </c>
      <c r="D1259">
        <v>24.793096999999999</v>
      </c>
      <c r="E1259">
        <v>24.069265999999999</v>
      </c>
      <c r="F1259">
        <v>67.563068000000001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1262"/>
  <sheetViews>
    <sheetView workbookViewId="0">
      <selection activeCell="F16" sqref="F16"/>
    </sheetView>
  </sheetViews>
  <sheetFormatPr defaultRowHeight="14.5" x14ac:dyDescent="0.35"/>
  <cols>
    <col min="1" max="1" width="22.81640625" customWidth="1"/>
    <col min="2" max="2" width="17.54296875" customWidth="1"/>
    <col min="3" max="3" width="19.453125" customWidth="1"/>
    <col min="5" max="5" width="17.26953125" customWidth="1"/>
  </cols>
  <sheetData>
    <row r="1" spans="1:5" x14ac:dyDescent="0.35">
      <c r="A1" t="s">
        <v>0</v>
      </c>
      <c r="B1" t="s">
        <v>1</v>
      </c>
      <c r="C1" t="s">
        <v>6</v>
      </c>
    </row>
    <row r="2" spans="1:5" x14ac:dyDescent="0.35">
      <c r="A2" s="1">
        <v>40911</v>
      </c>
      <c r="B2">
        <v>29.949065999999998</v>
      </c>
      <c r="E2" s="2" t="s">
        <v>7</v>
      </c>
    </row>
    <row r="3" spans="1:5" x14ac:dyDescent="0.35">
      <c r="A3" s="1">
        <v>40912</v>
      </c>
      <c r="B3">
        <v>29.664003000000001</v>
      </c>
      <c r="C3">
        <f>LN(B3/B2)</f>
        <v>-9.5638482502126993E-3</v>
      </c>
      <c r="E3" s="2">
        <f>AVERAGE(C:C)</f>
        <v>5.2658764629658484E-4</v>
      </c>
    </row>
    <row r="4" spans="1:5" x14ac:dyDescent="0.35">
      <c r="A4" s="1">
        <v>40913</v>
      </c>
      <c r="B4">
        <v>29.508513000000001</v>
      </c>
      <c r="C4">
        <f t="shared" ref="C4:C67" si="0">LN(B4/B3)</f>
        <v>-5.2554925292884642E-3</v>
      </c>
      <c r="E4" s="2"/>
    </row>
    <row r="5" spans="1:5" x14ac:dyDescent="0.35">
      <c r="A5" s="1">
        <v>40914</v>
      </c>
      <c r="B5">
        <v>29.560344000000001</v>
      </c>
      <c r="C5">
        <f t="shared" si="0"/>
        <v>1.7549353732177119E-3</v>
      </c>
      <c r="E5" s="2" t="s">
        <v>8</v>
      </c>
    </row>
    <row r="6" spans="1:5" x14ac:dyDescent="0.35">
      <c r="A6" s="1">
        <v>40917</v>
      </c>
      <c r="B6">
        <v>29.292555</v>
      </c>
      <c r="C6">
        <f t="shared" si="0"/>
        <v>-9.1003451879203678E-3</v>
      </c>
      <c r="E6" s="2">
        <f>VAR(C:C)</f>
        <v>2.231094657053533E-4</v>
      </c>
    </row>
    <row r="7" spans="1:5" x14ac:dyDescent="0.35">
      <c r="A7" s="1">
        <v>40918</v>
      </c>
      <c r="B7">
        <v>29.905875000000002</v>
      </c>
      <c r="C7">
        <f t="shared" si="0"/>
        <v>2.0721561217523957E-2</v>
      </c>
      <c r="E7" s="2"/>
    </row>
    <row r="8" spans="1:5" x14ac:dyDescent="0.35">
      <c r="A8" s="1">
        <v>40919</v>
      </c>
      <c r="B8">
        <v>29.456682000000001</v>
      </c>
      <c r="C8">
        <f t="shared" si="0"/>
        <v>-1.5134171989346341E-2</v>
      </c>
      <c r="E8" s="2" t="s">
        <v>9</v>
      </c>
    </row>
    <row r="9" spans="1:5" x14ac:dyDescent="0.35">
      <c r="A9" s="1">
        <v>40920</v>
      </c>
      <c r="B9">
        <v>29.473959000000001</v>
      </c>
      <c r="C9">
        <f t="shared" si="0"/>
        <v>5.8635033326714611E-4</v>
      </c>
      <c r="E9" s="2">
        <f>_xlfn.STDEV.P(C:C)</f>
        <v>1.4930906606666449E-2</v>
      </c>
    </row>
    <row r="10" spans="1:5" x14ac:dyDescent="0.35">
      <c r="A10" s="1">
        <v>40921</v>
      </c>
      <c r="B10">
        <v>29.197533</v>
      </c>
      <c r="C10">
        <f t="shared" si="0"/>
        <v>-9.4229083298816747E-3</v>
      </c>
      <c r="E10" s="2"/>
    </row>
    <row r="11" spans="1:5" x14ac:dyDescent="0.35">
      <c r="A11" s="1">
        <v>40925</v>
      </c>
      <c r="B11">
        <v>29.128428</v>
      </c>
      <c r="C11">
        <f t="shared" si="0"/>
        <v>-2.3696148730685289E-3</v>
      </c>
      <c r="E11" s="2" t="s">
        <v>10</v>
      </c>
    </row>
    <row r="12" spans="1:5" x14ac:dyDescent="0.35">
      <c r="A12" s="1">
        <v>40926</v>
      </c>
      <c r="B12">
        <v>29.137065</v>
      </c>
      <c r="C12">
        <f t="shared" si="0"/>
        <v>2.9647050487546436E-4</v>
      </c>
      <c r="E12" s="2">
        <f>E3-(E6/2)</f>
        <v>4.1503291344390821E-4</v>
      </c>
    </row>
    <row r="13" spans="1:5" x14ac:dyDescent="0.35">
      <c r="A13" s="1">
        <v>40927</v>
      </c>
      <c r="B13">
        <v>28.255956000000001</v>
      </c>
      <c r="C13">
        <f t="shared" si="0"/>
        <v>-3.0706807806560314E-2</v>
      </c>
    </row>
    <row r="14" spans="1:5" x14ac:dyDescent="0.35">
      <c r="A14" s="1">
        <v>40928</v>
      </c>
      <c r="B14">
        <v>28.204128000000001</v>
      </c>
      <c r="C14">
        <f t="shared" si="0"/>
        <v>-1.8359170190956359E-3</v>
      </c>
    </row>
    <row r="15" spans="1:5" x14ac:dyDescent="0.35">
      <c r="A15" s="1">
        <v>40931</v>
      </c>
      <c r="B15">
        <v>28.048638</v>
      </c>
      <c r="C15">
        <f t="shared" si="0"/>
        <v>-5.5282755697638681E-3</v>
      </c>
    </row>
    <row r="16" spans="1:5" x14ac:dyDescent="0.35">
      <c r="A16" s="1">
        <v>40932</v>
      </c>
      <c r="B16">
        <v>27.858592999999999</v>
      </c>
      <c r="C16">
        <f t="shared" si="0"/>
        <v>-6.7986100762827111E-3</v>
      </c>
    </row>
    <row r="17" spans="1:3" x14ac:dyDescent="0.35">
      <c r="A17" s="1">
        <v>40933</v>
      </c>
      <c r="B17">
        <v>28.247319000000001</v>
      </c>
      <c r="C17">
        <f t="shared" si="0"/>
        <v>1.3857085870238773E-2</v>
      </c>
    </row>
    <row r="18" spans="1:3" x14ac:dyDescent="0.35">
      <c r="A18" s="1">
        <v>40934</v>
      </c>
      <c r="B18">
        <v>28.057274</v>
      </c>
      <c r="C18">
        <f t="shared" si="0"/>
        <v>-6.7506294454928121E-3</v>
      </c>
    </row>
    <row r="19" spans="1:3" x14ac:dyDescent="0.35">
      <c r="A19" s="1">
        <v>40935</v>
      </c>
      <c r="B19">
        <v>27.893148</v>
      </c>
      <c r="C19">
        <f t="shared" si="0"/>
        <v>-5.8668537215834007E-3</v>
      </c>
    </row>
    <row r="20" spans="1:3" x14ac:dyDescent="0.35">
      <c r="A20" s="1">
        <v>40938</v>
      </c>
      <c r="B20">
        <v>27.858592999999999</v>
      </c>
      <c r="C20">
        <f t="shared" si="0"/>
        <v>-1.2396027031625928E-3</v>
      </c>
    </row>
    <row r="21" spans="1:3" x14ac:dyDescent="0.35">
      <c r="A21" s="1">
        <v>40939</v>
      </c>
      <c r="B21">
        <v>27.849957</v>
      </c>
      <c r="C21">
        <f t="shared" si="0"/>
        <v>-3.1004217733821796E-4</v>
      </c>
    </row>
    <row r="22" spans="1:3" x14ac:dyDescent="0.35">
      <c r="A22" s="1">
        <v>40940</v>
      </c>
      <c r="B22">
        <v>28.014084</v>
      </c>
      <c r="C22">
        <f t="shared" si="0"/>
        <v>5.8759613266454762E-3</v>
      </c>
    </row>
    <row r="23" spans="1:3" x14ac:dyDescent="0.35">
      <c r="A23" s="1">
        <v>40941</v>
      </c>
      <c r="B23">
        <v>27.910425</v>
      </c>
      <c r="C23">
        <f t="shared" si="0"/>
        <v>-3.7071087637968164E-3</v>
      </c>
    </row>
    <row r="24" spans="1:3" x14ac:dyDescent="0.35">
      <c r="A24" s="1">
        <v>40942</v>
      </c>
      <c r="B24">
        <v>27.867229999999999</v>
      </c>
      <c r="C24">
        <f t="shared" si="0"/>
        <v>-1.5488284200879973E-3</v>
      </c>
    </row>
    <row r="25" spans="1:3" x14ac:dyDescent="0.35">
      <c r="A25" s="1">
        <v>40945</v>
      </c>
      <c r="B25">
        <v>27.754933999999999</v>
      </c>
      <c r="C25">
        <f t="shared" si="0"/>
        <v>-4.037820339846029E-3</v>
      </c>
    </row>
    <row r="26" spans="1:3" x14ac:dyDescent="0.35">
      <c r="A26" s="1">
        <v>40946</v>
      </c>
      <c r="B26">
        <v>27.772212</v>
      </c>
      <c r="C26">
        <f t="shared" si="0"/>
        <v>6.2232626029930737E-4</v>
      </c>
    </row>
    <row r="27" spans="1:3" x14ac:dyDescent="0.35">
      <c r="A27" s="1">
        <v>40947</v>
      </c>
      <c r="B27">
        <v>27.711743999999999</v>
      </c>
      <c r="C27">
        <f t="shared" si="0"/>
        <v>-2.1796579876110327E-3</v>
      </c>
    </row>
    <row r="28" spans="1:3" x14ac:dyDescent="0.35">
      <c r="A28" s="1">
        <v>40948</v>
      </c>
      <c r="B28">
        <v>27.633997000000001</v>
      </c>
      <c r="C28">
        <f t="shared" si="0"/>
        <v>-2.8095043895111122E-3</v>
      </c>
    </row>
    <row r="29" spans="1:3" x14ac:dyDescent="0.35">
      <c r="A29" s="1">
        <v>40949</v>
      </c>
      <c r="B29">
        <v>27.556252000000001</v>
      </c>
      <c r="C29">
        <f t="shared" si="0"/>
        <v>-2.8173473696313004E-3</v>
      </c>
    </row>
    <row r="30" spans="1:3" x14ac:dyDescent="0.35">
      <c r="A30" s="1">
        <v>40952</v>
      </c>
      <c r="B30">
        <v>27.633997000000001</v>
      </c>
      <c r="C30">
        <f t="shared" si="0"/>
        <v>2.8173473696312106E-3</v>
      </c>
    </row>
    <row r="31" spans="1:3" x14ac:dyDescent="0.35">
      <c r="A31" s="1">
        <v>40953</v>
      </c>
      <c r="B31">
        <v>27.513061</v>
      </c>
      <c r="C31">
        <f t="shared" si="0"/>
        <v>-4.3859526963778575E-3</v>
      </c>
    </row>
    <row r="32" spans="1:3" x14ac:dyDescent="0.35">
      <c r="A32" s="1">
        <v>40954</v>
      </c>
      <c r="B32">
        <v>27.530338</v>
      </c>
      <c r="C32">
        <f t="shared" si="0"/>
        <v>6.2775921840806667E-4</v>
      </c>
    </row>
    <row r="33" spans="1:3" x14ac:dyDescent="0.35">
      <c r="A33" s="1">
        <v>40955</v>
      </c>
      <c r="B33">
        <v>27.677188999999998</v>
      </c>
      <c r="C33">
        <f t="shared" si="0"/>
        <v>5.3199755297724735E-3</v>
      </c>
    </row>
    <row r="34" spans="1:3" x14ac:dyDescent="0.35">
      <c r="A34" s="1">
        <v>40956</v>
      </c>
      <c r="B34">
        <v>28.610126999999999</v>
      </c>
      <c r="C34">
        <f t="shared" si="0"/>
        <v>3.3152173935148521E-2</v>
      </c>
    </row>
    <row r="35" spans="1:3" x14ac:dyDescent="0.35">
      <c r="A35" s="1">
        <v>40960</v>
      </c>
      <c r="B35">
        <v>27.919060999999999</v>
      </c>
      <c r="C35">
        <f t="shared" si="0"/>
        <v>-2.445110053605427E-2</v>
      </c>
    </row>
    <row r="36" spans="1:3" x14ac:dyDescent="0.35">
      <c r="A36" s="1">
        <v>40961</v>
      </c>
      <c r="B36">
        <v>27.841315999999999</v>
      </c>
      <c r="C36">
        <f t="shared" si="0"/>
        <v>-2.788541059487515E-3</v>
      </c>
    </row>
    <row r="37" spans="1:3" x14ac:dyDescent="0.35">
      <c r="A37" s="1">
        <v>40962</v>
      </c>
      <c r="B37">
        <v>27.944974999999999</v>
      </c>
      <c r="C37">
        <f t="shared" si="0"/>
        <v>3.7162936428753453E-3</v>
      </c>
    </row>
    <row r="38" spans="1:3" x14ac:dyDescent="0.35">
      <c r="A38" s="1">
        <v>40963</v>
      </c>
      <c r="B38">
        <v>28.160933</v>
      </c>
      <c r="C38">
        <f t="shared" si="0"/>
        <v>7.6982647364181979E-3</v>
      </c>
    </row>
    <row r="39" spans="1:3" x14ac:dyDescent="0.35">
      <c r="A39" s="1">
        <v>40966</v>
      </c>
      <c r="B39">
        <v>28.204128000000001</v>
      </c>
      <c r="C39">
        <f t="shared" si="0"/>
        <v>1.5326873665902593E-3</v>
      </c>
    </row>
    <row r="40" spans="1:3" x14ac:dyDescent="0.35">
      <c r="A40" s="1">
        <v>40967</v>
      </c>
      <c r="B40">
        <v>28.031361</v>
      </c>
      <c r="C40">
        <f t="shared" si="0"/>
        <v>-6.1444310923984904E-3</v>
      </c>
    </row>
    <row r="41" spans="1:3" x14ac:dyDescent="0.35">
      <c r="A41" s="1">
        <v>40968</v>
      </c>
      <c r="B41">
        <v>27.789484999999999</v>
      </c>
      <c r="C41">
        <f t="shared" si="0"/>
        <v>-8.6662073807422697E-3</v>
      </c>
    </row>
    <row r="42" spans="1:3" x14ac:dyDescent="0.35">
      <c r="A42" s="1">
        <v>40969</v>
      </c>
      <c r="B42">
        <v>28.195488000000001</v>
      </c>
      <c r="C42">
        <f t="shared" si="0"/>
        <v>1.4504253405994594E-2</v>
      </c>
    </row>
    <row r="43" spans="1:3" x14ac:dyDescent="0.35">
      <c r="A43" s="1">
        <v>40970</v>
      </c>
      <c r="B43">
        <v>28.152297000000001</v>
      </c>
      <c r="C43">
        <f t="shared" si="0"/>
        <v>-1.5330153069450911E-3</v>
      </c>
    </row>
    <row r="44" spans="1:3" x14ac:dyDescent="0.35">
      <c r="A44" s="1">
        <v>40973</v>
      </c>
      <c r="B44">
        <v>28.437360000000002</v>
      </c>
      <c r="C44">
        <f t="shared" si="0"/>
        <v>1.0074823786370495E-2</v>
      </c>
    </row>
    <row r="45" spans="1:3" x14ac:dyDescent="0.35">
      <c r="A45" s="1">
        <v>40974</v>
      </c>
      <c r="B45">
        <v>27.927702</v>
      </c>
      <c r="C45">
        <f t="shared" si="0"/>
        <v>-1.8084674171365295E-2</v>
      </c>
    </row>
    <row r="46" spans="1:3" x14ac:dyDescent="0.35">
      <c r="A46" s="1">
        <v>40975</v>
      </c>
      <c r="B46">
        <v>28.057274</v>
      </c>
      <c r="C46">
        <f t="shared" si="0"/>
        <v>4.6288215377855938E-3</v>
      </c>
    </row>
    <row r="47" spans="1:3" x14ac:dyDescent="0.35">
      <c r="A47" s="1">
        <v>40976</v>
      </c>
      <c r="B47">
        <v>28.316424000000001</v>
      </c>
      <c r="C47">
        <f t="shared" si="0"/>
        <v>9.1940686776529404E-3</v>
      </c>
    </row>
    <row r="48" spans="1:3" x14ac:dyDescent="0.35">
      <c r="A48" s="1">
        <v>40977</v>
      </c>
      <c r="B48">
        <v>28.428723000000002</v>
      </c>
      <c r="C48">
        <f t="shared" si="0"/>
        <v>3.9580176470563697E-3</v>
      </c>
    </row>
    <row r="49" spans="1:3" x14ac:dyDescent="0.35">
      <c r="A49" s="1">
        <v>40980</v>
      </c>
      <c r="B49">
        <v>28.549658999999998</v>
      </c>
      <c r="C49">
        <f t="shared" si="0"/>
        <v>4.2449847594636294E-3</v>
      </c>
    </row>
    <row r="50" spans="1:3" x14ac:dyDescent="0.35">
      <c r="A50" s="1">
        <v>40981</v>
      </c>
      <c r="B50">
        <v>28.869275999999999</v>
      </c>
      <c r="C50">
        <f t="shared" si="0"/>
        <v>1.1132923352092757E-2</v>
      </c>
    </row>
    <row r="51" spans="1:3" x14ac:dyDescent="0.35">
      <c r="A51" s="1">
        <v>40982</v>
      </c>
      <c r="B51">
        <v>28.981574999999999</v>
      </c>
      <c r="C51">
        <f t="shared" si="0"/>
        <v>3.8823678170198297E-3</v>
      </c>
    </row>
    <row r="52" spans="1:3" x14ac:dyDescent="0.35">
      <c r="A52" s="1">
        <v>40983</v>
      </c>
      <c r="B52">
        <v>28.705148999999999</v>
      </c>
      <c r="C52">
        <f t="shared" si="0"/>
        <v>-9.5837689023836152E-3</v>
      </c>
    </row>
    <row r="53" spans="1:3" x14ac:dyDescent="0.35">
      <c r="A53" s="1">
        <v>40984</v>
      </c>
      <c r="B53">
        <v>28.661957999999998</v>
      </c>
      <c r="C53">
        <f t="shared" si="0"/>
        <v>-1.5057760594690611E-3</v>
      </c>
    </row>
    <row r="54" spans="1:3" x14ac:dyDescent="0.35">
      <c r="A54" s="1">
        <v>40987</v>
      </c>
      <c r="B54">
        <v>28.636043999999998</v>
      </c>
      <c r="C54">
        <f t="shared" si="0"/>
        <v>-9.0453421977485307E-4</v>
      </c>
    </row>
    <row r="55" spans="1:3" x14ac:dyDescent="0.35">
      <c r="A55" s="1">
        <v>40988</v>
      </c>
      <c r="B55">
        <v>28.575576000000002</v>
      </c>
      <c r="C55">
        <f t="shared" si="0"/>
        <v>-2.1138371021759265E-3</v>
      </c>
    </row>
    <row r="56" spans="1:3" x14ac:dyDescent="0.35">
      <c r="A56" s="1">
        <v>40989</v>
      </c>
      <c r="B56">
        <v>28.610126999999999</v>
      </c>
      <c r="C56">
        <f t="shared" si="0"/>
        <v>1.2083791014765133E-3</v>
      </c>
    </row>
    <row r="57" spans="1:3" x14ac:dyDescent="0.35">
      <c r="A57" s="1">
        <v>40990</v>
      </c>
      <c r="B57">
        <v>28.420086000000001</v>
      </c>
      <c r="C57">
        <f t="shared" si="0"/>
        <v>-6.6645973571290013E-3</v>
      </c>
    </row>
    <row r="58" spans="1:3" x14ac:dyDescent="0.35">
      <c r="A58" s="1">
        <v>40991</v>
      </c>
      <c r="B58">
        <v>28.471914000000002</v>
      </c>
      <c r="C58">
        <f t="shared" si="0"/>
        <v>1.8219789895726265E-3</v>
      </c>
    </row>
    <row r="59" spans="1:3" x14ac:dyDescent="0.35">
      <c r="A59" s="1">
        <v>40994</v>
      </c>
      <c r="B59">
        <v>29.016128999999999</v>
      </c>
      <c r="C59">
        <f t="shared" si="0"/>
        <v>1.8933720101762492E-2</v>
      </c>
    </row>
    <row r="60" spans="1:3" x14ac:dyDescent="0.35">
      <c r="A60" s="1">
        <v>40995</v>
      </c>
      <c r="B60">
        <v>29.085234</v>
      </c>
      <c r="C60">
        <f t="shared" si="0"/>
        <v>2.3787749208666791E-3</v>
      </c>
    </row>
    <row r="61" spans="1:3" x14ac:dyDescent="0.35">
      <c r="A61" s="1">
        <v>40996</v>
      </c>
      <c r="B61">
        <v>29.085234</v>
      </c>
      <c r="C61">
        <f t="shared" si="0"/>
        <v>0</v>
      </c>
    </row>
    <row r="62" spans="1:3" x14ac:dyDescent="0.35">
      <c r="A62" s="1">
        <v>40997</v>
      </c>
      <c r="B62">
        <v>28.990214999999999</v>
      </c>
      <c r="C62">
        <f t="shared" si="0"/>
        <v>-3.2722634580507975E-3</v>
      </c>
    </row>
    <row r="63" spans="1:3" x14ac:dyDescent="0.35">
      <c r="A63" s="1">
        <v>40998</v>
      </c>
      <c r="B63">
        <v>29.154342</v>
      </c>
      <c r="C63">
        <f t="shared" si="0"/>
        <v>5.6454961352951959E-3</v>
      </c>
    </row>
    <row r="64" spans="1:3" x14ac:dyDescent="0.35">
      <c r="A64" s="1">
        <v>41001</v>
      </c>
      <c r="B64">
        <v>29.275278</v>
      </c>
      <c r="C64">
        <f t="shared" si="0"/>
        <v>4.1395502039996051E-3</v>
      </c>
    </row>
    <row r="65" spans="1:3" x14ac:dyDescent="0.35">
      <c r="A65" s="1">
        <v>41002</v>
      </c>
      <c r="B65">
        <v>29.554504999999999</v>
      </c>
      <c r="C65">
        <f t="shared" si="0"/>
        <v>9.4927801051318296E-3</v>
      </c>
    </row>
    <row r="66" spans="1:3" x14ac:dyDescent="0.35">
      <c r="A66" s="1">
        <v>41003</v>
      </c>
      <c r="B66">
        <v>29.406167</v>
      </c>
      <c r="C66">
        <f t="shared" si="0"/>
        <v>-5.0317714485096756E-3</v>
      </c>
    </row>
    <row r="67" spans="1:3" x14ac:dyDescent="0.35">
      <c r="A67" s="1">
        <v>41004</v>
      </c>
      <c r="B67">
        <v>29.388715000000001</v>
      </c>
      <c r="C67">
        <f t="shared" si="0"/>
        <v>-5.9365713201185331E-4</v>
      </c>
    </row>
    <row r="68" spans="1:3" x14ac:dyDescent="0.35">
      <c r="A68" s="1">
        <v>41008</v>
      </c>
      <c r="B68">
        <v>28.830259999999999</v>
      </c>
      <c r="C68">
        <f t="shared" ref="C68:C131" si="1">LN(B68/B67)</f>
        <v>-1.9185227127160087E-2</v>
      </c>
    </row>
    <row r="69" spans="1:3" x14ac:dyDescent="0.35">
      <c r="A69" s="1">
        <v>41009</v>
      </c>
      <c r="B69">
        <v>28.332885999999998</v>
      </c>
      <c r="C69">
        <f t="shared" si="1"/>
        <v>-1.7402350530996487E-2</v>
      </c>
    </row>
    <row r="70" spans="1:3" x14ac:dyDescent="0.35">
      <c r="A70" s="1">
        <v>41010</v>
      </c>
      <c r="B70">
        <v>28.437595999999999</v>
      </c>
      <c r="C70">
        <f t="shared" si="1"/>
        <v>3.6888930673698943E-3</v>
      </c>
    </row>
    <row r="71" spans="1:3" x14ac:dyDescent="0.35">
      <c r="A71" s="1">
        <v>41011</v>
      </c>
      <c r="B71">
        <v>28.402691000000001</v>
      </c>
      <c r="C71">
        <f t="shared" si="1"/>
        <v>-1.2281783301911228E-3</v>
      </c>
    </row>
    <row r="72" spans="1:3" x14ac:dyDescent="0.35">
      <c r="A72" s="1">
        <v>41012</v>
      </c>
      <c r="B72">
        <v>28.393967</v>
      </c>
      <c r="C72">
        <f t="shared" si="1"/>
        <v>-3.0720117611885556E-4</v>
      </c>
    </row>
    <row r="73" spans="1:3" x14ac:dyDescent="0.35">
      <c r="A73" s="1">
        <v>41015</v>
      </c>
      <c r="B73">
        <v>28.734275</v>
      </c>
      <c r="C73">
        <f t="shared" si="1"/>
        <v>1.1913968062999948E-2</v>
      </c>
    </row>
    <row r="74" spans="1:3" x14ac:dyDescent="0.35">
      <c r="A74" s="1">
        <v>41016</v>
      </c>
      <c r="B74">
        <v>29.135663999999998</v>
      </c>
      <c r="C74">
        <f t="shared" si="1"/>
        <v>1.387232970721387E-2</v>
      </c>
    </row>
    <row r="75" spans="1:3" x14ac:dyDescent="0.35">
      <c r="A75" s="1">
        <v>41017</v>
      </c>
      <c r="B75">
        <v>29.292729999999999</v>
      </c>
      <c r="C75">
        <f t="shared" si="1"/>
        <v>5.3763715750053303E-3</v>
      </c>
    </row>
    <row r="76" spans="1:3" x14ac:dyDescent="0.35">
      <c r="A76" s="1">
        <v>41018</v>
      </c>
      <c r="B76">
        <v>29.606862</v>
      </c>
      <c r="C76">
        <f t="shared" si="1"/>
        <v>1.0666796418676431E-2</v>
      </c>
    </row>
    <row r="77" spans="1:3" x14ac:dyDescent="0.35">
      <c r="A77" s="1">
        <v>41019</v>
      </c>
      <c r="B77">
        <v>29.868637</v>
      </c>
      <c r="C77">
        <f t="shared" si="1"/>
        <v>8.8028413316959073E-3</v>
      </c>
    </row>
    <row r="78" spans="1:3" x14ac:dyDescent="0.35">
      <c r="A78" s="1">
        <v>41022</v>
      </c>
      <c r="B78">
        <v>29.615586</v>
      </c>
      <c r="C78">
        <f t="shared" si="1"/>
        <v>-8.5082233158008114E-3</v>
      </c>
    </row>
    <row r="79" spans="1:3" x14ac:dyDescent="0.35">
      <c r="A79" s="1">
        <v>41023</v>
      </c>
      <c r="B79">
        <v>29.641766000000001</v>
      </c>
      <c r="C79">
        <f t="shared" si="1"/>
        <v>8.8360349626660827E-4</v>
      </c>
    </row>
    <row r="80" spans="1:3" x14ac:dyDescent="0.35">
      <c r="A80" s="1">
        <v>41024</v>
      </c>
      <c r="B80">
        <v>29.920994</v>
      </c>
      <c r="C80">
        <f t="shared" si="1"/>
        <v>9.3759941801801767E-3</v>
      </c>
    </row>
    <row r="81" spans="1:3" x14ac:dyDescent="0.35">
      <c r="A81" s="1">
        <v>41025</v>
      </c>
      <c r="B81">
        <v>29.45852</v>
      </c>
      <c r="C81">
        <f t="shared" si="1"/>
        <v>-1.5577202317360156E-2</v>
      </c>
    </row>
    <row r="82" spans="1:3" x14ac:dyDescent="0.35">
      <c r="A82" s="1">
        <v>41026</v>
      </c>
      <c r="B82">
        <v>29.074584000000002</v>
      </c>
      <c r="C82">
        <f t="shared" si="1"/>
        <v>-1.3118781684435425E-2</v>
      </c>
    </row>
    <row r="83" spans="1:3" x14ac:dyDescent="0.35">
      <c r="A83" s="1">
        <v>41029</v>
      </c>
      <c r="B83">
        <v>29.118212</v>
      </c>
      <c r="C83">
        <f t="shared" si="1"/>
        <v>1.4994298666807157E-3</v>
      </c>
    </row>
    <row r="84" spans="1:3" x14ac:dyDescent="0.35">
      <c r="A84" s="1">
        <v>41030</v>
      </c>
      <c r="B84">
        <v>29.249101</v>
      </c>
      <c r="C84">
        <f t="shared" si="1"/>
        <v>4.4850178183398438E-3</v>
      </c>
    </row>
    <row r="85" spans="1:3" x14ac:dyDescent="0.35">
      <c r="A85" s="1">
        <v>41031</v>
      </c>
      <c r="B85">
        <v>29.222925</v>
      </c>
      <c r="C85">
        <f t="shared" si="1"/>
        <v>-8.953341807792193E-4</v>
      </c>
    </row>
    <row r="86" spans="1:3" x14ac:dyDescent="0.35">
      <c r="A86" s="1">
        <v>41032</v>
      </c>
      <c r="B86">
        <v>29.231649000000001</v>
      </c>
      <c r="C86">
        <f t="shared" si="1"/>
        <v>2.9848819237913548E-4</v>
      </c>
    </row>
    <row r="87" spans="1:3" x14ac:dyDescent="0.35">
      <c r="A87" s="1">
        <v>41033</v>
      </c>
      <c r="B87">
        <v>29.118212</v>
      </c>
      <c r="C87">
        <f t="shared" si="1"/>
        <v>-3.8881718299396233E-3</v>
      </c>
    </row>
    <row r="88" spans="1:3" x14ac:dyDescent="0.35">
      <c r="A88" s="1">
        <v>41036</v>
      </c>
      <c r="B88">
        <v>29.196745</v>
      </c>
      <c r="C88">
        <f t="shared" si="1"/>
        <v>2.6934101135045641E-3</v>
      </c>
    </row>
    <row r="89" spans="1:3" x14ac:dyDescent="0.35">
      <c r="A89" s="1">
        <v>41037</v>
      </c>
      <c r="B89">
        <v>28.978598000000002</v>
      </c>
      <c r="C89">
        <f t="shared" si="1"/>
        <v>-7.4996729275465792E-3</v>
      </c>
    </row>
    <row r="90" spans="1:3" x14ac:dyDescent="0.35">
      <c r="A90" s="1">
        <v>41038</v>
      </c>
      <c r="B90">
        <v>28.629566000000001</v>
      </c>
      <c r="C90">
        <f t="shared" si="1"/>
        <v>-1.2117597459496822E-2</v>
      </c>
    </row>
    <row r="91" spans="1:3" x14ac:dyDescent="0.35">
      <c r="A91" s="1">
        <v>41039</v>
      </c>
      <c r="B91">
        <v>28.961145999999999</v>
      </c>
      <c r="C91">
        <f t="shared" si="1"/>
        <v>1.1515178486855359E-2</v>
      </c>
    </row>
    <row r="92" spans="1:3" x14ac:dyDescent="0.35">
      <c r="A92" s="1">
        <v>41040</v>
      </c>
      <c r="B92">
        <v>28.891341000000001</v>
      </c>
      <c r="C92">
        <f t="shared" si="1"/>
        <v>-2.4132077114056259E-3</v>
      </c>
    </row>
    <row r="93" spans="1:3" x14ac:dyDescent="0.35">
      <c r="A93" s="1">
        <v>41043</v>
      </c>
      <c r="B93">
        <v>28.716823000000002</v>
      </c>
      <c r="C93">
        <f t="shared" si="1"/>
        <v>-6.0588125623245353E-3</v>
      </c>
    </row>
    <row r="94" spans="1:3" x14ac:dyDescent="0.35">
      <c r="A94" s="1">
        <v>41044</v>
      </c>
      <c r="B94">
        <v>28.777903999999999</v>
      </c>
      <c r="C94">
        <f t="shared" si="1"/>
        <v>2.124752170039618E-3</v>
      </c>
    </row>
    <row r="95" spans="1:3" x14ac:dyDescent="0.35">
      <c r="A95" s="1">
        <v>41045</v>
      </c>
      <c r="B95">
        <v>28.812808</v>
      </c>
      <c r="C95">
        <f t="shared" si="1"/>
        <v>1.2121400504185034E-3</v>
      </c>
    </row>
    <row r="96" spans="1:3" x14ac:dyDescent="0.35">
      <c r="A96" s="1">
        <v>41046</v>
      </c>
      <c r="B96">
        <v>28.577209</v>
      </c>
      <c r="C96">
        <f t="shared" si="1"/>
        <v>-8.2104984747002861E-3</v>
      </c>
    </row>
    <row r="97" spans="1:3" x14ac:dyDescent="0.35">
      <c r="A97" s="1">
        <v>41047</v>
      </c>
      <c r="B97">
        <v>28.551033</v>
      </c>
      <c r="C97">
        <f t="shared" si="1"/>
        <v>-9.1639444573974617E-4</v>
      </c>
    </row>
    <row r="98" spans="1:3" x14ac:dyDescent="0.35">
      <c r="A98" s="1">
        <v>41050</v>
      </c>
      <c r="B98">
        <v>28.542304999999999</v>
      </c>
      <c r="C98">
        <f t="shared" si="1"/>
        <v>-3.0574495637270986E-4</v>
      </c>
    </row>
    <row r="99" spans="1:3" x14ac:dyDescent="0.35">
      <c r="A99" s="1">
        <v>41051</v>
      </c>
      <c r="B99">
        <v>28.647017999999999</v>
      </c>
      <c r="C99">
        <f t="shared" si="1"/>
        <v>3.6619813463324236E-3</v>
      </c>
    </row>
    <row r="100" spans="1:3" x14ac:dyDescent="0.35">
      <c r="A100" s="1">
        <v>41052</v>
      </c>
      <c r="B100">
        <v>28.376515000000001</v>
      </c>
      <c r="C100">
        <f t="shared" si="1"/>
        <v>-9.4874875272780539E-3</v>
      </c>
    </row>
    <row r="101" spans="1:3" x14ac:dyDescent="0.35">
      <c r="A101" s="1">
        <v>41053</v>
      </c>
      <c r="B101">
        <v>28.786632000000001</v>
      </c>
      <c r="C101">
        <f t="shared" si="1"/>
        <v>1.4349246269794209E-2</v>
      </c>
    </row>
    <row r="102" spans="1:3" x14ac:dyDescent="0.35">
      <c r="A102" s="1">
        <v>41054</v>
      </c>
      <c r="B102">
        <v>28.873888999999998</v>
      </c>
      <c r="C102">
        <f t="shared" si="1"/>
        <v>3.0265791947140445E-3</v>
      </c>
    </row>
    <row r="103" spans="1:3" x14ac:dyDescent="0.35">
      <c r="A103" s="1">
        <v>41058</v>
      </c>
      <c r="B103">
        <v>29.092036</v>
      </c>
      <c r="C103">
        <f t="shared" si="1"/>
        <v>7.5267678338703748E-3</v>
      </c>
    </row>
    <row r="104" spans="1:3" x14ac:dyDescent="0.35">
      <c r="A104" s="1">
        <v>41059</v>
      </c>
      <c r="B104">
        <v>29.214196999999999</v>
      </c>
      <c r="C104">
        <f t="shared" si="1"/>
        <v>4.190330002991691E-3</v>
      </c>
    </row>
    <row r="105" spans="1:3" x14ac:dyDescent="0.35">
      <c r="A105" s="1">
        <v>41060</v>
      </c>
      <c r="B105">
        <v>29.092036</v>
      </c>
      <c r="C105">
        <f t="shared" si="1"/>
        <v>-4.190330002991593E-3</v>
      </c>
    </row>
    <row r="106" spans="1:3" x14ac:dyDescent="0.35">
      <c r="A106" s="1">
        <v>41061</v>
      </c>
      <c r="B106">
        <v>29.083310999999998</v>
      </c>
      <c r="C106">
        <f t="shared" si="1"/>
        <v>-2.9995523930156459E-4</v>
      </c>
    </row>
    <row r="107" spans="1:3" x14ac:dyDescent="0.35">
      <c r="A107" s="1">
        <v>41064</v>
      </c>
      <c r="B107">
        <v>29.371262999999999</v>
      </c>
      <c r="C107">
        <f t="shared" si="1"/>
        <v>9.8522428444523455E-3</v>
      </c>
    </row>
    <row r="108" spans="1:3" x14ac:dyDescent="0.35">
      <c r="A108" s="1">
        <v>41065</v>
      </c>
      <c r="B108">
        <v>29.580684999999999</v>
      </c>
      <c r="C108">
        <f t="shared" si="1"/>
        <v>7.1048672031247774E-3</v>
      </c>
    </row>
    <row r="109" spans="1:3" x14ac:dyDescent="0.35">
      <c r="A109" s="1">
        <v>41066</v>
      </c>
      <c r="B109">
        <v>29.702846999999998</v>
      </c>
      <c r="C109">
        <f t="shared" si="1"/>
        <v>4.1212852469720467E-3</v>
      </c>
    </row>
    <row r="110" spans="1:3" x14ac:dyDescent="0.35">
      <c r="A110" s="1">
        <v>41067</v>
      </c>
      <c r="B110">
        <v>29.886088999999998</v>
      </c>
      <c r="C110">
        <f t="shared" si="1"/>
        <v>6.1502214973974114E-3</v>
      </c>
    </row>
    <row r="111" spans="1:3" x14ac:dyDescent="0.35">
      <c r="A111" s="1">
        <v>41068</v>
      </c>
      <c r="B111">
        <v>29.990798999999999</v>
      </c>
      <c r="C111">
        <f t="shared" si="1"/>
        <v>3.497513322322377E-3</v>
      </c>
    </row>
    <row r="112" spans="1:3" x14ac:dyDescent="0.35">
      <c r="A112" s="1">
        <v>41071</v>
      </c>
      <c r="B112">
        <v>29.825008</v>
      </c>
      <c r="C112">
        <f t="shared" si="1"/>
        <v>-5.5433984047981296E-3</v>
      </c>
    </row>
    <row r="113" spans="1:3" x14ac:dyDescent="0.35">
      <c r="A113" s="1">
        <v>41072</v>
      </c>
      <c r="B113">
        <v>29.886088999999998</v>
      </c>
      <c r="C113">
        <f t="shared" si="1"/>
        <v>2.0458850824756798E-3</v>
      </c>
    </row>
    <row r="114" spans="1:3" x14ac:dyDescent="0.35">
      <c r="A114" s="1">
        <v>41073</v>
      </c>
      <c r="B114">
        <v>29.851185000000001</v>
      </c>
      <c r="C114">
        <f t="shared" si="1"/>
        <v>-1.1685837546600449E-3</v>
      </c>
    </row>
    <row r="115" spans="1:3" x14ac:dyDescent="0.35">
      <c r="A115" s="1">
        <v>41074</v>
      </c>
      <c r="B115">
        <v>30.147864999999999</v>
      </c>
      <c r="C115">
        <f t="shared" si="1"/>
        <v>9.889570519106116E-3</v>
      </c>
    </row>
    <row r="116" spans="1:3" x14ac:dyDescent="0.35">
      <c r="A116" s="1">
        <v>41075</v>
      </c>
      <c r="B116">
        <v>29.868637</v>
      </c>
      <c r="C116">
        <f t="shared" si="1"/>
        <v>-9.305107943286834E-3</v>
      </c>
    </row>
    <row r="117" spans="1:3" x14ac:dyDescent="0.35">
      <c r="A117" s="1">
        <v>41078</v>
      </c>
      <c r="B117">
        <v>30.174043999999999</v>
      </c>
      <c r="C117">
        <f t="shared" si="1"/>
        <v>1.017308450694533E-2</v>
      </c>
    </row>
    <row r="118" spans="1:3" x14ac:dyDescent="0.35">
      <c r="A118" s="1">
        <v>41079</v>
      </c>
      <c r="B118">
        <v>30.392191</v>
      </c>
      <c r="C118">
        <f t="shared" si="1"/>
        <v>7.2036157882684991E-3</v>
      </c>
    </row>
    <row r="119" spans="1:3" x14ac:dyDescent="0.35">
      <c r="A119" s="1">
        <v>41080</v>
      </c>
      <c r="B119">
        <v>30.313658</v>
      </c>
      <c r="C119">
        <f t="shared" si="1"/>
        <v>-2.5873303842647772E-3</v>
      </c>
    </row>
    <row r="120" spans="1:3" x14ac:dyDescent="0.35">
      <c r="A120" s="1">
        <v>41081</v>
      </c>
      <c r="B120">
        <v>30.357286999999999</v>
      </c>
      <c r="C120">
        <f t="shared" si="1"/>
        <v>1.4382175033021043E-3</v>
      </c>
    </row>
    <row r="121" spans="1:3" x14ac:dyDescent="0.35">
      <c r="A121" s="1">
        <v>41082</v>
      </c>
      <c r="B121">
        <v>30.854661</v>
      </c>
      <c r="C121">
        <f t="shared" si="1"/>
        <v>1.6251237305406164E-2</v>
      </c>
    </row>
    <row r="122" spans="1:3" x14ac:dyDescent="0.35">
      <c r="A122" s="1">
        <v>41085</v>
      </c>
      <c r="B122">
        <v>29.781379999999999</v>
      </c>
      <c r="C122">
        <f t="shared" si="1"/>
        <v>-3.540445883099301E-2</v>
      </c>
    </row>
    <row r="123" spans="1:3" x14ac:dyDescent="0.35">
      <c r="A123" s="1">
        <v>41086</v>
      </c>
      <c r="B123">
        <v>30.121687999999999</v>
      </c>
      <c r="C123">
        <f t="shared" si="1"/>
        <v>1.1362077850458155E-2</v>
      </c>
    </row>
    <row r="124" spans="1:3" x14ac:dyDescent="0.35">
      <c r="A124" s="1">
        <v>41087</v>
      </c>
      <c r="B124">
        <v>30.619062</v>
      </c>
      <c r="C124">
        <f t="shared" si="1"/>
        <v>1.6377312329441278E-2</v>
      </c>
    </row>
    <row r="125" spans="1:3" x14ac:dyDescent="0.35">
      <c r="A125" s="1">
        <v>41088</v>
      </c>
      <c r="B125">
        <v>30.610337999999999</v>
      </c>
      <c r="C125">
        <f t="shared" si="1"/>
        <v>-2.8496114804441258E-4</v>
      </c>
    </row>
    <row r="126" spans="1:3" x14ac:dyDescent="0.35">
      <c r="A126" s="1">
        <v>41089</v>
      </c>
      <c r="B126">
        <v>31.369486999999999</v>
      </c>
      <c r="C126">
        <f t="shared" si="1"/>
        <v>2.4497873825726376E-2</v>
      </c>
    </row>
    <row r="127" spans="1:3" x14ac:dyDescent="0.35">
      <c r="A127" s="1">
        <v>41092</v>
      </c>
      <c r="B127">
        <v>31.456744</v>
      </c>
      <c r="C127">
        <f t="shared" si="1"/>
        <v>2.777726905328791E-3</v>
      </c>
    </row>
    <row r="128" spans="1:3" x14ac:dyDescent="0.35">
      <c r="A128" s="1">
        <v>41093</v>
      </c>
      <c r="B128">
        <v>30.752030000000001</v>
      </c>
      <c r="C128">
        <f t="shared" si="1"/>
        <v>-2.2657387436790435E-2</v>
      </c>
    </row>
    <row r="129" spans="1:3" x14ac:dyDescent="0.35">
      <c r="A129" s="1">
        <v>41095</v>
      </c>
      <c r="B129">
        <v>30.628706000000001</v>
      </c>
      <c r="C129">
        <f t="shared" si="1"/>
        <v>-4.0183345453141082E-3</v>
      </c>
    </row>
    <row r="130" spans="1:3" x14ac:dyDescent="0.35">
      <c r="A130" s="1">
        <v>41096</v>
      </c>
      <c r="B130">
        <v>30.487763000000001</v>
      </c>
      <c r="C130">
        <f t="shared" si="1"/>
        <v>-4.6122837973023014E-3</v>
      </c>
    </row>
    <row r="131" spans="1:3" x14ac:dyDescent="0.35">
      <c r="A131" s="1">
        <v>41099</v>
      </c>
      <c r="B131">
        <v>30.848928999999998</v>
      </c>
      <c r="C131">
        <f t="shared" si="1"/>
        <v>1.1776643388143933E-2</v>
      </c>
    </row>
    <row r="132" spans="1:3" x14ac:dyDescent="0.35">
      <c r="A132" s="1">
        <v>41100</v>
      </c>
      <c r="B132">
        <v>30.584662000000002</v>
      </c>
      <c r="C132">
        <f t="shared" ref="C132:C195" si="2">LN(B132/B131)</f>
        <v>-8.6033919146496947E-3</v>
      </c>
    </row>
    <row r="133" spans="1:3" x14ac:dyDescent="0.35">
      <c r="A133" s="1">
        <v>41101</v>
      </c>
      <c r="B133">
        <v>30.470144000000001</v>
      </c>
      <c r="C133">
        <f t="shared" si="2"/>
        <v>-3.7513225181789503E-3</v>
      </c>
    </row>
    <row r="134" spans="1:3" x14ac:dyDescent="0.35">
      <c r="A134" s="1">
        <v>41102</v>
      </c>
      <c r="B134">
        <v>30.752030000000001</v>
      </c>
      <c r="C134">
        <f t="shared" si="2"/>
        <v>9.2086893873010011E-3</v>
      </c>
    </row>
    <row r="135" spans="1:3" x14ac:dyDescent="0.35">
      <c r="A135" s="1">
        <v>41103</v>
      </c>
      <c r="B135">
        <v>31.157240999999999</v>
      </c>
      <c r="C135">
        <f t="shared" si="2"/>
        <v>1.3090665744821003E-2</v>
      </c>
    </row>
    <row r="136" spans="1:3" x14ac:dyDescent="0.35">
      <c r="A136" s="1">
        <v>41106</v>
      </c>
      <c r="B136">
        <v>31.210096</v>
      </c>
      <c r="C136">
        <f t="shared" si="2"/>
        <v>1.694958136623817E-3</v>
      </c>
    </row>
    <row r="137" spans="1:3" x14ac:dyDescent="0.35">
      <c r="A137" s="1">
        <v>41107</v>
      </c>
      <c r="B137">
        <v>31.694586999999999</v>
      </c>
      <c r="C137">
        <f t="shared" si="2"/>
        <v>1.5404276989633077E-2</v>
      </c>
    </row>
    <row r="138" spans="1:3" x14ac:dyDescent="0.35">
      <c r="A138" s="1">
        <v>41108</v>
      </c>
      <c r="B138">
        <v>31.791485999999999</v>
      </c>
      <c r="C138">
        <f t="shared" si="2"/>
        <v>3.0526088846433708E-3</v>
      </c>
    </row>
    <row r="139" spans="1:3" x14ac:dyDescent="0.35">
      <c r="A139" s="1">
        <v>41109</v>
      </c>
      <c r="B139">
        <v>31.844341</v>
      </c>
      <c r="C139">
        <f t="shared" si="2"/>
        <v>1.6611715332749777E-3</v>
      </c>
    </row>
    <row r="140" spans="1:3" x14ac:dyDescent="0.35">
      <c r="A140" s="1">
        <v>41110</v>
      </c>
      <c r="B140">
        <v>31.201284999999999</v>
      </c>
      <c r="C140">
        <f t="shared" si="2"/>
        <v>-2.0400409757951727E-2</v>
      </c>
    </row>
    <row r="141" spans="1:3" x14ac:dyDescent="0.35">
      <c r="A141" s="1">
        <v>41113</v>
      </c>
      <c r="B141">
        <v>30.804884999999999</v>
      </c>
      <c r="C141">
        <f t="shared" si="2"/>
        <v>-1.27859985653923E-2</v>
      </c>
    </row>
    <row r="142" spans="1:3" x14ac:dyDescent="0.35">
      <c r="A142" s="1">
        <v>41114</v>
      </c>
      <c r="B142">
        <v>30.593468999999999</v>
      </c>
      <c r="C142">
        <f t="shared" si="2"/>
        <v>-6.886726493295095E-3</v>
      </c>
    </row>
    <row r="143" spans="1:3" x14ac:dyDescent="0.35">
      <c r="A143" s="1">
        <v>41115</v>
      </c>
      <c r="B143">
        <v>30.787267</v>
      </c>
      <c r="C143">
        <f t="shared" si="2"/>
        <v>6.3146406054533115E-3</v>
      </c>
    </row>
    <row r="144" spans="1:3" x14ac:dyDescent="0.35">
      <c r="A144" s="1">
        <v>41116</v>
      </c>
      <c r="B144">
        <v>31.536026</v>
      </c>
      <c r="C144">
        <f t="shared" si="2"/>
        <v>2.4029379453093462E-2</v>
      </c>
    </row>
    <row r="145" spans="1:3" x14ac:dyDescent="0.35">
      <c r="A145" s="1">
        <v>41117</v>
      </c>
      <c r="B145">
        <v>31.756250000000001</v>
      </c>
      <c r="C145">
        <f t="shared" si="2"/>
        <v>6.9589814952888546E-3</v>
      </c>
    </row>
    <row r="146" spans="1:3" x14ac:dyDescent="0.35">
      <c r="A146" s="1">
        <v>41120</v>
      </c>
      <c r="B146">
        <v>31.386275999999999</v>
      </c>
      <c r="C146">
        <f t="shared" si="2"/>
        <v>-1.1718829052352218E-2</v>
      </c>
    </row>
    <row r="147" spans="1:3" x14ac:dyDescent="0.35">
      <c r="A147" s="1">
        <v>41121</v>
      </c>
      <c r="B147">
        <v>31.359846000000001</v>
      </c>
      <c r="C147">
        <f t="shared" si="2"/>
        <v>-8.4244255168897662E-4</v>
      </c>
    </row>
    <row r="148" spans="1:3" x14ac:dyDescent="0.35">
      <c r="A148" s="1">
        <v>41122</v>
      </c>
      <c r="B148">
        <v>31.359846000000001</v>
      </c>
      <c r="C148">
        <f t="shared" si="2"/>
        <v>0</v>
      </c>
    </row>
    <row r="149" spans="1:3" x14ac:dyDescent="0.35">
      <c r="A149" s="1">
        <v>41123</v>
      </c>
      <c r="B149">
        <v>28.673119</v>
      </c>
      <c r="C149">
        <f t="shared" si="2"/>
        <v>-8.9568221102133805E-2</v>
      </c>
    </row>
    <row r="150" spans="1:3" x14ac:dyDescent="0.35">
      <c r="A150" s="1">
        <v>41124</v>
      </c>
      <c r="B150">
        <v>28.752399</v>
      </c>
      <c r="C150">
        <f t="shared" si="2"/>
        <v>2.761143586676893E-3</v>
      </c>
    </row>
    <row r="151" spans="1:3" x14ac:dyDescent="0.35">
      <c r="A151" s="1">
        <v>41127</v>
      </c>
      <c r="B151">
        <v>28.708355000000001</v>
      </c>
      <c r="C151">
        <f t="shared" si="2"/>
        <v>-1.5330118579976158E-3</v>
      </c>
    </row>
    <row r="152" spans="1:3" x14ac:dyDescent="0.35">
      <c r="A152" s="1">
        <v>41128</v>
      </c>
      <c r="B152">
        <v>28.664311000000001</v>
      </c>
      <c r="C152">
        <f t="shared" si="2"/>
        <v>-1.5353655921184113E-3</v>
      </c>
    </row>
    <row r="153" spans="1:3" x14ac:dyDescent="0.35">
      <c r="A153" s="1">
        <v>41129</v>
      </c>
      <c r="B153">
        <v>28.276714999999999</v>
      </c>
      <c r="C153">
        <f t="shared" si="2"/>
        <v>-1.3614155339263212E-2</v>
      </c>
    </row>
    <row r="154" spans="1:3" x14ac:dyDescent="0.35">
      <c r="A154" s="1">
        <v>41130</v>
      </c>
      <c r="B154">
        <v>27.986021999999998</v>
      </c>
      <c r="C154">
        <f t="shared" si="2"/>
        <v>-1.0333503210475723E-2</v>
      </c>
    </row>
    <row r="155" spans="1:3" x14ac:dyDescent="0.35">
      <c r="A155" s="1">
        <v>41131</v>
      </c>
      <c r="B155">
        <v>27.950785</v>
      </c>
      <c r="C155">
        <f t="shared" si="2"/>
        <v>-1.2598861662236488E-3</v>
      </c>
    </row>
    <row r="156" spans="1:3" x14ac:dyDescent="0.35">
      <c r="A156" s="1">
        <v>41134</v>
      </c>
      <c r="B156">
        <v>27.809842</v>
      </c>
      <c r="C156">
        <f t="shared" si="2"/>
        <v>-5.0552982541590633E-3</v>
      </c>
    </row>
    <row r="157" spans="1:3" x14ac:dyDescent="0.35">
      <c r="A157" s="1">
        <v>41135</v>
      </c>
      <c r="B157">
        <v>27.950785</v>
      </c>
      <c r="C157">
        <f t="shared" si="2"/>
        <v>5.0552982541591223E-3</v>
      </c>
    </row>
    <row r="158" spans="1:3" x14ac:dyDescent="0.35">
      <c r="A158" s="1">
        <v>41136</v>
      </c>
      <c r="B158">
        <v>28.082919</v>
      </c>
      <c r="C158">
        <f t="shared" si="2"/>
        <v>4.7162416719971944E-3</v>
      </c>
    </row>
    <row r="159" spans="1:3" x14ac:dyDescent="0.35">
      <c r="A159" s="1">
        <v>41137</v>
      </c>
      <c r="B159">
        <v>28.118155999999999</v>
      </c>
      <c r="C159">
        <f t="shared" si="2"/>
        <v>1.253961943513636E-3</v>
      </c>
    </row>
    <row r="160" spans="1:3" x14ac:dyDescent="0.35">
      <c r="A160" s="1">
        <v>41138</v>
      </c>
      <c r="B160">
        <v>27.809842</v>
      </c>
      <c r="C160">
        <f t="shared" si="2"/>
        <v>-1.1025501869670003E-2</v>
      </c>
    </row>
    <row r="161" spans="1:3" x14ac:dyDescent="0.35">
      <c r="A161" s="1">
        <v>41141</v>
      </c>
      <c r="B161">
        <v>27.92436</v>
      </c>
      <c r="C161">
        <f t="shared" si="2"/>
        <v>4.1094393406800132E-3</v>
      </c>
    </row>
    <row r="162" spans="1:3" x14ac:dyDescent="0.35">
      <c r="A162" s="1">
        <v>41142</v>
      </c>
      <c r="B162">
        <v>27.853888000000001</v>
      </c>
      <c r="C162">
        <f t="shared" si="2"/>
        <v>-2.5268645045011086E-3</v>
      </c>
    </row>
    <row r="163" spans="1:3" x14ac:dyDescent="0.35">
      <c r="A163" s="1">
        <v>41143</v>
      </c>
      <c r="B163">
        <v>28.021256999999999</v>
      </c>
      <c r="C163">
        <f t="shared" si="2"/>
        <v>5.9908390600010063E-3</v>
      </c>
    </row>
    <row r="164" spans="1:3" x14ac:dyDescent="0.35">
      <c r="A164" s="1">
        <v>41144</v>
      </c>
      <c r="B164">
        <v>28.320762999999999</v>
      </c>
      <c r="C164">
        <f t="shared" si="2"/>
        <v>1.0631809836633789E-2</v>
      </c>
    </row>
    <row r="165" spans="1:3" x14ac:dyDescent="0.35">
      <c r="A165" s="1">
        <v>41145</v>
      </c>
      <c r="B165">
        <v>28.690736999999999</v>
      </c>
      <c r="C165">
        <f t="shared" si="2"/>
        <v>1.297910750351765E-2</v>
      </c>
    </row>
    <row r="166" spans="1:3" x14ac:dyDescent="0.35">
      <c r="A166" s="1">
        <v>41148</v>
      </c>
      <c r="B166">
        <v>28.972622999999999</v>
      </c>
      <c r="C166">
        <f t="shared" si="2"/>
        <v>9.7770315660221339E-3</v>
      </c>
    </row>
    <row r="167" spans="1:3" x14ac:dyDescent="0.35">
      <c r="A167" s="1">
        <v>41149</v>
      </c>
      <c r="B167">
        <v>29.034285000000001</v>
      </c>
      <c r="C167">
        <f t="shared" si="2"/>
        <v>2.1260234462384146E-3</v>
      </c>
    </row>
    <row r="168" spans="1:3" x14ac:dyDescent="0.35">
      <c r="A168" s="1">
        <v>41150</v>
      </c>
      <c r="B168">
        <v>28.981434</v>
      </c>
      <c r="C168">
        <f t="shared" si="2"/>
        <v>-1.8219549987821555E-3</v>
      </c>
    </row>
    <row r="169" spans="1:3" x14ac:dyDescent="0.35">
      <c r="A169" s="1">
        <v>41151</v>
      </c>
      <c r="B169">
        <v>28.955005</v>
      </c>
      <c r="C169">
        <f t="shared" si="2"/>
        <v>-9.1234471049327472E-4</v>
      </c>
    </row>
    <row r="170" spans="1:3" x14ac:dyDescent="0.35">
      <c r="A170" s="1">
        <v>41152</v>
      </c>
      <c r="B170">
        <v>29.078329</v>
      </c>
      <c r="C170">
        <f t="shared" si="2"/>
        <v>4.2501154815040186E-3</v>
      </c>
    </row>
    <row r="171" spans="1:3" x14ac:dyDescent="0.35">
      <c r="A171" s="1">
        <v>41156</v>
      </c>
      <c r="B171">
        <v>29.192847</v>
      </c>
      <c r="C171">
        <f t="shared" si="2"/>
        <v>3.9305246708106001E-3</v>
      </c>
    </row>
    <row r="172" spans="1:3" x14ac:dyDescent="0.35">
      <c r="A172" s="1">
        <v>41157</v>
      </c>
      <c r="B172">
        <v>29.139994999999999</v>
      </c>
      <c r="C172">
        <f t="shared" si="2"/>
        <v>-1.8120843302059212E-3</v>
      </c>
    </row>
    <row r="173" spans="1:3" x14ac:dyDescent="0.35">
      <c r="A173" s="1">
        <v>41158</v>
      </c>
      <c r="B173">
        <v>29.509969000000002</v>
      </c>
      <c r="C173">
        <f t="shared" si="2"/>
        <v>1.2616509281342968E-2</v>
      </c>
    </row>
    <row r="174" spans="1:3" x14ac:dyDescent="0.35">
      <c r="A174" s="1">
        <v>41159</v>
      </c>
      <c r="B174">
        <v>29.33379</v>
      </c>
      <c r="C174">
        <f t="shared" si="2"/>
        <v>-5.9880445922053235E-3</v>
      </c>
    </row>
    <row r="175" spans="1:3" x14ac:dyDescent="0.35">
      <c r="A175" s="1">
        <v>41162</v>
      </c>
      <c r="B175">
        <v>29.192847</v>
      </c>
      <c r="C175">
        <f t="shared" si="2"/>
        <v>-4.8163803589317111E-3</v>
      </c>
    </row>
    <row r="176" spans="1:3" x14ac:dyDescent="0.35">
      <c r="A176" s="1">
        <v>41163</v>
      </c>
      <c r="B176">
        <v>29.562823999999999</v>
      </c>
      <c r="C176">
        <f t="shared" si="2"/>
        <v>1.2593912511159619E-2</v>
      </c>
    </row>
    <row r="177" spans="1:3" x14ac:dyDescent="0.35">
      <c r="A177" s="1">
        <v>41164</v>
      </c>
      <c r="B177">
        <v>29.598057000000001</v>
      </c>
      <c r="C177">
        <f t="shared" si="2"/>
        <v>1.1910912606394528E-3</v>
      </c>
    </row>
    <row r="178" spans="1:3" x14ac:dyDescent="0.35">
      <c r="A178" s="1">
        <v>41165</v>
      </c>
      <c r="B178">
        <v>29.694956000000001</v>
      </c>
      <c r="C178">
        <f t="shared" si="2"/>
        <v>3.2684824521950883E-3</v>
      </c>
    </row>
    <row r="179" spans="1:3" x14ac:dyDescent="0.35">
      <c r="A179" s="1">
        <v>41166</v>
      </c>
      <c r="B179">
        <v>29.280937999999999</v>
      </c>
      <c r="C179">
        <f t="shared" si="2"/>
        <v>-1.4040475636684525E-2</v>
      </c>
    </row>
    <row r="180" spans="1:3" x14ac:dyDescent="0.35">
      <c r="A180" s="1">
        <v>41169</v>
      </c>
      <c r="B180">
        <v>29.131184000000001</v>
      </c>
      <c r="C180">
        <f t="shared" si="2"/>
        <v>-5.1275085710012318E-3</v>
      </c>
    </row>
    <row r="181" spans="1:3" x14ac:dyDescent="0.35">
      <c r="A181" s="1">
        <v>41170</v>
      </c>
      <c r="B181">
        <v>28.981434</v>
      </c>
      <c r="C181">
        <f t="shared" si="2"/>
        <v>-5.1537974581299783E-3</v>
      </c>
    </row>
    <row r="182" spans="1:3" x14ac:dyDescent="0.35">
      <c r="A182" s="1">
        <v>41171</v>
      </c>
      <c r="B182">
        <v>28.981434</v>
      </c>
      <c r="C182">
        <f t="shared" si="2"/>
        <v>0</v>
      </c>
    </row>
    <row r="183" spans="1:3" x14ac:dyDescent="0.35">
      <c r="A183" s="1">
        <v>41172</v>
      </c>
      <c r="B183">
        <v>29.139994999999999</v>
      </c>
      <c r="C183">
        <f t="shared" si="2"/>
        <v>5.4562111116153956E-3</v>
      </c>
    </row>
    <row r="184" spans="1:3" x14ac:dyDescent="0.35">
      <c r="A184" s="1">
        <v>41173</v>
      </c>
      <c r="B184">
        <v>29.606867999999999</v>
      </c>
      <c r="C184">
        <f t="shared" si="2"/>
        <v>1.5894732261339743E-2</v>
      </c>
    </row>
    <row r="185" spans="1:3" x14ac:dyDescent="0.35">
      <c r="A185" s="1">
        <v>41176</v>
      </c>
      <c r="B185">
        <v>29.835899000000001</v>
      </c>
      <c r="C185">
        <f t="shared" si="2"/>
        <v>7.7059714719777865E-3</v>
      </c>
    </row>
    <row r="186" spans="1:3" x14ac:dyDescent="0.35">
      <c r="A186" s="1">
        <v>41177</v>
      </c>
      <c r="B186">
        <v>29.923991000000001</v>
      </c>
      <c r="C186">
        <f t="shared" si="2"/>
        <v>2.9482003332709614E-3</v>
      </c>
    </row>
    <row r="187" spans="1:3" x14ac:dyDescent="0.35">
      <c r="A187" s="1">
        <v>41178</v>
      </c>
      <c r="B187">
        <v>29.650912000000002</v>
      </c>
      <c r="C187">
        <f t="shared" si="2"/>
        <v>-9.167649424204052E-3</v>
      </c>
    </row>
    <row r="188" spans="1:3" x14ac:dyDescent="0.35">
      <c r="A188" s="1">
        <v>41179</v>
      </c>
      <c r="B188">
        <v>29.818280999999999</v>
      </c>
      <c r="C188">
        <f t="shared" si="2"/>
        <v>5.6287779757743413E-3</v>
      </c>
    </row>
    <row r="189" spans="1:3" x14ac:dyDescent="0.35">
      <c r="A189" s="1">
        <v>41180</v>
      </c>
      <c r="B189">
        <v>29.730193</v>
      </c>
      <c r="C189">
        <f t="shared" si="2"/>
        <v>-2.9585330516526819E-3</v>
      </c>
    </row>
    <row r="190" spans="1:3" x14ac:dyDescent="0.35">
      <c r="A190" s="1">
        <v>41183</v>
      </c>
      <c r="B190">
        <v>29.871136</v>
      </c>
      <c r="C190">
        <f t="shared" si="2"/>
        <v>4.7295342264416333E-3</v>
      </c>
    </row>
    <row r="191" spans="1:3" x14ac:dyDescent="0.35">
      <c r="A191" s="1">
        <v>41184</v>
      </c>
      <c r="B191">
        <v>29.906372000000001</v>
      </c>
      <c r="C191">
        <f t="shared" si="2"/>
        <v>1.1789050852026247E-3</v>
      </c>
    </row>
    <row r="192" spans="1:3" x14ac:dyDescent="0.35">
      <c r="A192" s="1">
        <v>41185</v>
      </c>
      <c r="B192">
        <v>29.861882000000001</v>
      </c>
      <c r="C192">
        <f t="shared" si="2"/>
        <v>-1.488750473360697E-3</v>
      </c>
    </row>
    <row r="193" spans="1:3" x14ac:dyDescent="0.35">
      <c r="A193" s="1">
        <v>41186</v>
      </c>
      <c r="B193">
        <v>29.977554000000001</v>
      </c>
      <c r="C193">
        <f t="shared" si="2"/>
        <v>3.8660840344576907E-3</v>
      </c>
    </row>
    <row r="194" spans="1:3" x14ac:dyDescent="0.35">
      <c r="A194" s="1">
        <v>41187</v>
      </c>
      <c r="B194">
        <v>29.933064000000002</v>
      </c>
      <c r="C194">
        <f t="shared" si="2"/>
        <v>-1.4852127941065536E-3</v>
      </c>
    </row>
    <row r="195" spans="1:3" x14ac:dyDescent="0.35">
      <c r="A195" s="1">
        <v>41190</v>
      </c>
      <c r="B195">
        <v>29.861882000000001</v>
      </c>
      <c r="C195">
        <f t="shared" si="2"/>
        <v>-2.3808712403512677E-3</v>
      </c>
    </row>
    <row r="196" spans="1:3" x14ac:dyDescent="0.35">
      <c r="A196" s="1">
        <v>41191</v>
      </c>
      <c r="B196">
        <v>29.568244</v>
      </c>
      <c r="C196">
        <f t="shared" ref="C196:C259" si="3">LN(B196/B195)</f>
        <v>-9.8818699966574056E-3</v>
      </c>
    </row>
    <row r="197" spans="1:3" x14ac:dyDescent="0.35">
      <c r="A197" s="1">
        <v>41192</v>
      </c>
      <c r="B197">
        <v>29.594937000000002</v>
      </c>
      <c r="C197">
        <f t="shared" si="3"/>
        <v>9.0235181273332435E-4</v>
      </c>
    </row>
    <row r="198" spans="1:3" x14ac:dyDescent="0.35">
      <c r="A198" s="1">
        <v>41193</v>
      </c>
      <c r="B198">
        <v>29.319099999999999</v>
      </c>
      <c r="C198">
        <f t="shared" si="3"/>
        <v>-9.3641186259392287E-3</v>
      </c>
    </row>
    <row r="199" spans="1:3" x14ac:dyDescent="0.35">
      <c r="A199" s="1">
        <v>41194</v>
      </c>
      <c r="B199">
        <v>29.443671999999999</v>
      </c>
      <c r="C199">
        <f t="shared" si="3"/>
        <v>4.2398335671013756E-3</v>
      </c>
    </row>
    <row r="200" spans="1:3" x14ac:dyDescent="0.35">
      <c r="A200" s="1">
        <v>41197</v>
      </c>
      <c r="B200">
        <v>30.191109000000001</v>
      </c>
      <c r="C200">
        <f t="shared" si="3"/>
        <v>2.506846271833435E-2</v>
      </c>
    </row>
    <row r="201" spans="1:3" x14ac:dyDescent="0.35">
      <c r="A201" s="1">
        <v>41198</v>
      </c>
      <c r="B201">
        <v>30.369071000000002</v>
      </c>
      <c r="C201">
        <f t="shared" si="3"/>
        <v>5.8772121304040414E-3</v>
      </c>
    </row>
    <row r="202" spans="1:3" x14ac:dyDescent="0.35">
      <c r="A202" s="1">
        <v>41199</v>
      </c>
      <c r="B202">
        <v>30.591522000000001</v>
      </c>
      <c r="C202">
        <f t="shared" si="3"/>
        <v>7.2982225545586447E-3</v>
      </c>
    </row>
    <row r="203" spans="1:3" x14ac:dyDescent="0.35">
      <c r="A203" s="1">
        <v>41200</v>
      </c>
      <c r="B203">
        <v>30.511438999999999</v>
      </c>
      <c r="C203">
        <f t="shared" si="3"/>
        <v>-2.6212492665892337E-3</v>
      </c>
    </row>
    <row r="204" spans="1:3" x14ac:dyDescent="0.35">
      <c r="A204" s="1">
        <v>41201</v>
      </c>
      <c r="B204">
        <v>30.084333000000001</v>
      </c>
      <c r="C204">
        <f t="shared" si="3"/>
        <v>-1.4097124570653412E-2</v>
      </c>
    </row>
    <row r="205" spans="1:3" x14ac:dyDescent="0.35">
      <c r="A205" s="1">
        <v>41204</v>
      </c>
      <c r="B205">
        <v>30.288988</v>
      </c>
      <c r="C205">
        <f t="shared" si="3"/>
        <v>6.7796762048729928E-3</v>
      </c>
    </row>
    <row r="206" spans="1:3" x14ac:dyDescent="0.35">
      <c r="A206" s="1">
        <v>41205</v>
      </c>
      <c r="B206">
        <v>29.577144000000001</v>
      </c>
      <c r="C206">
        <f t="shared" si="3"/>
        <v>-2.3782313217451567E-2</v>
      </c>
    </row>
    <row r="207" spans="1:3" x14ac:dyDescent="0.35">
      <c r="A207" s="1">
        <v>41206</v>
      </c>
      <c r="B207">
        <v>29.408079000000001</v>
      </c>
      <c r="C207">
        <f t="shared" si="3"/>
        <v>-5.732468383577688E-3</v>
      </c>
    </row>
    <row r="208" spans="1:3" x14ac:dyDescent="0.35">
      <c r="A208" s="1">
        <v>41207</v>
      </c>
      <c r="B208">
        <v>30.013147</v>
      </c>
      <c r="C208">
        <f t="shared" si="3"/>
        <v>2.0366086485785858E-2</v>
      </c>
    </row>
    <row r="209" spans="1:3" x14ac:dyDescent="0.35">
      <c r="A209" s="1">
        <v>41208</v>
      </c>
      <c r="B209">
        <v>29.915268000000001</v>
      </c>
      <c r="C209">
        <f t="shared" si="3"/>
        <v>-3.2665334810772005E-3</v>
      </c>
    </row>
    <row r="210" spans="1:3" x14ac:dyDescent="0.35">
      <c r="A210" s="1">
        <v>41213</v>
      </c>
      <c r="B210">
        <v>29.586041000000002</v>
      </c>
      <c r="C210">
        <f t="shared" si="3"/>
        <v>-1.1066323258568544E-2</v>
      </c>
    </row>
    <row r="211" spans="1:3" x14ac:dyDescent="0.35">
      <c r="A211" s="1">
        <v>41214</v>
      </c>
      <c r="B211">
        <v>29.790696000000001</v>
      </c>
      <c r="C211">
        <f t="shared" si="3"/>
        <v>6.893467737420644E-3</v>
      </c>
    </row>
    <row r="212" spans="1:3" x14ac:dyDescent="0.35">
      <c r="A212" s="1">
        <v>41215</v>
      </c>
      <c r="B212">
        <v>29.523755000000001</v>
      </c>
      <c r="C212">
        <f t="shared" si="3"/>
        <v>-9.0009364572658096E-3</v>
      </c>
    </row>
    <row r="213" spans="1:3" x14ac:dyDescent="0.35">
      <c r="A213" s="1">
        <v>41218</v>
      </c>
      <c r="B213">
        <v>29.443671999999999</v>
      </c>
      <c r="C213">
        <f t="shared" si="3"/>
        <v>-2.716179196193237E-3</v>
      </c>
    </row>
    <row r="214" spans="1:3" x14ac:dyDescent="0.35">
      <c r="A214" s="1">
        <v>41219</v>
      </c>
      <c r="B214">
        <v>29.603836999999999</v>
      </c>
      <c r="C214">
        <f t="shared" si="3"/>
        <v>5.424966963738535E-3</v>
      </c>
    </row>
    <row r="215" spans="1:3" x14ac:dyDescent="0.35">
      <c r="A215" s="1">
        <v>41220</v>
      </c>
      <c r="B215">
        <v>29.025462000000001</v>
      </c>
      <c r="C215">
        <f t="shared" si="3"/>
        <v>-1.9730536537423141E-2</v>
      </c>
    </row>
    <row r="216" spans="1:3" x14ac:dyDescent="0.35">
      <c r="A216" s="1">
        <v>41221</v>
      </c>
      <c r="B216">
        <v>28.580559000000001</v>
      </c>
      <c r="C216">
        <f t="shared" si="3"/>
        <v>-1.5446713327233262E-2</v>
      </c>
    </row>
    <row r="217" spans="1:3" x14ac:dyDescent="0.35">
      <c r="A217" s="1">
        <v>41222</v>
      </c>
      <c r="B217">
        <v>28.678438</v>
      </c>
      <c r="C217">
        <f t="shared" si="3"/>
        <v>3.4188197651037538E-3</v>
      </c>
    </row>
    <row r="218" spans="1:3" x14ac:dyDescent="0.35">
      <c r="A218" s="1">
        <v>41225</v>
      </c>
      <c r="B218">
        <v>28.420396</v>
      </c>
      <c r="C218">
        <f t="shared" si="3"/>
        <v>-9.0384947865268187E-3</v>
      </c>
    </row>
    <row r="219" spans="1:3" x14ac:dyDescent="0.35">
      <c r="A219" s="1">
        <v>41226</v>
      </c>
      <c r="B219">
        <v>28.358108999999999</v>
      </c>
      <c r="C219">
        <f t="shared" si="3"/>
        <v>-2.1940354007695222E-3</v>
      </c>
    </row>
    <row r="220" spans="1:3" x14ac:dyDescent="0.35">
      <c r="A220" s="1">
        <v>41227</v>
      </c>
      <c r="B220">
        <v>28.011084</v>
      </c>
      <c r="C220">
        <f t="shared" si="3"/>
        <v>-1.2312732033218254E-2</v>
      </c>
    </row>
    <row r="221" spans="1:3" x14ac:dyDescent="0.35">
      <c r="A221" s="1">
        <v>41228</v>
      </c>
      <c r="B221">
        <v>27.414914</v>
      </c>
      <c r="C221">
        <f t="shared" si="3"/>
        <v>-2.1513117105014686E-2</v>
      </c>
    </row>
    <row r="222" spans="1:3" x14ac:dyDescent="0.35">
      <c r="A222" s="1">
        <v>41229</v>
      </c>
      <c r="B222">
        <v>28.215738999999999</v>
      </c>
      <c r="C222">
        <f t="shared" si="3"/>
        <v>2.8792770937808198E-2</v>
      </c>
    </row>
    <row r="223" spans="1:3" x14ac:dyDescent="0.35">
      <c r="A223" s="1">
        <v>41232</v>
      </c>
      <c r="B223">
        <v>28.500477</v>
      </c>
      <c r="C223">
        <f t="shared" si="3"/>
        <v>1.0040881156563786E-2</v>
      </c>
    </row>
    <row r="224" spans="1:3" x14ac:dyDescent="0.35">
      <c r="A224" s="1">
        <v>41233</v>
      </c>
      <c r="B224">
        <v>28.607256</v>
      </c>
      <c r="C224">
        <f t="shared" si="3"/>
        <v>3.7395679648631035E-3</v>
      </c>
    </row>
    <row r="225" spans="1:3" x14ac:dyDescent="0.35">
      <c r="A225" s="1">
        <v>41234</v>
      </c>
      <c r="B225">
        <v>28.838604</v>
      </c>
      <c r="C225">
        <f t="shared" si="3"/>
        <v>8.0545143106097172E-3</v>
      </c>
    </row>
    <row r="226" spans="1:3" x14ac:dyDescent="0.35">
      <c r="A226" s="1">
        <v>41236</v>
      </c>
      <c r="B226">
        <v>29.025462000000001</v>
      </c>
      <c r="C226">
        <f t="shared" si="3"/>
        <v>6.4585385178138948E-3</v>
      </c>
    </row>
    <row r="227" spans="1:3" x14ac:dyDescent="0.35">
      <c r="A227" s="1">
        <v>41239</v>
      </c>
      <c r="B227">
        <v>29.123341</v>
      </c>
      <c r="C227">
        <f t="shared" si="3"/>
        <v>3.3665041201757168E-3</v>
      </c>
    </row>
    <row r="228" spans="1:3" x14ac:dyDescent="0.35">
      <c r="A228" s="1">
        <v>41240</v>
      </c>
      <c r="B228">
        <v>29.016566000000001</v>
      </c>
      <c r="C228">
        <f t="shared" si="3"/>
        <v>-3.6730406205771424E-3</v>
      </c>
    </row>
    <row r="229" spans="1:3" x14ac:dyDescent="0.35">
      <c r="A229" s="1">
        <v>41241</v>
      </c>
      <c r="B229">
        <v>29.123341</v>
      </c>
      <c r="C229">
        <f t="shared" si="3"/>
        <v>3.673040620577067E-3</v>
      </c>
    </row>
    <row r="230" spans="1:3" x14ac:dyDescent="0.35">
      <c r="A230" s="1">
        <v>41242</v>
      </c>
      <c r="B230">
        <v>29.203423999999998</v>
      </c>
      <c r="C230">
        <f t="shared" si="3"/>
        <v>2.7460137836465754E-3</v>
      </c>
    </row>
    <row r="231" spans="1:3" x14ac:dyDescent="0.35">
      <c r="A231" s="1">
        <v>41243</v>
      </c>
      <c r="B231">
        <v>29.034362000000002</v>
      </c>
      <c r="C231">
        <f t="shared" si="3"/>
        <v>-5.8059375714496781E-3</v>
      </c>
    </row>
    <row r="232" spans="1:3" x14ac:dyDescent="0.35">
      <c r="A232" s="1">
        <v>41246</v>
      </c>
      <c r="B232">
        <v>29.069952000000001</v>
      </c>
      <c r="C232">
        <f t="shared" si="3"/>
        <v>1.2250382803205187E-3</v>
      </c>
    </row>
    <row r="233" spans="1:3" x14ac:dyDescent="0.35">
      <c r="A233" s="1">
        <v>41247</v>
      </c>
      <c r="B233">
        <v>29.096647999999998</v>
      </c>
      <c r="C233">
        <f t="shared" si="3"/>
        <v>9.17915156616795E-4</v>
      </c>
    </row>
    <row r="234" spans="1:3" x14ac:dyDescent="0.35">
      <c r="A234" s="1">
        <v>41248</v>
      </c>
      <c r="B234">
        <v>29.176731</v>
      </c>
      <c r="C234">
        <f t="shared" si="3"/>
        <v>2.7485294928584971E-3</v>
      </c>
    </row>
    <row r="235" spans="1:3" x14ac:dyDescent="0.35">
      <c r="A235" s="1">
        <v>41249</v>
      </c>
      <c r="B235">
        <v>29.114445</v>
      </c>
      <c r="C235">
        <f t="shared" si="3"/>
        <v>-2.1370652637119785E-3</v>
      </c>
    </row>
    <row r="236" spans="1:3" x14ac:dyDescent="0.35">
      <c r="A236" s="1">
        <v>41250</v>
      </c>
      <c r="B236">
        <v>28.972076000000001</v>
      </c>
      <c r="C236">
        <f t="shared" si="3"/>
        <v>-4.9019732163333492E-3</v>
      </c>
    </row>
    <row r="237" spans="1:3" x14ac:dyDescent="0.35">
      <c r="A237" s="1">
        <v>41253</v>
      </c>
      <c r="B237">
        <v>29.194527000000001</v>
      </c>
      <c r="C237">
        <f t="shared" si="3"/>
        <v>7.6487906478461213E-3</v>
      </c>
    </row>
    <row r="238" spans="1:3" x14ac:dyDescent="0.35">
      <c r="A238" s="1">
        <v>41254</v>
      </c>
      <c r="B238">
        <v>29.425875000000001</v>
      </c>
      <c r="C238">
        <f t="shared" si="3"/>
        <v>7.8931291228309663E-3</v>
      </c>
    </row>
    <row r="239" spans="1:3" x14ac:dyDescent="0.35">
      <c r="A239" s="1">
        <v>41255</v>
      </c>
      <c r="B239">
        <v>29.550447999999999</v>
      </c>
      <c r="C239">
        <f t="shared" si="3"/>
        <v>4.2245151589474462E-3</v>
      </c>
    </row>
    <row r="240" spans="1:3" x14ac:dyDescent="0.35">
      <c r="A240" s="1">
        <v>41256</v>
      </c>
      <c r="B240">
        <v>29.176731</v>
      </c>
      <c r="C240">
        <f t="shared" si="3"/>
        <v>-1.2727396449579096E-2</v>
      </c>
    </row>
    <row r="241" spans="1:3" x14ac:dyDescent="0.35">
      <c r="A241" s="1">
        <v>41257</v>
      </c>
      <c r="B241">
        <v>29.123341</v>
      </c>
      <c r="C241">
        <f t="shared" si="3"/>
        <v>-1.8315591419925672E-3</v>
      </c>
    </row>
    <row r="242" spans="1:3" x14ac:dyDescent="0.35">
      <c r="A242" s="1">
        <v>41260</v>
      </c>
      <c r="B242">
        <v>29.185627</v>
      </c>
      <c r="C242">
        <f t="shared" si="3"/>
        <v>2.1364131737263295E-3</v>
      </c>
    </row>
    <row r="243" spans="1:3" x14ac:dyDescent="0.35">
      <c r="A243" s="1">
        <v>41261</v>
      </c>
      <c r="B243">
        <v>29.381385999999999</v>
      </c>
      <c r="C243">
        <f t="shared" si="3"/>
        <v>6.684982518133307E-3</v>
      </c>
    </row>
    <row r="244" spans="1:3" x14ac:dyDescent="0.35">
      <c r="A244" s="1">
        <v>41262</v>
      </c>
      <c r="B244">
        <v>28.980972000000001</v>
      </c>
      <c r="C244">
        <f t="shared" si="3"/>
        <v>-1.3721867879231766E-2</v>
      </c>
    </row>
    <row r="245" spans="1:3" x14ac:dyDescent="0.35">
      <c r="A245" s="1">
        <v>41263</v>
      </c>
      <c r="B245">
        <v>28.980972000000001</v>
      </c>
      <c r="C245">
        <f t="shared" si="3"/>
        <v>0</v>
      </c>
    </row>
    <row r="246" spans="1:3" x14ac:dyDescent="0.35">
      <c r="A246" s="1">
        <v>41264</v>
      </c>
      <c r="B246">
        <v>28.972076000000001</v>
      </c>
      <c r="C246">
        <f t="shared" si="3"/>
        <v>-3.0700715068083384E-4</v>
      </c>
    </row>
    <row r="247" spans="1:3" x14ac:dyDescent="0.35">
      <c r="A247" s="1">
        <v>41267</v>
      </c>
      <c r="B247">
        <v>28.883092999999999</v>
      </c>
      <c r="C247">
        <f t="shared" si="3"/>
        <v>-3.0760629241026027E-3</v>
      </c>
    </row>
    <row r="248" spans="1:3" x14ac:dyDescent="0.35">
      <c r="A248" s="1">
        <v>41269</v>
      </c>
      <c r="B248">
        <v>28.785214</v>
      </c>
      <c r="C248">
        <f t="shared" si="3"/>
        <v>-3.3945541001670345E-3</v>
      </c>
    </row>
    <row r="249" spans="1:3" x14ac:dyDescent="0.35">
      <c r="A249" s="1">
        <v>41270</v>
      </c>
      <c r="B249">
        <v>28.598355999999999</v>
      </c>
      <c r="C249">
        <f t="shared" si="3"/>
        <v>-6.5126188716498222E-3</v>
      </c>
    </row>
    <row r="250" spans="1:3" x14ac:dyDescent="0.35">
      <c r="A250" s="1">
        <v>41271</v>
      </c>
      <c r="B250">
        <v>28.384803000000002</v>
      </c>
      <c r="C250">
        <f t="shared" si="3"/>
        <v>-7.49533734289742E-3</v>
      </c>
    </row>
    <row r="251" spans="1:3" x14ac:dyDescent="0.35">
      <c r="A251" s="1">
        <v>41274</v>
      </c>
      <c r="B251">
        <v>28.998768999999999</v>
      </c>
      <c r="C251">
        <f t="shared" si="3"/>
        <v>2.1399484496414711E-2</v>
      </c>
    </row>
    <row r="252" spans="1:3" x14ac:dyDescent="0.35">
      <c r="A252" s="1">
        <v>41276</v>
      </c>
      <c r="B252">
        <v>29.421517999999999</v>
      </c>
      <c r="C252">
        <f t="shared" si="3"/>
        <v>1.4472930585210368E-2</v>
      </c>
    </row>
    <row r="253" spans="1:3" x14ac:dyDescent="0.35">
      <c r="A253" s="1">
        <v>41277</v>
      </c>
      <c r="B253">
        <v>29.898237000000002</v>
      </c>
      <c r="C253">
        <f t="shared" si="3"/>
        <v>1.6073204052671344E-2</v>
      </c>
    </row>
    <row r="254" spans="1:3" x14ac:dyDescent="0.35">
      <c r="A254" s="1">
        <v>41278</v>
      </c>
      <c r="B254">
        <v>29.997174999999999</v>
      </c>
      <c r="C254">
        <f t="shared" si="3"/>
        <v>3.3036951139897987E-3</v>
      </c>
    </row>
    <row r="255" spans="1:3" x14ac:dyDescent="0.35">
      <c r="A255" s="1">
        <v>41281</v>
      </c>
      <c r="B255">
        <v>30.042151</v>
      </c>
      <c r="C255">
        <f t="shared" si="3"/>
        <v>1.498218298219497E-3</v>
      </c>
    </row>
    <row r="256" spans="1:3" x14ac:dyDescent="0.35">
      <c r="A256" s="1">
        <v>41282</v>
      </c>
      <c r="B256">
        <v>30.123103</v>
      </c>
      <c r="C256">
        <f t="shared" si="3"/>
        <v>2.6909900139592147E-3</v>
      </c>
    </row>
    <row r="257" spans="1:3" x14ac:dyDescent="0.35">
      <c r="A257" s="1">
        <v>41283</v>
      </c>
      <c r="B257">
        <v>30.294</v>
      </c>
      <c r="C257">
        <f t="shared" si="3"/>
        <v>5.6572542311251429E-3</v>
      </c>
    </row>
    <row r="258" spans="1:3" x14ac:dyDescent="0.35">
      <c r="A258" s="1">
        <v>41284</v>
      </c>
      <c r="B258">
        <v>30.662780999999999</v>
      </c>
      <c r="C258">
        <f t="shared" si="3"/>
        <v>1.2099900726408375E-2</v>
      </c>
    </row>
    <row r="259" spans="1:3" x14ac:dyDescent="0.35">
      <c r="A259" s="1">
        <v>41285</v>
      </c>
      <c r="B259">
        <v>30.698761000000001</v>
      </c>
      <c r="C259">
        <f t="shared" si="3"/>
        <v>1.1727216413021807E-3</v>
      </c>
    </row>
    <row r="260" spans="1:3" x14ac:dyDescent="0.35">
      <c r="A260" s="1">
        <v>41288</v>
      </c>
      <c r="B260">
        <v>30.779713000000001</v>
      </c>
      <c r="C260">
        <f t="shared" ref="C260:C323" si="4">LN(B260/B259)</f>
        <v>2.6335086582007002E-3</v>
      </c>
    </row>
    <row r="261" spans="1:3" x14ac:dyDescent="0.35">
      <c r="A261" s="1">
        <v>41289</v>
      </c>
      <c r="B261">
        <v>30.851668</v>
      </c>
      <c r="C261">
        <f t="shared" si="4"/>
        <v>2.3350128303391104E-3</v>
      </c>
    </row>
    <row r="262" spans="1:3" x14ac:dyDescent="0.35">
      <c r="A262" s="1">
        <v>41290</v>
      </c>
      <c r="B262">
        <v>30.878654000000001</v>
      </c>
      <c r="C262">
        <f t="shared" si="4"/>
        <v>8.7431916260158956E-4</v>
      </c>
    </row>
    <row r="263" spans="1:3" x14ac:dyDescent="0.35">
      <c r="A263" s="1">
        <v>41291</v>
      </c>
      <c r="B263">
        <v>30.824684999999999</v>
      </c>
      <c r="C263">
        <f t="shared" si="4"/>
        <v>-1.7493061035941742E-3</v>
      </c>
    </row>
    <row r="264" spans="1:3" x14ac:dyDescent="0.35">
      <c r="A264" s="1">
        <v>41292</v>
      </c>
      <c r="B264">
        <v>30.995581999999999</v>
      </c>
      <c r="C264">
        <f t="shared" si="4"/>
        <v>5.5288481796338567E-3</v>
      </c>
    </row>
    <row r="265" spans="1:3" x14ac:dyDescent="0.35">
      <c r="A265" s="1">
        <v>41296</v>
      </c>
      <c r="B265">
        <v>31.346373</v>
      </c>
      <c r="C265">
        <f t="shared" si="4"/>
        <v>1.1253888406258369E-2</v>
      </c>
    </row>
    <row r="266" spans="1:3" x14ac:dyDescent="0.35">
      <c r="A266" s="1">
        <v>41297</v>
      </c>
      <c r="B266">
        <v>31.391349000000002</v>
      </c>
      <c r="C266">
        <f t="shared" si="4"/>
        <v>1.4337787943543405E-3</v>
      </c>
    </row>
    <row r="267" spans="1:3" x14ac:dyDescent="0.35">
      <c r="A267" s="1">
        <v>41298</v>
      </c>
      <c r="B267">
        <v>32.209862999999999</v>
      </c>
      <c r="C267">
        <f t="shared" si="4"/>
        <v>2.5740364596251102E-2</v>
      </c>
    </row>
    <row r="268" spans="1:3" x14ac:dyDescent="0.35">
      <c r="A268" s="1">
        <v>41299</v>
      </c>
      <c r="B268">
        <v>33.001390000000001</v>
      </c>
      <c r="C268">
        <f t="shared" si="4"/>
        <v>2.4276971794938915E-2</v>
      </c>
    </row>
    <row r="269" spans="1:3" x14ac:dyDescent="0.35">
      <c r="A269" s="1">
        <v>41302</v>
      </c>
      <c r="B269">
        <v>32.749541000000001</v>
      </c>
      <c r="C269">
        <f t="shared" si="4"/>
        <v>-7.6607350756575272E-3</v>
      </c>
    </row>
    <row r="270" spans="1:3" x14ac:dyDescent="0.35">
      <c r="A270" s="1">
        <v>41303</v>
      </c>
      <c r="B270">
        <v>32.866472000000002</v>
      </c>
      <c r="C270">
        <f t="shared" si="4"/>
        <v>3.5641032861765216E-3</v>
      </c>
    </row>
    <row r="271" spans="1:3" x14ac:dyDescent="0.35">
      <c r="A271" s="1">
        <v>41304</v>
      </c>
      <c r="B271">
        <v>32.938428000000002</v>
      </c>
      <c r="C271">
        <f t="shared" si="4"/>
        <v>2.1869504756933606E-3</v>
      </c>
    </row>
    <row r="272" spans="1:3" x14ac:dyDescent="0.35">
      <c r="A272" s="1">
        <v>41305</v>
      </c>
      <c r="B272">
        <v>32.506684999999997</v>
      </c>
      <c r="C272">
        <f t="shared" si="4"/>
        <v>-1.3194239986118562E-2</v>
      </c>
    </row>
    <row r="273" spans="1:3" x14ac:dyDescent="0.35">
      <c r="A273" s="1">
        <v>41306</v>
      </c>
      <c r="B273">
        <v>33.199274000000003</v>
      </c>
      <c r="C273">
        <f t="shared" si="4"/>
        <v>2.1082247721845061E-2</v>
      </c>
    </row>
    <row r="274" spans="1:3" x14ac:dyDescent="0.35">
      <c r="A274" s="1">
        <v>41309</v>
      </c>
      <c r="B274">
        <v>32.848483000000002</v>
      </c>
      <c r="C274">
        <f t="shared" si="4"/>
        <v>-1.0622443953419769E-2</v>
      </c>
    </row>
    <row r="275" spans="1:3" x14ac:dyDescent="0.35">
      <c r="A275" s="1">
        <v>41310</v>
      </c>
      <c r="B275">
        <v>32.839486000000001</v>
      </c>
      <c r="C275">
        <f t="shared" si="4"/>
        <v>-2.7393144264392487E-4</v>
      </c>
    </row>
    <row r="276" spans="1:3" x14ac:dyDescent="0.35">
      <c r="A276" s="1">
        <v>41311</v>
      </c>
      <c r="B276">
        <v>32.875466000000003</v>
      </c>
      <c r="C276">
        <f t="shared" si="4"/>
        <v>1.095032485005548E-3</v>
      </c>
    </row>
    <row r="277" spans="1:3" x14ac:dyDescent="0.35">
      <c r="A277" s="1">
        <v>41312</v>
      </c>
      <c r="B277">
        <v>32.8215</v>
      </c>
      <c r="C277">
        <f t="shared" si="4"/>
        <v>-1.6428768457299868E-3</v>
      </c>
    </row>
    <row r="278" spans="1:3" x14ac:dyDescent="0.35">
      <c r="A278" s="1">
        <v>41313</v>
      </c>
      <c r="B278">
        <v>33.307209</v>
      </c>
      <c r="C278">
        <f t="shared" si="4"/>
        <v>1.4690071586388046E-2</v>
      </c>
    </row>
    <row r="279" spans="1:3" x14ac:dyDescent="0.35">
      <c r="A279" s="1">
        <v>41316</v>
      </c>
      <c r="B279">
        <v>33.217263000000003</v>
      </c>
      <c r="C279">
        <f t="shared" si="4"/>
        <v>-2.7041493786005579E-3</v>
      </c>
    </row>
    <row r="280" spans="1:3" x14ac:dyDescent="0.35">
      <c r="A280" s="1">
        <v>41317</v>
      </c>
      <c r="B280">
        <v>32.848483000000002</v>
      </c>
      <c r="C280">
        <f t="shared" si="4"/>
        <v>-1.1164146404419109E-2</v>
      </c>
    </row>
    <row r="281" spans="1:3" x14ac:dyDescent="0.35">
      <c r="A281" s="1">
        <v>41318</v>
      </c>
      <c r="B281">
        <v>32.488695</v>
      </c>
      <c r="C281">
        <f t="shared" si="4"/>
        <v>-1.1013381590707846E-2</v>
      </c>
    </row>
    <row r="282" spans="1:3" x14ac:dyDescent="0.35">
      <c r="A282" s="1">
        <v>41319</v>
      </c>
      <c r="B282">
        <v>32.902451999999997</v>
      </c>
      <c r="C282">
        <f t="shared" si="4"/>
        <v>1.2655001200228274E-2</v>
      </c>
    </row>
    <row r="283" spans="1:3" x14ac:dyDescent="0.35">
      <c r="A283" s="1">
        <v>41320</v>
      </c>
      <c r="B283">
        <v>32.902451999999997</v>
      </c>
      <c r="C283">
        <f t="shared" si="4"/>
        <v>0</v>
      </c>
    </row>
    <row r="284" spans="1:3" x14ac:dyDescent="0.35">
      <c r="A284" s="1">
        <v>41324</v>
      </c>
      <c r="B284">
        <v>33.226256999999997</v>
      </c>
      <c r="C284">
        <f t="shared" si="4"/>
        <v>9.7932529712039234E-3</v>
      </c>
    </row>
    <row r="285" spans="1:3" x14ac:dyDescent="0.35">
      <c r="A285" s="1">
        <v>41325</v>
      </c>
      <c r="B285">
        <v>33.001390000000001</v>
      </c>
      <c r="C285">
        <f t="shared" si="4"/>
        <v>-6.7907550492431901E-3</v>
      </c>
    </row>
    <row r="286" spans="1:3" x14ac:dyDescent="0.35">
      <c r="A286" s="1">
        <v>41326</v>
      </c>
      <c r="B286">
        <v>33.001390000000001</v>
      </c>
      <c r="C286">
        <f t="shared" si="4"/>
        <v>0</v>
      </c>
    </row>
    <row r="287" spans="1:3" x14ac:dyDescent="0.35">
      <c r="A287" s="1">
        <v>41327</v>
      </c>
      <c r="B287">
        <v>33.190280999999999</v>
      </c>
      <c r="C287">
        <f t="shared" si="4"/>
        <v>5.7074103100590049E-3</v>
      </c>
    </row>
    <row r="288" spans="1:3" x14ac:dyDescent="0.35">
      <c r="A288" s="1">
        <v>41330</v>
      </c>
      <c r="B288">
        <v>32.686579000000002</v>
      </c>
      <c r="C288">
        <f t="shared" si="4"/>
        <v>-1.5292526581615676E-2</v>
      </c>
    </row>
    <row r="289" spans="1:3" x14ac:dyDescent="0.35">
      <c r="A289" s="1">
        <v>41331</v>
      </c>
      <c r="B289">
        <v>32.731551000000003</v>
      </c>
      <c r="C289">
        <f t="shared" si="4"/>
        <v>1.3749095880454922E-3</v>
      </c>
    </row>
    <row r="290" spans="1:3" x14ac:dyDescent="0.35">
      <c r="A290" s="1">
        <v>41332</v>
      </c>
      <c r="B290">
        <v>33.370170999999999</v>
      </c>
      <c r="C290">
        <f t="shared" si="4"/>
        <v>1.9322942005336578E-2</v>
      </c>
    </row>
    <row r="291" spans="1:3" x14ac:dyDescent="0.35">
      <c r="A291" s="1">
        <v>41333</v>
      </c>
      <c r="B291">
        <v>33.253242999999998</v>
      </c>
      <c r="C291">
        <f t="shared" si="4"/>
        <v>-3.5101209330191873E-3</v>
      </c>
    </row>
    <row r="292" spans="1:3" x14ac:dyDescent="0.35">
      <c r="A292" s="1">
        <v>41334</v>
      </c>
      <c r="B292">
        <v>33.415146999999997</v>
      </c>
      <c r="C292">
        <f t="shared" si="4"/>
        <v>4.8570039949288766E-3</v>
      </c>
    </row>
    <row r="293" spans="1:3" x14ac:dyDescent="0.35">
      <c r="A293" s="1">
        <v>41337</v>
      </c>
      <c r="B293">
        <v>33.226256999999997</v>
      </c>
      <c r="C293">
        <f t="shared" si="4"/>
        <v>-5.6688633344918766E-3</v>
      </c>
    </row>
    <row r="294" spans="1:3" x14ac:dyDescent="0.35">
      <c r="A294" s="1">
        <v>41338</v>
      </c>
      <c r="B294">
        <v>33.792921</v>
      </c>
      <c r="C294">
        <f t="shared" si="4"/>
        <v>1.6910905843205842E-2</v>
      </c>
    </row>
    <row r="295" spans="1:3" x14ac:dyDescent="0.35">
      <c r="A295" s="1">
        <v>41339</v>
      </c>
      <c r="B295">
        <v>33.963818000000003</v>
      </c>
      <c r="C295">
        <f t="shared" si="4"/>
        <v>5.0444388237784682E-3</v>
      </c>
    </row>
    <row r="296" spans="1:3" x14ac:dyDescent="0.35">
      <c r="A296" s="1">
        <v>41340</v>
      </c>
      <c r="B296">
        <v>33.756940999999998</v>
      </c>
      <c r="C296">
        <f t="shared" si="4"/>
        <v>-6.1097260749239076E-3</v>
      </c>
    </row>
    <row r="297" spans="1:3" x14ac:dyDescent="0.35">
      <c r="A297" s="1">
        <v>41341</v>
      </c>
      <c r="B297">
        <v>33.640013000000003</v>
      </c>
      <c r="C297">
        <f t="shared" si="4"/>
        <v>-3.469833883450223E-3</v>
      </c>
    </row>
    <row r="298" spans="1:3" x14ac:dyDescent="0.35">
      <c r="A298" s="1">
        <v>41344</v>
      </c>
      <c r="B298">
        <v>33.747948000000001</v>
      </c>
      <c r="C298">
        <f t="shared" si="4"/>
        <v>3.203393920762538E-3</v>
      </c>
    </row>
    <row r="299" spans="1:3" x14ac:dyDescent="0.35">
      <c r="A299" s="1">
        <v>41345</v>
      </c>
      <c r="B299">
        <v>34.377575</v>
      </c>
      <c r="C299">
        <f t="shared" si="4"/>
        <v>1.8484846801954662E-2</v>
      </c>
    </row>
    <row r="300" spans="1:3" x14ac:dyDescent="0.35">
      <c r="A300" s="1">
        <v>41346</v>
      </c>
      <c r="B300">
        <v>34.620431000000004</v>
      </c>
      <c r="C300">
        <f t="shared" si="4"/>
        <v>7.0395368496552046E-3</v>
      </c>
    </row>
    <row r="301" spans="1:3" x14ac:dyDescent="0.35">
      <c r="A301" s="1">
        <v>41347</v>
      </c>
      <c r="B301">
        <v>34.611434000000003</v>
      </c>
      <c r="C301">
        <f t="shared" si="4"/>
        <v>-2.5990922101109203E-4</v>
      </c>
    </row>
    <row r="302" spans="1:3" x14ac:dyDescent="0.35">
      <c r="A302" s="1">
        <v>41348</v>
      </c>
      <c r="B302">
        <v>35.043177</v>
      </c>
      <c r="C302">
        <f t="shared" si="4"/>
        <v>1.2396839865589791E-2</v>
      </c>
    </row>
    <row r="303" spans="1:3" x14ac:dyDescent="0.35">
      <c r="A303" s="1">
        <v>41351</v>
      </c>
      <c r="B303">
        <v>34.971221999999997</v>
      </c>
      <c r="C303">
        <f t="shared" si="4"/>
        <v>-2.0554350636655932E-3</v>
      </c>
    </row>
    <row r="304" spans="1:3" x14ac:dyDescent="0.35">
      <c r="A304" s="1">
        <v>41352</v>
      </c>
      <c r="B304">
        <v>35.384974999999997</v>
      </c>
      <c r="C304">
        <f t="shared" si="4"/>
        <v>1.1761800310771758E-2</v>
      </c>
    </row>
    <row r="305" spans="1:3" x14ac:dyDescent="0.35">
      <c r="A305" s="1">
        <v>41353</v>
      </c>
      <c r="B305">
        <v>35.861691</v>
      </c>
      <c r="C305">
        <f t="shared" si="4"/>
        <v>1.3382327656888545E-2</v>
      </c>
    </row>
    <row r="306" spans="1:3" x14ac:dyDescent="0.35">
      <c r="A306" s="1">
        <v>41354</v>
      </c>
      <c r="B306">
        <v>35.717776999999998</v>
      </c>
      <c r="C306">
        <f t="shared" si="4"/>
        <v>-4.0211026412006468E-3</v>
      </c>
    </row>
    <row r="307" spans="1:3" x14ac:dyDescent="0.35">
      <c r="A307" s="1">
        <v>41355</v>
      </c>
      <c r="B307">
        <v>36.329413000000002</v>
      </c>
      <c r="C307">
        <f t="shared" si="4"/>
        <v>1.6979168627813887E-2</v>
      </c>
    </row>
    <row r="308" spans="1:3" x14ac:dyDescent="0.35">
      <c r="A308" s="1">
        <v>41358</v>
      </c>
      <c r="B308">
        <v>36.212482000000001</v>
      </c>
      <c r="C308">
        <f t="shared" si="4"/>
        <v>-3.2238226275255249E-3</v>
      </c>
    </row>
    <row r="309" spans="1:3" x14ac:dyDescent="0.35">
      <c r="A309" s="1">
        <v>41359</v>
      </c>
      <c r="B309">
        <v>36.590259000000003</v>
      </c>
      <c r="C309">
        <f t="shared" si="4"/>
        <v>1.0378191413379832E-2</v>
      </c>
    </row>
    <row r="310" spans="1:3" x14ac:dyDescent="0.35">
      <c r="A310" s="1">
        <v>41360</v>
      </c>
      <c r="B310">
        <v>36.680204000000003</v>
      </c>
      <c r="C310">
        <f t="shared" si="4"/>
        <v>2.455151543962177E-3</v>
      </c>
    </row>
    <row r="311" spans="1:3" x14ac:dyDescent="0.35">
      <c r="A311" s="1">
        <v>41361</v>
      </c>
      <c r="B311">
        <v>37.048985000000002</v>
      </c>
      <c r="C311">
        <f t="shared" si="4"/>
        <v>1.0003746968471727E-2</v>
      </c>
    </row>
    <row r="312" spans="1:3" x14ac:dyDescent="0.35">
      <c r="A312" s="1">
        <v>41365</v>
      </c>
      <c r="B312">
        <v>37.004013</v>
      </c>
      <c r="C312">
        <f t="shared" si="4"/>
        <v>-1.2145897328468326E-3</v>
      </c>
    </row>
    <row r="313" spans="1:3" x14ac:dyDescent="0.35">
      <c r="A313" s="1">
        <v>41366</v>
      </c>
      <c r="B313">
        <v>37.489725</v>
      </c>
      <c r="C313">
        <f t="shared" si="4"/>
        <v>1.3040529209124845E-2</v>
      </c>
    </row>
    <row r="314" spans="1:3" x14ac:dyDescent="0.35">
      <c r="A314" s="1">
        <v>41367</v>
      </c>
      <c r="B314">
        <v>37.253883000000002</v>
      </c>
      <c r="C314">
        <f t="shared" si="4"/>
        <v>-6.3107144279790587E-3</v>
      </c>
    </row>
    <row r="315" spans="1:3" x14ac:dyDescent="0.35">
      <c r="A315" s="1">
        <v>41368</v>
      </c>
      <c r="B315">
        <v>36.990828</v>
      </c>
      <c r="C315">
        <f t="shared" si="4"/>
        <v>-7.0861909814687587E-3</v>
      </c>
    </row>
    <row r="316" spans="1:3" x14ac:dyDescent="0.35">
      <c r="A316" s="1">
        <v>41369</v>
      </c>
      <c r="B316">
        <v>36.836626000000003</v>
      </c>
      <c r="C316">
        <f t="shared" si="4"/>
        <v>-4.1773680625782064E-3</v>
      </c>
    </row>
    <row r="317" spans="1:3" x14ac:dyDescent="0.35">
      <c r="A317" s="1">
        <v>41372</v>
      </c>
      <c r="B317">
        <v>36.945475000000002</v>
      </c>
      <c r="C317">
        <f t="shared" si="4"/>
        <v>2.950555148000068E-3</v>
      </c>
    </row>
    <row r="318" spans="1:3" x14ac:dyDescent="0.35">
      <c r="A318" s="1">
        <v>41373</v>
      </c>
      <c r="B318">
        <v>37.036185000000003</v>
      </c>
      <c r="C318">
        <f t="shared" si="4"/>
        <v>2.4522306057083491E-3</v>
      </c>
    </row>
    <row r="319" spans="1:3" x14ac:dyDescent="0.35">
      <c r="A319" s="1">
        <v>41374</v>
      </c>
      <c r="B319">
        <v>37.362732000000001</v>
      </c>
      <c r="C319">
        <f t="shared" si="4"/>
        <v>8.7783293121824202E-3</v>
      </c>
    </row>
    <row r="320" spans="1:3" x14ac:dyDescent="0.35">
      <c r="A320" s="1">
        <v>41375</v>
      </c>
      <c r="B320">
        <v>37.462510999999999</v>
      </c>
      <c r="C320">
        <f t="shared" si="4"/>
        <v>2.6669892443273325E-3</v>
      </c>
    </row>
    <row r="321" spans="1:3" x14ac:dyDescent="0.35">
      <c r="A321" s="1">
        <v>41376</v>
      </c>
      <c r="B321">
        <v>37.571359999999999</v>
      </c>
      <c r="C321">
        <f t="shared" si="4"/>
        <v>2.9013317560299934E-3</v>
      </c>
    </row>
    <row r="322" spans="1:3" x14ac:dyDescent="0.35">
      <c r="A322" s="1">
        <v>41379</v>
      </c>
      <c r="B322">
        <v>36.963616999999999</v>
      </c>
      <c r="C322">
        <f t="shared" si="4"/>
        <v>-1.6307953486360143E-2</v>
      </c>
    </row>
    <row r="323" spans="1:3" x14ac:dyDescent="0.35">
      <c r="A323" s="1">
        <v>41380</v>
      </c>
      <c r="B323">
        <v>37.244813999999998</v>
      </c>
      <c r="C323">
        <f t="shared" si="4"/>
        <v>7.5786091174805297E-3</v>
      </c>
    </row>
    <row r="324" spans="1:3" x14ac:dyDescent="0.35">
      <c r="A324" s="1">
        <v>41381</v>
      </c>
      <c r="B324">
        <v>37.018042999999999</v>
      </c>
      <c r="C324">
        <f t="shared" ref="C324:C387" si="5">LN(B324/B323)</f>
        <v>-6.1072712259379221E-3</v>
      </c>
    </row>
    <row r="325" spans="1:3" x14ac:dyDescent="0.35">
      <c r="A325" s="1">
        <v>41382</v>
      </c>
      <c r="B325">
        <v>36.782198999999999</v>
      </c>
      <c r="C325">
        <f t="shared" si="5"/>
        <v>-6.3914371137412758E-3</v>
      </c>
    </row>
    <row r="326" spans="1:3" x14ac:dyDescent="0.35">
      <c r="A326" s="1">
        <v>41383</v>
      </c>
      <c r="B326">
        <v>37.326450999999999</v>
      </c>
      <c r="C326">
        <f t="shared" si="5"/>
        <v>1.4688212101308541E-2</v>
      </c>
    </row>
    <row r="327" spans="1:3" x14ac:dyDescent="0.35">
      <c r="A327" s="1">
        <v>41386</v>
      </c>
      <c r="B327">
        <v>38.033974000000001</v>
      </c>
      <c r="C327">
        <f t="shared" si="5"/>
        <v>1.8777595512486953E-2</v>
      </c>
    </row>
    <row r="328" spans="1:3" x14ac:dyDescent="0.35">
      <c r="A328" s="1">
        <v>41387</v>
      </c>
      <c r="B328">
        <v>38.369593999999999</v>
      </c>
      <c r="C328">
        <f t="shared" si="5"/>
        <v>8.7855100886984287E-3</v>
      </c>
    </row>
    <row r="329" spans="1:3" x14ac:dyDescent="0.35">
      <c r="A329" s="1">
        <v>41388</v>
      </c>
      <c r="B329">
        <v>37.598574999999997</v>
      </c>
      <c r="C329">
        <f t="shared" si="5"/>
        <v>-2.0299172278168093E-2</v>
      </c>
    </row>
    <row r="330" spans="1:3" x14ac:dyDescent="0.35">
      <c r="A330" s="1">
        <v>41389</v>
      </c>
      <c r="B330">
        <v>36.482863999999999</v>
      </c>
      <c r="C330">
        <f t="shared" si="5"/>
        <v>-3.0123479845087623E-2</v>
      </c>
    </row>
    <row r="331" spans="1:3" x14ac:dyDescent="0.35">
      <c r="A331" s="1">
        <v>41390</v>
      </c>
      <c r="B331">
        <v>36.537286999999999</v>
      </c>
      <c r="C331">
        <f t="shared" si="5"/>
        <v>1.4906298968684103E-3</v>
      </c>
    </row>
    <row r="332" spans="1:3" x14ac:dyDescent="0.35">
      <c r="A332" s="1">
        <v>41393</v>
      </c>
      <c r="B332">
        <v>36.201667</v>
      </c>
      <c r="C332">
        <f t="shared" si="5"/>
        <v>-9.228133298050202E-3</v>
      </c>
    </row>
    <row r="333" spans="1:3" x14ac:dyDescent="0.35">
      <c r="A333" s="1">
        <v>41394</v>
      </c>
      <c r="B333">
        <v>36.029322999999998</v>
      </c>
      <c r="C333">
        <f t="shared" si="5"/>
        <v>-4.772032809064671E-3</v>
      </c>
    </row>
    <row r="334" spans="1:3" x14ac:dyDescent="0.35">
      <c r="A334" s="1">
        <v>41395</v>
      </c>
      <c r="B334">
        <v>36.029322999999998</v>
      </c>
      <c r="C334">
        <f t="shared" si="5"/>
        <v>0</v>
      </c>
    </row>
    <row r="335" spans="1:3" x14ac:dyDescent="0.35">
      <c r="A335" s="1">
        <v>41396</v>
      </c>
      <c r="B335">
        <v>36.292374000000002</v>
      </c>
      <c r="C335">
        <f t="shared" si="5"/>
        <v>7.2745018695654917E-3</v>
      </c>
    </row>
    <row r="336" spans="1:3" x14ac:dyDescent="0.35">
      <c r="A336" s="1">
        <v>41397</v>
      </c>
      <c r="B336">
        <v>36.464722000000002</v>
      </c>
      <c r="C336">
        <f t="shared" si="5"/>
        <v>4.7376361026081693E-3</v>
      </c>
    </row>
    <row r="337" spans="1:3" x14ac:dyDescent="0.35">
      <c r="A337" s="1">
        <v>41400</v>
      </c>
      <c r="B337">
        <v>36.301447000000003</v>
      </c>
      <c r="C337">
        <f t="shared" si="5"/>
        <v>-4.4876699230557053E-3</v>
      </c>
    </row>
    <row r="338" spans="1:3" x14ac:dyDescent="0.35">
      <c r="A338" s="1">
        <v>41401</v>
      </c>
      <c r="B338">
        <v>36.301447000000003</v>
      </c>
      <c r="C338">
        <f t="shared" si="5"/>
        <v>0</v>
      </c>
    </row>
    <row r="339" spans="1:3" x14ac:dyDescent="0.35">
      <c r="A339" s="1">
        <v>41402</v>
      </c>
      <c r="B339">
        <v>35.993039000000003</v>
      </c>
      <c r="C339">
        <f t="shared" si="5"/>
        <v>-8.5320440869504442E-3</v>
      </c>
    </row>
    <row r="340" spans="1:3" x14ac:dyDescent="0.35">
      <c r="A340" s="1">
        <v>41403</v>
      </c>
      <c r="B340">
        <v>36.219808999999998</v>
      </c>
      <c r="C340">
        <f t="shared" si="5"/>
        <v>6.2806204633819125E-3</v>
      </c>
    </row>
    <row r="341" spans="1:3" x14ac:dyDescent="0.35">
      <c r="A341" s="1">
        <v>41404</v>
      </c>
      <c r="B341">
        <v>36.727777000000003</v>
      </c>
      <c r="C341">
        <f t="shared" si="5"/>
        <v>1.3927156154830048E-2</v>
      </c>
    </row>
    <row r="342" spans="1:3" x14ac:dyDescent="0.35">
      <c r="A342" s="1">
        <v>41407</v>
      </c>
      <c r="B342">
        <v>37.135961000000002</v>
      </c>
      <c r="C342">
        <f t="shared" si="5"/>
        <v>1.1052464071106743E-2</v>
      </c>
    </row>
    <row r="343" spans="1:3" x14ac:dyDescent="0.35">
      <c r="A343" s="1">
        <v>41408</v>
      </c>
      <c r="B343">
        <v>38.287956000000001</v>
      </c>
      <c r="C343">
        <f t="shared" si="5"/>
        <v>3.0549582642586053E-2</v>
      </c>
    </row>
    <row r="344" spans="1:3" x14ac:dyDescent="0.35">
      <c r="A344" s="1">
        <v>41409</v>
      </c>
      <c r="B344">
        <v>40.220042999999997</v>
      </c>
      <c r="C344">
        <f t="shared" si="5"/>
        <v>4.9230071483541228E-2</v>
      </c>
    </row>
    <row r="345" spans="1:3" x14ac:dyDescent="0.35">
      <c r="A345" s="1">
        <v>41410</v>
      </c>
      <c r="B345">
        <v>38.795923999999999</v>
      </c>
      <c r="C345">
        <f t="shared" si="5"/>
        <v>-3.6050263899239446E-2</v>
      </c>
    </row>
    <row r="346" spans="1:3" x14ac:dyDescent="0.35">
      <c r="A346" s="1">
        <v>41411</v>
      </c>
      <c r="B346">
        <v>39.276676999999999</v>
      </c>
      <c r="C346">
        <f t="shared" si="5"/>
        <v>1.2315692583462871E-2</v>
      </c>
    </row>
    <row r="347" spans="1:3" x14ac:dyDescent="0.35">
      <c r="A347" s="1">
        <v>41414</v>
      </c>
      <c r="B347">
        <v>39.693933999999999</v>
      </c>
      <c r="C347">
        <f t="shared" si="5"/>
        <v>1.0567497900879259E-2</v>
      </c>
    </row>
    <row r="348" spans="1:3" x14ac:dyDescent="0.35">
      <c r="A348" s="1">
        <v>41415</v>
      </c>
      <c r="B348">
        <v>39.966061000000003</v>
      </c>
      <c r="C348">
        <f t="shared" si="5"/>
        <v>6.8322389064073823E-3</v>
      </c>
    </row>
    <row r="349" spans="1:3" x14ac:dyDescent="0.35">
      <c r="A349" s="1">
        <v>41416</v>
      </c>
      <c r="B349">
        <v>42.088634999999996</v>
      </c>
      <c r="C349">
        <f t="shared" si="5"/>
        <v>5.1747132795254981E-2</v>
      </c>
    </row>
    <row r="350" spans="1:3" x14ac:dyDescent="0.35">
      <c r="A350" s="1">
        <v>41417</v>
      </c>
      <c r="B350">
        <v>42.632883</v>
      </c>
      <c r="C350">
        <f t="shared" si="5"/>
        <v>1.2848105170561919E-2</v>
      </c>
    </row>
    <row r="351" spans="1:3" x14ac:dyDescent="0.35">
      <c r="A351" s="1">
        <v>41418</v>
      </c>
      <c r="B351">
        <v>42.995716999999999</v>
      </c>
      <c r="C351">
        <f t="shared" si="5"/>
        <v>8.4746491604244818E-3</v>
      </c>
    </row>
    <row r="352" spans="1:3" x14ac:dyDescent="0.35">
      <c r="A352" s="1">
        <v>41422</v>
      </c>
      <c r="B352">
        <v>43.249699</v>
      </c>
      <c r="C352">
        <f t="shared" si="5"/>
        <v>5.889767734571374E-3</v>
      </c>
    </row>
    <row r="353" spans="1:3" x14ac:dyDescent="0.35">
      <c r="A353" s="1">
        <v>41423</v>
      </c>
      <c r="B353">
        <v>42.369827999999998</v>
      </c>
      <c r="C353">
        <f t="shared" si="5"/>
        <v>-2.055376866191461E-2</v>
      </c>
    </row>
    <row r="354" spans="1:3" x14ac:dyDescent="0.35">
      <c r="A354" s="1">
        <v>41424</v>
      </c>
      <c r="B354">
        <v>42.651024999999997</v>
      </c>
      <c r="C354">
        <f t="shared" si="5"/>
        <v>6.6148013200428837E-3</v>
      </c>
    </row>
    <row r="355" spans="1:3" x14ac:dyDescent="0.35">
      <c r="A355" s="1">
        <v>41425</v>
      </c>
      <c r="B355">
        <v>41.734870000000001</v>
      </c>
      <c r="C355">
        <f t="shared" si="5"/>
        <v>-2.1714316067955788E-2</v>
      </c>
    </row>
    <row r="356" spans="1:3" x14ac:dyDescent="0.35">
      <c r="A356" s="1">
        <v>41428</v>
      </c>
      <c r="B356">
        <v>43.168061999999999</v>
      </c>
      <c r="C356">
        <f t="shared" si="5"/>
        <v>3.3763925867116518E-2</v>
      </c>
    </row>
    <row r="357" spans="1:3" x14ac:dyDescent="0.35">
      <c r="A357" s="1">
        <v>41429</v>
      </c>
      <c r="B357">
        <v>42.478681000000002</v>
      </c>
      <c r="C357">
        <f t="shared" si="5"/>
        <v>-1.6098589727600279E-2</v>
      </c>
    </row>
    <row r="358" spans="1:3" x14ac:dyDescent="0.35">
      <c r="A358" s="1">
        <v>41430</v>
      </c>
      <c r="B358">
        <v>41.880003000000002</v>
      </c>
      <c r="C358">
        <f t="shared" si="5"/>
        <v>-1.4193868910215665E-2</v>
      </c>
    </row>
    <row r="359" spans="1:3" x14ac:dyDescent="0.35">
      <c r="A359" s="1">
        <v>41431</v>
      </c>
      <c r="B359">
        <v>42.632883</v>
      </c>
      <c r="C359">
        <f t="shared" si="5"/>
        <v>1.7817399285530944E-2</v>
      </c>
    </row>
    <row r="360" spans="1:3" x14ac:dyDescent="0.35">
      <c r="A360" s="1">
        <v>41432</v>
      </c>
      <c r="B360">
        <v>43.086424000000001</v>
      </c>
      <c r="C360">
        <f t="shared" si="5"/>
        <v>1.0582102170262233E-2</v>
      </c>
    </row>
    <row r="361" spans="1:3" x14ac:dyDescent="0.35">
      <c r="A361" s="1">
        <v>41435</v>
      </c>
      <c r="B361">
        <v>42.914079999999998</v>
      </c>
      <c r="C361">
        <f t="shared" si="5"/>
        <v>-4.0079818767095538E-3</v>
      </c>
    </row>
    <row r="362" spans="1:3" x14ac:dyDescent="0.35">
      <c r="A362" s="1">
        <v>41436</v>
      </c>
      <c r="B362">
        <v>42.895938000000001</v>
      </c>
      <c r="C362">
        <f t="shared" si="5"/>
        <v>-4.2284107830640913E-4</v>
      </c>
    </row>
    <row r="363" spans="1:3" x14ac:dyDescent="0.35">
      <c r="A363" s="1">
        <v>41437</v>
      </c>
      <c r="B363">
        <v>42.242837000000002</v>
      </c>
      <c r="C363">
        <f t="shared" si="5"/>
        <v>-1.5342335167973776E-2</v>
      </c>
    </row>
    <row r="364" spans="1:3" x14ac:dyDescent="0.35">
      <c r="A364" s="1">
        <v>41438</v>
      </c>
      <c r="B364">
        <v>42.787084999999998</v>
      </c>
      <c r="C364">
        <f t="shared" si="5"/>
        <v>1.2801503746530515E-2</v>
      </c>
    </row>
    <row r="365" spans="1:3" x14ac:dyDescent="0.35">
      <c r="A365" s="1">
        <v>41439</v>
      </c>
      <c r="B365">
        <v>42.451466000000003</v>
      </c>
      <c r="C365">
        <f t="shared" si="5"/>
        <v>-7.874857807098767E-3</v>
      </c>
    </row>
    <row r="366" spans="1:3" x14ac:dyDescent="0.35">
      <c r="A366" s="1">
        <v>41442</v>
      </c>
      <c r="B366">
        <v>42.124915999999999</v>
      </c>
      <c r="C366">
        <f t="shared" si="5"/>
        <v>-7.722052302550987E-3</v>
      </c>
    </row>
    <row r="367" spans="1:3" x14ac:dyDescent="0.35">
      <c r="A367" s="1">
        <v>41443</v>
      </c>
      <c r="B367">
        <v>42.496819000000002</v>
      </c>
      <c r="C367">
        <f t="shared" si="5"/>
        <v>8.7898314651110015E-3</v>
      </c>
    </row>
    <row r="368" spans="1:3" x14ac:dyDescent="0.35">
      <c r="A368" s="1">
        <v>41444</v>
      </c>
      <c r="B368">
        <v>41.771154000000003</v>
      </c>
      <c r="C368">
        <f t="shared" si="5"/>
        <v>-1.7223220459074536E-2</v>
      </c>
    </row>
    <row r="369" spans="1:3" x14ac:dyDescent="0.35">
      <c r="A369" s="1">
        <v>41445</v>
      </c>
      <c r="B369">
        <v>40.437745</v>
      </c>
      <c r="C369">
        <f t="shared" si="5"/>
        <v>-3.2442374635914928E-2</v>
      </c>
    </row>
    <row r="370" spans="1:3" x14ac:dyDescent="0.35">
      <c r="A370" s="1">
        <v>41446</v>
      </c>
      <c r="B370">
        <v>41.480888</v>
      </c>
      <c r="C370">
        <f t="shared" si="5"/>
        <v>2.5469160064228547E-2</v>
      </c>
    </row>
    <row r="371" spans="1:3" x14ac:dyDescent="0.35">
      <c r="A371" s="1">
        <v>41449</v>
      </c>
      <c r="B371">
        <v>41.245047999999997</v>
      </c>
      <c r="C371">
        <f t="shared" si="5"/>
        <v>-5.7017339501605167E-3</v>
      </c>
    </row>
    <row r="372" spans="1:3" x14ac:dyDescent="0.35">
      <c r="A372" s="1">
        <v>41450</v>
      </c>
      <c r="B372">
        <v>40.981993000000003</v>
      </c>
      <c r="C372">
        <f t="shared" si="5"/>
        <v>-6.3982819815147328E-3</v>
      </c>
    </row>
    <row r="373" spans="1:3" x14ac:dyDescent="0.35">
      <c r="A373" s="1">
        <v>41451</v>
      </c>
      <c r="B373">
        <v>42.15213</v>
      </c>
      <c r="C373">
        <f t="shared" si="5"/>
        <v>2.8152441870973207E-2</v>
      </c>
    </row>
    <row r="374" spans="1:3" x14ac:dyDescent="0.35">
      <c r="A374" s="1">
        <v>41452</v>
      </c>
      <c r="B374">
        <v>41.997923999999998</v>
      </c>
      <c r="C374">
        <f t="shared" si="5"/>
        <v>-3.6650284885961977E-3</v>
      </c>
    </row>
    <row r="375" spans="1:3" x14ac:dyDescent="0.35">
      <c r="A375" s="1">
        <v>41453</v>
      </c>
      <c r="B375">
        <v>40.537520999999998</v>
      </c>
      <c r="C375">
        <f t="shared" si="5"/>
        <v>-3.5392198818152511E-2</v>
      </c>
    </row>
    <row r="376" spans="1:3" x14ac:dyDescent="0.35">
      <c r="A376" s="1">
        <v>41456</v>
      </c>
      <c r="B376">
        <v>40.655442999999998</v>
      </c>
      <c r="C376">
        <f t="shared" si="5"/>
        <v>2.9047364969664231E-3</v>
      </c>
    </row>
    <row r="377" spans="1:3" x14ac:dyDescent="0.35">
      <c r="A377" s="1">
        <v>41457</v>
      </c>
      <c r="B377">
        <v>40.216616999999999</v>
      </c>
      <c r="C377">
        <f t="shared" si="5"/>
        <v>-1.085245774415973E-2</v>
      </c>
    </row>
    <row r="378" spans="1:3" x14ac:dyDescent="0.35">
      <c r="A378" s="1">
        <v>41458</v>
      </c>
      <c r="B378">
        <v>39.604087</v>
      </c>
      <c r="C378">
        <f t="shared" si="5"/>
        <v>-1.534794841930304E-2</v>
      </c>
    </row>
    <row r="379" spans="1:3" x14ac:dyDescent="0.35">
      <c r="A379" s="1">
        <v>41460</v>
      </c>
      <c r="B379">
        <v>40.390318000000001</v>
      </c>
      <c r="C379">
        <f t="shared" si="5"/>
        <v>1.9657782774618698E-2</v>
      </c>
    </row>
    <row r="380" spans="1:3" x14ac:dyDescent="0.35">
      <c r="A380" s="1">
        <v>41463</v>
      </c>
      <c r="B380">
        <v>40.198332000000001</v>
      </c>
      <c r="C380">
        <f t="shared" si="5"/>
        <v>-4.7646005534543708E-3</v>
      </c>
    </row>
    <row r="381" spans="1:3" x14ac:dyDescent="0.35">
      <c r="A381" s="1">
        <v>41464</v>
      </c>
      <c r="B381">
        <v>40.719437999999997</v>
      </c>
      <c r="C381">
        <f t="shared" si="5"/>
        <v>1.2880068348492609E-2</v>
      </c>
    </row>
    <row r="382" spans="1:3" x14ac:dyDescent="0.35">
      <c r="A382" s="1">
        <v>41465</v>
      </c>
      <c r="B382">
        <v>41.011989</v>
      </c>
      <c r="C382">
        <f t="shared" si="5"/>
        <v>7.1588680183122836E-3</v>
      </c>
    </row>
    <row r="383" spans="1:3" x14ac:dyDescent="0.35">
      <c r="A383" s="1">
        <v>41466</v>
      </c>
      <c r="B383">
        <v>42.081626999999997</v>
      </c>
      <c r="C383">
        <f t="shared" si="5"/>
        <v>2.574679353704545E-2</v>
      </c>
    </row>
    <row r="384" spans="1:3" x14ac:dyDescent="0.35">
      <c r="A384" s="1">
        <v>41467</v>
      </c>
      <c r="B384">
        <v>41.880499999999998</v>
      </c>
      <c r="C384">
        <f t="shared" si="5"/>
        <v>-4.7909073266344197E-3</v>
      </c>
    </row>
    <row r="385" spans="1:3" x14ac:dyDescent="0.35">
      <c r="A385" s="1">
        <v>41470</v>
      </c>
      <c r="B385">
        <v>41.286254999999997</v>
      </c>
      <c r="C385">
        <f t="shared" si="5"/>
        <v>-1.4290688946870186E-2</v>
      </c>
    </row>
    <row r="386" spans="1:3" x14ac:dyDescent="0.35">
      <c r="A386" s="1">
        <v>41471</v>
      </c>
      <c r="B386">
        <v>41.130839000000002</v>
      </c>
      <c r="C386">
        <f t="shared" si="5"/>
        <v>-3.7714550871711075E-3</v>
      </c>
    </row>
    <row r="387" spans="1:3" x14ac:dyDescent="0.35">
      <c r="A387" s="1">
        <v>41472</v>
      </c>
      <c r="B387">
        <v>40.692008999999999</v>
      </c>
      <c r="C387">
        <f t="shared" si="5"/>
        <v>-1.0726446664824972E-2</v>
      </c>
    </row>
    <row r="388" spans="1:3" x14ac:dyDescent="0.35">
      <c r="A388" s="1">
        <v>41473</v>
      </c>
      <c r="B388">
        <v>40.180047000000002</v>
      </c>
      <c r="C388">
        <f t="shared" ref="C388:C451" si="6">LN(B388/B387)</f>
        <v>-1.2661204982881027E-2</v>
      </c>
    </row>
    <row r="389" spans="1:3" x14ac:dyDescent="0.35">
      <c r="A389" s="1">
        <v>41474</v>
      </c>
      <c r="B389">
        <v>40.399458000000003</v>
      </c>
      <c r="C389">
        <f t="shared" si="6"/>
        <v>5.4458399132356183E-3</v>
      </c>
    </row>
    <row r="390" spans="1:3" x14ac:dyDescent="0.35">
      <c r="A390" s="1">
        <v>41477</v>
      </c>
      <c r="B390">
        <v>41.139978999999997</v>
      </c>
      <c r="C390">
        <f t="shared" si="6"/>
        <v>1.8164004737038886E-2</v>
      </c>
    </row>
    <row r="391" spans="1:3" x14ac:dyDescent="0.35">
      <c r="A391" s="1">
        <v>41478</v>
      </c>
      <c r="B391">
        <v>41.313679999999998</v>
      </c>
      <c r="C391">
        <f t="shared" si="6"/>
        <v>4.2133062150915392E-3</v>
      </c>
    </row>
    <row r="392" spans="1:3" x14ac:dyDescent="0.35">
      <c r="A392" s="1">
        <v>41479</v>
      </c>
      <c r="B392">
        <v>40.765149000000001</v>
      </c>
      <c r="C392">
        <f t="shared" si="6"/>
        <v>-1.3366154783179748E-2</v>
      </c>
    </row>
    <row r="393" spans="1:3" x14ac:dyDescent="0.35">
      <c r="A393" s="1">
        <v>41480</v>
      </c>
      <c r="B393">
        <v>40.161762000000003</v>
      </c>
      <c r="C393">
        <f t="shared" si="6"/>
        <v>-1.491217628146985E-2</v>
      </c>
    </row>
    <row r="394" spans="1:3" x14ac:dyDescent="0.35">
      <c r="A394" s="1">
        <v>41481</v>
      </c>
      <c r="B394">
        <v>40.426887999999998</v>
      </c>
      <c r="C394">
        <f t="shared" si="6"/>
        <v>6.5797592219933344E-3</v>
      </c>
    </row>
    <row r="395" spans="1:3" x14ac:dyDescent="0.35">
      <c r="A395" s="1">
        <v>41484</v>
      </c>
      <c r="B395">
        <v>40.006343000000001</v>
      </c>
      <c r="C395">
        <f t="shared" si="6"/>
        <v>-1.0457091602751293E-2</v>
      </c>
    </row>
    <row r="396" spans="1:3" x14ac:dyDescent="0.35">
      <c r="A396" s="1">
        <v>41485</v>
      </c>
      <c r="B396">
        <v>39.613230999999999</v>
      </c>
      <c r="C396">
        <f t="shared" si="6"/>
        <v>-9.8748379245740467E-3</v>
      </c>
    </row>
    <row r="397" spans="1:3" x14ac:dyDescent="0.35">
      <c r="A397" s="1">
        <v>41486</v>
      </c>
      <c r="B397">
        <v>39.530951000000002</v>
      </c>
      <c r="C397">
        <f t="shared" si="6"/>
        <v>-2.0792439207500263E-3</v>
      </c>
    </row>
    <row r="398" spans="1:3" x14ac:dyDescent="0.35">
      <c r="A398" s="1">
        <v>41487</v>
      </c>
      <c r="B398">
        <v>40.216616999999999</v>
      </c>
      <c r="C398">
        <f t="shared" si="6"/>
        <v>1.7196333728035699E-2</v>
      </c>
    </row>
    <row r="399" spans="1:3" x14ac:dyDescent="0.35">
      <c r="A399" s="1">
        <v>41488</v>
      </c>
      <c r="B399">
        <v>40.079481999999999</v>
      </c>
      <c r="C399">
        <f t="shared" si="6"/>
        <v>-3.4157358835665281E-3</v>
      </c>
    </row>
    <row r="400" spans="1:3" x14ac:dyDescent="0.35">
      <c r="A400" s="1">
        <v>41491</v>
      </c>
      <c r="B400">
        <v>39.878352</v>
      </c>
      <c r="C400">
        <f t="shared" si="6"/>
        <v>-5.0309122735321503E-3</v>
      </c>
    </row>
    <row r="401" spans="1:3" x14ac:dyDescent="0.35">
      <c r="A401" s="1">
        <v>41492</v>
      </c>
      <c r="B401">
        <v>40.353748000000003</v>
      </c>
      <c r="C401">
        <f t="shared" si="6"/>
        <v>1.1850657371021771E-2</v>
      </c>
    </row>
    <row r="402" spans="1:3" x14ac:dyDescent="0.35">
      <c r="A402" s="1">
        <v>41493</v>
      </c>
      <c r="B402">
        <v>39.988061000000002</v>
      </c>
      <c r="C402">
        <f t="shared" si="6"/>
        <v>-9.10334307747661E-3</v>
      </c>
    </row>
    <row r="403" spans="1:3" x14ac:dyDescent="0.35">
      <c r="A403" s="1">
        <v>41494</v>
      </c>
      <c r="B403">
        <v>40.225757999999999</v>
      </c>
      <c r="C403">
        <f t="shared" si="6"/>
        <v>5.9266021419787556E-3</v>
      </c>
    </row>
    <row r="404" spans="1:3" x14ac:dyDescent="0.35">
      <c r="A404" s="1">
        <v>41495</v>
      </c>
      <c r="B404">
        <v>39.942348000000003</v>
      </c>
      <c r="C404">
        <f t="shared" si="6"/>
        <v>-7.0704222614017629E-3</v>
      </c>
    </row>
    <row r="405" spans="1:3" x14ac:dyDescent="0.35">
      <c r="A405" s="1">
        <v>41498</v>
      </c>
      <c r="B405">
        <v>39.412101</v>
      </c>
      <c r="C405">
        <f t="shared" si="6"/>
        <v>-1.3364213313773039E-2</v>
      </c>
    </row>
    <row r="406" spans="1:3" x14ac:dyDescent="0.35">
      <c r="A406" s="1">
        <v>41499</v>
      </c>
      <c r="B406">
        <v>39.613230999999999</v>
      </c>
      <c r="C406">
        <f t="shared" si="6"/>
        <v>5.0902774894638391E-3</v>
      </c>
    </row>
    <row r="407" spans="1:3" x14ac:dyDescent="0.35">
      <c r="A407" s="1">
        <v>41500</v>
      </c>
      <c r="B407">
        <v>39.247540999999998</v>
      </c>
      <c r="C407">
        <f t="shared" si="6"/>
        <v>-9.2743860333606033E-3</v>
      </c>
    </row>
    <row r="408" spans="1:3" x14ac:dyDescent="0.35">
      <c r="A408" s="1">
        <v>41501</v>
      </c>
      <c r="B408">
        <v>38.379029000000003</v>
      </c>
      <c r="C408">
        <f t="shared" si="6"/>
        <v>-2.2377601960029345E-2</v>
      </c>
    </row>
    <row r="409" spans="1:3" x14ac:dyDescent="0.35">
      <c r="A409" s="1">
        <v>41502</v>
      </c>
      <c r="B409">
        <v>38.104762999999998</v>
      </c>
      <c r="C409">
        <f t="shared" si="6"/>
        <v>-7.1719031817605756E-3</v>
      </c>
    </row>
    <row r="410" spans="1:3" x14ac:dyDescent="0.35">
      <c r="A410" s="1">
        <v>41505</v>
      </c>
      <c r="B410">
        <v>38.351604000000002</v>
      </c>
      <c r="C410">
        <f t="shared" si="6"/>
        <v>6.4570647894372215E-3</v>
      </c>
    </row>
    <row r="411" spans="1:3" x14ac:dyDescent="0.35">
      <c r="A411" s="1">
        <v>41506</v>
      </c>
      <c r="B411">
        <v>38.004198000000002</v>
      </c>
      <c r="C411">
        <f t="shared" si="6"/>
        <v>-9.0997249231344786E-3</v>
      </c>
    </row>
    <row r="412" spans="1:3" x14ac:dyDescent="0.35">
      <c r="A412" s="1">
        <v>41507</v>
      </c>
      <c r="B412">
        <v>37.775643000000002</v>
      </c>
      <c r="C412">
        <f t="shared" si="6"/>
        <v>-6.0320974550537145E-3</v>
      </c>
    </row>
    <row r="413" spans="1:3" x14ac:dyDescent="0.35">
      <c r="A413" s="1">
        <v>41508</v>
      </c>
      <c r="B413">
        <v>38.086478999999997</v>
      </c>
      <c r="C413">
        <f t="shared" si="6"/>
        <v>8.1948074036369643E-3</v>
      </c>
    </row>
    <row r="414" spans="1:3" x14ac:dyDescent="0.35">
      <c r="A414" s="1">
        <v>41509</v>
      </c>
      <c r="B414">
        <v>38.616728999999999</v>
      </c>
      <c r="C414">
        <f t="shared" si="6"/>
        <v>1.3826239107797641E-2</v>
      </c>
    </row>
    <row r="415" spans="1:3" x14ac:dyDescent="0.35">
      <c r="A415" s="1">
        <v>41512</v>
      </c>
      <c r="B415">
        <v>38.781286000000001</v>
      </c>
      <c r="C415">
        <f t="shared" si="6"/>
        <v>4.2522343228829059E-3</v>
      </c>
    </row>
    <row r="416" spans="1:3" x14ac:dyDescent="0.35">
      <c r="A416" s="1">
        <v>41513</v>
      </c>
      <c r="B416">
        <v>38.095618999999999</v>
      </c>
      <c r="C416">
        <f t="shared" si="6"/>
        <v>-1.7838522043575007E-2</v>
      </c>
    </row>
    <row r="417" spans="1:3" x14ac:dyDescent="0.35">
      <c r="A417" s="1">
        <v>41514</v>
      </c>
      <c r="B417">
        <v>38.42474</v>
      </c>
      <c r="C417">
        <f t="shared" si="6"/>
        <v>8.6022343291433552E-3</v>
      </c>
    </row>
    <row r="418" spans="1:3" x14ac:dyDescent="0.35">
      <c r="A418" s="1">
        <v>41515</v>
      </c>
      <c r="B418">
        <v>38.205328000000002</v>
      </c>
      <c r="C418">
        <f t="shared" si="6"/>
        <v>-5.7265406472746284E-3</v>
      </c>
    </row>
    <row r="419" spans="1:3" x14ac:dyDescent="0.35">
      <c r="A419" s="1">
        <v>41516</v>
      </c>
      <c r="B419">
        <v>38.113903999999998</v>
      </c>
      <c r="C419">
        <f t="shared" si="6"/>
        <v>-2.3958323828846399E-3</v>
      </c>
    </row>
    <row r="420" spans="1:3" x14ac:dyDescent="0.35">
      <c r="A420" s="1">
        <v>41520</v>
      </c>
      <c r="B420">
        <v>38.141333000000003</v>
      </c>
      <c r="C420">
        <f t="shared" si="6"/>
        <v>7.1939980156282449E-4</v>
      </c>
    </row>
    <row r="421" spans="1:3" x14ac:dyDescent="0.35">
      <c r="A421" s="1">
        <v>41521</v>
      </c>
      <c r="B421">
        <v>38.388173000000002</v>
      </c>
      <c r="C421">
        <f t="shared" si="6"/>
        <v>6.4508676168134752E-3</v>
      </c>
    </row>
    <row r="422" spans="1:3" x14ac:dyDescent="0.35">
      <c r="A422" s="1">
        <v>41522</v>
      </c>
      <c r="B422">
        <v>38.141333000000003</v>
      </c>
      <c r="C422">
        <f t="shared" si="6"/>
        <v>-6.4508676168135715E-3</v>
      </c>
    </row>
    <row r="423" spans="1:3" x14ac:dyDescent="0.35">
      <c r="A423" s="1">
        <v>41523</v>
      </c>
      <c r="B423">
        <v>38.296748999999998</v>
      </c>
      <c r="C423">
        <f t="shared" si="6"/>
        <v>4.0664603322850693E-3</v>
      </c>
    </row>
    <row r="424" spans="1:3" x14ac:dyDescent="0.35">
      <c r="A424" s="1">
        <v>41526</v>
      </c>
      <c r="B424">
        <v>38.671579999999999</v>
      </c>
      <c r="C424">
        <f t="shared" si="6"/>
        <v>9.7399532538459694E-3</v>
      </c>
    </row>
    <row r="425" spans="1:3" x14ac:dyDescent="0.35">
      <c r="A425" s="1">
        <v>41527</v>
      </c>
      <c r="B425">
        <v>38.872709999999998</v>
      </c>
      <c r="C425">
        <f t="shared" si="6"/>
        <v>5.1874986807207112E-3</v>
      </c>
    </row>
    <row r="426" spans="1:3" x14ac:dyDescent="0.35">
      <c r="A426" s="1">
        <v>41528</v>
      </c>
      <c r="B426">
        <v>39.549232000000003</v>
      </c>
      <c r="C426">
        <f t="shared" si="6"/>
        <v>1.7253813555557978E-2</v>
      </c>
    </row>
    <row r="427" spans="1:3" x14ac:dyDescent="0.35">
      <c r="A427" s="1">
        <v>41529</v>
      </c>
      <c r="B427">
        <v>39.933207000000003</v>
      </c>
      <c r="C427">
        <f t="shared" si="6"/>
        <v>9.6619578347513675E-3</v>
      </c>
    </row>
    <row r="428" spans="1:3" x14ac:dyDescent="0.35">
      <c r="A428" s="1">
        <v>41530</v>
      </c>
      <c r="B428">
        <v>39.823501</v>
      </c>
      <c r="C428">
        <f t="shared" si="6"/>
        <v>-2.7510179880750655E-3</v>
      </c>
    </row>
    <row r="429" spans="1:3" x14ac:dyDescent="0.35">
      <c r="A429" s="1">
        <v>41533</v>
      </c>
      <c r="B429">
        <v>41.267969999999998</v>
      </c>
      <c r="C429">
        <f t="shared" si="6"/>
        <v>3.5629438868204799E-2</v>
      </c>
    </row>
    <row r="430" spans="1:3" x14ac:dyDescent="0.35">
      <c r="A430" s="1">
        <v>41534</v>
      </c>
      <c r="B430">
        <v>41.505668999999997</v>
      </c>
      <c r="C430">
        <f t="shared" si="6"/>
        <v>5.7433660346767551E-3</v>
      </c>
    </row>
    <row r="431" spans="1:3" x14ac:dyDescent="0.35">
      <c r="A431" s="1">
        <v>41535</v>
      </c>
      <c r="B431">
        <v>42.529597000000003</v>
      </c>
      <c r="C431">
        <f t="shared" si="6"/>
        <v>2.4370213239379386E-2</v>
      </c>
    </row>
    <row r="432" spans="1:3" x14ac:dyDescent="0.35">
      <c r="A432" s="1">
        <v>41536</v>
      </c>
      <c r="B432">
        <v>43.452959</v>
      </c>
      <c r="C432">
        <f t="shared" si="6"/>
        <v>2.147871710202711E-2</v>
      </c>
    </row>
    <row r="433" spans="1:3" x14ac:dyDescent="0.35">
      <c r="A433" s="1">
        <v>41537</v>
      </c>
      <c r="B433">
        <v>42.767293000000002</v>
      </c>
      <c r="C433">
        <f t="shared" si="6"/>
        <v>-1.5905322449767268E-2</v>
      </c>
    </row>
    <row r="434" spans="1:3" x14ac:dyDescent="0.35">
      <c r="A434" s="1">
        <v>41540</v>
      </c>
      <c r="B434">
        <v>42.557022000000003</v>
      </c>
      <c r="C434">
        <f t="shared" si="6"/>
        <v>-4.9287574279338383E-3</v>
      </c>
    </row>
    <row r="435" spans="1:3" x14ac:dyDescent="0.35">
      <c r="A435" s="1">
        <v>41541</v>
      </c>
      <c r="B435">
        <v>42.803863</v>
      </c>
      <c r="C435">
        <f t="shared" si="6"/>
        <v>5.7834847434412402E-3</v>
      </c>
    </row>
    <row r="436" spans="1:3" x14ac:dyDescent="0.35">
      <c r="A436" s="1">
        <v>41542</v>
      </c>
      <c r="B436">
        <v>42.611877</v>
      </c>
      <c r="C436">
        <f t="shared" si="6"/>
        <v>-4.4953382902350016E-3</v>
      </c>
    </row>
    <row r="437" spans="1:3" x14ac:dyDescent="0.35">
      <c r="A437" s="1">
        <v>41543</v>
      </c>
      <c r="B437">
        <v>42.904428000000003</v>
      </c>
      <c r="C437">
        <f t="shared" si="6"/>
        <v>6.8420201567594378E-3</v>
      </c>
    </row>
    <row r="438" spans="1:3" x14ac:dyDescent="0.35">
      <c r="A438" s="1">
        <v>41544</v>
      </c>
      <c r="B438">
        <v>42.237045999999999</v>
      </c>
      <c r="C438">
        <f t="shared" si="6"/>
        <v>-1.5677334150293779E-2</v>
      </c>
    </row>
    <row r="439" spans="1:3" x14ac:dyDescent="0.35">
      <c r="A439" s="1">
        <v>41547</v>
      </c>
      <c r="B439">
        <v>42.310181999999998</v>
      </c>
      <c r="C439">
        <f t="shared" si="6"/>
        <v>1.7300630658655114E-3</v>
      </c>
    </row>
    <row r="440" spans="1:3" x14ac:dyDescent="0.35">
      <c r="A440" s="1">
        <v>41548</v>
      </c>
      <c r="B440">
        <v>43.187837999999999</v>
      </c>
      <c r="C440">
        <f t="shared" si="6"/>
        <v>2.0531161529628514E-2</v>
      </c>
    </row>
    <row r="441" spans="1:3" x14ac:dyDescent="0.35">
      <c r="A441" s="1">
        <v>41549</v>
      </c>
      <c r="B441">
        <v>43.224679000000002</v>
      </c>
      <c r="C441">
        <f t="shared" si="6"/>
        <v>8.5267744792416145E-4</v>
      </c>
    </row>
    <row r="442" spans="1:3" x14ac:dyDescent="0.35">
      <c r="A442" s="1">
        <v>41550</v>
      </c>
      <c r="B442">
        <v>42.883893</v>
      </c>
      <c r="C442">
        <f t="shared" si="6"/>
        <v>-7.9153043960150313E-3</v>
      </c>
    </row>
    <row r="443" spans="1:3" x14ac:dyDescent="0.35">
      <c r="A443" s="1">
        <v>41551</v>
      </c>
      <c r="B443">
        <v>43.768096</v>
      </c>
      <c r="C443">
        <f t="shared" si="6"/>
        <v>2.040884925460125E-2</v>
      </c>
    </row>
    <row r="444" spans="1:3" x14ac:dyDescent="0.35">
      <c r="A444" s="1">
        <v>41554</v>
      </c>
      <c r="B444">
        <v>43.307572999999998</v>
      </c>
      <c r="C444">
        <f t="shared" si="6"/>
        <v>-1.0577634352601215E-2</v>
      </c>
    </row>
    <row r="445" spans="1:3" x14ac:dyDescent="0.35">
      <c r="A445" s="1">
        <v>41555</v>
      </c>
      <c r="B445">
        <v>42.920732000000001</v>
      </c>
      <c r="C445">
        <f t="shared" si="6"/>
        <v>-8.9725431867282435E-3</v>
      </c>
    </row>
    <row r="446" spans="1:3" x14ac:dyDescent="0.35">
      <c r="A446" s="1">
        <v>41556</v>
      </c>
      <c r="B446">
        <v>42.745735000000003</v>
      </c>
      <c r="C446">
        <f t="shared" si="6"/>
        <v>-4.0855482791522487E-3</v>
      </c>
    </row>
    <row r="447" spans="1:3" x14ac:dyDescent="0.35">
      <c r="A447" s="1">
        <v>41557</v>
      </c>
      <c r="B447">
        <v>44.062829999999998</v>
      </c>
      <c r="C447">
        <f t="shared" si="6"/>
        <v>3.0347145582212933E-2</v>
      </c>
    </row>
    <row r="448" spans="1:3" x14ac:dyDescent="0.35">
      <c r="A448" s="1">
        <v>41558</v>
      </c>
      <c r="B448">
        <v>43.915463000000003</v>
      </c>
      <c r="C448">
        <f t="shared" si="6"/>
        <v>-3.350079498027003E-3</v>
      </c>
    </row>
    <row r="449" spans="1:3" x14ac:dyDescent="0.35">
      <c r="A449" s="1">
        <v>41561</v>
      </c>
      <c r="B449">
        <v>43.906250999999997</v>
      </c>
      <c r="C449">
        <f t="shared" si="6"/>
        <v>-2.097886641973615E-4</v>
      </c>
    </row>
    <row r="450" spans="1:3" x14ac:dyDescent="0.35">
      <c r="A450" s="1">
        <v>41562</v>
      </c>
      <c r="B450">
        <v>43.648358999999999</v>
      </c>
      <c r="C450">
        <f t="shared" si="6"/>
        <v>-5.8910146667180523E-3</v>
      </c>
    </row>
    <row r="451" spans="1:3" x14ac:dyDescent="0.35">
      <c r="A451" s="1">
        <v>41563</v>
      </c>
      <c r="B451">
        <v>44.947032999999998</v>
      </c>
      <c r="C451">
        <f t="shared" si="6"/>
        <v>2.9319064987808473E-2</v>
      </c>
    </row>
    <row r="452" spans="1:3" x14ac:dyDescent="0.35">
      <c r="A452" s="1">
        <v>41564</v>
      </c>
      <c r="B452">
        <v>45.748342000000001</v>
      </c>
      <c r="C452">
        <f t="shared" ref="C452:C515" si="7">LN(B452/B451)</f>
        <v>1.7670798562660722E-2</v>
      </c>
    </row>
    <row r="453" spans="1:3" x14ac:dyDescent="0.35">
      <c r="A453" s="1">
        <v>41565</v>
      </c>
      <c r="B453">
        <v>45.794396999999996</v>
      </c>
      <c r="C453">
        <f t="shared" si="7"/>
        <v>1.0061967642375222E-3</v>
      </c>
    </row>
    <row r="454" spans="1:3" x14ac:dyDescent="0.35">
      <c r="A454" s="1">
        <v>41568</v>
      </c>
      <c r="B454">
        <v>45.379925999999998</v>
      </c>
      <c r="C454">
        <f t="shared" si="7"/>
        <v>-9.0918987158488274E-3</v>
      </c>
    </row>
    <row r="455" spans="1:3" x14ac:dyDescent="0.35">
      <c r="A455" s="1">
        <v>41569</v>
      </c>
      <c r="B455">
        <v>45.803606000000002</v>
      </c>
      <c r="C455">
        <f t="shared" si="7"/>
        <v>9.2929729692040747E-3</v>
      </c>
    </row>
    <row r="456" spans="1:3" x14ac:dyDescent="0.35">
      <c r="A456" s="1">
        <v>41570</v>
      </c>
      <c r="B456">
        <v>45.094400999999998</v>
      </c>
      <c r="C456">
        <f t="shared" si="7"/>
        <v>-1.5604729184890052E-2</v>
      </c>
    </row>
    <row r="457" spans="1:3" x14ac:dyDescent="0.35">
      <c r="A457" s="1">
        <v>41571</v>
      </c>
      <c r="B457">
        <v>45.472028999999999</v>
      </c>
      <c r="C457">
        <f t="shared" si="7"/>
        <v>8.339297209214452E-3</v>
      </c>
    </row>
    <row r="458" spans="1:3" x14ac:dyDescent="0.35">
      <c r="A458" s="1">
        <v>41572</v>
      </c>
      <c r="B458">
        <v>44.919403000000003</v>
      </c>
      <c r="C458">
        <f t="shared" si="7"/>
        <v>-1.2227550181518781E-2</v>
      </c>
    </row>
    <row r="459" spans="1:3" x14ac:dyDescent="0.35">
      <c r="A459" s="1">
        <v>41575</v>
      </c>
      <c r="B459">
        <v>47.912801999999999</v>
      </c>
      <c r="C459">
        <f t="shared" si="7"/>
        <v>6.4512894355534922E-2</v>
      </c>
    </row>
    <row r="460" spans="1:3" x14ac:dyDescent="0.35">
      <c r="A460" s="1">
        <v>41576</v>
      </c>
      <c r="B460">
        <v>49.110160999999998</v>
      </c>
      <c r="C460">
        <f t="shared" si="7"/>
        <v>2.46832245568883E-2</v>
      </c>
    </row>
    <row r="461" spans="1:3" x14ac:dyDescent="0.35">
      <c r="A461" s="1">
        <v>41577</v>
      </c>
      <c r="B461">
        <v>48.935163000000003</v>
      </c>
      <c r="C461">
        <f t="shared" si="7"/>
        <v>-3.5697405790396804E-3</v>
      </c>
    </row>
    <row r="462" spans="1:3" x14ac:dyDescent="0.35">
      <c r="A462" s="1">
        <v>41578</v>
      </c>
      <c r="B462">
        <v>48.373325000000001</v>
      </c>
      <c r="C462">
        <f t="shared" si="7"/>
        <v>-1.1547692393975533E-2</v>
      </c>
    </row>
    <row r="463" spans="1:3" x14ac:dyDescent="0.35">
      <c r="A463" s="1">
        <v>41579</v>
      </c>
      <c r="B463">
        <v>48.336481999999997</v>
      </c>
      <c r="C463">
        <f t="shared" si="7"/>
        <v>-7.619289692594722E-4</v>
      </c>
    </row>
    <row r="464" spans="1:3" x14ac:dyDescent="0.35">
      <c r="A464" s="1">
        <v>41582</v>
      </c>
      <c r="B464">
        <v>48.852269</v>
      </c>
      <c r="C464">
        <f t="shared" si="7"/>
        <v>1.0614229263040283E-2</v>
      </c>
    </row>
    <row r="465" spans="1:3" x14ac:dyDescent="0.35">
      <c r="A465" s="1">
        <v>41583</v>
      </c>
      <c r="B465">
        <v>48.373325000000001</v>
      </c>
      <c r="C465">
        <f t="shared" si="7"/>
        <v>-9.85230029378081E-3</v>
      </c>
    </row>
    <row r="466" spans="1:3" x14ac:dyDescent="0.35">
      <c r="A466" s="1">
        <v>41584</v>
      </c>
      <c r="B466">
        <v>47.931223000000003</v>
      </c>
      <c r="C466">
        <f t="shared" si="7"/>
        <v>-9.1813962034240585E-3</v>
      </c>
    </row>
    <row r="467" spans="1:3" x14ac:dyDescent="0.35">
      <c r="A467" s="1">
        <v>41585</v>
      </c>
      <c r="B467">
        <v>47.249648000000001</v>
      </c>
      <c r="C467">
        <f t="shared" si="7"/>
        <v>-1.4321925047501446E-2</v>
      </c>
    </row>
    <row r="468" spans="1:3" x14ac:dyDescent="0.35">
      <c r="A468" s="1">
        <v>41586</v>
      </c>
      <c r="B468">
        <v>48.216745000000003</v>
      </c>
      <c r="C468">
        <f t="shared" si="7"/>
        <v>2.0261163187292527E-2</v>
      </c>
    </row>
    <row r="469" spans="1:3" x14ac:dyDescent="0.35">
      <c r="A469" s="1">
        <v>41589</v>
      </c>
      <c r="B469">
        <v>48.428589000000002</v>
      </c>
      <c r="C469">
        <f t="shared" si="7"/>
        <v>4.3839537930844951E-3</v>
      </c>
    </row>
    <row r="470" spans="1:3" x14ac:dyDescent="0.35">
      <c r="A470" s="1">
        <v>41590</v>
      </c>
      <c r="B470">
        <v>48.391745999999998</v>
      </c>
      <c r="C470">
        <f t="shared" si="7"/>
        <v>-7.6105916754636189E-4</v>
      </c>
    </row>
    <row r="471" spans="1:3" x14ac:dyDescent="0.35">
      <c r="A471" s="1">
        <v>41591</v>
      </c>
      <c r="B471">
        <v>47.765434999999997</v>
      </c>
      <c r="C471">
        <f t="shared" si="7"/>
        <v>-1.3027001222101917E-2</v>
      </c>
    </row>
    <row r="472" spans="1:3" x14ac:dyDescent="0.35">
      <c r="A472" s="1">
        <v>41592</v>
      </c>
      <c r="B472">
        <v>48.575955999999998</v>
      </c>
      <c r="C472">
        <f t="shared" si="7"/>
        <v>1.6826415208371616E-2</v>
      </c>
    </row>
    <row r="473" spans="1:3" x14ac:dyDescent="0.35">
      <c r="A473" s="1">
        <v>41593</v>
      </c>
      <c r="B473">
        <v>48.281218000000003</v>
      </c>
      <c r="C473">
        <f t="shared" si="7"/>
        <v>-6.0860522269248702E-3</v>
      </c>
    </row>
    <row r="474" spans="1:3" x14ac:dyDescent="0.35">
      <c r="A474" s="1">
        <v>41596</v>
      </c>
      <c r="B474">
        <v>47.765434999999997</v>
      </c>
      <c r="C474">
        <f t="shared" si="7"/>
        <v>-1.074036298144683E-2</v>
      </c>
    </row>
    <row r="475" spans="1:3" x14ac:dyDescent="0.35">
      <c r="A475" s="1">
        <v>41597</v>
      </c>
      <c r="B475">
        <v>47.875959000000002</v>
      </c>
      <c r="C475">
        <f t="shared" si="7"/>
        <v>2.3112178644969731E-3</v>
      </c>
    </row>
    <row r="476" spans="1:3" x14ac:dyDescent="0.35">
      <c r="A476" s="1">
        <v>41598</v>
      </c>
      <c r="B476">
        <v>47.700961999999997</v>
      </c>
      <c r="C476">
        <f t="shared" si="7"/>
        <v>-3.6619132259638094E-3</v>
      </c>
    </row>
    <row r="477" spans="1:3" x14ac:dyDescent="0.35">
      <c r="A477" s="1">
        <v>41599</v>
      </c>
      <c r="B477">
        <v>48.216745000000003</v>
      </c>
      <c r="C477">
        <f t="shared" si="7"/>
        <v>1.0754801958030491E-2</v>
      </c>
    </row>
    <row r="478" spans="1:3" x14ac:dyDescent="0.35">
      <c r="A478" s="1">
        <v>41600</v>
      </c>
      <c r="B478">
        <v>49.193055000000001</v>
      </c>
      <c r="C478">
        <f t="shared" si="7"/>
        <v>2.0046087634028143E-2</v>
      </c>
    </row>
    <row r="479" spans="1:3" x14ac:dyDescent="0.35">
      <c r="A479" s="1">
        <v>41603</v>
      </c>
      <c r="B479">
        <v>48.677267999999998</v>
      </c>
      <c r="C479">
        <f t="shared" si="7"/>
        <v>-1.0540310063941034E-2</v>
      </c>
    </row>
    <row r="480" spans="1:3" x14ac:dyDescent="0.35">
      <c r="A480" s="1">
        <v>41604</v>
      </c>
      <c r="B480">
        <v>47.783856</v>
      </c>
      <c r="C480">
        <f t="shared" si="7"/>
        <v>-1.8524303069492709E-2</v>
      </c>
    </row>
    <row r="481" spans="1:3" x14ac:dyDescent="0.35">
      <c r="A481" s="1">
        <v>41605</v>
      </c>
      <c r="B481">
        <v>47.590434000000002</v>
      </c>
      <c r="C481">
        <f t="shared" si="7"/>
        <v>-4.0560672100699571E-3</v>
      </c>
    </row>
    <row r="482" spans="1:3" x14ac:dyDescent="0.35">
      <c r="A482" s="1">
        <v>41607</v>
      </c>
      <c r="B482">
        <v>47.323332999999998</v>
      </c>
      <c r="C482">
        <f t="shared" si="7"/>
        <v>-5.6283026907384031E-3</v>
      </c>
    </row>
    <row r="483" spans="1:3" x14ac:dyDescent="0.35">
      <c r="A483" s="1">
        <v>41610</v>
      </c>
      <c r="B483">
        <v>47.415436</v>
      </c>
      <c r="C483">
        <f t="shared" si="7"/>
        <v>1.9443577320810077E-3</v>
      </c>
    </row>
    <row r="484" spans="1:3" x14ac:dyDescent="0.35">
      <c r="A484" s="1">
        <v>41611</v>
      </c>
      <c r="B484">
        <v>46.936492000000001</v>
      </c>
      <c r="C484">
        <f t="shared" si="7"/>
        <v>-1.0152375768135971E-2</v>
      </c>
    </row>
    <row r="485" spans="1:3" x14ac:dyDescent="0.35">
      <c r="A485" s="1">
        <v>41612</v>
      </c>
      <c r="B485">
        <v>47.047020000000003</v>
      </c>
      <c r="C485">
        <f t="shared" si="7"/>
        <v>2.3520732222837774E-3</v>
      </c>
    </row>
    <row r="486" spans="1:3" x14ac:dyDescent="0.35">
      <c r="A486" s="1">
        <v>41613</v>
      </c>
      <c r="B486">
        <v>46.789124999999999</v>
      </c>
      <c r="C486">
        <f t="shared" si="7"/>
        <v>-5.4967230236393902E-3</v>
      </c>
    </row>
    <row r="487" spans="1:3" x14ac:dyDescent="0.35">
      <c r="A487" s="1">
        <v>41614</v>
      </c>
      <c r="B487">
        <v>46.678600000000003</v>
      </c>
      <c r="C487">
        <f t="shared" si="7"/>
        <v>-2.3649885886368989E-3</v>
      </c>
    </row>
    <row r="488" spans="1:3" x14ac:dyDescent="0.35">
      <c r="A488" s="1">
        <v>41617</v>
      </c>
      <c r="B488">
        <v>47.166753999999997</v>
      </c>
      <c r="C488">
        <f t="shared" si="7"/>
        <v>1.0403464465990678E-2</v>
      </c>
    </row>
    <row r="489" spans="1:3" x14ac:dyDescent="0.35">
      <c r="A489" s="1">
        <v>41618</v>
      </c>
      <c r="B489">
        <v>47.185175000000001</v>
      </c>
      <c r="C489">
        <f t="shared" si="7"/>
        <v>3.9047426860889628E-4</v>
      </c>
    </row>
    <row r="490" spans="1:3" x14ac:dyDescent="0.35">
      <c r="A490" s="1">
        <v>41619</v>
      </c>
      <c r="B490">
        <v>46.650970000000001</v>
      </c>
      <c r="C490">
        <f t="shared" si="7"/>
        <v>-1.1386034054597569E-2</v>
      </c>
    </row>
    <row r="491" spans="1:3" x14ac:dyDescent="0.35">
      <c r="A491" s="1">
        <v>41620</v>
      </c>
      <c r="B491">
        <v>46.558863000000002</v>
      </c>
      <c r="C491">
        <f t="shared" si="7"/>
        <v>-1.9763371956717435E-3</v>
      </c>
    </row>
    <row r="492" spans="1:3" x14ac:dyDescent="0.35">
      <c r="A492" s="1">
        <v>41621</v>
      </c>
      <c r="B492">
        <v>46.724651999999999</v>
      </c>
      <c r="C492">
        <f t="shared" si="7"/>
        <v>3.5545224589112914E-3</v>
      </c>
    </row>
    <row r="493" spans="1:3" x14ac:dyDescent="0.35">
      <c r="A493" s="1">
        <v>41624</v>
      </c>
      <c r="B493">
        <v>46.862810000000003</v>
      </c>
      <c r="C493">
        <f t="shared" si="7"/>
        <v>2.9524916566847294E-3</v>
      </c>
    </row>
    <row r="494" spans="1:3" x14ac:dyDescent="0.35">
      <c r="A494" s="1">
        <v>41625</v>
      </c>
      <c r="B494">
        <v>47.065438</v>
      </c>
      <c r="C494">
        <f t="shared" si="7"/>
        <v>4.3145340969212324E-3</v>
      </c>
    </row>
    <row r="495" spans="1:3" x14ac:dyDescent="0.35">
      <c r="A495" s="1">
        <v>41626</v>
      </c>
      <c r="B495">
        <v>48.437798000000001</v>
      </c>
      <c r="C495">
        <f t="shared" si="7"/>
        <v>2.8741528118273973E-2</v>
      </c>
    </row>
    <row r="496" spans="1:3" x14ac:dyDescent="0.35">
      <c r="A496" s="1">
        <v>41627</v>
      </c>
      <c r="B496">
        <v>49.589105000000004</v>
      </c>
      <c r="C496">
        <f t="shared" si="7"/>
        <v>2.3490692991923263E-2</v>
      </c>
    </row>
    <row r="497" spans="1:3" x14ac:dyDescent="0.35">
      <c r="A497" s="1">
        <v>41628</v>
      </c>
      <c r="B497">
        <v>49.156211999999996</v>
      </c>
      <c r="C497">
        <f t="shared" si="7"/>
        <v>-8.7679251315128087E-3</v>
      </c>
    </row>
    <row r="498" spans="1:3" x14ac:dyDescent="0.35">
      <c r="A498" s="1">
        <v>41631</v>
      </c>
      <c r="B498">
        <v>49.119373000000003</v>
      </c>
      <c r="C498">
        <f t="shared" si="7"/>
        <v>-7.4970811367806964E-4</v>
      </c>
    </row>
    <row r="499" spans="1:3" x14ac:dyDescent="0.35">
      <c r="A499" s="1">
        <v>41632</v>
      </c>
      <c r="B499">
        <v>48.999636000000002</v>
      </c>
      <c r="C499">
        <f t="shared" si="7"/>
        <v>-2.4406495878315907E-3</v>
      </c>
    </row>
    <row r="500" spans="1:3" x14ac:dyDescent="0.35">
      <c r="A500" s="1">
        <v>41634</v>
      </c>
      <c r="B500">
        <v>49.368051999999999</v>
      </c>
      <c r="C500">
        <f t="shared" si="7"/>
        <v>7.4906248204924565E-3</v>
      </c>
    </row>
    <row r="501" spans="1:3" x14ac:dyDescent="0.35">
      <c r="A501" s="1">
        <v>41635</v>
      </c>
      <c r="B501">
        <v>48.953584999999997</v>
      </c>
      <c r="C501">
        <f t="shared" si="7"/>
        <v>-8.4308900393933548E-3</v>
      </c>
    </row>
    <row r="502" spans="1:3" x14ac:dyDescent="0.35">
      <c r="A502" s="1">
        <v>41638</v>
      </c>
      <c r="B502">
        <v>49.202264</v>
      </c>
      <c r="C502">
        <f t="shared" si="7"/>
        <v>5.0670344070041654E-3</v>
      </c>
    </row>
    <row r="503" spans="1:3" x14ac:dyDescent="0.35">
      <c r="A503" s="1">
        <v>41639</v>
      </c>
      <c r="B503">
        <v>49.285722999999997</v>
      </c>
      <c r="C503">
        <f t="shared" si="7"/>
        <v>1.6948060879156586E-3</v>
      </c>
    </row>
    <row r="504" spans="1:3" x14ac:dyDescent="0.35">
      <c r="A504" s="1">
        <v>41641</v>
      </c>
      <c r="B504">
        <v>48.469701999999998</v>
      </c>
      <c r="C504">
        <f t="shared" si="7"/>
        <v>-1.669554308210594E-2</v>
      </c>
    </row>
    <row r="505" spans="1:3" x14ac:dyDescent="0.35">
      <c r="A505" s="1">
        <v>41642</v>
      </c>
      <c r="B505">
        <v>49.007531</v>
      </c>
      <c r="C505">
        <f t="shared" si="7"/>
        <v>1.1035078472964697E-2</v>
      </c>
    </row>
    <row r="506" spans="1:3" x14ac:dyDescent="0.35">
      <c r="A506" s="1">
        <v>41645</v>
      </c>
      <c r="B506">
        <v>48.812800000000003</v>
      </c>
      <c r="C506">
        <f t="shared" si="7"/>
        <v>-3.9814066307558779E-3</v>
      </c>
    </row>
    <row r="507" spans="1:3" x14ac:dyDescent="0.35">
      <c r="A507" s="1">
        <v>41646</v>
      </c>
      <c r="B507">
        <v>48.738619</v>
      </c>
      <c r="C507">
        <f t="shared" si="7"/>
        <v>-1.5208597693177309E-3</v>
      </c>
    </row>
    <row r="508" spans="1:3" x14ac:dyDescent="0.35">
      <c r="A508" s="1">
        <v>41647</v>
      </c>
      <c r="B508">
        <v>49.536088999999997</v>
      </c>
      <c r="C508">
        <f t="shared" si="7"/>
        <v>1.6229760860364373E-2</v>
      </c>
    </row>
    <row r="509" spans="1:3" x14ac:dyDescent="0.35">
      <c r="A509" s="1">
        <v>41648</v>
      </c>
      <c r="B509">
        <v>51.029034000000003</v>
      </c>
      <c r="C509">
        <f t="shared" si="7"/>
        <v>2.9693290216777989E-2</v>
      </c>
    </row>
    <row r="510" spans="1:3" x14ac:dyDescent="0.35">
      <c r="A510" s="1">
        <v>41649</v>
      </c>
      <c r="B510">
        <v>52.095424999999999</v>
      </c>
      <c r="C510">
        <f t="shared" si="7"/>
        <v>2.0682368147886251E-2</v>
      </c>
    </row>
    <row r="511" spans="1:3" x14ac:dyDescent="0.35">
      <c r="A511" s="1">
        <v>41652</v>
      </c>
      <c r="B511">
        <v>51.390678999999999</v>
      </c>
      <c r="C511">
        <f t="shared" si="7"/>
        <v>-1.362031939929397E-2</v>
      </c>
    </row>
    <row r="512" spans="1:3" x14ac:dyDescent="0.35">
      <c r="A512" s="1">
        <v>41653</v>
      </c>
      <c r="B512">
        <v>51.631777999999997</v>
      </c>
      <c r="C512">
        <f t="shared" si="7"/>
        <v>4.6805220370916287E-3</v>
      </c>
    </row>
    <row r="513" spans="1:3" x14ac:dyDescent="0.35">
      <c r="A513" s="1">
        <v>41654</v>
      </c>
      <c r="B513">
        <v>50.537568999999998</v>
      </c>
      <c r="C513">
        <f t="shared" si="7"/>
        <v>-2.1420335352499011E-2</v>
      </c>
    </row>
    <row r="514" spans="1:3" x14ac:dyDescent="0.35">
      <c r="A514" s="1">
        <v>41655</v>
      </c>
      <c r="B514">
        <v>50.815756999999998</v>
      </c>
      <c r="C514">
        <f t="shared" si="7"/>
        <v>5.4894833660612376E-3</v>
      </c>
    </row>
    <row r="515" spans="1:3" x14ac:dyDescent="0.35">
      <c r="A515" s="1">
        <v>41656</v>
      </c>
      <c r="B515">
        <v>50.407749000000003</v>
      </c>
      <c r="C515">
        <f t="shared" si="7"/>
        <v>-8.0615703957954924E-3</v>
      </c>
    </row>
    <row r="516" spans="1:3" x14ac:dyDescent="0.35">
      <c r="A516" s="1">
        <v>41660</v>
      </c>
      <c r="B516">
        <v>50.621026000000001</v>
      </c>
      <c r="C516">
        <f t="shared" ref="C516:C579" si="8">LN(B516/B515)</f>
        <v>4.2221103210785841E-3</v>
      </c>
    </row>
    <row r="517" spans="1:3" x14ac:dyDescent="0.35">
      <c r="A517" s="1">
        <v>41661</v>
      </c>
      <c r="B517">
        <v>50.825032</v>
      </c>
      <c r="C517">
        <f t="shared" si="8"/>
        <v>4.0219655455420757E-3</v>
      </c>
    </row>
    <row r="518" spans="1:3" x14ac:dyDescent="0.35">
      <c r="A518" s="1">
        <v>41662</v>
      </c>
      <c r="B518">
        <v>50.027557999999999</v>
      </c>
      <c r="C518">
        <f t="shared" si="8"/>
        <v>-1.5814975530363692E-2</v>
      </c>
    </row>
    <row r="519" spans="1:3" x14ac:dyDescent="0.35">
      <c r="A519" s="1">
        <v>41663</v>
      </c>
      <c r="B519">
        <v>47.236398000000001</v>
      </c>
      <c r="C519">
        <f t="shared" si="8"/>
        <v>-5.7409274114771883E-2</v>
      </c>
    </row>
    <row r="520" spans="1:3" x14ac:dyDescent="0.35">
      <c r="A520" s="1">
        <v>41666</v>
      </c>
      <c r="B520">
        <v>46.105100999999998</v>
      </c>
      <c r="C520">
        <f t="shared" si="8"/>
        <v>-2.4241144840010147E-2</v>
      </c>
    </row>
    <row r="521" spans="1:3" x14ac:dyDescent="0.35">
      <c r="A521" s="1">
        <v>41667</v>
      </c>
      <c r="B521">
        <v>47.356948000000003</v>
      </c>
      <c r="C521">
        <f t="shared" si="8"/>
        <v>2.6789951291193156E-2</v>
      </c>
    </row>
    <row r="522" spans="1:3" x14ac:dyDescent="0.35">
      <c r="A522" s="1">
        <v>41668</v>
      </c>
      <c r="B522">
        <v>46.568748999999997</v>
      </c>
      <c r="C522">
        <f t="shared" si="8"/>
        <v>-1.6783852085398641E-2</v>
      </c>
    </row>
    <row r="523" spans="1:3" x14ac:dyDescent="0.35">
      <c r="A523" s="1">
        <v>41669</v>
      </c>
      <c r="B523">
        <v>46.819119000000001</v>
      </c>
      <c r="C523">
        <f t="shared" si="8"/>
        <v>5.3619512944742247E-3</v>
      </c>
    </row>
    <row r="524" spans="1:3" x14ac:dyDescent="0.35">
      <c r="A524" s="1">
        <v>41670</v>
      </c>
      <c r="B524">
        <v>46.336925000000001</v>
      </c>
      <c r="C524">
        <f t="shared" si="8"/>
        <v>-1.0352485696916949E-2</v>
      </c>
    </row>
    <row r="525" spans="1:3" x14ac:dyDescent="0.35">
      <c r="A525" s="1">
        <v>41673</v>
      </c>
      <c r="B525">
        <v>45.103620999999997</v>
      </c>
      <c r="C525">
        <f t="shared" si="8"/>
        <v>-2.6976627909789101E-2</v>
      </c>
    </row>
    <row r="526" spans="1:3" x14ac:dyDescent="0.35">
      <c r="A526" s="1">
        <v>41674</v>
      </c>
      <c r="B526">
        <v>45.381808999999997</v>
      </c>
      <c r="C526">
        <f t="shared" si="8"/>
        <v>6.1488103990680653E-3</v>
      </c>
    </row>
    <row r="527" spans="1:3" x14ac:dyDescent="0.35">
      <c r="A527" s="1">
        <v>41675</v>
      </c>
      <c r="B527">
        <v>45.010893000000003</v>
      </c>
      <c r="C527">
        <f t="shared" si="8"/>
        <v>-8.2068147895307218E-3</v>
      </c>
    </row>
    <row r="528" spans="1:3" x14ac:dyDescent="0.35">
      <c r="A528" s="1">
        <v>41676</v>
      </c>
      <c r="B528">
        <v>45.418900999999998</v>
      </c>
      <c r="C528">
        <f t="shared" si="8"/>
        <v>9.0238128518409389E-3</v>
      </c>
    </row>
    <row r="529" spans="1:3" x14ac:dyDescent="0.35">
      <c r="A529" s="1">
        <v>41677</v>
      </c>
      <c r="B529">
        <v>46.670752</v>
      </c>
      <c r="C529">
        <f t="shared" si="8"/>
        <v>2.7189332971266078E-2</v>
      </c>
    </row>
    <row r="530" spans="1:3" x14ac:dyDescent="0.35">
      <c r="A530" s="1">
        <v>41680</v>
      </c>
      <c r="B530">
        <v>48.330607000000001</v>
      </c>
      <c r="C530">
        <f t="shared" si="8"/>
        <v>3.4947372298299084E-2</v>
      </c>
    </row>
    <row r="531" spans="1:3" x14ac:dyDescent="0.35">
      <c r="A531" s="1">
        <v>41681</v>
      </c>
      <c r="B531">
        <v>48.794254000000002</v>
      </c>
      <c r="C531">
        <f t="shared" si="8"/>
        <v>9.5475147598850958E-3</v>
      </c>
    </row>
    <row r="532" spans="1:3" x14ac:dyDescent="0.35">
      <c r="A532" s="1">
        <v>41682</v>
      </c>
      <c r="B532">
        <v>49.007531</v>
      </c>
      <c r="C532">
        <f t="shared" si="8"/>
        <v>4.3614201536143022E-3</v>
      </c>
    </row>
    <row r="533" spans="1:3" x14ac:dyDescent="0.35">
      <c r="A533" s="1">
        <v>41683</v>
      </c>
      <c r="B533">
        <v>49.601002999999999</v>
      </c>
      <c r="C533">
        <f t="shared" si="8"/>
        <v>1.20370751221343E-2</v>
      </c>
    </row>
    <row r="534" spans="1:3" x14ac:dyDescent="0.35">
      <c r="A534" s="1">
        <v>41684</v>
      </c>
      <c r="B534">
        <v>50.417020000000001</v>
      </c>
      <c r="C534">
        <f t="shared" si="8"/>
        <v>1.6317761182128267E-2</v>
      </c>
    </row>
    <row r="535" spans="1:3" x14ac:dyDescent="0.35">
      <c r="A535" s="1">
        <v>41688</v>
      </c>
      <c r="B535">
        <v>50.658118999999999</v>
      </c>
      <c r="C535">
        <f t="shared" si="8"/>
        <v>4.7706975159403286E-3</v>
      </c>
    </row>
    <row r="536" spans="1:3" x14ac:dyDescent="0.35">
      <c r="A536" s="1">
        <v>41689</v>
      </c>
      <c r="B536">
        <v>49.573182000000003</v>
      </c>
      <c r="C536">
        <f t="shared" si="8"/>
        <v>-2.1649511974781498E-2</v>
      </c>
    </row>
    <row r="537" spans="1:3" x14ac:dyDescent="0.35">
      <c r="A537" s="1">
        <v>41690</v>
      </c>
      <c r="B537">
        <v>49.934826000000001</v>
      </c>
      <c r="C537">
        <f t="shared" si="8"/>
        <v>7.2686731352329791E-3</v>
      </c>
    </row>
    <row r="538" spans="1:3" x14ac:dyDescent="0.35">
      <c r="A538" s="1">
        <v>41691</v>
      </c>
      <c r="B538">
        <v>50.203743000000003</v>
      </c>
      <c r="C538">
        <f t="shared" si="8"/>
        <v>5.3709105119440909E-3</v>
      </c>
    </row>
    <row r="539" spans="1:3" x14ac:dyDescent="0.35">
      <c r="A539" s="1">
        <v>41694</v>
      </c>
      <c r="B539">
        <v>50.361384999999999</v>
      </c>
      <c r="C539">
        <f t="shared" si="8"/>
        <v>3.1351251125943847E-3</v>
      </c>
    </row>
    <row r="540" spans="1:3" x14ac:dyDescent="0.35">
      <c r="A540" s="1">
        <v>41695</v>
      </c>
      <c r="B540">
        <v>49.777188000000002</v>
      </c>
      <c r="C540">
        <f t="shared" si="8"/>
        <v>-1.1667903989387225E-2</v>
      </c>
    </row>
    <row r="541" spans="1:3" x14ac:dyDescent="0.35">
      <c r="A541" s="1">
        <v>41696</v>
      </c>
      <c r="B541">
        <v>49.675184999999999</v>
      </c>
      <c r="C541">
        <f t="shared" si="8"/>
        <v>-2.0512941559960524E-3</v>
      </c>
    </row>
    <row r="542" spans="1:3" x14ac:dyDescent="0.35">
      <c r="A542" s="1">
        <v>41697</v>
      </c>
      <c r="B542">
        <v>50.027557999999999</v>
      </c>
      <c r="C542">
        <f t="shared" si="8"/>
        <v>7.0685009569668089E-3</v>
      </c>
    </row>
    <row r="543" spans="1:3" x14ac:dyDescent="0.35">
      <c r="A543" s="1">
        <v>41698</v>
      </c>
      <c r="B543">
        <v>49.860644999999998</v>
      </c>
      <c r="C543">
        <f t="shared" si="8"/>
        <v>-3.3419993621005978E-3</v>
      </c>
    </row>
    <row r="544" spans="1:3" x14ac:dyDescent="0.35">
      <c r="A544" s="1">
        <v>41701</v>
      </c>
      <c r="B544">
        <v>49.601002999999999</v>
      </c>
      <c r="C544">
        <f t="shared" si="8"/>
        <v>-5.2209589325415964E-3</v>
      </c>
    </row>
    <row r="545" spans="1:3" x14ac:dyDescent="0.35">
      <c r="A545" s="1">
        <v>41702</v>
      </c>
      <c r="B545">
        <v>52.317974</v>
      </c>
      <c r="C545">
        <f t="shared" si="8"/>
        <v>5.3328927856971055E-2</v>
      </c>
    </row>
    <row r="546" spans="1:3" x14ac:dyDescent="0.35">
      <c r="A546" s="1">
        <v>41703</v>
      </c>
      <c r="B546">
        <v>52.494162000000003</v>
      </c>
      <c r="C546">
        <f t="shared" si="8"/>
        <v>3.3619802568107598E-3</v>
      </c>
    </row>
    <row r="547" spans="1:3" x14ac:dyDescent="0.35">
      <c r="A547" s="1">
        <v>41704</v>
      </c>
      <c r="B547">
        <v>51.520502999999998</v>
      </c>
      <c r="C547">
        <f t="shared" si="8"/>
        <v>-1.8722118467203591E-2</v>
      </c>
    </row>
    <row r="548" spans="1:3" x14ac:dyDescent="0.35">
      <c r="A548" s="1">
        <v>41705</v>
      </c>
      <c r="B548">
        <v>51.770873000000002</v>
      </c>
      <c r="C548">
        <f t="shared" si="8"/>
        <v>4.8478488725316364E-3</v>
      </c>
    </row>
    <row r="549" spans="1:3" x14ac:dyDescent="0.35">
      <c r="A549" s="1">
        <v>41708</v>
      </c>
      <c r="B549">
        <v>52.058332</v>
      </c>
      <c r="C549">
        <f t="shared" si="8"/>
        <v>5.5371652795019365E-3</v>
      </c>
    </row>
    <row r="550" spans="1:3" x14ac:dyDescent="0.35">
      <c r="A550" s="1">
        <v>41709</v>
      </c>
      <c r="B550">
        <v>51.770873000000002</v>
      </c>
      <c r="C550">
        <f t="shared" si="8"/>
        <v>-5.5371652795018983E-3</v>
      </c>
    </row>
    <row r="551" spans="1:3" x14ac:dyDescent="0.35">
      <c r="A551" s="1">
        <v>41710</v>
      </c>
      <c r="B551">
        <v>51.223768999999997</v>
      </c>
      <c r="C551">
        <f t="shared" si="8"/>
        <v>-1.0624031218267795E-2</v>
      </c>
    </row>
    <row r="552" spans="1:3" x14ac:dyDescent="0.35">
      <c r="A552" s="1">
        <v>41711</v>
      </c>
      <c r="B552">
        <v>50.240834999999997</v>
      </c>
      <c r="C552">
        <f t="shared" si="8"/>
        <v>-1.9375520356701221E-2</v>
      </c>
    </row>
    <row r="553" spans="1:3" x14ac:dyDescent="0.35">
      <c r="A553" s="1">
        <v>41712</v>
      </c>
      <c r="B553">
        <v>50.073922000000003</v>
      </c>
      <c r="C553">
        <f t="shared" si="8"/>
        <v>-3.327788633038556E-3</v>
      </c>
    </row>
    <row r="554" spans="1:3" x14ac:dyDescent="0.35">
      <c r="A554" s="1">
        <v>41715</v>
      </c>
      <c r="B554">
        <v>50.741574999999997</v>
      </c>
      <c r="C554">
        <f t="shared" si="8"/>
        <v>1.3245240676798997E-2</v>
      </c>
    </row>
    <row r="555" spans="1:3" x14ac:dyDescent="0.35">
      <c r="A555" s="1">
        <v>41716</v>
      </c>
      <c r="B555">
        <v>50.750847</v>
      </c>
      <c r="C555">
        <f t="shared" si="8"/>
        <v>1.8271314927922926E-4</v>
      </c>
    </row>
    <row r="556" spans="1:3" x14ac:dyDescent="0.35">
      <c r="A556" s="1">
        <v>41717</v>
      </c>
      <c r="B556">
        <v>50.760122000000003</v>
      </c>
      <c r="C556">
        <f t="shared" si="8"/>
        <v>1.8273887279733264E-4</v>
      </c>
    </row>
    <row r="557" spans="1:3" x14ac:dyDescent="0.35">
      <c r="A557" s="1">
        <v>41718</v>
      </c>
      <c r="B557">
        <v>49.869916000000003</v>
      </c>
      <c r="C557">
        <f t="shared" si="8"/>
        <v>-1.7693111133369459E-2</v>
      </c>
    </row>
    <row r="558" spans="1:3" x14ac:dyDescent="0.35">
      <c r="A558" s="1">
        <v>41719</v>
      </c>
      <c r="B558">
        <v>48.274971000000001</v>
      </c>
      <c r="C558">
        <f t="shared" si="8"/>
        <v>-3.250470758784154E-2</v>
      </c>
    </row>
    <row r="559" spans="1:3" x14ac:dyDescent="0.35">
      <c r="A559" s="1">
        <v>41722</v>
      </c>
      <c r="B559">
        <v>47.329129999999999</v>
      </c>
      <c r="C559">
        <f t="shared" si="8"/>
        <v>-1.9787265416338715E-2</v>
      </c>
    </row>
    <row r="560" spans="1:3" x14ac:dyDescent="0.35">
      <c r="A560" s="1">
        <v>41723</v>
      </c>
      <c r="B560">
        <v>47.329129999999999</v>
      </c>
      <c r="C560">
        <f t="shared" si="8"/>
        <v>0</v>
      </c>
    </row>
    <row r="561" spans="1:3" x14ac:dyDescent="0.35">
      <c r="A561" s="1">
        <v>41724</v>
      </c>
      <c r="B561">
        <v>48.831347000000001</v>
      </c>
      <c r="C561">
        <f t="shared" si="8"/>
        <v>3.124650102076678E-2</v>
      </c>
    </row>
    <row r="562" spans="1:3" x14ac:dyDescent="0.35">
      <c r="A562" s="1">
        <v>41725</v>
      </c>
      <c r="B562">
        <v>48.525340999999997</v>
      </c>
      <c r="C562">
        <f t="shared" si="8"/>
        <v>-6.2863068579176408E-3</v>
      </c>
    </row>
    <row r="563" spans="1:3" x14ac:dyDescent="0.35">
      <c r="A563" s="1">
        <v>41726</v>
      </c>
      <c r="B563">
        <v>48.052419</v>
      </c>
      <c r="C563">
        <f t="shared" si="8"/>
        <v>-9.7936787944799993E-3</v>
      </c>
    </row>
    <row r="564" spans="1:3" x14ac:dyDescent="0.35">
      <c r="A564" s="1">
        <v>41729</v>
      </c>
      <c r="B564">
        <v>48.172967999999997</v>
      </c>
      <c r="C564">
        <f t="shared" si="8"/>
        <v>2.5055563157220457E-3</v>
      </c>
    </row>
    <row r="565" spans="1:3" x14ac:dyDescent="0.35">
      <c r="A565" s="1">
        <v>41730</v>
      </c>
      <c r="B565">
        <v>48.098782999999997</v>
      </c>
      <c r="C565">
        <f t="shared" si="8"/>
        <v>-1.5411585208104704E-3</v>
      </c>
    </row>
    <row r="566" spans="1:3" x14ac:dyDescent="0.35">
      <c r="A566" s="1">
        <v>41731</v>
      </c>
      <c r="B566">
        <v>48.173487000000002</v>
      </c>
      <c r="C566">
        <f t="shared" si="8"/>
        <v>1.5519321398295648E-3</v>
      </c>
    </row>
    <row r="567" spans="1:3" x14ac:dyDescent="0.35">
      <c r="A567" s="1">
        <v>41732</v>
      </c>
      <c r="B567">
        <v>47.501167000000002</v>
      </c>
      <c r="C567">
        <f t="shared" si="8"/>
        <v>-1.4054528316306904E-2</v>
      </c>
    </row>
    <row r="568" spans="1:3" x14ac:dyDescent="0.35">
      <c r="A568" s="1">
        <v>41733</v>
      </c>
      <c r="B568">
        <v>46.586067</v>
      </c>
      <c r="C568">
        <f t="shared" si="8"/>
        <v>-1.9452774151403347E-2</v>
      </c>
    </row>
    <row r="569" spans="1:3" x14ac:dyDescent="0.35">
      <c r="A569" s="1">
        <v>41736</v>
      </c>
      <c r="B569">
        <v>46.950239000000003</v>
      </c>
      <c r="C569">
        <f t="shared" si="8"/>
        <v>7.7867911547009946E-3</v>
      </c>
    </row>
    <row r="570" spans="1:3" x14ac:dyDescent="0.35">
      <c r="A570" s="1">
        <v>41737</v>
      </c>
      <c r="B570">
        <v>45.811034999999997</v>
      </c>
      <c r="C570">
        <f t="shared" si="8"/>
        <v>-2.456329519948583E-2</v>
      </c>
    </row>
    <row r="571" spans="1:3" x14ac:dyDescent="0.35">
      <c r="A571" s="1">
        <v>41738</v>
      </c>
      <c r="B571">
        <v>47.221035000000001</v>
      </c>
      <c r="C571">
        <f t="shared" si="8"/>
        <v>3.0314449132020863E-2</v>
      </c>
    </row>
    <row r="572" spans="1:3" x14ac:dyDescent="0.35">
      <c r="A572" s="1">
        <v>41739</v>
      </c>
      <c r="B572">
        <v>46.025803000000003</v>
      </c>
      <c r="C572">
        <f t="shared" si="8"/>
        <v>-2.5637276089086058E-2</v>
      </c>
    </row>
    <row r="573" spans="1:3" x14ac:dyDescent="0.35">
      <c r="A573" s="1">
        <v>41740</v>
      </c>
      <c r="B573">
        <v>45.596266999999997</v>
      </c>
      <c r="C573">
        <f t="shared" si="8"/>
        <v>-9.3763248723865676E-3</v>
      </c>
    </row>
    <row r="574" spans="1:3" x14ac:dyDescent="0.35">
      <c r="A574" s="1">
        <v>41743</v>
      </c>
      <c r="B574">
        <v>44.783880000000003</v>
      </c>
      <c r="C574">
        <f t="shared" si="8"/>
        <v>-1.7977595893104773E-2</v>
      </c>
    </row>
    <row r="575" spans="1:3" x14ac:dyDescent="0.35">
      <c r="A575" s="1">
        <v>41744</v>
      </c>
      <c r="B575">
        <v>44.979971999999997</v>
      </c>
      <c r="C575">
        <f t="shared" si="8"/>
        <v>4.3690707909824766E-3</v>
      </c>
    </row>
    <row r="576" spans="1:3" x14ac:dyDescent="0.35">
      <c r="A576" s="1">
        <v>41745</v>
      </c>
      <c r="B576">
        <v>45.857723</v>
      </c>
      <c r="C576">
        <f t="shared" si="8"/>
        <v>1.9326301052933575E-2</v>
      </c>
    </row>
    <row r="577" spans="1:3" x14ac:dyDescent="0.35">
      <c r="A577" s="1">
        <v>41746</v>
      </c>
      <c r="B577">
        <v>46.184542999999998</v>
      </c>
      <c r="C577">
        <f t="shared" si="8"/>
        <v>7.1015499230465797E-3</v>
      </c>
    </row>
    <row r="578" spans="1:3" x14ac:dyDescent="0.35">
      <c r="A578" s="1">
        <v>41750</v>
      </c>
      <c r="B578">
        <v>47.165007000000003</v>
      </c>
      <c r="C578">
        <f t="shared" si="8"/>
        <v>2.1007065508876401E-2</v>
      </c>
    </row>
    <row r="579" spans="1:3" x14ac:dyDescent="0.35">
      <c r="A579" s="1">
        <v>41751</v>
      </c>
      <c r="B579">
        <v>47.613222999999998</v>
      </c>
      <c r="C579">
        <f t="shared" si="8"/>
        <v>9.4582762604357041E-3</v>
      </c>
    </row>
    <row r="580" spans="1:3" x14ac:dyDescent="0.35">
      <c r="A580" s="1">
        <v>41752</v>
      </c>
      <c r="B580">
        <v>47.575870999999999</v>
      </c>
      <c r="C580">
        <f t="shared" ref="C580:C643" si="9">LN(B580/B579)</f>
        <v>-7.8479582791501164E-4</v>
      </c>
    </row>
    <row r="581" spans="1:3" x14ac:dyDescent="0.35">
      <c r="A581" s="1">
        <v>41753</v>
      </c>
      <c r="B581">
        <v>47.351762999999998</v>
      </c>
      <c r="C581">
        <f t="shared" si="9"/>
        <v>-4.7216686419898971E-3</v>
      </c>
    </row>
    <row r="582" spans="1:3" x14ac:dyDescent="0.35">
      <c r="A582" s="1">
        <v>41754</v>
      </c>
      <c r="B582">
        <v>47.155670999999998</v>
      </c>
      <c r="C582">
        <f t="shared" si="9"/>
        <v>-4.1497747447516772E-3</v>
      </c>
    </row>
    <row r="583" spans="1:3" x14ac:dyDescent="0.35">
      <c r="A583" s="1">
        <v>41757</v>
      </c>
      <c r="B583">
        <v>47.024943</v>
      </c>
      <c r="C583">
        <f t="shared" si="9"/>
        <v>-2.7761144975758036E-3</v>
      </c>
    </row>
    <row r="584" spans="1:3" x14ac:dyDescent="0.35">
      <c r="A584" s="1">
        <v>41758</v>
      </c>
      <c r="B584">
        <v>46.053815</v>
      </c>
      <c r="C584">
        <f t="shared" si="9"/>
        <v>-2.0867559061282136E-2</v>
      </c>
    </row>
    <row r="585" spans="1:3" x14ac:dyDescent="0.35">
      <c r="A585" s="1">
        <v>41759</v>
      </c>
      <c r="B585">
        <v>46.772823000000002</v>
      </c>
      <c r="C585">
        <f t="shared" si="9"/>
        <v>1.5491725117004446E-2</v>
      </c>
    </row>
    <row r="586" spans="1:3" x14ac:dyDescent="0.35">
      <c r="A586" s="1">
        <v>41760</v>
      </c>
      <c r="B586">
        <v>46.240571000000003</v>
      </c>
      <c r="C586">
        <f t="shared" si="9"/>
        <v>-1.1444756217074274E-2</v>
      </c>
    </row>
    <row r="587" spans="1:3" x14ac:dyDescent="0.35">
      <c r="A587" s="1">
        <v>41761</v>
      </c>
      <c r="B587">
        <v>46.502026999999998</v>
      </c>
      <c r="C587">
        <f t="shared" si="9"/>
        <v>5.6383301372870866E-3</v>
      </c>
    </row>
    <row r="588" spans="1:3" x14ac:dyDescent="0.35">
      <c r="A588" s="1">
        <v>41764</v>
      </c>
      <c r="B588">
        <v>46.716794999999998</v>
      </c>
      <c r="C588">
        <f t="shared" si="9"/>
        <v>4.6078329545567514E-3</v>
      </c>
    </row>
    <row r="589" spans="1:3" x14ac:dyDescent="0.35">
      <c r="A589" s="1">
        <v>41765</v>
      </c>
      <c r="B589">
        <v>47.557195</v>
      </c>
      <c r="C589">
        <f t="shared" si="9"/>
        <v>1.7829355954778615E-2</v>
      </c>
    </row>
    <row r="590" spans="1:3" x14ac:dyDescent="0.35">
      <c r="A590" s="1">
        <v>41766</v>
      </c>
      <c r="B590">
        <v>47.407791000000003</v>
      </c>
      <c r="C590">
        <f t="shared" si="9"/>
        <v>-3.1465096675692655E-3</v>
      </c>
    </row>
    <row r="591" spans="1:3" x14ac:dyDescent="0.35">
      <c r="A591" s="1">
        <v>41767</v>
      </c>
      <c r="B591">
        <v>47.379778999999999</v>
      </c>
      <c r="C591">
        <f t="shared" si="9"/>
        <v>-5.9104797845270431E-4</v>
      </c>
    </row>
    <row r="592" spans="1:3" x14ac:dyDescent="0.35">
      <c r="A592" s="1">
        <v>41768</v>
      </c>
      <c r="B592">
        <v>47.790638999999999</v>
      </c>
      <c r="C592">
        <f t="shared" si="9"/>
        <v>8.6342491943968251E-3</v>
      </c>
    </row>
    <row r="593" spans="1:3" x14ac:dyDescent="0.35">
      <c r="A593" s="1">
        <v>41771</v>
      </c>
      <c r="B593">
        <v>48.565671000000002</v>
      </c>
      <c r="C593">
        <f t="shared" si="9"/>
        <v>1.6087139794595286E-2</v>
      </c>
    </row>
    <row r="594" spans="1:3" x14ac:dyDescent="0.35">
      <c r="A594" s="1">
        <v>41772</v>
      </c>
      <c r="B594">
        <v>48.733750999999998</v>
      </c>
      <c r="C594">
        <f t="shared" si="9"/>
        <v>3.4549057688907968E-3</v>
      </c>
    </row>
    <row r="595" spans="1:3" x14ac:dyDescent="0.35">
      <c r="A595" s="1">
        <v>41773</v>
      </c>
      <c r="B595">
        <v>48.668387000000003</v>
      </c>
      <c r="C595">
        <f t="shared" si="9"/>
        <v>-1.3421473317556728E-3</v>
      </c>
    </row>
    <row r="596" spans="1:3" x14ac:dyDescent="0.35">
      <c r="A596" s="1">
        <v>41774</v>
      </c>
      <c r="B596">
        <v>45.689642999999997</v>
      </c>
      <c r="C596">
        <f t="shared" si="9"/>
        <v>-6.3158039711804337E-2</v>
      </c>
    </row>
    <row r="597" spans="1:3" x14ac:dyDescent="0.35">
      <c r="A597" s="1">
        <v>41775</v>
      </c>
      <c r="B597">
        <v>45.549576000000002</v>
      </c>
      <c r="C597">
        <f t="shared" si="9"/>
        <v>-3.0703268083255076E-3</v>
      </c>
    </row>
    <row r="598" spans="1:3" x14ac:dyDescent="0.35">
      <c r="A598" s="1">
        <v>41778</v>
      </c>
      <c r="B598">
        <v>46.072490999999999</v>
      </c>
      <c r="C598">
        <f t="shared" si="9"/>
        <v>1.1414732169348544E-2</v>
      </c>
    </row>
    <row r="599" spans="1:3" x14ac:dyDescent="0.35">
      <c r="A599" s="1">
        <v>41779</v>
      </c>
      <c r="B599">
        <v>45.530900000000003</v>
      </c>
      <c r="C599">
        <f t="shared" si="9"/>
        <v>-1.1824831041948702E-2</v>
      </c>
    </row>
    <row r="600" spans="1:3" x14ac:dyDescent="0.35">
      <c r="A600" s="1">
        <v>41780</v>
      </c>
      <c r="B600">
        <v>45.484211999999999</v>
      </c>
      <c r="C600">
        <f t="shared" si="9"/>
        <v>-1.0259396064937476E-3</v>
      </c>
    </row>
    <row r="601" spans="1:3" x14ac:dyDescent="0.35">
      <c r="A601" s="1">
        <v>41781</v>
      </c>
      <c r="B601">
        <v>45.568252000000001</v>
      </c>
      <c r="C601">
        <f t="shared" si="9"/>
        <v>1.845969239549146E-3</v>
      </c>
    </row>
    <row r="602" spans="1:3" x14ac:dyDescent="0.35">
      <c r="A602" s="1">
        <v>41782</v>
      </c>
      <c r="B602">
        <v>45.558914999999999</v>
      </c>
      <c r="C602">
        <f t="shared" si="9"/>
        <v>-2.0492242522316453E-4</v>
      </c>
    </row>
    <row r="603" spans="1:3" x14ac:dyDescent="0.35">
      <c r="A603" s="1">
        <v>41786</v>
      </c>
      <c r="B603">
        <v>45.652292000000003</v>
      </c>
      <c r="C603">
        <f t="shared" si="9"/>
        <v>2.0474903401155029E-3</v>
      </c>
    </row>
    <row r="604" spans="1:3" x14ac:dyDescent="0.35">
      <c r="A604" s="1">
        <v>41787</v>
      </c>
      <c r="B604">
        <v>45.409511999999999</v>
      </c>
      <c r="C604">
        <f t="shared" si="9"/>
        <v>-5.332215365226262E-3</v>
      </c>
    </row>
    <row r="605" spans="1:3" x14ac:dyDescent="0.35">
      <c r="A605" s="1">
        <v>41788</v>
      </c>
      <c r="B605">
        <v>46.240571000000003</v>
      </c>
      <c r="C605">
        <f t="shared" si="9"/>
        <v>1.8135974383281211E-2</v>
      </c>
    </row>
    <row r="606" spans="1:3" x14ac:dyDescent="0.35">
      <c r="A606" s="1">
        <v>41789</v>
      </c>
      <c r="B606">
        <v>46.446002999999997</v>
      </c>
      <c r="C606">
        <f t="shared" si="9"/>
        <v>4.4328391379717105E-3</v>
      </c>
    </row>
    <row r="607" spans="1:3" x14ac:dyDescent="0.35">
      <c r="A607" s="1">
        <v>41792</v>
      </c>
      <c r="B607">
        <v>45.839047000000001</v>
      </c>
      <c r="C607">
        <f t="shared" si="9"/>
        <v>-1.3154129554707959E-2</v>
      </c>
    </row>
    <row r="608" spans="1:3" x14ac:dyDescent="0.35">
      <c r="A608" s="1">
        <v>41793</v>
      </c>
      <c r="B608">
        <v>45.736331999999997</v>
      </c>
      <c r="C608">
        <f t="shared" si="9"/>
        <v>-2.2432894997857326E-3</v>
      </c>
    </row>
    <row r="609" spans="1:3" x14ac:dyDescent="0.35">
      <c r="A609" s="1">
        <v>41794</v>
      </c>
      <c r="B609">
        <v>44.373019999999997</v>
      </c>
      <c r="C609">
        <f t="shared" si="9"/>
        <v>-3.0261365905492905E-2</v>
      </c>
    </row>
    <row r="610" spans="1:3" x14ac:dyDescent="0.35">
      <c r="A610" s="1">
        <v>41795</v>
      </c>
      <c r="B610">
        <v>44.083548</v>
      </c>
      <c r="C610">
        <f t="shared" si="9"/>
        <v>-6.5449754581204649E-3</v>
      </c>
    </row>
    <row r="611" spans="1:3" x14ac:dyDescent="0.35">
      <c r="A611" s="1">
        <v>41796</v>
      </c>
      <c r="B611">
        <v>44.120899999999999</v>
      </c>
      <c r="C611">
        <f t="shared" si="9"/>
        <v>8.4694146564451896E-4</v>
      </c>
    </row>
    <row r="612" spans="1:3" x14ac:dyDescent="0.35">
      <c r="A612" s="1">
        <v>41799</v>
      </c>
      <c r="B612">
        <v>43.504607999999998</v>
      </c>
      <c r="C612">
        <f t="shared" si="9"/>
        <v>-1.4066729570479421E-2</v>
      </c>
    </row>
    <row r="613" spans="1:3" x14ac:dyDescent="0.35">
      <c r="A613" s="1">
        <v>41800</v>
      </c>
      <c r="B613">
        <v>43.803415999999999</v>
      </c>
      <c r="C613">
        <f t="shared" si="9"/>
        <v>6.8449416900255309E-3</v>
      </c>
    </row>
    <row r="614" spans="1:3" x14ac:dyDescent="0.35">
      <c r="A614" s="1">
        <v>41801</v>
      </c>
      <c r="B614">
        <v>43.850104000000002</v>
      </c>
      <c r="C614">
        <f t="shared" si="9"/>
        <v>1.0652853283076708E-3</v>
      </c>
    </row>
    <row r="615" spans="1:3" x14ac:dyDescent="0.35">
      <c r="A615" s="1">
        <v>41802</v>
      </c>
      <c r="B615">
        <v>43.775404000000002</v>
      </c>
      <c r="C615">
        <f t="shared" si="9"/>
        <v>-1.7049833958366304E-3</v>
      </c>
    </row>
    <row r="616" spans="1:3" x14ac:dyDescent="0.35">
      <c r="A616" s="1">
        <v>41803</v>
      </c>
      <c r="B616">
        <v>43.971496000000002</v>
      </c>
      <c r="C616">
        <f t="shared" si="9"/>
        <v>4.4694986702561185E-3</v>
      </c>
    </row>
    <row r="617" spans="1:3" x14ac:dyDescent="0.35">
      <c r="A617" s="1">
        <v>41806</v>
      </c>
      <c r="B617">
        <v>44.139575999999998</v>
      </c>
      <c r="C617">
        <f t="shared" si="9"/>
        <v>3.8151891711483803E-3</v>
      </c>
    </row>
    <row r="618" spans="1:3" x14ac:dyDescent="0.35">
      <c r="A618" s="1">
        <v>41807</v>
      </c>
      <c r="B618">
        <v>44.316991999999999</v>
      </c>
      <c r="C618">
        <f t="shared" si="9"/>
        <v>4.0113751169260203E-3</v>
      </c>
    </row>
    <row r="619" spans="1:3" x14ac:dyDescent="0.35">
      <c r="A619" s="1">
        <v>41808</v>
      </c>
      <c r="B619">
        <v>44.87726</v>
      </c>
      <c r="C619">
        <f t="shared" si="9"/>
        <v>1.256303755765369E-2</v>
      </c>
    </row>
    <row r="620" spans="1:3" x14ac:dyDescent="0.35">
      <c r="A620" s="1">
        <v>41809</v>
      </c>
      <c r="B620">
        <v>44.671827999999998</v>
      </c>
      <c r="C620">
        <f t="shared" si="9"/>
        <v>-4.5881508113437917E-3</v>
      </c>
    </row>
    <row r="621" spans="1:3" x14ac:dyDescent="0.35">
      <c r="A621" s="1">
        <v>41810</v>
      </c>
      <c r="B621">
        <v>44.625140000000002</v>
      </c>
      <c r="C621">
        <f t="shared" si="9"/>
        <v>-1.0456794961779788E-3</v>
      </c>
    </row>
    <row r="622" spans="1:3" x14ac:dyDescent="0.35">
      <c r="A622" s="1">
        <v>41813</v>
      </c>
      <c r="B622">
        <v>44.821232000000002</v>
      </c>
      <c r="C622">
        <f t="shared" si="9"/>
        <v>4.3845783739088892E-3</v>
      </c>
    </row>
    <row r="623" spans="1:3" x14ac:dyDescent="0.35">
      <c r="A623" s="1">
        <v>41814</v>
      </c>
      <c r="B623">
        <v>45.101363999999997</v>
      </c>
      <c r="C623">
        <f t="shared" si="9"/>
        <v>6.230534230041212E-3</v>
      </c>
    </row>
    <row r="624" spans="1:3" x14ac:dyDescent="0.35">
      <c r="A624" s="1">
        <v>41815</v>
      </c>
      <c r="B624">
        <v>46.436663000000003</v>
      </c>
      <c r="C624">
        <f t="shared" si="9"/>
        <v>2.9176808135695217E-2</v>
      </c>
    </row>
    <row r="625" spans="1:3" x14ac:dyDescent="0.35">
      <c r="A625" s="1">
        <v>41816</v>
      </c>
      <c r="B625">
        <v>46.268583</v>
      </c>
      <c r="C625">
        <f t="shared" si="9"/>
        <v>-3.6261202342333819E-3</v>
      </c>
    </row>
    <row r="626" spans="1:3" x14ac:dyDescent="0.35">
      <c r="A626" s="1">
        <v>41817</v>
      </c>
      <c r="B626">
        <v>45.801696</v>
      </c>
      <c r="C626">
        <f t="shared" si="9"/>
        <v>-1.0142056852985587E-2</v>
      </c>
    </row>
    <row r="627" spans="1:3" x14ac:dyDescent="0.35">
      <c r="A627" s="1">
        <v>41820</v>
      </c>
      <c r="B627">
        <v>45.297455999999997</v>
      </c>
      <c r="C627">
        <f t="shared" si="9"/>
        <v>-1.1070249030591757E-2</v>
      </c>
    </row>
    <row r="628" spans="1:3" x14ac:dyDescent="0.35">
      <c r="A628" s="1">
        <v>41821</v>
      </c>
      <c r="B628">
        <v>45.269233</v>
      </c>
      <c r="C628">
        <f t="shared" si="9"/>
        <v>-6.2325345500011326E-4</v>
      </c>
    </row>
    <row r="629" spans="1:3" x14ac:dyDescent="0.35">
      <c r="A629" s="1">
        <v>41822</v>
      </c>
      <c r="B629">
        <v>45.382126999999997</v>
      </c>
      <c r="C629">
        <f t="shared" si="9"/>
        <v>2.4907306048963102E-3</v>
      </c>
    </row>
    <row r="630" spans="1:3" x14ac:dyDescent="0.35">
      <c r="A630" s="1">
        <v>41823</v>
      </c>
      <c r="B630">
        <v>45.570275000000002</v>
      </c>
      <c r="C630">
        <f t="shared" si="9"/>
        <v>4.1372908080013256E-3</v>
      </c>
    </row>
    <row r="631" spans="1:3" x14ac:dyDescent="0.35">
      <c r="A631" s="1">
        <v>41827</v>
      </c>
      <c r="B631">
        <v>45.165748999999998</v>
      </c>
      <c r="C631">
        <f t="shared" si="9"/>
        <v>-8.9166058274435852E-3</v>
      </c>
    </row>
    <row r="632" spans="1:3" x14ac:dyDescent="0.35">
      <c r="A632" s="1">
        <v>41828</v>
      </c>
      <c r="B632">
        <v>45.024638000000003</v>
      </c>
      <c r="C632">
        <f t="shared" si="9"/>
        <v>-3.1291830501635094E-3</v>
      </c>
    </row>
    <row r="633" spans="1:3" x14ac:dyDescent="0.35">
      <c r="A633" s="1">
        <v>41829</v>
      </c>
      <c r="B633">
        <v>45.081080999999998</v>
      </c>
      <c r="C633">
        <f t="shared" si="9"/>
        <v>1.2528174239974854E-3</v>
      </c>
    </row>
    <row r="634" spans="1:3" x14ac:dyDescent="0.35">
      <c r="A634" s="1">
        <v>41830</v>
      </c>
      <c r="B634">
        <v>45.636127999999999</v>
      </c>
      <c r="C634">
        <f t="shared" si="9"/>
        <v>1.2237015057508483E-2</v>
      </c>
    </row>
    <row r="635" spans="1:3" x14ac:dyDescent="0.35">
      <c r="A635" s="1">
        <v>41831</v>
      </c>
      <c r="B635">
        <v>45.739612000000001</v>
      </c>
      <c r="C635">
        <f t="shared" si="9"/>
        <v>2.2650222967764422E-3</v>
      </c>
    </row>
    <row r="636" spans="1:3" x14ac:dyDescent="0.35">
      <c r="A636" s="1">
        <v>41834</v>
      </c>
      <c r="B636">
        <v>46.172362999999997</v>
      </c>
      <c r="C636">
        <f t="shared" si="9"/>
        <v>9.416709799219514E-3</v>
      </c>
    </row>
    <row r="637" spans="1:3" x14ac:dyDescent="0.35">
      <c r="A637" s="1">
        <v>41835</v>
      </c>
      <c r="B637">
        <v>45.824280000000002</v>
      </c>
      <c r="C637">
        <f t="shared" si="9"/>
        <v>-7.5673339747027498E-3</v>
      </c>
    </row>
    <row r="638" spans="1:3" x14ac:dyDescent="0.35">
      <c r="A638" s="1">
        <v>41836</v>
      </c>
      <c r="B638">
        <v>45.908948000000002</v>
      </c>
      <c r="C638">
        <f t="shared" si="9"/>
        <v>1.8459619461491743E-3</v>
      </c>
    </row>
    <row r="639" spans="1:3" x14ac:dyDescent="0.35">
      <c r="A639" s="1">
        <v>41837</v>
      </c>
      <c r="B639">
        <v>45.551459999999999</v>
      </c>
      <c r="C639">
        <f t="shared" si="9"/>
        <v>-7.8173677192140464E-3</v>
      </c>
    </row>
    <row r="640" spans="1:3" x14ac:dyDescent="0.35">
      <c r="A640" s="1">
        <v>41838</v>
      </c>
      <c r="B640">
        <v>46.209989999999998</v>
      </c>
      <c r="C640">
        <f t="shared" si="9"/>
        <v>1.4353332597132456E-2</v>
      </c>
    </row>
    <row r="641" spans="1:3" x14ac:dyDescent="0.35">
      <c r="A641" s="1">
        <v>41841</v>
      </c>
      <c r="B641">
        <v>46.021838000000002</v>
      </c>
      <c r="C641">
        <f t="shared" si="9"/>
        <v>-4.0799855122143442E-3</v>
      </c>
    </row>
    <row r="642" spans="1:3" x14ac:dyDescent="0.35">
      <c r="A642" s="1">
        <v>41842</v>
      </c>
      <c r="B642">
        <v>46.209989999999998</v>
      </c>
      <c r="C642">
        <f t="shared" si="9"/>
        <v>4.0799855122143095E-3</v>
      </c>
    </row>
    <row r="643" spans="1:3" x14ac:dyDescent="0.35">
      <c r="A643" s="1">
        <v>41843</v>
      </c>
      <c r="B643">
        <v>46.398142999999997</v>
      </c>
      <c r="C643">
        <f t="shared" si="9"/>
        <v>4.0634284008260781E-3</v>
      </c>
    </row>
    <row r="644" spans="1:3" x14ac:dyDescent="0.35">
      <c r="A644" s="1">
        <v>41844</v>
      </c>
      <c r="B644">
        <v>46.529848000000001</v>
      </c>
      <c r="C644">
        <f t="shared" ref="C644:C707" si="10">LN(B644/B643)</f>
        <v>2.8345622619699801E-3</v>
      </c>
    </row>
    <row r="645" spans="1:3" x14ac:dyDescent="0.35">
      <c r="A645" s="1">
        <v>41845</v>
      </c>
      <c r="B645">
        <v>46.463994999999997</v>
      </c>
      <c r="C645">
        <f t="shared" si="10"/>
        <v>-1.4162875494395811E-3</v>
      </c>
    </row>
    <row r="646" spans="1:3" x14ac:dyDescent="0.35">
      <c r="A646" s="1">
        <v>41848</v>
      </c>
      <c r="B646">
        <v>46.849705999999998</v>
      </c>
      <c r="C646">
        <f t="shared" si="10"/>
        <v>8.2670217257571066E-3</v>
      </c>
    </row>
    <row r="647" spans="1:3" x14ac:dyDescent="0.35">
      <c r="A647" s="1">
        <v>41849</v>
      </c>
      <c r="B647">
        <v>47.988021000000003</v>
      </c>
      <c r="C647">
        <f t="shared" si="10"/>
        <v>2.4006683944098783E-2</v>
      </c>
    </row>
    <row r="648" spans="1:3" x14ac:dyDescent="0.35">
      <c r="A648" s="1">
        <v>41850</v>
      </c>
      <c r="B648">
        <v>48.091504999999998</v>
      </c>
      <c r="C648">
        <f t="shared" si="10"/>
        <v>2.1541330255167961E-3</v>
      </c>
    </row>
    <row r="649" spans="1:3" x14ac:dyDescent="0.35">
      <c r="A649" s="1">
        <v>41851</v>
      </c>
      <c r="B649">
        <v>47.621125999999997</v>
      </c>
      <c r="C649">
        <f t="shared" si="10"/>
        <v>-9.8290639812500403E-3</v>
      </c>
    </row>
    <row r="650" spans="1:3" x14ac:dyDescent="0.35">
      <c r="A650" s="1">
        <v>41852</v>
      </c>
      <c r="B650">
        <v>46.859115000000003</v>
      </c>
      <c r="C650">
        <f t="shared" si="10"/>
        <v>-1.6130939448482866E-2</v>
      </c>
    </row>
    <row r="651" spans="1:3" x14ac:dyDescent="0.35">
      <c r="A651" s="1">
        <v>41855</v>
      </c>
      <c r="B651">
        <v>47.019041999999999</v>
      </c>
      <c r="C651">
        <f t="shared" si="10"/>
        <v>3.4071217377875146E-3</v>
      </c>
    </row>
    <row r="652" spans="1:3" x14ac:dyDescent="0.35">
      <c r="A652" s="1">
        <v>41856</v>
      </c>
      <c r="B652">
        <v>46.435774000000002</v>
      </c>
      <c r="C652">
        <f t="shared" si="10"/>
        <v>-1.248251504521521E-2</v>
      </c>
    </row>
    <row r="653" spans="1:3" x14ac:dyDescent="0.35">
      <c r="A653" s="1">
        <v>41857</v>
      </c>
      <c r="B653">
        <v>46.548664000000002</v>
      </c>
      <c r="C653">
        <f t="shared" si="10"/>
        <v>2.4281494386353161E-3</v>
      </c>
    </row>
    <row r="654" spans="1:3" x14ac:dyDescent="0.35">
      <c r="A654" s="1">
        <v>41858</v>
      </c>
      <c r="B654">
        <v>45.767837</v>
      </c>
      <c r="C654">
        <f t="shared" si="10"/>
        <v>-1.6916707469401798E-2</v>
      </c>
    </row>
    <row r="655" spans="1:3" x14ac:dyDescent="0.35">
      <c r="A655" s="1">
        <v>41859</v>
      </c>
      <c r="B655">
        <v>46.275843000000002</v>
      </c>
      <c r="C655">
        <f t="shared" si="10"/>
        <v>1.1038479953955125E-2</v>
      </c>
    </row>
    <row r="656" spans="1:3" x14ac:dyDescent="0.35">
      <c r="A656" s="1">
        <v>41862</v>
      </c>
      <c r="B656">
        <v>46.181769000000003</v>
      </c>
      <c r="C656">
        <f t="shared" si="10"/>
        <v>-2.034965654618802E-3</v>
      </c>
    </row>
    <row r="657" spans="1:3" x14ac:dyDescent="0.35">
      <c r="A657" s="1">
        <v>41863</v>
      </c>
      <c r="B657">
        <v>46.078285000000001</v>
      </c>
      <c r="C657">
        <f t="shared" si="10"/>
        <v>-2.2433120058255561E-3</v>
      </c>
    </row>
    <row r="658" spans="1:3" x14ac:dyDescent="0.35">
      <c r="A658" s="1">
        <v>41864</v>
      </c>
      <c r="B658">
        <v>46.257027999999998</v>
      </c>
      <c r="C658">
        <f t="shared" si="10"/>
        <v>3.8716113578436281E-3</v>
      </c>
    </row>
    <row r="659" spans="1:3" x14ac:dyDescent="0.35">
      <c r="A659" s="1">
        <v>41865</v>
      </c>
      <c r="B659">
        <v>46.868521000000001</v>
      </c>
      <c r="C659">
        <f t="shared" si="10"/>
        <v>1.3132846899895719E-2</v>
      </c>
    </row>
    <row r="660" spans="1:3" x14ac:dyDescent="0.35">
      <c r="A660" s="1">
        <v>41866</v>
      </c>
      <c r="B660">
        <v>46.736815999999997</v>
      </c>
      <c r="C660">
        <f t="shared" si="10"/>
        <v>-2.8140508038130472E-3</v>
      </c>
    </row>
    <row r="661" spans="1:3" x14ac:dyDescent="0.35">
      <c r="A661" s="1">
        <v>41869</v>
      </c>
      <c r="B661">
        <v>47.028452000000001</v>
      </c>
      <c r="C661">
        <f t="shared" si="10"/>
        <v>6.2205749876899719E-3</v>
      </c>
    </row>
    <row r="662" spans="1:3" x14ac:dyDescent="0.35">
      <c r="A662" s="1">
        <v>41870</v>
      </c>
      <c r="B662">
        <v>47.320084000000001</v>
      </c>
      <c r="C662">
        <f t="shared" si="10"/>
        <v>6.1820340018343559E-3</v>
      </c>
    </row>
    <row r="663" spans="1:3" x14ac:dyDescent="0.35">
      <c r="A663" s="1">
        <v>41871</v>
      </c>
      <c r="B663">
        <v>47.075488999999997</v>
      </c>
      <c r="C663">
        <f t="shared" si="10"/>
        <v>-5.1823520880397485E-3</v>
      </c>
    </row>
    <row r="664" spans="1:3" x14ac:dyDescent="0.35">
      <c r="A664" s="1">
        <v>41872</v>
      </c>
      <c r="B664">
        <v>47.028452000000001</v>
      </c>
      <c r="C664">
        <f t="shared" si="10"/>
        <v>-9.9968191379475415E-4</v>
      </c>
    </row>
    <row r="665" spans="1:3" x14ac:dyDescent="0.35">
      <c r="A665" s="1">
        <v>41873</v>
      </c>
      <c r="B665">
        <v>47.207194000000001</v>
      </c>
      <c r="C665">
        <f t="shared" si="10"/>
        <v>3.7935159770171832E-3</v>
      </c>
    </row>
    <row r="666" spans="1:3" x14ac:dyDescent="0.35">
      <c r="A666" s="1">
        <v>41876</v>
      </c>
      <c r="B666">
        <v>47.724609999999998</v>
      </c>
      <c r="C666">
        <f t="shared" si="10"/>
        <v>1.0900901528993869E-2</v>
      </c>
    </row>
    <row r="667" spans="1:3" x14ac:dyDescent="0.35">
      <c r="A667" s="1">
        <v>41877</v>
      </c>
      <c r="B667">
        <v>47.762241000000003</v>
      </c>
      <c r="C667">
        <f t="shared" si="10"/>
        <v>7.8819233337559314E-4</v>
      </c>
    </row>
    <row r="668" spans="1:3" x14ac:dyDescent="0.35">
      <c r="A668" s="1">
        <v>41878</v>
      </c>
      <c r="B668">
        <v>47.273046999999998</v>
      </c>
      <c r="C668">
        <f t="shared" si="10"/>
        <v>-1.0295087878322881E-2</v>
      </c>
    </row>
    <row r="669" spans="1:3" x14ac:dyDescent="0.35">
      <c r="A669" s="1">
        <v>41879</v>
      </c>
      <c r="B669">
        <v>47.545867000000001</v>
      </c>
      <c r="C669">
        <f t="shared" si="10"/>
        <v>5.7545639653551837E-3</v>
      </c>
    </row>
    <row r="670" spans="1:3" x14ac:dyDescent="0.35">
      <c r="A670" s="1">
        <v>41880</v>
      </c>
      <c r="B670">
        <v>47.649351000000003</v>
      </c>
      <c r="C670">
        <f t="shared" si="10"/>
        <v>2.1741436794275675E-3</v>
      </c>
    </row>
    <row r="671" spans="1:3" x14ac:dyDescent="0.35">
      <c r="A671" s="1">
        <v>41884</v>
      </c>
      <c r="B671">
        <v>47.583499000000003</v>
      </c>
      <c r="C671">
        <f t="shared" si="10"/>
        <v>-1.382968387394024E-3</v>
      </c>
    </row>
    <row r="672" spans="1:3" x14ac:dyDescent="0.35">
      <c r="A672" s="1">
        <v>41885</v>
      </c>
      <c r="B672">
        <v>47.536458000000003</v>
      </c>
      <c r="C672">
        <f t="shared" si="10"/>
        <v>-9.8908799622356484E-4</v>
      </c>
    </row>
    <row r="673" spans="1:3" x14ac:dyDescent="0.35">
      <c r="A673" s="1">
        <v>41886</v>
      </c>
      <c r="B673">
        <v>47.555273</v>
      </c>
      <c r="C673">
        <f t="shared" si="10"/>
        <v>3.9572316220690373E-4</v>
      </c>
    </row>
    <row r="674" spans="1:3" x14ac:dyDescent="0.35">
      <c r="A674" s="1">
        <v>41887</v>
      </c>
      <c r="B674">
        <v>48.091504999999998</v>
      </c>
      <c r="C674">
        <f t="shared" si="10"/>
        <v>1.121287364836406E-2</v>
      </c>
    </row>
    <row r="675" spans="1:3" x14ac:dyDescent="0.35">
      <c r="A675" s="1">
        <v>41890</v>
      </c>
      <c r="B675">
        <v>48.157356999999998</v>
      </c>
      <c r="C675">
        <f t="shared" si="10"/>
        <v>1.3683696390155862E-3</v>
      </c>
    </row>
    <row r="676" spans="1:3" x14ac:dyDescent="0.35">
      <c r="A676" s="1">
        <v>41891</v>
      </c>
      <c r="B676">
        <v>47.489421</v>
      </c>
      <c r="C676">
        <f t="shared" si="10"/>
        <v>-1.3966949480243225E-2</v>
      </c>
    </row>
    <row r="677" spans="1:3" x14ac:dyDescent="0.35">
      <c r="A677" s="1">
        <v>41892</v>
      </c>
      <c r="B677">
        <v>48.053877</v>
      </c>
      <c r="C677">
        <f t="shared" si="10"/>
        <v>1.1815848499619879E-2</v>
      </c>
    </row>
    <row r="678" spans="1:3" x14ac:dyDescent="0.35">
      <c r="A678" s="1">
        <v>41893</v>
      </c>
      <c r="B678">
        <v>47.677573000000002</v>
      </c>
      <c r="C678">
        <f t="shared" si="10"/>
        <v>-7.8616993299834344E-3</v>
      </c>
    </row>
    <row r="679" spans="1:3" x14ac:dyDescent="0.35">
      <c r="A679" s="1">
        <v>41894</v>
      </c>
      <c r="B679">
        <v>47.282452999999997</v>
      </c>
      <c r="C679">
        <f t="shared" si="10"/>
        <v>-8.3218654612092127E-3</v>
      </c>
    </row>
    <row r="680" spans="1:3" x14ac:dyDescent="0.35">
      <c r="A680" s="1">
        <v>41897</v>
      </c>
      <c r="B680">
        <v>46.990820999999997</v>
      </c>
      <c r="C680">
        <f t="shared" si="10"/>
        <v>-6.186969390099337E-3</v>
      </c>
    </row>
    <row r="681" spans="1:3" x14ac:dyDescent="0.35">
      <c r="A681" s="1">
        <v>41898</v>
      </c>
      <c r="B681">
        <v>48.119729999999997</v>
      </c>
      <c r="C681">
        <f t="shared" si="10"/>
        <v>2.3739995353562575E-2</v>
      </c>
    </row>
    <row r="682" spans="1:3" x14ac:dyDescent="0.35">
      <c r="A682" s="1">
        <v>41899</v>
      </c>
      <c r="B682">
        <v>47.865724999999998</v>
      </c>
      <c r="C682">
        <f t="shared" si="10"/>
        <v>-5.2925850676138874E-3</v>
      </c>
    </row>
    <row r="683" spans="1:3" x14ac:dyDescent="0.35">
      <c r="A683" s="1">
        <v>41900</v>
      </c>
      <c r="B683">
        <v>48.091504999999998</v>
      </c>
      <c r="C683">
        <f t="shared" si="10"/>
        <v>4.7058552369508818E-3</v>
      </c>
    </row>
    <row r="684" spans="1:3" x14ac:dyDescent="0.35">
      <c r="A684" s="1">
        <v>41901</v>
      </c>
      <c r="B684">
        <v>48.458399</v>
      </c>
      <c r="C684">
        <f t="shared" si="10"/>
        <v>7.6001269983747713E-3</v>
      </c>
    </row>
    <row r="685" spans="1:3" x14ac:dyDescent="0.35">
      <c r="A685" s="1">
        <v>41904</v>
      </c>
      <c r="B685">
        <v>48.608919999999998</v>
      </c>
      <c r="C685">
        <f t="shared" si="10"/>
        <v>3.1013758739794183E-3</v>
      </c>
    </row>
    <row r="686" spans="1:3" x14ac:dyDescent="0.35">
      <c r="A686" s="1">
        <v>41905</v>
      </c>
      <c r="B686">
        <v>48.251435000000001</v>
      </c>
      <c r="C686">
        <f t="shared" si="10"/>
        <v>-7.3814848844745871E-3</v>
      </c>
    </row>
    <row r="687" spans="1:3" x14ac:dyDescent="0.35">
      <c r="A687" s="1">
        <v>41906</v>
      </c>
      <c r="B687">
        <v>48.881740999999998</v>
      </c>
      <c r="C687">
        <f t="shared" si="10"/>
        <v>1.2978363793262275E-2</v>
      </c>
    </row>
    <row r="688" spans="1:3" x14ac:dyDescent="0.35">
      <c r="A688" s="1">
        <v>41907</v>
      </c>
      <c r="B688">
        <v>48.561883000000002</v>
      </c>
      <c r="C688">
        <f t="shared" si="10"/>
        <v>-6.5650092981985701E-3</v>
      </c>
    </row>
    <row r="689" spans="1:3" x14ac:dyDescent="0.35">
      <c r="A689" s="1">
        <v>41908</v>
      </c>
      <c r="B689">
        <v>48.072688999999997</v>
      </c>
      <c r="C689">
        <f t="shared" si="10"/>
        <v>-1.0124703173868075E-2</v>
      </c>
    </row>
    <row r="690" spans="1:3" x14ac:dyDescent="0.35">
      <c r="A690" s="1">
        <v>41911</v>
      </c>
      <c r="B690">
        <v>48.646552</v>
      </c>
      <c r="C690">
        <f t="shared" si="10"/>
        <v>1.1866712936937591E-2</v>
      </c>
    </row>
    <row r="691" spans="1:3" x14ac:dyDescent="0.35">
      <c r="A691" s="1">
        <v>41912</v>
      </c>
      <c r="B691">
        <v>48.147951999999997</v>
      </c>
      <c r="C691">
        <f t="shared" si="10"/>
        <v>-1.0302328942670934E-2</v>
      </c>
    </row>
    <row r="692" spans="1:3" x14ac:dyDescent="0.35">
      <c r="A692" s="1">
        <v>41913</v>
      </c>
      <c r="B692">
        <v>47.873198000000002</v>
      </c>
      <c r="C692">
        <f t="shared" si="10"/>
        <v>-5.7227964851117629E-3</v>
      </c>
    </row>
    <row r="693" spans="1:3" x14ac:dyDescent="0.35">
      <c r="A693" s="1">
        <v>41914</v>
      </c>
      <c r="B693">
        <v>47.570022999999999</v>
      </c>
      <c r="C693">
        <f t="shared" si="10"/>
        <v>-6.3530131636590492E-3</v>
      </c>
    </row>
    <row r="694" spans="1:3" x14ac:dyDescent="0.35">
      <c r="A694" s="1">
        <v>41915</v>
      </c>
      <c r="B694">
        <v>48.176372000000001</v>
      </c>
      <c r="C694">
        <f t="shared" si="10"/>
        <v>1.2665899454636953E-2</v>
      </c>
    </row>
    <row r="695" spans="1:3" x14ac:dyDescent="0.35">
      <c r="A695" s="1">
        <v>41918</v>
      </c>
      <c r="B695">
        <v>48.422704000000003</v>
      </c>
      <c r="C695">
        <f t="shared" si="10"/>
        <v>5.1001012462185092E-3</v>
      </c>
    </row>
    <row r="696" spans="1:3" x14ac:dyDescent="0.35">
      <c r="A696" s="1">
        <v>41919</v>
      </c>
      <c r="B696">
        <v>47.153159000000002</v>
      </c>
      <c r="C696">
        <f t="shared" si="10"/>
        <v>-2.6567788868239212E-2</v>
      </c>
    </row>
    <row r="697" spans="1:3" x14ac:dyDescent="0.35">
      <c r="A697" s="1">
        <v>41920</v>
      </c>
      <c r="B697">
        <v>47.570022999999999</v>
      </c>
      <c r="C697">
        <f t="shared" si="10"/>
        <v>8.8017881673836083E-3</v>
      </c>
    </row>
    <row r="698" spans="1:3" x14ac:dyDescent="0.35">
      <c r="A698" s="1">
        <v>41921</v>
      </c>
      <c r="B698">
        <v>46.897354999999997</v>
      </c>
      <c r="C698">
        <f t="shared" si="10"/>
        <v>-1.4241516668676053E-2</v>
      </c>
    </row>
    <row r="699" spans="1:3" x14ac:dyDescent="0.35">
      <c r="A699" s="1">
        <v>41922</v>
      </c>
      <c r="B699">
        <v>47.636341999999999</v>
      </c>
      <c r="C699">
        <f t="shared" si="10"/>
        <v>1.5634680050695109E-2</v>
      </c>
    </row>
    <row r="700" spans="1:3" x14ac:dyDescent="0.35">
      <c r="A700" s="1">
        <v>41925</v>
      </c>
      <c r="B700">
        <v>46.508912000000002</v>
      </c>
      <c r="C700">
        <f t="shared" si="10"/>
        <v>-2.3952007180454409E-2</v>
      </c>
    </row>
    <row r="701" spans="1:3" x14ac:dyDescent="0.35">
      <c r="A701" s="1">
        <v>41926</v>
      </c>
      <c r="B701">
        <v>46.347848999999997</v>
      </c>
      <c r="C701">
        <f t="shared" si="10"/>
        <v>-3.4690669756407581E-3</v>
      </c>
    </row>
    <row r="702" spans="1:3" x14ac:dyDescent="0.35">
      <c r="A702" s="1">
        <v>41927</v>
      </c>
      <c r="B702">
        <v>46.385747000000002</v>
      </c>
      <c r="C702">
        <f t="shared" si="10"/>
        <v>8.1735215163801316E-4</v>
      </c>
    </row>
    <row r="703" spans="1:3" x14ac:dyDescent="0.35">
      <c r="A703" s="1">
        <v>41928</v>
      </c>
      <c r="B703">
        <v>46.632078</v>
      </c>
      <c r="C703">
        <f t="shared" si="10"/>
        <v>5.2964380933388979E-3</v>
      </c>
    </row>
    <row r="704" spans="1:3" x14ac:dyDescent="0.35">
      <c r="A704" s="1">
        <v>41929</v>
      </c>
      <c r="B704">
        <v>47.768980999999997</v>
      </c>
      <c r="C704">
        <f t="shared" si="10"/>
        <v>2.4087822381849439E-2</v>
      </c>
    </row>
    <row r="705" spans="1:3" x14ac:dyDescent="0.35">
      <c r="A705" s="1">
        <v>41932</v>
      </c>
      <c r="B705">
        <v>47.901623000000001</v>
      </c>
      <c r="C705">
        <f t="shared" si="10"/>
        <v>2.7728911377946563E-3</v>
      </c>
    </row>
    <row r="706" spans="1:3" x14ac:dyDescent="0.35">
      <c r="A706" s="1">
        <v>41933</v>
      </c>
      <c r="B706">
        <v>49.218538000000002</v>
      </c>
      <c r="C706">
        <f t="shared" si="10"/>
        <v>2.7120954216522164E-2</v>
      </c>
    </row>
    <row r="707" spans="1:3" x14ac:dyDescent="0.35">
      <c r="A707" s="1">
        <v>41934</v>
      </c>
      <c r="B707">
        <v>49.114320999999997</v>
      </c>
      <c r="C707">
        <f t="shared" si="10"/>
        <v>-2.1196788150117237E-3</v>
      </c>
    </row>
    <row r="708" spans="1:3" x14ac:dyDescent="0.35">
      <c r="A708" s="1">
        <v>41935</v>
      </c>
      <c r="B708">
        <v>49.739618999999998</v>
      </c>
      <c r="C708">
        <f t="shared" ref="C708:C771" si="11">LN(B708/B707)</f>
        <v>1.26511161806685E-2</v>
      </c>
    </row>
    <row r="709" spans="1:3" x14ac:dyDescent="0.35">
      <c r="A709" s="1">
        <v>41936</v>
      </c>
      <c r="B709">
        <v>50.810206000000001</v>
      </c>
      <c r="C709">
        <f t="shared" si="11"/>
        <v>2.129546140263746E-2</v>
      </c>
    </row>
    <row r="710" spans="1:3" x14ac:dyDescent="0.35">
      <c r="A710" s="1">
        <v>41939</v>
      </c>
      <c r="B710">
        <v>50.715462000000002</v>
      </c>
      <c r="C710">
        <f t="shared" si="11"/>
        <v>-1.8664054001229487E-3</v>
      </c>
    </row>
    <row r="711" spans="1:3" x14ac:dyDescent="0.35">
      <c r="A711" s="1">
        <v>41940</v>
      </c>
      <c r="B711">
        <v>51.350236000000002</v>
      </c>
      <c r="C711">
        <f t="shared" si="11"/>
        <v>1.2438697757110305E-2</v>
      </c>
    </row>
    <row r="712" spans="1:3" x14ac:dyDescent="0.35">
      <c r="A712" s="1">
        <v>41941</v>
      </c>
      <c r="B712">
        <v>51.312337999999997</v>
      </c>
      <c r="C712">
        <f t="shared" si="11"/>
        <v>-7.3830219221834924E-4</v>
      </c>
    </row>
    <row r="713" spans="1:3" x14ac:dyDescent="0.35">
      <c r="A713" s="1">
        <v>41942</v>
      </c>
      <c r="B713">
        <v>55.878909</v>
      </c>
      <c r="C713">
        <f t="shared" si="11"/>
        <v>8.5255780136002116E-2</v>
      </c>
    </row>
    <row r="714" spans="1:3" x14ac:dyDescent="0.35">
      <c r="A714" s="1">
        <v>41943</v>
      </c>
      <c r="B714">
        <v>55.130445000000002</v>
      </c>
      <c r="C714">
        <f t="shared" si="11"/>
        <v>-1.3484905818973904E-2</v>
      </c>
    </row>
    <row r="715" spans="1:3" x14ac:dyDescent="0.35">
      <c r="A715" s="1">
        <v>41946</v>
      </c>
      <c r="B715">
        <v>54.760950999999999</v>
      </c>
      <c r="C715">
        <f t="shared" si="11"/>
        <v>-6.724737438770439E-3</v>
      </c>
    </row>
    <row r="716" spans="1:3" x14ac:dyDescent="0.35">
      <c r="A716" s="1">
        <v>41947</v>
      </c>
      <c r="B716">
        <v>54.798848999999997</v>
      </c>
      <c r="C716">
        <f t="shared" si="11"/>
        <v>6.9182312329079114E-4</v>
      </c>
    </row>
    <row r="717" spans="1:3" x14ac:dyDescent="0.35">
      <c r="A717" s="1">
        <v>41948</v>
      </c>
      <c r="B717">
        <v>54.779899999999998</v>
      </c>
      <c r="C717">
        <f t="shared" si="11"/>
        <v>-3.4585173424240488E-4</v>
      </c>
    </row>
    <row r="718" spans="1:3" x14ac:dyDescent="0.35">
      <c r="A718" s="1">
        <v>41949</v>
      </c>
      <c r="B718">
        <v>55.386248999999999</v>
      </c>
      <c r="C718">
        <f t="shared" si="11"/>
        <v>1.1008011597391433E-2</v>
      </c>
    </row>
    <row r="719" spans="1:3" x14ac:dyDescent="0.35">
      <c r="A719" s="1">
        <v>41950</v>
      </c>
      <c r="B719">
        <v>55.253610999999999</v>
      </c>
      <c r="C719">
        <f t="shared" si="11"/>
        <v>-2.3976542186846523E-3</v>
      </c>
    </row>
    <row r="720" spans="1:3" x14ac:dyDescent="0.35">
      <c r="A720" s="1">
        <v>41953</v>
      </c>
      <c r="B720">
        <v>55.717849000000001</v>
      </c>
      <c r="C720">
        <f t="shared" si="11"/>
        <v>8.3668487052917656E-3</v>
      </c>
    </row>
    <row r="721" spans="1:3" x14ac:dyDescent="0.35">
      <c r="A721" s="1">
        <v>41954</v>
      </c>
      <c r="B721">
        <v>55.632581000000002</v>
      </c>
      <c r="C721">
        <f t="shared" si="11"/>
        <v>-1.5315255929741619E-3</v>
      </c>
    </row>
    <row r="722" spans="1:3" x14ac:dyDescent="0.35">
      <c r="A722" s="1">
        <v>41955</v>
      </c>
      <c r="B722">
        <v>55.528364000000003</v>
      </c>
      <c r="C722">
        <f t="shared" si="11"/>
        <v>-1.875065573335287E-3</v>
      </c>
    </row>
    <row r="723" spans="1:3" x14ac:dyDescent="0.35">
      <c r="A723" s="1">
        <v>41956</v>
      </c>
      <c r="B723">
        <v>54.760950999999999</v>
      </c>
      <c r="C723">
        <f t="shared" si="11"/>
        <v>-1.3916586306737585E-2</v>
      </c>
    </row>
    <row r="724" spans="1:3" x14ac:dyDescent="0.35">
      <c r="A724" s="1">
        <v>41957</v>
      </c>
      <c r="B724">
        <v>54.903066000000003</v>
      </c>
      <c r="C724">
        <f t="shared" si="11"/>
        <v>2.5918269901709142E-3</v>
      </c>
    </row>
    <row r="725" spans="1:3" x14ac:dyDescent="0.35">
      <c r="A725" s="1">
        <v>41960</v>
      </c>
      <c r="B725">
        <v>55.357827999999998</v>
      </c>
      <c r="C725">
        <f t="shared" si="11"/>
        <v>8.2488824850549935E-3</v>
      </c>
    </row>
    <row r="726" spans="1:3" x14ac:dyDescent="0.35">
      <c r="A726" s="1">
        <v>41961</v>
      </c>
      <c r="B726">
        <v>55.613632000000003</v>
      </c>
      <c r="C726">
        <f t="shared" si="11"/>
        <v>4.6102746252927092E-3</v>
      </c>
    </row>
    <row r="727" spans="1:3" x14ac:dyDescent="0.35">
      <c r="A727" s="1">
        <v>41962</v>
      </c>
      <c r="B727">
        <v>55.717849000000001</v>
      </c>
      <c r="C727">
        <f t="shared" si="11"/>
        <v>1.8721933725283214E-3</v>
      </c>
    </row>
    <row r="728" spans="1:3" x14ac:dyDescent="0.35">
      <c r="A728" s="1">
        <v>41963</v>
      </c>
      <c r="B728">
        <v>55.528364000000003</v>
      </c>
      <c r="C728">
        <f t="shared" si="11"/>
        <v>-3.4065911663094281E-3</v>
      </c>
    </row>
    <row r="729" spans="1:3" x14ac:dyDescent="0.35">
      <c r="A729" s="1">
        <v>41964</v>
      </c>
      <c r="B729">
        <v>55.708371999999997</v>
      </c>
      <c r="C729">
        <f t="shared" si="11"/>
        <v>3.2364875778038891E-3</v>
      </c>
    </row>
    <row r="730" spans="1:3" x14ac:dyDescent="0.35">
      <c r="A730" s="1">
        <v>41967</v>
      </c>
      <c r="B730">
        <v>55.774692000000002</v>
      </c>
      <c r="C730">
        <f t="shared" si="11"/>
        <v>1.189777270983203E-3</v>
      </c>
    </row>
    <row r="731" spans="1:3" x14ac:dyDescent="0.35">
      <c r="A731" s="1">
        <v>41968</v>
      </c>
      <c r="B731">
        <v>55.443095999999997</v>
      </c>
      <c r="C731">
        <f t="shared" si="11"/>
        <v>-5.9630206377239547E-3</v>
      </c>
    </row>
    <row r="732" spans="1:3" x14ac:dyDescent="0.35">
      <c r="A732" s="1">
        <v>41969</v>
      </c>
      <c r="B732">
        <v>55.765219000000002</v>
      </c>
      <c r="C732">
        <f t="shared" si="11"/>
        <v>5.7931621550006062E-3</v>
      </c>
    </row>
    <row r="733" spans="1:3" x14ac:dyDescent="0.35">
      <c r="A733" s="1">
        <v>41971</v>
      </c>
      <c r="B733">
        <v>55.945228</v>
      </c>
      <c r="C733">
        <f t="shared" si="11"/>
        <v>3.2227810493414594E-3</v>
      </c>
    </row>
    <row r="734" spans="1:3" x14ac:dyDescent="0.35">
      <c r="A734" s="1">
        <v>41974</v>
      </c>
      <c r="B734">
        <v>55.945228</v>
      </c>
      <c r="C734">
        <f t="shared" si="11"/>
        <v>0</v>
      </c>
    </row>
    <row r="735" spans="1:3" x14ac:dyDescent="0.35">
      <c r="A735" s="1">
        <v>41975</v>
      </c>
      <c r="B735">
        <v>56.125239999999998</v>
      </c>
      <c r="C735">
        <f t="shared" si="11"/>
        <v>3.212481539933565E-3</v>
      </c>
    </row>
    <row r="736" spans="1:3" x14ac:dyDescent="0.35">
      <c r="A736" s="1">
        <v>41976</v>
      </c>
      <c r="B736">
        <v>55.926279000000001</v>
      </c>
      <c r="C736">
        <f t="shared" si="11"/>
        <v>-3.5512451927950037E-3</v>
      </c>
    </row>
    <row r="737" spans="1:3" x14ac:dyDescent="0.35">
      <c r="A737" s="1">
        <v>41977</v>
      </c>
      <c r="B737">
        <v>55.793641000000001</v>
      </c>
      <c r="C737">
        <f t="shared" si="11"/>
        <v>-2.3744747099566136E-3</v>
      </c>
    </row>
    <row r="738" spans="1:3" x14ac:dyDescent="0.35">
      <c r="A738" s="1">
        <v>41978</v>
      </c>
      <c r="B738">
        <v>57.461103999999999</v>
      </c>
      <c r="C738">
        <f t="shared" si="11"/>
        <v>2.9448364412599824E-2</v>
      </c>
    </row>
    <row r="739" spans="1:3" x14ac:dyDescent="0.35">
      <c r="A739" s="1">
        <v>41981</v>
      </c>
      <c r="B739">
        <v>57.480049000000001</v>
      </c>
      <c r="C739">
        <f t="shared" si="11"/>
        <v>3.2964694849645033E-4</v>
      </c>
    </row>
    <row r="740" spans="1:3" x14ac:dyDescent="0.35">
      <c r="A740" s="1">
        <v>41982</v>
      </c>
      <c r="B740">
        <v>56.816856999999999</v>
      </c>
      <c r="C740">
        <f t="shared" si="11"/>
        <v>-1.1604853814695251E-2</v>
      </c>
    </row>
    <row r="741" spans="1:3" x14ac:dyDescent="0.35">
      <c r="A741" s="1">
        <v>41983</v>
      </c>
      <c r="B741">
        <v>56.163133999999999</v>
      </c>
      <c r="C741">
        <f t="shared" si="11"/>
        <v>-1.1572496862361958E-2</v>
      </c>
    </row>
    <row r="742" spans="1:3" x14ac:dyDescent="0.35">
      <c r="A742" s="1">
        <v>41984</v>
      </c>
      <c r="B742">
        <v>56.542104000000002</v>
      </c>
      <c r="C742">
        <f t="shared" si="11"/>
        <v>6.7250011620993482E-3</v>
      </c>
    </row>
    <row r="743" spans="1:3" x14ac:dyDescent="0.35">
      <c r="A743" s="1">
        <v>41985</v>
      </c>
      <c r="B743">
        <v>55.661002000000003</v>
      </c>
      <c r="C743">
        <f t="shared" si="11"/>
        <v>-1.5705806074272841E-2</v>
      </c>
    </row>
    <row r="744" spans="1:3" x14ac:dyDescent="0.35">
      <c r="A744" s="1">
        <v>41988</v>
      </c>
      <c r="B744">
        <v>55.471516999999999</v>
      </c>
      <c r="C744">
        <f t="shared" si="11"/>
        <v>-3.4100762823657121E-3</v>
      </c>
    </row>
    <row r="745" spans="1:3" x14ac:dyDescent="0.35">
      <c r="A745" s="1">
        <v>41989</v>
      </c>
      <c r="B745">
        <v>54.656734</v>
      </c>
      <c r="C745">
        <f t="shared" si="11"/>
        <v>-1.4797254283709902E-2</v>
      </c>
    </row>
    <row r="746" spans="1:3" x14ac:dyDescent="0.35">
      <c r="A746" s="1">
        <v>41990</v>
      </c>
      <c r="B746">
        <v>56.077866</v>
      </c>
      <c r="C746">
        <f t="shared" si="11"/>
        <v>2.5668761694989779E-2</v>
      </c>
    </row>
    <row r="747" spans="1:3" x14ac:dyDescent="0.35">
      <c r="A747" s="1">
        <v>41991</v>
      </c>
      <c r="B747">
        <v>57.593741999999999</v>
      </c>
      <c r="C747">
        <f t="shared" si="11"/>
        <v>2.6672726745557353E-2</v>
      </c>
    </row>
    <row r="748" spans="1:3" x14ac:dyDescent="0.35">
      <c r="A748" s="1">
        <v>41992</v>
      </c>
      <c r="B748">
        <v>58.076926</v>
      </c>
      <c r="C748">
        <f t="shared" si="11"/>
        <v>8.3545261524863839E-3</v>
      </c>
    </row>
    <row r="749" spans="1:3" x14ac:dyDescent="0.35">
      <c r="A749" s="1">
        <v>41995</v>
      </c>
      <c r="B749">
        <v>57.849547000000001</v>
      </c>
      <c r="C749">
        <f t="shared" si="11"/>
        <v>-3.9228191059561155E-3</v>
      </c>
    </row>
    <row r="750" spans="1:3" x14ac:dyDescent="0.35">
      <c r="A750" s="1">
        <v>41996</v>
      </c>
      <c r="B750">
        <v>56.049444999999999</v>
      </c>
      <c r="C750">
        <f t="shared" si="11"/>
        <v>-3.1611375416838776E-2</v>
      </c>
    </row>
    <row r="751" spans="1:3" x14ac:dyDescent="0.35">
      <c r="A751" s="1">
        <v>41997</v>
      </c>
      <c r="B751">
        <v>56.039971999999999</v>
      </c>
      <c r="C751">
        <f t="shared" si="11"/>
        <v>-1.690257702483362E-4</v>
      </c>
    </row>
    <row r="752" spans="1:3" x14ac:dyDescent="0.35">
      <c r="A752" s="1">
        <v>41999</v>
      </c>
      <c r="B752">
        <v>56.447364</v>
      </c>
      <c r="C752">
        <f t="shared" si="11"/>
        <v>7.2433714884809425E-3</v>
      </c>
    </row>
    <row r="753" spans="1:3" x14ac:dyDescent="0.35">
      <c r="A753" s="1">
        <v>42002</v>
      </c>
      <c r="B753">
        <v>56.66527</v>
      </c>
      <c r="C753">
        <f t="shared" si="11"/>
        <v>3.8529077055346724E-3</v>
      </c>
    </row>
    <row r="754" spans="1:3" x14ac:dyDescent="0.35">
      <c r="A754" s="1">
        <v>42003</v>
      </c>
      <c r="B754">
        <v>56.617601000000001</v>
      </c>
      <c r="C754">
        <f t="shared" si="11"/>
        <v>-8.4159242068602568E-4</v>
      </c>
    </row>
    <row r="755" spans="1:3" x14ac:dyDescent="0.35">
      <c r="A755" s="1">
        <v>42004</v>
      </c>
      <c r="B755">
        <v>56.274405999999999</v>
      </c>
      <c r="C755">
        <f t="shared" si="11"/>
        <v>-6.080077170562183E-3</v>
      </c>
    </row>
    <row r="756" spans="1:3" x14ac:dyDescent="0.35">
      <c r="A756" s="1">
        <v>42006</v>
      </c>
      <c r="B756">
        <v>56.731999000000002</v>
      </c>
      <c r="C756">
        <f t="shared" si="11"/>
        <v>8.0985763772882663E-3</v>
      </c>
    </row>
    <row r="757" spans="1:3" x14ac:dyDescent="0.35">
      <c r="A757" s="1">
        <v>42009</v>
      </c>
      <c r="B757">
        <v>55.845416</v>
      </c>
      <c r="C757">
        <f t="shared" si="11"/>
        <v>-1.5750962650858329E-2</v>
      </c>
    </row>
    <row r="758" spans="1:3" x14ac:dyDescent="0.35">
      <c r="A758" s="1">
        <v>42010</v>
      </c>
      <c r="B758">
        <v>55.750081999999999</v>
      </c>
      <c r="C758">
        <f t="shared" si="11"/>
        <v>-1.7085639636019851E-3</v>
      </c>
    </row>
    <row r="759" spans="1:3" x14ac:dyDescent="0.35">
      <c r="A759" s="1">
        <v>42011</v>
      </c>
      <c r="B759">
        <v>56.474606000000001</v>
      </c>
      <c r="C759">
        <f t="shared" si="11"/>
        <v>1.2912204600275272E-2</v>
      </c>
    </row>
    <row r="760" spans="1:3" x14ac:dyDescent="0.35">
      <c r="A760" s="1">
        <v>42012</v>
      </c>
      <c r="B760">
        <v>57.885517</v>
      </c>
      <c r="C760">
        <f t="shared" si="11"/>
        <v>2.4676129328482753E-2</v>
      </c>
    </row>
    <row r="761" spans="1:3" x14ac:dyDescent="0.35">
      <c r="A761" s="1">
        <v>42013</v>
      </c>
      <c r="B761">
        <v>57.504187999999999</v>
      </c>
      <c r="C761">
        <f t="shared" si="11"/>
        <v>-6.6094351863329806E-3</v>
      </c>
    </row>
    <row r="762" spans="1:3" x14ac:dyDescent="0.35">
      <c r="A762" s="1">
        <v>42016</v>
      </c>
      <c r="B762">
        <v>59.277361999999997</v>
      </c>
      <c r="C762">
        <f t="shared" si="11"/>
        <v>3.0369699389293764E-2</v>
      </c>
    </row>
    <row r="763" spans="1:3" x14ac:dyDescent="0.35">
      <c r="A763" s="1">
        <v>42017</v>
      </c>
      <c r="B763">
        <v>60.173479999999998</v>
      </c>
      <c r="C763">
        <f t="shared" si="11"/>
        <v>1.5004244367894829E-2</v>
      </c>
    </row>
    <row r="764" spans="1:3" x14ac:dyDescent="0.35">
      <c r="A764" s="1">
        <v>42018</v>
      </c>
      <c r="B764">
        <v>60.011417999999999</v>
      </c>
      <c r="C764">
        <f t="shared" si="11"/>
        <v>-2.6968795734255689E-3</v>
      </c>
    </row>
    <row r="765" spans="1:3" x14ac:dyDescent="0.35">
      <c r="A765" s="1">
        <v>42019</v>
      </c>
      <c r="B765">
        <v>58.753036999999999</v>
      </c>
      <c r="C765">
        <f t="shared" si="11"/>
        <v>-2.1191998812131883E-2</v>
      </c>
    </row>
    <row r="766" spans="1:3" x14ac:dyDescent="0.35">
      <c r="A766" s="1">
        <v>42020</v>
      </c>
      <c r="B766">
        <v>59.401294</v>
      </c>
      <c r="C766">
        <f t="shared" si="11"/>
        <v>1.0973165337884084E-2</v>
      </c>
    </row>
    <row r="767" spans="1:3" x14ac:dyDescent="0.35">
      <c r="A767" s="1">
        <v>42024</v>
      </c>
      <c r="B767">
        <v>59.534757999999997</v>
      </c>
      <c r="C767">
        <f t="shared" si="11"/>
        <v>2.2442994159612654E-3</v>
      </c>
    </row>
    <row r="768" spans="1:3" x14ac:dyDescent="0.35">
      <c r="A768" s="1">
        <v>42025</v>
      </c>
      <c r="B768">
        <v>59.058098999999999</v>
      </c>
      <c r="C768">
        <f t="shared" si="11"/>
        <v>-8.0386218671460695E-3</v>
      </c>
    </row>
    <row r="769" spans="1:3" x14ac:dyDescent="0.35">
      <c r="A769" s="1">
        <v>42026</v>
      </c>
      <c r="B769">
        <v>59.191563000000002</v>
      </c>
      <c r="C769">
        <f t="shared" si="11"/>
        <v>2.2573266496509832E-3</v>
      </c>
    </row>
    <row r="770" spans="1:3" x14ac:dyDescent="0.35">
      <c r="A770" s="1">
        <v>42027</v>
      </c>
      <c r="B770">
        <v>59.172496000000002</v>
      </c>
      <c r="C770">
        <f t="shared" si="11"/>
        <v>-3.2217550371312954E-4</v>
      </c>
    </row>
    <row r="771" spans="1:3" x14ac:dyDescent="0.35">
      <c r="A771" s="1">
        <v>42030</v>
      </c>
      <c r="B771">
        <v>59.544289999999997</v>
      </c>
      <c r="C771">
        <f t="shared" si="11"/>
        <v>6.2635660558694609E-3</v>
      </c>
    </row>
    <row r="772" spans="1:3" x14ac:dyDescent="0.35">
      <c r="A772" s="1">
        <v>42031</v>
      </c>
      <c r="B772">
        <v>59.096232000000001</v>
      </c>
      <c r="C772">
        <f t="shared" ref="C772:C835" si="12">LN(B772/B771)</f>
        <v>-7.5532393593746574E-3</v>
      </c>
    </row>
    <row r="773" spans="1:3" x14ac:dyDescent="0.35">
      <c r="A773" s="1">
        <v>42032</v>
      </c>
      <c r="B773">
        <v>58.467041999999999</v>
      </c>
      <c r="C773">
        <f t="shared" si="12"/>
        <v>-1.0703955172670617E-2</v>
      </c>
    </row>
    <row r="774" spans="1:3" x14ac:dyDescent="0.35">
      <c r="A774" s="1">
        <v>42033</v>
      </c>
      <c r="B774">
        <v>58.285908999999997</v>
      </c>
      <c r="C774">
        <f t="shared" si="12"/>
        <v>-3.102844832139252E-3</v>
      </c>
    </row>
    <row r="775" spans="1:3" x14ac:dyDescent="0.35">
      <c r="A775" s="1">
        <v>42034</v>
      </c>
      <c r="B775">
        <v>57.456522999999997</v>
      </c>
      <c r="C775">
        <f t="shared" si="12"/>
        <v>-1.4331825969589115E-2</v>
      </c>
    </row>
    <row r="776" spans="1:3" x14ac:dyDescent="0.35">
      <c r="A776" s="1">
        <v>42037</v>
      </c>
      <c r="B776">
        <v>57.418388999999998</v>
      </c>
      <c r="C776">
        <f t="shared" si="12"/>
        <v>-6.6392218695694185E-4</v>
      </c>
    </row>
    <row r="777" spans="1:3" x14ac:dyDescent="0.35">
      <c r="A777" s="1">
        <v>42038</v>
      </c>
      <c r="B777">
        <v>57.065662000000003</v>
      </c>
      <c r="C777">
        <f t="shared" si="12"/>
        <v>-6.1620481286237747E-3</v>
      </c>
    </row>
    <row r="778" spans="1:3" x14ac:dyDescent="0.35">
      <c r="A778" s="1">
        <v>42039</v>
      </c>
      <c r="B778">
        <v>56.474606000000001</v>
      </c>
      <c r="C778">
        <f t="shared" si="12"/>
        <v>-1.041148395293332E-2</v>
      </c>
    </row>
    <row r="779" spans="1:3" x14ac:dyDescent="0.35">
      <c r="A779" s="1">
        <v>42040</v>
      </c>
      <c r="B779">
        <v>57.418388999999998</v>
      </c>
      <c r="C779">
        <f t="shared" si="12"/>
        <v>1.6573532081557169E-2</v>
      </c>
    </row>
    <row r="780" spans="1:3" x14ac:dyDescent="0.35">
      <c r="A780" s="1">
        <v>42041</v>
      </c>
      <c r="B780">
        <v>56.884529999999998</v>
      </c>
      <c r="C780">
        <f t="shared" si="12"/>
        <v>-9.3411941990042997E-3</v>
      </c>
    </row>
    <row r="781" spans="1:3" x14ac:dyDescent="0.35">
      <c r="A781" s="1">
        <v>42044</v>
      </c>
      <c r="B781">
        <v>56.102808000000003</v>
      </c>
      <c r="C781">
        <f t="shared" si="12"/>
        <v>-1.3837558922039363E-2</v>
      </c>
    </row>
    <row r="782" spans="1:3" x14ac:dyDescent="0.35">
      <c r="A782" s="1">
        <v>42045</v>
      </c>
      <c r="B782">
        <v>57.037064000000001</v>
      </c>
      <c r="C782">
        <f t="shared" si="12"/>
        <v>1.6515437378553662E-2</v>
      </c>
    </row>
    <row r="783" spans="1:3" x14ac:dyDescent="0.35">
      <c r="A783" s="1">
        <v>42046</v>
      </c>
      <c r="B783">
        <v>56.541338000000003</v>
      </c>
      <c r="C783">
        <f t="shared" si="12"/>
        <v>-8.7292854828801142E-3</v>
      </c>
    </row>
    <row r="784" spans="1:3" x14ac:dyDescent="0.35">
      <c r="A784" s="1">
        <v>42047</v>
      </c>
      <c r="B784">
        <v>56.703400000000002</v>
      </c>
      <c r="C784">
        <f t="shared" si="12"/>
        <v>2.8621570148986762E-3</v>
      </c>
    </row>
    <row r="785" spans="1:3" x14ac:dyDescent="0.35">
      <c r="A785" s="1">
        <v>42048</v>
      </c>
      <c r="B785">
        <v>57.237259999999999</v>
      </c>
      <c r="C785">
        <f t="shared" si="12"/>
        <v>9.3709112566453343E-3</v>
      </c>
    </row>
    <row r="786" spans="1:3" x14ac:dyDescent="0.35">
      <c r="A786" s="1">
        <v>42052</v>
      </c>
      <c r="B786">
        <v>57.294457000000001</v>
      </c>
      <c r="C786">
        <f t="shared" si="12"/>
        <v>9.9879764755417331E-4</v>
      </c>
    </row>
    <row r="787" spans="1:3" x14ac:dyDescent="0.35">
      <c r="A787" s="1">
        <v>42053</v>
      </c>
      <c r="B787">
        <v>57.208658</v>
      </c>
      <c r="C787">
        <f t="shared" si="12"/>
        <v>-1.4986319989282713E-3</v>
      </c>
    </row>
    <row r="788" spans="1:3" x14ac:dyDescent="0.35">
      <c r="A788" s="1">
        <v>42054</v>
      </c>
      <c r="B788">
        <v>56.770131999999997</v>
      </c>
      <c r="C788">
        <f t="shared" si="12"/>
        <v>-7.6949082161192174E-3</v>
      </c>
    </row>
    <row r="789" spans="1:3" x14ac:dyDescent="0.35">
      <c r="A789" s="1">
        <v>42055</v>
      </c>
      <c r="B789">
        <v>57.694853000000002</v>
      </c>
      <c r="C789">
        <f t="shared" si="12"/>
        <v>1.6157624410609125E-2</v>
      </c>
    </row>
    <row r="790" spans="1:3" x14ac:dyDescent="0.35">
      <c r="A790" s="1">
        <v>42058</v>
      </c>
      <c r="B790">
        <v>58.428908999999997</v>
      </c>
      <c r="C790">
        <f t="shared" si="12"/>
        <v>1.2642817714624716E-2</v>
      </c>
    </row>
    <row r="791" spans="1:3" x14ac:dyDescent="0.35">
      <c r="A791" s="1">
        <v>42059</v>
      </c>
      <c r="B791">
        <v>58.581439000000003</v>
      </c>
      <c r="C791">
        <f t="shared" si="12"/>
        <v>2.6071213188181585E-3</v>
      </c>
    </row>
    <row r="792" spans="1:3" x14ac:dyDescent="0.35">
      <c r="A792" s="1">
        <v>42060</v>
      </c>
      <c r="B792">
        <v>58.362177000000003</v>
      </c>
      <c r="C792">
        <f t="shared" si="12"/>
        <v>-3.7498798896578537E-3</v>
      </c>
    </row>
    <row r="793" spans="1:3" x14ac:dyDescent="0.35">
      <c r="A793" s="1">
        <v>42061</v>
      </c>
      <c r="B793">
        <v>58.590971000000003</v>
      </c>
      <c r="C793">
        <f t="shared" si="12"/>
        <v>3.9125803072906865E-3</v>
      </c>
    </row>
    <row r="794" spans="1:3" x14ac:dyDescent="0.35">
      <c r="A794" s="1">
        <v>42062</v>
      </c>
      <c r="B794">
        <v>58.076177999999999</v>
      </c>
      <c r="C794">
        <f t="shared" si="12"/>
        <v>-8.8250436472411976E-3</v>
      </c>
    </row>
    <row r="795" spans="1:3" x14ac:dyDescent="0.35">
      <c r="A795" s="1">
        <v>42065</v>
      </c>
      <c r="B795">
        <v>59.391759</v>
      </c>
      <c r="C795">
        <f t="shared" si="12"/>
        <v>2.2399916803821127E-2</v>
      </c>
    </row>
    <row r="796" spans="1:3" x14ac:dyDescent="0.35">
      <c r="A796" s="1">
        <v>42066</v>
      </c>
      <c r="B796">
        <v>59.029496999999999</v>
      </c>
      <c r="C796">
        <f t="shared" si="12"/>
        <v>-6.1182112446196337E-3</v>
      </c>
    </row>
    <row r="797" spans="1:3" x14ac:dyDescent="0.35">
      <c r="A797" s="1">
        <v>42067</v>
      </c>
      <c r="B797">
        <v>62.604441999999999</v>
      </c>
      <c r="C797">
        <f t="shared" si="12"/>
        <v>5.8798965929750986E-2</v>
      </c>
    </row>
    <row r="798" spans="1:3" x14ac:dyDescent="0.35">
      <c r="A798" s="1">
        <v>42068</v>
      </c>
      <c r="B798">
        <v>62.966707999999997</v>
      </c>
      <c r="C798">
        <f t="shared" si="12"/>
        <v>5.7699082160397059E-3</v>
      </c>
    </row>
    <row r="799" spans="1:3" x14ac:dyDescent="0.35">
      <c r="A799" s="1">
        <v>42069</v>
      </c>
      <c r="B799">
        <v>62.080120999999998</v>
      </c>
      <c r="C799">
        <f t="shared" si="12"/>
        <v>-1.4180317300111345E-2</v>
      </c>
    </row>
    <row r="800" spans="1:3" x14ac:dyDescent="0.35">
      <c r="A800" s="1">
        <v>42072</v>
      </c>
      <c r="B800">
        <v>63.262233999999999</v>
      </c>
      <c r="C800">
        <f t="shared" si="12"/>
        <v>1.8862706857726768E-2</v>
      </c>
    </row>
    <row r="801" spans="1:3" x14ac:dyDescent="0.35">
      <c r="A801" s="1">
        <v>42073</v>
      </c>
      <c r="B801">
        <v>62.470978000000002</v>
      </c>
      <c r="C801">
        <f t="shared" si="12"/>
        <v>-1.2586434931149288E-2</v>
      </c>
    </row>
    <row r="802" spans="1:3" x14ac:dyDescent="0.35">
      <c r="A802" s="1">
        <v>42074</v>
      </c>
      <c r="B802">
        <v>62.537709999999997</v>
      </c>
      <c r="C802">
        <f t="shared" si="12"/>
        <v>1.0676378963149565E-3</v>
      </c>
    </row>
    <row r="803" spans="1:3" x14ac:dyDescent="0.35">
      <c r="A803" s="1">
        <v>42075</v>
      </c>
      <c r="B803">
        <v>63.538697999999997</v>
      </c>
      <c r="C803">
        <f t="shared" si="12"/>
        <v>1.587940280825886E-2</v>
      </c>
    </row>
    <row r="804" spans="1:3" x14ac:dyDescent="0.35">
      <c r="A804" s="1">
        <v>42076</v>
      </c>
      <c r="B804">
        <v>63.748429000000002</v>
      </c>
      <c r="C804">
        <f t="shared" si="12"/>
        <v>3.2954029954804596E-3</v>
      </c>
    </row>
    <row r="805" spans="1:3" x14ac:dyDescent="0.35">
      <c r="A805" s="1">
        <v>42079</v>
      </c>
      <c r="B805">
        <v>64.854275000000001</v>
      </c>
      <c r="C805">
        <f t="shared" si="12"/>
        <v>1.7198289349079743E-2</v>
      </c>
    </row>
    <row r="806" spans="1:3" x14ac:dyDescent="0.35">
      <c r="A806" s="1">
        <v>42080</v>
      </c>
      <c r="B806">
        <v>64.463418000000004</v>
      </c>
      <c r="C806">
        <f t="shared" si="12"/>
        <v>-6.0449298333394618E-3</v>
      </c>
    </row>
    <row r="807" spans="1:3" x14ac:dyDescent="0.35">
      <c r="A807" s="1">
        <v>42081</v>
      </c>
      <c r="B807">
        <v>65.273737999999994</v>
      </c>
      <c r="C807">
        <f t="shared" si="12"/>
        <v>1.2491880696258973E-2</v>
      </c>
    </row>
    <row r="808" spans="1:3" x14ac:dyDescent="0.35">
      <c r="A808" s="1">
        <v>42082</v>
      </c>
      <c r="B808">
        <v>65.130737999999994</v>
      </c>
      <c r="C808">
        <f t="shared" si="12"/>
        <v>-2.19317713173388E-3</v>
      </c>
    </row>
    <row r="809" spans="1:3" x14ac:dyDescent="0.35">
      <c r="A809" s="1">
        <v>42083</v>
      </c>
      <c r="B809">
        <v>64.596881999999994</v>
      </c>
      <c r="C809">
        <f t="shared" si="12"/>
        <v>-8.2304603080659844E-3</v>
      </c>
    </row>
    <row r="810" spans="1:3" x14ac:dyDescent="0.35">
      <c r="A810" s="1">
        <v>42086</v>
      </c>
      <c r="B810">
        <v>64.425285000000002</v>
      </c>
      <c r="C810">
        <f t="shared" si="12"/>
        <v>-2.6599630926441345E-3</v>
      </c>
    </row>
    <row r="811" spans="1:3" x14ac:dyDescent="0.35">
      <c r="A811" s="1">
        <v>42087</v>
      </c>
      <c r="B811">
        <v>62.623513000000003</v>
      </c>
      <c r="C811">
        <f t="shared" si="12"/>
        <v>-2.836536566504334E-2</v>
      </c>
    </row>
    <row r="812" spans="1:3" x14ac:dyDescent="0.35">
      <c r="A812" s="1">
        <v>42088</v>
      </c>
      <c r="B812">
        <v>61.679721999999998</v>
      </c>
      <c r="C812">
        <f t="shared" si="12"/>
        <v>-1.5185592500821365E-2</v>
      </c>
    </row>
    <row r="813" spans="1:3" x14ac:dyDescent="0.35">
      <c r="A813" s="1">
        <v>42089</v>
      </c>
      <c r="B813">
        <v>61.965719999999997</v>
      </c>
      <c r="C813">
        <f t="shared" si="12"/>
        <v>4.6261068006078114E-3</v>
      </c>
    </row>
    <row r="814" spans="1:3" x14ac:dyDescent="0.35">
      <c r="A814" s="1">
        <v>42090</v>
      </c>
      <c r="B814">
        <v>62.213585000000002</v>
      </c>
      <c r="C814">
        <f t="shared" si="12"/>
        <v>3.9920553456968752E-3</v>
      </c>
    </row>
    <row r="815" spans="1:3" x14ac:dyDescent="0.35">
      <c r="A815" s="1">
        <v>42093</v>
      </c>
      <c r="B815">
        <v>62.690244999999997</v>
      </c>
      <c r="C815">
        <f t="shared" si="12"/>
        <v>7.6324691399289645E-3</v>
      </c>
    </row>
    <row r="816" spans="1:3" x14ac:dyDescent="0.35">
      <c r="A816" s="1">
        <v>42094</v>
      </c>
      <c r="B816">
        <v>61.489061</v>
      </c>
      <c r="C816">
        <f t="shared" si="12"/>
        <v>-1.93465643245147E-2</v>
      </c>
    </row>
    <row r="817" spans="1:3" x14ac:dyDescent="0.35">
      <c r="A817" s="1">
        <v>42095</v>
      </c>
      <c r="B817">
        <v>60.942534999999999</v>
      </c>
      <c r="C817">
        <f t="shared" si="12"/>
        <v>-8.9279180872616562E-3</v>
      </c>
    </row>
    <row r="818" spans="1:3" x14ac:dyDescent="0.35">
      <c r="A818" s="1">
        <v>42096</v>
      </c>
      <c r="B818">
        <v>60.626123</v>
      </c>
      <c r="C818">
        <f t="shared" si="12"/>
        <v>-5.2054981883556724E-3</v>
      </c>
    </row>
    <row r="819" spans="1:3" x14ac:dyDescent="0.35">
      <c r="A819" s="1">
        <v>42100</v>
      </c>
      <c r="B819">
        <v>60.405594999999998</v>
      </c>
      <c r="C819">
        <f t="shared" si="12"/>
        <v>-3.6441396964458188E-3</v>
      </c>
    </row>
    <row r="820" spans="1:3" x14ac:dyDescent="0.35">
      <c r="A820" s="1">
        <v>42101</v>
      </c>
      <c r="B820">
        <v>60.405594999999998</v>
      </c>
      <c r="C820">
        <f t="shared" si="12"/>
        <v>0</v>
      </c>
    </row>
    <row r="821" spans="1:3" x14ac:dyDescent="0.35">
      <c r="A821" s="1">
        <v>42102</v>
      </c>
      <c r="B821">
        <v>60.904181999999999</v>
      </c>
      <c r="C821">
        <f t="shared" si="12"/>
        <v>8.2201092079372973E-3</v>
      </c>
    </row>
    <row r="822" spans="1:3" x14ac:dyDescent="0.35">
      <c r="A822" s="1">
        <v>42103</v>
      </c>
      <c r="B822">
        <v>60.846651000000001</v>
      </c>
      <c r="C822">
        <f t="shared" si="12"/>
        <v>-9.4506136614177475E-4</v>
      </c>
    </row>
    <row r="823" spans="1:3" x14ac:dyDescent="0.35">
      <c r="A823" s="1">
        <v>42104</v>
      </c>
      <c r="B823">
        <v>61.978057999999997</v>
      </c>
      <c r="C823">
        <f t="shared" si="12"/>
        <v>1.842363823798393E-2</v>
      </c>
    </row>
    <row r="824" spans="1:3" x14ac:dyDescent="0.35">
      <c r="A824" s="1">
        <v>42107</v>
      </c>
      <c r="B824">
        <v>61.316473999999999</v>
      </c>
      <c r="C824">
        <f t="shared" si="12"/>
        <v>-1.0731868461217476E-2</v>
      </c>
    </row>
    <row r="825" spans="1:3" x14ac:dyDescent="0.35">
      <c r="A825" s="1">
        <v>42108</v>
      </c>
      <c r="B825">
        <v>61.393177999999999</v>
      </c>
      <c r="C825">
        <f t="shared" si="12"/>
        <v>1.2501707688036554E-3</v>
      </c>
    </row>
    <row r="826" spans="1:3" x14ac:dyDescent="0.35">
      <c r="A826" s="1">
        <v>42109</v>
      </c>
      <c r="B826">
        <v>60.817888000000004</v>
      </c>
      <c r="C826">
        <f t="shared" si="12"/>
        <v>-9.4147652613380955E-3</v>
      </c>
    </row>
    <row r="827" spans="1:3" x14ac:dyDescent="0.35">
      <c r="A827" s="1">
        <v>42110</v>
      </c>
      <c r="B827">
        <v>61.057592</v>
      </c>
      <c r="C827">
        <f t="shared" si="12"/>
        <v>3.9335936823621685E-3</v>
      </c>
    </row>
    <row r="828" spans="1:3" x14ac:dyDescent="0.35">
      <c r="A828" s="1">
        <v>42111</v>
      </c>
      <c r="B828">
        <v>62.658817999999997</v>
      </c>
      <c r="C828">
        <f t="shared" si="12"/>
        <v>2.5886871727848874E-2</v>
      </c>
    </row>
    <row r="829" spans="1:3" x14ac:dyDescent="0.35">
      <c r="A829" s="1">
        <v>42114</v>
      </c>
      <c r="B829">
        <v>63.147818000000001</v>
      </c>
      <c r="C829">
        <f t="shared" si="12"/>
        <v>7.7738739099101712E-3</v>
      </c>
    </row>
    <row r="830" spans="1:3" x14ac:dyDescent="0.35">
      <c r="A830" s="1">
        <v>42115</v>
      </c>
      <c r="B830">
        <v>64.058693000000005</v>
      </c>
      <c r="C830">
        <f t="shared" si="12"/>
        <v>1.4321445678320367E-2</v>
      </c>
    </row>
    <row r="831" spans="1:3" x14ac:dyDescent="0.35">
      <c r="A831" s="1">
        <v>42116</v>
      </c>
      <c r="B831">
        <v>63.857342000000003</v>
      </c>
      <c r="C831">
        <f t="shared" si="12"/>
        <v>-3.1481771038235347E-3</v>
      </c>
    </row>
    <row r="832" spans="1:3" x14ac:dyDescent="0.35">
      <c r="A832" s="1">
        <v>42117</v>
      </c>
      <c r="B832">
        <v>63.282052</v>
      </c>
      <c r="C832">
        <f t="shared" si="12"/>
        <v>-9.049813880774726E-3</v>
      </c>
    </row>
    <row r="833" spans="1:3" x14ac:dyDescent="0.35">
      <c r="A833" s="1">
        <v>42118</v>
      </c>
      <c r="B833">
        <v>63.090291000000001</v>
      </c>
      <c r="C833">
        <f t="shared" si="12"/>
        <v>-3.034859410377207E-3</v>
      </c>
    </row>
    <row r="834" spans="1:3" x14ac:dyDescent="0.35">
      <c r="A834" s="1">
        <v>42121</v>
      </c>
      <c r="B834">
        <v>62.476647999999997</v>
      </c>
      <c r="C834">
        <f t="shared" si="12"/>
        <v>-9.7740359059448039E-3</v>
      </c>
    </row>
    <row r="835" spans="1:3" x14ac:dyDescent="0.35">
      <c r="A835" s="1">
        <v>42122</v>
      </c>
      <c r="B835">
        <v>61.882176999999999</v>
      </c>
      <c r="C835">
        <f t="shared" si="12"/>
        <v>-9.5606488430250262E-3</v>
      </c>
    </row>
    <row r="836" spans="1:3" x14ac:dyDescent="0.35">
      <c r="A836" s="1">
        <v>42123</v>
      </c>
      <c r="B836">
        <v>61.642473000000003</v>
      </c>
      <c r="C836">
        <f t="shared" ref="C836:C899" si="13">LN(B836/B835)</f>
        <v>-3.8810763824621542E-3</v>
      </c>
    </row>
    <row r="837" spans="1:3" x14ac:dyDescent="0.35">
      <c r="A837" s="1">
        <v>42124</v>
      </c>
      <c r="B837">
        <v>61.105533000000001</v>
      </c>
      <c r="C837">
        <f t="shared" si="13"/>
        <v>-8.7487111566692775E-3</v>
      </c>
    </row>
    <row r="838" spans="1:3" x14ac:dyDescent="0.35">
      <c r="A838" s="1">
        <v>42125</v>
      </c>
      <c r="B838">
        <v>61.997238000000003</v>
      </c>
      <c r="C838">
        <f t="shared" si="13"/>
        <v>1.4487417123313555E-2</v>
      </c>
    </row>
    <row r="839" spans="1:3" x14ac:dyDescent="0.35">
      <c r="A839" s="1">
        <v>42128</v>
      </c>
      <c r="B839">
        <v>62.630054999999999</v>
      </c>
      <c r="C839">
        <f t="shared" si="13"/>
        <v>1.0155439044649184E-2</v>
      </c>
    </row>
    <row r="840" spans="1:3" x14ac:dyDescent="0.35">
      <c r="A840" s="1">
        <v>42129</v>
      </c>
      <c r="B840">
        <v>62.351996999999997</v>
      </c>
      <c r="C840">
        <f t="shared" si="13"/>
        <v>-4.4495742279167727E-3</v>
      </c>
    </row>
    <row r="841" spans="1:3" x14ac:dyDescent="0.35">
      <c r="A841" s="1">
        <v>42130</v>
      </c>
      <c r="B841">
        <v>62.006821000000002</v>
      </c>
      <c r="C841">
        <f t="shared" si="13"/>
        <v>-5.5513053596250531E-3</v>
      </c>
    </row>
    <row r="842" spans="1:3" x14ac:dyDescent="0.35">
      <c r="A842" s="1">
        <v>42131</v>
      </c>
      <c r="B842">
        <v>62.371177000000003</v>
      </c>
      <c r="C842">
        <f t="shared" si="13"/>
        <v>5.8588664893827139E-3</v>
      </c>
    </row>
    <row r="843" spans="1:3" x14ac:dyDescent="0.35">
      <c r="A843" s="1">
        <v>42132</v>
      </c>
      <c r="B843">
        <v>64.173754000000002</v>
      </c>
      <c r="C843">
        <f t="shared" si="13"/>
        <v>2.8491049296237792E-2</v>
      </c>
    </row>
    <row r="844" spans="1:3" x14ac:dyDescent="0.35">
      <c r="A844" s="1">
        <v>42135</v>
      </c>
      <c r="B844">
        <v>65.305160999999998</v>
      </c>
      <c r="C844">
        <f t="shared" si="13"/>
        <v>1.7476757472904864E-2</v>
      </c>
    </row>
    <row r="845" spans="1:3" x14ac:dyDescent="0.35">
      <c r="A845" s="1">
        <v>42136</v>
      </c>
      <c r="B845">
        <v>64.720281</v>
      </c>
      <c r="C845">
        <f t="shared" si="13"/>
        <v>-8.996453860532801E-3</v>
      </c>
    </row>
    <row r="846" spans="1:3" x14ac:dyDescent="0.35">
      <c r="A846" s="1">
        <v>42137</v>
      </c>
      <c r="B846">
        <v>64.624399999999994</v>
      </c>
      <c r="C846">
        <f t="shared" si="13"/>
        <v>-1.4825660679812357E-3</v>
      </c>
    </row>
    <row r="847" spans="1:3" x14ac:dyDescent="0.35">
      <c r="A847" s="1">
        <v>42138</v>
      </c>
      <c r="B847">
        <v>64.672336999999999</v>
      </c>
      <c r="C847">
        <f t="shared" si="13"/>
        <v>7.4150366526919988E-4</v>
      </c>
    </row>
    <row r="848" spans="1:3" x14ac:dyDescent="0.35">
      <c r="A848" s="1">
        <v>42139</v>
      </c>
      <c r="B848">
        <v>64.854515000000006</v>
      </c>
      <c r="C848">
        <f t="shared" si="13"/>
        <v>2.8129784259544113E-3</v>
      </c>
    </row>
    <row r="849" spans="1:3" x14ac:dyDescent="0.35">
      <c r="A849" s="1">
        <v>42142</v>
      </c>
      <c r="B849">
        <v>65.199690000000004</v>
      </c>
      <c r="C849">
        <f t="shared" si="13"/>
        <v>5.3081837760488556E-3</v>
      </c>
    </row>
    <row r="850" spans="1:3" x14ac:dyDescent="0.35">
      <c r="A850" s="1">
        <v>42143</v>
      </c>
      <c r="B850">
        <v>65.458568</v>
      </c>
      <c r="C850">
        <f t="shared" si="13"/>
        <v>3.9626785588935676E-3</v>
      </c>
    </row>
    <row r="851" spans="1:3" x14ac:dyDescent="0.35">
      <c r="A851" s="1">
        <v>42144</v>
      </c>
      <c r="B851">
        <v>66.235215999999994</v>
      </c>
      <c r="C851">
        <f t="shared" si="13"/>
        <v>1.1794892367660981E-2</v>
      </c>
    </row>
    <row r="852" spans="1:3" x14ac:dyDescent="0.35">
      <c r="A852" s="1">
        <v>42145</v>
      </c>
      <c r="B852">
        <v>66.053038000000001</v>
      </c>
      <c r="C852">
        <f t="shared" si="13"/>
        <v>-2.7542598780695752E-3</v>
      </c>
    </row>
    <row r="853" spans="1:3" x14ac:dyDescent="0.35">
      <c r="A853" s="1">
        <v>42146</v>
      </c>
      <c r="B853">
        <v>65.487339000000006</v>
      </c>
      <c r="C853">
        <f t="shared" si="13"/>
        <v>-8.6011991216895685E-3</v>
      </c>
    </row>
    <row r="854" spans="1:3" x14ac:dyDescent="0.35">
      <c r="A854" s="1">
        <v>42150</v>
      </c>
      <c r="B854">
        <v>64.720281</v>
      </c>
      <c r="C854">
        <f t="shared" si="13"/>
        <v>-1.1782211726086523E-2</v>
      </c>
    </row>
    <row r="855" spans="1:3" x14ac:dyDescent="0.35">
      <c r="A855" s="1">
        <v>42151</v>
      </c>
      <c r="B855">
        <v>65.583219</v>
      </c>
      <c r="C855">
        <f t="shared" si="13"/>
        <v>1.3245240777999403E-2</v>
      </c>
    </row>
    <row r="856" spans="1:3" x14ac:dyDescent="0.35">
      <c r="A856" s="1">
        <v>42152</v>
      </c>
      <c r="B856">
        <v>66.302333000000004</v>
      </c>
      <c r="C856">
        <f t="shared" si="13"/>
        <v>1.0905229810882548E-2</v>
      </c>
    </row>
    <row r="857" spans="1:3" x14ac:dyDescent="0.35">
      <c r="A857" s="1">
        <v>42153</v>
      </c>
      <c r="B857">
        <v>61.939703999999999</v>
      </c>
      <c r="C857">
        <f t="shared" si="13"/>
        <v>-6.8063689394241109E-2</v>
      </c>
    </row>
    <row r="858" spans="1:3" x14ac:dyDescent="0.35">
      <c r="A858" s="1">
        <v>42156</v>
      </c>
      <c r="B858">
        <v>63.742288000000002</v>
      </c>
      <c r="C858">
        <f t="shared" si="13"/>
        <v>2.868680845631991E-2</v>
      </c>
    </row>
    <row r="859" spans="1:3" x14ac:dyDescent="0.35">
      <c r="A859" s="1">
        <v>42157</v>
      </c>
      <c r="B859">
        <v>63.090291000000001</v>
      </c>
      <c r="C859">
        <f t="shared" si="13"/>
        <v>-1.0281313341273407E-2</v>
      </c>
    </row>
    <row r="860" spans="1:3" x14ac:dyDescent="0.35">
      <c r="A860" s="1">
        <v>42158</v>
      </c>
      <c r="B860">
        <v>62.994404000000003</v>
      </c>
      <c r="C860">
        <f t="shared" si="13"/>
        <v>-1.5209937809754165E-3</v>
      </c>
    </row>
    <row r="861" spans="1:3" x14ac:dyDescent="0.35">
      <c r="A861" s="1">
        <v>42159</v>
      </c>
      <c r="B861">
        <v>63.061520999999999</v>
      </c>
      <c r="C861">
        <f t="shared" si="13"/>
        <v>1.0648766623598262E-3</v>
      </c>
    </row>
    <row r="862" spans="1:3" x14ac:dyDescent="0.35">
      <c r="A862" s="1">
        <v>42160</v>
      </c>
      <c r="B862">
        <v>63.473813</v>
      </c>
      <c r="C862">
        <f t="shared" si="13"/>
        <v>6.5166534283326019E-3</v>
      </c>
    </row>
    <row r="863" spans="1:3" x14ac:dyDescent="0.35">
      <c r="A863" s="1">
        <v>42163</v>
      </c>
      <c r="B863">
        <v>62.630054999999999</v>
      </c>
      <c r="C863">
        <f t="shared" si="13"/>
        <v>-1.3382152429855536E-2</v>
      </c>
    </row>
    <row r="864" spans="1:3" x14ac:dyDescent="0.35">
      <c r="A864" s="1">
        <v>42164</v>
      </c>
      <c r="B864">
        <v>62.399940000000001</v>
      </c>
      <c r="C864">
        <f t="shared" si="13"/>
        <v>-3.6809608738769938E-3</v>
      </c>
    </row>
    <row r="865" spans="1:3" x14ac:dyDescent="0.35">
      <c r="A865" s="1">
        <v>42165</v>
      </c>
      <c r="B865">
        <v>62.831406000000001</v>
      </c>
      <c r="C865">
        <f t="shared" si="13"/>
        <v>6.8907301729956641E-3</v>
      </c>
    </row>
    <row r="866" spans="1:3" x14ac:dyDescent="0.35">
      <c r="A866" s="1">
        <v>42166</v>
      </c>
      <c r="B866">
        <v>63.138227999999998</v>
      </c>
      <c r="C866">
        <f t="shared" si="13"/>
        <v>4.8713741082643328E-3</v>
      </c>
    </row>
    <row r="867" spans="1:3" x14ac:dyDescent="0.35">
      <c r="A867" s="1">
        <v>42167</v>
      </c>
      <c r="B867">
        <v>62.591701</v>
      </c>
      <c r="C867">
        <f t="shared" si="13"/>
        <v>-8.6937206850785567E-3</v>
      </c>
    </row>
    <row r="868" spans="1:3" x14ac:dyDescent="0.35">
      <c r="A868" s="1">
        <v>42170</v>
      </c>
      <c r="B868">
        <v>62.725935</v>
      </c>
      <c r="C868">
        <f t="shared" si="13"/>
        <v>2.1423010459340796E-3</v>
      </c>
    </row>
    <row r="869" spans="1:3" x14ac:dyDescent="0.35">
      <c r="A869" s="1">
        <v>42171</v>
      </c>
      <c r="B869">
        <v>63.253289000000002</v>
      </c>
      <c r="C869">
        <f t="shared" si="13"/>
        <v>8.3721277771028474E-3</v>
      </c>
    </row>
    <row r="870" spans="1:3" x14ac:dyDescent="0.35">
      <c r="A870" s="1">
        <v>42172</v>
      </c>
      <c r="B870">
        <v>63.569701000000002</v>
      </c>
      <c r="C870">
        <f t="shared" si="13"/>
        <v>4.9898312050968615E-3</v>
      </c>
    </row>
    <row r="871" spans="1:3" x14ac:dyDescent="0.35">
      <c r="A871" s="1">
        <v>42173</v>
      </c>
      <c r="B871">
        <v>63.876522999999999</v>
      </c>
      <c r="C871">
        <f t="shared" si="13"/>
        <v>4.8149342230717658E-3</v>
      </c>
    </row>
    <row r="872" spans="1:3" x14ac:dyDescent="0.35">
      <c r="A872" s="1">
        <v>42174</v>
      </c>
      <c r="B872">
        <v>64.049109999999999</v>
      </c>
      <c r="C872">
        <f t="shared" si="13"/>
        <v>2.6982411681330224E-3</v>
      </c>
    </row>
    <row r="873" spans="1:3" x14ac:dyDescent="0.35">
      <c r="A873" s="1">
        <v>42177</v>
      </c>
      <c r="B873">
        <v>64.298398000000006</v>
      </c>
      <c r="C873">
        <f t="shared" si="13"/>
        <v>3.8845836177728481E-3</v>
      </c>
    </row>
    <row r="874" spans="1:3" x14ac:dyDescent="0.35">
      <c r="A874" s="1">
        <v>42178</v>
      </c>
      <c r="B874">
        <v>64.557282999999998</v>
      </c>
      <c r="C874">
        <f t="shared" si="13"/>
        <v>4.0182217240689946E-3</v>
      </c>
    </row>
    <row r="875" spans="1:3" x14ac:dyDescent="0.35">
      <c r="A875" s="1">
        <v>42179</v>
      </c>
      <c r="B875">
        <v>64.058693000000005</v>
      </c>
      <c r="C875">
        <f t="shared" si="13"/>
        <v>-7.7531969683707911E-3</v>
      </c>
    </row>
    <row r="876" spans="1:3" x14ac:dyDescent="0.35">
      <c r="A876" s="1">
        <v>42180</v>
      </c>
      <c r="B876">
        <v>64.087457000000001</v>
      </c>
      <c r="C876">
        <f t="shared" si="13"/>
        <v>4.4892492646974805E-4</v>
      </c>
    </row>
    <row r="877" spans="1:3" x14ac:dyDescent="0.35">
      <c r="A877" s="1">
        <v>42181</v>
      </c>
      <c r="B877">
        <v>64.758634000000001</v>
      </c>
      <c r="C877">
        <f t="shared" si="13"/>
        <v>1.0418369167600462E-2</v>
      </c>
    </row>
    <row r="878" spans="1:3" x14ac:dyDescent="0.35">
      <c r="A878" s="1">
        <v>42184</v>
      </c>
      <c r="B878">
        <v>63.253289000000002</v>
      </c>
      <c r="C878">
        <f t="shared" si="13"/>
        <v>-2.3519909063842756E-2</v>
      </c>
    </row>
    <row r="879" spans="1:3" x14ac:dyDescent="0.35">
      <c r="A879" s="1">
        <v>42185</v>
      </c>
      <c r="B879">
        <v>63.799815000000002</v>
      </c>
      <c r="C879">
        <f t="shared" si="13"/>
        <v>8.6031644043432168E-3</v>
      </c>
    </row>
    <row r="880" spans="1:3" x14ac:dyDescent="0.35">
      <c r="A880" s="1">
        <v>42186</v>
      </c>
      <c r="B880">
        <v>65.246087000000003</v>
      </c>
      <c r="C880">
        <f t="shared" si="13"/>
        <v>2.2415784395890839E-2</v>
      </c>
    </row>
    <row r="881" spans="1:3" x14ac:dyDescent="0.35">
      <c r="A881" s="1">
        <v>42187</v>
      </c>
      <c r="B881">
        <v>65.062897000000007</v>
      </c>
      <c r="C881">
        <f t="shared" si="13"/>
        <v>-2.8116268741707117E-3</v>
      </c>
    </row>
    <row r="882" spans="1:3" x14ac:dyDescent="0.35">
      <c r="A882" s="1">
        <v>42191</v>
      </c>
      <c r="B882">
        <v>65.082177999999999</v>
      </c>
      <c r="C882">
        <f t="shared" si="13"/>
        <v>2.9630011187207285E-4</v>
      </c>
    </row>
    <row r="883" spans="1:3" x14ac:dyDescent="0.35">
      <c r="A883" s="1">
        <v>42192</v>
      </c>
      <c r="B883">
        <v>65.786033000000003</v>
      </c>
      <c r="C883">
        <f t="shared" si="13"/>
        <v>1.0756803068685469E-2</v>
      </c>
    </row>
    <row r="884" spans="1:3" x14ac:dyDescent="0.35">
      <c r="A884" s="1">
        <v>42193</v>
      </c>
      <c r="B884">
        <v>65.313579000000004</v>
      </c>
      <c r="C884">
        <f t="shared" si="13"/>
        <v>-7.2075887654677031E-3</v>
      </c>
    </row>
    <row r="885" spans="1:3" x14ac:dyDescent="0.35">
      <c r="A885" s="1">
        <v>42194</v>
      </c>
      <c r="B885">
        <v>65.458207000000002</v>
      </c>
      <c r="C885">
        <f t="shared" si="13"/>
        <v>2.2119153280796265E-3</v>
      </c>
    </row>
    <row r="886" spans="1:3" x14ac:dyDescent="0.35">
      <c r="A886" s="1">
        <v>42195</v>
      </c>
      <c r="B886">
        <v>66.788774000000004</v>
      </c>
      <c r="C886">
        <f t="shared" si="13"/>
        <v>2.0123134602837645E-2</v>
      </c>
    </row>
    <row r="887" spans="1:3" x14ac:dyDescent="0.35">
      <c r="A887" s="1">
        <v>42198</v>
      </c>
      <c r="B887">
        <v>67.164811</v>
      </c>
      <c r="C887">
        <f t="shared" si="13"/>
        <v>5.6144520176633931E-3</v>
      </c>
    </row>
    <row r="888" spans="1:3" x14ac:dyDescent="0.35">
      <c r="A888" s="1">
        <v>42199</v>
      </c>
      <c r="B888">
        <v>67.550477000000001</v>
      </c>
      <c r="C888">
        <f t="shared" si="13"/>
        <v>5.7256612718391154E-3</v>
      </c>
    </row>
    <row r="889" spans="1:3" x14ac:dyDescent="0.35">
      <c r="A889" s="1">
        <v>42200</v>
      </c>
      <c r="B889">
        <v>66.798417999999998</v>
      </c>
      <c r="C889">
        <f t="shared" si="13"/>
        <v>-1.1195728189817953E-2</v>
      </c>
    </row>
    <row r="890" spans="1:3" x14ac:dyDescent="0.35">
      <c r="A890" s="1">
        <v>42201</v>
      </c>
      <c r="B890">
        <v>66.894834000000003</v>
      </c>
      <c r="C890">
        <f t="shared" si="13"/>
        <v>1.4423467942126368E-3</v>
      </c>
    </row>
    <row r="891" spans="1:3" x14ac:dyDescent="0.35">
      <c r="A891" s="1">
        <v>42202</v>
      </c>
      <c r="B891">
        <v>66.808060999999995</v>
      </c>
      <c r="C891">
        <f t="shared" si="13"/>
        <v>-1.2979975068290938E-3</v>
      </c>
    </row>
    <row r="892" spans="1:3" x14ac:dyDescent="0.35">
      <c r="A892" s="1">
        <v>42205</v>
      </c>
      <c r="B892">
        <v>67.463704000000007</v>
      </c>
      <c r="C892">
        <f t="shared" si="13"/>
        <v>9.7659878227015634E-3</v>
      </c>
    </row>
    <row r="893" spans="1:3" x14ac:dyDescent="0.35">
      <c r="A893" s="1">
        <v>42206</v>
      </c>
      <c r="B893">
        <v>66.403107000000006</v>
      </c>
      <c r="C893">
        <f t="shared" si="13"/>
        <v>-1.58458871811731E-2</v>
      </c>
    </row>
    <row r="894" spans="1:3" x14ac:dyDescent="0.35">
      <c r="A894" s="1">
        <v>42207</v>
      </c>
      <c r="B894">
        <v>66.885198000000003</v>
      </c>
      <c r="C894">
        <f t="shared" si="13"/>
        <v>7.2338394918255913E-3</v>
      </c>
    </row>
    <row r="895" spans="1:3" x14ac:dyDescent="0.35">
      <c r="A895" s="1">
        <v>42208</v>
      </c>
      <c r="B895">
        <v>65.795669000000004</v>
      </c>
      <c r="C895">
        <f t="shared" si="13"/>
        <v>-1.6423671551865891E-2</v>
      </c>
    </row>
    <row r="896" spans="1:3" x14ac:dyDescent="0.35">
      <c r="A896" s="1">
        <v>42209</v>
      </c>
      <c r="B896">
        <v>63.616627000000001</v>
      </c>
      <c r="C896">
        <f t="shared" si="13"/>
        <v>-3.3679148499698212E-2</v>
      </c>
    </row>
    <row r="897" spans="1:3" x14ac:dyDescent="0.35">
      <c r="A897" s="1">
        <v>42212</v>
      </c>
      <c r="B897">
        <v>61.996803</v>
      </c>
      <c r="C897">
        <f t="shared" si="13"/>
        <v>-2.5792047797137969E-2</v>
      </c>
    </row>
    <row r="898" spans="1:3" x14ac:dyDescent="0.35">
      <c r="A898" s="1">
        <v>42213</v>
      </c>
      <c r="B898">
        <v>62.343908999999996</v>
      </c>
      <c r="C898">
        <f t="shared" si="13"/>
        <v>5.5831576974577218E-3</v>
      </c>
    </row>
    <row r="899" spans="1:3" x14ac:dyDescent="0.35">
      <c r="A899" s="1">
        <v>42214</v>
      </c>
      <c r="B899">
        <v>62.565666</v>
      </c>
      <c r="C899">
        <f t="shared" si="13"/>
        <v>3.5506842927100581E-3</v>
      </c>
    </row>
    <row r="900" spans="1:3" x14ac:dyDescent="0.35">
      <c r="A900" s="1">
        <v>42215</v>
      </c>
      <c r="B900">
        <v>62.151068000000002</v>
      </c>
      <c r="C900">
        <f t="shared" ref="C900:C963" si="14">LN(B900/B899)</f>
        <v>-6.6486591488645365E-3</v>
      </c>
    </row>
    <row r="901" spans="1:3" x14ac:dyDescent="0.35">
      <c r="A901" s="1">
        <v>42216</v>
      </c>
      <c r="B901">
        <v>63.288801999999997</v>
      </c>
      <c r="C901">
        <f t="shared" si="14"/>
        <v>1.8140407826575212E-2</v>
      </c>
    </row>
    <row r="902" spans="1:3" x14ac:dyDescent="0.35">
      <c r="A902" s="1">
        <v>42219</v>
      </c>
      <c r="B902">
        <v>62.999544</v>
      </c>
      <c r="C902">
        <f t="shared" si="14"/>
        <v>-4.5809215972462368E-3</v>
      </c>
    </row>
    <row r="903" spans="1:3" x14ac:dyDescent="0.35">
      <c r="A903" s="1">
        <v>42220</v>
      </c>
      <c r="B903">
        <v>62.517454000000001</v>
      </c>
      <c r="C903">
        <f t="shared" si="14"/>
        <v>-7.6817065146761888E-3</v>
      </c>
    </row>
    <row r="904" spans="1:3" x14ac:dyDescent="0.35">
      <c r="A904" s="1">
        <v>42221</v>
      </c>
      <c r="B904">
        <v>62.729574999999997</v>
      </c>
      <c r="C904">
        <f t="shared" si="14"/>
        <v>3.3872452625269681E-3</v>
      </c>
    </row>
    <row r="905" spans="1:3" x14ac:dyDescent="0.35">
      <c r="A905" s="1">
        <v>42222</v>
      </c>
      <c r="B905">
        <v>61.264023999999999</v>
      </c>
      <c r="C905">
        <f t="shared" si="14"/>
        <v>-2.3640240535895907E-2</v>
      </c>
    </row>
    <row r="906" spans="1:3" x14ac:dyDescent="0.35">
      <c r="A906" s="1">
        <v>42223</v>
      </c>
      <c r="B906">
        <v>61.138680000000001</v>
      </c>
      <c r="C906">
        <f t="shared" si="14"/>
        <v>-2.0480600463445757E-3</v>
      </c>
    </row>
    <row r="907" spans="1:3" x14ac:dyDescent="0.35">
      <c r="A907" s="1">
        <v>42226</v>
      </c>
      <c r="B907">
        <v>61.601486000000001</v>
      </c>
      <c r="C907">
        <f t="shared" si="14"/>
        <v>7.5412671894236451E-3</v>
      </c>
    </row>
    <row r="908" spans="1:3" x14ac:dyDescent="0.35">
      <c r="A908" s="1">
        <v>42227</v>
      </c>
      <c r="B908">
        <v>60.415543999999997</v>
      </c>
      <c r="C908">
        <f t="shared" si="14"/>
        <v>-1.94395708000734E-2</v>
      </c>
    </row>
    <row r="909" spans="1:3" x14ac:dyDescent="0.35">
      <c r="A909" s="1">
        <v>42228</v>
      </c>
      <c r="B909">
        <v>60.155214999999998</v>
      </c>
      <c r="C909">
        <f t="shared" si="14"/>
        <v>-4.3182842457182976E-3</v>
      </c>
    </row>
    <row r="910" spans="1:3" x14ac:dyDescent="0.35">
      <c r="A910" s="1">
        <v>42229</v>
      </c>
      <c r="B910">
        <v>60.184139000000002</v>
      </c>
      <c r="C910">
        <f t="shared" si="14"/>
        <v>4.8070725985413818E-4</v>
      </c>
    </row>
    <row r="911" spans="1:3" x14ac:dyDescent="0.35">
      <c r="A911" s="1">
        <v>42230</v>
      </c>
      <c r="B911">
        <v>60.820501999999998</v>
      </c>
      <c r="C911">
        <f t="shared" si="14"/>
        <v>1.0518090239820125E-2</v>
      </c>
    </row>
    <row r="912" spans="1:3" x14ac:dyDescent="0.35">
      <c r="A912" s="1">
        <v>42233</v>
      </c>
      <c r="B912">
        <v>61.196531999999998</v>
      </c>
      <c r="C912">
        <f t="shared" si="14"/>
        <v>6.1635851669813941E-3</v>
      </c>
    </row>
    <row r="913" spans="1:3" x14ac:dyDescent="0.35">
      <c r="A913" s="1">
        <v>42234</v>
      </c>
      <c r="B913">
        <v>61.977516000000001</v>
      </c>
      <c r="C913">
        <f t="shared" si="14"/>
        <v>1.2681152866145587E-2</v>
      </c>
    </row>
    <row r="914" spans="1:3" x14ac:dyDescent="0.35">
      <c r="A914" s="1">
        <v>42235</v>
      </c>
      <c r="B914">
        <v>61.823250999999999</v>
      </c>
      <c r="C914">
        <f t="shared" si="14"/>
        <v>-2.4921506317097854E-3</v>
      </c>
    </row>
    <row r="915" spans="1:3" x14ac:dyDescent="0.35">
      <c r="A915" s="1">
        <v>42236</v>
      </c>
      <c r="B915">
        <v>60.463752999999997</v>
      </c>
      <c r="C915">
        <f t="shared" si="14"/>
        <v>-2.2235461957060821E-2</v>
      </c>
    </row>
    <row r="916" spans="1:3" x14ac:dyDescent="0.35">
      <c r="A916" s="1">
        <v>42237</v>
      </c>
      <c r="B916">
        <v>58.882497000000001</v>
      </c>
      <c r="C916">
        <f t="shared" si="14"/>
        <v>-2.6500179713914083E-2</v>
      </c>
    </row>
    <row r="917" spans="1:3" x14ac:dyDescent="0.35">
      <c r="A917" s="1">
        <v>42240</v>
      </c>
      <c r="B917">
        <v>56.549182999999999</v>
      </c>
      <c r="C917">
        <f t="shared" si="14"/>
        <v>-4.043312674338214E-2</v>
      </c>
    </row>
    <row r="918" spans="1:3" x14ac:dyDescent="0.35">
      <c r="A918" s="1">
        <v>42241</v>
      </c>
      <c r="B918">
        <v>55.806762999999997</v>
      </c>
      <c r="C918">
        <f t="shared" si="14"/>
        <v>-1.3215692306178504E-2</v>
      </c>
    </row>
    <row r="919" spans="1:3" x14ac:dyDescent="0.35">
      <c r="A919" s="1">
        <v>42242</v>
      </c>
      <c r="B919">
        <v>57.879748999999997</v>
      </c>
      <c r="C919">
        <f t="shared" si="14"/>
        <v>3.647250243558596E-2</v>
      </c>
    </row>
    <row r="920" spans="1:3" x14ac:dyDescent="0.35">
      <c r="A920" s="1">
        <v>42243</v>
      </c>
      <c r="B920">
        <v>58.641452000000001</v>
      </c>
      <c r="C920">
        <f t="shared" si="14"/>
        <v>1.3074253331473789E-2</v>
      </c>
    </row>
    <row r="921" spans="1:3" x14ac:dyDescent="0.35">
      <c r="A921" s="1">
        <v>42244</v>
      </c>
      <c r="B921">
        <v>58.438974999999999</v>
      </c>
      <c r="C921">
        <f t="shared" si="14"/>
        <v>-3.4587711548798184E-3</v>
      </c>
    </row>
    <row r="922" spans="1:3" x14ac:dyDescent="0.35">
      <c r="A922" s="1">
        <v>42247</v>
      </c>
      <c r="B922">
        <v>57.33981</v>
      </c>
      <c r="C922">
        <f t="shared" si="14"/>
        <v>-1.8987900490533238E-2</v>
      </c>
    </row>
    <row r="923" spans="1:3" x14ac:dyDescent="0.35">
      <c r="A923" s="1">
        <v>42248</v>
      </c>
      <c r="B923">
        <v>56.115301000000002</v>
      </c>
      <c r="C923">
        <f t="shared" si="14"/>
        <v>-2.1586626443036765E-2</v>
      </c>
    </row>
    <row r="924" spans="1:3" x14ac:dyDescent="0.35">
      <c r="A924" s="1">
        <v>42249</v>
      </c>
      <c r="B924">
        <v>57.474795</v>
      </c>
      <c r="C924">
        <f t="shared" si="14"/>
        <v>2.3937983436216854E-2</v>
      </c>
    </row>
    <row r="925" spans="1:3" x14ac:dyDescent="0.35">
      <c r="A925" s="1">
        <v>42250</v>
      </c>
      <c r="B925">
        <v>56.645598999999997</v>
      </c>
      <c r="C925">
        <f t="shared" si="14"/>
        <v>-1.4532206973706706E-2</v>
      </c>
    </row>
    <row r="926" spans="1:3" x14ac:dyDescent="0.35">
      <c r="A926" s="1">
        <v>42251</v>
      </c>
      <c r="B926">
        <v>55.247537000000001</v>
      </c>
      <c r="C926">
        <f t="shared" si="14"/>
        <v>-2.4990536682357158E-2</v>
      </c>
    </row>
    <row r="927" spans="1:3" x14ac:dyDescent="0.35">
      <c r="A927" s="1">
        <v>42255</v>
      </c>
      <c r="B927">
        <v>56.877003999999999</v>
      </c>
      <c r="C927">
        <f t="shared" si="14"/>
        <v>2.9067351596545367E-2</v>
      </c>
    </row>
    <row r="928" spans="1:3" x14ac:dyDescent="0.35">
      <c r="A928" s="1">
        <v>42256</v>
      </c>
      <c r="B928">
        <v>55.951388000000001</v>
      </c>
      <c r="C928">
        <f t="shared" si="14"/>
        <v>-1.6407869500817036E-2</v>
      </c>
    </row>
    <row r="929" spans="1:3" x14ac:dyDescent="0.35">
      <c r="A929" s="1">
        <v>42257</v>
      </c>
      <c r="B929">
        <v>56.645598999999997</v>
      </c>
      <c r="C929">
        <f t="shared" si="14"/>
        <v>1.2331054586628844E-2</v>
      </c>
    </row>
    <row r="930" spans="1:3" x14ac:dyDescent="0.35">
      <c r="A930" s="1">
        <v>42258</v>
      </c>
      <c r="B930">
        <v>57.098765</v>
      </c>
      <c r="C930">
        <f t="shared" si="14"/>
        <v>7.9681908055015856E-3</v>
      </c>
    </row>
    <row r="931" spans="1:3" x14ac:dyDescent="0.35">
      <c r="A931" s="1">
        <v>42261</v>
      </c>
      <c r="B931">
        <v>57.050553000000001</v>
      </c>
      <c r="C931">
        <f t="shared" si="14"/>
        <v>-8.4471819388010376E-4</v>
      </c>
    </row>
    <row r="932" spans="1:3" x14ac:dyDescent="0.35">
      <c r="A932" s="1">
        <v>42262</v>
      </c>
      <c r="B932">
        <v>57.937601000000001</v>
      </c>
      <c r="C932">
        <f t="shared" si="14"/>
        <v>1.5428817069736155E-2</v>
      </c>
    </row>
    <row r="933" spans="1:3" x14ac:dyDescent="0.35">
      <c r="A933" s="1">
        <v>42263</v>
      </c>
      <c r="B933">
        <v>59.403156000000003</v>
      </c>
      <c r="C933">
        <f t="shared" si="14"/>
        <v>2.4980769687936978E-2</v>
      </c>
    </row>
    <row r="934" spans="1:3" x14ac:dyDescent="0.35">
      <c r="A934" s="1">
        <v>42264</v>
      </c>
      <c r="B934">
        <v>59.962378000000001</v>
      </c>
      <c r="C934">
        <f t="shared" si="14"/>
        <v>9.3699759508387055E-3</v>
      </c>
    </row>
    <row r="935" spans="1:3" x14ac:dyDescent="0.35">
      <c r="A935" s="1">
        <v>42265</v>
      </c>
      <c r="B935">
        <v>62.035364000000001</v>
      </c>
      <c r="C935">
        <f t="shared" si="14"/>
        <v>3.3987277311825034E-2</v>
      </c>
    </row>
    <row r="936" spans="1:3" x14ac:dyDescent="0.35">
      <c r="A936" s="1">
        <v>42268</v>
      </c>
      <c r="B936">
        <v>60.473396000000001</v>
      </c>
      <c r="C936">
        <f t="shared" si="14"/>
        <v>-2.5501076745394553E-2</v>
      </c>
    </row>
    <row r="937" spans="1:3" x14ac:dyDescent="0.35">
      <c r="A937" s="1">
        <v>42269</v>
      </c>
      <c r="B937">
        <v>59.865962000000003</v>
      </c>
      <c r="C937">
        <f t="shared" si="14"/>
        <v>-1.0095436258202358E-2</v>
      </c>
    </row>
    <row r="938" spans="1:3" x14ac:dyDescent="0.35">
      <c r="A938" s="1">
        <v>42270</v>
      </c>
      <c r="B938">
        <v>59.528500000000001</v>
      </c>
      <c r="C938">
        <f t="shared" si="14"/>
        <v>-5.6529070610123154E-3</v>
      </c>
    </row>
    <row r="939" spans="1:3" x14ac:dyDescent="0.35">
      <c r="A939" s="1">
        <v>42271</v>
      </c>
      <c r="B939">
        <v>59.586348999999998</v>
      </c>
      <c r="C939">
        <f t="shared" si="14"/>
        <v>9.7131474427910626E-4</v>
      </c>
    </row>
    <row r="940" spans="1:3" x14ac:dyDescent="0.35">
      <c r="A940" s="1">
        <v>42272</v>
      </c>
      <c r="B940">
        <v>58.082230000000003</v>
      </c>
      <c r="C940">
        <f t="shared" si="14"/>
        <v>-2.5566739116382305E-2</v>
      </c>
    </row>
    <row r="941" spans="1:3" x14ac:dyDescent="0.35">
      <c r="A941" s="1">
        <v>42275</v>
      </c>
      <c r="B941">
        <v>55.401805000000003</v>
      </c>
      <c r="C941">
        <f t="shared" si="14"/>
        <v>-4.7247590646345435E-2</v>
      </c>
    </row>
    <row r="942" spans="1:3" x14ac:dyDescent="0.35">
      <c r="A942" s="1">
        <v>42276</v>
      </c>
      <c r="B942">
        <v>56.838436000000002</v>
      </c>
      <c r="C942">
        <f t="shared" si="14"/>
        <v>2.5600612566494402E-2</v>
      </c>
    </row>
    <row r="943" spans="1:3" x14ac:dyDescent="0.35">
      <c r="A943" s="1">
        <v>42277</v>
      </c>
      <c r="B943">
        <v>57.440001000000002</v>
      </c>
      <c r="C943">
        <f t="shared" si="14"/>
        <v>1.05281551330267E-2</v>
      </c>
    </row>
    <row r="944" spans="1:3" x14ac:dyDescent="0.35">
      <c r="A944" s="1">
        <v>42278</v>
      </c>
      <c r="B944">
        <v>58.264729000000003</v>
      </c>
      <c r="C944">
        <f t="shared" si="14"/>
        <v>1.4255976702179995E-2</v>
      </c>
    </row>
    <row r="945" spans="1:3" x14ac:dyDescent="0.35">
      <c r="A945" s="1">
        <v>42279</v>
      </c>
      <c r="B945">
        <v>60.379919000000001</v>
      </c>
      <c r="C945">
        <f t="shared" si="14"/>
        <v>3.5659663922364436E-2</v>
      </c>
    </row>
    <row r="946" spans="1:3" x14ac:dyDescent="0.35">
      <c r="A946" s="1">
        <v>42282</v>
      </c>
      <c r="B946">
        <v>60.127650000000003</v>
      </c>
      <c r="C946">
        <f t="shared" si="14"/>
        <v>-4.1867804752509473E-3</v>
      </c>
    </row>
    <row r="947" spans="1:3" x14ac:dyDescent="0.35">
      <c r="A947" s="1">
        <v>42283</v>
      </c>
      <c r="B947">
        <v>58.099784999999997</v>
      </c>
      <c r="C947">
        <f t="shared" si="14"/>
        <v>-3.4307838964065258E-2</v>
      </c>
    </row>
    <row r="948" spans="1:3" x14ac:dyDescent="0.35">
      <c r="A948" s="1">
        <v>42284</v>
      </c>
      <c r="B948">
        <v>58.749864000000002</v>
      </c>
      <c r="C948">
        <f t="shared" si="14"/>
        <v>1.112687479330463E-2</v>
      </c>
    </row>
    <row r="949" spans="1:3" x14ac:dyDescent="0.35">
      <c r="A949" s="1">
        <v>42285</v>
      </c>
      <c r="B949">
        <v>58.711053</v>
      </c>
      <c r="C949">
        <f t="shared" si="14"/>
        <v>-6.6083259698035326E-4</v>
      </c>
    </row>
    <row r="950" spans="1:3" x14ac:dyDescent="0.35">
      <c r="A950" s="1">
        <v>42286</v>
      </c>
      <c r="B950">
        <v>59.613404000000003</v>
      </c>
      <c r="C950">
        <f t="shared" si="14"/>
        <v>1.5252442583108599E-2</v>
      </c>
    </row>
    <row r="951" spans="1:3" x14ac:dyDescent="0.35">
      <c r="A951" s="1">
        <v>42289</v>
      </c>
      <c r="B951">
        <v>60.845647999999997</v>
      </c>
      <c r="C951">
        <f t="shared" si="14"/>
        <v>2.0459848630278384E-2</v>
      </c>
    </row>
    <row r="952" spans="1:3" x14ac:dyDescent="0.35">
      <c r="A952" s="1">
        <v>42290</v>
      </c>
      <c r="B952">
        <v>60.486649</v>
      </c>
      <c r="C952">
        <f t="shared" si="14"/>
        <v>-5.9176337464367651E-3</v>
      </c>
    </row>
    <row r="953" spans="1:3" x14ac:dyDescent="0.35">
      <c r="A953" s="1">
        <v>42291</v>
      </c>
      <c r="B953">
        <v>60.234380999999999</v>
      </c>
      <c r="C953">
        <f t="shared" si="14"/>
        <v>-4.1793607492939741E-3</v>
      </c>
    </row>
    <row r="954" spans="1:3" x14ac:dyDescent="0.35">
      <c r="A954" s="1">
        <v>42292</v>
      </c>
      <c r="B954">
        <v>61.728594000000001</v>
      </c>
      <c r="C954">
        <f t="shared" si="14"/>
        <v>2.4503957289957481E-2</v>
      </c>
    </row>
    <row r="955" spans="1:3" x14ac:dyDescent="0.35">
      <c r="A955" s="1">
        <v>42293</v>
      </c>
      <c r="B955">
        <v>62.572727999999998</v>
      </c>
      <c r="C955">
        <f t="shared" si="14"/>
        <v>1.3582268690181353E-2</v>
      </c>
    </row>
    <row r="956" spans="1:3" x14ac:dyDescent="0.35">
      <c r="A956" s="1">
        <v>42296</v>
      </c>
      <c r="B956">
        <v>63.145190999999997</v>
      </c>
      <c r="C956">
        <f t="shared" si="14"/>
        <v>9.1071656489987544E-3</v>
      </c>
    </row>
    <row r="957" spans="1:3" x14ac:dyDescent="0.35">
      <c r="A957" s="1">
        <v>42297</v>
      </c>
      <c r="B957">
        <v>61.990566999999999</v>
      </c>
      <c r="C957">
        <f t="shared" si="14"/>
        <v>-1.8454465569233469E-2</v>
      </c>
    </row>
    <row r="958" spans="1:3" x14ac:dyDescent="0.35">
      <c r="A958" s="1">
        <v>42298</v>
      </c>
      <c r="B958">
        <v>60.651592999999998</v>
      </c>
      <c r="C958">
        <f t="shared" si="14"/>
        <v>-2.1836327805880802E-2</v>
      </c>
    </row>
    <row r="959" spans="1:3" x14ac:dyDescent="0.35">
      <c r="A959" s="1">
        <v>42299</v>
      </c>
      <c r="B959">
        <v>61.301676</v>
      </c>
      <c r="C959">
        <f t="shared" si="14"/>
        <v>1.0661283011903964E-2</v>
      </c>
    </row>
    <row r="960" spans="1:3" x14ac:dyDescent="0.35">
      <c r="A960" s="1">
        <v>42300</v>
      </c>
      <c r="B960">
        <v>63.222814999999997</v>
      </c>
      <c r="C960">
        <f t="shared" si="14"/>
        <v>3.0858049329999106E-2</v>
      </c>
    </row>
    <row r="961" spans="1:3" x14ac:dyDescent="0.35">
      <c r="A961" s="1">
        <v>42303</v>
      </c>
      <c r="B961">
        <v>62.630949000000001</v>
      </c>
      <c r="C961">
        <f t="shared" si="14"/>
        <v>-9.4056839392149122E-3</v>
      </c>
    </row>
    <row r="962" spans="1:3" x14ac:dyDescent="0.35">
      <c r="A962" s="1">
        <v>42304</v>
      </c>
      <c r="B962">
        <v>64.814057000000005</v>
      </c>
      <c r="C962">
        <f t="shared" si="14"/>
        <v>3.426295993951918E-2</v>
      </c>
    </row>
    <row r="963" spans="1:3" x14ac:dyDescent="0.35">
      <c r="A963" s="1">
        <v>42305</v>
      </c>
      <c r="B963">
        <v>65.580563999999995</v>
      </c>
      <c r="C963">
        <f t="shared" si="14"/>
        <v>1.1756862717624531E-2</v>
      </c>
    </row>
    <row r="964" spans="1:3" x14ac:dyDescent="0.35">
      <c r="A964" s="1">
        <v>42306</v>
      </c>
      <c r="B964">
        <v>65.308890000000005</v>
      </c>
      <c r="C964">
        <f t="shared" ref="C964:C1027" si="15">LN(B964/B963)</f>
        <v>-4.1512036582393727E-3</v>
      </c>
    </row>
    <row r="965" spans="1:3" x14ac:dyDescent="0.35">
      <c r="A965" s="1">
        <v>42307</v>
      </c>
      <c r="B965">
        <v>63.989322000000001</v>
      </c>
      <c r="C965">
        <f t="shared" si="15"/>
        <v>-2.041194221455887E-2</v>
      </c>
    </row>
    <row r="966" spans="1:3" x14ac:dyDescent="0.35">
      <c r="A966" s="1">
        <v>42310</v>
      </c>
      <c r="B966">
        <v>63.795271</v>
      </c>
      <c r="C966">
        <f t="shared" si="15"/>
        <v>-3.0371603432044251E-3</v>
      </c>
    </row>
    <row r="967" spans="1:3" x14ac:dyDescent="0.35">
      <c r="A967" s="1">
        <v>42311</v>
      </c>
      <c r="B967">
        <v>64.115461999999994</v>
      </c>
      <c r="C967">
        <f t="shared" si="15"/>
        <v>5.0064863406911976E-3</v>
      </c>
    </row>
    <row r="968" spans="1:3" x14ac:dyDescent="0.35">
      <c r="A968" s="1">
        <v>42312</v>
      </c>
      <c r="B968">
        <v>63.669137999999997</v>
      </c>
      <c r="C968">
        <f t="shared" si="15"/>
        <v>-6.9855963080956065E-3</v>
      </c>
    </row>
    <row r="969" spans="1:3" x14ac:dyDescent="0.35">
      <c r="A969" s="1">
        <v>42313</v>
      </c>
      <c r="B969">
        <v>63.601219999999998</v>
      </c>
      <c r="C969">
        <f t="shared" si="15"/>
        <v>-1.0673028270622661E-3</v>
      </c>
    </row>
    <row r="970" spans="1:3" x14ac:dyDescent="0.35">
      <c r="A970" s="1">
        <v>42314</v>
      </c>
      <c r="B970">
        <v>63.504187000000002</v>
      </c>
      <c r="C970">
        <f t="shared" si="15"/>
        <v>-1.5268118192628037E-3</v>
      </c>
    </row>
    <row r="971" spans="1:3" x14ac:dyDescent="0.35">
      <c r="A971" s="1">
        <v>42317</v>
      </c>
      <c r="B971">
        <v>63.057862999999998</v>
      </c>
      <c r="C971">
        <f t="shared" si="15"/>
        <v>-7.0530755503715936E-3</v>
      </c>
    </row>
    <row r="972" spans="1:3" x14ac:dyDescent="0.35">
      <c r="A972" s="1">
        <v>42318</v>
      </c>
      <c r="B972">
        <v>63.116084000000001</v>
      </c>
      <c r="C972">
        <f t="shared" si="15"/>
        <v>9.2286887295643324E-4</v>
      </c>
    </row>
    <row r="973" spans="1:3" x14ac:dyDescent="0.35">
      <c r="A973" s="1">
        <v>42319</v>
      </c>
      <c r="B973">
        <v>62.330159999999999</v>
      </c>
      <c r="C973">
        <f t="shared" si="15"/>
        <v>-1.2530216255699793E-2</v>
      </c>
    </row>
    <row r="974" spans="1:3" x14ac:dyDescent="0.35">
      <c r="A974" s="1">
        <v>42320</v>
      </c>
      <c r="B974">
        <v>61.825623</v>
      </c>
      <c r="C974">
        <f t="shared" si="15"/>
        <v>-8.1275276131856471E-3</v>
      </c>
    </row>
    <row r="975" spans="1:3" x14ac:dyDescent="0.35">
      <c r="A975" s="1">
        <v>42321</v>
      </c>
      <c r="B975">
        <v>62.242840000000001</v>
      </c>
      <c r="C975">
        <f t="shared" si="15"/>
        <v>6.7256184627085174E-3</v>
      </c>
    </row>
    <row r="976" spans="1:3" x14ac:dyDescent="0.35">
      <c r="A976" s="1">
        <v>42324</v>
      </c>
      <c r="B976">
        <v>63.086970000000001</v>
      </c>
      <c r="C976">
        <f t="shared" si="15"/>
        <v>1.3470741951597916E-2</v>
      </c>
    </row>
    <row r="977" spans="1:3" x14ac:dyDescent="0.35">
      <c r="A977" s="1">
        <v>42325</v>
      </c>
      <c r="B977">
        <v>63.775869</v>
      </c>
      <c r="C977">
        <f t="shared" si="15"/>
        <v>1.0860639363272957E-2</v>
      </c>
    </row>
    <row r="978" spans="1:3" x14ac:dyDescent="0.35">
      <c r="A978" s="1">
        <v>42326</v>
      </c>
      <c r="B978">
        <v>65.599974000000003</v>
      </c>
      <c r="C978">
        <f t="shared" si="15"/>
        <v>2.8200409644451519E-2</v>
      </c>
    </row>
    <row r="979" spans="1:3" x14ac:dyDescent="0.35">
      <c r="A979" s="1">
        <v>42327</v>
      </c>
      <c r="B979">
        <v>64.949894999999998</v>
      </c>
      <c r="C979">
        <f t="shared" si="15"/>
        <v>-9.9591731213751894E-3</v>
      </c>
    </row>
    <row r="980" spans="1:3" x14ac:dyDescent="0.35">
      <c r="A980" s="1">
        <v>42328</v>
      </c>
      <c r="B980">
        <v>65.803730000000002</v>
      </c>
      <c r="C980">
        <f t="shared" si="15"/>
        <v>1.3060397167593279E-2</v>
      </c>
    </row>
    <row r="981" spans="1:3" x14ac:dyDescent="0.35">
      <c r="A981" s="1">
        <v>42331</v>
      </c>
      <c r="B981">
        <v>65.968673999999993</v>
      </c>
      <c r="C981">
        <f t="shared" si="15"/>
        <v>2.503469332576076E-3</v>
      </c>
    </row>
    <row r="982" spans="1:3" x14ac:dyDescent="0.35">
      <c r="A982" s="1">
        <v>42332</v>
      </c>
      <c r="B982">
        <v>65.803730000000002</v>
      </c>
      <c r="C982">
        <f t="shared" si="15"/>
        <v>-2.5034693325761406E-3</v>
      </c>
    </row>
    <row r="983" spans="1:3" x14ac:dyDescent="0.35">
      <c r="A983" s="1">
        <v>42333</v>
      </c>
      <c r="B983">
        <v>66.056002000000007</v>
      </c>
      <c r="C983">
        <f t="shared" si="15"/>
        <v>3.8263737377480485E-3</v>
      </c>
    </row>
    <row r="984" spans="1:3" x14ac:dyDescent="0.35">
      <c r="A984" s="1">
        <v>42335</v>
      </c>
      <c r="B984">
        <v>65.832836999999998</v>
      </c>
      <c r="C984">
        <f t="shared" si="15"/>
        <v>-3.3841409883271852E-3</v>
      </c>
    </row>
    <row r="985" spans="1:3" x14ac:dyDescent="0.35">
      <c r="A985" s="1">
        <v>42338</v>
      </c>
      <c r="B985">
        <v>65.017813000000004</v>
      </c>
      <c r="C985">
        <f t="shared" si="15"/>
        <v>-1.2457477898445233E-2</v>
      </c>
    </row>
    <row r="986" spans="1:3" x14ac:dyDescent="0.35">
      <c r="A986" s="1">
        <v>42339</v>
      </c>
      <c r="B986">
        <v>66.230650999999995</v>
      </c>
      <c r="C986">
        <f t="shared" si="15"/>
        <v>1.8482083325339845E-2</v>
      </c>
    </row>
    <row r="987" spans="1:3" x14ac:dyDescent="0.35">
      <c r="A987" s="1">
        <v>42340</v>
      </c>
      <c r="B987">
        <v>65.764917999999994</v>
      </c>
      <c r="C987">
        <f t="shared" si="15"/>
        <v>-7.0568267749038628E-3</v>
      </c>
    </row>
    <row r="988" spans="1:3" x14ac:dyDescent="0.35">
      <c r="A988" s="1">
        <v>42341</v>
      </c>
      <c r="B988">
        <v>64.474457000000001</v>
      </c>
      <c r="C988">
        <f t="shared" si="15"/>
        <v>-1.9817405193128284E-2</v>
      </c>
    </row>
    <row r="989" spans="1:3" x14ac:dyDescent="0.35">
      <c r="A989" s="1">
        <v>42342</v>
      </c>
      <c r="B989">
        <v>67.055379000000002</v>
      </c>
      <c r="C989">
        <f t="shared" si="15"/>
        <v>3.9249700360581209E-2</v>
      </c>
    </row>
    <row r="990" spans="1:3" x14ac:dyDescent="0.35">
      <c r="A990" s="1">
        <v>42345</v>
      </c>
      <c r="B990">
        <v>66.793402</v>
      </c>
      <c r="C990">
        <f t="shared" si="15"/>
        <v>-3.9145270143939905E-3</v>
      </c>
    </row>
    <row r="991" spans="1:3" x14ac:dyDescent="0.35">
      <c r="A991" s="1">
        <v>42346</v>
      </c>
      <c r="B991">
        <v>67.336759000000001</v>
      </c>
      <c r="C991">
        <f t="shared" si="15"/>
        <v>8.1019804673767987E-3</v>
      </c>
    </row>
    <row r="992" spans="1:3" x14ac:dyDescent="0.35">
      <c r="A992" s="1">
        <v>42347</v>
      </c>
      <c r="B992">
        <v>66.521727999999996</v>
      </c>
      <c r="C992">
        <f t="shared" si="15"/>
        <v>-1.2177652539511001E-2</v>
      </c>
    </row>
    <row r="993" spans="1:3" x14ac:dyDescent="0.35">
      <c r="A993" s="1">
        <v>42348</v>
      </c>
      <c r="B993">
        <v>66.890434999999997</v>
      </c>
      <c r="C993">
        <f t="shared" si="15"/>
        <v>5.5273511863471094E-3</v>
      </c>
    </row>
    <row r="994" spans="1:3" x14ac:dyDescent="0.35">
      <c r="A994" s="1">
        <v>42349</v>
      </c>
      <c r="B994">
        <v>65.609679</v>
      </c>
      <c r="C994">
        <f t="shared" si="15"/>
        <v>-1.933275152545336E-2</v>
      </c>
    </row>
    <row r="995" spans="1:3" x14ac:dyDescent="0.35">
      <c r="A995" s="1">
        <v>42352</v>
      </c>
      <c r="B995">
        <v>66.599350999999999</v>
      </c>
      <c r="C995">
        <f t="shared" si="15"/>
        <v>1.4971601956168546E-2</v>
      </c>
    </row>
    <row r="996" spans="1:3" x14ac:dyDescent="0.35">
      <c r="A996" s="1">
        <v>42353</v>
      </c>
      <c r="B996">
        <v>68.132379999999998</v>
      </c>
      <c r="C996">
        <f t="shared" si="15"/>
        <v>2.2757744637218622E-2</v>
      </c>
    </row>
    <row r="997" spans="1:3" x14ac:dyDescent="0.35">
      <c r="A997" s="1">
        <v>42354</v>
      </c>
      <c r="B997">
        <v>68.607810000000001</v>
      </c>
      <c r="C997">
        <f t="shared" si="15"/>
        <v>6.9537992567672994E-3</v>
      </c>
    </row>
    <row r="998" spans="1:3" x14ac:dyDescent="0.35">
      <c r="A998" s="1">
        <v>42355</v>
      </c>
      <c r="B998">
        <v>67.220324000000005</v>
      </c>
      <c r="C998">
        <f t="shared" si="15"/>
        <v>-2.0430734368711224E-2</v>
      </c>
    </row>
    <row r="999" spans="1:3" x14ac:dyDescent="0.35">
      <c r="A999" s="1">
        <v>42356</v>
      </c>
      <c r="B999">
        <v>65.629080999999999</v>
      </c>
      <c r="C999">
        <f t="shared" si="15"/>
        <v>-2.3956736634449045E-2</v>
      </c>
    </row>
    <row r="1000" spans="1:3" x14ac:dyDescent="0.35">
      <c r="A1000" s="1">
        <v>42359</v>
      </c>
      <c r="B1000">
        <v>66.017189999999999</v>
      </c>
      <c r="C1000">
        <f t="shared" si="15"/>
        <v>5.8962570145393344E-3</v>
      </c>
    </row>
    <row r="1001" spans="1:3" x14ac:dyDescent="0.35">
      <c r="A1001" s="1">
        <v>42360</v>
      </c>
      <c r="B1001">
        <v>66.279160000000005</v>
      </c>
      <c r="C1001">
        <f t="shared" si="15"/>
        <v>3.9603563122326381E-3</v>
      </c>
    </row>
    <row r="1002" spans="1:3" x14ac:dyDescent="0.35">
      <c r="A1002" s="1">
        <v>42361</v>
      </c>
      <c r="B1002">
        <v>66.938944000000006</v>
      </c>
      <c r="C1002">
        <f t="shared" si="15"/>
        <v>9.9054013658498169E-3</v>
      </c>
    </row>
    <row r="1003" spans="1:3" x14ac:dyDescent="0.35">
      <c r="A1003" s="1">
        <v>42362</v>
      </c>
      <c r="B1003">
        <v>66.919542000000007</v>
      </c>
      <c r="C1003">
        <f t="shared" si="15"/>
        <v>-2.8988823519000834E-4</v>
      </c>
    </row>
    <row r="1004" spans="1:3" x14ac:dyDescent="0.35">
      <c r="A1004" s="1">
        <v>42366</v>
      </c>
      <c r="B1004">
        <v>67.113592999999995</v>
      </c>
      <c r="C1004">
        <f t="shared" si="15"/>
        <v>2.8955696004895849E-3</v>
      </c>
    </row>
    <row r="1005" spans="1:3" x14ac:dyDescent="0.35">
      <c r="A1005" s="1">
        <v>42367</v>
      </c>
      <c r="B1005">
        <v>67.666646999999998</v>
      </c>
      <c r="C1005">
        <f t="shared" si="15"/>
        <v>8.2067980303758767E-3</v>
      </c>
    </row>
    <row r="1006" spans="1:3" x14ac:dyDescent="0.35">
      <c r="A1006" s="1">
        <v>42368</v>
      </c>
      <c r="B1006">
        <v>67.822738999999999</v>
      </c>
      <c r="C1006">
        <f t="shared" si="15"/>
        <v>2.3041224654667442E-3</v>
      </c>
    </row>
    <row r="1007" spans="1:3" x14ac:dyDescent="0.35">
      <c r="A1007" s="1">
        <v>42369</v>
      </c>
      <c r="B1007">
        <v>67.110566000000006</v>
      </c>
      <c r="C1007">
        <f t="shared" si="15"/>
        <v>-1.0556024149656408E-2</v>
      </c>
    </row>
    <row r="1008" spans="1:3" x14ac:dyDescent="0.35">
      <c r="A1008" s="1">
        <v>42373</v>
      </c>
      <c r="B1008">
        <v>65.393531999999993</v>
      </c>
      <c r="C1008">
        <f t="shared" si="15"/>
        <v>-2.5918143559304174E-2</v>
      </c>
    </row>
    <row r="1009" spans="1:3" x14ac:dyDescent="0.35">
      <c r="A1009" s="1">
        <v>42374</v>
      </c>
      <c r="B1009">
        <v>66.681304999999995</v>
      </c>
      <c r="C1009">
        <f t="shared" si="15"/>
        <v>1.9501274287117405E-2</v>
      </c>
    </row>
    <row r="1010" spans="1:3" x14ac:dyDescent="0.35">
      <c r="A1010" s="1">
        <v>42375</v>
      </c>
      <c r="B1010">
        <v>65.510604999999998</v>
      </c>
      <c r="C1010">
        <f t="shared" si="15"/>
        <v>-1.7712590844461928E-2</v>
      </c>
    </row>
    <row r="1011" spans="1:3" x14ac:dyDescent="0.35">
      <c r="A1011" s="1">
        <v>42376</v>
      </c>
      <c r="B1011">
        <v>63.696015000000003</v>
      </c>
      <c r="C1011">
        <f t="shared" si="15"/>
        <v>-2.8090036180874602E-2</v>
      </c>
    </row>
    <row r="1012" spans="1:3" x14ac:dyDescent="0.35">
      <c r="A1012" s="1">
        <v>42377</v>
      </c>
      <c r="B1012">
        <v>62.076542000000003</v>
      </c>
      <c r="C1012">
        <f t="shared" si="15"/>
        <v>-2.57538297475844E-2</v>
      </c>
    </row>
    <row r="1013" spans="1:3" x14ac:dyDescent="0.35">
      <c r="A1013" s="1">
        <v>42380</v>
      </c>
      <c r="B1013">
        <v>61.442408999999998</v>
      </c>
      <c r="C1013">
        <f t="shared" si="15"/>
        <v>-1.0267874948804415E-2</v>
      </c>
    </row>
    <row r="1014" spans="1:3" x14ac:dyDescent="0.35">
      <c r="A1014" s="1">
        <v>42381</v>
      </c>
      <c r="B1014">
        <v>61.891177999999996</v>
      </c>
      <c r="C1014">
        <f t="shared" si="15"/>
        <v>7.2773522845817453E-3</v>
      </c>
    </row>
    <row r="1015" spans="1:3" x14ac:dyDescent="0.35">
      <c r="A1015" s="1">
        <v>42382</v>
      </c>
      <c r="B1015">
        <v>59.783912000000001</v>
      </c>
      <c r="C1015">
        <f t="shared" si="15"/>
        <v>-3.4641054678559088E-2</v>
      </c>
    </row>
    <row r="1016" spans="1:3" x14ac:dyDescent="0.35">
      <c r="A1016" s="1">
        <v>42383</v>
      </c>
      <c r="B1016">
        <v>61.959468999999999</v>
      </c>
      <c r="C1016">
        <f t="shared" si="15"/>
        <v>3.5743850805591976E-2</v>
      </c>
    </row>
    <row r="1017" spans="1:3" x14ac:dyDescent="0.35">
      <c r="A1017" s="1">
        <v>42384</v>
      </c>
      <c r="B1017">
        <v>61.247290999999997</v>
      </c>
      <c r="C1017">
        <f t="shared" si="15"/>
        <v>-1.156082559145878E-2</v>
      </c>
    </row>
    <row r="1018" spans="1:3" x14ac:dyDescent="0.35">
      <c r="A1018" s="1">
        <v>42388</v>
      </c>
      <c r="B1018">
        <v>61.666794000000003</v>
      </c>
      <c r="C1018">
        <f t="shared" si="15"/>
        <v>6.8259813976524648E-3</v>
      </c>
    </row>
    <row r="1019" spans="1:3" x14ac:dyDescent="0.35">
      <c r="A1019" s="1">
        <v>42389</v>
      </c>
      <c r="B1019">
        <v>61.998493000000003</v>
      </c>
      <c r="C1019">
        <f t="shared" si="15"/>
        <v>5.3644770251239276E-3</v>
      </c>
    </row>
    <row r="1020" spans="1:3" x14ac:dyDescent="0.35">
      <c r="A1020" s="1">
        <v>42390</v>
      </c>
      <c r="B1020">
        <v>61.588749</v>
      </c>
      <c r="C1020">
        <f t="shared" si="15"/>
        <v>-6.6308705443250274E-3</v>
      </c>
    </row>
    <row r="1021" spans="1:3" x14ac:dyDescent="0.35">
      <c r="A1021" s="1">
        <v>42391</v>
      </c>
      <c r="B1021">
        <v>62.827744000000003</v>
      </c>
      <c r="C1021">
        <f t="shared" si="15"/>
        <v>1.9917551602324522E-2</v>
      </c>
    </row>
    <row r="1022" spans="1:3" x14ac:dyDescent="0.35">
      <c r="A1022" s="1">
        <v>42394</v>
      </c>
      <c r="B1022">
        <v>61.383873000000001</v>
      </c>
      <c r="C1022">
        <f t="shared" si="15"/>
        <v>-2.3249613425894811E-2</v>
      </c>
    </row>
    <row r="1023" spans="1:3" x14ac:dyDescent="0.35">
      <c r="A1023" s="1">
        <v>42395</v>
      </c>
      <c r="B1023">
        <v>61.159489000000001</v>
      </c>
      <c r="C1023">
        <f t="shared" si="15"/>
        <v>-3.6621200382941726E-3</v>
      </c>
    </row>
    <row r="1024" spans="1:3" x14ac:dyDescent="0.35">
      <c r="A1024" s="1">
        <v>42396</v>
      </c>
      <c r="B1024">
        <v>60.203415</v>
      </c>
      <c r="C1024">
        <f t="shared" si="15"/>
        <v>-1.5755947611304496E-2</v>
      </c>
    </row>
    <row r="1025" spans="1:3" x14ac:dyDescent="0.35">
      <c r="A1025" s="1">
        <v>42397</v>
      </c>
      <c r="B1025">
        <v>59.666843</v>
      </c>
      <c r="C1025">
        <f t="shared" si="15"/>
        <v>-8.9526058050372337E-3</v>
      </c>
    </row>
    <row r="1026" spans="1:3" x14ac:dyDescent="0.35">
      <c r="A1026" s="1">
        <v>42398</v>
      </c>
      <c r="B1026">
        <v>60.642429</v>
      </c>
      <c r="C1026">
        <f t="shared" si="15"/>
        <v>1.6218324124953883E-2</v>
      </c>
    </row>
    <row r="1027" spans="1:3" x14ac:dyDescent="0.35">
      <c r="A1027" s="1">
        <v>42401</v>
      </c>
      <c r="B1027">
        <v>59.335144</v>
      </c>
      <c r="C1027">
        <f t="shared" si="15"/>
        <v>-2.1793018588216532E-2</v>
      </c>
    </row>
    <row r="1028" spans="1:3" x14ac:dyDescent="0.35">
      <c r="A1028" s="1">
        <v>42402</v>
      </c>
      <c r="B1028">
        <v>57.432749999999999</v>
      </c>
      <c r="C1028">
        <f t="shared" ref="C1028:C1091" si="16">LN(B1028/B1027)</f>
        <v>-3.258707990150804E-2</v>
      </c>
    </row>
    <row r="1029" spans="1:3" x14ac:dyDescent="0.35">
      <c r="A1029" s="1">
        <v>42403</v>
      </c>
      <c r="B1029">
        <v>58.652233000000003</v>
      </c>
      <c r="C1029">
        <f t="shared" si="16"/>
        <v>2.1010949580227027E-2</v>
      </c>
    </row>
    <row r="1030" spans="1:3" x14ac:dyDescent="0.35">
      <c r="A1030" s="1">
        <v>42404</v>
      </c>
      <c r="B1030">
        <v>58.242488000000002</v>
      </c>
      <c r="C1030">
        <f t="shared" si="16"/>
        <v>-7.0105249348107329E-3</v>
      </c>
    </row>
    <row r="1031" spans="1:3" x14ac:dyDescent="0.35">
      <c r="A1031" s="1">
        <v>42405</v>
      </c>
      <c r="B1031">
        <v>58.174197999999997</v>
      </c>
      <c r="C1031">
        <f t="shared" si="16"/>
        <v>-1.1731996534045689E-3</v>
      </c>
    </row>
    <row r="1032" spans="1:3" x14ac:dyDescent="0.35">
      <c r="A1032" s="1">
        <v>42408</v>
      </c>
      <c r="B1032">
        <v>59.237586999999998</v>
      </c>
      <c r="C1032">
        <f t="shared" si="16"/>
        <v>1.8114332854121357E-2</v>
      </c>
    </row>
    <row r="1033" spans="1:3" x14ac:dyDescent="0.35">
      <c r="A1033" s="1">
        <v>42409</v>
      </c>
      <c r="B1033">
        <v>59.530262</v>
      </c>
      <c r="C1033">
        <f t="shared" si="16"/>
        <v>4.9285323409916561E-3</v>
      </c>
    </row>
    <row r="1034" spans="1:3" x14ac:dyDescent="0.35">
      <c r="A1034" s="1">
        <v>42410</v>
      </c>
      <c r="B1034">
        <v>59.588797999999997</v>
      </c>
      <c r="C1034">
        <f t="shared" si="16"/>
        <v>9.8281508789245932E-4</v>
      </c>
    </row>
    <row r="1035" spans="1:3" x14ac:dyDescent="0.35">
      <c r="A1035" s="1">
        <v>42411</v>
      </c>
      <c r="B1035">
        <v>58.066882999999997</v>
      </c>
      <c r="C1035">
        <f t="shared" si="16"/>
        <v>-2.5872102039679254E-2</v>
      </c>
    </row>
    <row r="1036" spans="1:3" x14ac:dyDescent="0.35">
      <c r="A1036" s="1">
        <v>42412</v>
      </c>
      <c r="B1036">
        <v>58.730280999999998</v>
      </c>
      <c r="C1036">
        <f t="shared" si="16"/>
        <v>1.1359952784399673E-2</v>
      </c>
    </row>
    <row r="1037" spans="1:3" x14ac:dyDescent="0.35">
      <c r="A1037" s="1">
        <v>42416</v>
      </c>
      <c r="B1037">
        <v>60.661940999999999</v>
      </c>
      <c r="C1037">
        <f t="shared" si="16"/>
        <v>3.236104563976195E-2</v>
      </c>
    </row>
    <row r="1038" spans="1:3" x14ac:dyDescent="0.35">
      <c r="A1038" s="1">
        <v>42417</v>
      </c>
      <c r="B1038">
        <v>62.359459000000001</v>
      </c>
      <c r="C1038">
        <f t="shared" si="16"/>
        <v>2.759886894870435E-2</v>
      </c>
    </row>
    <row r="1039" spans="1:3" x14ac:dyDescent="0.35">
      <c r="A1039" s="1">
        <v>42418</v>
      </c>
      <c r="B1039">
        <v>61.774109000000003</v>
      </c>
      <c r="C1039">
        <f t="shared" si="16"/>
        <v>-9.4310402587178804E-3</v>
      </c>
    </row>
    <row r="1040" spans="1:3" x14ac:dyDescent="0.35">
      <c r="A1040" s="1">
        <v>42419</v>
      </c>
      <c r="B1040">
        <v>62.24239</v>
      </c>
      <c r="C1040">
        <f t="shared" si="16"/>
        <v>7.5519504155591929E-3</v>
      </c>
    </row>
    <row r="1041" spans="1:3" x14ac:dyDescent="0.35">
      <c r="A1041" s="1">
        <v>42422</v>
      </c>
      <c r="B1041">
        <v>62.144832999999998</v>
      </c>
      <c r="C1041">
        <f t="shared" si="16"/>
        <v>-1.5686019456090288E-3</v>
      </c>
    </row>
    <row r="1042" spans="1:3" x14ac:dyDescent="0.35">
      <c r="A1042" s="1">
        <v>42423</v>
      </c>
      <c r="B1042">
        <v>60.554625999999999</v>
      </c>
      <c r="C1042">
        <f t="shared" si="16"/>
        <v>-2.5921810179716887E-2</v>
      </c>
    </row>
    <row r="1043" spans="1:3" x14ac:dyDescent="0.35">
      <c r="A1043" s="1">
        <v>42424</v>
      </c>
      <c r="B1043">
        <v>60.710720000000002</v>
      </c>
      <c r="C1043">
        <f t="shared" si="16"/>
        <v>2.5744219822098117E-3</v>
      </c>
    </row>
    <row r="1044" spans="1:3" x14ac:dyDescent="0.35">
      <c r="A1044" s="1">
        <v>42425</v>
      </c>
      <c r="B1044">
        <v>61.491188000000001</v>
      </c>
      <c r="C1044">
        <f t="shared" si="16"/>
        <v>1.2773591260715009E-2</v>
      </c>
    </row>
    <row r="1045" spans="1:3" x14ac:dyDescent="0.35">
      <c r="A1045" s="1">
        <v>42426</v>
      </c>
      <c r="B1045">
        <v>60.730232000000001</v>
      </c>
      <c r="C1045">
        <f t="shared" si="16"/>
        <v>-1.2452249903511254E-2</v>
      </c>
    </row>
    <row r="1046" spans="1:3" x14ac:dyDescent="0.35">
      <c r="A1046" s="1">
        <v>42429</v>
      </c>
      <c r="B1046">
        <v>60.418044999999999</v>
      </c>
      <c r="C1046">
        <f t="shared" si="16"/>
        <v>-5.1538114903559246E-3</v>
      </c>
    </row>
    <row r="1047" spans="1:3" x14ac:dyDescent="0.35">
      <c r="A1047" s="1">
        <v>42430</v>
      </c>
      <c r="B1047">
        <v>62.652138000000001</v>
      </c>
      <c r="C1047">
        <f t="shared" si="16"/>
        <v>3.6309988257614445E-2</v>
      </c>
    </row>
    <row r="1048" spans="1:3" x14ac:dyDescent="0.35">
      <c r="A1048" s="1">
        <v>42431</v>
      </c>
      <c r="B1048">
        <v>63.315536999999999</v>
      </c>
      <c r="C1048">
        <f t="shared" si="16"/>
        <v>1.0532942411954389E-2</v>
      </c>
    </row>
    <row r="1049" spans="1:3" x14ac:dyDescent="0.35">
      <c r="A1049" s="1">
        <v>42432</v>
      </c>
      <c r="B1049">
        <v>63.413094000000001</v>
      </c>
      <c r="C1049">
        <f t="shared" si="16"/>
        <v>1.5396208181404029E-3</v>
      </c>
    </row>
    <row r="1050" spans="1:3" x14ac:dyDescent="0.35">
      <c r="A1050" s="1">
        <v>42433</v>
      </c>
      <c r="B1050">
        <v>63.130172999999999</v>
      </c>
      <c r="C1050">
        <f t="shared" si="16"/>
        <v>-4.4715373344773896E-3</v>
      </c>
    </row>
    <row r="1051" spans="1:3" x14ac:dyDescent="0.35">
      <c r="A1051" s="1">
        <v>42436</v>
      </c>
      <c r="B1051">
        <v>64.866714999999999</v>
      </c>
      <c r="C1051">
        <f t="shared" si="16"/>
        <v>2.7135793448929215E-2</v>
      </c>
    </row>
    <row r="1052" spans="1:3" x14ac:dyDescent="0.35">
      <c r="A1052" s="1">
        <v>42437</v>
      </c>
      <c r="B1052">
        <v>64.642334000000005</v>
      </c>
      <c r="C1052">
        <f t="shared" si="16"/>
        <v>-3.4651049674675467E-3</v>
      </c>
    </row>
    <row r="1053" spans="1:3" x14ac:dyDescent="0.35">
      <c r="A1053" s="1">
        <v>42438</v>
      </c>
      <c r="B1053">
        <v>63.939911000000002</v>
      </c>
      <c r="C1053">
        <f t="shared" si="16"/>
        <v>-1.0925769533448666E-2</v>
      </c>
    </row>
    <row r="1054" spans="1:3" x14ac:dyDescent="0.35">
      <c r="A1054" s="1">
        <v>42439</v>
      </c>
      <c r="B1054">
        <v>63.354560999999997</v>
      </c>
      <c r="C1054">
        <f t="shared" si="16"/>
        <v>-9.1968506823566464E-3</v>
      </c>
    </row>
    <row r="1055" spans="1:3" x14ac:dyDescent="0.35">
      <c r="A1055" s="1">
        <v>42440</v>
      </c>
      <c r="B1055">
        <v>63.374068999999999</v>
      </c>
      <c r="C1055">
        <f t="shared" si="16"/>
        <v>3.0787044970168357E-4</v>
      </c>
    </row>
    <row r="1056" spans="1:3" x14ac:dyDescent="0.35">
      <c r="A1056" s="1">
        <v>42443</v>
      </c>
      <c r="B1056">
        <v>62.554580999999999</v>
      </c>
      <c r="C1056">
        <f t="shared" si="16"/>
        <v>-1.3015299826873609E-2</v>
      </c>
    </row>
    <row r="1057" spans="1:3" x14ac:dyDescent="0.35">
      <c r="A1057" s="1">
        <v>42444</v>
      </c>
      <c r="B1057">
        <v>62.125320000000002</v>
      </c>
      <c r="C1057">
        <f t="shared" si="16"/>
        <v>-6.8858363323043761E-3</v>
      </c>
    </row>
    <row r="1058" spans="1:3" x14ac:dyDescent="0.35">
      <c r="A1058" s="1">
        <v>42445</v>
      </c>
      <c r="B1058">
        <v>61.110709999999997</v>
      </c>
      <c r="C1058">
        <f t="shared" si="16"/>
        <v>-1.6466498076566829E-2</v>
      </c>
    </row>
    <row r="1059" spans="1:3" x14ac:dyDescent="0.35">
      <c r="A1059" s="1">
        <v>42446</v>
      </c>
      <c r="B1059">
        <v>59.969276000000001</v>
      </c>
      <c r="C1059">
        <f t="shared" si="16"/>
        <v>-1.8854772827868221E-2</v>
      </c>
    </row>
    <row r="1060" spans="1:3" x14ac:dyDescent="0.35">
      <c r="A1060" s="1">
        <v>42447</v>
      </c>
      <c r="B1060">
        <v>61.296073999999997</v>
      </c>
      <c r="C1060">
        <f t="shared" si="16"/>
        <v>2.1883430809630903E-2</v>
      </c>
    </row>
    <row r="1061" spans="1:3" x14ac:dyDescent="0.35">
      <c r="A1061" s="1">
        <v>42450</v>
      </c>
      <c r="B1061">
        <v>61.169246000000001</v>
      </c>
      <c r="C1061">
        <f t="shared" si="16"/>
        <v>-2.0712483393950675E-3</v>
      </c>
    </row>
    <row r="1062" spans="1:3" x14ac:dyDescent="0.35">
      <c r="A1062" s="1">
        <v>42451</v>
      </c>
      <c r="B1062">
        <v>61.266804</v>
      </c>
      <c r="C1062">
        <f t="shared" si="16"/>
        <v>1.5936159431249037E-3</v>
      </c>
    </row>
    <row r="1063" spans="1:3" x14ac:dyDescent="0.35">
      <c r="A1063" s="1">
        <v>42452</v>
      </c>
      <c r="B1063">
        <v>60.818035000000002</v>
      </c>
      <c r="C1063">
        <f t="shared" si="16"/>
        <v>-7.3517895417633027E-3</v>
      </c>
    </row>
    <row r="1064" spans="1:3" x14ac:dyDescent="0.35">
      <c r="A1064" s="1">
        <v>42453</v>
      </c>
      <c r="B1064">
        <v>60.993640999999997</v>
      </c>
      <c r="C1064">
        <f t="shared" si="16"/>
        <v>2.8832395615683145E-3</v>
      </c>
    </row>
    <row r="1065" spans="1:3" x14ac:dyDescent="0.35">
      <c r="A1065" s="1">
        <v>42457</v>
      </c>
      <c r="B1065">
        <v>61.237537000000003</v>
      </c>
      <c r="C1065">
        <f t="shared" si="16"/>
        <v>3.9907383317603871E-3</v>
      </c>
    </row>
    <row r="1066" spans="1:3" x14ac:dyDescent="0.35">
      <c r="A1066" s="1">
        <v>42458</v>
      </c>
      <c r="B1066">
        <v>62.622871000000004</v>
      </c>
      <c r="C1066">
        <f t="shared" si="16"/>
        <v>2.2370211649717017E-2</v>
      </c>
    </row>
    <row r="1067" spans="1:3" x14ac:dyDescent="0.35">
      <c r="A1067" s="1">
        <v>42459</v>
      </c>
      <c r="B1067">
        <v>62.259751000000001</v>
      </c>
      <c r="C1067">
        <f t="shared" si="16"/>
        <v>-5.8153971712357616E-3</v>
      </c>
    </row>
    <row r="1068" spans="1:3" x14ac:dyDescent="0.35">
      <c r="A1068" s="1">
        <v>42460</v>
      </c>
      <c r="B1068">
        <v>62.691566999999999</v>
      </c>
      <c r="C1068">
        <f t="shared" si="16"/>
        <v>6.9117753376734641E-3</v>
      </c>
    </row>
    <row r="1069" spans="1:3" x14ac:dyDescent="0.35">
      <c r="A1069" s="1">
        <v>42461</v>
      </c>
      <c r="B1069">
        <v>63.702407999999998</v>
      </c>
      <c r="C1069">
        <f t="shared" si="16"/>
        <v>1.5995423075829542E-2</v>
      </c>
    </row>
    <row r="1070" spans="1:3" x14ac:dyDescent="0.35">
      <c r="A1070" s="1">
        <v>42464</v>
      </c>
      <c r="B1070">
        <v>64.742684999999994</v>
      </c>
      <c r="C1070">
        <f t="shared" si="16"/>
        <v>1.619835716331236E-2</v>
      </c>
    </row>
    <row r="1071" spans="1:3" x14ac:dyDescent="0.35">
      <c r="A1071" s="1">
        <v>42465</v>
      </c>
      <c r="B1071">
        <v>64.536592999999996</v>
      </c>
      <c r="C1071">
        <f t="shared" si="16"/>
        <v>-3.1883249623998462E-3</v>
      </c>
    </row>
    <row r="1072" spans="1:3" x14ac:dyDescent="0.35">
      <c r="A1072" s="1">
        <v>42466</v>
      </c>
      <c r="B1072">
        <v>65.302080000000004</v>
      </c>
      <c r="C1072">
        <f t="shared" si="16"/>
        <v>1.1791492498959912E-2</v>
      </c>
    </row>
    <row r="1073" spans="1:3" x14ac:dyDescent="0.35">
      <c r="A1073" s="1">
        <v>42467</v>
      </c>
      <c r="B1073">
        <v>65.046914999999998</v>
      </c>
      <c r="C1073">
        <f t="shared" si="16"/>
        <v>-3.9151099850446309E-3</v>
      </c>
    </row>
    <row r="1074" spans="1:3" x14ac:dyDescent="0.35">
      <c r="A1074" s="1">
        <v>42468</v>
      </c>
      <c r="B1074">
        <v>64.840823</v>
      </c>
      <c r="C1074">
        <f t="shared" si="16"/>
        <v>-3.173389207106849E-3</v>
      </c>
    </row>
    <row r="1075" spans="1:3" x14ac:dyDescent="0.35">
      <c r="A1075" s="1">
        <v>42471</v>
      </c>
      <c r="B1075">
        <v>64.752500999999995</v>
      </c>
      <c r="C1075">
        <f t="shared" si="16"/>
        <v>-1.3630642528280887E-3</v>
      </c>
    </row>
    <row r="1076" spans="1:3" x14ac:dyDescent="0.35">
      <c r="A1076" s="1">
        <v>42472</v>
      </c>
      <c r="B1076">
        <v>65.596494000000007</v>
      </c>
      <c r="C1076">
        <f t="shared" si="16"/>
        <v>1.2949924083522957E-2</v>
      </c>
    </row>
    <row r="1077" spans="1:3" x14ac:dyDescent="0.35">
      <c r="A1077" s="1">
        <v>42473</v>
      </c>
      <c r="B1077">
        <v>66.312916999999999</v>
      </c>
      <c r="C1077">
        <f t="shared" si="16"/>
        <v>1.0862455361742252E-2</v>
      </c>
    </row>
    <row r="1078" spans="1:3" x14ac:dyDescent="0.35">
      <c r="A1078" s="1">
        <v>42474</v>
      </c>
      <c r="B1078">
        <v>66.607337999999999</v>
      </c>
      <c r="C1078">
        <f t="shared" si="16"/>
        <v>4.4300468955404456E-3</v>
      </c>
    </row>
    <row r="1079" spans="1:3" x14ac:dyDescent="0.35">
      <c r="A1079" s="1">
        <v>42475</v>
      </c>
      <c r="B1079">
        <v>66.783990000000003</v>
      </c>
      <c r="C1079">
        <f t="shared" si="16"/>
        <v>2.6486295011818742E-3</v>
      </c>
    </row>
    <row r="1080" spans="1:3" x14ac:dyDescent="0.35">
      <c r="A1080" s="1">
        <v>42478</v>
      </c>
      <c r="B1080">
        <v>67.578918000000002</v>
      </c>
      <c r="C1080">
        <f t="shared" si="16"/>
        <v>1.183268934561702E-2</v>
      </c>
    </row>
    <row r="1081" spans="1:3" x14ac:dyDescent="0.35">
      <c r="A1081" s="1">
        <v>42479</v>
      </c>
      <c r="B1081">
        <v>67.627990999999994</v>
      </c>
      <c r="C1081">
        <f t="shared" si="16"/>
        <v>7.2589488980620846E-4</v>
      </c>
    </row>
    <row r="1082" spans="1:3" x14ac:dyDescent="0.35">
      <c r="A1082" s="1">
        <v>42480</v>
      </c>
      <c r="B1082">
        <v>67.942036999999999</v>
      </c>
      <c r="C1082">
        <f t="shared" si="16"/>
        <v>4.632979226594283E-3</v>
      </c>
    </row>
    <row r="1083" spans="1:3" x14ac:dyDescent="0.35">
      <c r="A1083" s="1">
        <v>42481</v>
      </c>
      <c r="B1083">
        <v>68.854736000000003</v>
      </c>
      <c r="C1083">
        <f t="shared" si="16"/>
        <v>1.3344065407189755E-2</v>
      </c>
    </row>
    <row r="1084" spans="1:3" x14ac:dyDescent="0.35">
      <c r="A1084" s="1">
        <v>42482</v>
      </c>
      <c r="B1084">
        <v>69.365058000000005</v>
      </c>
      <c r="C1084">
        <f t="shared" si="16"/>
        <v>7.3842436613797179E-3</v>
      </c>
    </row>
    <row r="1085" spans="1:3" x14ac:dyDescent="0.35">
      <c r="A1085" s="1">
        <v>42485</v>
      </c>
      <c r="B1085">
        <v>69.315985999999995</v>
      </c>
      <c r="C1085">
        <f t="shared" si="16"/>
        <v>-7.0769588449428656E-4</v>
      </c>
    </row>
    <row r="1086" spans="1:3" x14ac:dyDescent="0.35">
      <c r="A1086" s="1">
        <v>42486</v>
      </c>
      <c r="B1086">
        <v>69.541709999999995</v>
      </c>
      <c r="C1086">
        <f t="shared" si="16"/>
        <v>3.2511586369083005E-3</v>
      </c>
    </row>
    <row r="1087" spans="1:3" x14ac:dyDescent="0.35">
      <c r="A1087" s="1">
        <v>42487</v>
      </c>
      <c r="B1087">
        <v>68.923433000000003</v>
      </c>
      <c r="C1087">
        <f t="shared" si="16"/>
        <v>-8.9304946466251724E-3</v>
      </c>
    </row>
    <row r="1088" spans="1:3" x14ac:dyDescent="0.35">
      <c r="A1088" s="1">
        <v>42488</v>
      </c>
      <c r="B1088">
        <v>70.915666000000002</v>
      </c>
      <c r="C1088">
        <f t="shared" si="16"/>
        <v>2.8495146432844544E-2</v>
      </c>
    </row>
    <row r="1089" spans="1:3" x14ac:dyDescent="0.35">
      <c r="A1089" s="1">
        <v>42489</v>
      </c>
      <c r="B1089">
        <v>70.837152000000003</v>
      </c>
      <c r="C1089">
        <f t="shared" si="16"/>
        <v>-1.1077593960623631E-3</v>
      </c>
    </row>
    <row r="1090" spans="1:3" x14ac:dyDescent="0.35">
      <c r="A1090" s="1">
        <v>42492</v>
      </c>
      <c r="B1090">
        <v>70.621244000000004</v>
      </c>
      <c r="C1090">
        <f t="shared" si="16"/>
        <v>-3.0526030799822362E-3</v>
      </c>
    </row>
    <row r="1091" spans="1:3" x14ac:dyDescent="0.35">
      <c r="A1091" s="1">
        <v>42493</v>
      </c>
      <c r="B1091">
        <v>69.806683000000007</v>
      </c>
      <c r="C1091">
        <f t="shared" si="16"/>
        <v>-1.1601255580749818E-2</v>
      </c>
    </row>
    <row r="1092" spans="1:3" x14ac:dyDescent="0.35">
      <c r="A1092" s="1">
        <v>42494</v>
      </c>
      <c r="B1092">
        <v>69.463195999999996</v>
      </c>
      <c r="C1092">
        <f t="shared" ref="C1092:C1155" si="17">LN(B1092/B1091)</f>
        <v>-4.9326918200465709E-3</v>
      </c>
    </row>
    <row r="1093" spans="1:3" x14ac:dyDescent="0.35">
      <c r="A1093" s="1">
        <v>42495</v>
      </c>
      <c r="B1093">
        <v>69.826316000000006</v>
      </c>
      <c r="C1093">
        <f t="shared" si="17"/>
        <v>5.2139004207353073E-3</v>
      </c>
    </row>
    <row r="1094" spans="1:3" x14ac:dyDescent="0.35">
      <c r="A1094" s="1">
        <v>42496</v>
      </c>
      <c r="B1094">
        <v>69.895013000000006</v>
      </c>
      <c r="C1094">
        <f t="shared" si="17"/>
        <v>9.8334314492001655E-4</v>
      </c>
    </row>
    <row r="1095" spans="1:3" x14ac:dyDescent="0.35">
      <c r="A1095" s="1">
        <v>42499</v>
      </c>
      <c r="B1095">
        <v>70.012776000000002</v>
      </c>
      <c r="C1095">
        <f t="shared" si="17"/>
        <v>1.6834377650172107E-3</v>
      </c>
    </row>
    <row r="1096" spans="1:3" x14ac:dyDescent="0.35">
      <c r="A1096" s="1">
        <v>42500</v>
      </c>
      <c r="B1096">
        <v>70.199242999999996</v>
      </c>
      <c r="C1096">
        <f t="shared" si="17"/>
        <v>2.6597878164724225E-3</v>
      </c>
    </row>
    <row r="1097" spans="1:3" x14ac:dyDescent="0.35">
      <c r="A1097" s="1">
        <v>42501</v>
      </c>
      <c r="B1097">
        <v>69.492637000000002</v>
      </c>
      <c r="C1097">
        <f t="shared" si="17"/>
        <v>-1.0116722985433875E-2</v>
      </c>
    </row>
    <row r="1098" spans="1:3" x14ac:dyDescent="0.35">
      <c r="A1098" s="1">
        <v>42502</v>
      </c>
      <c r="B1098">
        <v>69.953894000000005</v>
      </c>
      <c r="C1098">
        <f t="shared" si="17"/>
        <v>6.615563384184695E-3</v>
      </c>
    </row>
    <row r="1099" spans="1:3" x14ac:dyDescent="0.35">
      <c r="A1099" s="1">
        <v>42503</v>
      </c>
      <c r="B1099">
        <v>69.855756</v>
      </c>
      <c r="C1099">
        <f t="shared" si="17"/>
        <v>-1.4038804348368136E-3</v>
      </c>
    </row>
    <row r="1100" spans="1:3" x14ac:dyDescent="0.35">
      <c r="A1100" s="1">
        <v>42506</v>
      </c>
      <c r="B1100">
        <v>71.475060999999997</v>
      </c>
      <c r="C1100">
        <f t="shared" si="17"/>
        <v>2.2916104191517909E-2</v>
      </c>
    </row>
    <row r="1101" spans="1:3" x14ac:dyDescent="0.35">
      <c r="A1101" s="1">
        <v>42507</v>
      </c>
      <c r="B1101">
        <v>69.885197000000005</v>
      </c>
      <c r="C1101">
        <f t="shared" si="17"/>
        <v>-2.2494738803583294E-2</v>
      </c>
    </row>
    <row r="1102" spans="1:3" x14ac:dyDescent="0.35">
      <c r="A1102" s="1">
        <v>42508</v>
      </c>
      <c r="B1102">
        <v>69.767426999999998</v>
      </c>
      <c r="C1102">
        <f t="shared" si="17"/>
        <v>-1.6866138930269399E-3</v>
      </c>
    </row>
    <row r="1103" spans="1:3" x14ac:dyDescent="0.35">
      <c r="A1103" s="1">
        <v>42509</v>
      </c>
      <c r="B1103">
        <v>69.021570999999994</v>
      </c>
      <c r="C1103">
        <f t="shared" si="17"/>
        <v>-1.0748160027443342E-2</v>
      </c>
    </row>
    <row r="1104" spans="1:3" x14ac:dyDescent="0.35">
      <c r="A1104" s="1">
        <v>42510</v>
      </c>
      <c r="B1104">
        <v>69.453379999999996</v>
      </c>
      <c r="C1104">
        <f t="shared" si="17"/>
        <v>6.2366571934320903E-3</v>
      </c>
    </row>
    <row r="1105" spans="1:3" x14ac:dyDescent="0.35">
      <c r="A1105" s="1">
        <v>42513</v>
      </c>
      <c r="B1105">
        <v>69.090269000000006</v>
      </c>
      <c r="C1105">
        <f t="shared" si="17"/>
        <v>-5.2418401572436758E-3</v>
      </c>
    </row>
    <row r="1106" spans="1:3" x14ac:dyDescent="0.35">
      <c r="A1106" s="1">
        <v>42514</v>
      </c>
      <c r="B1106">
        <v>69.904829000000007</v>
      </c>
      <c r="C1106">
        <f t="shared" si="17"/>
        <v>1.1720835294435178E-2</v>
      </c>
    </row>
    <row r="1107" spans="1:3" x14ac:dyDescent="0.35">
      <c r="A1107" s="1">
        <v>42515</v>
      </c>
      <c r="B1107">
        <v>69.374874000000005</v>
      </c>
      <c r="C1107">
        <f t="shared" si="17"/>
        <v>-7.6099754111085757E-3</v>
      </c>
    </row>
    <row r="1108" spans="1:3" x14ac:dyDescent="0.35">
      <c r="A1108" s="1">
        <v>42516</v>
      </c>
      <c r="B1108">
        <v>69.414130999999998</v>
      </c>
      <c r="C1108">
        <f t="shared" si="17"/>
        <v>5.6570765165341486E-4</v>
      </c>
    </row>
    <row r="1109" spans="1:3" x14ac:dyDescent="0.35">
      <c r="A1109" s="1">
        <v>42517</v>
      </c>
      <c r="B1109">
        <v>69.983334999999997</v>
      </c>
      <c r="C1109">
        <f t="shared" si="17"/>
        <v>8.1666787768998276E-3</v>
      </c>
    </row>
    <row r="1110" spans="1:3" x14ac:dyDescent="0.35">
      <c r="A1110" s="1">
        <v>42521</v>
      </c>
      <c r="B1110">
        <v>70.366078999999999</v>
      </c>
      <c r="C1110">
        <f t="shared" si="17"/>
        <v>5.4541723818212684E-3</v>
      </c>
    </row>
    <row r="1111" spans="1:3" x14ac:dyDescent="0.35">
      <c r="A1111" s="1">
        <v>42522</v>
      </c>
      <c r="B1111">
        <v>70.532921999999999</v>
      </c>
      <c r="C1111">
        <f t="shared" si="17"/>
        <v>2.3682648818882063E-3</v>
      </c>
    </row>
    <row r="1112" spans="1:3" x14ac:dyDescent="0.35">
      <c r="A1112" s="1">
        <v>42523</v>
      </c>
      <c r="B1112">
        <v>71.641896000000003</v>
      </c>
      <c r="C1112">
        <f t="shared" si="17"/>
        <v>1.560046296294725E-2</v>
      </c>
    </row>
    <row r="1113" spans="1:3" x14ac:dyDescent="0.35">
      <c r="A1113" s="1">
        <v>42524</v>
      </c>
      <c r="B1113">
        <v>71.533941999999996</v>
      </c>
      <c r="C1113">
        <f t="shared" si="17"/>
        <v>-1.507992157973613E-3</v>
      </c>
    </row>
    <row r="1114" spans="1:3" x14ac:dyDescent="0.35">
      <c r="A1114" s="1">
        <v>42527</v>
      </c>
      <c r="B1114">
        <v>72.907898000000003</v>
      </c>
      <c r="C1114">
        <f t="shared" si="17"/>
        <v>1.9024922992312121E-2</v>
      </c>
    </row>
    <row r="1115" spans="1:3" x14ac:dyDescent="0.35">
      <c r="A1115" s="1">
        <v>42528</v>
      </c>
      <c r="B1115">
        <v>72.534970000000001</v>
      </c>
      <c r="C1115">
        <f t="shared" si="17"/>
        <v>-5.1281829409392686E-3</v>
      </c>
    </row>
    <row r="1116" spans="1:3" x14ac:dyDescent="0.35">
      <c r="A1116" s="1">
        <v>42529</v>
      </c>
      <c r="B1116">
        <v>72.044272000000007</v>
      </c>
      <c r="C1116">
        <f t="shared" si="17"/>
        <v>-6.7879714591124506E-3</v>
      </c>
    </row>
    <row r="1117" spans="1:3" x14ac:dyDescent="0.35">
      <c r="A1117" s="1">
        <v>42530</v>
      </c>
      <c r="B1117">
        <v>71.376923000000005</v>
      </c>
      <c r="C1117">
        <f t="shared" si="17"/>
        <v>-9.3062091183352003E-3</v>
      </c>
    </row>
    <row r="1118" spans="1:3" x14ac:dyDescent="0.35">
      <c r="A1118" s="1">
        <v>42531</v>
      </c>
      <c r="B1118">
        <v>71.298409000000007</v>
      </c>
      <c r="C1118">
        <f t="shared" si="17"/>
        <v>-1.1005968141068662E-3</v>
      </c>
    </row>
    <row r="1119" spans="1:3" x14ac:dyDescent="0.35">
      <c r="A1119" s="1">
        <v>42534</v>
      </c>
      <c r="B1119">
        <v>70.876408999999995</v>
      </c>
      <c r="C1119">
        <f t="shared" si="17"/>
        <v>-5.9363710849308872E-3</v>
      </c>
    </row>
    <row r="1120" spans="1:3" x14ac:dyDescent="0.35">
      <c r="A1120" s="1">
        <v>42535</v>
      </c>
      <c r="B1120">
        <v>71.740033999999994</v>
      </c>
      <c r="C1120">
        <f t="shared" si="17"/>
        <v>1.2111304116816532E-2</v>
      </c>
    </row>
    <row r="1121" spans="1:3" x14ac:dyDescent="0.35">
      <c r="A1121" s="1">
        <v>42536</v>
      </c>
      <c r="B1121">
        <v>71.219896000000006</v>
      </c>
      <c r="C1121">
        <f t="shared" si="17"/>
        <v>-7.2767284530786689E-3</v>
      </c>
    </row>
    <row r="1122" spans="1:3" x14ac:dyDescent="0.35">
      <c r="A1122" s="1">
        <v>42537</v>
      </c>
      <c r="B1122">
        <v>70.395527000000001</v>
      </c>
      <c r="C1122">
        <f t="shared" si="17"/>
        <v>-1.1642493370972616E-2</v>
      </c>
    </row>
    <row r="1123" spans="1:3" x14ac:dyDescent="0.35">
      <c r="A1123" s="1">
        <v>42538</v>
      </c>
      <c r="B1123">
        <v>69.355242000000004</v>
      </c>
      <c r="C1123">
        <f t="shared" si="17"/>
        <v>-1.4887992710245398E-2</v>
      </c>
    </row>
    <row r="1124" spans="1:3" x14ac:dyDescent="0.35">
      <c r="A1124" s="1">
        <v>42541</v>
      </c>
      <c r="B1124">
        <v>69.639848000000001</v>
      </c>
      <c r="C1124">
        <f t="shared" si="17"/>
        <v>4.0952007405821115E-3</v>
      </c>
    </row>
    <row r="1125" spans="1:3" x14ac:dyDescent="0.35">
      <c r="A1125" s="1">
        <v>42542</v>
      </c>
      <c r="B1125">
        <v>69.924453999999997</v>
      </c>
      <c r="C1125">
        <f t="shared" si="17"/>
        <v>4.07849844747244E-3</v>
      </c>
    </row>
    <row r="1126" spans="1:3" x14ac:dyDescent="0.35">
      <c r="A1126" s="1">
        <v>42543</v>
      </c>
      <c r="B1126">
        <v>70.964731</v>
      </c>
      <c r="C1126">
        <f t="shared" si="17"/>
        <v>1.4767576451604834E-2</v>
      </c>
    </row>
    <row r="1127" spans="1:3" x14ac:dyDescent="0.35">
      <c r="A1127" s="1">
        <v>42544</v>
      </c>
      <c r="B1127">
        <v>71.288593000000006</v>
      </c>
      <c r="C1127">
        <f t="shared" si="17"/>
        <v>4.5533215033382235E-3</v>
      </c>
    </row>
    <row r="1128" spans="1:3" x14ac:dyDescent="0.35">
      <c r="A1128" s="1">
        <v>42545</v>
      </c>
      <c r="B1128">
        <v>69.296361000000005</v>
      </c>
      <c r="C1128">
        <f t="shared" si="17"/>
        <v>-2.8343934651769299E-2</v>
      </c>
    </row>
    <row r="1129" spans="1:3" x14ac:dyDescent="0.35">
      <c r="A1129" s="1">
        <v>42548</v>
      </c>
      <c r="B1129">
        <v>69.011754999999994</v>
      </c>
      <c r="C1129">
        <f t="shared" si="17"/>
        <v>-4.1155415885173107E-3</v>
      </c>
    </row>
    <row r="1130" spans="1:3" x14ac:dyDescent="0.35">
      <c r="A1130" s="1">
        <v>42549</v>
      </c>
      <c r="B1130">
        <v>70.670316999999997</v>
      </c>
      <c r="C1130">
        <f t="shared" si="17"/>
        <v>2.3748787924084334E-2</v>
      </c>
    </row>
    <row r="1131" spans="1:3" x14ac:dyDescent="0.35">
      <c r="A1131" s="1">
        <v>42550</v>
      </c>
      <c r="B1131">
        <v>72.021960000000007</v>
      </c>
      <c r="C1131">
        <f t="shared" si="17"/>
        <v>1.8945432182838402E-2</v>
      </c>
    </row>
    <row r="1132" spans="1:3" x14ac:dyDescent="0.35">
      <c r="A1132" s="1">
        <v>42551</v>
      </c>
      <c r="B1132">
        <v>72.564594</v>
      </c>
      <c r="C1132">
        <f t="shared" si="17"/>
        <v>7.5060444098557317E-3</v>
      </c>
    </row>
    <row r="1133" spans="1:3" x14ac:dyDescent="0.35">
      <c r="A1133" s="1">
        <v>42552</v>
      </c>
      <c r="B1133">
        <v>72.791507999999993</v>
      </c>
      <c r="C1133">
        <f t="shared" si="17"/>
        <v>3.1221831241772342E-3</v>
      </c>
    </row>
    <row r="1134" spans="1:3" x14ac:dyDescent="0.35">
      <c r="A1134" s="1">
        <v>42556</v>
      </c>
      <c r="B1134">
        <v>72.791507999999993</v>
      </c>
      <c r="C1134">
        <f t="shared" si="17"/>
        <v>0</v>
      </c>
    </row>
    <row r="1135" spans="1:3" x14ac:dyDescent="0.35">
      <c r="A1135" s="1">
        <v>42557</v>
      </c>
      <c r="B1135">
        <v>72.870437999999993</v>
      </c>
      <c r="C1135">
        <f t="shared" si="17"/>
        <v>1.0837423210760882E-3</v>
      </c>
    </row>
    <row r="1136" spans="1:3" x14ac:dyDescent="0.35">
      <c r="A1136" s="1">
        <v>42558</v>
      </c>
      <c r="B1136">
        <v>73.087491999999997</v>
      </c>
      <c r="C1136">
        <f t="shared" si="17"/>
        <v>2.9742016758212246E-3</v>
      </c>
    </row>
    <row r="1137" spans="1:3" x14ac:dyDescent="0.35">
      <c r="A1137" s="1">
        <v>42559</v>
      </c>
      <c r="B1137">
        <v>74.271411000000001</v>
      </c>
      <c r="C1137">
        <f t="shared" si="17"/>
        <v>1.606885570642912E-2</v>
      </c>
    </row>
    <row r="1138" spans="1:3" x14ac:dyDescent="0.35">
      <c r="A1138" s="1">
        <v>42562</v>
      </c>
      <c r="B1138">
        <v>74.379937999999996</v>
      </c>
      <c r="C1138">
        <f t="shared" si="17"/>
        <v>1.4601551887981892E-3</v>
      </c>
    </row>
    <row r="1139" spans="1:3" x14ac:dyDescent="0.35">
      <c r="A1139" s="1">
        <v>42563</v>
      </c>
      <c r="B1139">
        <v>75.179084000000003</v>
      </c>
      <c r="C1139">
        <f t="shared" si="17"/>
        <v>1.0686799031123002E-2</v>
      </c>
    </row>
    <row r="1140" spans="1:3" x14ac:dyDescent="0.35">
      <c r="A1140" s="1">
        <v>42564</v>
      </c>
      <c r="B1140">
        <v>75.553996999999995</v>
      </c>
      <c r="C1140">
        <f t="shared" si="17"/>
        <v>4.9745387097059968E-3</v>
      </c>
    </row>
    <row r="1141" spans="1:3" x14ac:dyDescent="0.35">
      <c r="A1141" s="1">
        <v>42565</v>
      </c>
      <c r="B1141">
        <v>75.741446999999994</v>
      </c>
      <c r="C1141">
        <f t="shared" si="17"/>
        <v>2.4779344434772625E-3</v>
      </c>
    </row>
    <row r="1142" spans="1:3" x14ac:dyDescent="0.35">
      <c r="A1142" s="1">
        <v>42566</v>
      </c>
      <c r="B1142">
        <v>74.981765999999993</v>
      </c>
      <c r="C1142">
        <f t="shared" si="17"/>
        <v>-1.0080563145622549E-2</v>
      </c>
    </row>
    <row r="1143" spans="1:3" x14ac:dyDescent="0.35">
      <c r="A1143" s="1">
        <v>42569</v>
      </c>
      <c r="B1143">
        <v>74.942301</v>
      </c>
      <c r="C1143">
        <f t="shared" si="17"/>
        <v>-5.2646652003542527E-4</v>
      </c>
    </row>
    <row r="1144" spans="1:3" x14ac:dyDescent="0.35">
      <c r="A1144" s="1">
        <v>42570</v>
      </c>
      <c r="B1144">
        <v>74.458867999999995</v>
      </c>
      <c r="C1144">
        <f t="shared" si="17"/>
        <v>-6.4716319222558006E-3</v>
      </c>
    </row>
    <row r="1145" spans="1:3" x14ac:dyDescent="0.35">
      <c r="A1145" s="1">
        <v>42571</v>
      </c>
      <c r="B1145">
        <v>74.705518999999995</v>
      </c>
      <c r="C1145">
        <f t="shared" si="17"/>
        <v>3.3071060695039952E-3</v>
      </c>
    </row>
    <row r="1146" spans="1:3" x14ac:dyDescent="0.35">
      <c r="A1146" s="1">
        <v>42572</v>
      </c>
      <c r="B1146">
        <v>74.488465000000005</v>
      </c>
      <c r="C1146">
        <f t="shared" si="17"/>
        <v>-2.9096904220609686E-3</v>
      </c>
    </row>
    <row r="1147" spans="1:3" x14ac:dyDescent="0.35">
      <c r="A1147" s="1">
        <v>42573</v>
      </c>
      <c r="B1147">
        <v>74.666054000000003</v>
      </c>
      <c r="C1147">
        <f t="shared" si="17"/>
        <v>2.3812766131191543E-3</v>
      </c>
    </row>
    <row r="1148" spans="1:3" x14ac:dyDescent="0.35">
      <c r="A1148" s="1">
        <v>42576</v>
      </c>
      <c r="B1148">
        <v>74.547658999999996</v>
      </c>
      <c r="C1148">
        <f t="shared" si="17"/>
        <v>-1.5869188222170144E-3</v>
      </c>
    </row>
    <row r="1149" spans="1:3" x14ac:dyDescent="0.35">
      <c r="A1149" s="1">
        <v>42577</v>
      </c>
      <c r="B1149">
        <v>74.054357999999993</v>
      </c>
      <c r="C1149">
        <f t="shared" si="17"/>
        <v>-6.6392478648757258E-3</v>
      </c>
    </row>
    <row r="1150" spans="1:3" x14ac:dyDescent="0.35">
      <c r="A1150" s="1">
        <v>42578</v>
      </c>
      <c r="B1150">
        <v>75.44547</v>
      </c>
      <c r="C1150">
        <f t="shared" si="17"/>
        <v>1.8610752540937463E-2</v>
      </c>
    </row>
    <row r="1151" spans="1:3" x14ac:dyDescent="0.35">
      <c r="A1151" s="1">
        <v>42579</v>
      </c>
      <c r="B1151">
        <v>73.659723</v>
      </c>
      <c r="C1151">
        <f t="shared" si="17"/>
        <v>-2.3953993161433589E-2</v>
      </c>
    </row>
    <row r="1152" spans="1:3" x14ac:dyDescent="0.35">
      <c r="A1152" s="1">
        <v>42580</v>
      </c>
      <c r="B1152">
        <v>73.807706999999994</v>
      </c>
      <c r="C1152">
        <f t="shared" si="17"/>
        <v>2.0070065596750832E-3</v>
      </c>
    </row>
    <row r="1153" spans="1:3" x14ac:dyDescent="0.35">
      <c r="A1153" s="1">
        <v>42583</v>
      </c>
      <c r="B1153">
        <v>75.169223000000002</v>
      </c>
      <c r="C1153">
        <f t="shared" si="17"/>
        <v>1.8278721517305047E-2</v>
      </c>
    </row>
    <row r="1154" spans="1:3" x14ac:dyDescent="0.35">
      <c r="A1154" s="1">
        <v>42584</v>
      </c>
      <c r="B1154">
        <v>74.044497000000007</v>
      </c>
      <c r="C1154">
        <f t="shared" si="17"/>
        <v>-1.5075655265439218E-2</v>
      </c>
    </row>
    <row r="1155" spans="1:3" x14ac:dyDescent="0.35">
      <c r="A1155" s="1">
        <v>42585</v>
      </c>
      <c r="B1155">
        <v>73.797847000000004</v>
      </c>
      <c r="C1155">
        <f t="shared" si="17"/>
        <v>-3.3366655609360133E-3</v>
      </c>
    </row>
    <row r="1156" spans="1:3" x14ac:dyDescent="0.35">
      <c r="A1156" s="1">
        <v>42586</v>
      </c>
      <c r="B1156">
        <v>74.310875999999993</v>
      </c>
      <c r="C1156">
        <f t="shared" ref="C1156:C1219" si="18">LN(B1156/B1155)</f>
        <v>6.9277628145298295E-3</v>
      </c>
    </row>
    <row r="1157" spans="1:3" x14ac:dyDescent="0.35">
      <c r="A1157" s="1">
        <v>42587</v>
      </c>
      <c r="B1157">
        <v>62.432184999999997</v>
      </c>
      <c r="C1157">
        <f t="shared" si="18"/>
        <v>-0.17417639289337117</v>
      </c>
    </row>
    <row r="1158" spans="1:3" x14ac:dyDescent="0.35">
      <c r="A1158" s="1">
        <v>42590</v>
      </c>
      <c r="B1158">
        <v>59.492111000000001</v>
      </c>
      <c r="C1158">
        <f t="shared" si="18"/>
        <v>-4.8237212134605183E-2</v>
      </c>
    </row>
    <row r="1159" spans="1:3" x14ac:dyDescent="0.35">
      <c r="A1159" s="1">
        <v>42591</v>
      </c>
      <c r="B1159">
        <v>60.784560999999997</v>
      </c>
      <c r="C1159">
        <f t="shared" si="18"/>
        <v>2.1492110279460425E-2</v>
      </c>
    </row>
    <row r="1160" spans="1:3" x14ac:dyDescent="0.35">
      <c r="A1160" s="1">
        <v>42592</v>
      </c>
      <c r="B1160">
        <v>59.768362000000003</v>
      </c>
      <c r="C1160">
        <f t="shared" si="18"/>
        <v>-1.6859368397217824E-2</v>
      </c>
    </row>
    <row r="1161" spans="1:3" x14ac:dyDescent="0.35">
      <c r="A1161" s="1">
        <v>42593</v>
      </c>
      <c r="B1161">
        <v>60.153137000000001</v>
      </c>
      <c r="C1161">
        <f t="shared" si="18"/>
        <v>6.4171366037905318E-3</v>
      </c>
    </row>
    <row r="1162" spans="1:3" x14ac:dyDescent="0.35">
      <c r="A1162" s="1">
        <v>42594</v>
      </c>
      <c r="B1162">
        <v>59.817692000000001</v>
      </c>
      <c r="C1162">
        <f t="shared" si="18"/>
        <v>-5.5921239681528201E-3</v>
      </c>
    </row>
    <row r="1163" spans="1:3" x14ac:dyDescent="0.35">
      <c r="A1163" s="1">
        <v>42597</v>
      </c>
      <c r="B1163">
        <v>59.225727999999997</v>
      </c>
      <c r="C1163">
        <f t="shared" si="18"/>
        <v>-9.9454279678973141E-3</v>
      </c>
    </row>
    <row r="1164" spans="1:3" x14ac:dyDescent="0.35">
      <c r="A1164" s="1">
        <v>42598</v>
      </c>
      <c r="B1164">
        <v>58.614035999999999</v>
      </c>
      <c r="C1164">
        <f t="shared" si="18"/>
        <v>-1.0381851989267213E-2</v>
      </c>
    </row>
    <row r="1165" spans="1:3" x14ac:dyDescent="0.35">
      <c r="A1165" s="1">
        <v>42599</v>
      </c>
      <c r="B1165">
        <v>57.518906999999999</v>
      </c>
      <c r="C1165">
        <f t="shared" si="18"/>
        <v>-1.8860478940390186E-2</v>
      </c>
    </row>
    <row r="1166" spans="1:3" x14ac:dyDescent="0.35">
      <c r="A1166" s="1">
        <v>42600</v>
      </c>
      <c r="B1166">
        <v>57.893816999999999</v>
      </c>
      <c r="C1166">
        <f t="shared" si="18"/>
        <v>6.4968801659664194E-3</v>
      </c>
    </row>
    <row r="1167" spans="1:3" x14ac:dyDescent="0.35">
      <c r="A1167" s="1">
        <v>42601</v>
      </c>
      <c r="B1167">
        <v>58.495645000000003</v>
      </c>
      <c r="C1167">
        <f t="shared" si="18"/>
        <v>1.0341715710256398E-2</v>
      </c>
    </row>
    <row r="1168" spans="1:3" x14ac:dyDescent="0.35">
      <c r="A1168" s="1">
        <v>42604</v>
      </c>
      <c r="B1168">
        <v>58.466043999999997</v>
      </c>
      <c r="C1168">
        <f t="shared" si="18"/>
        <v>-5.0616575196680907E-4</v>
      </c>
    </row>
    <row r="1169" spans="1:3" x14ac:dyDescent="0.35">
      <c r="A1169" s="1">
        <v>42605</v>
      </c>
      <c r="B1169">
        <v>59.058008000000001</v>
      </c>
      <c r="C1169">
        <f t="shared" si="18"/>
        <v>1.0074006064901839E-2</v>
      </c>
    </row>
    <row r="1170" spans="1:3" x14ac:dyDescent="0.35">
      <c r="A1170" s="1">
        <v>42606</v>
      </c>
      <c r="B1170">
        <v>57.805022000000001</v>
      </c>
      <c r="C1170">
        <f t="shared" si="18"/>
        <v>-2.1444489618049369E-2</v>
      </c>
    </row>
    <row r="1171" spans="1:3" x14ac:dyDescent="0.35">
      <c r="A1171" s="1">
        <v>42607</v>
      </c>
      <c r="B1171">
        <v>57.972743000000001</v>
      </c>
      <c r="C1171">
        <f t="shared" si="18"/>
        <v>2.8972940931309391E-3</v>
      </c>
    </row>
    <row r="1172" spans="1:3" x14ac:dyDescent="0.35">
      <c r="A1172" s="1">
        <v>42608</v>
      </c>
      <c r="B1172">
        <v>57.982610999999999</v>
      </c>
      <c r="C1172">
        <f t="shared" si="18"/>
        <v>1.7020343922737372E-4</v>
      </c>
    </row>
    <row r="1173" spans="1:3" x14ac:dyDescent="0.35">
      <c r="A1173" s="1">
        <v>42611</v>
      </c>
      <c r="B1173">
        <v>57.972743000000001</v>
      </c>
      <c r="C1173">
        <f t="shared" si="18"/>
        <v>-1.7020343922747154E-4</v>
      </c>
    </row>
    <row r="1174" spans="1:3" x14ac:dyDescent="0.35">
      <c r="A1174" s="1">
        <v>42612</v>
      </c>
      <c r="B1174">
        <v>56.473111000000003</v>
      </c>
      <c r="C1174">
        <f t="shared" si="18"/>
        <v>-2.6208338444110222E-2</v>
      </c>
    </row>
    <row r="1175" spans="1:3" x14ac:dyDescent="0.35">
      <c r="A1175" s="1">
        <v>42613</v>
      </c>
      <c r="B1175">
        <v>56.621099000000001</v>
      </c>
      <c r="C1175">
        <f t="shared" si="18"/>
        <v>2.6170762316695961E-3</v>
      </c>
    </row>
    <row r="1176" spans="1:3" x14ac:dyDescent="0.35">
      <c r="A1176" s="1">
        <v>42614</v>
      </c>
      <c r="B1176">
        <v>55.999538000000001</v>
      </c>
      <c r="C1176">
        <f t="shared" si="18"/>
        <v>-1.1038248896699448E-2</v>
      </c>
    </row>
    <row r="1177" spans="1:3" x14ac:dyDescent="0.35">
      <c r="A1177" s="1">
        <v>42615</v>
      </c>
      <c r="B1177">
        <v>55.595032000000003</v>
      </c>
      <c r="C1177">
        <f t="shared" si="18"/>
        <v>-7.2495959547407068E-3</v>
      </c>
    </row>
    <row r="1178" spans="1:3" x14ac:dyDescent="0.35">
      <c r="A1178" s="1">
        <v>42619</v>
      </c>
      <c r="B1178">
        <v>56.196860000000001</v>
      </c>
      <c r="C1178">
        <f t="shared" si="18"/>
        <v>1.0767038706255269E-2</v>
      </c>
    </row>
    <row r="1179" spans="1:3" x14ac:dyDescent="0.35">
      <c r="A1179" s="1">
        <v>42620</v>
      </c>
      <c r="B1179">
        <v>55.812085000000003</v>
      </c>
      <c r="C1179">
        <f t="shared" si="18"/>
        <v>-6.8704604538612265E-3</v>
      </c>
    </row>
    <row r="1180" spans="1:3" x14ac:dyDescent="0.35">
      <c r="A1180" s="1">
        <v>42621</v>
      </c>
      <c r="B1180">
        <v>56.048872000000003</v>
      </c>
      <c r="C1180">
        <f t="shared" si="18"/>
        <v>4.2336014283970913E-3</v>
      </c>
    </row>
    <row r="1181" spans="1:3" x14ac:dyDescent="0.35">
      <c r="A1181" s="1">
        <v>42622</v>
      </c>
      <c r="B1181">
        <v>54.914278000000003</v>
      </c>
      <c r="C1181">
        <f t="shared" si="18"/>
        <v>-2.0450636865021972E-2</v>
      </c>
    </row>
    <row r="1182" spans="1:3" x14ac:dyDescent="0.35">
      <c r="A1182" s="1">
        <v>42625</v>
      </c>
      <c r="B1182">
        <v>55.565435000000001</v>
      </c>
      <c r="C1182">
        <f t="shared" si="18"/>
        <v>1.1787947713946033E-2</v>
      </c>
    </row>
    <row r="1183" spans="1:3" x14ac:dyDescent="0.35">
      <c r="A1183" s="1">
        <v>42626</v>
      </c>
      <c r="B1183">
        <v>54.855080000000001</v>
      </c>
      <c r="C1183">
        <f t="shared" si="18"/>
        <v>-1.286653661739969E-2</v>
      </c>
    </row>
    <row r="1184" spans="1:3" x14ac:dyDescent="0.35">
      <c r="A1184" s="1">
        <v>42627</v>
      </c>
      <c r="B1184">
        <v>54.490037999999998</v>
      </c>
      <c r="C1184">
        <f t="shared" si="18"/>
        <v>-6.6769026882634568E-3</v>
      </c>
    </row>
    <row r="1185" spans="1:3" x14ac:dyDescent="0.35">
      <c r="A1185" s="1">
        <v>42628</v>
      </c>
      <c r="B1185">
        <v>55.220126</v>
      </c>
      <c r="C1185">
        <f t="shared" si="18"/>
        <v>1.3309592310939219E-2</v>
      </c>
    </row>
    <row r="1186" spans="1:3" x14ac:dyDescent="0.35">
      <c r="A1186" s="1">
        <v>42629</v>
      </c>
      <c r="B1186">
        <v>54.855080000000001</v>
      </c>
      <c r="C1186">
        <f t="shared" si="18"/>
        <v>-6.6326896226756756E-3</v>
      </c>
    </row>
    <row r="1187" spans="1:3" x14ac:dyDescent="0.35">
      <c r="A1187" s="1">
        <v>42632</v>
      </c>
      <c r="B1187">
        <v>54.34205</v>
      </c>
      <c r="C1187">
        <f t="shared" si="18"/>
        <v>-9.3964699396147395E-3</v>
      </c>
    </row>
    <row r="1188" spans="1:3" x14ac:dyDescent="0.35">
      <c r="A1188" s="1">
        <v>42633</v>
      </c>
      <c r="B1188">
        <v>54.815618999999998</v>
      </c>
      <c r="C1188">
        <f t="shared" si="18"/>
        <v>8.676842873082671E-3</v>
      </c>
    </row>
    <row r="1189" spans="1:3" x14ac:dyDescent="0.35">
      <c r="A1189" s="1">
        <v>42634</v>
      </c>
      <c r="B1189">
        <v>55.180661000000001</v>
      </c>
      <c r="C1189">
        <f t="shared" si="18"/>
        <v>6.6373761031229056E-3</v>
      </c>
    </row>
    <row r="1190" spans="1:3" x14ac:dyDescent="0.35">
      <c r="A1190" s="1">
        <v>42635</v>
      </c>
      <c r="B1190">
        <v>55.664093999999999</v>
      </c>
      <c r="C1190">
        <f t="shared" si="18"/>
        <v>8.7227594165276753E-3</v>
      </c>
    </row>
    <row r="1191" spans="1:3" x14ac:dyDescent="0.35">
      <c r="A1191" s="1">
        <v>42636</v>
      </c>
      <c r="B1191">
        <v>55.723291000000003</v>
      </c>
      <c r="C1191">
        <f t="shared" si="18"/>
        <v>1.0629032286416794E-3</v>
      </c>
    </row>
    <row r="1192" spans="1:3" x14ac:dyDescent="0.35">
      <c r="A1192" s="1">
        <v>42639</v>
      </c>
      <c r="B1192">
        <v>54.736688999999998</v>
      </c>
      <c r="C1192">
        <f t="shared" si="18"/>
        <v>-1.7863994490771105E-2</v>
      </c>
    </row>
    <row r="1193" spans="1:3" x14ac:dyDescent="0.35">
      <c r="A1193" s="1">
        <v>42640</v>
      </c>
      <c r="B1193">
        <v>54.993208000000003</v>
      </c>
      <c r="C1193">
        <f t="shared" si="18"/>
        <v>4.6754708480686961E-3</v>
      </c>
    </row>
    <row r="1194" spans="1:3" x14ac:dyDescent="0.35">
      <c r="A1194" s="1">
        <v>42641</v>
      </c>
      <c r="B1194">
        <v>54.351914999999998</v>
      </c>
      <c r="C1194">
        <f t="shared" si="18"/>
        <v>-1.1729839160638786E-2</v>
      </c>
    </row>
    <row r="1195" spans="1:3" x14ac:dyDescent="0.35">
      <c r="A1195" s="1">
        <v>42642</v>
      </c>
      <c r="B1195">
        <v>53.148259000000003</v>
      </c>
      <c r="C1195">
        <f t="shared" si="18"/>
        <v>-2.2394499635608148E-2</v>
      </c>
    </row>
    <row r="1196" spans="1:3" x14ac:dyDescent="0.35">
      <c r="A1196" s="1">
        <v>42643</v>
      </c>
      <c r="B1196">
        <v>53.197588000000003</v>
      </c>
      <c r="C1196">
        <f t="shared" si="18"/>
        <v>9.2770907241724438E-4</v>
      </c>
    </row>
    <row r="1197" spans="1:3" x14ac:dyDescent="0.35">
      <c r="A1197" s="1">
        <v>42646</v>
      </c>
      <c r="B1197">
        <v>53.927675000000001</v>
      </c>
      <c r="C1197">
        <f t="shared" si="18"/>
        <v>1.3630740005134102E-2</v>
      </c>
    </row>
    <row r="1198" spans="1:3" x14ac:dyDescent="0.35">
      <c r="A1198" s="1">
        <v>42647</v>
      </c>
      <c r="B1198">
        <v>54.470306000000001</v>
      </c>
      <c r="C1198">
        <f t="shared" si="18"/>
        <v>1.0011912171999416E-2</v>
      </c>
    </row>
    <row r="1199" spans="1:3" x14ac:dyDescent="0.35">
      <c r="A1199" s="1">
        <v>42648</v>
      </c>
      <c r="B1199">
        <v>54.430570000000003</v>
      </c>
      <c r="C1199">
        <f t="shared" si="18"/>
        <v>-7.2976459369293112E-4</v>
      </c>
    </row>
    <row r="1200" spans="1:3" x14ac:dyDescent="0.35">
      <c r="A1200" s="1">
        <v>42649</v>
      </c>
      <c r="B1200">
        <v>54.688862999999998</v>
      </c>
      <c r="C1200">
        <f t="shared" si="18"/>
        <v>4.73414267846025E-3</v>
      </c>
    </row>
    <row r="1201" spans="1:3" x14ac:dyDescent="0.35">
      <c r="A1201" s="1">
        <v>42650</v>
      </c>
      <c r="B1201">
        <v>55.066370999999997</v>
      </c>
      <c r="C1201">
        <f t="shared" si="18"/>
        <v>6.8791159191376877E-3</v>
      </c>
    </row>
    <row r="1202" spans="1:3" x14ac:dyDescent="0.35">
      <c r="A1202" s="1">
        <v>42653</v>
      </c>
      <c r="B1202">
        <v>49.483240000000002</v>
      </c>
      <c r="C1202">
        <f t="shared" si="18"/>
        <v>-0.10690517677203368</v>
      </c>
    </row>
    <row r="1203" spans="1:3" x14ac:dyDescent="0.35">
      <c r="A1203" s="1">
        <v>42654</v>
      </c>
      <c r="B1203">
        <v>49.224944000000001</v>
      </c>
      <c r="C1203">
        <f t="shared" si="18"/>
        <v>-5.2335394916994344E-3</v>
      </c>
    </row>
    <row r="1204" spans="1:3" x14ac:dyDescent="0.35">
      <c r="A1204" s="1">
        <v>42655</v>
      </c>
      <c r="B1204">
        <v>49.681925</v>
      </c>
      <c r="C1204">
        <f t="shared" si="18"/>
        <v>9.2406979704312674E-3</v>
      </c>
    </row>
    <row r="1205" spans="1:3" x14ac:dyDescent="0.35">
      <c r="A1205" s="1">
        <v>42656</v>
      </c>
      <c r="B1205">
        <v>49.910420000000002</v>
      </c>
      <c r="C1205">
        <f t="shared" si="18"/>
        <v>4.5886137317188254E-3</v>
      </c>
    </row>
    <row r="1206" spans="1:3" x14ac:dyDescent="0.35">
      <c r="A1206" s="1">
        <v>42657</v>
      </c>
      <c r="B1206">
        <v>49.443502000000002</v>
      </c>
      <c r="C1206">
        <f t="shared" si="18"/>
        <v>-9.3991546191692591E-3</v>
      </c>
    </row>
    <row r="1207" spans="1:3" x14ac:dyDescent="0.35">
      <c r="A1207" s="1">
        <v>42660</v>
      </c>
      <c r="B1207">
        <v>49.016323</v>
      </c>
      <c r="C1207">
        <f t="shared" si="18"/>
        <v>-8.6772788875642201E-3</v>
      </c>
    </row>
    <row r="1208" spans="1:3" x14ac:dyDescent="0.35">
      <c r="A1208" s="1">
        <v>42661</v>
      </c>
      <c r="B1208">
        <v>49.721663999999997</v>
      </c>
      <c r="C1208">
        <f t="shared" si="18"/>
        <v>1.4287368413384557E-2</v>
      </c>
    </row>
    <row r="1209" spans="1:3" x14ac:dyDescent="0.35">
      <c r="A1209" s="1">
        <v>42662</v>
      </c>
      <c r="B1209">
        <v>49.542844000000002</v>
      </c>
      <c r="C1209">
        <f t="shared" si="18"/>
        <v>-3.6029029315723157E-3</v>
      </c>
    </row>
    <row r="1210" spans="1:3" x14ac:dyDescent="0.35">
      <c r="A1210" s="1">
        <v>42663</v>
      </c>
      <c r="B1210">
        <v>50.029631999999999</v>
      </c>
      <c r="C1210">
        <f t="shared" si="18"/>
        <v>9.7776393179585756E-3</v>
      </c>
    </row>
    <row r="1211" spans="1:3" x14ac:dyDescent="0.35">
      <c r="A1211" s="1">
        <v>42664</v>
      </c>
      <c r="B1211">
        <v>49.691862</v>
      </c>
      <c r="C1211">
        <f t="shared" si="18"/>
        <v>-6.7742926458178657E-3</v>
      </c>
    </row>
    <row r="1212" spans="1:3" x14ac:dyDescent="0.35">
      <c r="A1212" s="1">
        <v>42667</v>
      </c>
      <c r="B1212">
        <v>48.907043999999999</v>
      </c>
      <c r="C1212">
        <f t="shared" si="18"/>
        <v>-1.591974205408684E-2</v>
      </c>
    </row>
    <row r="1213" spans="1:3" x14ac:dyDescent="0.35">
      <c r="A1213" s="1">
        <v>42668</v>
      </c>
      <c r="B1213">
        <v>49.224944000000001</v>
      </c>
      <c r="C1213">
        <f t="shared" si="18"/>
        <v>6.4790517047173118E-3</v>
      </c>
    </row>
    <row r="1214" spans="1:3" x14ac:dyDescent="0.35">
      <c r="A1214" s="1">
        <v>42669</v>
      </c>
      <c r="B1214">
        <v>48.966650999999999</v>
      </c>
      <c r="C1214">
        <f t="shared" si="18"/>
        <v>-5.2610123250961685E-3</v>
      </c>
    </row>
    <row r="1215" spans="1:3" x14ac:dyDescent="0.35">
      <c r="A1215" s="1">
        <v>42670</v>
      </c>
      <c r="B1215">
        <v>51.619134000000003</v>
      </c>
      <c r="C1215">
        <f t="shared" si="18"/>
        <v>5.2752943140373064E-2</v>
      </c>
    </row>
    <row r="1216" spans="1:3" x14ac:dyDescent="0.35">
      <c r="A1216" s="1">
        <v>42671</v>
      </c>
      <c r="B1216">
        <v>50.665433</v>
      </c>
      <c r="C1216">
        <f t="shared" si="18"/>
        <v>-1.8648534508980536E-2</v>
      </c>
    </row>
    <row r="1217" spans="1:3" x14ac:dyDescent="0.35">
      <c r="A1217" s="1">
        <v>42674</v>
      </c>
      <c r="B1217">
        <v>50.576022999999999</v>
      </c>
      <c r="C1217">
        <f t="shared" si="18"/>
        <v>-1.7662729632121174E-3</v>
      </c>
    </row>
    <row r="1218" spans="1:3" x14ac:dyDescent="0.35">
      <c r="A1218" s="1">
        <v>42675</v>
      </c>
      <c r="B1218">
        <v>50.466743999999998</v>
      </c>
      <c r="C1218">
        <f t="shared" si="18"/>
        <v>-2.163025535648315E-3</v>
      </c>
    </row>
    <row r="1219" spans="1:3" x14ac:dyDescent="0.35">
      <c r="A1219" s="1">
        <v>42676</v>
      </c>
      <c r="B1219">
        <v>50.238253</v>
      </c>
      <c r="C1219">
        <f t="shared" si="18"/>
        <v>-4.5378362324883488E-3</v>
      </c>
    </row>
    <row r="1220" spans="1:3" x14ac:dyDescent="0.35">
      <c r="A1220" s="1">
        <v>42677</v>
      </c>
      <c r="B1220">
        <v>49.880614000000001</v>
      </c>
      <c r="C1220">
        <f t="shared" ref="C1220:C1259" si="19">LN(B1220/B1219)</f>
        <v>-7.1443181871964833E-3</v>
      </c>
    </row>
    <row r="1221" spans="1:3" x14ac:dyDescent="0.35">
      <c r="A1221" s="1">
        <v>42678</v>
      </c>
      <c r="B1221">
        <v>50.675364999999999</v>
      </c>
      <c r="C1221">
        <f t="shared" si="19"/>
        <v>1.5807464795850514E-2</v>
      </c>
    </row>
    <row r="1222" spans="1:3" x14ac:dyDescent="0.35">
      <c r="A1222" s="1">
        <v>42681</v>
      </c>
      <c r="B1222">
        <v>52.274804000000003</v>
      </c>
      <c r="C1222">
        <f t="shared" si="19"/>
        <v>3.1074600830640963E-2</v>
      </c>
    </row>
    <row r="1223" spans="1:3" x14ac:dyDescent="0.35">
      <c r="A1223" s="1">
        <v>42682</v>
      </c>
      <c r="B1223">
        <v>52.811261999999999</v>
      </c>
      <c r="C1223">
        <f t="shared" si="19"/>
        <v>1.0209967517051426E-2</v>
      </c>
    </row>
    <row r="1224" spans="1:3" x14ac:dyDescent="0.35">
      <c r="A1224" s="1">
        <v>42683</v>
      </c>
      <c r="B1224">
        <v>55.930663000000003</v>
      </c>
      <c r="C1224">
        <f t="shared" si="19"/>
        <v>5.7388299444060951E-2</v>
      </c>
    </row>
    <row r="1225" spans="1:3" x14ac:dyDescent="0.35">
      <c r="A1225" s="1">
        <v>42684</v>
      </c>
      <c r="B1225">
        <v>56.288302000000002</v>
      </c>
      <c r="C1225">
        <f t="shared" si="19"/>
        <v>6.3739709385286312E-3</v>
      </c>
    </row>
    <row r="1226" spans="1:3" x14ac:dyDescent="0.35">
      <c r="A1226" s="1">
        <v>42685</v>
      </c>
      <c r="B1226">
        <v>56.000202999999999</v>
      </c>
      <c r="C1226">
        <f t="shared" si="19"/>
        <v>-5.1314180765305228E-3</v>
      </c>
    </row>
    <row r="1227" spans="1:3" x14ac:dyDescent="0.35">
      <c r="A1227" s="1">
        <v>42688</v>
      </c>
      <c r="B1227">
        <v>56.188958999999997</v>
      </c>
      <c r="C1227">
        <f t="shared" si="19"/>
        <v>3.3649627957214124E-3</v>
      </c>
    </row>
    <row r="1228" spans="1:3" x14ac:dyDescent="0.35">
      <c r="A1228" s="1">
        <v>42689</v>
      </c>
      <c r="B1228">
        <v>56.318103999999998</v>
      </c>
      <c r="C1228">
        <f t="shared" si="19"/>
        <v>2.2957679860882291E-3</v>
      </c>
    </row>
    <row r="1229" spans="1:3" x14ac:dyDescent="0.35">
      <c r="A1229" s="1">
        <v>42690</v>
      </c>
      <c r="B1229">
        <v>55.831321000000003</v>
      </c>
      <c r="C1229">
        <f t="shared" si="19"/>
        <v>-8.6810263539426804E-3</v>
      </c>
    </row>
    <row r="1230" spans="1:3" x14ac:dyDescent="0.35">
      <c r="A1230" s="1">
        <v>42691</v>
      </c>
      <c r="B1230">
        <v>56.308171000000002</v>
      </c>
      <c r="C1230">
        <f t="shared" si="19"/>
        <v>8.5046376733129737E-3</v>
      </c>
    </row>
    <row r="1231" spans="1:3" x14ac:dyDescent="0.35">
      <c r="A1231" s="1">
        <v>42692</v>
      </c>
      <c r="B1231">
        <v>56.387644000000002</v>
      </c>
      <c r="C1231">
        <f t="shared" si="19"/>
        <v>1.4103986589765133E-3</v>
      </c>
    </row>
    <row r="1232" spans="1:3" x14ac:dyDescent="0.35">
      <c r="A1232" s="1">
        <v>42695</v>
      </c>
      <c r="B1232">
        <v>56.357841999999998</v>
      </c>
      <c r="C1232">
        <f t="shared" si="19"/>
        <v>-5.2865975838877995E-4</v>
      </c>
    </row>
    <row r="1233" spans="1:3" x14ac:dyDescent="0.35">
      <c r="A1233" s="1">
        <v>42696</v>
      </c>
      <c r="B1233">
        <v>56.179023000000001</v>
      </c>
      <c r="C1233">
        <f t="shared" si="19"/>
        <v>-3.1779657359037095E-3</v>
      </c>
    </row>
    <row r="1234" spans="1:3" x14ac:dyDescent="0.35">
      <c r="A1234" s="1">
        <v>42697</v>
      </c>
      <c r="B1234">
        <v>56.377712000000002</v>
      </c>
      <c r="C1234">
        <f t="shared" si="19"/>
        <v>3.5304721014776577E-3</v>
      </c>
    </row>
    <row r="1235" spans="1:3" x14ac:dyDescent="0.35">
      <c r="A1235" s="1">
        <v>42699</v>
      </c>
      <c r="B1235">
        <v>56.606202000000003</v>
      </c>
      <c r="C1235">
        <f t="shared" si="19"/>
        <v>4.0446520819400998E-3</v>
      </c>
    </row>
    <row r="1236" spans="1:3" x14ac:dyDescent="0.35">
      <c r="A1236" s="1">
        <v>42702</v>
      </c>
      <c r="B1236">
        <v>56.139284000000004</v>
      </c>
      <c r="C1236">
        <f t="shared" si="19"/>
        <v>-8.2827381551661781E-3</v>
      </c>
    </row>
    <row r="1237" spans="1:3" x14ac:dyDescent="0.35">
      <c r="A1237" s="1">
        <v>42703</v>
      </c>
      <c r="B1237">
        <v>55.990271</v>
      </c>
      <c r="C1237">
        <f t="shared" si="19"/>
        <v>-2.6578735235790732E-3</v>
      </c>
    </row>
    <row r="1238" spans="1:3" x14ac:dyDescent="0.35">
      <c r="A1238" s="1">
        <v>42704</v>
      </c>
      <c r="B1238">
        <v>56.069744</v>
      </c>
      <c r="C1238">
        <f t="shared" si="19"/>
        <v>1.4184009046233751E-3</v>
      </c>
    </row>
    <row r="1239" spans="1:3" x14ac:dyDescent="0.35">
      <c r="A1239" s="1">
        <v>42705</v>
      </c>
      <c r="B1239">
        <v>55.433942999999999</v>
      </c>
      <c r="C1239">
        <f t="shared" si="19"/>
        <v>-1.1404248737414672E-2</v>
      </c>
    </row>
    <row r="1240" spans="1:3" x14ac:dyDescent="0.35">
      <c r="A1240" s="1">
        <v>42706</v>
      </c>
      <c r="B1240">
        <v>55.592892999999997</v>
      </c>
      <c r="C1240">
        <f t="shared" si="19"/>
        <v>2.8632736790550253E-3</v>
      </c>
    </row>
    <row r="1241" spans="1:3" x14ac:dyDescent="0.35">
      <c r="A1241" s="1">
        <v>42709</v>
      </c>
      <c r="B1241">
        <v>55.185583000000001</v>
      </c>
      <c r="C1241">
        <f t="shared" si="19"/>
        <v>-7.3536277113535947E-3</v>
      </c>
    </row>
    <row r="1242" spans="1:3" x14ac:dyDescent="0.35">
      <c r="A1242" s="1">
        <v>42710</v>
      </c>
      <c r="B1242">
        <v>55.662433999999998</v>
      </c>
      <c r="C1242">
        <f t="shared" si="19"/>
        <v>8.6037432955986311E-3</v>
      </c>
    </row>
    <row r="1243" spans="1:3" x14ac:dyDescent="0.35">
      <c r="A1243" s="1">
        <v>42711</v>
      </c>
      <c r="B1243">
        <v>54.877619000000003</v>
      </c>
      <c r="C1243">
        <f t="shared" si="19"/>
        <v>-1.4199888021688221E-2</v>
      </c>
    </row>
    <row r="1244" spans="1:3" x14ac:dyDescent="0.35">
      <c r="A1244" s="1">
        <v>42712</v>
      </c>
      <c r="B1244">
        <v>54.867683</v>
      </c>
      <c r="C1244">
        <f t="shared" si="19"/>
        <v>-1.8107381083429128E-4</v>
      </c>
    </row>
    <row r="1245" spans="1:3" x14ac:dyDescent="0.35">
      <c r="A1245" s="1">
        <v>42713</v>
      </c>
      <c r="B1245">
        <v>56.66581</v>
      </c>
      <c r="C1245">
        <f t="shared" si="19"/>
        <v>3.2246507523719076E-2</v>
      </c>
    </row>
    <row r="1246" spans="1:3" x14ac:dyDescent="0.35">
      <c r="A1246" s="1">
        <v>42716</v>
      </c>
      <c r="B1246">
        <v>56.179023000000001</v>
      </c>
      <c r="C1246">
        <f t="shared" si="19"/>
        <v>-8.6275996263777254E-3</v>
      </c>
    </row>
    <row r="1247" spans="1:3" x14ac:dyDescent="0.35">
      <c r="A1247" s="1">
        <v>42717</v>
      </c>
      <c r="B1247">
        <v>56.794955000000002</v>
      </c>
      <c r="C1247">
        <f t="shared" si="19"/>
        <v>1.0904070365360544E-2</v>
      </c>
    </row>
    <row r="1248" spans="1:3" x14ac:dyDescent="0.35">
      <c r="A1248" s="1">
        <v>42718</v>
      </c>
      <c r="B1248">
        <v>58.116230999999999</v>
      </c>
      <c r="C1248">
        <f t="shared" si="19"/>
        <v>2.2997486650392342E-2</v>
      </c>
    </row>
    <row r="1249" spans="1:3" x14ac:dyDescent="0.35">
      <c r="A1249" s="1">
        <v>42719</v>
      </c>
      <c r="B1249">
        <v>58.265248999999997</v>
      </c>
      <c r="C1249">
        <f t="shared" si="19"/>
        <v>2.5608555835188555E-3</v>
      </c>
    </row>
    <row r="1250" spans="1:3" x14ac:dyDescent="0.35">
      <c r="A1250" s="1">
        <v>42720</v>
      </c>
      <c r="B1250">
        <v>58.235442999999997</v>
      </c>
      <c r="C1250">
        <f t="shared" si="19"/>
        <v>-5.116879589063194E-4</v>
      </c>
    </row>
    <row r="1251" spans="1:3" x14ac:dyDescent="0.35">
      <c r="A1251" s="1">
        <v>42723</v>
      </c>
      <c r="B1251">
        <v>59.030194000000002</v>
      </c>
      <c r="C1251">
        <f t="shared" si="19"/>
        <v>1.3554920076899077E-2</v>
      </c>
    </row>
    <row r="1252" spans="1:3" x14ac:dyDescent="0.35">
      <c r="A1252" s="1">
        <v>42724</v>
      </c>
      <c r="B1252">
        <v>58.732163</v>
      </c>
      <c r="C1252">
        <f t="shared" si="19"/>
        <v>-5.0615772964717762E-3</v>
      </c>
    </row>
    <row r="1253" spans="1:3" x14ac:dyDescent="0.35">
      <c r="A1253" s="1">
        <v>42725</v>
      </c>
      <c r="B1253">
        <v>58.304983999999997</v>
      </c>
      <c r="C1253">
        <f t="shared" si="19"/>
        <v>-7.2999198619803744E-3</v>
      </c>
    </row>
    <row r="1254" spans="1:3" x14ac:dyDescent="0.35">
      <c r="A1254" s="1">
        <v>42726</v>
      </c>
      <c r="B1254">
        <v>58.374524000000001</v>
      </c>
      <c r="C1254">
        <f t="shared" si="19"/>
        <v>1.1919832269721442E-3</v>
      </c>
    </row>
    <row r="1255" spans="1:3" x14ac:dyDescent="0.35">
      <c r="A1255" s="1">
        <v>42727</v>
      </c>
      <c r="B1255">
        <v>59.21895</v>
      </c>
      <c r="C1255">
        <f t="shared" si="19"/>
        <v>1.4362030239577101E-2</v>
      </c>
    </row>
    <row r="1256" spans="1:3" x14ac:dyDescent="0.35">
      <c r="A1256" s="1">
        <v>42731</v>
      </c>
      <c r="B1256">
        <v>58.940787999999998</v>
      </c>
      <c r="C1256">
        <f t="shared" si="19"/>
        <v>-4.7082452712930269E-3</v>
      </c>
    </row>
    <row r="1257" spans="1:3" x14ac:dyDescent="0.35">
      <c r="A1257" s="1">
        <v>42732</v>
      </c>
      <c r="B1257">
        <v>58.22551</v>
      </c>
      <c r="C1257">
        <f t="shared" si="19"/>
        <v>-1.2209771892379819E-2</v>
      </c>
    </row>
    <row r="1258" spans="1:3" x14ac:dyDescent="0.35">
      <c r="A1258" s="1">
        <v>42733</v>
      </c>
      <c r="B1258">
        <v>58.513609000000002</v>
      </c>
      <c r="C1258">
        <f t="shared" si="19"/>
        <v>4.9357848055727018E-3</v>
      </c>
    </row>
    <row r="1259" spans="1:3" x14ac:dyDescent="0.35">
      <c r="A1259" s="1">
        <v>42734</v>
      </c>
      <c r="B1259">
        <v>58.056623999999999</v>
      </c>
      <c r="C1259">
        <f t="shared" si="19"/>
        <v>-7.8405495005544994E-3</v>
      </c>
    </row>
    <row r="1260" spans="1:3" x14ac:dyDescent="0.35">
      <c r="A1260" s="1">
        <v>42735</v>
      </c>
      <c r="B1260" s="2">
        <f ca="1">B1259*EXP(E12+E9*NORMSINV(RAND()))</f>
        <v>58.355585538087738</v>
      </c>
    </row>
    <row r="1261" spans="1:3" x14ac:dyDescent="0.35">
      <c r="A1261" s="1">
        <v>42736</v>
      </c>
      <c r="B1261" s="2">
        <f t="shared" ref="B1261:B1262" ca="1" si="20">B1260*EXP(E13+E10*NORMSINV(RAND()))</f>
        <v>58.355585538087738</v>
      </c>
    </row>
    <row r="1262" spans="1:3" x14ac:dyDescent="0.35">
      <c r="A1262" s="1">
        <v>42737</v>
      </c>
      <c r="B1262" s="2" t="e">
        <f t="shared" ca="1" si="20"/>
        <v>#VALUE!</v>
      </c>
    </row>
  </sheetData>
  <sortState ref="A2:C1259">
    <sortCondition ref="A2:A1259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P1259"/>
  <sheetViews>
    <sheetView tabSelected="1" topLeftCell="N105" workbookViewId="0">
      <selection activeCell="AB140" sqref="AB140"/>
    </sheetView>
  </sheetViews>
  <sheetFormatPr defaultRowHeight="14.5" x14ac:dyDescent="0.35"/>
  <cols>
    <col min="1" max="1" width="17.54296875" customWidth="1"/>
    <col min="2" max="2" width="11.1796875" customWidth="1"/>
    <col min="3" max="3" width="13.7265625" customWidth="1"/>
    <col min="5" max="6" width="18.08984375" customWidth="1"/>
    <col min="8" max="8" width="34.54296875" customWidth="1"/>
    <col min="9" max="9" width="14" customWidth="1"/>
    <col min="10" max="10" width="14.7265625" customWidth="1"/>
  </cols>
  <sheetData>
    <row r="1" spans="1:8" x14ac:dyDescent="0.35">
      <c r="A1" s="20" t="s">
        <v>0</v>
      </c>
      <c r="B1" s="20" t="s">
        <v>1</v>
      </c>
      <c r="C1" s="20" t="s">
        <v>11</v>
      </c>
      <c r="G1" s="34" t="s">
        <v>12</v>
      </c>
      <c r="H1" s="34" t="s">
        <v>13</v>
      </c>
    </row>
    <row r="2" spans="1:8" x14ac:dyDescent="0.35">
      <c r="A2" s="1">
        <v>40911</v>
      </c>
      <c r="B2">
        <v>29.949065999999998</v>
      </c>
      <c r="E2" s="20" t="s">
        <v>7</v>
      </c>
      <c r="G2">
        <f>PERCENTILE(C3:C1259,5%)</f>
        <v>-2.0616526741788113E-2</v>
      </c>
      <c r="H2">
        <f>PERCENTILE(C3:C1259,1%)</f>
        <v>-3.4454453878442544E-2</v>
      </c>
    </row>
    <row r="3" spans="1:8" x14ac:dyDescent="0.35">
      <c r="A3" s="1">
        <v>40912</v>
      </c>
      <c r="B3">
        <v>29.664003000000001</v>
      </c>
      <c r="C3">
        <f>LN(B3/B2)</f>
        <v>-9.5638482502126993E-3</v>
      </c>
      <c r="E3" s="2">
        <f>AVERAGE(C:C)</f>
        <v>5.2658764629658484E-4</v>
      </c>
    </row>
    <row r="4" spans="1:8" x14ac:dyDescent="0.35">
      <c r="A4" s="1">
        <v>40913</v>
      </c>
      <c r="B4">
        <v>29.508513000000001</v>
      </c>
      <c r="C4">
        <f t="shared" ref="C4:C67" si="0">LN(B4/B3)</f>
        <v>-5.2554925292884642E-3</v>
      </c>
      <c r="E4" s="2"/>
      <c r="G4" s="35" t="s">
        <v>14</v>
      </c>
    </row>
    <row r="5" spans="1:8" x14ac:dyDescent="0.35">
      <c r="A5" s="1">
        <v>40914</v>
      </c>
      <c r="B5">
        <v>29.560344000000001</v>
      </c>
      <c r="C5">
        <f t="shared" si="0"/>
        <v>1.7549353732177119E-3</v>
      </c>
      <c r="E5" s="20" t="s">
        <v>8</v>
      </c>
      <c r="G5" t="str">
        <f>_xll.VoseDataObject(C3:C1259)</f>
        <v>VoseDataObject('[StockPriceDistributionAndTimeSeriesFit.xlsx]BMYDistribution Fit'!C3:C1259)</v>
      </c>
    </row>
    <row r="6" spans="1:8" x14ac:dyDescent="0.35">
      <c r="A6" s="1">
        <v>40917</v>
      </c>
      <c r="B6">
        <v>29.292555</v>
      </c>
      <c r="C6">
        <f t="shared" si="0"/>
        <v>-9.1003451879203678E-3</v>
      </c>
      <c r="E6" s="2">
        <f>VAR(C:C)</f>
        <v>2.231094657053533E-4</v>
      </c>
    </row>
    <row r="7" spans="1:8" x14ac:dyDescent="0.35">
      <c r="A7" s="1">
        <v>40918</v>
      </c>
      <c r="B7">
        <v>29.905875000000002</v>
      </c>
      <c r="C7">
        <f t="shared" si="0"/>
        <v>2.0721561217523957E-2</v>
      </c>
      <c r="E7" s="2"/>
      <c r="F7" s="2" t="s">
        <v>16</v>
      </c>
      <c r="G7" s="35" t="s">
        <v>15</v>
      </c>
    </row>
    <row r="8" spans="1:8" x14ac:dyDescent="0.35">
      <c r="A8" s="1">
        <v>40919</v>
      </c>
      <c r="B8">
        <v>29.456682000000001</v>
      </c>
      <c r="C8">
        <f t="shared" si="0"/>
        <v>-1.5134171989346341E-2</v>
      </c>
      <c r="E8" s="20" t="s">
        <v>9</v>
      </c>
      <c r="G8" t="str">
        <f>_xll.VoseStudent3FitObject(G5)</f>
        <v>VoseStudent3(0.000529784457781066,0.01471750235583384,4)</v>
      </c>
    </row>
    <row r="9" spans="1:8" x14ac:dyDescent="0.35">
      <c r="A9" s="1">
        <v>40920</v>
      </c>
      <c r="B9">
        <v>29.473959000000001</v>
      </c>
      <c r="C9">
        <f t="shared" si="0"/>
        <v>5.8635033326714611E-4</v>
      </c>
      <c r="E9" s="2">
        <f>_xlfn.STDEV.P(C:C)</f>
        <v>1.4930906606666449E-2</v>
      </c>
      <c r="G9" s="34" t="s">
        <v>108</v>
      </c>
      <c r="H9" s="34" t="s">
        <v>109</v>
      </c>
    </row>
    <row r="10" spans="1:8" ht="15" thickBot="1" x14ac:dyDescent="0.4">
      <c r="A10" s="1">
        <v>40921</v>
      </c>
      <c r="B10">
        <v>29.197533</v>
      </c>
      <c r="C10">
        <f t="shared" si="0"/>
        <v>-9.4229083298816747E-3</v>
      </c>
      <c r="G10" s="36" t="str">
        <f ca="1">_xll.VoseSimulate(G8,5%)</f>
        <v>Error: "object" is not correct or contains invalid arguments</v>
      </c>
      <c r="H10" s="37" t="e">
        <f ca="1">_xll.VoseOutput("1st Order 1%")+_xll.VoseSimulate(G8,1%)</f>
        <v>#VALUE!</v>
      </c>
    </row>
    <row r="11" spans="1:8" x14ac:dyDescent="0.35">
      <c r="A11" s="1">
        <v>40925</v>
      </c>
      <c r="B11">
        <v>29.128428</v>
      </c>
      <c r="C11">
        <f t="shared" si="0"/>
        <v>-2.3696148730685289E-3</v>
      </c>
    </row>
    <row r="12" spans="1:8" x14ac:dyDescent="0.35">
      <c r="A12" s="1">
        <v>40926</v>
      </c>
      <c r="B12">
        <v>29.137065</v>
      </c>
      <c r="C12">
        <f t="shared" si="0"/>
        <v>2.9647050487546436E-4</v>
      </c>
      <c r="F12" s="2" t="s">
        <v>17</v>
      </c>
      <c r="G12" s="35" t="s">
        <v>18</v>
      </c>
    </row>
    <row r="13" spans="1:8" ht="15" thickBot="1" x14ac:dyDescent="0.4">
      <c r="A13" s="1">
        <v>40927</v>
      </c>
      <c r="B13">
        <v>28.255956000000001</v>
      </c>
      <c r="C13">
        <f t="shared" si="0"/>
        <v>-3.0706807806560314E-2</v>
      </c>
      <c r="G13" t="str">
        <f ca="1">_xll.VoseStudent3FitObject(G5,TRUE)</f>
        <v>Error: no valid data</v>
      </c>
    </row>
    <row r="14" spans="1:8" ht="15" thickBot="1" x14ac:dyDescent="0.4">
      <c r="A14" s="1">
        <v>40928</v>
      </c>
      <c r="B14">
        <v>28.204128000000001</v>
      </c>
      <c r="C14">
        <f t="shared" si="0"/>
        <v>-1.8359170190956359E-3</v>
      </c>
      <c r="G14" s="32" t="str">
        <f ca="1">_xll.VoseSimulate(G13,5%)</f>
        <v>Error: "object" is not correct or contains invalid arguments</v>
      </c>
      <c r="H14" s="33" t="e">
        <f ca="1">_xll.VoseOutput("2nd Order 1%")+_xll.VoseSimulate(G13,1%)</f>
        <v>#VALUE!</v>
      </c>
    </row>
    <row r="15" spans="1:8" x14ac:dyDescent="0.35">
      <c r="A15" s="1">
        <v>40931</v>
      </c>
      <c r="B15">
        <v>28.048638</v>
      </c>
      <c r="C15">
        <f t="shared" si="0"/>
        <v>-5.5282755697638681E-3</v>
      </c>
      <c r="G15" t="str">
        <f ca="1">_xll.VoseSimMean(G14)</f>
        <v>No simulation results</v>
      </c>
      <c r="H15" t="str">
        <f ca="1">_xll.VoseSimMean(H14)</f>
        <v>No simulation results</v>
      </c>
    </row>
    <row r="16" spans="1:8" x14ac:dyDescent="0.35">
      <c r="A16" s="1">
        <v>40932</v>
      </c>
      <c r="B16">
        <v>27.858592999999999</v>
      </c>
      <c r="C16">
        <f t="shared" si="0"/>
        <v>-6.7986100762827111E-3</v>
      </c>
    </row>
    <row r="17" spans="1:16" x14ac:dyDescent="0.35">
      <c r="A17" s="1">
        <v>40933</v>
      </c>
      <c r="B17">
        <v>28.247319000000001</v>
      </c>
      <c r="C17">
        <f t="shared" si="0"/>
        <v>1.3857085870238773E-2</v>
      </c>
      <c r="F17" s="2" t="s">
        <v>19</v>
      </c>
      <c r="G17" s="35" t="s">
        <v>20</v>
      </c>
    </row>
    <row r="18" spans="1:16" x14ac:dyDescent="0.35">
      <c r="A18" s="1">
        <v>40934</v>
      </c>
      <c r="B18">
        <v>28.057274</v>
      </c>
      <c r="C18">
        <f t="shared" si="0"/>
        <v>-6.7506294454928121E-3</v>
      </c>
      <c r="G18" t="s">
        <v>21</v>
      </c>
      <c r="I18" t="s">
        <v>22</v>
      </c>
    </row>
    <row r="19" spans="1:16" x14ac:dyDescent="0.35">
      <c r="A19" s="1">
        <v>40935</v>
      </c>
      <c r="B19">
        <v>27.893148</v>
      </c>
      <c r="C19">
        <f t="shared" si="0"/>
        <v>-5.8668537215834007E-3</v>
      </c>
      <c r="G19" t="s">
        <v>77</v>
      </c>
      <c r="H19" t="str">
        <f ca="1">_xll.VoseStudent3FitObject(C3:C1259,TRUE)</f>
        <v>VoseStudent3(0.000336261156791113,0.01497081569463849,4)</v>
      </c>
      <c r="I19">
        <v>1</v>
      </c>
    </row>
    <row r="20" spans="1:16" x14ac:dyDescent="0.35">
      <c r="A20" s="1">
        <v>40938</v>
      </c>
      <c r="B20">
        <v>27.858592999999999</v>
      </c>
      <c r="C20">
        <f t="shared" si="0"/>
        <v>-1.2396027031625928E-3</v>
      </c>
      <c r="G20" t="s">
        <v>78</v>
      </c>
      <c r="H20" t="str">
        <f ca="1">_xll.VoseHSFitObject(C3:C1259,TRUE)</f>
        <v>VoseHS(-0.0002455224935991687,0.01315771271836848)</v>
      </c>
      <c r="I20">
        <v>0</v>
      </c>
    </row>
    <row r="21" spans="1:16" x14ac:dyDescent="0.35">
      <c r="A21" s="1">
        <v>40939</v>
      </c>
      <c r="B21">
        <v>27.849957</v>
      </c>
      <c r="C21">
        <f t="shared" si="0"/>
        <v>-3.1004217733821796E-4</v>
      </c>
      <c r="G21" t="s">
        <v>110</v>
      </c>
      <c r="H21" t="str">
        <f ca="1">_xll.VoseLaplaceFitObject(C3:C1259,TRUE)</f>
        <v>VoseLaplace(0.0005434515519837705,0.01356534268111261)</v>
      </c>
      <c r="I21">
        <v>0</v>
      </c>
    </row>
    <row r="22" spans="1:16" x14ac:dyDescent="0.35">
      <c r="A22" s="1">
        <v>40940</v>
      </c>
      <c r="B22">
        <v>28.014084</v>
      </c>
      <c r="C22">
        <f t="shared" si="0"/>
        <v>5.8759613266454762E-3</v>
      </c>
      <c r="G22" t="s">
        <v>80</v>
      </c>
      <c r="H22" t="str">
        <f ca="1">_xll.VoseErrorFitObject(C3:C1259,TRUE)</f>
        <v>VoseError(0.0002866612713089513,0.015279834437248,1.032402706145899)</v>
      </c>
      <c r="I22">
        <v>0</v>
      </c>
    </row>
    <row r="23" spans="1:16" x14ac:dyDescent="0.35">
      <c r="A23" s="1">
        <v>40941</v>
      </c>
      <c r="B23">
        <v>27.910425</v>
      </c>
      <c r="C23">
        <f t="shared" si="0"/>
        <v>-3.7071087637968164E-3</v>
      </c>
    </row>
    <row r="24" spans="1:16" x14ac:dyDescent="0.35">
      <c r="A24" s="1">
        <v>40942</v>
      </c>
      <c r="B24">
        <v>27.867229999999999</v>
      </c>
      <c r="C24">
        <f t="shared" si="0"/>
        <v>-1.5488284200879973E-3</v>
      </c>
    </row>
    <row r="25" spans="1:16" x14ac:dyDescent="0.35">
      <c r="A25" s="1">
        <v>40945</v>
      </c>
      <c r="B25">
        <v>27.754933999999999</v>
      </c>
      <c r="C25">
        <f t="shared" si="0"/>
        <v>-4.037820339846029E-3</v>
      </c>
      <c r="G25" t="str">
        <f ca="1">_xll.VoseBMAObject(H19:H22,I19:I22)</f>
        <v>VoseBMA('[StockPriceDistributionAndTimeSeriesFit.xlsx]BMYDistribution Fit'!H19:H22,'[StockPriceDistributionAndTimeSeriesFit.xlsx]BMYDistribution Fit'!I19:I22)</v>
      </c>
    </row>
    <row r="26" spans="1:16" x14ac:dyDescent="0.35">
      <c r="A26" s="1">
        <v>40946</v>
      </c>
      <c r="B26">
        <v>27.772212</v>
      </c>
      <c r="C26">
        <f t="shared" si="0"/>
        <v>6.2232626029930737E-4</v>
      </c>
      <c r="G26">
        <f>_xll.VoseSimulate(G25,5%)</f>
        <v>-1.4898226007266455E-2</v>
      </c>
      <c r="H26">
        <f>_xll.VoseOutput("BMA 1%")+_xll.VoseSimulate(G25,1%)</f>
        <v>-2.5403338249611371E-2</v>
      </c>
    </row>
    <row r="27" spans="1:16" x14ac:dyDescent="0.35">
      <c r="A27" s="1">
        <v>40947</v>
      </c>
      <c r="B27">
        <v>27.711743999999999</v>
      </c>
      <c r="C27">
        <f t="shared" si="0"/>
        <v>-2.1796579876110327E-3</v>
      </c>
      <c r="G27">
        <f>_xll.VoseSimMean(G26)</f>
        <v>-2.1968983532989653E-2</v>
      </c>
      <c r="H27">
        <f>_xll.VoseSimMean(H26)</f>
        <v>-3.9181341782814523E-2</v>
      </c>
    </row>
    <row r="28" spans="1:16" x14ac:dyDescent="0.35">
      <c r="A28" s="1">
        <v>40948</v>
      </c>
      <c r="B28">
        <v>27.633997000000001</v>
      </c>
      <c r="C28">
        <f t="shared" si="0"/>
        <v>-2.8095043895111122E-3</v>
      </c>
    </row>
    <row r="29" spans="1:16" x14ac:dyDescent="0.35">
      <c r="A29" s="1">
        <v>40949</v>
      </c>
      <c r="B29">
        <v>27.556252000000001</v>
      </c>
      <c r="C29">
        <f t="shared" si="0"/>
        <v>-2.8173473696313004E-3</v>
      </c>
      <c r="H29" s="35" t="s">
        <v>111</v>
      </c>
      <c r="I29" s="35" t="s">
        <v>112</v>
      </c>
      <c r="J29" s="35" t="s">
        <v>113</v>
      </c>
    </row>
    <row r="30" spans="1:16" x14ac:dyDescent="0.35">
      <c r="A30" s="1">
        <v>40952</v>
      </c>
      <c r="B30">
        <v>27.633997000000001</v>
      </c>
      <c r="C30">
        <f t="shared" si="0"/>
        <v>2.8173473696312106E-3</v>
      </c>
      <c r="H30" s="38">
        <v>1000</v>
      </c>
      <c r="I30" s="38">
        <v>1000</v>
      </c>
      <c r="J30" s="38">
        <v>1000</v>
      </c>
      <c r="N30" t="s">
        <v>114</v>
      </c>
      <c r="O30" t="s">
        <v>115</v>
      </c>
      <c r="P30" t="s">
        <v>116</v>
      </c>
    </row>
    <row r="31" spans="1:16" x14ac:dyDescent="0.35">
      <c r="A31" s="1">
        <v>40953</v>
      </c>
      <c r="B31">
        <v>27.513061</v>
      </c>
      <c r="C31">
        <f t="shared" si="0"/>
        <v>-4.3859526963778575E-3</v>
      </c>
      <c r="H31" s="39" t="e">
        <f ca="1">_xll.VoseOutput(H29)+H30*EXP(O31)</f>
        <v>#VALUE!</v>
      </c>
      <c r="I31" s="39" t="e">
        <f ca="1">_xll.VoseOutput(I29)+I30*EXP(P31)</f>
        <v>#VALUE!</v>
      </c>
      <c r="J31" s="40" t="e">
        <f ca="1">_xll.VoseOutput(J29)+J30*EXP(P31)</f>
        <v>#VALUE!</v>
      </c>
      <c r="N31" s="41" t="str">
        <f ca="1">_xll.VoseSimulate($G$8)</f>
        <v>Error: "object" is not correct or contains invalid arguments</v>
      </c>
      <c r="O31" s="41" t="str">
        <f ca="1">_xll.VoseSimulate($G$13)</f>
        <v>Error: "object" is not correct or contains invalid arguments</v>
      </c>
      <c r="P31" s="41" t="str">
        <f ca="1">_xll.VoseSimulate($G$25)</f>
        <v>Error: the source range are locked. Check workbook is not in Protected View mode and recalculte it.</v>
      </c>
    </row>
    <row r="32" spans="1:16" x14ac:dyDescent="0.35">
      <c r="A32" s="1">
        <v>40954</v>
      </c>
      <c r="B32">
        <v>27.530338</v>
      </c>
      <c r="C32">
        <f t="shared" si="0"/>
        <v>6.2775921840806667E-4</v>
      </c>
      <c r="G32" s="35" t="s">
        <v>117</v>
      </c>
    </row>
    <row r="33" spans="1:11" x14ac:dyDescent="0.35">
      <c r="A33" s="1">
        <v>40955</v>
      </c>
      <c r="B33">
        <v>27.677188999999998</v>
      </c>
      <c r="C33">
        <f t="shared" si="0"/>
        <v>5.3199755297724735E-3</v>
      </c>
    </row>
    <row r="34" spans="1:11" x14ac:dyDescent="0.35">
      <c r="A34" s="1">
        <v>40956</v>
      </c>
      <c r="B34">
        <v>28.610126999999999</v>
      </c>
      <c r="C34">
        <f t="shared" si="0"/>
        <v>3.3152173935148521E-2</v>
      </c>
      <c r="G34" s="42">
        <v>0.01</v>
      </c>
      <c r="H34" s="38" t="str">
        <f ca="1">_xll.VoseSimPercentile(H$31,$G34)</f>
        <v>No simulation results</v>
      </c>
      <c r="I34" s="38" t="str">
        <f ca="1">_xll.VoseSimPercentile(I$31,$G34)</f>
        <v>No simulation results</v>
      </c>
      <c r="J34" s="38" t="str">
        <f ca="1">_xll.VoseSimPercentile(J$31,$G34)</f>
        <v>No simulation results</v>
      </c>
    </row>
    <row r="35" spans="1:11" x14ac:dyDescent="0.35">
      <c r="A35" s="1">
        <v>40960</v>
      </c>
      <c r="B35">
        <v>27.919060999999999</v>
      </c>
      <c r="C35">
        <f t="shared" si="0"/>
        <v>-2.445110053605427E-2</v>
      </c>
      <c r="G35" s="42">
        <v>0.05</v>
      </c>
      <c r="H35" s="38" t="str">
        <f ca="1">_xll.VoseSimPercentile(H$31,$G35)</f>
        <v>No simulation results</v>
      </c>
      <c r="I35" s="38" t="str">
        <f ca="1">_xll.VoseSimPercentile(I$31,$G35)</f>
        <v>No simulation results</v>
      </c>
      <c r="J35" s="38" t="str">
        <f ca="1">_xll.VoseSimPercentile(J$31,$G35)</f>
        <v>No simulation results</v>
      </c>
      <c r="K35" s="38"/>
    </row>
    <row r="36" spans="1:11" ht="15" thickBot="1" x14ac:dyDescent="0.4">
      <c r="A36" s="1">
        <v>40961</v>
      </c>
      <c r="B36">
        <v>27.841315999999999</v>
      </c>
      <c r="C36">
        <f t="shared" si="0"/>
        <v>-2.788541059487515E-3</v>
      </c>
    </row>
    <row r="37" spans="1:11" x14ac:dyDescent="0.35">
      <c r="A37" s="1">
        <v>40962</v>
      </c>
      <c r="B37">
        <v>27.944974999999999</v>
      </c>
      <c r="C37">
        <f t="shared" si="0"/>
        <v>3.7162936428753453E-3</v>
      </c>
      <c r="G37" s="43" t="s">
        <v>118</v>
      </c>
      <c r="H37" s="44" t="e">
        <f ca="1">H$30-H34</f>
        <v>#VALUE!</v>
      </c>
      <c r="I37" s="44" t="e">
        <f t="shared" ref="I37:J38" ca="1" si="1">I$30-I34</f>
        <v>#VALUE!</v>
      </c>
      <c r="J37" s="44" t="e">
        <f t="shared" ca="1" si="1"/>
        <v>#VALUE!</v>
      </c>
    </row>
    <row r="38" spans="1:11" ht="15" thickBot="1" x14ac:dyDescent="0.4">
      <c r="A38" s="1">
        <v>40963</v>
      </c>
      <c r="B38">
        <v>28.160933</v>
      </c>
      <c r="C38">
        <f t="shared" si="0"/>
        <v>7.6982647364181979E-3</v>
      </c>
      <c r="G38" s="36" t="s">
        <v>119</v>
      </c>
      <c r="H38" s="45" t="e">
        <f ca="1">H$30-H35</f>
        <v>#VALUE!</v>
      </c>
      <c r="I38" s="45" t="e">
        <f t="shared" ca="1" si="1"/>
        <v>#VALUE!</v>
      </c>
      <c r="J38" s="45" t="e">
        <f t="shared" ca="1" si="1"/>
        <v>#VALUE!</v>
      </c>
    </row>
    <row r="39" spans="1:11" x14ac:dyDescent="0.35">
      <c r="A39" s="1">
        <v>40966</v>
      </c>
      <c r="B39">
        <v>28.204128000000001</v>
      </c>
      <c r="C39">
        <f t="shared" si="0"/>
        <v>1.5326873665902593E-3</v>
      </c>
    </row>
    <row r="40" spans="1:11" x14ac:dyDescent="0.35">
      <c r="A40" s="1">
        <v>40967</v>
      </c>
      <c r="B40">
        <v>28.031361</v>
      </c>
      <c r="C40">
        <f t="shared" si="0"/>
        <v>-6.1444310923984904E-3</v>
      </c>
      <c r="G40" t="s">
        <v>120</v>
      </c>
      <c r="H40" s="38" t="e">
        <f ca="1">H30-H31</f>
        <v>#VALUE!</v>
      </c>
      <c r="I40" s="38" t="e">
        <f t="shared" ref="I40:J40" ca="1" si="2">I30-I31</f>
        <v>#VALUE!</v>
      </c>
      <c r="J40" s="38" t="e">
        <f t="shared" ca="1" si="2"/>
        <v>#VALUE!</v>
      </c>
    </row>
    <row r="41" spans="1:11" ht="15" thickBot="1" x14ac:dyDescent="0.4">
      <c r="A41" s="1">
        <v>40968</v>
      </c>
      <c r="B41">
        <v>27.789484999999999</v>
      </c>
      <c r="C41">
        <f t="shared" si="0"/>
        <v>-8.6662073807422697E-3</v>
      </c>
    </row>
    <row r="42" spans="1:11" x14ac:dyDescent="0.35">
      <c r="A42" s="1">
        <v>40969</v>
      </c>
      <c r="B42">
        <v>28.195488000000001</v>
      </c>
      <c r="C42">
        <f t="shared" si="0"/>
        <v>1.4504253405994594E-2</v>
      </c>
      <c r="G42" s="43" t="s">
        <v>121</v>
      </c>
      <c r="H42" s="46" t="str">
        <f ca="1">_xll.VoseSimCVARp(H$40,$G34)</f>
        <v>No simulation results</v>
      </c>
      <c r="I42" s="46" t="str">
        <f ca="1">_xll.VoseSimCVARp(I$40,$G34)</f>
        <v>No simulation results</v>
      </c>
      <c r="J42" s="46" t="str">
        <f ca="1">_xll.VoseSimCVARp(J$40,$G34)</f>
        <v>No simulation results</v>
      </c>
    </row>
    <row r="43" spans="1:11" ht="15" thickBot="1" x14ac:dyDescent="0.4">
      <c r="A43" s="1">
        <v>40970</v>
      </c>
      <c r="B43">
        <v>28.152297000000001</v>
      </c>
      <c r="C43">
        <f t="shared" si="0"/>
        <v>-1.5330153069450911E-3</v>
      </c>
      <c r="G43" s="36" t="s">
        <v>122</v>
      </c>
      <c r="H43" s="47" t="str">
        <f ca="1">_xll.VoseSimCVARp(H$40,$G35)</f>
        <v>No simulation results</v>
      </c>
      <c r="I43" s="47" t="str">
        <f ca="1">_xll.VoseSimCVARp(I$40,$G35)</f>
        <v>No simulation results</v>
      </c>
      <c r="J43" s="47" t="str">
        <f ca="1">_xll.VoseSimCVARp(J$40,$G35)</f>
        <v>No simulation results</v>
      </c>
    </row>
    <row r="44" spans="1:11" x14ac:dyDescent="0.35">
      <c r="A44" s="1">
        <v>40973</v>
      </c>
      <c r="B44">
        <v>28.437360000000002</v>
      </c>
      <c r="C44">
        <f t="shared" si="0"/>
        <v>1.0074823786370495E-2</v>
      </c>
    </row>
    <row r="45" spans="1:11" x14ac:dyDescent="0.35">
      <c r="A45" s="1">
        <v>40974</v>
      </c>
      <c r="B45">
        <v>27.927702</v>
      </c>
      <c r="C45">
        <f t="shared" si="0"/>
        <v>-1.8084674171365295E-2</v>
      </c>
    </row>
    <row r="46" spans="1:11" x14ac:dyDescent="0.35">
      <c r="A46" s="1">
        <v>40975</v>
      </c>
      <c r="B46">
        <v>28.057274</v>
      </c>
      <c r="C46">
        <f t="shared" si="0"/>
        <v>4.6288215377855938E-3</v>
      </c>
      <c r="F46" s="35" t="s">
        <v>123</v>
      </c>
    </row>
    <row r="47" spans="1:11" x14ac:dyDescent="0.35">
      <c r="A47" s="1">
        <v>40976</v>
      </c>
      <c r="B47">
        <v>28.316424000000001</v>
      </c>
      <c r="C47">
        <f t="shared" si="0"/>
        <v>9.1940686776529404E-3</v>
      </c>
    </row>
    <row r="48" spans="1:11" x14ac:dyDescent="0.35">
      <c r="A48" s="1">
        <v>40977</v>
      </c>
      <c r="B48">
        <v>28.428723000000002</v>
      </c>
      <c r="C48">
        <f t="shared" si="0"/>
        <v>3.9580176470563697E-3</v>
      </c>
      <c r="J48" s="48">
        <v>1</v>
      </c>
      <c r="K48" t="s">
        <v>124</v>
      </c>
    </row>
    <row r="49" spans="1:11" x14ac:dyDescent="0.35">
      <c r="A49" s="1">
        <v>40980</v>
      </c>
      <c r="B49">
        <v>28.549658999999998</v>
      </c>
      <c r="C49">
        <f t="shared" si="0"/>
        <v>4.2449847594636294E-3</v>
      </c>
      <c r="H49" t="s">
        <v>125</v>
      </c>
      <c r="J49" s="41">
        <v>225</v>
      </c>
      <c r="K49" t="s">
        <v>126</v>
      </c>
    </row>
    <row r="50" spans="1:11" x14ac:dyDescent="0.35">
      <c r="A50" s="1">
        <v>40981</v>
      </c>
      <c r="B50">
        <v>28.869275999999999</v>
      </c>
      <c r="C50">
        <f t="shared" si="0"/>
        <v>1.1132923352092757E-2</v>
      </c>
    </row>
    <row r="51" spans="1:11" x14ac:dyDescent="0.35">
      <c r="A51" s="1">
        <v>40982</v>
      </c>
      <c r="B51">
        <v>28.981574999999999</v>
      </c>
      <c r="C51">
        <f t="shared" si="0"/>
        <v>3.8823678170198297E-3</v>
      </c>
      <c r="I51" t="s">
        <v>18</v>
      </c>
      <c r="K51" t="s">
        <v>20</v>
      </c>
    </row>
    <row r="52" spans="1:11" x14ac:dyDescent="0.35">
      <c r="A52" s="1">
        <v>40983</v>
      </c>
      <c r="B52">
        <v>28.705148999999999</v>
      </c>
      <c r="C52">
        <f t="shared" si="0"/>
        <v>-9.5837689023836152E-3</v>
      </c>
      <c r="I52" t="s">
        <v>127</v>
      </c>
      <c r="J52" t="s">
        <v>128</v>
      </c>
    </row>
    <row r="53" spans="1:11" x14ac:dyDescent="0.35">
      <c r="A53" s="1">
        <v>40984</v>
      </c>
      <c r="B53">
        <v>28.661957999999998</v>
      </c>
      <c r="C53">
        <f t="shared" si="0"/>
        <v>-1.5057760594690611E-3</v>
      </c>
      <c r="G53">
        <v>1</v>
      </c>
      <c r="H53" t="s">
        <v>129</v>
      </c>
      <c r="I53" s="49">
        <f ca="1">EXP(_xll.VoseKthSmallest($G$8,$J$49,$G53))-1</f>
        <v>-0.11119918565174414</v>
      </c>
      <c r="J53" s="49" t="e">
        <f ca="1">EXP(_xll.VoseKthSmallest($G$13,$J$49,$G53))-1</f>
        <v>#VALUE!</v>
      </c>
      <c r="K53" s="49" t="e">
        <f ca="1">EXP(_xll.VoseKthSmallest($G$25,$J$49,$G53))-1</f>
        <v>#VALUE!</v>
      </c>
    </row>
    <row r="54" spans="1:11" x14ac:dyDescent="0.35">
      <c r="A54" s="1">
        <v>40987</v>
      </c>
      <c r="B54">
        <v>28.636043999999998</v>
      </c>
      <c r="C54">
        <f t="shared" si="0"/>
        <v>-9.0453421977485307E-4</v>
      </c>
      <c r="G54">
        <v>2</v>
      </c>
      <c r="H54" t="s">
        <v>130</v>
      </c>
      <c r="I54" s="49">
        <f ca="1">EXP(_xll.VoseKthSmallest($G$8,$J$49,$G54))-1</f>
        <v>-3.1450344295972155E-2</v>
      </c>
      <c r="J54" s="49" t="e">
        <f ca="1">EXP(_xll.VoseKthSmallest($G$13,$J$49,$G54))-1</f>
        <v>#VALUE!</v>
      </c>
      <c r="K54" s="49" t="e">
        <f ca="1">EXP(_xll.VoseKthSmallest($G$25,$J$49,$G54))-1</f>
        <v>#VALUE!</v>
      </c>
    </row>
    <row r="55" spans="1:11" x14ac:dyDescent="0.35">
      <c r="A55" s="1">
        <v>40988</v>
      </c>
      <c r="B55">
        <v>28.575576000000002</v>
      </c>
      <c r="C55">
        <f t="shared" si="0"/>
        <v>-2.1138371021759265E-3</v>
      </c>
      <c r="I55" s="49"/>
      <c r="J55" s="49"/>
      <c r="K55" s="49"/>
    </row>
    <row r="56" spans="1:11" x14ac:dyDescent="0.35">
      <c r="A56" s="1">
        <v>40989</v>
      </c>
      <c r="B56">
        <v>28.610126999999999</v>
      </c>
      <c r="C56">
        <f t="shared" si="0"/>
        <v>1.2083791014765133E-3</v>
      </c>
      <c r="H56" t="s">
        <v>131</v>
      </c>
      <c r="I56" s="49" t="str">
        <f ca="1">_xll.VoseSimMean(I53)</f>
        <v>No simulation results</v>
      </c>
      <c r="J56" s="49" t="str">
        <f ca="1">_xll.VoseSimMean(J53)</f>
        <v>No simulation results</v>
      </c>
      <c r="K56" s="49" t="str">
        <f ca="1">_xll.VoseSimMean(K53)</f>
        <v>No simulation results</v>
      </c>
    </row>
    <row r="57" spans="1:11" x14ac:dyDescent="0.35">
      <c r="A57" s="1">
        <v>40990</v>
      </c>
      <c r="B57">
        <v>28.420086000000001</v>
      </c>
      <c r="C57">
        <f t="shared" si="0"/>
        <v>-6.6645973571290013E-3</v>
      </c>
      <c r="H57" t="s">
        <v>132</v>
      </c>
      <c r="I57" s="49" t="str">
        <f ca="1">_xll.VoseSimMean(I54)</f>
        <v>No simulation results</v>
      </c>
      <c r="J57" s="49" t="str">
        <f ca="1">_xll.VoseSimMean(J54)</f>
        <v>No simulation results</v>
      </c>
      <c r="K57" s="49" t="str">
        <f ca="1">_xll.VoseSimMean(K54)</f>
        <v>No simulation results</v>
      </c>
    </row>
    <row r="58" spans="1:11" x14ac:dyDescent="0.35">
      <c r="A58" s="1">
        <v>40991</v>
      </c>
      <c r="B58">
        <v>28.471914000000002</v>
      </c>
      <c r="C58">
        <f t="shared" si="0"/>
        <v>1.8219789895726265E-3</v>
      </c>
    </row>
    <row r="59" spans="1:11" x14ac:dyDescent="0.35">
      <c r="A59" s="1">
        <v>40994</v>
      </c>
      <c r="B59">
        <v>29.016128999999999</v>
      </c>
      <c r="C59">
        <f t="shared" si="0"/>
        <v>1.8933720101762492E-2</v>
      </c>
    </row>
    <row r="60" spans="1:11" x14ac:dyDescent="0.35">
      <c r="A60" s="1">
        <v>40995</v>
      </c>
      <c r="B60">
        <v>29.085234</v>
      </c>
      <c r="C60">
        <f t="shared" si="0"/>
        <v>2.3787749208666791E-3</v>
      </c>
    </row>
    <row r="61" spans="1:11" x14ac:dyDescent="0.35">
      <c r="A61" s="1">
        <v>40996</v>
      </c>
      <c r="B61">
        <v>29.085234</v>
      </c>
      <c r="C61">
        <f t="shared" si="0"/>
        <v>0</v>
      </c>
    </row>
    <row r="62" spans="1:11" x14ac:dyDescent="0.35">
      <c r="A62" s="1">
        <v>40997</v>
      </c>
      <c r="B62">
        <v>28.990214999999999</v>
      </c>
      <c r="C62">
        <f t="shared" si="0"/>
        <v>-3.2722634580507975E-3</v>
      </c>
    </row>
    <row r="63" spans="1:11" x14ac:dyDescent="0.35">
      <c r="A63" s="1">
        <v>40998</v>
      </c>
      <c r="B63">
        <v>29.154342</v>
      </c>
      <c r="C63">
        <f t="shared" si="0"/>
        <v>5.6454961352951959E-3</v>
      </c>
    </row>
    <row r="64" spans="1:11" x14ac:dyDescent="0.35">
      <c r="A64" s="1">
        <v>41001</v>
      </c>
      <c r="B64">
        <v>29.275278</v>
      </c>
      <c r="C64">
        <f t="shared" si="0"/>
        <v>4.1395502039996051E-3</v>
      </c>
    </row>
    <row r="65" spans="1:3" x14ac:dyDescent="0.35">
      <c r="A65" s="1">
        <v>41002</v>
      </c>
      <c r="B65">
        <v>29.554504999999999</v>
      </c>
      <c r="C65">
        <f t="shared" si="0"/>
        <v>9.4927801051318296E-3</v>
      </c>
    </row>
    <row r="66" spans="1:3" x14ac:dyDescent="0.35">
      <c r="A66" s="1">
        <v>41003</v>
      </c>
      <c r="B66">
        <v>29.406167</v>
      </c>
      <c r="C66">
        <f t="shared" si="0"/>
        <v>-5.0317714485096756E-3</v>
      </c>
    </row>
    <row r="67" spans="1:3" x14ac:dyDescent="0.35">
      <c r="A67" s="1">
        <v>41004</v>
      </c>
      <c r="B67">
        <v>29.388715000000001</v>
      </c>
      <c r="C67">
        <f t="shared" si="0"/>
        <v>-5.9365713201185331E-4</v>
      </c>
    </row>
    <row r="68" spans="1:3" x14ac:dyDescent="0.35">
      <c r="A68" s="1">
        <v>41008</v>
      </c>
      <c r="B68">
        <v>28.830259999999999</v>
      </c>
      <c r="C68">
        <f t="shared" ref="C68:C131" si="3">LN(B68/B67)</f>
        <v>-1.9185227127160087E-2</v>
      </c>
    </row>
    <row r="69" spans="1:3" x14ac:dyDescent="0.35">
      <c r="A69" s="1">
        <v>41009</v>
      </c>
      <c r="B69">
        <v>28.332885999999998</v>
      </c>
      <c r="C69">
        <f t="shared" si="3"/>
        <v>-1.7402350530996487E-2</v>
      </c>
    </row>
    <row r="70" spans="1:3" x14ac:dyDescent="0.35">
      <c r="A70" s="1">
        <v>41010</v>
      </c>
      <c r="B70">
        <v>28.437595999999999</v>
      </c>
      <c r="C70">
        <f t="shared" si="3"/>
        <v>3.6888930673698943E-3</v>
      </c>
    </row>
    <row r="71" spans="1:3" x14ac:dyDescent="0.35">
      <c r="A71" s="1">
        <v>41011</v>
      </c>
      <c r="B71">
        <v>28.402691000000001</v>
      </c>
      <c r="C71">
        <f t="shared" si="3"/>
        <v>-1.2281783301911228E-3</v>
      </c>
    </row>
    <row r="72" spans="1:3" x14ac:dyDescent="0.35">
      <c r="A72" s="1">
        <v>41012</v>
      </c>
      <c r="B72">
        <v>28.393967</v>
      </c>
      <c r="C72">
        <f t="shared" si="3"/>
        <v>-3.0720117611885556E-4</v>
      </c>
    </row>
    <row r="73" spans="1:3" x14ac:dyDescent="0.35">
      <c r="A73" s="1">
        <v>41015</v>
      </c>
      <c r="B73">
        <v>28.734275</v>
      </c>
      <c r="C73">
        <f t="shared" si="3"/>
        <v>1.1913968062999948E-2</v>
      </c>
    </row>
    <row r="74" spans="1:3" x14ac:dyDescent="0.35">
      <c r="A74" s="1">
        <v>41016</v>
      </c>
      <c r="B74">
        <v>29.135663999999998</v>
      </c>
      <c r="C74">
        <f t="shared" si="3"/>
        <v>1.387232970721387E-2</v>
      </c>
    </row>
    <row r="75" spans="1:3" x14ac:dyDescent="0.35">
      <c r="A75" s="1">
        <v>41017</v>
      </c>
      <c r="B75">
        <v>29.292729999999999</v>
      </c>
      <c r="C75">
        <f t="shared" si="3"/>
        <v>5.3763715750053303E-3</v>
      </c>
    </row>
    <row r="76" spans="1:3" x14ac:dyDescent="0.35">
      <c r="A76" s="1">
        <v>41018</v>
      </c>
      <c r="B76">
        <v>29.606862</v>
      </c>
      <c r="C76">
        <f t="shared" si="3"/>
        <v>1.0666796418676431E-2</v>
      </c>
    </row>
    <row r="77" spans="1:3" x14ac:dyDescent="0.35">
      <c r="A77" s="1">
        <v>41019</v>
      </c>
      <c r="B77">
        <v>29.868637</v>
      </c>
      <c r="C77">
        <f t="shared" si="3"/>
        <v>8.8028413316959073E-3</v>
      </c>
    </row>
    <row r="78" spans="1:3" x14ac:dyDescent="0.35">
      <c r="A78" s="1">
        <v>41022</v>
      </c>
      <c r="B78">
        <v>29.615586</v>
      </c>
      <c r="C78">
        <f t="shared" si="3"/>
        <v>-8.5082233158008114E-3</v>
      </c>
    </row>
    <row r="79" spans="1:3" x14ac:dyDescent="0.35">
      <c r="A79" s="1">
        <v>41023</v>
      </c>
      <c r="B79">
        <v>29.641766000000001</v>
      </c>
      <c r="C79">
        <f t="shared" si="3"/>
        <v>8.8360349626660827E-4</v>
      </c>
    </row>
    <row r="80" spans="1:3" x14ac:dyDescent="0.35">
      <c r="A80" s="1">
        <v>41024</v>
      </c>
      <c r="B80">
        <v>29.920994</v>
      </c>
      <c r="C80">
        <f t="shared" si="3"/>
        <v>9.3759941801801767E-3</v>
      </c>
    </row>
    <row r="81" spans="1:3" x14ac:dyDescent="0.35">
      <c r="A81" s="1">
        <v>41025</v>
      </c>
      <c r="B81">
        <v>29.45852</v>
      </c>
      <c r="C81">
        <f t="shared" si="3"/>
        <v>-1.5577202317360156E-2</v>
      </c>
    </row>
    <row r="82" spans="1:3" x14ac:dyDescent="0.35">
      <c r="A82" s="1">
        <v>41026</v>
      </c>
      <c r="B82">
        <v>29.074584000000002</v>
      </c>
      <c r="C82">
        <f t="shared" si="3"/>
        <v>-1.3118781684435425E-2</v>
      </c>
    </row>
    <row r="83" spans="1:3" x14ac:dyDescent="0.35">
      <c r="A83" s="1">
        <v>41029</v>
      </c>
      <c r="B83">
        <v>29.118212</v>
      </c>
      <c r="C83">
        <f t="shared" si="3"/>
        <v>1.4994298666807157E-3</v>
      </c>
    </row>
    <row r="84" spans="1:3" x14ac:dyDescent="0.35">
      <c r="A84" s="1">
        <v>41030</v>
      </c>
      <c r="B84">
        <v>29.249101</v>
      </c>
      <c r="C84">
        <f t="shared" si="3"/>
        <v>4.4850178183398438E-3</v>
      </c>
    </row>
    <row r="85" spans="1:3" x14ac:dyDescent="0.35">
      <c r="A85" s="1">
        <v>41031</v>
      </c>
      <c r="B85">
        <v>29.222925</v>
      </c>
      <c r="C85">
        <f t="shared" si="3"/>
        <v>-8.953341807792193E-4</v>
      </c>
    </row>
    <row r="86" spans="1:3" x14ac:dyDescent="0.35">
      <c r="A86" s="1">
        <v>41032</v>
      </c>
      <c r="B86">
        <v>29.231649000000001</v>
      </c>
      <c r="C86">
        <f t="shared" si="3"/>
        <v>2.9848819237913548E-4</v>
      </c>
    </row>
    <row r="87" spans="1:3" x14ac:dyDescent="0.35">
      <c r="A87" s="1">
        <v>41033</v>
      </c>
      <c r="B87">
        <v>29.118212</v>
      </c>
      <c r="C87">
        <f t="shared" si="3"/>
        <v>-3.8881718299396233E-3</v>
      </c>
    </row>
    <row r="88" spans="1:3" x14ac:dyDescent="0.35">
      <c r="A88" s="1">
        <v>41036</v>
      </c>
      <c r="B88">
        <v>29.196745</v>
      </c>
      <c r="C88">
        <f t="shared" si="3"/>
        <v>2.6934101135045641E-3</v>
      </c>
    </row>
    <row r="89" spans="1:3" x14ac:dyDescent="0.35">
      <c r="A89" s="1">
        <v>41037</v>
      </c>
      <c r="B89">
        <v>28.978598000000002</v>
      </c>
      <c r="C89">
        <f t="shared" si="3"/>
        <v>-7.4996729275465792E-3</v>
      </c>
    </row>
    <row r="90" spans="1:3" x14ac:dyDescent="0.35">
      <c r="A90" s="1">
        <v>41038</v>
      </c>
      <c r="B90">
        <v>28.629566000000001</v>
      </c>
      <c r="C90">
        <f t="shared" si="3"/>
        <v>-1.2117597459496822E-2</v>
      </c>
    </row>
    <row r="91" spans="1:3" x14ac:dyDescent="0.35">
      <c r="A91" s="1">
        <v>41039</v>
      </c>
      <c r="B91">
        <v>28.961145999999999</v>
      </c>
      <c r="C91">
        <f t="shared" si="3"/>
        <v>1.1515178486855359E-2</v>
      </c>
    </row>
    <row r="92" spans="1:3" x14ac:dyDescent="0.35">
      <c r="A92" s="1">
        <v>41040</v>
      </c>
      <c r="B92">
        <v>28.891341000000001</v>
      </c>
      <c r="C92">
        <f t="shared" si="3"/>
        <v>-2.4132077114056259E-3</v>
      </c>
    </row>
    <row r="93" spans="1:3" x14ac:dyDescent="0.35">
      <c r="A93" s="1">
        <v>41043</v>
      </c>
      <c r="B93">
        <v>28.716823000000002</v>
      </c>
      <c r="C93">
        <f t="shared" si="3"/>
        <v>-6.0588125623245353E-3</v>
      </c>
    </row>
    <row r="94" spans="1:3" x14ac:dyDescent="0.35">
      <c r="A94" s="1">
        <v>41044</v>
      </c>
      <c r="B94">
        <v>28.777903999999999</v>
      </c>
      <c r="C94">
        <f t="shared" si="3"/>
        <v>2.124752170039618E-3</v>
      </c>
    </row>
    <row r="95" spans="1:3" x14ac:dyDescent="0.35">
      <c r="A95" s="1">
        <v>41045</v>
      </c>
      <c r="B95">
        <v>28.812808</v>
      </c>
      <c r="C95">
        <f t="shared" si="3"/>
        <v>1.2121400504185034E-3</v>
      </c>
    </row>
    <row r="96" spans="1:3" x14ac:dyDescent="0.35">
      <c r="A96" s="1">
        <v>41046</v>
      </c>
      <c r="B96">
        <v>28.577209</v>
      </c>
      <c r="C96">
        <f t="shared" si="3"/>
        <v>-8.2104984747002861E-3</v>
      </c>
    </row>
    <row r="97" spans="1:3" x14ac:dyDescent="0.35">
      <c r="A97" s="1">
        <v>41047</v>
      </c>
      <c r="B97">
        <v>28.551033</v>
      </c>
      <c r="C97">
        <f t="shared" si="3"/>
        <v>-9.1639444573974617E-4</v>
      </c>
    </row>
    <row r="98" spans="1:3" x14ac:dyDescent="0.35">
      <c r="A98" s="1">
        <v>41050</v>
      </c>
      <c r="B98">
        <v>28.542304999999999</v>
      </c>
      <c r="C98">
        <f t="shared" si="3"/>
        <v>-3.0574495637270986E-4</v>
      </c>
    </row>
    <row r="99" spans="1:3" x14ac:dyDescent="0.35">
      <c r="A99" s="1">
        <v>41051</v>
      </c>
      <c r="B99">
        <v>28.647017999999999</v>
      </c>
      <c r="C99">
        <f t="shared" si="3"/>
        <v>3.6619813463324236E-3</v>
      </c>
    </row>
    <row r="100" spans="1:3" x14ac:dyDescent="0.35">
      <c r="A100" s="1">
        <v>41052</v>
      </c>
      <c r="B100">
        <v>28.376515000000001</v>
      </c>
      <c r="C100">
        <f t="shared" si="3"/>
        <v>-9.4874875272780539E-3</v>
      </c>
    </row>
    <row r="101" spans="1:3" x14ac:dyDescent="0.35">
      <c r="A101" s="1">
        <v>41053</v>
      </c>
      <c r="B101">
        <v>28.786632000000001</v>
      </c>
      <c r="C101">
        <f t="shared" si="3"/>
        <v>1.4349246269794209E-2</v>
      </c>
    </row>
    <row r="102" spans="1:3" x14ac:dyDescent="0.35">
      <c r="A102" s="1">
        <v>41054</v>
      </c>
      <c r="B102">
        <v>28.873888999999998</v>
      </c>
      <c r="C102">
        <f t="shared" si="3"/>
        <v>3.0265791947140445E-3</v>
      </c>
    </row>
    <row r="103" spans="1:3" x14ac:dyDescent="0.35">
      <c r="A103" s="1">
        <v>41058</v>
      </c>
      <c r="B103">
        <v>29.092036</v>
      </c>
      <c r="C103">
        <f t="shared" si="3"/>
        <v>7.5267678338703748E-3</v>
      </c>
    </row>
    <row r="104" spans="1:3" x14ac:dyDescent="0.35">
      <c r="A104" s="1">
        <v>41059</v>
      </c>
      <c r="B104">
        <v>29.214196999999999</v>
      </c>
      <c r="C104">
        <f t="shared" si="3"/>
        <v>4.190330002991691E-3</v>
      </c>
    </row>
    <row r="105" spans="1:3" x14ac:dyDescent="0.35">
      <c r="A105" s="1">
        <v>41060</v>
      </c>
      <c r="B105">
        <v>29.092036</v>
      </c>
      <c r="C105">
        <f t="shared" si="3"/>
        <v>-4.190330002991593E-3</v>
      </c>
    </row>
    <row r="106" spans="1:3" x14ac:dyDescent="0.35">
      <c r="A106" s="1">
        <v>41061</v>
      </c>
      <c r="B106">
        <v>29.083310999999998</v>
      </c>
      <c r="C106">
        <f t="shared" si="3"/>
        <v>-2.9995523930156459E-4</v>
      </c>
    </row>
    <row r="107" spans="1:3" x14ac:dyDescent="0.35">
      <c r="A107" s="1">
        <v>41064</v>
      </c>
      <c r="B107">
        <v>29.371262999999999</v>
      </c>
      <c r="C107">
        <f t="shared" si="3"/>
        <v>9.8522428444523455E-3</v>
      </c>
    </row>
    <row r="108" spans="1:3" x14ac:dyDescent="0.35">
      <c r="A108" s="1">
        <v>41065</v>
      </c>
      <c r="B108">
        <v>29.580684999999999</v>
      </c>
      <c r="C108">
        <f t="shared" si="3"/>
        <v>7.1048672031247774E-3</v>
      </c>
    </row>
    <row r="109" spans="1:3" x14ac:dyDescent="0.35">
      <c r="A109" s="1">
        <v>41066</v>
      </c>
      <c r="B109">
        <v>29.702846999999998</v>
      </c>
      <c r="C109">
        <f t="shared" si="3"/>
        <v>4.1212852469720467E-3</v>
      </c>
    </row>
    <row r="110" spans="1:3" x14ac:dyDescent="0.35">
      <c r="A110" s="1">
        <v>41067</v>
      </c>
      <c r="B110">
        <v>29.886088999999998</v>
      </c>
      <c r="C110">
        <f t="shared" si="3"/>
        <v>6.1502214973974114E-3</v>
      </c>
    </row>
    <row r="111" spans="1:3" x14ac:dyDescent="0.35">
      <c r="A111" s="1">
        <v>41068</v>
      </c>
      <c r="B111">
        <v>29.990798999999999</v>
      </c>
      <c r="C111">
        <f t="shared" si="3"/>
        <v>3.497513322322377E-3</v>
      </c>
    </row>
    <row r="112" spans="1:3" x14ac:dyDescent="0.35">
      <c r="A112" s="1">
        <v>41071</v>
      </c>
      <c r="B112">
        <v>29.825008</v>
      </c>
      <c r="C112">
        <f t="shared" si="3"/>
        <v>-5.5433984047981296E-3</v>
      </c>
    </row>
    <row r="113" spans="1:3" x14ac:dyDescent="0.35">
      <c r="A113" s="1">
        <v>41072</v>
      </c>
      <c r="B113">
        <v>29.886088999999998</v>
      </c>
      <c r="C113">
        <f t="shared" si="3"/>
        <v>2.0458850824756798E-3</v>
      </c>
    </row>
    <row r="114" spans="1:3" x14ac:dyDescent="0.35">
      <c r="A114" s="1">
        <v>41073</v>
      </c>
      <c r="B114">
        <v>29.851185000000001</v>
      </c>
      <c r="C114">
        <f t="shared" si="3"/>
        <v>-1.1685837546600449E-3</v>
      </c>
    </row>
    <row r="115" spans="1:3" x14ac:dyDescent="0.35">
      <c r="A115" s="1">
        <v>41074</v>
      </c>
      <c r="B115">
        <v>30.147864999999999</v>
      </c>
      <c r="C115">
        <f t="shared" si="3"/>
        <v>9.889570519106116E-3</v>
      </c>
    </row>
    <row r="116" spans="1:3" x14ac:dyDescent="0.35">
      <c r="A116" s="1">
        <v>41075</v>
      </c>
      <c r="B116">
        <v>29.868637</v>
      </c>
      <c r="C116">
        <f t="shared" si="3"/>
        <v>-9.305107943286834E-3</v>
      </c>
    </row>
    <row r="117" spans="1:3" x14ac:dyDescent="0.35">
      <c r="A117" s="1">
        <v>41078</v>
      </c>
      <c r="B117">
        <v>30.174043999999999</v>
      </c>
      <c r="C117">
        <f t="shared" si="3"/>
        <v>1.017308450694533E-2</v>
      </c>
    </row>
    <row r="118" spans="1:3" x14ac:dyDescent="0.35">
      <c r="A118" s="1">
        <v>41079</v>
      </c>
      <c r="B118">
        <v>30.392191</v>
      </c>
      <c r="C118">
        <f t="shared" si="3"/>
        <v>7.2036157882684991E-3</v>
      </c>
    </row>
    <row r="119" spans="1:3" x14ac:dyDescent="0.35">
      <c r="A119" s="1">
        <v>41080</v>
      </c>
      <c r="B119">
        <v>30.313658</v>
      </c>
      <c r="C119">
        <f t="shared" si="3"/>
        <v>-2.5873303842647772E-3</v>
      </c>
    </row>
    <row r="120" spans="1:3" x14ac:dyDescent="0.35">
      <c r="A120" s="1">
        <v>41081</v>
      </c>
      <c r="B120">
        <v>30.357286999999999</v>
      </c>
      <c r="C120">
        <f t="shared" si="3"/>
        <v>1.4382175033021043E-3</v>
      </c>
    </row>
    <row r="121" spans="1:3" x14ac:dyDescent="0.35">
      <c r="A121" s="1">
        <v>41082</v>
      </c>
      <c r="B121">
        <v>30.854661</v>
      </c>
      <c r="C121">
        <f t="shared" si="3"/>
        <v>1.6251237305406164E-2</v>
      </c>
    </row>
    <row r="122" spans="1:3" x14ac:dyDescent="0.35">
      <c r="A122" s="1">
        <v>41085</v>
      </c>
      <c r="B122">
        <v>29.781379999999999</v>
      </c>
      <c r="C122">
        <f t="shared" si="3"/>
        <v>-3.540445883099301E-2</v>
      </c>
    </row>
    <row r="123" spans="1:3" x14ac:dyDescent="0.35">
      <c r="A123" s="1">
        <v>41086</v>
      </c>
      <c r="B123">
        <v>30.121687999999999</v>
      </c>
      <c r="C123">
        <f t="shared" si="3"/>
        <v>1.1362077850458155E-2</v>
      </c>
    </row>
    <row r="124" spans="1:3" x14ac:dyDescent="0.35">
      <c r="A124" s="1">
        <v>41087</v>
      </c>
      <c r="B124">
        <v>30.619062</v>
      </c>
      <c r="C124">
        <f t="shared" si="3"/>
        <v>1.6377312329441278E-2</v>
      </c>
    </row>
    <row r="125" spans="1:3" x14ac:dyDescent="0.35">
      <c r="A125" s="1">
        <v>41088</v>
      </c>
      <c r="B125">
        <v>30.610337999999999</v>
      </c>
      <c r="C125">
        <f t="shared" si="3"/>
        <v>-2.8496114804441258E-4</v>
      </c>
    </row>
    <row r="126" spans="1:3" x14ac:dyDescent="0.35">
      <c r="A126" s="1">
        <v>41089</v>
      </c>
      <c r="B126">
        <v>31.369486999999999</v>
      </c>
      <c r="C126">
        <f t="shared" si="3"/>
        <v>2.4497873825726376E-2</v>
      </c>
    </row>
    <row r="127" spans="1:3" x14ac:dyDescent="0.35">
      <c r="A127" s="1">
        <v>41092</v>
      </c>
      <c r="B127">
        <v>31.456744</v>
      </c>
      <c r="C127">
        <f t="shared" si="3"/>
        <v>2.777726905328791E-3</v>
      </c>
    </row>
    <row r="128" spans="1:3" x14ac:dyDescent="0.35">
      <c r="A128" s="1">
        <v>41093</v>
      </c>
      <c r="B128">
        <v>30.752030000000001</v>
      </c>
      <c r="C128">
        <f t="shared" si="3"/>
        <v>-2.2657387436790435E-2</v>
      </c>
    </row>
    <row r="129" spans="1:3" x14ac:dyDescent="0.35">
      <c r="A129" s="1">
        <v>41095</v>
      </c>
      <c r="B129">
        <v>30.628706000000001</v>
      </c>
      <c r="C129">
        <f t="shared" si="3"/>
        <v>-4.0183345453141082E-3</v>
      </c>
    </row>
    <row r="130" spans="1:3" x14ac:dyDescent="0.35">
      <c r="A130" s="1">
        <v>41096</v>
      </c>
      <c r="B130">
        <v>30.487763000000001</v>
      </c>
      <c r="C130">
        <f t="shared" si="3"/>
        <v>-4.6122837973023014E-3</v>
      </c>
    </row>
    <row r="131" spans="1:3" x14ac:dyDescent="0.35">
      <c r="A131" s="1">
        <v>41099</v>
      </c>
      <c r="B131">
        <v>30.848928999999998</v>
      </c>
      <c r="C131">
        <f t="shared" si="3"/>
        <v>1.1776643388143933E-2</v>
      </c>
    </row>
    <row r="132" spans="1:3" x14ac:dyDescent="0.35">
      <c r="A132" s="1">
        <v>41100</v>
      </c>
      <c r="B132">
        <v>30.584662000000002</v>
      </c>
      <c r="C132">
        <f t="shared" ref="C132:C195" si="4">LN(B132/B131)</f>
        <v>-8.6033919146496947E-3</v>
      </c>
    </row>
    <row r="133" spans="1:3" x14ac:dyDescent="0.35">
      <c r="A133" s="1">
        <v>41101</v>
      </c>
      <c r="B133">
        <v>30.470144000000001</v>
      </c>
      <c r="C133">
        <f t="shared" si="4"/>
        <v>-3.7513225181789503E-3</v>
      </c>
    </row>
    <row r="134" spans="1:3" x14ac:dyDescent="0.35">
      <c r="A134" s="1">
        <v>41102</v>
      </c>
      <c r="B134">
        <v>30.752030000000001</v>
      </c>
      <c r="C134">
        <f t="shared" si="4"/>
        <v>9.2086893873010011E-3</v>
      </c>
    </row>
    <row r="135" spans="1:3" x14ac:dyDescent="0.35">
      <c r="A135" s="1">
        <v>41103</v>
      </c>
      <c r="B135">
        <v>31.157240999999999</v>
      </c>
      <c r="C135">
        <f t="shared" si="4"/>
        <v>1.3090665744821003E-2</v>
      </c>
    </row>
    <row r="136" spans="1:3" x14ac:dyDescent="0.35">
      <c r="A136" s="1">
        <v>41106</v>
      </c>
      <c r="B136">
        <v>31.210096</v>
      </c>
      <c r="C136">
        <f t="shared" si="4"/>
        <v>1.694958136623817E-3</v>
      </c>
    </row>
    <row r="137" spans="1:3" x14ac:dyDescent="0.35">
      <c r="A137" s="1">
        <v>41107</v>
      </c>
      <c r="B137">
        <v>31.694586999999999</v>
      </c>
      <c r="C137">
        <f t="shared" si="4"/>
        <v>1.5404276989633077E-2</v>
      </c>
    </row>
    <row r="138" spans="1:3" x14ac:dyDescent="0.35">
      <c r="A138" s="1">
        <v>41108</v>
      </c>
      <c r="B138">
        <v>31.791485999999999</v>
      </c>
      <c r="C138">
        <f t="shared" si="4"/>
        <v>3.0526088846433708E-3</v>
      </c>
    </row>
    <row r="139" spans="1:3" x14ac:dyDescent="0.35">
      <c r="A139" s="1">
        <v>41109</v>
      </c>
      <c r="B139">
        <v>31.844341</v>
      </c>
      <c r="C139">
        <f t="shared" si="4"/>
        <v>1.6611715332749777E-3</v>
      </c>
    </row>
    <row r="140" spans="1:3" x14ac:dyDescent="0.35">
      <c r="A140" s="1">
        <v>41110</v>
      </c>
      <c r="B140">
        <v>31.201284999999999</v>
      </c>
      <c r="C140">
        <f t="shared" si="4"/>
        <v>-2.0400409757951727E-2</v>
      </c>
    </row>
    <row r="141" spans="1:3" x14ac:dyDescent="0.35">
      <c r="A141" s="1">
        <v>41113</v>
      </c>
      <c r="B141">
        <v>30.804884999999999</v>
      </c>
      <c r="C141">
        <f t="shared" si="4"/>
        <v>-1.27859985653923E-2</v>
      </c>
    </row>
    <row r="142" spans="1:3" x14ac:dyDescent="0.35">
      <c r="A142" s="1">
        <v>41114</v>
      </c>
      <c r="B142">
        <v>30.593468999999999</v>
      </c>
      <c r="C142">
        <f t="shared" si="4"/>
        <v>-6.886726493295095E-3</v>
      </c>
    </row>
    <row r="143" spans="1:3" x14ac:dyDescent="0.35">
      <c r="A143" s="1">
        <v>41115</v>
      </c>
      <c r="B143">
        <v>30.787267</v>
      </c>
      <c r="C143">
        <f t="shared" si="4"/>
        <v>6.3146406054533115E-3</v>
      </c>
    </row>
    <row r="144" spans="1:3" x14ac:dyDescent="0.35">
      <c r="A144" s="1">
        <v>41116</v>
      </c>
      <c r="B144">
        <v>31.536026</v>
      </c>
      <c r="C144">
        <f t="shared" si="4"/>
        <v>2.4029379453093462E-2</v>
      </c>
    </row>
    <row r="145" spans="1:3" x14ac:dyDescent="0.35">
      <c r="A145" s="1">
        <v>41117</v>
      </c>
      <c r="B145">
        <v>31.756250000000001</v>
      </c>
      <c r="C145">
        <f t="shared" si="4"/>
        <v>6.9589814952888546E-3</v>
      </c>
    </row>
    <row r="146" spans="1:3" x14ac:dyDescent="0.35">
      <c r="A146" s="1">
        <v>41120</v>
      </c>
      <c r="B146">
        <v>31.386275999999999</v>
      </c>
      <c r="C146">
        <f t="shared" si="4"/>
        <v>-1.1718829052352218E-2</v>
      </c>
    </row>
    <row r="147" spans="1:3" x14ac:dyDescent="0.35">
      <c r="A147" s="1">
        <v>41121</v>
      </c>
      <c r="B147">
        <v>31.359846000000001</v>
      </c>
      <c r="C147">
        <f t="shared" si="4"/>
        <v>-8.4244255168897662E-4</v>
      </c>
    </row>
    <row r="148" spans="1:3" x14ac:dyDescent="0.35">
      <c r="A148" s="1">
        <v>41122</v>
      </c>
      <c r="B148">
        <v>31.359846000000001</v>
      </c>
      <c r="C148">
        <f t="shared" si="4"/>
        <v>0</v>
      </c>
    </row>
    <row r="149" spans="1:3" x14ac:dyDescent="0.35">
      <c r="A149" s="1">
        <v>41123</v>
      </c>
      <c r="B149">
        <v>28.673119</v>
      </c>
      <c r="C149">
        <f t="shared" si="4"/>
        <v>-8.9568221102133805E-2</v>
      </c>
    </row>
    <row r="150" spans="1:3" x14ac:dyDescent="0.35">
      <c r="A150" s="1">
        <v>41124</v>
      </c>
      <c r="B150">
        <v>28.752399</v>
      </c>
      <c r="C150">
        <f t="shared" si="4"/>
        <v>2.761143586676893E-3</v>
      </c>
    </row>
    <row r="151" spans="1:3" x14ac:dyDescent="0.35">
      <c r="A151" s="1">
        <v>41127</v>
      </c>
      <c r="B151">
        <v>28.708355000000001</v>
      </c>
      <c r="C151">
        <f t="shared" si="4"/>
        <v>-1.5330118579976158E-3</v>
      </c>
    </row>
    <row r="152" spans="1:3" x14ac:dyDescent="0.35">
      <c r="A152" s="1">
        <v>41128</v>
      </c>
      <c r="B152">
        <v>28.664311000000001</v>
      </c>
      <c r="C152">
        <f t="shared" si="4"/>
        <v>-1.5353655921184113E-3</v>
      </c>
    </row>
    <row r="153" spans="1:3" x14ac:dyDescent="0.35">
      <c r="A153" s="1">
        <v>41129</v>
      </c>
      <c r="B153">
        <v>28.276714999999999</v>
      </c>
      <c r="C153">
        <f t="shared" si="4"/>
        <v>-1.3614155339263212E-2</v>
      </c>
    </row>
    <row r="154" spans="1:3" x14ac:dyDescent="0.35">
      <c r="A154" s="1">
        <v>41130</v>
      </c>
      <c r="B154">
        <v>27.986021999999998</v>
      </c>
      <c r="C154">
        <f t="shared" si="4"/>
        <v>-1.0333503210475723E-2</v>
      </c>
    </row>
    <row r="155" spans="1:3" x14ac:dyDescent="0.35">
      <c r="A155" s="1">
        <v>41131</v>
      </c>
      <c r="B155">
        <v>27.950785</v>
      </c>
      <c r="C155">
        <f t="shared" si="4"/>
        <v>-1.2598861662236488E-3</v>
      </c>
    </row>
    <row r="156" spans="1:3" x14ac:dyDescent="0.35">
      <c r="A156" s="1">
        <v>41134</v>
      </c>
      <c r="B156">
        <v>27.809842</v>
      </c>
      <c r="C156">
        <f t="shared" si="4"/>
        <v>-5.0552982541590633E-3</v>
      </c>
    </row>
    <row r="157" spans="1:3" x14ac:dyDescent="0.35">
      <c r="A157" s="1">
        <v>41135</v>
      </c>
      <c r="B157">
        <v>27.950785</v>
      </c>
      <c r="C157">
        <f t="shared" si="4"/>
        <v>5.0552982541591223E-3</v>
      </c>
    </row>
    <row r="158" spans="1:3" x14ac:dyDescent="0.35">
      <c r="A158" s="1">
        <v>41136</v>
      </c>
      <c r="B158">
        <v>28.082919</v>
      </c>
      <c r="C158">
        <f t="shared" si="4"/>
        <v>4.7162416719971944E-3</v>
      </c>
    </row>
    <row r="159" spans="1:3" x14ac:dyDescent="0.35">
      <c r="A159" s="1">
        <v>41137</v>
      </c>
      <c r="B159">
        <v>28.118155999999999</v>
      </c>
      <c r="C159">
        <f t="shared" si="4"/>
        <v>1.253961943513636E-3</v>
      </c>
    </row>
    <row r="160" spans="1:3" x14ac:dyDescent="0.35">
      <c r="A160" s="1">
        <v>41138</v>
      </c>
      <c r="B160">
        <v>27.809842</v>
      </c>
      <c r="C160">
        <f t="shared" si="4"/>
        <v>-1.1025501869670003E-2</v>
      </c>
    </row>
    <row r="161" spans="1:3" x14ac:dyDescent="0.35">
      <c r="A161" s="1">
        <v>41141</v>
      </c>
      <c r="B161">
        <v>27.92436</v>
      </c>
      <c r="C161">
        <f t="shared" si="4"/>
        <v>4.1094393406800132E-3</v>
      </c>
    </row>
    <row r="162" spans="1:3" x14ac:dyDescent="0.35">
      <c r="A162" s="1">
        <v>41142</v>
      </c>
      <c r="B162">
        <v>27.853888000000001</v>
      </c>
      <c r="C162">
        <f t="shared" si="4"/>
        <v>-2.5268645045011086E-3</v>
      </c>
    </row>
    <row r="163" spans="1:3" x14ac:dyDescent="0.35">
      <c r="A163" s="1">
        <v>41143</v>
      </c>
      <c r="B163">
        <v>28.021256999999999</v>
      </c>
      <c r="C163">
        <f t="shared" si="4"/>
        <v>5.9908390600010063E-3</v>
      </c>
    </row>
    <row r="164" spans="1:3" x14ac:dyDescent="0.35">
      <c r="A164" s="1">
        <v>41144</v>
      </c>
      <c r="B164">
        <v>28.320762999999999</v>
      </c>
      <c r="C164">
        <f t="shared" si="4"/>
        <v>1.0631809836633789E-2</v>
      </c>
    </row>
    <row r="165" spans="1:3" x14ac:dyDescent="0.35">
      <c r="A165" s="1">
        <v>41145</v>
      </c>
      <c r="B165">
        <v>28.690736999999999</v>
      </c>
      <c r="C165">
        <f t="shared" si="4"/>
        <v>1.297910750351765E-2</v>
      </c>
    </row>
    <row r="166" spans="1:3" x14ac:dyDescent="0.35">
      <c r="A166" s="1">
        <v>41148</v>
      </c>
      <c r="B166">
        <v>28.972622999999999</v>
      </c>
      <c r="C166">
        <f t="shared" si="4"/>
        <v>9.7770315660221339E-3</v>
      </c>
    </row>
    <row r="167" spans="1:3" x14ac:dyDescent="0.35">
      <c r="A167" s="1">
        <v>41149</v>
      </c>
      <c r="B167">
        <v>29.034285000000001</v>
      </c>
      <c r="C167">
        <f t="shared" si="4"/>
        <v>2.1260234462384146E-3</v>
      </c>
    </row>
    <row r="168" spans="1:3" x14ac:dyDescent="0.35">
      <c r="A168" s="1">
        <v>41150</v>
      </c>
      <c r="B168">
        <v>28.981434</v>
      </c>
      <c r="C168">
        <f t="shared" si="4"/>
        <v>-1.8219549987821555E-3</v>
      </c>
    </row>
    <row r="169" spans="1:3" x14ac:dyDescent="0.35">
      <c r="A169" s="1">
        <v>41151</v>
      </c>
      <c r="B169">
        <v>28.955005</v>
      </c>
      <c r="C169">
        <f t="shared" si="4"/>
        <v>-9.1234471049327472E-4</v>
      </c>
    </row>
    <row r="170" spans="1:3" x14ac:dyDescent="0.35">
      <c r="A170" s="1">
        <v>41152</v>
      </c>
      <c r="B170">
        <v>29.078329</v>
      </c>
      <c r="C170">
        <f t="shared" si="4"/>
        <v>4.2501154815040186E-3</v>
      </c>
    </row>
    <row r="171" spans="1:3" x14ac:dyDescent="0.35">
      <c r="A171" s="1">
        <v>41156</v>
      </c>
      <c r="B171">
        <v>29.192847</v>
      </c>
      <c r="C171">
        <f t="shared" si="4"/>
        <v>3.9305246708106001E-3</v>
      </c>
    </row>
    <row r="172" spans="1:3" x14ac:dyDescent="0.35">
      <c r="A172" s="1">
        <v>41157</v>
      </c>
      <c r="B172">
        <v>29.139994999999999</v>
      </c>
      <c r="C172">
        <f t="shared" si="4"/>
        <v>-1.8120843302059212E-3</v>
      </c>
    </row>
    <row r="173" spans="1:3" x14ac:dyDescent="0.35">
      <c r="A173" s="1">
        <v>41158</v>
      </c>
      <c r="B173">
        <v>29.509969000000002</v>
      </c>
      <c r="C173">
        <f t="shared" si="4"/>
        <v>1.2616509281342968E-2</v>
      </c>
    </row>
    <row r="174" spans="1:3" x14ac:dyDescent="0.35">
      <c r="A174" s="1">
        <v>41159</v>
      </c>
      <c r="B174">
        <v>29.33379</v>
      </c>
      <c r="C174">
        <f t="shared" si="4"/>
        <v>-5.9880445922053235E-3</v>
      </c>
    </row>
    <row r="175" spans="1:3" x14ac:dyDescent="0.35">
      <c r="A175" s="1">
        <v>41162</v>
      </c>
      <c r="B175">
        <v>29.192847</v>
      </c>
      <c r="C175">
        <f t="shared" si="4"/>
        <v>-4.8163803589317111E-3</v>
      </c>
    </row>
    <row r="176" spans="1:3" x14ac:dyDescent="0.35">
      <c r="A176" s="1">
        <v>41163</v>
      </c>
      <c r="B176">
        <v>29.562823999999999</v>
      </c>
      <c r="C176">
        <f t="shared" si="4"/>
        <v>1.2593912511159619E-2</v>
      </c>
    </row>
    <row r="177" spans="1:3" x14ac:dyDescent="0.35">
      <c r="A177" s="1">
        <v>41164</v>
      </c>
      <c r="B177">
        <v>29.598057000000001</v>
      </c>
      <c r="C177">
        <f t="shared" si="4"/>
        <v>1.1910912606394528E-3</v>
      </c>
    </row>
    <row r="178" spans="1:3" x14ac:dyDescent="0.35">
      <c r="A178" s="1">
        <v>41165</v>
      </c>
      <c r="B178">
        <v>29.694956000000001</v>
      </c>
      <c r="C178">
        <f t="shared" si="4"/>
        <v>3.2684824521950883E-3</v>
      </c>
    </row>
    <row r="179" spans="1:3" x14ac:dyDescent="0.35">
      <c r="A179" s="1">
        <v>41166</v>
      </c>
      <c r="B179">
        <v>29.280937999999999</v>
      </c>
      <c r="C179">
        <f t="shared" si="4"/>
        <v>-1.4040475636684525E-2</v>
      </c>
    </row>
    <row r="180" spans="1:3" x14ac:dyDescent="0.35">
      <c r="A180" s="1">
        <v>41169</v>
      </c>
      <c r="B180">
        <v>29.131184000000001</v>
      </c>
      <c r="C180">
        <f t="shared" si="4"/>
        <v>-5.1275085710012318E-3</v>
      </c>
    </row>
    <row r="181" spans="1:3" x14ac:dyDescent="0.35">
      <c r="A181" s="1">
        <v>41170</v>
      </c>
      <c r="B181">
        <v>28.981434</v>
      </c>
      <c r="C181">
        <f t="shared" si="4"/>
        <v>-5.1537974581299783E-3</v>
      </c>
    </row>
    <row r="182" spans="1:3" x14ac:dyDescent="0.35">
      <c r="A182" s="1">
        <v>41171</v>
      </c>
      <c r="B182">
        <v>28.981434</v>
      </c>
      <c r="C182">
        <f t="shared" si="4"/>
        <v>0</v>
      </c>
    </row>
    <row r="183" spans="1:3" x14ac:dyDescent="0.35">
      <c r="A183" s="1">
        <v>41172</v>
      </c>
      <c r="B183">
        <v>29.139994999999999</v>
      </c>
      <c r="C183">
        <f t="shared" si="4"/>
        <v>5.4562111116153956E-3</v>
      </c>
    </row>
    <row r="184" spans="1:3" x14ac:dyDescent="0.35">
      <c r="A184" s="1">
        <v>41173</v>
      </c>
      <c r="B184">
        <v>29.606867999999999</v>
      </c>
      <c r="C184">
        <f t="shared" si="4"/>
        <v>1.5894732261339743E-2</v>
      </c>
    </row>
    <row r="185" spans="1:3" x14ac:dyDescent="0.35">
      <c r="A185" s="1">
        <v>41176</v>
      </c>
      <c r="B185">
        <v>29.835899000000001</v>
      </c>
      <c r="C185">
        <f t="shared" si="4"/>
        <v>7.7059714719777865E-3</v>
      </c>
    </row>
    <row r="186" spans="1:3" x14ac:dyDescent="0.35">
      <c r="A186" s="1">
        <v>41177</v>
      </c>
      <c r="B186">
        <v>29.923991000000001</v>
      </c>
      <c r="C186">
        <f t="shared" si="4"/>
        <v>2.9482003332709614E-3</v>
      </c>
    </row>
    <row r="187" spans="1:3" x14ac:dyDescent="0.35">
      <c r="A187" s="1">
        <v>41178</v>
      </c>
      <c r="B187">
        <v>29.650912000000002</v>
      </c>
      <c r="C187">
        <f t="shared" si="4"/>
        <v>-9.167649424204052E-3</v>
      </c>
    </row>
    <row r="188" spans="1:3" x14ac:dyDescent="0.35">
      <c r="A188" s="1">
        <v>41179</v>
      </c>
      <c r="B188">
        <v>29.818280999999999</v>
      </c>
      <c r="C188">
        <f t="shared" si="4"/>
        <v>5.6287779757743413E-3</v>
      </c>
    </row>
    <row r="189" spans="1:3" x14ac:dyDescent="0.35">
      <c r="A189" s="1">
        <v>41180</v>
      </c>
      <c r="B189">
        <v>29.730193</v>
      </c>
      <c r="C189">
        <f t="shared" si="4"/>
        <v>-2.9585330516526819E-3</v>
      </c>
    </row>
    <row r="190" spans="1:3" x14ac:dyDescent="0.35">
      <c r="A190" s="1">
        <v>41183</v>
      </c>
      <c r="B190">
        <v>29.871136</v>
      </c>
      <c r="C190">
        <f t="shared" si="4"/>
        <v>4.7295342264416333E-3</v>
      </c>
    </row>
    <row r="191" spans="1:3" x14ac:dyDescent="0.35">
      <c r="A191" s="1">
        <v>41184</v>
      </c>
      <c r="B191">
        <v>29.906372000000001</v>
      </c>
      <c r="C191">
        <f t="shared" si="4"/>
        <v>1.1789050852026247E-3</v>
      </c>
    </row>
    <row r="192" spans="1:3" x14ac:dyDescent="0.35">
      <c r="A192" s="1">
        <v>41185</v>
      </c>
      <c r="B192">
        <v>29.861882000000001</v>
      </c>
      <c r="C192">
        <f t="shared" si="4"/>
        <v>-1.488750473360697E-3</v>
      </c>
    </row>
    <row r="193" spans="1:3" x14ac:dyDescent="0.35">
      <c r="A193" s="1">
        <v>41186</v>
      </c>
      <c r="B193">
        <v>29.977554000000001</v>
      </c>
      <c r="C193">
        <f t="shared" si="4"/>
        <v>3.8660840344576907E-3</v>
      </c>
    </row>
    <row r="194" spans="1:3" x14ac:dyDescent="0.35">
      <c r="A194" s="1">
        <v>41187</v>
      </c>
      <c r="B194">
        <v>29.933064000000002</v>
      </c>
      <c r="C194">
        <f t="shared" si="4"/>
        <v>-1.4852127941065536E-3</v>
      </c>
    </row>
    <row r="195" spans="1:3" x14ac:dyDescent="0.35">
      <c r="A195" s="1">
        <v>41190</v>
      </c>
      <c r="B195">
        <v>29.861882000000001</v>
      </c>
      <c r="C195">
        <f t="shared" si="4"/>
        <v>-2.3808712403512677E-3</v>
      </c>
    </row>
    <row r="196" spans="1:3" x14ac:dyDescent="0.35">
      <c r="A196" s="1">
        <v>41191</v>
      </c>
      <c r="B196">
        <v>29.568244</v>
      </c>
      <c r="C196">
        <f t="shared" ref="C196:C259" si="5">LN(B196/B195)</f>
        <v>-9.8818699966574056E-3</v>
      </c>
    </row>
    <row r="197" spans="1:3" x14ac:dyDescent="0.35">
      <c r="A197" s="1">
        <v>41192</v>
      </c>
      <c r="B197">
        <v>29.594937000000002</v>
      </c>
      <c r="C197">
        <f t="shared" si="5"/>
        <v>9.0235181273332435E-4</v>
      </c>
    </row>
    <row r="198" spans="1:3" x14ac:dyDescent="0.35">
      <c r="A198" s="1">
        <v>41193</v>
      </c>
      <c r="B198">
        <v>29.319099999999999</v>
      </c>
      <c r="C198">
        <f t="shared" si="5"/>
        <v>-9.3641186259392287E-3</v>
      </c>
    </row>
    <row r="199" spans="1:3" x14ac:dyDescent="0.35">
      <c r="A199" s="1">
        <v>41194</v>
      </c>
      <c r="B199">
        <v>29.443671999999999</v>
      </c>
      <c r="C199">
        <f t="shared" si="5"/>
        <v>4.2398335671013756E-3</v>
      </c>
    </row>
    <row r="200" spans="1:3" x14ac:dyDescent="0.35">
      <c r="A200" s="1">
        <v>41197</v>
      </c>
      <c r="B200">
        <v>30.191109000000001</v>
      </c>
      <c r="C200">
        <f t="shared" si="5"/>
        <v>2.506846271833435E-2</v>
      </c>
    </row>
    <row r="201" spans="1:3" x14ac:dyDescent="0.35">
      <c r="A201" s="1">
        <v>41198</v>
      </c>
      <c r="B201">
        <v>30.369071000000002</v>
      </c>
      <c r="C201">
        <f t="shared" si="5"/>
        <v>5.8772121304040414E-3</v>
      </c>
    </row>
    <row r="202" spans="1:3" x14ac:dyDescent="0.35">
      <c r="A202" s="1">
        <v>41199</v>
      </c>
      <c r="B202">
        <v>30.591522000000001</v>
      </c>
      <c r="C202">
        <f t="shared" si="5"/>
        <v>7.2982225545586447E-3</v>
      </c>
    </row>
    <row r="203" spans="1:3" x14ac:dyDescent="0.35">
      <c r="A203" s="1">
        <v>41200</v>
      </c>
      <c r="B203">
        <v>30.511438999999999</v>
      </c>
      <c r="C203">
        <f t="shared" si="5"/>
        <v>-2.6212492665892337E-3</v>
      </c>
    </row>
    <row r="204" spans="1:3" x14ac:dyDescent="0.35">
      <c r="A204" s="1">
        <v>41201</v>
      </c>
      <c r="B204">
        <v>30.084333000000001</v>
      </c>
      <c r="C204">
        <f t="shared" si="5"/>
        <v>-1.4097124570653412E-2</v>
      </c>
    </row>
    <row r="205" spans="1:3" x14ac:dyDescent="0.35">
      <c r="A205" s="1">
        <v>41204</v>
      </c>
      <c r="B205">
        <v>30.288988</v>
      </c>
      <c r="C205">
        <f t="shared" si="5"/>
        <v>6.7796762048729928E-3</v>
      </c>
    </row>
    <row r="206" spans="1:3" x14ac:dyDescent="0.35">
      <c r="A206" s="1">
        <v>41205</v>
      </c>
      <c r="B206">
        <v>29.577144000000001</v>
      </c>
      <c r="C206">
        <f t="shared" si="5"/>
        <v>-2.3782313217451567E-2</v>
      </c>
    </row>
    <row r="207" spans="1:3" x14ac:dyDescent="0.35">
      <c r="A207" s="1">
        <v>41206</v>
      </c>
      <c r="B207">
        <v>29.408079000000001</v>
      </c>
      <c r="C207">
        <f t="shared" si="5"/>
        <v>-5.732468383577688E-3</v>
      </c>
    </row>
    <row r="208" spans="1:3" x14ac:dyDescent="0.35">
      <c r="A208" s="1">
        <v>41207</v>
      </c>
      <c r="B208">
        <v>30.013147</v>
      </c>
      <c r="C208">
        <f t="shared" si="5"/>
        <v>2.0366086485785858E-2</v>
      </c>
    </row>
    <row r="209" spans="1:3" x14ac:dyDescent="0.35">
      <c r="A209" s="1">
        <v>41208</v>
      </c>
      <c r="B209">
        <v>29.915268000000001</v>
      </c>
      <c r="C209">
        <f t="shared" si="5"/>
        <v>-3.2665334810772005E-3</v>
      </c>
    </row>
    <row r="210" spans="1:3" x14ac:dyDescent="0.35">
      <c r="A210" s="1">
        <v>41213</v>
      </c>
      <c r="B210">
        <v>29.586041000000002</v>
      </c>
      <c r="C210">
        <f t="shared" si="5"/>
        <v>-1.1066323258568544E-2</v>
      </c>
    </row>
    <row r="211" spans="1:3" x14ac:dyDescent="0.35">
      <c r="A211" s="1">
        <v>41214</v>
      </c>
      <c r="B211">
        <v>29.790696000000001</v>
      </c>
      <c r="C211">
        <f t="shared" si="5"/>
        <v>6.893467737420644E-3</v>
      </c>
    </row>
    <row r="212" spans="1:3" x14ac:dyDescent="0.35">
      <c r="A212" s="1">
        <v>41215</v>
      </c>
      <c r="B212">
        <v>29.523755000000001</v>
      </c>
      <c r="C212">
        <f t="shared" si="5"/>
        <v>-9.0009364572658096E-3</v>
      </c>
    </row>
    <row r="213" spans="1:3" x14ac:dyDescent="0.35">
      <c r="A213" s="1">
        <v>41218</v>
      </c>
      <c r="B213">
        <v>29.443671999999999</v>
      </c>
      <c r="C213">
        <f t="shared" si="5"/>
        <v>-2.716179196193237E-3</v>
      </c>
    </row>
    <row r="214" spans="1:3" x14ac:dyDescent="0.35">
      <c r="A214" s="1">
        <v>41219</v>
      </c>
      <c r="B214">
        <v>29.603836999999999</v>
      </c>
      <c r="C214">
        <f t="shared" si="5"/>
        <v>5.424966963738535E-3</v>
      </c>
    </row>
    <row r="215" spans="1:3" x14ac:dyDescent="0.35">
      <c r="A215" s="1">
        <v>41220</v>
      </c>
      <c r="B215">
        <v>29.025462000000001</v>
      </c>
      <c r="C215">
        <f t="shared" si="5"/>
        <v>-1.9730536537423141E-2</v>
      </c>
    </row>
    <row r="216" spans="1:3" x14ac:dyDescent="0.35">
      <c r="A216" s="1">
        <v>41221</v>
      </c>
      <c r="B216">
        <v>28.580559000000001</v>
      </c>
      <c r="C216">
        <f t="shared" si="5"/>
        <v>-1.5446713327233262E-2</v>
      </c>
    </row>
    <row r="217" spans="1:3" x14ac:dyDescent="0.35">
      <c r="A217" s="1">
        <v>41222</v>
      </c>
      <c r="B217">
        <v>28.678438</v>
      </c>
      <c r="C217">
        <f t="shared" si="5"/>
        <v>3.4188197651037538E-3</v>
      </c>
    </row>
    <row r="218" spans="1:3" x14ac:dyDescent="0.35">
      <c r="A218" s="1">
        <v>41225</v>
      </c>
      <c r="B218">
        <v>28.420396</v>
      </c>
      <c r="C218">
        <f t="shared" si="5"/>
        <v>-9.0384947865268187E-3</v>
      </c>
    </row>
    <row r="219" spans="1:3" x14ac:dyDescent="0.35">
      <c r="A219" s="1">
        <v>41226</v>
      </c>
      <c r="B219">
        <v>28.358108999999999</v>
      </c>
      <c r="C219">
        <f t="shared" si="5"/>
        <v>-2.1940354007695222E-3</v>
      </c>
    </row>
    <row r="220" spans="1:3" x14ac:dyDescent="0.35">
      <c r="A220" s="1">
        <v>41227</v>
      </c>
      <c r="B220">
        <v>28.011084</v>
      </c>
      <c r="C220">
        <f t="shared" si="5"/>
        <v>-1.2312732033218254E-2</v>
      </c>
    </row>
    <row r="221" spans="1:3" x14ac:dyDescent="0.35">
      <c r="A221" s="1">
        <v>41228</v>
      </c>
      <c r="B221">
        <v>27.414914</v>
      </c>
      <c r="C221">
        <f t="shared" si="5"/>
        <v>-2.1513117105014686E-2</v>
      </c>
    </row>
    <row r="222" spans="1:3" x14ac:dyDescent="0.35">
      <c r="A222" s="1">
        <v>41229</v>
      </c>
      <c r="B222">
        <v>28.215738999999999</v>
      </c>
      <c r="C222">
        <f t="shared" si="5"/>
        <v>2.8792770937808198E-2</v>
      </c>
    </row>
    <row r="223" spans="1:3" x14ac:dyDescent="0.35">
      <c r="A223" s="1">
        <v>41232</v>
      </c>
      <c r="B223">
        <v>28.500477</v>
      </c>
      <c r="C223">
        <f t="shared" si="5"/>
        <v>1.0040881156563786E-2</v>
      </c>
    </row>
    <row r="224" spans="1:3" x14ac:dyDescent="0.35">
      <c r="A224" s="1">
        <v>41233</v>
      </c>
      <c r="B224">
        <v>28.607256</v>
      </c>
      <c r="C224">
        <f t="shared" si="5"/>
        <v>3.7395679648631035E-3</v>
      </c>
    </row>
    <row r="225" spans="1:3" x14ac:dyDescent="0.35">
      <c r="A225" s="1">
        <v>41234</v>
      </c>
      <c r="B225">
        <v>28.838604</v>
      </c>
      <c r="C225">
        <f t="shared" si="5"/>
        <v>8.0545143106097172E-3</v>
      </c>
    </row>
    <row r="226" spans="1:3" x14ac:dyDescent="0.35">
      <c r="A226" s="1">
        <v>41236</v>
      </c>
      <c r="B226">
        <v>29.025462000000001</v>
      </c>
      <c r="C226">
        <f t="shared" si="5"/>
        <v>6.4585385178138948E-3</v>
      </c>
    </row>
    <row r="227" spans="1:3" x14ac:dyDescent="0.35">
      <c r="A227" s="1">
        <v>41239</v>
      </c>
      <c r="B227">
        <v>29.123341</v>
      </c>
      <c r="C227">
        <f t="shared" si="5"/>
        <v>3.3665041201757168E-3</v>
      </c>
    </row>
    <row r="228" spans="1:3" x14ac:dyDescent="0.35">
      <c r="A228" s="1">
        <v>41240</v>
      </c>
      <c r="B228">
        <v>29.016566000000001</v>
      </c>
      <c r="C228">
        <f t="shared" si="5"/>
        <v>-3.6730406205771424E-3</v>
      </c>
    </row>
    <row r="229" spans="1:3" x14ac:dyDescent="0.35">
      <c r="A229" s="1">
        <v>41241</v>
      </c>
      <c r="B229">
        <v>29.123341</v>
      </c>
      <c r="C229">
        <f t="shared" si="5"/>
        <v>3.673040620577067E-3</v>
      </c>
    </row>
    <row r="230" spans="1:3" x14ac:dyDescent="0.35">
      <c r="A230" s="1">
        <v>41242</v>
      </c>
      <c r="B230">
        <v>29.203423999999998</v>
      </c>
      <c r="C230">
        <f t="shared" si="5"/>
        <v>2.7460137836465754E-3</v>
      </c>
    </row>
    <row r="231" spans="1:3" x14ac:dyDescent="0.35">
      <c r="A231" s="1">
        <v>41243</v>
      </c>
      <c r="B231">
        <v>29.034362000000002</v>
      </c>
      <c r="C231">
        <f t="shared" si="5"/>
        <v>-5.8059375714496781E-3</v>
      </c>
    </row>
    <row r="232" spans="1:3" x14ac:dyDescent="0.35">
      <c r="A232" s="1">
        <v>41246</v>
      </c>
      <c r="B232">
        <v>29.069952000000001</v>
      </c>
      <c r="C232">
        <f t="shared" si="5"/>
        <v>1.2250382803205187E-3</v>
      </c>
    </row>
    <row r="233" spans="1:3" x14ac:dyDescent="0.35">
      <c r="A233" s="1">
        <v>41247</v>
      </c>
      <c r="B233">
        <v>29.096647999999998</v>
      </c>
      <c r="C233">
        <f t="shared" si="5"/>
        <v>9.17915156616795E-4</v>
      </c>
    </row>
    <row r="234" spans="1:3" x14ac:dyDescent="0.35">
      <c r="A234" s="1">
        <v>41248</v>
      </c>
      <c r="B234">
        <v>29.176731</v>
      </c>
      <c r="C234">
        <f t="shared" si="5"/>
        <v>2.7485294928584971E-3</v>
      </c>
    </row>
    <row r="235" spans="1:3" x14ac:dyDescent="0.35">
      <c r="A235" s="1">
        <v>41249</v>
      </c>
      <c r="B235">
        <v>29.114445</v>
      </c>
      <c r="C235">
        <f t="shared" si="5"/>
        <v>-2.1370652637119785E-3</v>
      </c>
    </row>
    <row r="236" spans="1:3" x14ac:dyDescent="0.35">
      <c r="A236" s="1">
        <v>41250</v>
      </c>
      <c r="B236">
        <v>28.972076000000001</v>
      </c>
      <c r="C236">
        <f t="shared" si="5"/>
        <v>-4.9019732163333492E-3</v>
      </c>
    </row>
    <row r="237" spans="1:3" x14ac:dyDescent="0.35">
      <c r="A237" s="1">
        <v>41253</v>
      </c>
      <c r="B237">
        <v>29.194527000000001</v>
      </c>
      <c r="C237">
        <f t="shared" si="5"/>
        <v>7.6487906478461213E-3</v>
      </c>
    </row>
    <row r="238" spans="1:3" x14ac:dyDescent="0.35">
      <c r="A238" s="1">
        <v>41254</v>
      </c>
      <c r="B238">
        <v>29.425875000000001</v>
      </c>
      <c r="C238">
        <f t="shared" si="5"/>
        <v>7.8931291228309663E-3</v>
      </c>
    </row>
    <row r="239" spans="1:3" x14ac:dyDescent="0.35">
      <c r="A239" s="1">
        <v>41255</v>
      </c>
      <c r="B239">
        <v>29.550447999999999</v>
      </c>
      <c r="C239">
        <f t="shared" si="5"/>
        <v>4.2245151589474462E-3</v>
      </c>
    </row>
    <row r="240" spans="1:3" x14ac:dyDescent="0.35">
      <c r="A240" s="1">
        <v>41256</v>
      </c>
      <c r="B240">
        <v>29.176731</v>
      </c>
      <c r="C240">
        <f t="shared" si="5"/>
        <v>-1.2727396449579096E-2</v>
      </c>
    </row>
    <row r="241" spans="1:3" x14ac:dyDescent="0.35">
      <c r="A241" s="1">
        <v>41257</v>
      </c>
      <c r="B241">
        <v>29.123341</v>
      </c>
      <c r="C241">
        <f t="shared" si="5"/>
        <v>-1.8315591419925672E-3</v>
      </c>
    </row>
    <row r="242" spans="1:3" x14ac:dyDescent="0.35">
      <c r="A242" s="1">
        <v>41260</v>
      </c>
      <c r="B242">
        <v>29.185627</v>
      </c>
      <c r="C242">
        <f t="shared" si="5"/>
        <v>2.1364131737263295E-3</v>
      </c>
    </row>
    <row r="243" spans="1:3" x14ac:dyDescent="0.35">
      <c r="A243" s="1">
        <v>41261</v>
      </c>
      <c r="B243">
        <v>29.381385999999999</v>
      </c>
      <c r="C243">
        <f t="shared" si="5"/>
        <v>6.684982518133307E-3</v>
      </c>
    </row>
    <row r="244" spans="1:3" x14ac:dyDescent="0.35">
      <c r="A244" s="1">
        <v>41262</v>
      </c>
      <c r="B244">
        <v>28.980972000000001</v>
      </c>
      <c r="C244">
        <f t="shared" si="5"/>
        <v>-1.3721867879231766E-2</v>
      </c>
    </row>
    <row r="245" spans="1:3" x14ac:dyDescent="0.35">
      <c r="A245" s="1">
        <v>41263</v>
      </c>
      <c r="B245">
        <v>28.980972000000001</v>
      </c>
      <c r="C245">
        <f t="shared" si="5"/>
        <v>0</v>
      </c>
    </row>
    <row r="246" spans="1:3" x14ac:dyDescent="0.35">
      <c r="A246" s="1">
        <v>41264</v>
      </c>
      <c r="B246">
        <v>28.972076000000001</v>
      </c>
      <c r="C246">
        <f t="shared" si="5"/>
        <v>-3.0700715068083384E-4</v>
      </c>
    </row>
    <row r="247" spans="1:3" x14ac:dyDescent="0.35">
      <c r="A247" s="1">
        <v>41267</v>
      </c>
      <c r="B247">
        <v>28.883092999999999</v>
      </c>
      <c r="C247">
        <f t="shared" si="5"/>
        <v>-3.0760629241026027E-3</v>
      </c>
    </row>
    <row r="248" spans="1:3" x14ac:dyDescent="0.35">
      <c r="A248" s="1">
        <v>41269</v>
      </c>
      <c r="B248">
        <v>28.785214</v>
      </c>
      <c r="C248">
        <f t="shared" si="5"/>
        <v>-3.3945541001670345E-3</v>
      </c>
    </row>
    <row r="249" spans="1:3" x14ac:dyDescent="0.35">
      <c r="A249" s="1">
        <v>41270</v>
      </c>
      <c r="B249">
        <v>28.598355999999999</v>
      </c>
      <c r="C249">
        <f t="shared" si="5"/>
        <v>-6.5126188716498222E-3</v>
      </c>
    </row>
    <row r="250" spans="1:3" x14ac:dyDescent="0.35">
      <c r="A250" s="1">
        <v>41271</v>
      </c>
      <c r="B250">
        <v>28.384803000000002</v>
      </c>
      <c r="C250">
        <f t="shared" si="5"/>
        <v>-7.49533734289742E-3</v>
      </c>
    </row>
    <row r="251" spans="1:3" x14ac:dyDescent="0.35">
      <c r="A251" s="1">
        <v>41274</v>
      </c>
      <c r="B251">
        <v>28.998768999999999</v>
      </c>
      <c r="C251">
        <f t="shared" si="5"/>
        <v>2.1399484496414711E-2</v>
      </c>
    </row>
    <row r="252" spans="1:3" x14ac:dyDescent="0.35">
      <c r="A252" s="1">
        <v>41276</v>
      </c>
      <c r="B252">
        <v>29.421517999999999</v>
      </c>
      <c r="C252">
        <f t="shared" si="5"/>
        <v>1.4472930585210368E-2</v>
      </c>
    </row>
    <row r="253" spans="1:3" x14ac:dyDescent="0.35">
      <c r="A253" s="1">
        <v>41277</v>
      </c>
      <c r="B253">
        <v>29.898237000000002</v>
      </c>
      <c r="C253">
        <f t="shared" si="5"/>
        <v>1.6073204052671344E-2</v>
      </c>
    </row>
    <row r="254" spans="1:3" x14ac:dyDescent="0.35">
      <c r="A254" s="1">
        <v>41278</v>
      </c>
      <c r="B254">
        <v>29.997174999999999</v>
      </c>
      <c r="C254">
        <f t="shared" si="5"/>
        <v>3.3036951139897987E-3</v>
      </c>
    </row>
    <row r="255" spans="1:3" x14ac:dyDescent="0.35">
      <c r="A255" s="1">
        <v>41281</v>
      </c>
      <c r="B255">
        <v>30.042151</v>
      </c>
      <c r="C255">
        <f t="shared" si="5"/>
        <v>1.498218298219497E-3</v>
      </c>
    </row>
    <row r="256" spans="1:3" x14ac:dyDescent="0.35">
      <c r="A256" s="1">
        <v>41282</v>
      </c>
      <c r="B256">
        <v>30.123103</v>
      </c>
      <c r="C256">
        <f t="shared" si="5"/>
        <v>2.6909900139592147E-3</v>
      </c>
    </row>
    <row r="257" spans="1:3" x14ac:dyDescent="0.35">
      <c r="A257" s="1">
        <v>41283</v>
      </c>
      <c r="B257">
        <v>30.294</v>
      </c>
      <c r="C257">
        <f t="shared" si="5"/>
        <v>5.6572542311251429E-3</v>
      </c>
    </row>
    <row r="258" spans="1:3" x14ac:dyDescent="0.35">
      <c r="A258" s="1">
        <v>41284</v>
      </c>
      <c r="B258">
        <v>30.662780999999999</v>
      </c>
      <c r="C258">
        <f t="shared" si="5"/>
        <v>1.2099900726408375E-2</v>
      </c>
    </row>
    <row r="259" spans="1:3" x14ac:dyDescent="0.35">
      <c r="A259" s="1">
        <v>41285</v>
      </c>
      <c r="B259">
        <v>30.698761000000001</v>
      </c>
      <c r="C259">
        <f t="shared" si="5"/>
        <v>1.1727216413021807E-3</v>
      </c>
    </row>
    <row r="260" spans="1:3" x14ac:dyDescent="0.35">
      <c r="A260" s="1">
        <v>41288</v>
      </c>
      <c r="B260">
        <v>30.779713000000001</v>
      </c>
      <c r="C260">
        <f t="shared" ref="C260:C323" si="6">LN(B260/B259)</f>
        <v>2.6335086582007002E-3</v>
      </c>
    </row>
    <row r="261" spans="1:3" x14ac:dyDescent="0.35">
      <c r="A261" s="1">
        <v>41289</v>
      </c>
      <c r="B261">
        <v>30.851668</v>
      </c>
      <c r="C261">
        <f t="shared" si="6"/>
        <v>2.3350128303391104E-3</v>
      </c>
    </row>
    <row r="262" spans="1:3" x14ac:dyDescent="0.35">
      <c r="A262" s="1">
        <v>41290</v>
      </c>
      <c r="B262">
        <v>30.878654000000001</v>
      </c>
      <c r="C262">
        <f t="shared" si="6"/>
        <v>8.7431916260158956E-4</v>
      </c>
    </row>
    <row r="263" spans="1:3" x14ac:dyDescent="0.35">
      <c r="A263" s="1">
        <v>41291</v>
      </c>
      <c r="B263">
        <v>30.824684999999999</v>
      </c>
      <c r="C263">
        <f t="shared" si="6"/>
        <v>-1.7493061035941742E-3</v>
      </c>
    </row>
    <row r="264" spans="1:3" x14ac:dyDescent="0.35">
      <c r="A264" s="1">
        <v>41292</v>
      </c>
      <c r="B264">
        <v>30.995581999999999</v>
      </c>
      <c r="C264">
        <f t="shared" si="6"/>
        <v>5.5288481796338567E-3</v>
      </c>
    </row>
    <row r="265" spans="1:3" x14ac:dyDescent="0.35">
      <c r="A265" s="1">
        <v>41296</v>
      </c>
      <c r="B265">
        <v>31.346373</v>
      </c>
      <c r="C265">
        <f t="shared" si="6"/>
        <v>1.1253888406258369E-2</v>
      </c>
    </row>
    <row r="266" spans="1:3" x14ac:dyDescent="0.35">
      <c r="A266" s="1">
        <v>41297</v>
      </c>
      <c r="B266">
        <v>31.391349000000002</v>
      </c>
      <c r="C266">
        <f t="shared" si="6"/>
        <v>1.4337787943543405E-3</v>
      </c>
    </row>
    <row r="267" spans="1:3" x14ac:dyDescent="0.35">
      <c r="A267" s="1">
        <v>41298</v>
      </c>
      <c r="B267">
        <v>32.209862999999999</v>
      </c>
      <c r="C267">
        <f t="shared" si="6"/>
        <v>2.5740364596251102E-2</v>
      </c>
    </row>
    <row r="268" spans="1:3" x14ac:dyDescent="0.35">
      <c r="A268" s="1">
        <v>41299</v>
      </c>
      <c r="B268">
        <v>33.001390000000001</v>
      </c>
      <c r="C268">
        <f t="shared" si="6"/>
        <v>2.4276971794938915E-2</v>
      </c>
    </row>
    <row r="269" spans="1:3" x14ac:dyDescent="0.35">
      <c r="A269" s="1">
        <v>41302</v>
      </c>
      <c r="B269">
        <v>32.749541000000001</v>
      </c>
      <c r="C269">
        <f t="shared" si="6"/>
        <v>-7.6607350756575272E-3</v>
      </c>
    </row>
    <row r="270" spans="1:3" x14ac:dyDescent="0.35">
      <c r="A270" s="1">
        <v>41303</v>
      </c>
      <c r="B270">
        <v>32.866472000000002</v>
      </c>
      <c r="C270">
        <f t="shared" si="6"/>
        <v>3.5641032861765216E-3</v>
      </c>
    </row>
    <row r="271" spans="1:3" x14ac:dyDescent="0.35">
      <c r="A271" s="1">
        <v>41304</v>
      </c>
      <c r="B271">
        <v>32.938428000000002</v>
      </c>
      <c r="C271">
        <f t="shared" si="6"/>
        <v>2.1869504756933606E-3</v>
      </c>
    </row>
    <row r="272" spans="1:3" x14ac:dyDescent="0.35">
      <c r="A272" s="1">
        <v>41305</v>
      </c>
      <c r="B272">
        <v>32.506684999999997</v>
      </c>
      <c r="C272">
        <f t="shared" si="6"/>
        <v>-1.3194239986118562E-2</v>
      </c>
    </row>
    <row r="273" spans="1:3" x14ac:dyDescent="0.35">
      <c r="A273" s="1">
        <v>41306</v>
      </c>
      <c r="B273">
        <v>33.199274000000003</v>
      </c>
      <c r="C273">
        <f t="shared" si="6"/>
        <v>2.1082247721845061E-2</v>
      </c>
    </row>
    <row r="274" spans="1:3" x14ac:dyDescent="0.35">
      <c r="A274" s="1">
        <v>41309</v>
      </c>
      <c r="B274">
        <v>32.848483000000002</v>
      </c>
      <c r="C274">
        <f t="shared" si="6"/>
        <v>-1.0622443953419769E-2</v>
      </c>
    </row>
    <row r="275" spans="1:3" x14ac:dyDescent="0.35">
      <c r="A275" s="1">
        <v>41310</v>
      </c>
      <c r="B275">
        <v>32.839486000000001</v>
      </c>
      <c r="C275">
        <f t="shared" si="6"/>
        <v>-2.7393144264392487E-4</v>
      </c>
    </row>
    <row r="276" spans="1:3" x14ac:dyDescent="0.35">
      <c r="A276" s="1">
        <v>41311</v>
      </c>
      <c r="B276">
        <v>32.875466000000003</v>
      </c>
      <c r="C276">
        <f t="shared" si="6"/>
        <v>1.095032485005548E-3</v>
      </c>
    </row>
    <row r="277" spans="1:3" x14ac:dyDescent="0.35">
      <c r="A277" s="1">
        <v>41312</v>
      </c>
      <c r="B277">
        <v>32.8215</v>
      </c>
      <c r="C277">
        <f t="shared" si="6"/>
        <v>-1.6428768457299868E-3</v>
      </c>
    </row>
    <row r="278" spans="1:3" x14ac:dyDescent="0.35">
      <c r="A278" s="1">
        <v>41313</v>
      </c>
      <c r="B278">
        <v>33.307209</v>
      </c>
      <c r="C278">
        <f t="shared" si="6"/>
        <v>1.4690071586388046E-2</v>
      </c>
    </row>
    <row r="279" spans="1:3" x14ac:dyDescent="0.35">
      <c r="A279" s="1">
        <v>41316</v>
      </c>
      <c r="B279">
        <v>33.217263000000003</v>
      </c>
      <c r="C279">
        <f t="shared" si="6"/>
        <v>-2.7041493786005579E-3</v>
      </c>
    </row>
    <row r="280" spans="1:3" x14ac:dyDescent="0.35">
      <c r="A280" s="1">
        <v>41317</v>
      </c>
      <c r="B280">
        <v>32.848483000000002</v>
      </c>
      <c r="C280">
        <f t="shared" si="6"/>
        <v>-1.1164146404419109E-2</v>
      </c>
    </row>
    <row r="281" spans="1:3" x14ac:dyDescent="0.35">
      <c r="A281" s="1">
        <v>41318</v>
      </c>
      <c r="B281">
        <v>32.488695</v>
      </c>
      <c r="C281">
        <f t="shared" si="6"/>
        <v>-1.1013381590707846E-2</v>
      </c>
    </row>
    <row r="282" spans="1:3" x14ac:dyDescent="0.35">
      <c r="A282" s="1">
        <v>41319</v>
      </c>
      <c r="B282">
        <v>32.902451999999997</v>
      </c>
      <c r="C282">
        <f t="shared" si="6"/>
        <v>1.2655001200228274E-2</v>
      </c>
    </row>
    <row r="283" spans="1:3" x14ac:dyDescent="0.35">
      <c r="A283" s="1">
        <v>41320</v>
      </c>
      <c r="B283">
        <v>32.902451999999997</v>
      </c>
      <c r="C283">
        <f t="shared" si="6"/>
        <v>0</v>
      </c>
    </row>
    <row r="284" spans="1:3" x14ac:dyDescent="0.35">
      <c r="A284" s="1">
        <v>41324</v>
      </c>
      <c r="B284">
        <v>33.226256999999997</v>
      </c>
      <c r="C284">
        <f t="shared" si="6"/>
        <v>9.7932529712039234E-3</v>
      </c>
    </row>
    <row r="285" spans="1:3" x14ac:dyDescent="0.35">
      <c r="A285" s="1">
        <v>41325</v>
      </c>
      <c r="B285">
        <v>33.001390000000001</v>
      </c>
      <c r="C285">
        <f t="shared" si="6"/>
        <v>-6.7907550492431901E-3</v>
      </c>
    </row>
    <row r="286" spans="1:3" x14ac:dyDescent="0.35">
      <c r="A286" s="1">
        <v>41326</v>
      </c>
      <c r="B286">
        <v>33.001390000000001</v>
      </c>
      <c r="C286">
        <f t="shared" si="6"/>
        <v>0</v>
      </c>
    </row>
    <row r="287" spans="1:3" x14ac:dyDescent="0.35">
      <c r="A287" s="1">
        <v>41327</v>
      </c>
      <c r="B287">
        <v>33.190280999999999</v>
      </c>
      <c r="C287">
        <f t="shared" si="6"/>
        <v>5.7074103100590049E-3</v>
      </c>
    </row>
    <row r="288" spans="1:3" x14ac:dyDescent="0.35">
      <c r="A288" s="1">
        <v>41330</v>
      </c>
      <c r="B288">
        <v>32.686579000000002</v>
      </c>
      <c r="C288">
        <f t="shared" si="6"/>
        <v>-1.5292526581615676E-2</v>
      </c>
    </row>
    <row r="289" spans="1:3" x14ac:dyDescent="0.35">
      <c r="A289" s="1">
        <v>41331</v>
      </c>
      <c r="B289">
        <v>32.731551000000003</v>
      </c>
      <c r="C289">
        <f t="shared" si="6"/>
        <v>1.3749095880454922E-3</v>
      </c>
    </row>
    <row r="290" spans="1:3" x14ac:dyDescent="0.35">
      <c r="A290" s="1">
        <v>41332</v>
      </c>
      <c r="B290">
        <v>33.370170999999999</v>
      </c>
      <c r="C290">
        <f t="shared" si="6"/>
        <v>1.9322942005336578E-2</v>
      </c>
    </row>
    <row r="291" spans="1:3" x14ac:dyDescent="0.35">
      <c r="A291" s="1">
        <v>41333</v>
      </c>
      <c r="B291">
        <v>33.253242999999998</v>
      </c>
      <c r="C291">
        <f t="shared" si="6"/>
        <v>-3.5101209330191873E-3</v>
      </c>
    </row>
    <row r="292" spans="1:3" x14ac:dyDescent="0.35">
      <c r="A292" s="1">
        <v>41334</v>
      </c>
      <c r="B292">
        <v>33.415146999999997</v>
      </c>
      <c r="C292">
        <f t="shared" si="6"/>
        <v>4.8570039949288766E-3</v>
      </c>
    </row>
    <row r="293" spans="1:3" x14ac:dyDescent="0.35">
      <c r="A293" s="1">
        <v>41337</v>
      </c>
      <c r="B293">
        <v>33.226256999999997</v>
      </c>
      <c r="C293">
        <f t="shared" si="6"/>
        <v>-5.6688633344918766E-3</v>
      </c>
    </row>
    <row r="294" spans="1:3" x14ac:dyDescent="0.35">
      <c r="A294" s="1">
        <v>41338</v>
      </c>
      <c r="B294">
        <v>33.792921</v>
      </c>
      <c r="C294">
        <f t="shared" si="6"/>
        <v>1.6910905843205842E-2</v>
      </c>
    </row>
    <row r="295" spans="1:3" x14ac:dyDescent="0.35">
      <c r="A295" s="1">
        <v>41339</v>
      </c>
      <c r="B295">
        <v>33.963818000000003</v>
      </c>
      <c r="C295">
        <f t="shared" si="6"/>
        <v>5.0444388237784682E-3</v>
      </c>
    </row>
    <row r="296" spans="1:3" x14ac:dyDescent="0.35">
      <c r="A296" s="1">
        <v>41340</v>
      </c>
      <c r="B296">
        <v>33.756940999999998</v>
      </c>
      <c r="C296">
        <f t="shared" si="6"/>
        <v>-6.1097260749239076E-3</v>
      </c>
    </row>
    <row r="297" spans="1:3" x14ac:dyDescent="0.35">
      <c r="A297" s="1">
        <v>41341</v>
      </c>
      <c r="B297">
        <v>33.640013000000003</v>
      </c>
      <c r="C297">
        <f t="shared" si="6"/>
        <v>-3.469833883450223E-3</v>
      </c>
    </row>
    <row r="298" spans="1:3" x14ac:dyDescent="0.35">
      <c r="A298" s="1">
        <v>41344</v>
      </c>
      <c r="B298">
        <v>33.747948000000001</v>
      </c>
      <c r="C298">
        <f t="shared" si="6"/>
        <v>3.203393920762538E-3</v>
      </c>
    </row>
    <row r="299" spans="1:3" x14ac:dyDescent="0.35">
      <c r="A299" s="1">
        <v>41345</v>
      </c>
      <c r="B299">
        <v>34.377575</v>
      </c>
      <c r="C299">
        <f t="shared" si="6"/>
        <v>1.8484846801954662E-2</v>
      </c>
    </row>
    <row r="300" spans="1:3" x14ac:dyDescent="0.35">
      <c r="A300" s="1">
        <v>41346</v>
      </c>
      <c r="B300">
        <v>34.620431000000004</v>
      </c>
      <c r="C300">
        <f t="shared" si="6"/>
        <v>7.0395368496552046E-3</v>
      </c>
    </row>
    <row r="301" spans="1:3" x14ac:dyDescent="0.35">
      <c r="A301" s="1">
        <v>41347</v>
      </c>
      <c r="B301">
        <v>34.611434000000003</v>
      </c>
      <c r="C301">
        <f t="shared" si="6"/>
        <v>-2.5990922101109203E-4</v>
      </c>
    </row>
    <row r="302" spans="1:3" x14ac:dyDescent="0.35">
      <c r="A302" s="1">
        <v>41348</v>
      </c>
      <c r="B302">
        <v>35.043177</v>
      </c>
      <c r="C302">
        <f t="shared" si="6"/>
        <v>1.2396839865589791E-2</v>
      </c>
    </row>
    <row r="303" spans="1:3" x14ac:dyDescent="0.35">
      <c r="A303" s="1">
        <v>41351</v>
      </c>
      <c r="B303">
        <v>34.971221999999997</v>
      </c>
      <c r="C303">
        <f t="shared" si="6"/>
        <v>-2.0554350636655932E-3</v>
      </c>
    </row>
    <row r="304" spans="1:3" x14ac:dyDescent="0.35">
      <c r="A304" s="1">
        <v>41352</v>
      </c>
      <c r="B304">
        <v>35.384974999999997</v>
      </c>
      <c r="C304">
        <f t="shared" si="6"/>
        <v>1.1761800310771758E-2</v>
      </c>
    </row>
    <row r="305" spans="1:3" x14ac:dyDescent="0.35">
      <c r="A305" s="1">
        <v>41353</v>
      </c>
      <c r="B305">
        <v>35.861691</v>
      </c>
      <c r="C305">
        <f t="shared" si="6"/>
        <v>1.3382327656888545E-2</v>
      </c>
    </row>
    <row r="306" spans="1:3" x14ac:dyDescent="0.35">
      <c r="A306" s="1">
        <v>41354</v>
      </c>
      <c r="B306">
        <v>35.717776999999998</v>
      </c>
      <c r="C306">
        <f t="shared" si="6"/>
        <v>-4.0211026412006468E-3</v>
      </c>
    </row>
    <row r="307" spans="1:3" x14ac:dyDescent="0.35">
      <c r="A307" s="1">
        <v>41355</v>
      </c>
      <c r="B307">
        <v>36.329413000000002</v>
      </c>
      <c r="C307">
        <f t="shared" si="6"/>
        <v>1.6979168627813887E-2</v>
      </c>
    </row>
    <row r="308" spans="1:3" x14ac:dyDescent="0.35">
      <c r="A308" s="1">
        <v>41358</v>
      </c>
      <c r="B308">
        <v>36.212482000000001</v>
      </c>
      <c r="C308">
        <f t="shared" si="6"/>
        <v>-3.2238226275255249E-3</v>
      </c>
    </row>
    <row r="309" spans="1:3" x14ac:dyDescent="0.35">
      <c r="A309" s="1">
        <v>41359</v>
      </c>
      <c r="B309">
        <v>36.590259000000003</v>
      </c>
      <c r="C309">
        <f t="shared" si="6"/>
        <v>1.0378191413379832E-2</v>
      </c>
    </row>
    <row r="310" spans="1:3" x14ac:dyDescent="0.35">
      <c r="A310" s="1">
        <v>41360</v>
      </c>
      <c r="B310">
        <v>36.680204000000003</v>
      </c>
      <c r="C310">
        <f t="shared" si="6"/>
        <v>2.455151543962177E-3</v>
      </c>
    </row>
    <row r="311" spans="1:3" x14ac:dyDescent="0.35">
      <c r="A311" s="1">
        <v>41361</v>
      </c>
      <c r="B311">
        <v>37.048985000000002</v>
      </c>
      <c r="C311">
        <f t="shared" si="6"/>
        <v>1.0003746968471727E-2</v>
      </c>
    </row>
    <row r="312" spans="1:3" x14ac:dyDescent="0.35">
      <c r="A312" s="1">
        <v>41365</v>
      </c>
      <c r="B312">
        <v>37.004013</v>
      </c>
      <c r="C312">
        <f t="shared" si="6"/>
        <v>-1.2145897328468326E-3</v>
      </c>
    </row>
    <row r="313" spans="1:3" x14ac:dyDescent="0.35">
      <c r="A313" s="1">
        <v>41366</v>
      </c>
      <c r="B313">
        <v>37.489725</v>
      </c>
      <c r="C313">
        <f t="shared" si="6"/>
        <v>1.3040529209124845E-2</v>
      </c>
    </row>
    <row r="314" spans="1:3" x14ac:dyDescent="0.35">
      <c r="A314" s="1">
        <v>41367</v>
      </c>
      <c r="B314">
        <v>37.253883000000002</v>
      </c>
      <c r="C314">
        <f t="shared" si="6"/>
        <v>-6.3107144279790587E-3</v>
      </c>
    </row>
    <row r="315" spans="1:3" x14ac:dyDescent="0.35">
      <c r="A315" s="1">
        <v>41368</v>
      </c>
      <c r="B315">
        <v>36.990828</v>
      </c>
      <c r="C315">
        <f t="shared" si="6"/>
        <v>-7.0861909814687587E-3</v>
      </c>
    </row>
    <row r="316" spans="1:3" x14ac:dyDescent="0.35">
      <c r="A316" s="1">
        <v>41369</v>
      </c>
      <c r="B316">
        <v>36.836626000000003</v>
      </c>
      <c r="C316">
        <f t="shared" si="6"/>
        <v>-4.1773680625782064E-3</v>
      </c>
    </row>
    <row r="317" spans="1:3" x14ac:dyDescent="0.35">
      <c r="A317" s="1">
        <v>41372</v>
      </c>
      <c r="B317">
        <v>36.945475000000002</v>
      </c>
      <c r="C317">
        <f t="shared" si="6"/>
        <v>2.950555148000068E-3</v>
      </c>
    </row>
    <row r="318" spans="1:3" x14ac:dyDescent="0.35">
      <c r="A318" s="1">
        <v>41373</v>
      </c>
      <c r="B318">
        <v>37.036185000000003</v>
      </c>
      <c r="C318">
        <f t="shared" si="6"/>
        <v>2.4522306057083491E-3</v>
      </c>
    </row>
    <row r="319" spans="1:3" x14ac:dyDescent="0.35">
      <c r="A319" s="1">
        <v>41374</v>
      </c>
      <c r="B319">
        <v>37.362732000000001</v>
      </c>
      <c r="C319">
        <f t="shared" si="6"/>
        <v>8.7783293121824202E-3</v>
      </c>
    </row>
    <row r="320" spans="1:3" x14ac:dyDescent="0.35">
      <c r="A320" s="1">
        <v>41375</v>
      </c>
      <c r="B320">
        <v>37.462510999999999</v>
      </c>
      <c r="C320">
        <f t="shared" si="6"/>
        <v>2.6669892443273325E-3</v>
      </c>
    </row>
    <row r="321" spans="1:3" x14ac:dyDescent="0.35">
      <c r="A321" s="1">
        <v>41376</v>
      </c>
      <c r="B321">
        <v>37.571359999999999</v>
      </c>
      <c r="C321">
        <f t="shared" si="6"/>
        <v>2.9013317560299934E-3</v>
      </c>
    </row>
    <row r="322" spans="1:3" x14ac:dyDescent="0.35">
      <c r="A322" s="1">
        <v>41379</v>
      </c>
      <c r="B322">
        <v>36.963616999999999</v>
      </c>
      <c r="C322">
        <f t="shared" si="6"/>
        <v>-1.6307953486360143E-2</v>
      </c>
    </row>
    <row r="323" spans="1:3" x14ac:dyDescent="0.35">
      <c r="A323" s="1">
        <v>41380</v>
      </c>
      <c r="B323">
        <v>37.244813999999998</v>
      </c>
      <c r="C323">
        <f t="shared" si="6"/>
        <v>7.5786091174805297E-3</v>
      </c>
    </row>
    <row r="324" spans="1:3" x14ac:dyDescent="0.35">
      <c r="A324" s="1">
        <v>41381</v>
      </c>
      <c r="B324">
        <v>37.018042999999999</v>
      </c>
      <c r="C324">
        <f t="shared" ref="C324:C387" si="7">LN(B324/B323)</f>
        <v>-6.1072712259379221E-3</v>
      </c>
    </row>
    <row r="325" spans="1:3" x14ac:dyDescent="0.35">
      <c r="A325" s="1">
        <v>41382</v>
      </c>
      <c r="B325">
        <v>36.782198999999999</v>
      </c>
      <c r="C325">
        <f t="shared" si="7"/>
        <v>-6.3914371137412758E-3</v>
      </c>
    </row>
    <row r="326" spans="1:3" x14ac:dyDescent="0.35">
      <c r="A326" s="1">
        <v>41383</v>
      </c>
      <c r="B326">
        <v>37.326450999999999</v>
      </c>
      <c r="C326">
        <f t="shared" si="7"/>
        <v>1.4688212101308541E-2</v>
      </c>
    </row>
    <row r="327" spans="1:3" x14ac:dyDescent="0.35">
      <c r="A327" s="1">
        <v>41386</v>
      </c>
      <c r="B327">
        <v>38.033974000000001</v>
      </c>
      <c r="C327">
        <f t="shared" si="7"/>
        <v>1.8777595512486953E-2</v>
      </c>
    </row>
    <row r="328" spans="1:3" x14ac:dyDescent="0.35">
      <c r="A328" s="1">
        <v>41387</v>
      </c>
      <c r="B328">
        <v>38.369593999999999</v>
      </c>
      <c r="C328">
        <f t="shared" si="7"/>
        <v>8.7855100886984287E-3</v>
      </c>
    </row>
    <row r="329" spans="1:3" x14ac:dyDescent="0.35">
      <c r="A329" s="1">
        <v>41388</v>
      </c>
      <c r="B329">
        <v>37.598574999999997</v>
      </c>
      <c r="C329">
        <f t="shared" si="7"/>
        <v>-2.0299172278168093E-2</v>
      </c>
    </row>
    <row r="330" spans="1:3" x14ac:dyDescent="0.35">
      <c r="A330" s="1">
        <v>41389</v>
      </c>
      <c r="B330">
        <v>36.482863999999999</v>
      </c>
      <c r="C330">
        <f t="shared" si="7"/>
        <v>-3.0123479845087623E-2</v>
      </c>
    </row>
    <row r="331" spans="1:3" x14ac:dyDescent="0.35">
      <c r="A331" s="1">
        <v>41390</v>
      </c>
      <c r="B331">
        <v>36.537286999999999</v>
      </c>
      <c r="C331">
        <f t="shared" si="7"/>
        <v>1.4906298968684103E-3</v>
      </c>
    </row>
    <row r="332" spans="1:3" x14ac:dyDescent="0.35">
      <c r="A332" s="1">
        <v>41393</v>
      </c>
      <c r="B332">
        <v>36.201667</v>
      </c>
      <c r="C332">
        <f t="shared" si="7"/>
        <v>-9.228133298050202E-3</v>
      </c>
    </row>
    <row r="333" spans="1:3" x14ac:dyDescent="0.35">
      <c r="A333" s="1">
        <v>41394</v>
      </c>
      <c r="B333">
        <v>36.029322999999998</v>
      </c>
      <c r="C333">
        <f t="shared" si="7"/>
        <v>-4.772032809064671E-3</v>
      </c>
    </row>
    <row r="334" spans="1:3" x14ac:dyDescent="0.35">
      <c r="A334" s="1">
        <v>41395</v>
      </c>
      <c r="B334">
        <v>36.029322999999998</v>
      </c>
      <c r="C334">
        <f t="shared" si="7"/>
        <v>0</v>
      </c>
    </row>
    <row r="335" spans="1:3" x14ac:dyDescent="0.35">
      <c r="A335" s="1">
        <v>41396</v>
      </c>
      <c r="B335">
        <v>36.292374000000002</v>
      </c>
      <c r="C335">
        <f t="shared" si="7"/>
        <v>7.2745018695654917E-3</v>
      </c>
    </row>
    <row r="336" spans="1:3" x14ac:dyDescent="0.35">
      <c r="A336" s="1">
        <v>41397</v>
      </c>
      <c r="B336">
        <v>36.464722000000002</v>
      </c>
      <c r="C336">
        <f t="shared" si="7"/>
        <v>4.7376361026081693E-3</v>
      </c>
    </row>
    <row r="337" spans="1:3" x14ac:dyDescent="0.35">
      <c r="A337" s="1">
        <v>41400</v>
      </c>
      <c r="B337">
        <v>36.301447000000003</v>
      </c>
      <c r="C337">
        <f t="shared" si="7"/>
        <v>-4.4876699230557053E-3</v>
      </c>
    </row>
    <row r="338" spans="1:3" x14ac:dyDescent="0.35">
      <c r="A338" s="1">
        <v>41401</v>
      </c>
      <c r="B338">
        <v>36.301447000000003</v>
      </c>
      <c r="C338">
        <f t="shared" si="7"/>
        <v>0</v>
      </c>
    </row>
    <row r="339" spans="1:3" x14ac:dyDescent="0.35">
      <c r="A339" s="1">
        <v>41402</v>
      </c>
      <c r="B339">
        <v>35.993039000000003</v>
      </c>
      <c r="C339">
        <f t="shared" si="7"/>
        <v>-8.5320440869504442E-3</v>
      </c>
    </row>
    <row r="340" spans="1:3" x14ac:dyDescent="0.35">
      <c r="A340" s="1">
        <v>41403</v>
      </c>
      <c r="B340">
        <v>36.219808999999998</v>
      </c>
      <c r="C340">
        <f t="shared" si="7"/>
        <v>6.2806204633819125E-3</v>
      </c>
    </row>
    <row r="341" spans="1:3" x14ac:dyDescent="0.35">
      <c r="A341" s="1">
        <v>41404</v>
      </c>
      <c r="B341">
        <v>36.727777000000003</v>
      </c>
      <c r="C341">
        <f t="shared" si="7"/>
        <v>1.3927156154830048E-2</v>
      </c>
    </row>
    <row r="342" spans="1:3" x14ac:dyDescent="0.35">
      <c r="A342" s="1">
        <v>41407</v>
      </c>
      <c r="B342">
        <v>37.135961000000002</v>
      </c>
      <c r="C342">
        <f t="shared" si="7"/>
        <v>1.1052464071106743E-2</v>
      </c>
    </row>
    <row r="343" spans="1:3" x14ac:dyDescent="0.35">
      <c r="A343" s="1">
        <v>41408</v>
      </c>
      <c r="B343">
        <v>38.287956000000001</v>
      </c>
      <c r="C343">
        <f t="shared" si="7"/>
        <v>3.0549582642586053E-2</v>
      </c>
    </row>
    <row r="344" spans="1:3" x14ac:dyDescent="0.35">
      <c r="A344" s="1">
        <v>41409</v>
      </c>
      <c r="B344">
        <v>40.220042999999997</v>
      </c>
      <c r="C344">
        <f t="shared" si="7"/>
        <v>4.9230071483541228E-2</v>
      </c>
    </row>
    <row r="345" spans="1:3" x14ac:dyDescent="0.35">
      <c r="A345" s="1">
        <v>41410</v>
      </c>
      <c r="B345">
        <v>38.795923999999999</v>
      </c>
      <c r="C345">
        <f t="shared" si="7"/>
        <v>-3.6050263899239446E-2</v>
      </c>
    </row>
    <row r="346" spans="1:3" x14ac:dyDescent="0.35">
      <c r="A346" s="1">
        <v>41411</v>
      </c>
      <c r="B346">
        <v>39.276676999999999</v>
      </c>
      <c r="C346">
        <f t="shared" si="7"/>
        <v>1.2315692583462871E-2</v>
      </c>
    </row>
    <row r="347" spans="1:3" x14ac:dyDescent="0.35">
      <c r="A347" s="1">
        <v>41414</v>
      </c>
      <c r="B347">
        <v>39.693933999999999</v>
      </c>
      <c r="C347">
        <f t="shared" si="7"/>
        <v>1.0567497900879259E-2</v>
      </c>
    </row>
    <row r="348" spans="1:3" x14ac:dyDescent="0.35">
      <c r="A348" s="1">
        <v>41415</v>
      </c>
      <c r="B348">
        <v>39.966061000000003</v>
      </c>
      <c r="C348">
        <f t="shared" si="7"/>
        <v>6.8322389064073823E-3</v>
      </c>
    </row>
    <row r="349" spans="1:3" x14ac:dyDescent="0.35">
      <c r="A349" s="1">
        <v>41416</v>
      </c>
      <c r="B349">
        <v>42.088634999999996</v>
      </c>
      <c r="C349">
        <f t="shared" si="7"/>
        <v>5.1747132795254981E-2</v>
      </c>
    </row>
    <row r="350" spans="1:3" x14ac:dyDescent="0.35">
      <c r="A350" s="1">
        <v>41417</v>
      </c>
      <c r="B350">
        <v>42.632883</v>
      </c>
      <c r="C350">
        <f t="shared" si="7"/>
        <v>1.2848105170561919E-2</v>
      </c>
    </row>
    <row r="351" spans="1:3" x14ac:dyDescent="0.35">
      <c r="A351" s="1">
        <v>41418</v>
      </c>
      <c r="B351">
        <v>42.995716999999999</v>
      </c>
      <c r="C351">
        <f t="shared" si="7"/>
        <v>8.4746491604244818E-3</v>
      </c>
    </row>
    <row r="352" spans="1:3" x14ac:dyDescent="0.35">
      <c r="A352" s="1">
        <v>41422</v>
      </c>
      <c r="B352">
        <v>43.249699</v>
      </c>
      <c r="C352">
        <f t="shared" si="7"/>
        <v>5.889767734571374E-3</v>
      </c>
    </row>
    <row r="353" spans="1:3" x14ac:dyDescent="0.35">
      <c r="A353" s="1">
        <v>41423</v>
      </c>
      <c r="B353">
        <v>42.369827999999998</v>
      </c>
      <c r="C353">
        <f t="shared" si="7"/>
        <v>-2.055376866191461E-2</v>
      </c>
    </row>
    <row r="354" spans="1:3" x14ac:dyDescent="0.35">
      <c r="A354" s="1">
        <v>41424</v>
      </c>
      <c r="B354">
        <v>42.651024999999997</v>
      </c>
      <c r="C354">
        <f t="shared" si="7"/>
        <v>6.6148013200428837E-3</v>
      </c>
    </row>
    <row r="355" spans="1:3" x14ac:dyDescent="0.35">
      <c r="A355" s="1">
        <v>41425</v>
      </c>
      <c r="B355">
        <v>41.734870000000001</v>
      </c>
      <c r="C355">
        <f t="shared" si="7"/>
        <v>-2.1714316067955788E-2</v>
      </c>
    </row>
    <row r="356" spans="1:3" x14ac:dyDescent="0.35">
      <c r="A356" s="1">
        <v>41428</v>
      </c>
      <c r="B356">
        <v>43.168061999999999</v>
      </c>
      <c r="C356">
        <f t="shared" si="7"/>
        <v>3.3763925867116518E-2</v>
      </c>
    </row>
    <row r="357" spans="1:3" x14ac:dyDescent="0.35">
      <c r="A357" s="1">
        <v>41429</v>
      </c>
      <c r="B357">
        <v>42.478681000000002</v>
      </c>
      <c r="C357">
        <f t="shared" si="7"/>
        <v>-1.6098589727600279E-2</v>
      </c>
    </row>
    <row r="358" spans="1:3" x14ac:dyDescent="0.35">
      <c r="A358" s="1">
        <v>41430</v>
      </c>
      <c r="B358">
        <v>41.880003000000002</v>
      </c>
      <c r="C358">
        <f t="shared" si="7"/>
        <v>-1.4193868910215665E-2</v>
      </c>
    </row>
    <row r="359" spans="1:3" x14ac:dyDescent="0.35">
      <c r="A359" s="1">
        <v>41431</v>
      </c>
      <c r="B359">
        <v>42.632883</v>
      </c>
      <c r="C359">
        <f t="shared" si="7"/>
        <v>1.7817399285530944E-2</v>
      </c>
    </row>
    <row r="360" spans="1:3" x14ac:dyDescent="0.35">
      <c r="A360" s="1">
        <v>41432</v>
      </c>
      <c r="B360">
        <v>43.086424000000001</v>
      </c>
      <c r="C360">
        <f t="shared" si="7"/>
        <v>1.0582102170262233E-2</v>
      </c>
    </row>
    <row r="361" spans="1:3" x14ac:dyDescent="0.35">
      <c r="A361" s="1">
        <v>41435</v>
      </c>
      <c r="B361">
        <v>42.914079999999998</v>
      </c>
      <c r="C361">
        <f t="shared" si="7"/>
        <v>-4.0079818767095538E-3</v>
      </c>
    </row>
    <row r="362" spans="1:3" x14ac:dyDescent="0.35">
      <c r="A362" s="1">
        <v>41436</v>
      </c>
      <c r="B362">
        <v>42.895938000000001</v>
      </c>
      <c r="C362">
        <f t="shared" si="7"/>
        <v>-4.2284107830640913E-4</v>
      </c>
    </row>
    <row r="363" spans="1:3" x14ac:dyDescent="0.35">
      <c r="A363" s="1">
        <v>41437</v>
      </c>
      <c r="B363">
        <v>42.242837000000002</v>
      </c>
      <c r="C363">
        <f t="shared" si="7"/>
        <v>-1.5342335167973776E-2</v>
      </c>
    </row>
    <row r="364" spans="1:3" x14ac:dyDescent="0.35">
      <c r="A364" s="1">
        <v>41438</v>
      </c>
      <c r="B364">
        <v>42.787084999999998</v>
      </c>
      <c r="C364">
        <f t="shared" si="7"/>
        <v>1.2801503746530515E-2</v>
      </c>
    </row>
    <row r="365" spans="1:3" x14ac:dyDescent="0.35">
      <c r="A365" s="1">
        <v>41439</v>
      </c>
      <c r="B365">
        <v>42.451466000000003</v>
      </c>
      <c r="C365">
        <f t="shared" si="7"/>
        <v>-7.874857807098767E-3</v>
      </c>
    </row>
    <row r="366" spans="1:3" x14ac:dyDescent="0.35">
      <c r="A366" s="1">
        <v>41442</v>
      </c>
      <c r="B366">
        <v>42.124915999999999</v>
      </c>
      <c r="C366">
        <f t="shared" si="7"/>
        <v>-7.722052302550987E-3</v>
      </c>
    </row>
    <row r="367" spans="1:3" x14ac:dyDescent="0.35">
      <c r="A367" s="1">
        <v>41443</v>
      </c>
      <c r="B367">
        <v>42.496819000000002</v>
      </c>
      <c r="C367">
        <f t="shared" si="7"/>
        <v>8.7898314651110015E-3</v>
      </c>
    </row>
    <row r="368" spans="1:3" x14ac:dyDescent="0.35">
      <c r="A368" s="1">
        <v>41444</v>
      </c>
      <c r="B368">
        <v>41.771154000000003</v>
      </c>
      <c r="C368">
        <f t="shared" si="7"/>
        <v>-1.7223220459074536E-2</v>
      </c>
    </row>
    <row r="369" spans="1:3" x14ac:dyDescent="0.35">
      <c r="A369" s="1">
        <v>41445</v>
      </c>
      <c r="B369">
        <v>40.437745</v>
      </c>
      <c r="C369">
        <f t="shared" si="7"/>
        <v>-3.2442374635914928E-2</v>
      </c>
    </row>
    <row r="370" spans="1:3" x14ac:dyDescent="0.35">
      <c r="A370" s="1">
        <v>41446</v>
      </c>
      <c r="B370">
        <v>41.480888</v>
      </c>
      <c r="C370">
        <f t="shared" si="7"/>
        <v>2.5469160064228547E-2</v>
      </c>
    </row>
    <row r="371" spans="1:3" x14ac:dyDescent="0.35">
      <c r="A371" s="1">
        <v>41449</v>
      </c>
      <c r="B371">
        <v>41.245047999999997</v>
      </c>
      <c r="C371">
        <f t="shared" si="7"/>
        <v>-5.7017339501605167E-3</v>
      </c>
    </row>
    <row r="372" spans="1:3" x14ac:dyDescent="0.35">
      <c r="A372" s="1">
        <v>41450</v>
      </c>
      <c r="B372">
        <v>40.981993000000003</v>
      </c>
      <c r="C372">
        <f t="shared" si="7"/>
        <v>-6.3982819815147328E-3</v>
      </c>
    </row>
    <row r="373" spans="1:3" x14ac:dyDescent="0.35">
      <c r="A373" s="1">
        <v>41451</v>
      </c>
      <c r="B373">
        <v>42.15213</v>
      </c>
      <c r="C373">
        <f t="shared" si="7"/>
        <v>2.8152441870973207E-2</v>
      </c>
    </row>
    <row r="374" spans="1:3" x14ac:dyDescent="0.35">
      <c r="A374" s="1">
        <v>41452</v>
      </c>
      <c r="B374">
        <v>41.997923999999998</v>
      </c>
      <c r="C374">
        <f t="shared" si="7"/>
        <v>-3.6650284885961977E-3</v>
      </c>
    </row>
    <row r="375" spans="1:3" x14ac:dyDescent="0.35">
      <c r="A375" s="1">
        <v>41453</v>
      </c>
      <c r="B375">
        <v>40.537520999999998</v>
      </c>
      <c r="C375">
        <f t="shared" si="7"/>
        <v>-3.5392198818152511E-2</v>
      </c>
    </row>
    <row r="376" spans="1:3" x14ac:dyDescent="0.35">
      <c r="A376" s="1">
        <v>41456</v>
      </c>
      <c r="B376">
        <v>40.655442999999998</v>
      </c>
      <c r="C376">
        <f t="shared" si="7"/>
        <v>2.9047364969664231E-3</v>
      </c>
    </row>
    <row r="377" spans="1:3" x14ac:dyDescent="0.35">
      <c r="A377" s="1">
        <v>41457</v>
      </c>
      <c r="B377">
        <v>40.216616999999999</v>
      </c>
      <c r="C377">
        <f t="shared" si="7"/>
        <v>-1.085245774415973E-2</v>
      </c>
    </row>
    <row r="378" spans="1:3" x14ac:dyDescent="0.35">
      <c r="A378" s="1">
        <v>41458</v>
      </c>
      <c r="B378">
        <v>39.604087</v>
      </c>
      <c r="C378">
        <f t="shared" si="7"/>
        <v>-1.534794841930304E-2</v>
      </c>
    </row>
    <row r="379" spans="1:3" x14ac:dyDescent="0.35">
      <c r="A379" s="1">
        <v>41460</v>
      </c>
      <c r="B379">
        <v>40.390318000000001</v>
      </c>
      <c r="C379">
        <f t="shared" si="7"/>
        <v>1.9657782774618698E-2</v>
      </c>
    </row>
    <row r="380" spans="1:3" x14ac:dyDescent="0.35">
      <c r="A380" s="1">
        <v>41463</v>
      </c>
      <c r="B380">
        <v>40.198332000000001</v>
      </c>
      <c r="C380">
        <f t="shared" si="7"/>
        <v>-4.7646005534543708E-3</v>
      </c>
    </row>
    <row r="381" spans="1:3" x14ac:dyDescent="0.35">
      <c r="A381" s="1">
        <v>41464</v>
      </c>
      <c r="B381">
        <v>40.719437999999997</v>
      </c>
      <c r="C381">
        <f t="shared" si="7"/>
        <v>1.2880068348492609E-2</v>
      </c>
    </row>
    <row r="382" spans="1:3" x14ac:dyDescent="0.35">
      <c r="A382" s="1">
        <v>41465</v>
      </c>
      <c r="B382">
        <v>41.011989</v>
      </c>
      <c r="C382">
        <f t="shared" si="7"/>
        <v>7.1588680183122836E-3</v>
      </c>
    </row>
    <row r="383" spans="1:3" x14ac:dyDescent="0.35">
      <c r="A383" s="1">
        <v>41466</v>
      </c>
      <c r="B383">
        <v>42.081626999999997</v>
      </c>
      <c r="C383">
        <f t="shared" si="7"/>
        <v>2.574679353704545E-2</v>
      </c>
    </row>
    <row r="384" spans="1:3" x14ac:dyDescent="0.35">
      <c r="A384" s="1">
        <v>41467</v>
      </c>
      <c r="B384">
        <v>41.880499999999998</v>
      </c>
      <c r="C384">
        <f t="shared" si="7"/>
        <v>-4.7909073266344197E-3</v>
      </c>
    </row>
    <row r="385" spans="1:3" x14ac:dyDescent="0.35">
      <c r="A385" s="1">
        <v>41470</v>
      </c>
      <c r="B385">
        <v>41.286254999999997</v>
      </c>
      <c r="C385">
        <f t="shared" si="7"/>
        <v>-1.4290688946870186E-2</v>
      </c>
    </row>
    <row r="386" spans="1:3" x14ac:dyDescent="0.35">
      <c r="A386" s="1">
        <v>41471</v>
      </c>
      <c r="B386">
        <v>41.130839000000002</v>
      </c>
      <c r="C386">
        <f t="shared" si="7"/>
        <v>-3.7714550871711075E-3</v>
      </c>
    </row>
    <row r="387" spans="1:3" x14ac:dyDescent="0.35">
      <c r="A387" s="1">
        <v>41472</v>
      </c>
      <c r="B387">
        <v>40.692008999999999</v>
      </c>
      <c r="C387">
        <f t="shared" si="7"/>
        <v>-1.0726446664824972E-2</v>
      </c>
    </row>
    <row r="388" spans="1:3" x14ac:dyDescent="0.35">
      <c r="A388" s="1">
        <v>41473</v>
      </c>
      <c r="B388">
        <v>40.180047000000002</v>
      </c>
      <c r="C388">
        <f t="shared" ref="C388:C451" si="8">LN(B388/B387)</f>
        <v>-1.2661204982881027E-2</v>
      </c>
    </row>
    <row r="389" spans="1:3" x14ac:dyDescent="0.35">
      <c r="A389" s="1">
        <v>41474</v>
      </c>
      <c r="B389">
        <v>40.399458000000003</v>
      </c>
      <c r="C389">
        <f t="shared" si="8"/>
        <v>5.4458399132356183E-3</v>
      </c>
    </row>
    <row r="390" spans="1:3" x14ac:dyDescent="0.35">
      <c r="A390" s="1">
        <v>41477</v>
      </c>
      <c r="B390">
        <v>41.139978999999997</v>
      </c>
      <c r="C390">
        <f t="shared" si="8"/>
        <v>1.8164004737038886E-2</v>
      </c>
    </row>
    <row r="391" spans="1:3" x14ac:dyDescent="0.35">
      <c r="A391" s="1">
        <v>41478</v>
      </c>
      <c r="B391">
        <v>41.313679999999998</v>
      </c>
      <c r="C391">
        <f t="shared" si="8"/>
        <v>4.2133062150915392E-3</v>
      </c>
    </row>
    <row r="392" spans="1:3" x14ac:dyDescent="0.35">
      <c r="A392" s="1">
        <v>41479</v>
      </c>
      <c r="B392">
        <v>40.765149000000001</v>
      </c>
      <c r="C392">
        <f t="shared" si="8"/>
        <v>-1.3366154783179748E-2</v>
      </c>
    </row>
    <row r="393" spans="1:3" x14ac:dyDescent="0.35">
      <c r="A393" s="1">
        <v>41480</v>
      </c>
      <c r="B393">
        <v>40.161762000000003</v>
      </c>
      <c r="C393">
        <f t="shared" si="8"/>
        <v>-1.491217628146985E-2</v>
      </c>
    </row>
    <row r="394" spans="1:3" x14ac:dyDescent="0.35">
      <c r="A394" s="1">
        <v>41481</v>
      </c>
      <c r="B394">
        <v>40.426887999999998</v>
      </c>
      <c r="C394">
        <f t="shared" si="8"/>
        <v>6.5797592219933344E-3</v>
      </c>
    </row>
    <row r="395" spans="1:3" x14ac:dyDescent="0.35">
      <c r="A395" s="1">
        <v>41484</v>
      </c>
      <c r="B395">
        <v>40.006343000000001</v>
      </c>
      <c r="C395">
        <f t="shared" si="8"/>
        <v>-1.0457091602751293E-2</v>
      </c>
    </row>
    <row r="396" spans="1:3" x14ac:dyDescent="0.35">
      <c r="A396" s="1">
        <v>41485</v>
      </c>
      <c r="B396">
        <v>39.613230999999999</v>
      </c>
      <c r="C396">
        <f t="shared" si="8"/>
        <v>-9.8748379245740467E-3</v>
      </c>
    </row>
    <row r="397" spans="1:3" x14ac:dyDescent="0.35">
      <c r="A397" s="1">
        <v>41486</v>
      </c>
      <c r="B397">
        <v>39.530951000000002</v>
      </c>
      <c r="C397">
        <f t="shared" si="8"/>
        <v>-2.0792439207500263E-3</v>
      </c>
    </row>
    <row r="398" spans="1:3" x14ac:dyDescent="0.35">
      <c r="A398" s="1">
        <v>41487</v>
      </c>
      <c r="B398">
        <v>40.216616999999999</v>
      </c>
      <c r="C398">
        <f t="shared" si="8"/>
        <v>1.7196333728035699E-2</v>
      </c>
    </row>
    <row r="399" spans="1:3" x14ac:dyDescent="0.35">
      <c r="A399" s="1">
        <v>41488</v>
      </c>
      <c r="B399">
        <v>40.079481999999999</v>
      </c>
      <c r="C399">
        <f t="shared" si="8"/>
        <v>-3.4157358835665281E-3</v>
      </c>
    </row>
    <row r="400" spans="1:3" x14ac:dyDescent="0.35">
      <c r="A400" s="1">
        <v>41491</v>
      </c>
      <c r="B400">
        <v>39.878352</v>
      </c>
      <c r="C400">
        <f t="shared" si="8"/>
        <v>-5.0309122735321503E-3</v>
      </c>
    </row>
    <row r="401" spans="1:3" x14ac:dyDescent="0.35">
      <c r="A401" s="1">
        <v>41492</v>
      </c>
      <c r="B401">
        <v>40.353748000000003</v>
      </c>
      <c r="C401">
        <f t="shared" si="8"/>
        <v>1.1850657371021771E-2</v>
      </c>
    </row>
    <row r="402" spans="1:3" x14ac:dyDescent="0.35">
      <c r="A402" s="1">
        <v>41493</v>
      </c>
      <c r="B402">
        <v>39.988061000000002</v>
      </c>
      <c r="C402">
        <f t="shared" si="8"/>
        <v>-9.10334307747661E-3</v>
      </c>
    </row>
    <row r="403" spans="1:3" x14ac:dyDescent="0.35">
      <c r="A403" s="1">
        <v>41494</v>
      </c>
      <c r="B403">
        <v>40.225757999999999</v>
      </c>
      <c r="C403">
        <f t="shared" si="8"/>
        <v>5.9266021419787556E-3</v>
      </c>
    </row>
    <row r="404" spans="1:3" x14ac:dyDescent="0.35">
      <c r="A404" s="1">
        <v>41495</v>
      </c>
      <c r="B404">
        <v>39.942348000000003</v>
      </c>
      <c r="C404">
        <f t="shared" si="8"/>
        <v>-7.0704222614017629E-3</v>
      </c>
    </row>
    <row r="405" spans="1:3" x14ac:dyDescent="0.35">
      <c r="A405" s="1">
        <v>41498</v>
      </c>
      <c r="B405">
        <v>39.412101</v>
      </c>
      <c r="C405">
        <f t="shared" si="8"/>
        <v>-1.3364213313773039E-2</v>
      </c>
    </row>
    <row r="406" spans="1:3" x14ac:dyDescent="0.35">
      <c r="A406" s="1">
        <v>41499</v>
      </c>
      <c r="B406">
        <v>39.613230999999999</v>
      </c>
      <c r="C406">
        <f t="shared" si="8"/>
        <v>5.0902774894638391E-3</v>
      </c>
    </row>
    <row r="407" spans="1:3" x14ac:dyDescent="0.35">
      <c r="A407" s="1">
        <v>41500</v>
      </c>
      <c r="B407">
        <v>39.247540999999998</v>
      </c>
      <c r="C407">
        <f t="shared" si="8"/>
        <v>-9.2743860333606033E-3</v>
      </c>
    </row>
    <row r="408" spans="1:3" x14ac:dyDescent="0.35">
      <c r="A408" s="1">
        <v>41501</v>
      </c>
      <c r="B408">
        <v>38.379029000000003</v>
      </c>
      <c r="C408">
        <f t="shared" si="8"/>
        <v>-2.2377601960029345E-2</v>
      </c>
    </row>
    <row r="409" spans="1:3" x14ac:dyDescent="0.35">
      <c r="A409" s="1">
        <v>41502</v>
      </c>
      <c r="B409">
        <v>38.104762999999998</v>
      </c>
      <c r="C409">
        <f t="shared" si="8"/>
        <v>-7.1719031817605756E-3</v>
      </c>
    </row>
    <row r="410" spans="1:3" x14ac:dyDescent="0.35">
      <c r="A410" s="1">
        <v>41505</v>
      </c>
      <c r="B410">
        <v>38.351604000000002</v>
      </c>
      <c r="C410">
        <f t="shared" si="8"/>
        <v>6.4570647894372215E-3</v>
      </c>
    </row>
    <row r="411" spans="1:3" x14ac:dyDescent="0.35">
      <c r="A411" s="1">
        <v>41506</v>
      </c>
      <c r="B411">
        <v>38.004198000000002</v>
      </c>
      <c r="C411">
        <f t="shared" si="8"/>
        <v>-9.0997249231344786E-3</v>
      </c>
    </row>
    <row r="412" spans="1:3" x14ac:dyDescent="0.35">
      <c r="A412" s="1">
        <v>41507</v>
      </c>
      <c r="B412">
        <v>37.775643000000002</v>
      </c>
      <c r="C412">
        <f t="shared" si="8"/>
        <v>-6.0320974550537145E-3</v>
      </c>
    </row>
    <row r="413" spans="1:3" x14ac:dyDescent="0.35">
      <c r="A413" s="1">
        <v>41508</v>
      </c>
      <c r="B413">
        <v>38.086478999999997</v>
      </c>
      <c r="C413">
        <f t="shared" si="8"/>
        <v>8.1948074036369643E-3</v>
      </c>
    </row>
    <row r="414" spans="1:3" x14ac:dyDescent="0.35">
      <c r="A414" s="1">
        <v>41509</v>
      </c>
      <c r="B414">
        <v>38.616728999999999</v>
      </c>
      <c r="C414">
        <f t="shared" si="8"/>
        <v>1.3826239107797641E-2</v>
      </c>
    </row>
    <row r="415" spans="1:3" x14ac:dyDescent="0.35">
      <c r="A415" s="1">
        <v>41512</v>
      </c>
      <c r="B415">
        <v>38.781286000000001</v>
      </c>
      <c r="C415">
        <f t="shared" si="8"/>
        <v>4.2522343228829059E-3</v>
      </c>
    </row>
    <row r="416" spans="1:3" x14ac:dyDescent="0.35">
      <c r="A416" s="1">
        <v>41513</v>
      </c>
      <c r="B416">
        <v>38.095618999999999</v>
      </c>
      <c r="C416">
        <f t="shared" si="8"/>
        <v>-1.7838522043575007E-2</v>
      </c>
    </row>
    <row r="417" spans="1:3" x14ac:dyDescent="0.35">
      <c r="A417" s="1">
        <v>41514</v>
      </c>
      <c r="B417">
        <v>38.42474</v>
      </c>
      <c r="C417">
        <f t="shared" si="8"/>
        <v>8.6022343291433552E-3</v>
      </c>
    </row>
    <row r="418" spans="1:3" x14ac:dyDescent="0.35">
      <c r="A418" s="1">
        <v>41515</v>
      </c>
      <c r="B418">
        <v>38.205328000000002</v>
      </c>
      <c r="C418">
        <f t="shared" si="8"/>
        <v>-5.7265406472746284E-3</v>
      </c>
    </row>
    <row r="419" spans="1:3" x14ac:dyDescent="0.35">
      <c r="A419" s="1">
        <v>41516</v>
      </c>
      <c r="B419">
        <v>38.113903999999998</v>
      </c>
      <c r="C419">
        <f t="shared" si="8"/>
        <v>-2.3958323828846399E-3</v>
      </c>
    </row>
    <row r="420" spans="1:3" x14ac:dyDescent="0.35">
      <c r="A420" s="1">
        <v>41520</v>
      </c>
      <c r="B420">
        <v>38.141333000000003</v>
      </c>
      <c r="C420">
        <f t="shared" si="8"/>
        <v>7.1939980156282449E-4</v>
      </c>
    </row>
    <row r="421" spans="1:3" x14ac:dyDescent="0.35">
      <c r="A421" s="1">
        <v>41521</v>
      </c>
      <c r="B421">
        <v>38.388173000000002</v>
      </c>
      <c r="C421">
        <f t="shared" si="8"/>
        <v>6.4508676168134752E-3</v>
      </c>
    </row>
    <row r="422" spans="1:3" x14ac:dyDescent="0.35">
      <c r="A422" s="1">
        <v>41522</v>
      </c>
      <c r="B422">
        <v>38.141333000000003</v>
      </c>
      <c r="C422">
        <f t="shared" si="8"/>
        <v>-6.4508676168135715E-3</v>
      </c>
    </row>
    <row r="423" spans="1:3" x14ac:dyDescent="0.35">
      <c r="A423" s="1">
        <v>41523</v>
      </c>
      <c r="B423">
        <v>38.296748999999998</v>
      </c>
      <c r="C423">
        <f t="shared" si="8"/>
        <v>4.0664603322850693E-3</v>
      </c>
    </row>
    <row r="424" spans="1:3" x14ac:dyDescent="0.35">
      <c r="A424" s="1">
        <v>41526</v>
      </c>
      <c r="B424">
        <v>38.671579999999999</v>
      </c>
      <c r="C424">
        <f t="shared" si="8"/>
        <v>9.7399532538459694E-3</v>
      </c>
    </row>
    <row r="425" spans="1:3" x14ac:dyDescent="0.35">
      <c r="A425" s="1">
        <v>41527</v>
      </c>
      <c r="B425">
        <v>38.872709999999998</v>
      </c>
      <c r="C425">
        <f t="shared" si="8"/>
        <v>5.1874986807207112E-3</v>
      </c>
    </row>
    <row r="426" spans="1:3" x14ac:dyDescent="0.35">
      <c r="A426" s="1">
        <v>41528</v>
      </c>
      <c r="B426">
        <v>39.549232000000003</v>
      </c>
      <c r="C426">
        <f t="shared" si="8"/>
        <v>1.7253813555557978E-2</v>
      </c>
    </row>
    <row r="427" spans="1:3" x14ac:dyDescent="0.35">
      <c r="A427" s="1">
        <v>41529</v>
      </c>
      <c r="B427">
        <v>39.933207000000003</v>
      </c>
      <c r="C427">
        <f t="shared" si="8"/>
        <v>9.6619578347513675E-3</v>
      </c>
    </row>
    <row r="428" spans="1:3" x14ac:dyDescent="0.35">
      <c r="A428" s="1">
        <v>41530</v>
      </c>
      <c r="B428">
        <v>39.823501</v>
      </c>
      <c r="C428">
        <f t="shared" si="8"/>
        <v>-2.7510179880750655E-3</v>
      </c>
    </row>
    <row r="429" spans="1:3" x14ac:dyDescent="0.35">
      <c r="A429" s="1">
        <v>41533</v>
      </c>
      <c r="B429">
        <v>41.267969999999998</v>
      </c>
      <c r="C429">
        <f t="shared" si="8"/>
        <v>3.5629438868204799E-2</v>
      </c>
    </row>
    <row r="430" spans="1:3" x14ac:dyDescent="0.35">
      <c r="A430" s="1">
        <v>41534</v>
      </c>
      <c r="B430">
        <v>41.505668999999997</v>
      </c>
      <c r="C430">
        <f t="shared" si="8"/>
        <v>5.7433660346767551E-3</v>
      </c>
    </row>
    <row r="431" spans="1:3" x14ac:dyDescent="0.35">
      <c r="A431" s="1">
        <v>41535</v>
      </c>
      <c r="B431">
        <v>42.529597000000003</v>
      </c>
      <c r="C431">
        <f t="shared" si="8"/>
        <v>2.4370213239379386E-2</v>
      </c>
    </row>
    <row r="432" spans="1:3" x14ac:dyDescent="0.35">
      <c r="A432" s="1">
        <v>41536</v>
      </c>
      <c r="B432">
        <v>43.452959</v>
      </c>
      <c r="C432">
        <f t="shared" si="8"/>
        <v>2.147871710202711E-2</v>
      </c>
    </row>
    <row r="433" spans="1:3" x14ac:dyDescent="0.35">
      <c r="A433" s="1">
        <v>41537</v>
      </c>
      <c r="B433">
        <v>42.767293000000002</v>
      </c>
      <c r="C433">
        <f t="shared" si="8"/>
        <v>-1.5905322449767268E-2</v>
      </c>
    </row>
    <row r="434" spans="1:3" x14ac:dyDescent="0.35">
      <c r="A434" s="1">
        <v>41540</v>
      </c>
      <c r="B434">
        <v>42.557022000000003</v>
      </c>
      <c r="C434">
        <f t="shared" si="8"/>
        <v>-4.9287574279338383E-3</v>
      </c>
    </row>
    <row r="435" spans="1:3" x14ac:dyDescent="0.35">
      <c r="A435" s="1">
        <v>41541</v>
      </c>
      <c r="B435">
        <v>42.803863</v>
      </c>
      <c r="C435">
        <f t="shared" si="8"/>
        <v>5.7834847434412402E-3</v>
      </c>
    </row>
    <row r="436" spans="1:3" x14ac:dyDescent="0.35">
      <c r="A436" s="1">
        <v>41542</v>
      </c>
      <c r="B436">
        <v>42.611877</v>
      </c>
      <c r="C436">
        <f t="shared" si="8"/>
        <v>-4.4953382902350016E-3</v>
      </c>
    </row>
    <row r="437" spans="1:3" x14ac:dyDescent="0.35">
      <c r="A437" s="1">
        <v>41543</v>
      </c>
      <c r="B437">
        <v>42.904428000000003</v>
      </c>
      <c r="C437">
        <f t="shared" si="8"/>
        <v>6.8420201567594378E-3</v>
      </c>
    </row>
    <row r="438" spans="1:3" x14ac:dyDescent="0.35">
      <c r="A438" s="1">
        <v>41544</v>
      </c>
      <c r="B438">
        <v>42.237045999999999</v>
      </c>
      <c r="C438">
        <f t="shared" si="8"/>
        <v>-1.5677334150293779E-2</v>
      </c>
    </row>
    <row r="439" spans="1:3" x14ac:dyDescent="0.35">
      <c r="A439" s="1">
        <v>41547</v>
      </c>
      <c r="B439">
        <v>42.310181999999998</v>
      </c>
      <c r="C439">
        <f t="shared" si="8"/>
        <v>1.7300630658655114E-3</v>
      </c>
    </row>
    <row r="440" spans="1:3" x14ac:dyDescent="0.35">
      <c r="A440" s="1">
        <v>41548</v>
      </c>
      <c r="B440">
        <v>43.187837999999999</v>
      </c>
      <c r="C440">
        <f t="shared" si="8"/>
        <v>2.0531161529628514E-2</v>
      </c>
    </row>
    <row r="441" spans="1:3" x14ac:dyDescent="0.35">
      <c r="A441" s="1">
        <v>41549</v>
      </c>
      <c r="B441">
        <v>43.224679000000002</v>
      </c>
      <c r="C441">
        <f t="shared" si="8"/>
        <v>8.5267744792416145E-4</v>
      </c>
    </row>
    <row r="442" spans="1:3" x14ac:dyDescent="0.35">
      <c r="A442" s="1">
        <v>41550</v>
      </c>
      <c r="B442">
        <v>42.883893</v>
      </c>
      <c r="C442">
        <f t="shared" si="8"/>
        <v>-7.9153043960150313E-3</v>
      </c>
    </row>
    <row r="443" spans="1:3" x14ac:dyDescent="0.35">
      <c r="A443" s="1">
        <v>41551</v>
      </c>
      <c r="B443">
        <v>43.768096</v>
      </c>
      <c r="C443">
        <f t="shared" si="8"/>
        <v>2.040884925460125E-2</v>
      </c>
    </row>
    <row r="444" spans="1:3" x14ac:dyDescent="0.35">
      <c r="A444" s="1">
        <v>41554</v>
      </c>
      <c r="B444">
        <v>43.307572999999998</v>
      </c>
      <c r="C444">
        <f t="shared" si="8"/>
        <v>-1.0577634352601215E-2</v>
      </c>
    </row>
    <row r="445" spans="1:3" x14ac:dyDescent="0.35">
      <c r="A445" s="1">
        <v>41555</v>
      </c>
      <c r="B445">
        <v>42.920732000000001</v>
      </c>
      <c r="C445">
        <f t="shared" si="8"/>
        <v>-8.9725431867282435E-3</v>
      </c>
    </row>
    <row r="446" spans="1:3" x14ac:dyDescent="0.35">
      <c r="A446" s="1">
        <v>41556</v>
      </c>
      <c r="B446">
        <v>42.745735000000003</v>
      </c>
      <c r="C446">
        <f t="shared" si="8"/>
        <v>-4.0855482791522487E-3</v>
      </c>
    </row>
    <row r="447" spans="1:3" x14ac:dyDescent="0.35">
      <c r="A447" s="1">
        <v>41557</v>
      </c>
      <c r="B447">
        <v>44.062829999999998</v>
      </c>
      <c r="C447">
        <f t="shared" si="8"/>
        <v>3.0347145582212933E-2</v>
      </c>
    </row>
    <row r="448" spans="1:3" x14ac:dyDescent="0.35">
      <c r="A448" s="1">
        <v>41558</v>
      </c>
      <c r="B448">
        <v>43.915463000000003</v>
      </c>
      <c r="C448">
        <f t="shared" si="8"/>
        <v>-3.350079498027003E-3</v>
      </c>
    </row>
    <row r="449" spans="1:3" x14ac:dyDescent="0.35">
      <c r="A449" s="1">
        <v>41561</v>
      </c>
      <c r="B449">
        <v>43.906250999999997</v>
      </c>
      <c r="C449">
        <f t="shared" si="8"/>
        <v>-2.097886641973615E-4</v>
      </c>
    </row>
    <row r="450" spans="1:3" x14ac:dyDescent="0.35">
      <c r="A450" s="1">
        <v>41562</v>
      </c>
      <c r="B450">
        <v>43.648358999999999</v>
      </c>
      <c r="C450">
        <f t="shared" si="8"/>
        <v>-5.8910146667180523E-3</v>
      </c>
    </row>
    <row r="451" spans="1:3" x14ac:dyDescent="0.35">
      <c r="A451" s="1">
        <v>41563</v>
      </c>
      <c r="B451">
        <v>44.947032999999998</v>
      </c>
      <c r="C451">
        <f t="shared" si="8"/>
        <v>2.9319064987808473E-2</v>
      </c>
    </row>
    <row r="452" spans="1:3" x14ac:dyDescent="0.35">
      <c r="A452" s="1">
        <v>41564</v>
      </c>
      <c r="B452">
        <v>45.748342000000001</v>
      </c>
      <c r="C452">
        <f t="shared" ref="C452:C515" si="9">LN(B452/B451)</f>
        <v>1.7670798562660722E-2</v>
      </c>
    </row>
    <row r="453" spans="1:3" x14ac:dyDescent="0.35">
      <c r="A453" s="1">
        <v>41565</v>
      </c>
      <c r="B453">
        <v>45.794396999999996</v>
      </c>
      <c r="C453">
        <f t="shared" si="9"/>
        <v>1.0061967642375222E-3</v>
      </c>
    </row>
    <row r="454" spans="1:3" x14ac:dyDescent="0.35">
      <c r="A454" s="1">
        <v>41568</v>
      </c>
      <c r="B454">
        <v>45.379925999999998</v>
      </c>
      <c r="C454">
        <f t="shared" si="9"/>
        <v>-9.0918987158488274E-3</v>
      </c>
    </row>
    <row r="455" spans="1:3" x14ac:dyDescent="0.35">
      <c r="A455" s="1">
        <v>41569</v>
      </c>
      <c r="B455">
        <v>45.803606000000002</v>
      </c>
      <c r="C455">
        <f t="shared" si="9"/>
        <v>9.2929729692040747E-3</v>
      </c>
    </row>
    <row r="456" spans="1:3" x14ac:dyDescent="0.35">
      <c r="A456" s="1">
        <v>41570</v>
      </c>
      <c r="B456">
        <v>45.094400999999998</v>
      </c>
      <c r="C456">
        <f t="shared" si="9"/>
        <v>-1.5604729184890052E-2</v>
      </c>
    </row>
    <row r="457" spans="1:3" x14ac:dyDescent="0.35">
      <c r="A457" s="1">
        <v>41571</v>
      </c>
      <c r="B457">
        <v>45.472028999999999</v>
      </c>
      <c r="C457">
        <f t="shared" si="9"/>
        <v>8.339297209214452E-3</v>
      </c>
    </row>
    <row r="458" spans="1:3" x14ac:dyDescent="0.35">
      <c r="A458" s="1">
        <v>41572</v>
      </c>
      <c r="B458">
        <v>44.919403000000003</v>
      </c>
      <c r="C458">
        <f t="shared" si="9"/>
        <v>-1.2227550181518781E-2</v>
      </c>
    </row>
    <row r="459" spans="1:3" x14ac:dyDescent="0.35">
      <c r="A459" s="1">
        <v>41575</v>
      </c>
      <c r="B459">
        <v>47.912801999999999</v>
      </c>
      <c r="C459">
        <f t="shared" si="9"/>
        <v>6.4512894355534922E-2</v>
      </c>
    </row>
    <row r="460" spans="1:3" x14ac:dyDescent="0.35">
      <c r="A460" s="1">
        <v>41576</v>
      </c>
      <c r="B460">
        <v>49.110160999999998</v>
      </c>
      <c r="C460">
        <f t="shared" si="9"/>
        <v>2.46832245568883E-2</v>
      </c>
    </row>
    <row r="461" spans="1:3" x14ac:dyDescent="0.35">
      <c r="A461" s="1">
        <v>41577</v>
      </c>
      <c r="B461">
        <v>48.935163000000003</v>
      </c>
      <c r="C461">
        <f t="shared" si="9"/>
        <v>-3.5697405790396804E-3</v>
      </c>
    </row>
    <row r="462" spans="1:3" x14ac:dyDescent="0.35">
      <c r="A462" s="1">
        <v>41578</v>
      </c>
      <c r="B462">
        <v>48.373325000000001</v>
      </c>
      <c r="C462">
        <f t="shared" si="9"/>
        <v>-1.1547692393975533E-2</v>
      </c>
    </row>
    <row r="463" spans="1:3" x14ac:dyDescent="0.35">
      <c r="A463" s="1">
        <v>41579</v>
      </c>
      <c r="B463">
        <v>48.336481999999997</v>
      </c>
      <c r="C463">
        <f t="shared" si="9"/>
        <v>-7.619289692594722E-4</v>
      </c>
    </row>
    <row r="464" spans="1:3" x14ac:dyDescent="0.35">
      <c r="A464" s="1">
        <v>41582</v>
      </c>
      <c r="B464">
        <v>48.852269</v>
      </c>
      <c r="C464">
        <f t="shared" si="9"/>
        <v>1.0614229263040283E-2</v>
      </c>
    </row>
    <row r="465" spans="1:3" x14ac:dyDescent="0.35">
      <c r="A465" s="1">
        <v>41583</v>
      </c>
      <c r="B465">
        <v>48.373325000000001</v>
      </c>
      <c r="C465">
        <f t="shared" si="9"/>
        <v>-9.85230029378081E-3</v>
      </c>
    </row>
    <row r="466" spans="1:3" x14ac:dyDescent="0.35">
      <c r="A466" s="1">
        <v>41584</v>
      </c>
      <c r="B466">
        <v>47.931223000000003</v>
      </c>
      <c r="C466">
        <f t="shared" si="9"/>
        <v>-9.1813962034240585E-3</v>
      </c>
    </row>
    <row r="467" spans="1:3" x14ac:dyDescent="0.35">
      <c r="A467" s="1">
        <v>41585</v>
      </c>
      <c r="B467">
        <v>47.249648000000001</v>
      </c>
      <c r="C467">
        <f t="shared" si="9"/>
        <v>-1.4321925047501446E-2</v>
      </c>
    </row>
    <row r="468" spans="1:3" x14ac:dyDescent="0.35">
      <c r="A468" s="1">
        <v>41586</v>
      </c>
      <c r="B468">
        <v>48.216745000000003</v>
      </c>
      <c r="C468">
        <f t="shared" si="9"/>
        <v>2.0261163187292527E-2</v>
      </c>
    </row>
    <row r="469" spans="1:3" x14ac:dyDescent="0.35">
      <c r="A469" s="1">
        <v>41589</v>
      </c>
      <c r="B469">
        <v>48.428589000000002</v>
      </c>
      <c r="C469">
        <f t="shared" si="9"/>
        <v>4.3839537930844951E-3</v>
      </c>
    </row>
    <row r="470" spans="1:3" x14ac:dyDescent="0.35">
      <c r="A470" s="1">
        <v>41590</v>
      </c>
      <c r="B470">
        <v>48.391745999999998</v>
      </c>
      <c r="C470">
        <f t="shared" si="9"/>
        <v>-7.6105916754636189E-4</v>
      </c>
    </row>
    <row r="471" spans="1:3" x14ac:dyDescent="0.35">
      <c r="A471" s="1">
        <v>41591</v>
      </c>
      <c r="B471">
        <v>47.765434999999997</v>
      </c>
      <c r="C471">
        <f t="shared" si="9"/>
        <v>-1.3027001222101917E-2</v>
      </c>
    </row>
    <row r="472" spans="1:3" x14ac:dyDescent="0.35">
      <c r="A472" s="1">
        <v>41592</v>
      </c>
      <c r="B472">
        <v>48.575955999999998</v>
      </c>
      <c r="C472">
        <f t="shared" si="9"/>
        <v>1.6826415208371616E-2</v>
      </c>
    </row>
    <row r="473" spans="1:3" x14ac:dyDescent="0.35">
      <c r="A473" s="1">
        <v>41593</v>
      </c>
      <c r="B473">
        <v>48.281218000000003</v>
      </c>
      <c r="C473">
        <f t="shared" si="9"/>
        <v>-6.0860522269248702E-3</v>
      </c>
    </row>
    <row r="474" spans="1:3" x14ac:dyDescent="0.35">
      <c r="A474" s="1">
        <v>41596</v>
      </c>
      <c r="B474">
        <v>47.765434999999997</v>
      </c>
      <c r="C474">
        <f t="shared" si="9"/>
        <v>-1.074036298144683E-2</v>
      </c>
    </row>
    <row r="475" spans="1:3" x14ac:dyDescent="0.35">
      <c r="A475" s="1">
        <v>41597</v>
      </c>
      <c r="B475">
        <v>47.875959000000002</v>
      </c>
      <c r="C475">
        <f t="shared" si="9"/>
        <v>2.3112178644969731E-3</v>
      </c>
    </row>
    <row r="476" spans="1:3" x14ac:dyDescent="0.35">
      <c r="A476" s="1">
        <v>41598</v>
      </c>
      <c r="B476">
        <v>47.700961999999997</v>
      </c>
      <c r="C476">
        <f t="shared" si="9"/>
        <v>-3.6619132259638094E-3</v>
      </c>
    </row>
    <row r="477" spans="1:3" x14ac:dyDescent="0.35">
      <c r="A477" s="1">
        <v>41599</v>
      </c>
      <c r="B477">
        <v>48.216745000000003</v>
      </c>
      <c r="C477">
        <f t="shared" si="9"/>
        <v>1.0754801958030491E-2</v>
      </c>
    </row>
    <row r="478" spans="1:3" x14ac:dyDescent="0.35">
      <c r="A478" s="1">
        <v>41600</v>
      </c>
      <c r="B478">
        <v>49.193055000000001</v>
      </c>
      <c r="C478">
        <f t="shared" si="9"/>
        <v>2.0046087634028143E-2</v>
      </c>
    </row>
    <row r="479" spans="1:3" x14ac:dyDescent="0.35">
      <c r="A479" s="1">
        <v>41603</v>
      </c>
      <c r="B479">
        <v>48.677267999999998</v>
      </c>
      <c r="C479">
        <f t="shared" si="9"/>
        <v>-1.0540310063941034E-2</v>
      </c>
    </row>
    <row r="480" spans="1:3" x14ac:dyDescent="0.35">
      <c r="A480" s="1">
        <v>41604</v>
      </c>
      <c r="B480">
        <v>47.783856</v>
      </c>
      <c r="C480">
        <f t="shared" si="9"/>
        <v>-1.8524303069492709E-2</v>
      </c>
    </row>
    <row r="481" spans="1:3" x14ac:dyDescent="0.35">
      <c r="A481" s="1">
        <v>41605</v>
      </c>
      <c r="B481">
        <v>47.590434000000002</v>
      </c>
      <c r="C481">
        <f t="shared" si="9"/>
        <v>-4.0560672100699571E-3</v>
      </c>
    </row>
    <row r="482" spans="1:3" x14ac:dyDescent="0.35">
      <c r="A482" s="1">
        <v>41607</v>
      </c>
      <c r="B482">
        <v>47.323332999999998</v>
      </c>
      <c r="C482">
        <f t="shared" si="9"/>
        <v>-5.6283026907384031E-3</v>
      </c>
    </row>
    <row r="483" spans="1:3" x14ac:dyDescent="0.35">
      <c r="A483" s="1">
        <v>41610</v>
      </c>
      <c r="B483">
        <v>47.415436</v>
      </c>
      <c r="C483">
        <f t="shared" si="9"/>
        <v>1.9443577320810077E-3</v>
      </c>
    </row>
    <row r="484" spans="1:3" x14ac:dyDescent="0.35">
      <c r="A484" s="1">
        <v>41611</v>
      </c>
      <c r="B484">
        <v>46.936492000000001</v>
      </c>
      <c r="C484">
        <f t="shared" si="9"/>
        <v>-1.0152375768135971E-2</v>
      </c>
    </row>
    <row r="485" spans="1:3" x14ac:dyDescent="0.35">
      <c r="A485" s="1">
        <v>41612</v>
      </c>
      <c r="B485">
        <v>47.047020000000003</v>
      </c>
      <c r="C485">
        <f t="shared" si="9"/>
        <v>2.3520732222837774E-3</v>
      </c>
    </row>
    <row r="486" spans="1:3" x14ac:dyDescent="0.35">
      <c r="A486" s="1">
        <v>41613</v>
      </c>
      <c r="B486">
        <v>46.789124999999999</v>
      </c>
      <c r="C486">
        <f t="shared" si="9"/>
        <v>-5.4967230236393902E-3</v>
      </c>
    </row>
    <row r="487" spans="1:3" x14ac:dyDescent="0.35">
      <c r="A487" s="1">
        <v>41614</v>
      </c>
      <c r="B487">
        <v>46.678600000000003</v>
      </c>
      <c r="C487">
        <f t="shared" si="9"/>
        <v>-2.3649885886368989E-3</v>
      </c>
    </row>
    <row r="488" spans="1:3" x14ac:dyDescent="0.35">
      <c r="A488" s="1">
        <v>41617</v>
      </c>
      <c r="B488">
        <v>47.166753999999997</v>
      </c>
      <c r="C488">
        <f t="shared" si="9"/>
        <v>1.0403464465990678E-2</v>
      </c>
    </row>
    <row r="489" spans="1:3" x14ac:dyDescent="0.35">
      <c r="A489" s="1">
        <v>41618</v>
      </c>
      <c r="B489">
        <v>47.185175000000001</v>
      </c>
      <c r="C489">
        <f t="shared" si="9"/>
        <v>3.9047426860889628E-4</v>
      </c>
    </row>
    <row r="490" spans="1:3" x14ac:dyDescent="0.35">
      <c r="A490" s="1">
        <v>41619</v>
      </c>
      <c r="B490">
        <v>46.650970000000001</v>
      </c>
      <c r="C490">
        <f t="shared" si="9"/>
        <v>-1.1386034054597569E-2</v>
      </c>
    </row>
    <row r="491" spans="1:3" x14ac:dyDescent="0.35">
      <c r="A491" s="1">
        <v>41620</v>
      </c>
      <c r="B491">
        <v>46.558863000000002</v>
      </c>
      <c r="C491">
        <f t="shared" si="9"/>
        <v>-1.9763371956717435E-3</v>
      </c>
    </row>
    <row r="492" spans="1:3" x14ac:dyDescent="0.35">
      <c r="A492" s="1">
        <v>41621</v>
      </c>
      <c r="B492">
        <v>46.724651999999999</v>
      </c>
      <c r="C492">
        <f t="shared" si="9"/>
        <v>3.5545224589112914E-3</v>
      </c>
    </row>
    <row r="493" spans="1:3" x14ac:dyDescent="0.35">
      <c r="A493" s="1">
        <v>41624</v>
      </c>
      <c r="B493">
        <v>46.862810000000003</v>
      </c>
      <c r="C493">
        <f t="shared" si="9"/>
        <v>2.9524916566847294E-3</v>
      </c>
    </row>
    <row r="494" spans="1:3" x14ac:dyDescent="0.35">
      <c r="A494" s="1">
        <v>41625</v>
      </c>
      <c r="B494">
        <v>47.065438</v>
      </c>
      <c r="C494">
        <f t="shared" si="9"/>
        <v>4.3145340969212324E-3</v>
      </c>
    </row>
    <row r="495" spans="1:3" x14ac:dyDescent="0.35">
      <c r="A495" s="1">
        <v>41626</v>
      </c>
      <c r="B495">
        <v>48.437798000000001</v>
      </c>
      <c r="C495">
        <f t="shared" si="9"/>
        <v>2.8741528118273973E-2</v>
      </c>
    </row>
    <row r="496" spans="1:3" x14ac:dyDescent="0.35">
      <c r="A496" s="1">
        <v>41627</v>
      </c>
      <c r="B496">
        <v>49.589105000000004</v>
      </c>
      <c r="C496">
        <f t="shared" si="9"/>
        <v>2.3490692991923263E-2</v>
      </c>
    </row>
    <row r="497" spans="1:3" x14ac:dyDescent="0.35">
      <c r="A497" s="1">
        <v>41628</v>
      </c>
      <c r="B497">
        <v>49.156211999999996</v>
      </c>
      <c r="C497">
        <f t="shared" si="9"/>
        <v>-8.7679251315128087E-3</v>
      </c>
    </row>
    <row r="498" spans="1:3" x14ac:dyDescent="0.35">
      <c r="A498" s="1">
        <v>41631</v>
      </c>
      <c r="B498">
        <v>49.119373000000003</v>
      </c>
      <c r="C498">
        <f t="shared" si="9"/>
        <v>-7.4970811367806964E-4</v>
      </c>
    </row>
    <row r="499" spans="1:3" x14ac:dyDescent="0.35">
      <c r="A499" s="1">
        <v>41632</v>
      </c>
      <c r="B499">
        <v>48.999636000000002</v>
      </c>
      <c r="C499">
        <f t="shared" si="9"/>
        <v>-2.4406495878315907E-3</v>
      </c>
    </row>
    <row r="500" spans="1:3" x14ac:dyDescent="0.35">
      <c r="A500" s="1">
        <v>41634</v>
      </c>
      <c r="B500">
        <v>49.368051999999999</v>
      </c>
      <c r="C500">
        <f t="shared" si="9"/>
        <v>7.4906248204924565E-3</v>
      </c>
    </row>
    <row r="501" spans="1:3" x14ac:dyDescent="0.35">
      <c r="A501" s="1">
        <v>41635</v>
      </c>
      <c r="B501">
        <v>48.953584999999997</v>
      </c>
      <c r="C501">
        <f t="shared" si="9"/>
        <v>-8.4308900393933548E-3</v>
      </c>
    </row>
    <row r="502" spans="1:3" x14ac:dyDescent="0.35">
      <c r="A502" s="1">
        <v>41638</v>
      </c>
      <c r="B502">
        <v>49.202264</v>
      </c>
      <c r="C502">
        <f t="shared" si="9"/>
        <v>5.0670344070041654E-3</v>
      </c>
    </row>
    <row r="503" spans="1:3" x14ac:dyDescent="0.35">
      <c r="A503" s="1">
        <v>41639</v>
      </c>
      <c r="B503">
        <v>49.285722999999997</v>
      </c>
      <c r="C503">
        <f t="shared" si="9"/>
        <v>1.6948060879156586E-3</v>
      </c>
    </row>
    <row r="504" spans="1:3" x14ac:dyDescent="0.35">
      <c r="A504" s="1">
        <v>41641</v>
      </c>
      <c r="B504">
        <v>48.469701999999998</v>
      </c>
      <c r="C504">
        <f t="shared" si="9"/>
        <v>-1.669554308210594E-2</v>
      </c>
    </row>
    <row r="505" spans="1:3" x14ac:dyDescent="0.35">
      <c r="A505" s="1">
        <v>41642</v>
      </c>
      <c r="B505">
        <v>49.007531</v>
      </c>
      <c r="C505">
        <f t="shared" si="9"/>
        <v>1.1035078472964697E-2</v>
      </c>
    </row>
    <row r="506" spans="1:3" x14ac:dyDescent="0.35">
      <c r="A506" s="1">
        <v>41645</v>
      </c>
      <c r="B506">
        <v>48.812800000000003</v>
      </c>
      <c r="C506">
        <f t="shared" si="9"/>
        <v>-3.9814066307558779E-3</v>
      </c>
    </row>
    <row r="507" spans="1:3" x14ac:dyDescent="0.35">
      <c r="A507" s="1">
        <v>41646</v>
      </c>
      <c r="B507">
        <v>48.738619</v>
      </c>
      <c r="C507">
        <f t="shared" si="9"/>
        <v>-1.5208597693177309E-3</v>
      </c>
    </row>
    <row r="508" spans="1:3" x14ac:dyDescent="0.35">
      <c r="A508" s="1">
        <v>41647</v>
      </c>
      <c r="B508">
        <v>49.536088999999997</v>
      </c>
      <c r="C508">
        <f t="shared" si="9"/>
        <v>1.6229760860364373E-2</v>
      </c>
    </row>
    <row r="509" spans="1:3" x14ac:dyDescent="0.35">
      <c r="A509" s="1">
        <v>41648</v>
      </c>
      <c r="B509">
        <v>51.029034000000003</v>
      </c>
      <c r="C509">
        <f t="shared" si="9"/>
        <v>2.9693290216777989E-2</v>
      </c>
    </row>
    <row r="510" spans="1:3" x14ac:dyDescent="0.35">
      <c r="A510" s="1">
        <v>41649</v>
      </c>
      <c r="B510">
        <v>52.095424999999999</v>
      </c>
      <c r="C510">
        <f t="shared" si="9"/>
        <v>2.0682368147886251E-2</v>
      </c>
    </row>
    <row r="511" spans="1:3" x14ac:dyDescent="0.35">
      <c r="A511" s="1">
        <v>41652</v>
      </c>
      <c r="B511">
        <v>51.390678999999999</v>
      </c>
      <c r="C511">
        <f t="shared" si="9"/>
        <v>-1.362031939929397E-2</v>
      </c>
    </row>
    <row r="512" spans="1:3" x14ac:dyDescent="0.35">
      <c r="A512" s="1">
        <v>41653</v>
      </c>
      <c r="B512">
        <v>51.631777999999997</v>
      </c>
      <c r="C512">
        <f t="shared" si="9"/>
        <v>4.6805220370916287E-3</v>
      </c>
    </row>
    <row r="513" spans="1:3" x14ac:dyDescent="0.35">
      <c r="A513" s="1">
        <v>41654</v>
      </c>
      <c r="B513">
        <v>50.537568999999998</v>
      </c>
      <c r="C513">
        <f t="shared" si="9"/>
        <v>-2.1420335352499011E-2</v>
      </c>
    </row>
    <row r="514" spans="1:3" x14ac:dyDescent="0.35">
      <c r="A514" s="1">
        <v>41655</v>
      </c>
      <c r="B514">
        <v>50.815756999999998</v>
      </c>
      <c r="C514">
        <f t="shared" si="9"/>
        <v>5.4894833660612376E-3</v>
      </c>
    </row>
    <row r="515" spans="1:3" x14ac:dyDescent="0.35">
      <c r="A515" s="1">
        <v>41656</v>
      </c>
      <c r="B515">
        <v>50.407749000000003</v>
      </c>
      <c r="C515">
        <f t="shared" si="9"/>
        <v>-8.0615703957954924E-3</v>
      </c>
    </row>
    <row r="516" spans="1:3" x14ac:dyDescent="0.35">
      <c r="A516" s="1">
        <v>41660</v>
      </c>
      <c r="B516">
        <v>50.621026000000001</v>
      </c>
      <c r="C516">
        <f t="shared" ref="C516:C579" si="10">LN(B516/B515)</f>
        <v>4.2221103210785841E-3</v>
      </c>
    </row>
    <row r="517" spans="1:3" x14ac:dyDescent="0.35">
      <c r="A517" s="1">
        <v>41661</v>
      </c>
      <c r="B517">
        <v>50.825032</v>
      </c>
      <c r="C517">
        <f t="shared" si="10"/>
        <v>4.0219655455420757E-3</v>
      </c>
    </row>
    <row r="518" spans="1:3" x14ac:dyDescent="0.35">
      <c r="A518" s="1">
        <v>41662</v>
      </c>
      <c r="B518">
        <v>50.027557999999999</v>
      </c>
      <c r="C518">
        <f t="shared" si="10"/>
        <v>-1.5814975530363692E-2</v>
      </c>
    </row>
    <row r="519" spans="1:3" x14ac:dyDescent="0.35">
      <c r="A519" s="1">
        <v>41663</v>
      </c>
      <c r="B519">
        <v>47.236398000000001</v>
      </c>
      <c r="C519">
        <f t="shared" si="10"/>
        <v>-5.7409274114771883E-2</v>
      </c>
    </row>
    <row r="520" spans="1:3" x14ac:dyDescent="0.35">
      <c r="A520" s="1">
        <v>41666</v>
      </c>
      <c r="B520">
        <v>46.105100999999998</v>
      </c>
      <c r="C520">
        <f t="shared" si="10"/>
        <v>-2.4241144840010147E-2</v>
      </c>
    </row>
    <row r="521" spans="1:3" x14ac:dyDescent="0.35">
      <c r="A521" s="1">
        <v>41667</v>
      </c>
      <c r="B521">
        <v>47.356948000000003</v>
      </c>
      <c r="C521">
        <f t="shared" si="10"/>
        <v>2.6789951291193156E-2</v>
      </c>
    </row>
    <row r="522" spans="1:3" x14ac:dyDescent="0.35">
      <c r="A522" s="1">
        <v>41668</v>
      </c>
      <c r="B522">
        <v>46.568748999999997</v>
      </c>
      <c r="C522">
        <f t="shared" si="10"/>
        <v>-1.6783852085398641E-2</v>
      </c>
    </row>
    <row r="523" spans="1:3" x14ac:dyDescent="0.35">
      <c r="A523" s="1">
        <v>41669</v>
      </c>
      <c r="B523">
        <v>46.819119000000001</v>
      </c>
      <c r="C523">
        <f t="shared" si="10"/>
        <v>5.3619512944742247E-3</v>
      </c>
    </row>
    <row r="524" spans="1:3" x14ac:dyDescent="0.35">
      <c r="A524" s="1">
        <v>41670</v>
      </c>
      <c r="B524">
        <v>46.336925000000001</v>
      </c>
      <c r="C524">
        <f t="shared" si="10"/>
        <v>-1.0352485696916949E-2</v>
      </c>
    </row>
    <row r="525" spans="1:3" x14ac:dyDescent="0.35">
      <c r="A525" s="1">
        <v>41673</v>
      </c>
      <c r="B525">
        <v>45.103620999999997</v>
      </c>
      <c r="C525">
        <f t="shared" si="10"/>
        <v>-2.6976627909789101E-2</v>
      </c>
    </row>
    <row r="526" spans="1:3" x14ac:dyDescent="0.35">
      <c r="A526" s="1">
        <v>41674</v>
      </c>
      <c r="B526">
        <v>45.381808999999997</v>
      </c>
      <c r="C526">
        <f t="shared" si="10"/>
        <v>6.1488103990680653E-3</v>
      </c>
    </row>
    <row r="527" spans="1:3" x14ac:dyDescent="0.35">
      <c r="A527" s="1">
        <v>41675</v>
      </c>
      <c r="B527">
        <v>45.010893000000003</v>
      </c>
      <c r="C527">
        <f t="shared" si="10"/>
        <v>-8.2068147895307218E-3</v>
      </c>
    </row>
    <row r="528" spans="1:3" x14ac:dyDescent="0.35">
      <c r="A528" s="1">
        <v>41676</v>
      </c>
      <c r="B528">
        <v>45.418900999999998</v>
      </c>
      <c r="C528">
        <f t="shared" si="10"/>
        <v>9.0238128518409389E-3</v>
      </c>
    </row>
    <row r="529" spans="1:3" x14ac:dyDescent="0.35">
      <c r="A529" s="1">
        <v>41677</v>
      </c>
      <c r="B529">
        <v>46.670752</v>
      </c>
      <c r="C529">
        <f t="shared" si="10"/>
        <v>2.7189332971266078E-2</v>
      </c>
    </row>
    <row r="530" spans="1:3" x14ac:dyDescent="0.35">
      <c r="A530" s="1">
        <v>41680</v>
      </c>
      <c r="B530">
        <v>48.330607000000001</v>
      </c>
      <c r="C530">
        <f t="shared" si="10"/>
        <v>3.4947372298299084E-2</v>
      </c>
    </row>
    <row r="531" spans="1:3" x14ac:dyDescent="0.35">
      <c r="A531" s="1">
        <v>41681</v>
      </c>
      <c r="B531">
        <v>48.794254000000002</v>
      </c>
      <c r="C531">
        <f t="shared" si="10"/>
        <v>9.5475147598850958E-3</v>
      </c>
    </row>
    <row r="532" spans="1:3" x14ac:dyDescent="0.35">
      <c r="A532" s="1">
        <v>41682</v>
      </c>
      <c r="B532">
        <v>49.007531</v>
      </c>
      <c r="C532">
        <f t="shared" si="10"/>
        <v>4.3614201536143022E-3</v>
      </c>
    </row>
    <row r="533" spans="1:3" x14ac:dyDescent="0.35">
      <c r="A533" s="1">
        <v>41683</v>
      </c>
      <c r="B533">
        <v>49.601002999999999</v>
      </c>
      <c r="C533">
        <f t="shared" si="10"/>
        <v>1.20370751221343E-2</v>
      </c>
    </row>
    <row r="534" spans="1:3" x14ac:dyDescent="0.35">
      <c r="A534" s="1">
        <v>41684</v>
      </c>
      <c r="B534">
        <v>50.417020000000001</v>
      </c>
      <c r="C534">
        <f t="shared" si="10"/>
        <v>1.6317761182128267E-2</v>
      </c>
    </row>
    <row r="535" spans="1:3" x14ac:dyDescent="0.35">
      <c r="A535" s="1">
        <v>41688</v>
      </c>
      <c r="B535">
        <v>50.658118999999999</v>
      </c>
      <c r="C535">
        <f t="shared" si="10"/>
        <v>4.7706975159403286E-3</v>
      </c>
    </row>
    <row r="536" spans="1:3" x14ac:dyDescent="0.35">
      <c r="A536" s="1">
        <v>41689</v>
      </c>
      <c r="B536">
        <v>49.573182000000003</v>
      </c>
      <c r="C536">
        <f t="shared" si="10"/>
        <v>-2.1649511974781498E-2</v>
      </c>
    </row>
    <row r="537" spans="1:3" x14ac:dyDescent="0.35">
      <c r="A537" s="1">
        <v>41690</v>
      </c>
      <c r="B537">
        <v>49.934826000000001</v>
      </c>
      <c r="C537">
        <f t="shared" si="10"/>
        <v>7.2686731352329791E-3</v>
      </c>
    </row>
    <row r="538" spans="1:3" x14ac:dyDescent="0.35">
      <c r="A538" s="1">
        <v>41691</v>
      </c>
      <c r="B538">
        <v>50.203743000000003</v>
      </c>
      <c r="C538">
        <f t="shared" si="10"/>
        <v>5.3709105119440909E-3</v>
      </c>
    </row>
    <row r="539" spans="1:3" x14ac:dyDescent="0.35">
      <c r="A539" s="1">
        <v>41694</v>
      </c>
      <c r="B539">
        <v>50.361384999999999</v>
      </c>
      <c r="C539">
        <f t="shared" si="10"/>
        <v>3.1351251125943847E-3</v>
      </c>
    </row>
    <row r="540" spans="1:3" x14ac:dyDescent="0.35">
      <c r="A540" s="1">
        <v>41695</v>
      </c>
      <c r="B540">
        <v>49.777188000000002</v>
      </c>
      <c r="C540">
        <f t="shared" si="10"/>
        <v>-1.1667903989387225E-2</v>
      </c>
    </row>
    <row r="541" spans="1:3" x14ac:dyDescent="0.35">
      <c r="A541" s="1">
        <v>41696</v>
      </c>
      <c r="B541">
        <v>49.675184999999999</v>
      </c>
      <c r="C541">
        <f t="shared" si="10"/>
        <v>-2.0512941559960524E-3</v>
      </c>
    </row>
    <row r="542" spans="1:3" x14ac:dyDescent="0.35">
      <c r="A542" s="1">
        <v>41697</v>
      </c>
      <c r="B542">
        <v>50.027557999999999</v>
      </c>
      <c r="C542">
        <f t="shared" si="10"/>
        <v>7.0685009569668089E-3</v>
      </c>
    </row>
    <row r="543" spans="1:3" x14ac:dyDescent="0.35">
      <c r="A543" s="1">
        <v>41698</v>
      </c>
      <c r="B543">
        <v>49.860644999999998</v>
      </c>
      <c r="C543">
        <f t="shared" si="10"/>
        <v>-3.3419993621005978E-3</v>
      </c>
    </row>
    <row r="544" spans="1:3" x14ac:dyDescent="0.35">
      <c r="A544" s="1">
        <v>41701</v>
      </c>
      <c r="B544">
        <v>49.601002999999999</v>
      </c>
      <c r="C544">
        <f t="shared" si="10"/>
        <v>-5.2209589325415964E-3</v>
      </c>
    </row>
    <row r="545" spans="1:3" x14ac:dyDescent="0.35">
      <c r="A545" s="1">
        <v>41702</v>
      </c>
      <c r="B545">
        <v>52.317974</v>
      </c>
      <c r="C545">
        <f t="shared" si="10"/>
        <v>5.3328927856971055E-2</v>
      </c>
    </row>
    <row r="546" spans="1:3" x14ac:dyDescent="0.35">
      <c r="A546" s="1">
        <v>41703</v>
      </c>
      <c r="B546">
        <v>52.494162000000003</v>
      </c>
      <c r="C546">
        <f t="shared" si="10"/>
        <v>3.3619802568107598E-3</v>
      </c>
    </row>
    <row r="547" spans="1:3" x14ac:dyDescent="0.35">
      <c r="A547" s="1">
        <v>41704</v>
      </c>
      <c r="B547">
        <v>51.520502999999998</v>
      </c>
      <c r="C547">
        <f t="shared" si="10"/>
        <v>-1.8722118467203591E-2</v>
      </c>
    </row>
    <row r="548" spans="1:3" x14ac:dyDescent="0.35">
      <c r="A548" s="1">
        <v>41705</v>
      </c>
      <c r="B548">
        <v>51.770873000000002</v>
      </c>
      <c r="C548">
        <f t="shared" si="10"/>
        <v>4.8478488725316364E-3</v>
      </c>
    </row>
    <row r="549" spans="1:3" x14ac:dyDescent="0.35">
      <c r="A549" s="1">
        <v>41708</v>
      </c>
      <c r="B549">
        <v>52.058332</v>
      </c>
      <c r="C549">
        <f t="shared" si="10"/>
        <v>5.5371652795019365E-3</v>
      </c>
    </row>
    <row r="550" spans="1:3" x14ac:dyDescent="0.35">
      <c r="A550" s="1">
        <v>41709</v>
      </c>
      <c r="B550">
        <v>51.770873000000002</v>
      </c>
      <c r="C550">
        <f t="shared" si="10"/>
        <v>-5.5371652795018983E-3</v>
      </c>
    </row>
    <row r="551" spans="1:3" x14ac:dyDescent="0.35">
      <c r="A551" s="1">
        <v>41710</v>
      </c>
      <c r="B551">
        <v>51.223768999999997</v>
      </c>
      <c r="C551">
        <f t="shared" si="10"/>
        <v>-1.0624031218267795E-2</v>
      </c>
    </row>
    <row r="552" spans="1:3" x14ac:dyDescent="0.35">
      <c r="A552" s="1">
        <v>41711</v>
      </c>
      <c r="B552">
        <v>50.240834999999997</v>
      </c>
      <c r="C552">
        <f t="shared" si="10"/>
        <v>-1.9375520356701221E-2</v>
      </c>
    </row>
    <row r="553" spans="1:3" x14ac:dyDescent="0.35">
      <c r="A553" s="1">
        <v>41712</v>
      </c>
      <c r="B553">
        <v>50.073922000000003</v>
      </c>
      <c r="C553">
        <f t="shared" si="10"/>
        <v>-3.327788633038556E-3</v>
      </c>
    </row>
    <row r="554" spans="1:3" x14ac:dyDescent="0.35">
      <c r="A554" s="1">
        <v>41715</v>
      </c>
      <c r="B554">
        <v>50.741574999999997</v>
      </c>
      <c r="C554">
        <f t="shared" si="10"/>
        <v>1.3245240676798997E-2</v>
      </c>
    </row>
    <row r="555" spans="1:3" x14ac:dyDescent="0.35">
      <c r="A555" s="1">
        <v>41716</v>
      </c>
      <c r="B555">
        <v>50.750847</v>
      </c>
      <c r="C555">
        <f t="shared" si="10"/>
        <v>1.8271314927922926E-4</v>
      </c>
    </row>
    <row r="556" spans="1:3" x14ac:dyDescent="0.35">
      <c r="A556" s="1">
        <v>41717</v>
      </c>
      <c r="B556">
        <v>50.760122000000003</v>
      </c>
      <c r="C556">
        <f t="shared" si="10"/>
        <v>1.8273887279733264E-4</v>
      </c>
    </row>
    <row r="557" spans="1:3" x14ac:dyDescent="0.35">
      <c r="A557" s="1">
        <v>41718</v>
      </c>
      <c r="B557">
        <v>49.869916000000003</v>
      </c>
      <c r="C557">
        <f t="shared" si="10"/>
        <v>-1.7693111133369459E-2</v>
      </c>
    </row>
    <row r="558" spans="1:3" x14ac:dyDescent="0.35">
      <c r="A558" s="1">
        <v>41719</v>
      </c>
      <c r="B558">
        <v>48.274971000000001</v>
      </c>
      <c r="C558">
        <f t="shared" si="10"/>
        <v>-3.250470758784154E-2</v>
      </c>
    </row>
    <row r="559" spans="1:3" x14ac:dyDescent="0.35">
      <c r="A559" s="1">
        <v>41722</v>
      </c>
      <c r="B559">
        <v>47.329129999999999</v>
      </c>
      <c r="C559">
        <f t="shared" si="10"/>
        <v>-1.9787265416338715E-2</v>
      </c>
    </row>
    <row r="560" spans="1:3" x14ac:dyDescent="0.35">
      <c r="A560" s="1">
        <v>41723</v>
      </c>
      <c r="B560">
        <v>47.329129999999999</v>
      </c>
      <c r="C560">
        <f t="shared" si="10"/>
        <v>0</v>
      </c>
    </row>
    <row r="561" spans="1:3" x14ac:dyDescent="0.35">
      <c r="A561" s="1">
        <v>41724</v>
      </c>
      <c r="B561">
        <v>48.831347000000001</v>
      </c>
      <c r="C561">
        <f t="shared" si="10"/>
        <v>3.124650102076678E-2</v>
      </c>
    </row>
    <row r="562" spans="1:3" x14ac:dyDescent="0.35">
      <c r="A562" s="1">
        <v>41725</v>
      </c>
      <c r="B562">
        <v>48.525340999999997</v>
      </c>
      <c r="C562">
        <f t="shared" si="10"/>
        <v>-6.2863068579176408E-3</v>
      </c>
    </row>
    <row r="563" spans="1:3" x14ac:dyDescent="0.35">
      <c r="A563" s="1">
        <v>41726</v>
      </c>
      <c r="B563">
        <v>48.052419</v>
      </c>
      <c r="C563">
        <f t="shared" si="10"/>
        <v>-9.7936787944799993E-3</v>
      </c>
    </row>
    <row r="564" spans="1:3" x14ac:dyDescent="0.35">
      <c r="A564" s="1">
        <v>41729</v>
      </c>
      <c r="B564">
        <v>48.172967999999997</v>
      </c>
      <c r="C564">
        <f t="shared" si="10"/>
        <v>2.5055563157220457E-3</v>
      </c>
    </row>
    <row r="565" spans="1:3" x14ac:dyDescent="0.35">
      <c r="A565" s="1">
        <v>41730</v>
      </c>
      <c r="B565">
        <v>48.098782999999997</v>
      </c>
      <c r="C565">
        <f t="shared" si="10"/>
        <v>-1.5411585208104704E-3</v>
      </c>
    </row>
    <row r="566" spans="1:3" x14ac:dyDescent="0.35">
      <c r="A566" s="1">
        <v>41731</v>
      </c>
      <c r="B566">
        <v>48.173487000000002</v>
      </c>
      <c r="C566">
        <f t="shared" si="10"/>
        <v>1.5519321398295648E-3</v>
      </c>
    </row>
    <row r="567" spans="1:3" x14ac:dyDescent="0.35">
      <c r="A567" s="1">
        <v>41732</v>
      </c>
      <c r="B567">
        <v>47.501167000000002</v>
      </c>
      <c r="C567">
        <f t="shared" si="10"/>
        <v>-1.4054528316306904E-2</v>
      </c>
    </row>
    <row r="568" spans="1:3" x14ac:dyDescent="0.35">
      <c r="A568" s="1">
        <v>41733</v>
      </c>
      <c r="B568">
        <v>46.586067</v>
      </c>
      <c r="C568">
        <f t="shared" si="10"/>
        <v>-1.9452774151403347E-2</v>
      </c>
    </row>
    <row r="569" spans="1:3" x14ac:dyDescent="0.35">
      <c r="A569" s="1">
        <v>41736</v>
      </c>
      <c r="B569">
        <v>46.950239000000003</v>
      </c>
      <c r="C569">
        <f t="shared" si="10"/>
        <v>7.7867911547009946E-3</v>
      </c>
    </row>
    <row r="570" spans="1:3" x14ac:dyDescent="0.35">
      <c r="A570" s="1">
        <v>41737</v>
      </c>
      <c r="B570">
        <v>45.811034999999997</v>
      </c>
      <c r="C570">
        <f t="shared" si="10"/>
        <v>-2.456329519948583E-2</v>
      </c>
    </row>
    <row r="571" spans="1:3" x14ac:dyDescent="0.35">
      <c r="A571" s="1">
        <v>41738</v>
      </c>
      <c r="B571">
        <v>47.221035000000001</v>
      </c>
      <c r="C571">
        <f t="shared" si="10"/>
        <v>3.0314449132020863E-2</v>
      </c>
    </row>
    <row r="572" spans="1:3" x14ac:dyDescent="0.35">
      <c r="A572" s="1">
        <v>41739</v>
      </c>
      <c r="B572">
        <v>46.025803000000003</v>
      </c>
      <c r="C572">
        <f t="shared" si="10"/>
        <v>-2.5637276089086058E-2</v>
      </c>
    </row>
    <row r="573" spans="1:3" x14ac:dyDescent="0.35">
      <c r="A573" s="1">
        <v>41740</v>
      </c>
      <c r="B573">
        <v>45.596266999999997</v>
      </c>
      <c r="C573">
        <f t="shared" si="10"/>
        <v>-9.3763248723865676E-3</v>
      </c>
    </row>
    <row r="574" spans="1:3" x14ac:dyDescent="0.35">
      <c r="A574" s="1">
        <v>41743</v>
      </c>
      <c r="B574">
        <v>44.783880000000003</v>
      </c>
      <c r="C574">
        <f t="shared" si="10"/>
        <v>-1.7977595893104773E-2</v>
      </c>
    </row>
    <row r="575" spans="1:3" x14ac:dyDescent="0.35">
      <c r="A575" s="1">
        <v>41744</v>
      </c>
      <c r="B575">
        <v>44.979971999999997</v>
      </c>
      <c r="C575">
        <f t="shared" si="10"/>
        <v>4.3690707909824766E-3</v>
      </c>
    </row>
    <row r="576" spans="1:3" x14ac:dyDescent="0.35">
      <c r="A576" s="1">
        <v>41745</v>
      </c>
      <c r="B576">
        <v>45.857723</v>
      </c>
      <c r="C576">
        <f t="shared" si="10"/>
        <v>1.9326301052933575E-2</v>
      </c>
    </row>
    <row r="577" spans="1:3" x14ac:dyDescent="0.35">
      <c r="A577" s="1">
        <v>41746</v>
      </c>
      <c r="B577">
        <v>46.184542999999998</v>
      </c>
      <c r="C577">
        <f t="shared" si="10"/>
        <v>7.1015499230465797E-3</v>
      </c>
    </row>
    <row r="578" spans="1:3" x14ac:dyDescent="0.35">
      <c r="A578" s="1">
        <v>41750</v>
      </c>
      <c r="B578">
        <v>47.165007000000003</v>
      </c>
      <c r="C578">
        <f t="shared" si="10"/>
        <v>2.1007065508876401E-2</v>
      </c>
    </row>
    <row r="579" spans="1:3" x14ac:dyDescent="0.35">
      <c r="A579" s="1">
        <v>41751</v>
      </c>
      <c r="B579">
        <v>47.613222999999998</v>
      </c>
      <c r="C579">
        <f t="shared" si="10"/>
        <v>9.4582762604357041E-3</v>
      </c>
    </row>
    <row r="580" spans="1:3" x14ac:dyDescent="0.35">
      <c r="A580" s="1">
        <v>41752</v>
      </c>
      <c r="B580">
        <v>47.575870999999999</v>
      </c>
      <c r="C580">
        <f t="shared" ref="C580:C643" si="11">LN(B580/B579)</f>
        <v>-7.8479582791501164E-4</v>
      </c>
    </row>
    <row r="581" spans="1:3" x14ac:dyDescent="0.35">
      <c r="A581" s="1">
        <v>41753</v>
      </c>
      <c r="B581">
        <v>47.351762999999998</v>
      </c>
      <c r="C581">
        <f t="shared" si="11"/>
        <v>-4.7216686419898971E-3</v>
      </c>
    </row>
    <row r="582" spans="1:3" x14ac:dyDescent="0.35">
      <c r="A582" s="1">
        <v>41754</v>
      </c>
      <c r="B582">
        <v>47.155670999999998</v>
      </c>
      <c r="C582">
        <f t="shared" si="11"/>
        <v>-4.1497747447516772E-3</v>
      </c>
    </row>
    <row r="583" spans="1:3" x14ac:dyDescent="0.35">
      <c r="A583" s="1">
        <v>41757</v>
      </c>
      <c r="B583">
        <v>47.024943</v>
      </c>
      <c r="C583">
        <f t="shared" si="11"/>
        <v>-2.7761144975758036E-3</v>
      </c>
    </row>
    <row r="584" spans="1:3" x14ac:dyDescent="0.35">
      <c r="A584" s="1">
        <v>41758</v>
      </c>
      <c r="B584">
        <v>46.053815</v>
      </c>
      <c r="C584">
        <f t="shared" si="11"/>
        <v>-2.0867559061282136E-2</v>
      </c>
    </row>
    <row r="585" spans="1:3" x14ac:dyDescent="0.35">
      <c r="A585" s="1">
        <v>41759</v>
      </c>
      <c r="B585">
        <v>46.772823000000002</v>
      </c>
      <c r="C585">
        <f t="shared" si="11"/>
        <v>1.5491725117004446E-2</v>
      </c>
    </row>
    <row r="586" spans="1:3" x14ac:dyDescent="0.35">
      <c r="A586" s="1">
        <v>41760</v>
      </c>
      <c r="B586">
        <v>46.240571000000003</v>
      </c>
      <c r="C586">
        <f t="shared" si="11"/>
        <v>-1.1444756217074274E-2</v>
      </c>
    </row>
    <row r="587" spans="1:3" x14ac:dyDescent="0.35">
      <c r="A587" s="1">
        <v>41761</v>
      </c>
      <c r="B587">
        <v>46.502026999999998</v>
      </c>
      <c r="C587">
        <f t="shared" si="11"/>
        <v>5.6383301372870866E-3</v>
      </c>
    </row>
    <row r="588" spans="1:3" x14ac:dyDescent="0.35">
      <c r="A588" s="1">
        <v>41764</v>
      </c>
      <c r="B588">
        <v>46.716794999999998</v>
      </c>
      <c r="C588">
        <f t="shared" si="11"/>
        <v>4.6078329545567514E-3</v>
      </c>
    </row>
    <row r="589" spans="1:3" x14ac:dyDescent="0.35">
      <c r="A589" s="1">
        <v>41765</v>
      </c>
      <c r="B589">
        <v>47.557195</v>
      </c>
      <c r="C589">
        <f t="shared" si="11"/>
        <v>1.7829355954778615E-2</v>
      </c>
    </row>
    <row r="590" spans="1:3" x14ac:dyDescent="0.35">
      <c r="A590" s="1">
        <v>41766</v>
      </c>
      <c r="B590">
        <v>47.407791000000003</v>
      </c>
      <c r="C590">
        <f t="shared" si="11"/>
        <v>-3.1465096675692655E-3</v>
      </c>
    </row>
    <row r="591" spans="1:3" x14ac:dyDescent="0.35">
      <c r="A591" s="1">
        <v>41767</v>
      </c>
      <c r="B591">
        <v>47.379778999999999</v>
      </c>
      <c r="C591">
        <f t="shared" si="11"/>
        <v>-5.9104797845270431E-4</v>
      </c>
    </row>
    <row r="592" spans="1:3" x14ac:dyDescent="0.35">
      <c r="A592" s="1">
        <v>41768</v>
      </c>
      <c r="B592">
        <v>47.790638999999999</v>
      </c>
      <c r="C592">
        <f t="shared" si="11"/>
        <v>8.6342491943968251E-3</v>
      </c>
    </row>
    <row r="593" spans="1:3" x14ac:dyDescent="0.35">
      <c r="A593" s="1">
        <v>41771</v>
      </c>
      <c r="B593">
        <v>48.565671000000002</v>
      </c>
      <c r="C593">
        <f t="shared" si="11"/>
        <v>1.6087139794595286E-2</v>
      </c>
    </row>
    <row r="594" spans="1:3" x14ac:dyDescent="0.35">
      <c r="A594" s="1">
        <v>41772</v>
      </c>
      <c r="B594">
        <v>48.733750999999998</v>
      </c>
      <c r="C594">
        <f t="shared" si="11"/>
        <v>3.4549057688907968E-3</v>
      </c>
    </row>
    <row r="595" spans="1:3" x14ac:dyDescent="0.35">
      <c r="A595" s="1">
        <v>41773</v>
      </c>
      <c r="B595">
        <v>48.668387000000003</v>
      </c>
      <c r="C595">
        <f t="shared" si="11"/>
        <v>-1.3421473317556728E-3</v>
      </c>
    </row>
    <row r="596" spans="1:3" x14ac:dyDescent="0.35">
      <c r="A596" s="1">
        <v>41774</v>
      </c>
      <c r="B596">
        <v>45.689642999999997</v>
      </c>
      <c r="C596">
        <f t="shared" si="11"/>
        <v>-6.3158039711804337E-2</v>
      </c>
    </row>
    <row r="597" spans="1:3" x14ac:dyDescent="0.35">
      <c r="A597" s="1">
        <v>41775</v>
      </c>
      <c r="B597">
        <v>45.549576000000002</v>
      </c>
      <c r="C597">
        <f t="shared" si="11"/>
        <v>-3.0703268083255076E-3</v>
      </c>
    </row>
    <row r="598" spans="1:3" x14ac:dyDescent="0.35">
      <c r="A598" s="1">
        <v>41778</v>
      </c>
      <c r="B598">
        <v>46.072490999999999</v>
      </c>
      <c r="C598">
        <f t="shared" si="11"/>
        <v>1.1414732169348544E-2</v>
      </c>
    </row>
    <row r="599" spans="1:3" x14ac:dyDescent="0.35">
      <c r="A599" s="1">
        <v>41779</v>
      </c>
      <c r="B599">
        <v>45.530900000000003</v>
      </c>
      <c r="C599">
        <f t="shared" si="11"/>
        <v>-1.1824831041948702E-2</v>
      </c>
    </row>
    <row r="600" spans="1:3" x14ac:dyDescent="0.35">
      <c r="A600" s="1">
        <v>41780</v>
      </c>
      <c r="B600">
        <v>45.484211999999999</v>
      </c>
      <c r="C600">
        <f t="shared" si="11"/>
        <v>-1.0259396064937476E-3</v>
      </c>
    </row>
    <row r="601" spans="1:3" x14ac:dyDescent="0.35">
      <c r="A601" s="1">
        <v>41781</v>
      </c>
      <c r="B601">
        <v>45.568252000000001</v>
      </c>
      <c r="C601">
        <f t="shared" si="11"/>
        <v>1.845969239549146E-3</v>
      </c>
    </row>
    <row r="602" spans="1:3" x14ac:dyDescent="0.35">
      <c r="A602" s="1">
        <v>41782</v>
      </c>
      <c r="B602">
        <v>45.558914999999999</v>
      </c>
      <c r="C602">
        <f t="shared" si="11"/>
        <v>-2.0492242522316453E-4</v>
      </c>
    </row>
    <row r="603" spans="1:3" x14ac:dyDescent="0.35">
      <c r="A603" s="1">
        <v>41786</v>
      </c>
      <c r="B603">
        <v>45.652292000000003</v>
      </c>
      <c r="C603">
        <f t="shared" si="11"/>
        <v>2.0474903401155029E-3</v>
      </c>
    </row>
    <row r="604" spans="1:3" x14ac:dyDescent="0.35">
      <c r="A604" s="1">
        <v>41787</v>
      </c>
      <c r="B604">
        <v>45.409511999999999</v>
      </c>
      <c r="C604">
        <f t="shared" si="11"/>
        <v>-5.332215365226262E-3</v>
      </c>
    </row>
    <row r="605" spans="1:3" x14ac:dyDescent="0.35">
      <c r="A605" s="1">
        <v>41788</v>
      </c>
      <c r="B605">
        <v>46.240571000000003</v>
      </c>
      <c r="C605">
        <f t="shared" si="11"/>
        <v>1.8135974383281211E-2</v>
      </c>
    </row>
    <row r="606" spans="1:3" x14ac:dyDescent="0.35">
      <c r="A606" s="1">
        <v>41789</v>
      </c>
      <c r="B606">
        <v>46.446002999999997</v>
      </c>
      <c r="C606">
        <f t="shared" si="11"/>
        <v>4.4328391379717105E-3</v>
      </c>
    </row>
    <row r="607" spans="1:3" x14ac:dyDescent="0.35">
      <c r="A607" s="1">
        <v>41792</v>
      </c>
      <c r="B607">
        <v>45.839047000000001</v>
      </c>
      <c r="C607">
        <f t="shared" si="11"/>
        <v>-1.3154129554707959E-2</v>
      </c>
    </row>
    <row r="608" spans="1:3" x14ac:dyDescent="0.35">
      <c r="A608" s="1">
        <v>41793</v>
      </c>
      <c r="B608">
        <v>45.736331999999997</v>
      </c>
      <c r="C608">
        <f t="shared" si="11"/>
        <v>-2.2432894997857326E-3</v>
      </c>
    </row>
    <row r="609" spans="1:3" x14ac:dyDescent="0.35">
      <c r="A609" s="1">
        <v>41794</v>
      </c>
      <c r="B609">
        <v>44.373019999999997</v>
      </c>
      <c r="C609">
        <f t="shared" si="11"/>
        <v>-3.0261365905492905E-2</v>
      </c>
    </row>
    <row r="610" spans="1:3" x14ac:dyDescent="0.35">
      <c r="A610" s="1">
        <v>41795</v>
      </c>
      <c r="B610">
        <v>44.083548</v>
      </c>
      <c r="C610">
        <f t="shared" si="11"/>
        <v>-6.5449754581204649E-3</v>
      </c>
    </row>
    <row r="611" spans="1:3" x14ac:dyDescent="0.35">
      <c r="A611" s="1">
        <v>41796</v>
      </c>
      <c r="B611">
        <v>44.120899999999999</v>
      </c>
      <c r="C611">
        <f t="shared" si="11"/>
        <v>8.4694146564451896E-4</v>
      </c>
    </row>
    <row r="612" spans="1:3" x14ac:dyDescent="0.35">
      <c r="A612" s="1">
        <v>41799</v>
      </c>
      <c r="B612">
        <v>43.504607999999998</v>
      </c>
      <c r="C612">
        <f t="shared" si="11"/>
        <v>-1.4066729570479421E-2</v>
      </c>
    </row>
    <row r="613" spans="1:3" x14ac:dyDescent="0.35">
      <c r="A613" s="1">
        <v>41800</v>
      </c>
      <c r="B613">
        <v>43.803415999999999</v>
      </c>
      <c r="C613">
        <f t="shared" si="11"/>
        <v>6.8449416900255309E-3</v>
      </c>
    </row>
    <row r="614" spans="1:3" x14ac:dyDescent="0.35">
      <c r="A614" s="1">
        <v>41801</v>
      </c>
      <c r="B614">
        <v>43.850104000000002</v>
      </c>
      <c r="C614">
        <f t="shared" si="11"/>
        <v>1.0652853283076708E-3</v>
      </c>
    </row>
    <row r="615" spans="1:3" x14ac:dyDescent="0.35">
      <c r="A615" s="1">
        <v>41802</v>
      </c>
      <c r="B615">
        <v>43.775404000000002</v>
      </c>
      <c r="C615">
        <f t="shared" si="11"/>
        <v>-1.7049833958366304E-3</v>
      </c>
    </row>
    <row r="616" spans="1:3" x14ac:dyDescent="0.35">
      <c r="A616" s="1">
        <v>41803</v>
      </c>
      <c r="B616">
        <v>43.971496000000002</v>
      </c>
      <c r="C616">
        <f t="shared" si="11"/>
        <v>4.4694986702561185E-3</v>
      </c>
    </row>
    <row r="617" spans="1:3" x14ac:dyDescent="0.35">
      <c r="A617" s="1">
        <v>41806</v>
      </c>
      <c r="B617">
        <v>44.139575999999998</v>
      </c>
      <c r="C617">
        <f t="shared" si="11"/>
        <v>3.8151891711483803E-3</v>
      </c>
    </row>
    <row r="618" spans="1:3" x14ac:dyDescent="0.35">
      <c r="A618" s="1">
        <v>41807</v>
      </c>
      <c r="B618">
        <v>44.316991999999999</v>
      </c>
      <c r="C618">
        <f t="shared" si="11"/>
        <v>4.0113751169260203E-3</v>
      </c>
    </row>
    <row r="619" spans="1:3" x14ac:dyDescent="0.35">
      <c r="A619" s="1">
        <v>41808</v>
      </c>
      <c r="B619">
        <v>44.87726</v>
      </c>
      <c r="C619">
        <f t="shared" si="11"/>
        <v>1.256303755765369E-2</v>
      </c>
    </row>
    <row r="620" spans="1:3" x14ac:dyDescent="0.35">
      <c r="A620" s="1">
        <v>41809</v>
      </c>
      <c r="B620">
        <v>44.671827999999998</v>
      </c>
      <c r="C620">
        <f t="shared" si="11"/>
        <v>-4.5881508113437917E-3</v>
      </c>
    </row>
    <row r="621" spans="1:3" x14ac:dyDescent="0.35">
      <c r="A621" s="1">
        <v>41810</v>
      </c>
      <c r="B621">
        <v>44.625140000000002</v>
      </c>
      <c r="C621">
        <f t="shared" si="11"/>
        <v>-1.0456794961779788E-3</v>
      </c>
    </row>
    <row r="622" spans="1:3" x14ac:dyDescent="0.35">
      <c r="A622" s="1">
        <v>41813</v>
      </c>
      <c r="B622">
        <v>44.821232000000002</v>
      </c>
      <c r="C622">
        <f t="shared" si="11"/>
        <v>4.3845783739088892E-3</v>
      </c>
    </row>
    <row r="623" spans="1:3" x14ac:dyDescent="0.35">
      <c r="A623" s="1">
        <v>41814</v>
      </c>
      <c r="B623">
        <v>45.101363999999997</v>
      </c>
      <c r="C623">
        <f t="shared" si="11"/>
        <v>6.230534230041212E-3</v>
      </c>
    </row>
    <row r="624" spans="1:3" x14ac:dyDescent="0.35">
      <c r="A624" s="1">
        <v>41815</v>
      </c>
      <c r="B624">
        <v>46.436663000000003</v>
      </c>
      <c r="C624">
        <f t="shared" si="11"/>
        <v>2.9176808135695217E-2</v>
      </c>
    </row>
    <row r="625" spans="1:3" x14ac:dyDescent="0.35">
      <c r="A625" s="1">
        <v>41816</v>
      </c>
      <c r="B625">
        <v>46.268583</v>
      </c>
      <c r="C625">
        <f t="shared" si="11"/>
        <v>-3.6261202342333819E-3</v>
      </c>
    </row>
    <row r="626" spans="1:3" x14ac:dyDescent="0.35">
      <c r="A626" s="1">
        <v>41817</v>
      </c>
      <c r="B626">
        <v>45.801696</v>
      </c>
      <c r="C626">
        <f t="shared" si="11"/>
        <v>-1.0142056852985587E-2</v>
      </c>
    </row>
    <row r="627" spans="1:3" x14ac:dyDescent="0.35">
      <c r="A627" s="1">
        <v>41820</v>
      </c>
      <c r="B627">
        <v>45.297455999999997</v>
      </c>
      <c r="C627">
        <f t="shared" si="11"/>
        <v>-1.1070249030591757E-2</v>
      </c>
    </row>
    <row r="628" spans="1:3" x14ac:dyDescent="0.35">
      <c r="A628" s="1">
        <v>41821</v>
      </c>
      <c r="B628">
        <v>45.269233</v>
      </c>
      <c r="C628">
        <f t="shared" si="11"/>
        <v>-6.2325345500011326E-4</v>
      </c>
    </row>
    <row r="629" spans="1:3" x14ac:dyDescent="0.35">
      <c r="A629" s="1">
        <v>41822</v>
      </c>
      <c r="B629">
        <v>45.382126999999997</v>
      </c>
      <c r="C629">
        <f t="shared" si="11"/>
        <v>2.4907306048963102E-3</v>
      </c>
    </row>
    <row r="630" spans="1:3" x14ac:dyDescent="0.35">
      <c r="A630" s="1">
        <v>41823</v>
      </c>
      <c r="B630">
        <v>45.570275000000002</v>
      </c>
      <c r="C630">
        <f t="shared" si="11"/>
        <v>4.1372908080013256E-3</v>
      </c>
    </row>
    <row r="631" spans="1:3" x14ac:dyDescent="0.35">
      <c r="A631" s="1">
        <v>41827</v>
      </c>
      <c r="B631">
        <v>45.165748999999998</v>
      </c>
      <c r="C631">
        <f t="shared" si="11"/>
        <v>-8.9166058274435852E-3</v>
      </c>
    </row>
    <row r="632" spans="1:3" x14ac:dyDescent="0.35">
      <c r="A632" s="1">
        <v>41828</v>
      </c>
      <c r="B632">
        <v>45.024638000000003</v>
      </c>
      <c r="C632">
        <f t="shared" si="11"/>
        <v>-3.1291830501635094E-3</v>
      </c>
    </row>
    <row r="633" spans="1:3" x14ac:dyDescent="0.35">
      <c r="A633" s="1">
        <v>41829</v>
      </c>
      <c r="B633">
        <v>45.081080999999998</v>
      </c>
      <c r="C633">
        <f t="shared" si="11"/>
        <v>1.2528174239974854E-3</v>
      </c>
    </row>
    <row r="634" spans="1:3" x14ac:dyDescent="0.35">
      <c r="A634" s="1">
        <v>41830</v>
      </c>
      <c r="B634">
        <v>45.636127999999999</v>
      </c>
      <c r="C634">
        <f t="shared" si="11"/>
        <v>1.2237015057508483E-2</v>
      </c>
    </row>
    <row r="635" spans="1:3" x14ac:dyDescent="0.35">
      <c r="A635" s="1">
        <v>41831</v>
      </c>
      <c r="B635">
        <v>45.739612000000001</v>
      </c>
      <c r="C635">
        <f t="shared" si="11"/>
        <v>2.2650222967764422E-3</v>
      </c>
    </row>
    <row r="636" spans="1:3" x14ac:dyDescent="0.35">
      <c r="A636" s="1">
        <v>41834</v>
      </c>
      <c r="B636">
        <v>46.172362999999997</v>
      </c>
      <c r="C636">
        <f t="shared" si="11"/>
        <v>9.416709799219514E-3</v>
      </c>
    </row>
    <row r="637" spans="1:3" x14ac:dyDescent="0.35">
      <c r="A637" s="1">
        <v>41835</v>
      </c>
      <c r="B637">
        <v>45.824280000000002</v>
      </c>
      <c r="C637">
        <f t="shared" si="11"/>
        <v>-7.5673339747027498E-3</v>
      </c>
    </row>
    <row r="638" spans="1:3" x14ac:dyDescent="0.35">
      <c r="A638" s="1">
        <v>41836</v>
      </c>
      <c r="B638">
        <v>45.908948000000002</v>
      </c>
      <c r="C638">
        <f t="shared" si="11"/>
        <v>1.8459619461491743E-3</v>
      </c>
    </row>
    <row r="639" spans="1:3" x14ac:dyDescent="0.35">
      <c r="A639" s="1">
        <v>41837</v>
      </c>
      <c r="B639">
        <v>45.551459999999999</v>
      </c>
      <c r="C639">
        <f t="shared" si="11"/>
        <v>-7.8173677192140464E-3</v>
      </c>
    </row>
    <row r="640" spans="1:3" x14ac:dyDescent="0.35">
      <c r="A640" s="1">
        <v>41838</v>
      </c>
      <c r="B640">
        <v>46.209989999999998</v>
      </c>
      <c r="C640">
        <f t="shared" si="11"/>
        <v>1.4353332597132456E-2</v>
      </c>
    </row>
    <row r="641" spans="1:3" x14ac:dyDescent="0.35">
      <c r="A641" s="1">
        <v>41841</v>
      </c>
      <c r="B641">
        <v>46.021838000000002</v>
      </c>
      <c r="C641">
        <f t="shared" si="11"/>
        <v>-4.0799855122143442E-3</v>
      </c>
    </row>
    <row r="642" spans="1:3" x14ac:dyDescent="0.35">
      <c r="A642" s="1">
        <v>41842</v>
      </c>
      <c r="B642">
        <v>46.209989999999998</v>
      </c>
      <c r="C642">
        <f t="shared" si="11"/>
        <v>4.0799855122143095E-3</v>
      </c>
    </row>
    <row r="643" spans="1:3" x14ac:dyDescent="0.35">
      <c r="A643" s="1">
        <v>41843</v>
      </c>
      <c r="B643">
        <v>46.398142999999997</v>
      </c>
      <c r="C643">
        <f t="shared" si="11"/>
        <v>4.0634284008260781E-3</v>
      </c>
    </row>
    <row r="644" spans="1:3" x14ac:dyDescent="0.35">
      <c r="A644" s="1">
        <v>41844</v>
      </c>
      <c r="B644">
        <v>46.529848000000001</v>
      </c>
      <c r="C644">
        <f t="shared" ref="C644:C707" si="12">LN(B644/B643)</f>
        <v>2.8345622619699801E-3</v>
      </c>
    </row>
    <row r="645" spans="1:3" x14ac:dyDescent="0.35">
      <c r="A645" s="1">
        <v>41845</v>
      </c>
      <c r="B645">
        <v>46.463994999999997</v>
      </c>
      <c r="C645">
        <f t="shared" si="12"/>
        <v>-1.4162875494395811E-3</v>
      </c>
    </row>
    <row r="646" spans="1:3" x14ac:dyDescent="0.35">
      <c r="A646" s="1">
        <v>41848</v>
      </c>
      <c r="B646">
        <v>46.849705999999998</v>
      </c>
      <c r="C646">
        <f t="shared" si="12"/>
        <v>8.2670217257571066E-3</v>
      </c>
    </row>
    <row r="647" spans="1:3" x14ac:dyDescent="0.35">
      <c r="A647" s="1">
        <v>41849</v>
      </c>
      <c r="B647">
        <v>47.988021000000003</v>
      </c>
      <c r="C647">
        <f t="shared" si="12"/>
        <v>2.4006683944098783E-2</v>
      </c>
    </row>
    <row r="648" spans="1:3" x14ac:dyDescent="0.35">
      <c r="A648" s="1">
        <v>41850</v>
      </c>
      <c r="B648">
        <v>48.091504999999998</v>
      </c>
      <c r="C648">
        <f t="shared" si="12"/>
        <v>2.1541330255167961E-3</v>
      </c>
    </row>
    <row r="649" spans="1:3" x14ac:dyDescent="0.35">
      <c r="A649" s="1">
        <v>41851</v>
      </c>
      <c r="B649">
        <v>47.621125999999997</v>
      </c>
      <c r="C649">
        <f t="shared" si="12"/>
        <v>-9.8290639812500403E-3</v>
      </c>
    </row>
    <row r="650" spans="1:3" x14ac:dyDescent="0.35">
      <c r="A650" s="1">
        <v>41852</v>
      </c>
      <c r="B650">
        <v>46.859115000000003</v>
      </c>
      <c r="C650">
        <f t="shared" si="12"/>
        <v>-1.6130939448482866E-2</v>
      </c>
    </row>
    <row r="651" spans="1:3" x14ac:dyDescent="0.35">
      <c r="A651" s="1">
        <v>41855</v>
      </c>
      <c r="B651">
        <v>47.019041999999999</v>
      </c>
      <c r="C651">
        <f t="shared" si="12"/>
        <v>3.4071217377875146E-3</v>
      </c>
    </row>
    <row r="652" spans="1:3" x14ac:dyDescent="0.35">
      <c r="A652" s="1">
        <v>41856</v>
      </c>
      <c r="B652">
        <v>46.435774000000002</v>
      </c>
      <c r="C652">
        <f t="shared" si="12"/>
        <v>-1.248251504521521E-2</v>
      </c>
    </row>
    <row r="653" spans="1:3" x14ac:dyDescent="0.35">
      <c r="A653" s="1">
        <v>41857</v>
      </c>
      <c r="B653">
        <v>46.548664000000002</v>
      </c>
      <c r="C653">
        <f t="shared" si="12"/>
        <v>2.4281494386353161E-3</v>
      </c>
    </row>
    <row r="654" spans="1:3" x14ac:dyDescent="0.35">
      <c r="A654" s="1">
        <v>41858</v>
      </c>
      <c r="B654">
        <v>45.767837</v>
      </c>
      <c r="C654">
        <f t="shared" si="12"/>
        <v>-1.6916707469401798E-2</v>
      </c>
    </row>
    <row r="655" spans="1:3" x14ac:dyDescent="0.35">
      <c r="A655" s="1">
        <v>41859</v>
      </c>
      <c r="B655">
        <v>46.275843000000002</v>
      </c>
      <c r="C655">
        <f t="shared" si="12"/>
        <v>1.1038479953955125E-2</v>
      </c>
    </row>
    <row r="656" spans="1:3" x14ac:dyDescent="0.35">
      <c r="A656" s="1">
        <v>41862</v>
      </c>
      <c r="B656">
        <v>46.181769000000003</v>
      </c>
      <c r="C656">
        <f t="shared" si="12"/>
        <v>-2.034965654618802E-3</v>
      </c>
    </row>
    <row r="657" spans="1:3" x14ac:dyDescent="0.35">
      <c r="A657" s="1">
        <v>41863</v>
      </c>
      <c r="B657">
        <v>46.078285000000001</v>
      </c>
      <c r="C657">
        <f t="shared" si="12"/>
        <v>-2.2433120058255561E-3</v>
      </c>
    </row>
    <row r="658" spans="1:3" x14ac:dyDescent="0.35">
      <c r="A658" s="1">
        <v>41864</v>
      </c>
      <c r="B658">
        <v>46.257027999999998</v>
      </c>
      <c r="C658">
        <f t="shared" si="12"/>
        <v>3.8716113578436281E-3</v>
      </c>
    </row>
    <row r="659" spans="1:3" x14ac:dyDescent="0.35">
      <c r="A659" s="1">
        <v>41865</v>
      </c>
      <c r="B659">
        <v>46.868521000000001</v>
      </c>
      <c r="C659">
        <f t="shared" si="12"/>
        <v>1.3132846899895719E-2</v>
      </c>
    </row>
    <row r="660" spans="1:3" x14ac:dyDescent="0.35">
      <c r="A660" s="1">
        <v>41866</v>
      </c>
      <c r="B660">
        <v>46.736815999999997</v>
      </c>
      <c r="C660">
        <f t="shared" si="12"/>
        <v>-2.8140508038130472E-3</v>
      </c>
    </row>
    <row r="661" spans="1:3" x14ac:dyDescent="0.35">
      <c r="A661" s="1">
        <v>41869</v>
      </c>
      <c r="B661">
        <v>47.028452000000001</v>
      </c>
      <c r="C661">
        <f t="shared" si="12"/>
        <v>6.2205749876899719E-3</v>
      </c>
    </row>
    <row r="662" spans="1:3" x14ac:dyDescent="0.35">
      <c r="A662" s="1">
        <v>41870</v>
      </c>
      <c r="B662">
        <v>47.320084000000001</v>
      </c>
      <c r="C662">
        <f t="shared" si="12"/>
        <v>6.1820340018343559E-3</v>
      </c>
    </row>
    <row r="663" spans="1:3" x14ac:dyDescent="0.35">
      <c r="A663" s="1">
        <v>41871</v>
      </c>
      <c r="B663">
        <v>47.075488999999997</v>
      </c>
      <c r="C663">
        <f t="shared" si="12"/>
        <v>-5.1823520880397485E-3</v>
      </c>
    </row>
    <row r="664" spans="1:3" x14ac:dyDescent="0.35">
      <c r="A664" s="1">
        <v>41872</v>
      </c>
      <c r="B664">
        <v>47.028452000000001</v>
      </c>
      <c r="C664">
        <f t="shared" si="12"/>
        <v>-9.9968191379475415E-4</v>
      </c>
    </row>
    <row r="665" spans="1:3" x14ac:dyDescent="0.35">
      <c r="A665" s="1">
        <v>41873</v>
      </c>
      <c r="B665">
        <v>47.207194000000001</v>
      </c>
      <c r="C665">
        <f t="shared" si="12"/>
        <v>3.7935159770171832E-3</v>
      </c>
    </row>
    <row r="666" spans="1:3" x14ac:dyDescent="0.35">
      <c r="A666" s="1">
        <v>41876</v>
      </c>
      <c r="B666">
        <v>47.724609999999998</v>
      </c>
      <c r="C666">
        <f t="shared" si="12"/>
        <v>1.0900901528993869E-2</v>
      </c>
    </row>
    <row r="667" spans="1:3" x14ac:dyDescent="0.35">
      <c r="A667" s="1">
        <v>41877</v>
      </c>
      <c r="B667">
        <v>47.762241000000003</v>
      </c>
      <c r="C667">
        <f t="shared" si="12"/>
        <v>7.8819233337559314E-4</v>
      </c>
    </row>
    <row r="668" spans="1:3" x14ac:dyDescent="0.35">
      <c r="A668" s="1">
        <v>41878</v>
      </c>
      <c r="B668">
        <v>47.273046999999998</v>
      </c>
      <c r="C668">
        <f t="shared" si="12"/>
        <v>-1.0295087878322881E-2</v>
      </c>
    </row>
    <row r="669" spans="1:3" x14ac:dyDescent="0.35">
      <c r="A669" s="1">
        <v>41879</v>
      </c>
      <c r="B669">
        <v>47.545867000000001</v>
      </c>
      <c r="C669">
        <f t="shared" si="12"/>
        <v>5.7545639653551837E-3</v>
      </c>
    </row>
    <row r="670" spans="1:3" x14ac:dyDescent="0.35">
      <c r="A670" s="1">
        <v>41880</v>
      </c>
      <c r="B670">
        <v>47.649351000000003</v>
      </c>
      <c r="C670">
        <f t="shared" si="12"/>
        <v>2.1741436794275675E-3</v>
      </c>
    </row>
    <row r="671" spans="1:3" x14ac:dyDescent="0.35">
      <c r="A671" s="1">
        <v>41884</v>
      </c>
      <c r="B671">
        <v>47.583499000000003</v>
      </c>
      <c r="C671">
        <f t="shared" si="12"/>
        <v>-1.382968387394024E-3</v>
      </c>
    </row>
    <row r="672" spans="1:3" x14ac:dyDescent="0.35">
      <c r="A672" s="1">
        <v>41885</v>
      </c>
      <c r="B672">
        <v>47.536458000000003</v>
      </c>
      <c r="C672">
        <f t="shared" si="12"/>
        <v>-9.8908799622356484E-4</v>
      </c>
    </row>
    <row r="673" spans="1:3" x14ac:dyDescent="0.35">
      <c r="A673" s="1">
        <v>41886</v>
      </c>
      <c r="B673">
        <v>47.555273</v>
      </c>
      <c r="C673">
        <f t="shared" si="12"/>
        <v>3.9572316220690373E-4</v>
      </c>
    </row>
    <row r="674" spans="1:3" x14ac:dyDescent="0.35">
      <c r="A674" s="1">
        <v>41887</v>
      </c>
      <c r="B674">
        <v>48.091504999999998</v>
      </c>
      <c r="C674">
        <f t="shared" si="12"/>
        <v>1.121287364836406E-2</v>
      </c>
    </row>
    <row r="675" spans="1:3" x14ac:dyDescent="0.35">
      <c r="A675" s="1">
        <v>41890</v>
      </c>
      <c r="B675">
        <v>48.157356999999998</v>
      </c>
      <c r="C675">
        <f t="shared" si="12"/>
        <v>1.3683696390155862E-3</v>
      </c>
    </row>
    <row r="676" spans="1:3" x14ac:dyDescent="0.35">
      <c r="A676" s="1">
        <v>41891</v>
      </c>
      <c r="B676">
        <v>47.489421</v>
      </c>
      <c r="C676">
        <f t="shared" si="12"/>
        <v>-1.3966949480243225E-2</v>
      </c>
    </row>
    <row r="677" spans="1:3" x14ac:dyDescent="0.35">
      <c r="A677" s="1">
        <v>41892</v>
      </c>
      <c r="B677">
        <v>48.053877</v>
      </c>
      <c r="C677">
        <f t="shared" si="12"/>
        <v>1.1815848499619879E-2</v>
      </c>
    </row>
    <row r="678" spans="1:3" x14ac:dyDescent="0.35">
      <c r="A678" s="1">
        <v>41893</v>
      </c>
      <c r="B678">
        <v>47.677573000000002</v>
      </c>
      <c r="C678">
        <f t="shared" si="12"/>
        <v>-7.8616993299834344E-3</v>
      </c>
    </row>
    <row r="679" spans="1:3" x14ac:dyDescent="0.35">
      <c r="A679" s="1">
        <v>41894</v>
      </c>
      <c r="B679">
        <v>47.282452999999997</v>
      </c>
      <c r="C679">
        <f t="shared" si="12"/>
        <v>-8.3218654612092127E-3</v>
      </c>
    </row>
    <row r="680" spans="1:3" x14ac:dyDescent="0.35">
      <c r="A680" s="1">
        <v>41897</v>
      </c>
      <c r="B680">
        <v>46.990820999999997</v>
      </c>
      <c r="C680">
        <f t="shared" si="12"/>
        <v>-6.186969390099337E-3</v>
      </c>
    </row>
    <row r="681" spans="1:3" x14ac:dyDescent="0.35">
      <c r="A681" s="1">
        <v>41898</v>
      </c>
      <c r="B681">
        <v>48.119729999999997</v>
      </c>
      <c r="C681">
        <f t="shared" si="12"/>
        <v>2.3739995353562575E-2</v>
      </c>
    </row>
    <row r="682" spans="1:3" x14ac:dyDescent="0.35">
      <c r="A682" s="1">
        <v>41899</v>
      </c>
      <c r="B682">
        <v>47.865724999999998</v>
      </c>
      <c r="C682">
        <f t="shared" si="12"/>
        <v>-5.2925850676138874E-3</v>
      </c>
    </row>
    <row r="683" spans="1:3" x14ac:dyDescent="0.35">
      <c r="A683" s="1">
        <v>41900</v>
      </c>
      <c r="B683">
        <v>48.091504999999998</v>
      </c>
      <c r="C683">
        <f t="shared" si="12"/>
        <v>4.7058552369508818E-3</v>
      </c>
    </row>
    <row r="684" spans="1:3" x14ac:dyDescent="0.35">
      <c r="A684" s="1">
        <v>41901</v>
      </c>
      <c r="B684">
        <v>48.458399</v>
      </c>
      <c r="C684">
        <f t="shared" si="12"/>
        <v>7.6001269983747713E-3</v>
      </c>
    </row>
    <row r="685" spans="1:3" x14ac:dyDescent="0.35">
      <c r="A685" s="1">
        <v>41904</v>
      </c>
      <c r="B685">
        <v>48.608919999999998</v>
      </c>
      <c r="C685">
        <f t="shared" si="12"/>
        <v>3.1013758739794183E-3</v>
      </c>
    </row>
    <row r="686" spans="1:3" x14ac:dyDescent="0.35">
      <c r="A686" s="1">
        <v>41905</v>
      </c>
      <c r="B686">
        <v>48.251435000000001</v>
      </c>
      <c r="C686">
        <f t="shared" si="12"/>
        <v>-7.3814848844745871E-3</v>
      </c>
    </row>
    <row r="687" spans="1:3" x14ac:dyDescent="0.35">
      <c r="A687" s="1">
        <v>41906</v>
      </c>
      <c r="B687">
        <v>48.881740999999998</v>
      </c>
      <c r="C687">
        <f t="shared" si="12"/>
        <v>1.2978363793262275E-2</v>
      </c>
    </row>
    <row r="688" spans="1:3" x14ac:dyDescent="0.35">
      <c r="A688" s="1">
        <v>41907</v>
      </c>
      <c r="B688">
        <v>48.561883000000002</v>
      </c>
      <c r="C688">
        <f t="shared" si="12"/>
        <v>-6.5650092981985701E-3</v>
      </c>
    </row>
    <row r="689" spans="1:3" x14ac:dyDescent="0.35">
      <c r="A689" s="1">
        <v>41908</v>
      </c>
      <c r="B689">
        <v>48.072688999999997</v>
      </c>
      <c r="C689">
        <f t="shared" si="12"/>
        <v>-1.0124703173868075E-2</v>
      </c>
    </row>
    <row r="690" spans="1:3" x14ac:dyDescent="0.35">
      <c r="A690" s="1">
        <v>41911</v>
      </c>
      <c r="B690">
        <v>48.646552</v>
      </c>
      <c r="C690">
        <f t="shared" si="12"/>
        <v>1.1866712936937591E-2</v>
      </c>
    </row>
    <row r="691" spans="1:3" x14ac:dyDescent="0.35">
      <c r="A691" s="1">
        <v>41912</v>
      </c>
      <c r="B691">
        <v>48.147951999999997</v>
      </c>
      <c r="C691">
        <f t="shared" si="12"/>
        <v>-1.0302328942670934E-2</v>
      </c>
    </row>
    <row r="692" spans="1:3" x14ac:dyDescent="0.35">
      <c r="A692" s="1">
        <v>41913</v>
      </c>
      <c r="B692">
        <v>47.873198000000002</v>
      </c>
      <c r="C692">
        <f t="shared" si="12"/>
        <v>-5.7227964851117629E-3</v>
      </c>
    </row>
    <row r="693" spans="1:3" x14ac:dyDescent="0.35">
      <c r="A693" s="1">
        <v>41914</v>
      </c>
      <c r="B693">
        <v>47.570022999999999</v>
      </c>
      <c r="C693">
        <f t="shared" si="12"/>
        <v>-6.3530131636590492E-3</v>
      </c>
    </row>
    <row r="694" spans="1:3" x14ac:dyDescent="0.35">
      <c r="A694" s="1">
        <v>41915</v>
      </c>
      <c r="B694">
        <v>48.176372000000001</v>
      </c>
      <c r="C694">
        <f t="shared" si="12"/>
        <v>1.2665899454636953E-2</v>
      </c>
    </row>
    <row r="695" spans="1:3" x14ac:dyDescent="0.35">
      <c r="A695" s="1">
        <v>41918</v>
      </c>
      <c r="B695">
        <v>48.422704000000003</v>
      </c>
      <c r="C695">
        <f t="shared" si="12"/>
        <v>5.1001012462185092E-3</v>
      </c>
    </row>
    <row r="696" spans="1:3" x14ac:dyDescent="0.35">
      <c r="A696" s="1">
        <v>41919</v>
      </c>
      <c r="B696">
        <v>47.153159000000002</v>
      </c>
      <c r="C696">
        <f t="shared" si="12"/>
        <v>-2.6567788868239212E-2</v>
      </c>
    </row>
    <row r="697" spans="1:3" x14ac:dyDescent="0.35">
      <c r="A697" s="1">
        <v>41920</v>
      </c>
      <c r="B697">
        <v>47.570022999999999</v>
      </c>
      <c r="C697">
        <f t="shared" si="12"/>
        <v>8.8017881673836083E-3</v>
      </c>
    </row>
    <row r="698" spans="1:3" x14ac:dyDescent="0.35">
      <c r="A698" s="1">
        <v>41921</v>
      </c>
      <c r="B698">
        <v>46.897354999999997</v>
      </c>
      <c r="C698">
        <f t="shared" si="12"/>
        <v>-1.4241516668676053E-2</v>
      </c>
    </row>
    <row r="699" spans="1:3" x14ac:dyDescent="0.35">
      <c r="A699" s="1">
        <v>41922</v>
      </c>
      <c r="B699">
        <v>47.636341999999999</v>
      </c>
      <c r="C699">
        <f t="shared" si="12"/>
        <v>1.5634680050695109E-2</v>
      </c>
    </row>
    <row r="700" spans="1:3" x14ac:dyDescent="0.35">
      <c r="A700" s="1">
        <v>41925</v>
      </c>
      <c r="B700">
        <v>46.508912000000002</v>
      </c>
      <c r="C700">
        <f t="shared" si="12"/>
        <v>-2.3952007180454409E-2</v>
      </c>
    </row>
    <row r="701" spans="1:3" x14ac:dyDescent="0.35">
      <c r="A701" s="1">
        <v>41926</v>
      </c>
      <c r="B701">
        <v>46.347848999999997</v>
      </c>
      <c r="C701">
        <f t="shared" si="12"/>
        <v>-3.4690669756407581E-3</v>
      </c>
    </row>
    <row r="702" spans="1:3" x14ac:dyDescent="0.35">
      <c r="A702" s="1">
        <v>41927</v>
      </c>
      <c r="B702">
        <v>46.385747000000002</v>
      </c>
      <c r="C702">
        <f t="shared" si="12"/>
        <v>8.1735215163801316E-4</v>
      </c>
    </row>
    <row r="703" spans="1:3" x14ac:dyDescent="0.35">
      <c r="A703" s="1">
        <v>41928</v>
      </c>
      <c r="B703">
        <v>46.632078</v>
      </c>
      <c r="C703">
        <f t="shared" si="12"/>
        <v>5.2964380933388979E-3</v>
      </c>
    </row>
    <row r="704" spans="1:3" x14ac:dyDescent="0.35">
      <c r="A704" s="1">
        <v>41929</v>
      </c>
      <c r="B704">
        <v>47.768980999999997</v>
      </c>
      <c r="C704">
        <f t="shared" si="12"/>
        <v>2.4087822381849439E-2</v>
      </c>
    </row>
    <row r="705" spans="1:3" x14ac:dyDescent="0.35">
      <c r="A705" s="1">
        <v>41932</v>
      </c>
      <c r="B705">
        <v>47.901623000000001</v>
      </c>
      <c r="C705">
        <f t="shared" si="12"/>
        <v>2.7728911377946563E-3</v>
      </c>
    </row>
    <row r="706" spans="1:3" x14ac:dyDescent="0.35">
      <c r="A706" s="1">
        <v>41933</v>
      </c>
      <c r="B706">
        <v>49.218538000000002</v>
      </c>
      <c r="C706">
        <f t="shared" si="12"/>
        <v>2.7120954216522164E-2</v>
      </c>
    </row>
    <row r="707" spans="1:3" x14ac:dyDescent="0.35">
      <c r="A707" s="1">
        <v>41934</v>
      </c>
      <c r="B707">
        <v>49.114320999999997</v>
      </c>
      <c r="C707">
        <f t="shared" si="12"/>
        <v>-2.1196788150117237E-3</v>
      </c>
    </row>
    <row r="708" spans="1:3" x14ac:dyDescent="0.35">
      <c r="A708" s="1">
        <v>41935</v>
      </c>
      <c r="B708">
        <v>49.739618999999998</v>
      </c>
      <c r="C708">
        <f t="shared" ref="C708:C771" si="13">LN(B708/B707)</f>
        <v>1.26511161806685E-2</v>
      </c>
    </row>
    <row r="709" spans="1:3" x14ac:dyDescent="0.35">
      <c r="A709" s="1">
        <v>41936</v>
      </c>
      <c r="B709">
        <v>50.810206000000001</v>
      </c>
      <c r="C709">
        <f t="shared" si="13"/>
        <v>2.129546140263746E-2</v>
      </c>
    </row>
    <row r="710" spans="1:3" x14ac:dyDescent="0.35">
      <c r="A710" s="1">
        <v>41939</v>
      </c>
      <c r="B710">
        <v>50.715462000000002</v>
      </c>
      <c r="C710">
        <f t="shared" si="13"/>
        <v>-1.8664054001229487E-3</v>
      </c>
    </row>
    <row r="711" spans="1:3" x14ac:dyDescent="0.35">
      <c r="A711" s="1">
        <v>41940</v>
      </c>
      <c r="B711">
        <v>51.350236000000002</v>
      </c>
      <c r="C711">
        <f t="shared" si="13"/>
        <v>1.2438697757110305E-2</v>
      </c>
    </row>
    <row r="712" spans="1:3" x14ac:dyDescent="0.35">
      <c r="A712" s="1">
        <v>41941</v>
      </c>
      <c r="B712">
        <v>51.312337999999997</v>
      </c>
      <c r="C712">
        <f t="shared" si="13"/>
        <v>-7.3830219221834924E-4</v>
      </c>
    </row>
    <row r="713" spans="1:3" x14ac:dyDescent="0.35">
      <c r="A713" s="1">
        <v>41942</v>
      </c>
      <c r="B713">
        <v>55.878909</v>
      </c>
      <c r="C713">
        <f t="shared" si="13"/>
        <v>8.5255780136002116E-2</v>
      </c>
    </row>
    <row r="714" spans="1:3" x14ac:dyDescent="0.35">
      <c r="A714" s="1">
        <v>41943</v>
      </c>
      <c r="B714">
        <v>55.130445000000002</v>
      </c>
      <c r="C714">
        <f t="shared" si="13"/>
        <v>-1.3484905818973904E-2</v>
      </c>
    </row>
    <row r="715" spans="1:3" x14ac:dyDescent="0.35">
      <c r="A715" s="1">
        <v>41946</v>
      </c>
      <c r="B715">
        <v>54.760950999999999</v>
      </c>
      <c r="C715">
        <f t="shared" si="13"/>
        <v>-6.724737438770439E-3</v>
      </c>
    </row>
    <row r="716" spans="1:3" x14ac:dyDescent="0.35">
      <c r="A716" s="1">
        <v>41947</v>
      </c>
      <c r="B716">
        <v>54.798848999999997</v>
      </c>
      <c r="C716">
        <f t="shared" si="13"/>
        <v>6.9182312329079114E-4</v>
      </c>
    </row>
    <row r="717" spans="1:3" x14ac:dyDescent="0.35">
      <c r="A717" s="1">
        <v>41948</v>
      </c>
      <c r="B717">
        <v>54.779899999999998</v>
      </c>
      <c r="C717">
        <f t="shared" si="13"/>
        <v>-3.4585173424240488E-4</v>
      </c>
    </row>
    <row r="718" spans="1:3" x14ac:dyDescent="0.35">
      <c r="A718" s="1">
        <v>41949</v>
      </c>
      <c r="B718">
        <v>55.386248999999999</v>
      </c>
      <c r="C718">
        <f t="shared" si="13"/>
        <v>1.1008011597391433E-2</v>
      </c>
    </row>
    <row r="719" spans="1:3" x14ac:dyDescent="0.35">
      <c r="A719" s="1">
        <v>41950</v>
      </c>
      <c r="B719">
        <v>55.253610999999999</v>
      </c>
      <c r="C719">
        <f t="shared" si="13"/>
        <v>-2.3976542186846523E-3</v>
      </c>
    </row>
    <row r="720" spans="1:3" x14ac:dyDescent="0.35">
      <c r="A720" s="1">
        <v>41953</v>
      </c>
      <c r="B720">
        <v>55.717849000000001</v>
      </c>
      <c r="C720">
        <f t="shared" si="13"/>
        <v>8.3668487052917656E-3</v>
      </c>
    </row>
    <row r="721" spans="1:3" x14ac:dyDescent="0.35">
      <c r="A721" s="1">
        <v>41954</v>
      </c>
      <c r="B721">
        <v>55.632581000000002</v>
      </c>
      <c r="C721">
        <f t="shared" si="13"/>
        <v>-1.5315255929741619E-3</v>
      </c>
    </row>
    <row r="722" spans="1:3" x14ac:dyDescent="0.35">
      <c r="A722" s="1">
        <v>41955</v>
      </c>
      <c r="B722">
        <v>55.528364000000003</v>
      </c>
      <c r="C722">
        <f t="shared" si="13"/>
        <v>-1.875065573335287E-3</v>
      </c>
    </row>
    <row r="723" spans="1:3" x14ac:dyDescent="0.35">
      <c r="A723" s="1">
        <v>41956</v>
      </c>
      <c r="B723">
        <v>54.760950999999999</v>
      </c>
      <c r="C723">
        <f t="shared" si="13"/>
        <v>-1.3916586306737585E-2</v>
      </c>
    </row>
    <row r="724" spans="1:3" x14ac:dyDescent="0.35">
      <c r="A724" s="1">
        <v>41957</v>
      </c>
      <c r="B724">
        <v>54.903066000000003</v>
      </c>
      <c r="C724">
        <f t="shared" si="13"/>
        <v>2.5918269901709142E-3</v>
      </c>
    </row>
    <row r="725" spans="1:3" x14ac:dyDescent="0.35">
      <c r="A725" s="1">
        <v>41960</v>
      </c>
      <c r="B725">
        <v>55.357827999999998</v>
      </c>
      <c r="C725">
        <f t="shared" si="13"/>
        <v>8.2488824850549935E-3</v>
      </c>
    </row>
    <row r="726" spans="1:3" x14ac:dyDescent="0.35">
      <c r="A726" s="1">
        <v>41961</v>
      </c>
      <c r="B726">
        <v>55.613632000000003</v>
      </c>
      <c r="C726">
        <f t="shared" si="13"/>
        <v>4.6102746252927092E-3</v>
      </c>
    </row>
    <row r="727" spans="1:3" x14ac:dyDescent="0.35">
      <c r="A727" s="1">
        <v>41962</v>
      </c>
      <c r="B727">
        <v>55.717849000000001</v>
      </c>
      <c r="C727">
        <f t="shared" si="13"/>
        <v>1.8721933725283214E-3</v>
      </c>
    </row>
    <row r="728" spans="1:3" x14ac:dyDescent="0.35">
      <c r="A728" s="1">
        <v>41963</v>
      </c>
      <c r="B728">
        <v>55.528364000000003</v>
      </c>
      <c r="C728">
        <f t="shared" si="13"/>
        <v>-3.4065911663094281E-3</v>
      </c>
    </row>
    <row r="729" spans="1:3" x14ac:dyDescent="0.35">
      <c r="A729" s="1">
        <v>41964</v>
      </c>
      <c r="B729">
        <v>55.708371999999997</v>
      </c>
      <c r="C729">
        <f t="shared" si="13"/>
        <v>3.2364875778038891E-3</v>
      </c>
    </row>
    <row r="730" spans="1:3" x14ac:dyDescent="0.35">
      <c r="A730" s="1">
        <v>41967</v>
      </c>
      <c r="B730">
        <v>55.774692000000002</v>
      </c>
      <c r="C730">
        <f t="shared" si="13"/>
        <v>1.189777270983203E-3</v>
      </c>
    </row>
    <row r="731" spans="1:3" x14ac:dyDescent="0.35">
      <c r="A731" s="1">
        <v>41968</v>
      </c>
      <c r="B731">
        <v>55.443095999999997</v>
      </c>
      <c r="C731">
        <f t="shared" si="13"/>
        <v>-5.9630206377239547E-3</v>
      </c>
    </row>
    <row r="732" spans="1:3" x14ac:dyDescent="0.35">
      <c r="A732" s="1">
        <v>41969</v>
      </c>
      <c r="B732">
        <v>55.765219000000002</v>
      </c>
      <c r="C732">
        <f t="shared" si="13"/>
        <v>5.7931621550006062E-3</v>
      </c>
    </row>
    <row r="733" spans="1:3" x14ac:dyDescent="0.35">
      <c r="A733" s="1">
        <v>41971</v>
      </c>
      <c r="B733">
        <v>55.945228</v>
      </c>
      <c r="C733">
        <f t="shared" si="13"/>
        <v>3.2227810493414594E-3</v>
      </c>
    </row>
    <row r="734" spans="1:3" x14ac:dyDescent="0.35">
      <c r="A734" s="1">
        <v>41974</v>
      </c>
      <c r="B734">
        <v>55.945228</v>
      </c>
      <c r="C734">
        <f t="shared" si="13"/>
        <v>0</v>
      </c>
    </row>
    <row r="735" spans="1:3" x14ac:dyDescent="0.35">
      <c r="A735" s="1">
        <v>41975</v>
      </c>
      <c r="B735">
        <v>56.125239999999998</v>
      </c>
      <c r="C735">
        <f t="shared" si="13"/>
        <v>3.212481539933565E-3</v>
      </c>
    </row>
    <row r="736" spans="1:3" x14ac:dyDescent="0.35">
      <c r="A736" s="1">
        <v>41976</v>
      </c>
      <c r="B736">
        <v>55.926279000000001</v>
      </c>
      <c r="C736">
        <f t="shared" si="13"/>
        <v>-3.5512451927950037E-3</v>
      </c>
    </row>
    <row r="737" spans="1:3" x14ac:dyDescent="0.35">
      <c r="A737" s="1">
        <v>41977</v>
      </c>
      <c r="B737">
        <v>55.793641000000001</v>
      </c>
      <c r="C737">
        <f t="shared" si="13"/>
        <v>-2.3744747099566136E-3</v>
      </c>
    </row>
    <row r="738" spans="1:3" x14ac:dyDescent="0.35">
      <c r="A738" s="1">
        <v>41978</v>
      </c>
      <c r="B738">
        <v>57.461103999999999</v>
      </c>
      <c r="C738">
        <f t="shared" si="13"/>
        <v>2.9448364412599824E-2</v>
      </c>
    </row>
    <row r="739" spans="1:3" x14ac:dyDescent="0.35">
      <c r="A739" s="1">
        <v>41981</v>
      </c>
      <c r="B739">
        <v>57.480049000000001</v>
      </c>
      <c r="C739">
        <f t="shared" si="13"/>
        <v>3.2964694849645033E-4</v>
      </c>
    </row>
    <row r="740" spans="1:3" x14ac:dyDescent="0.35">
      <c r="A740" s="1">
        <v>41982</v>
      </c>
      <c r="B740">
        <v>56.816856999999999</v>
      </c>
      <c r="C740">
        <f t="shared" si="13"/>
        <v>-1.1604853814695251E-2</v>
      </c>
    </row>
    <row r="741" spans="1:3" x14ac:dyDescent="0.35">
      <c r="A741" s="1">
        <v>41983</v>
      </c>
      <c r="B741">
        <v>56.163133999999999</v>
      </c>
      <c r="C741">
        <f t="shared" si="13"/>
        <v>-1.1572496862361958E-2</v>
      </c>
    </row>
    <row r="742" spans="1:3" x14ac:dyDescent="0.35">
      <c r="A742" s="1">
        <v>41984</v>
      </c>
      <c r="B742">
        <v>56.542104000000002</v>
      </c>
      <c r="C742">
        <f t="shared" si="13"/>
        <v>6.7250011620993482E-3</v>
      </c>
    </row>
    <row r="743" spans="1:3" x14ac:dyDescent="0.35">
      <c r="A743" s="1">
        <v>41985</v>
      </c>
      <c r="B743">
        <v>55.661002000000003</v>
      </c>
      <c r="C743">
        <f t="shared" si="13"/>
        <v>-1.5705806074272841E-2</v>
      </c>
    </row>
    <row r="744" spans="1:3" x14ac:dyDescent="0.35">
      <c r="A744" s="1">
        <v>41988</v>
      </c>
      <c r="B744">
        <v>55.471516999999999</v>
      </c>
      <c r="C744">
        <f t="shared" si="13"/>
        <v>-3.4100762823657121E-3</v>
      </c>
    </row>
    <row r="745" spans="1:3" x14ac:dyDescent="0.35">
      <c r="A745" s="1">
        <v>41989</v>
      </c>
      <c r="B745">
        <v>54.656734</v>
      </c>
      <c r="C745">
        <f t="shared" si="13"/>
        <v>-1.4797254283709902E-2</v>
      </c>
    </row>
    <row r="746" spans="1:3" x14ac:dyDescent="0.35">
      <c r="A746" s="1">
        <v>41990</v>
      </c>
      <c r="B746">
        <v>56.077866</v>
      </c>
      <c r="C746">
        <f t="shared" si="13"/>
        <v>2.5668761694989779E-2</v>
      </c>
    </row>
    <row r="747" spans="1:3" x14ac:dyDescent="0.35">
      <c r="A747" s="1">
        <v>41991</v>
      </c>
      <c r="B747">
        <v>57.593741999999999</v>
      </c>
      <c r="C747">
        <f t="shared" si="13"/>
        <v>2.6672726745557353E-2</v>
      </c>
    </row>
    <row r="748" spans="1:3" x14ac:dyDescent="0.35">
      <c r="A748" s="1">
        <v>41992</v>
      </c>
      <c r="B748">
        <v>58.076926</v>
      </c>
      <c r="C748">
        <f t="shared" si="13"/>
        <v>8.3545261524863839E-3</v>
      </c>
    </row>
    <row r="749" spans="1:3" x14ac:dyDescent="0.35">
      <c r="A749" s="1">
        <v>41995</v>
      </c>
      <c r="B749">
        <v>57.849547000000001</v>
      </c>
      <c r="C749">
        <f t="shared" si="13"/>
        <v>-3.9228191059561155E-3</v>
      </c>
    </row>
    <row r="750" spans="1:3" x14ac:dyDescent="0.35">
      <c r="A750" s="1">
        <v>41996</v>
      </c>
      <c r="B750">
        <v>56.049444999999999</v>
      </c>
      <c r="C750">
        <f t="shared" si="13"/>
        <v>-3.1611375416838776E-2</v>
      </c>
    </row>
    <row r="751" spans="1:3" x14ac:dyDescent="0.35">
      <c r="A751" s="1">
        <v>41997</v>
      </c>
      <c r="B751">
        <v>56.039971999999999</v>
      </c>
      <c r="C751">
        <f t="shared" si="13"/>
        <v>-1.690257702483362E-4</v>
      </c>
    </row>
    <row r="752" spans="1:3" x14ac:dyDescent="0.35">
      <c r="A752" s="1">
        <v>41999</v>
      </c>
      <c r="B752">
        <v>56.447364</v>
      </c>
      <c r="C752">
        <f t="shared" si="13"/>
        <v>7.2433714884809425E-3</v>
      </c>
    </row>
    <row r="753" spans="1:3" x14ac:dyDescent="0.35">
      <c r="A753" s="1">
        <v>42002</v>
      </c>
      <c r="B753">
        <v>56.66527</v>
      </c>
      <c r="C753">
        <f t="shared" si="13"/>
        <v>3.8529077055346724E-3</v>
      </c>
    </row>
    <row r="754" spans="1:3" x14ac:dyDescent="0.35">
      <c r="A754" s="1">
        <v>42003</v>
      </c>
      <c r="B754">
        <v>56.617601000000001</v>
      </c>
      <c r="C754">
        <f t="shared" si="13"/>
        <v>-8.4159242068602568E-4</v>
      </c>
    </row>
    <row r="755" spans="1:3" x14ac:dyDescent="0.35">
      <c r="A755" s="1">
        <v>42004</v>
      </c>
      <c r="B755">
        <v>56.274405999999999</v>
      </c>
      <c r="C755">
        <f t="shared" si="13"/>
        <v>-6.080077170562183E-3</v>
      </c>
    </row>
    <row r="756" spans="1:3" x14ac:dyDescent="0.35">
      <c r="A756" s="1">
        <v>42006</v>
      </c>
      <c r="B756">
        <v>56.731999000000002</v>
      </c>
      <c r="C756">
        <f t="shared" si="13"/>
        <v>8.0985763772882663E-3</v>
      </c>
    </row>
    <row r="757" spans="1:3" x14ac:dyDescent="0.35">
      <c r="A757" s="1">
        <v>42009</v>
      </c>
      <c r="B757">
        <v>55.845416</v>
      </c>
      <c r="C757">
        <f t="shared" si="13"/>
        <v>-1.5750962650858329E-2</v>
      </c>
    </row>
    <row r="758" spans="1:3" x14ac:dyDescent="0.35">
      <c r="A758" s="1">
        <v>42010</v>
      </c>
      <c r="B758">
        <v>55.750081999999999</v>
      </c>
      <c r="C758">
        <f t="shared" si="13"/>
        <v>-1.7085639636019851E-3</v>
      </c>
    </row>
    <row r="759" spans="1:3" x14ac:dyDescent="0.35">
      <c r="A759" s="1">
        <v>42011</v>
      </c>
      <c r="B759">
        <v>56.474606000000001</v>
      </c>
      <c r="C759">
        <f t="shared" si="13"/>
        <v>1.2912204600275272E-2</v>
      </c>
    </row>
    <row r="760" spans="1:3" x14ac:dyDescent="0.35">
      <c r="A760" s="1">
        <v>42012</v>
      </c>
      <c r="B760">
        <v>57.885517</v>
      </c>
      <c r="C760">
        <f t="shared" si="13"/>
        <v>2.4676129328482753E-2</v>
      </c>
    </row>
    <row r="761" spans="1:3" x14ac:dyDescent="0.35">
      <c r="A761" s="1">
        <v>42013</v>
      </c>
      <c r="B761">
        <v>57.504187999999999</v>
      </c>
      <c r="C761">
        <f t="shared" si="13"/>
        <v>-6.6094351863329806E-3</v>
      </c>
    </row>
    <row r="762" spans="1:3" x14ac:dyDescent="0.35">
      <c r="A762" s="1">
        <v>42016</v>
      </c>
      <c r="B762">
        <v>59.277361999999997</v>
      </c>
      <c r="C762">
        <f t="shared" si="13"/>
        <v>3.0369699389293764E-2</v>
      </c>
    </row>
    <row r="763" spans="1:3" x14ac:dyDescent="0.35">
      <c r="A763" s="1">
        <v>42017</v>
      </c>
      <c r="B763">
        <v>60.173479999999998</v>
      </c>
      <c r="C763">
        <f t="shared" si="13"/>
        <v>1.5004244367894829E-2</v>
      </c>
    </row>
    <row r="764" spans="1:3" x14ac:dyDescent="0.35">
      <c r="A764" s="1">
        <v>42018</v>
      </c>
      <c r="B764">
        <v>60.011417999999999</v>
      </c>
      <c r="C764">
        <f t="shared" si="13"/>
        <v>-2.6968795734255689E-3</v>
      </c>
    </row>
    <row r="765" spans="1:3" x14ac:dyDescent="0.35">
      <c r="A765" s="1">
        <v>42019</v>
      </c>
      <c r="B765">
        <v>58.753036999999999</v>
      </c>
      <c r="C765">
        <f t="shared" si="13"/>
        <v>-2.1191998812131883E-2</v>
      </c>
    </row>
    <row r="766" spans="1:3" x14ac:dyDescent="0.35">
      <c r="A766" s="1">
        <v>42020</v>
      </c>
      <c r="B766">
        <v>59.401294</v>
      </c>
      <c r="C766">
        <f t="shared" si="13"/>
        <v>1.0973165337884084E-2</v>
      </c>
    </row>
    <row r="767" spans="1:3" x14ac:dyDescent="0.35">
      <c r="A767" s="1">
        <v>42024</v>
      </c>
      <c r="B767">
        <v>59.534757999999997</v>
      </c>
      <c r="C767">
        <f t="shared" si="13"/>
        <v>2.2442994159612654E-3</v>
      </c>
    </row>
    <row r="768" spans="1:3" x14ac:dyDescent="0.35">
      <c r="A768" s="1">
        <v>42025</v>
      </c>
      <c r="B768">
        <v>59.058098999999999</v>
      </c>
      <c r="C768">
        <f t="shared" si="13"/>
        <v>-8.0386218671460695E-3</v>
      </c>
    </row>
    <row r="769" spans="1:3" x14ac:dyDescent="0.35">
      <c r="A769" s="1">
        <v>42026</v>
      </c>
      <c r="B769">
        <v>59.191563000000002</v>
      </c>
      <c r="C769">
        <f t="shared" si="13"/>
        <v>2.2573266496509832E-3</v>
      </c>
    </row>
    <row r="770" spans="1:3" x14ac:dyDescent="0.35">
      <c r="A770" s="1">
        <v>42027</v>
      </c>
      <c r="B770">
        <v>59.172496000000002</v>
      </c>
      <c r="C770">
        <f t="shared" si="13"/>
        <v>-3.2217550371312954E-4</v>
      </c>
    </row>
    <row r="771" spans="1:3" x14ac:dyDescent="0.35">
      <c r="A771" s="1">
        <v>42030</v>
      </c>
      <c r="B771">
        <v>59.544289999999997</v>
      </c>
      <c r="C771">
        <f t="shared" si="13"/>
        <v>6.2635660558694609E-3</v>
      </c>
    </row>
    <row r="772" spans="1:3" x14ac:dyDescent="0.35">
      <c r="A772" s="1">
        <v>42031</v>
      </c>
      <c r="B772">
        <v>59.096232000000001</v>
      </c>
      <c r="C772">
        <f t="shared" ref="C772:C835" si="14">LN(B772/B771)</f>
        <v>-7.5532393593746574E-3</v>
      </c>
    </row>
    <row r="773" spans="1:3" x14ac:dyDescent="0.35">
      <c r="A773" s="1">
        <v>42032</v>
      </c>
      <c r="B773">
        <v>58.467041999999999</v>
      </c>
      <c r="C773">
        <f t="shared" si="14"/>
        <v>-1.0703955172670617E-2</v>
      </c>
    </row>
    <row r="774" spans="1:3" x14ac:dyDescent="0.35">
      <c r="A774" s="1">
        <v>42033</v>
      </c>
      <c r="B774">
        <v>58.285908999999997</v>
      </c>
      <c r="C774">
        <f t="shared" si="14"/>
        <v>-3.102844832139252E-3</v>
      </c>
    </row>
    <row r="775" spans="1:3" x14ac:dyDescent="0.35">
      <c r="A775" s="1">
        <v>42034</v>
      </c>
      <c r="B775">
        <v>57.456522999999997</v>
      </c>
      <c r="C775">
        <f t="shared" si="14"/>
        <v>-1.4331825969589115E-2</v>
      </c>
    </row>
    <row r="776" spans="1:3" x14ac:dyDescent="0.35">
      <c r="A776" s="1">
        <v>42037</v>
      </c>
      <c r="B776">
        <v>57.418388999999998</v>
      </c>
      <c r="C776">
        <f t="shared" si="14"/>
        <v>-6.6392218695694185E-4</v>
      </c>
    </row>
    <row r="777" spans="1:3" x14ac:dyDescent="0.35">
      <c r="A777" s="1">
        <v>42038</v>
      </c>
      <c r="B777">
        <v>57.065662000000003</v>
      </c>
      <c r="C777">
        <f t="shared" si="14"/>
        <v>-6.1620481286237747E-3</v>
      </c>
    </row>
    <row r="778" spans="1:3" x14ac:dyDescent="0.35">
      <c r="A778" s="1">
        <v>42039</v>
      </c>
      <c r="B778">
        <v>56.474606000000001</v>
      </c>
      <c r="C778">
        <f t="shared" si="14"/>
        <v>-1.041148395293332E-2</v>
      </c>
    </row>
    <row r="779" spans="1:3" x14ac:dyDescent="0.35">
      <c r="A779" s="1">
        <v>42040</v>
      </c>
      <c r="B779">
        <v>57.418388999999998</v>
      </c>
      <c r="C779">
        <f t="shared" si="14"/>
        <v>1.6573532081557169E-2</v>
      </c>
    </row>
    <row r="780" spans="1:3" x14ac:dyDescent="0.35">
      <c r="A780" s="1">
        <v>42041</v>
      </c>
      <c r="B780">
        <v>56.884529999999998</v>
      </c>
      <c r="C780">
        <f t="shared" si="14"/>
        <v>-9.3411941990042997E-3</v>
      </c>
    </row>
    <row r="781" spans="1:3" x14ac:dyDescent="0.35">
      <c r="A781" s="1">
        <v>42044</v>
      </c>
      <c r="B781">
        <v>56.102808000000003</v>
      </c>
      <c r="C781">
        <f t="shared" si="14"/>
        <v>-1.3837558922039363E-2</v>
      </c>
    </row>
    <row r="782" spans="1:3" x14ac:dyDescent="0.35">
      <c r="A782" s="1">
        <v>42045</v>
      </c>
      <c r="B782">
        <v>57.037064000000001</v>
      </c>
      <c r="C782">
        <f t="shared" si="14"/>
        <v>1.6515437378553662E-2</v>
      </c>
    </row>
    <row r="783" spans="1:3" x14ac:dyDescent="0.35">
      <c r="A783" s="1">
        <v>42046</v>
      </c>
      <c r="B783">
        <v>56.541338000000003</v>
      </c>
      <c r="C783">
        <f t="shared" si="14"/>
        <v>-8.7292854828801142E-3</v>
      </c>
    </row>
    <row r="784" spans="1:3" x14ac:dyDescent="0.35">
      <c r="A784" s="1">
        <v>42047</v>
      </c>
      <c r="B784">
        <v>56.703400000000002</v>
      </c>
      <c r="C784">
        <f t="shared" si="14"/>
        <v>2.8621570148986762E-3</v>
      </c>
    </row>
    <row r="785" spans="1:3" x14ac:dyDescent="0.35">
      <c r="A785" s="1">
        <v>42048</v>
      </c>
      <c r="B785">
        <v>57.237259999999999</v>
      </c>
      <c r="C785">
        <f t="shared" si="14"/>
        <v>9.3709112566453343E-3</v>
      </c>
    </row>
    <row r="786" spans="1:3" x14ac:dyDescent="0.35">
      <c r="A786" s="1">
        <v>42052</v>
      </c>
      <c r="B786">
        <v>57.294457000000001</v>
      </c>
      <c r="C786">
        <f t="shared" si="14"/>
        <v>9.9879764755417331E-4</v>
      </c>
    </row>
    <row r="787" spans="1:3" x14ac:dyDescent="0.35">
      <c r="A787" s="1">
        <v>42053</v>
      </c>
      <c r="B787">
        <v>57.208658</v>
      </c>
      <c r="C787">
        <f t="shared" si="14"/>
        <v>-1.4986319989282713E-3</v>
      </c>
    </row>
    <row r="788" spans="1:3" x14ac:dyDescent="0.35">
      <c r="A788" s="1">
        <v>42054</v>
      </c>
      <c r="B788">
        <v>56.770131999999997</v>
      </c>
      <c r="C788">
        <f t="shared" si="14"/>
        <v>-7.6949082161192174E-3</v>
      </c>
    </row>
    <row r="789" spans="1:3" x14ac:dyDescent="0.35">
      <c r="A789" s="1">
        <v>42055</v>
      </c>
      <c r="B789">
        <v>57.694853000000002</v>
      </c>
      <c r="C789">
        <f t="shared" si="14"/>
        <v>1.6157624410609125E-2</v>
      </c>
    </row>
    <row r="790" spans="1:3" x14ac:dyDescent="0.35">
      <c r="A790" s="1">
        <v>42058</v>
      </c>
      <c r="B790">
        <v>58.428908999999997</v>
      </c>
      <c r="C790">
        <f t="shared" si="14"/>
        <v>1.2642817714624716E-2</v>
      </c>
    </row>
    <row r="791" spans="1:3" x14ac:dyDescent="0.35">
      <c r="A791" s="1">
        <v>42059</v>
      </c>
      <c r="B791">
        <v>58.581439000000003</v>
      </c>
      <c r="C791">
        <f t="shared" si="14"/>
        <v>2.6071213188181585E-3</v>
      </c>
    </row>
    <row r="792" spans="1:3" x14ac:dyDescent="0.35">
      <c r="A792" s="1">
        <v>42060</v>
      </c>
      <c r="B792">
        <v>58.362177000000003</v>
      </c>
      <c r="C792">
        <f t="shared" si="14"/>
        <v>-3.7498798896578537E-3</v>
      </c>
    </row>
    <row r="793" spans="1:3" x14ac:dyDescent="0.35">
      <c r="A793" s="1">
        <v>42061</v>
      </c>
      <c r="B793">
        <v>58.590971000000003</v>
      </c>
      <c r="C793">
        <f t="shared" si="14"/>
        <v>3.9125803072906865E-3</v>
      </c>
    </row>
    <row r="794" spans="1:3" x14ac:dyDescent="0.35">
      <c r="A794" s="1">
        <v>42062</v>
      </c>
      <c r="B794">
        <v>58.076177999999999</v>
      </c>
      <c r="C794">
        <f t="shared" si="14"/>
        <v>-8.8250436472411976E-3</v>
      </c>
    </row>
    <row r="795" spans="1:3" x14ac:dyDescent="0.35">
      <c r="A795" s="1">
        <v>42065</v>
      </c>
      <c r="B795">
        <v>59.391759</v>
      </c>
      <c r="C795">
        <f t="shared" si="14"/>
        <v>2.2399916803821127E-2</v>
      </c>
    </row>
    <row r="796" spans="1:3" x14ac:dyDescent="0.35">
      <c r="A796" s="1">
        <v>42066</v>
      </c>
      <c r="B796">
        <v>59.029496999999999</v>
      </c>
      <c r="C796">
        <f t="shared" si="14"/>
        <v>-6.1182112446196337E-3</v>
      </c>
    </row>
    <row r="797" spans="1:3" x14ac:dyDescent="0.35">
      <c r="A797" s="1">
        <v>42067</v>
      </c>
      <c r="B797">
        <v>62.604441999999999</v>
      </c>
      <c r="C797">
        <f t="shared" si="14"/>
        <v>5.8798965929750986E-2</v>
      </c>
    </row>
    <row r="798" spans="1:3" x14ac:dyDescent="0.35">
      <c r="A798" s="1">
        <v>42068</v>
      </c>
      <c r="B798">
        <v>62.966707999999997</v>
      </c>
      <c r="C798">
        <f t="shared" si="14"/>
        <v>5.7699082160397059E-3</v>
      </c>
    </row>
    <row r="799" spans="1:3" x14ac:dyDescent="0.35">
      <c r="A799" s="1">
        <v>42069</v>
      </c>
      <c r="B799">
        <v>62.080120999999998</v>
      </c>
      <c r="C799">
        <f t="shared" si="14"/>
        <v>-1.4180317300111345E-2</v>
      </c>
    </row>
    <row r="800" spans="1:3" x14ac:dyDescent="0.35">
      <c r="A800" s="1">
        <v>42072</v>
      </c>
      <c r="B800">
        <v>63.262233999999999</v>
      </c>
      <c r="C800">
        <f t="shared" si="14"/>
        <v>1.8862706857726768E-2</v>
      </c>
    </row>
    <row r="801" spans="1:3" x14ac:dyDescent="0.35">
      <c r="A801" s="1">
        <v>42073</v>
      </c>
      <c r="B801">
        <v>62.470978000000002</v>
      </c>
      <c r="C801">
        <f t="shared" si="14"/>
        <v>-1.2586434931149288E-2</v>
      </c>
    </row>
    <row r="802" spans="1:3" x14ac:dyDescent="0.35">
      <c r="A802" s="1">
        <v>42074</v>
      </c>
      <c r="B802">
        <v>62.537709999999997</v>
      </c>
      <c r="C802">
        <f t="shared" si="14"/>
        <v>1.0676378963149565E-3</v>
      </c>
    </row>
    <row r="803" spans="1:3" x14ac:dyDescent="0.35">
      <c r="A803" s="1">
        <v>42075</v>
      </c>
      <c r="B803">
        <v>63.538697999999997</v>
      </c>
      <c r="C803">
        <f t="shared" si="14"/>
        <v>1.587940280825886E-2</v>
      </c>
    </row>
    <row r="804" spans="1:3" x14ac:dyDescent="0.35">
      <c r="A804" s="1">
        <v>42076</v>
      </c>
      <c r="B804">
        <v>63.748429000000002</v>
      </c>
      <c r="C804">
        <f t="shared" si="14"/>
        <v>3.2954029954804596E-3</v>
      </c>
    </row>
    <row r="805" spans="1:3" x14ac:dyDescent="0.35">
      <c r="A805" s="1">
        <v>42079</v>
      </c>
      <c r="B805">
        <v>64.854275000000001</v>
      </c>
      <c r="C805">
        <f t="shared" si="14"/>
        <v>1.7198289349079743E-2</v>
      </c>
    </row>
    <row r="806" spans="1:3" x14ac:dyDescent="0.35">
      <c r="A806" s="1">
        <v>42080</v>
      </c>
      <c r="B806">
        <v>64.463418000000004</v>
      </c>
      <c r="C806">
        <f t="shared" si="14"/>
        <v>-6.0449298333394618E-3</v>
      </c>
    </row>
    <row r="807" spans="1:3" x14ac:dyDescent="0.35">
      <c r="A807" s="1">
        <v>42081</v>
      </c>
      <c r="B807">
        <v>65.273737999999994</v>
      </c>
      <c r="C807">
        <f t="shared" si="14"/>
        <v>1.2491880696258973E-2</v>
      </c>
    </row>
    <row r="808" spans="1:3" x14ac:dyDescent="0.35">
      <c r="A808" s="1">
        <v>42082</v>
      </c>
      <c r="B808">
        <v>65.130737999999994</v>
      </c>
      <c r="C808">
        <f t="shared" si="14"/>
        <v>-2.19317713173388E-3</v>
      </c>
    </row>
    <row r="809" spans="1:3" x14ac:dyDescent="0.35">
      <c r="A809" s="1">
        <v>42083</v>
      </c>
      <c r="B809">
        <v>64.596881999999994</v>
      </c>
      <c r="C809">
        <f t="shared" si="14"/>
        <v>-8.2304603080659844E-3</v>
      </c>
    </row>
    <row r="810" spans="1:3" x14ac:dyDescent="0.35">
      <c r="A810" s="1">
        <v>42086</v>
      </c>
      <c r="B810">
        <v>64.425285000000002</v>
      </c>
      <c r="C810">
        <f t="shared" si="14"/>
        <v>-2.6599630926441345E-3</v>
      </c>
    </row>
    <row r="811" spans="1:3" x14ac:dyDescent="0.35">
      <c r="A811" s="1">
        <v>42087</v>
      </c>
      <c r="B811">
        <v>62.623513000000003</v>
      </c>
      <c r="C811">
        <f t="shared" si="14"/>
        <v>-2.836536566504334E-2</v>
      </c>
    </row>
    <row r="812" spans="1:3" x14ac:dyDescent="0.35">
      <c r="A812" s="1">
        <v>42088</v>
      </c>
      <c r="B812">
        <v>61.679721999999998</v>
      </c>
      <c r="C812">
        <f t="shared" si="14"/>
        <v>-1.5185592500821365E-2</v>
      </c>
    </row>
    <row r="813" spans="1:3" x14ac:dyDescent="0.35">
      <c r="A813" s="1">
        <v>42089</v>
      </c>
      <c r="B813">
        <v>61.965719999999997</v>
      </c>
      <c r="C813">
        <f t="shared" si="14"/>
        <v>4.6261068006078114E-3</v>
      </c>
    </row>
    <row r="814" spans="1:3" x14ac:dyDescent="0.35">
      <c r="A814" s="1">
        <v>42090</v>
      </c>
      <c r="B814">
        <v>62.213585000000002</v>
      </c>
      <c r="C814">
        <f t="shared" si="14"/>
        <v>3.9920553456968752E-3</v>
      </c>
    </row>
    <row r="815" spans="1:3" x14ac:dyDescent="0.35">
      <c r="A815" s="1">
        <v>42093</v>
      </c>
      <c r="B815">
        <v>62.690244999999997</v>
      </c>
      <c r="C815">
        <f t="shared" si="14"/>
        <v>7.6324691399289645E-3</v>
      </c>
    </row>
    <row r="816" spans="1:3" x14ac:dyDescent="0.35">
      <c r="A816" s="1">
        <v>42094</v>
      </c>
      <c r="B816">
        <v>61.489061</v>
      </c>
      <c r="C816">
        <f t="shared" si="14"/>
        <v>-1.93465643245147E-2</v>
      </c>
    </row>
    <row r="817" spans="1:3" x14ac:dyDescent="0.35">
      <c r="A817" s="1">
        <v>42095</v>
      </c>
      <c r="B817">
        <v>60.942534999999999</v>
      </c>
      <c r="C817">
        <f t="shared" si="14"/>
        <v>-8.9279180872616562E-3</v>
      </c>
    </row>
    <row r="818" spans="1:3" x14ac:dyDescent="0.35">
      <c r="A818" s="1">
        <v>42096</v>
      </c>
      <c r="B818">
        <v>60.626123</v>
      </c>
      <c r="C818">
        <f t="shared" si="14"/>
        <v>-5.2054981883556724E-3</v>
      </c>
    </row>
    <row r="819" spans="1:3" x14ac:dyDescent="0.35">
      <c r="A819" s="1">
        <v>42100</v>
      </c>
      <c r="B819">
        <v>60.405594999999998</v>
      </c>
      <c r="C819">
        <f t="shared" si="14"/>
        <v>-3.6441396964458188E-3</v>
      </c>
    </row>
    <row r="820" spans="1:3" x14ac:dyDescent="0.35">
      <c r="A820" s="1">
        <v>42101</v>
      </c>
      <c r="B820">
        <v>60.405594999999998</v>
      </c>
      <c r="C820">
        <f t="shared" si="14"/>
        <v>0</v>
      </c>
    </row>
    <row r="821" spans="1:3" x14ac:dyDescent="0.35">
      <c r="A821" s="1">
        <v>42102</v>
      </c>
      <c r="B821">
        <v>60.904181999999999</v>
      </c>
      <c r="C821">
        <f t="shared" si="14"/>
        <v>8.2201092079372973E-3</v>
      </c>
    </row>
    <row r="822" spans="1:3" x14ac:dyDescent="0.35">
      <c r="A822" s="1">
        <v>42103</v>
      </c>
      <c r="B822">
        <v>60.846651000000001</v>
      </c>
      <c r="C822">
        <f t="shared" si="14"/>
        <v>-9.4506136614177475E-4</v>
      </c>
    </row>
    <row r="823" spans="1:3" x14ac:dyDescent="0.35">
      <c r="A823" s="1">
        <v>42104</v>
      </c>
      <c r="B823">
        <v>61.978057999999997</v>
      </c>
      <c r="C823">
        <f t="shared" si="14"/>
        <v>1.842363823798393E-2</v>
      </c>
    </row>
    <row r="824" spans="1:3" x14ac:dyDescent="0.35">
      <c r="A824" s="1">
        <v>42107</v>
      </c>
      <c r="B824">
        <v>61.316473999999999</v>
      </c>
      <c r="C824">
        <f t="shared" si="14"/>
        <v>-1.0731868461217476E-2</v>
      </c>
    </row>
    <row r="825" spans="1:3" x14ac:dyDescent="0.35">
      <c r="A825" s="1">
        <v>42108</v>
      </c>
      <c r="B825">
        <v>61.393177999999999</v>
      </c>
      <c r="C825">
        <f t="shared" si="14"/>
        <v>1.2501707688036554E-3</v>
      </c>
    </row>
    <row r="826" spans="1:3" x14ac:dyDescent="0.35">
      <c r="A826" s="1">
        <v>42109</v>
      </c>
      <c r="B826">
        <v>60.817888000000004</v>
      </c>
      <c r="C826">
        <f t="shared" si="14"/>
        <v>-9.4147652613380955E-3</v>
      </c>
    </row>
    <row r="827" spans="1:3" x14ac:dyDescent="0.35">
      <c r="A827" s="1">
        <v>42110</v>
      </c>
      <c r="B827">
        <v>61.057592</v>
      </c>
      <c r="C827">
        <f t="shared" si="14"/>
        <v>3.9335936823621685E-3</v>
      </c>
    </row>
    <row r="828" spans="1:3" x14ac:dyDescent="0.35">
      <c r="A828" s="1">
        <v>42111</v>
      </c>
      <c r="B828">
        <v>62.658817999999997</v>
      </c>
      <c r="C828">
        <f t="shared" si="14"/>
        <v>2.5886871727848874E-2</v>
      </c>
    </row>
    <row r="829" spans="1:3" x14ac:dyDescent="0.35">
      <c r="A829" s="1">
        <v>42114</v>
      </c>
      <c r="B829">
        <v>63.147818000000001</v>
      </c>
      <c r="C829">
        <f t="shared" si="14"/>
        <v>7.7738739099101712E-3</v>
      </c>
    </row>
    <row r="830" spans="1:3" x14ac:dyDescent="0.35">
      <c r="A830" s="1">
        <v>42115</v>
      </c>
      <c r="B830">
        <v>64.058693000000005</v>
      </c>
      <c r="C830">
        <f t="shared" si="14"/>
        <v>1.4321445678320367E-2</v>
      </c>
    </row>
    <row r="831" spans="1:3" x14ac:dyDescent="0.35">
      <c r="A831" s="1">
        <v>42116</v>
      </c>
      <c r="B831">
        <v>63.857342000000003</v>
      </c>
      <c r="C831">
        <f t="shared" si="14"/>
        <v>-3.1481771038235347E-3</v>
      </c>
    </row>
    <row r="832" spans="1:3" x14ac:dyDescent="0.35">
      <c r="A832" s="1">
        <v>42117</v>
      </c>
      <c r="B832">
        <v>63.282052</v>
      </c>
      <c r="C832">
        <f t="shared" si="14"/>
        <v>-9.049813880774726E-3</v>
      </c>
    </row>
    <row r="833" spans="1:3" x14ac:dyDescent="0.35">
      <c r="A833" s="1">
        <v>42118</v>
      </c>
      <c r="B833">
        <v>63.090291000000001</v>
      </c>
      <c r="C833">
        <f t="shared" si="14"/>
        <v>-3.034859410377207E-3</v>
      </c>
    </row>
    <row r="834" spans="1:3" x14ac:dyDescent="0.35">
      <c r="A834" s="1">
        <v>42121</v>
      </c>
      <c r="B834">
        <v>62.476647999999997</v>
      </c>
      <c r="C834">
        <f t="shared" si="14"/>
        <v>-9.7740359059448039E-3</v>
      </c>
    </row>
    <row r="835" spans="1:3" x14ac:dyDescent="0.35">
      <c r="A835" s="1">
        <v>42122</v>
      </c>
      <c r="B835">
        <v>61.882176999999999</v>
      </c>
      <c r="C835">
        <f t="shared" si="14"/>
        <v>-9.5606488430250262E-3</v>
      </c>
    </row>
    <row r="836" spans="1:3" x14ac:dyDescent="0.35">
      <c r="A836" s="1">
        <v>42123</v>
      </c>
      <c r="B836">
        <v>61.642473000000003</v>
      </c>
      <c r="C836">
        <f t="shared" ref="C836:C899" si="15">LN(B836/B835)</f>
        <v>-3.8810763824621542E-3</v>
      </c>
    </row>
    <row r="837" spans="1:3" x14ac:dyDescent="0.35">
      <c r="A837" s="1">
        <v>42124</v>
      </c>
      <c r="B837">
        <v>61.105533000000001</v>
      </c>
      <c r="C837">
        <f t="shared" si="15"/>
        <v>-8.7487111566692775E-3</v>
      </c>
    </row>
    <row r="838" spans="1:3" x14ac:dyDescent="0.35">
      <c r="A838" s="1">
        <v>42125</v>
      </c>
      <c r="B838">
        <v>61.997238000000003</v>
      </c>
      <c r="C838">
        <f t="shared" si="15"/>
        <v>1.4487417123313555E-2</v>
      </c>
    </row>
    <row r="839" spans="1:3" x14ac:dyDescent="0.35">
      <c r="A839" s="1">
        <v>42128</v>
      </c>
      <c r="B839">
        <v>62.630054999999999</v>
      </c>
      <c r="C839">
        <f t="shared" si="15"/>
        <v>1.0155439044649184E-2</v>
      </c>
    </row>
    <row r="840" spans="1:3" x14ac:dyDescent="0.35">
      <c r="A840" s="1">
        <v>42129</v>
      </c>
      <c r="B840">
        <v>62.351996999999997</v>
      </c>
      <c r="C840">
        <f t="shared" si="15"/>
        <v>-4.4495742279167727E-3</v>
      </c>
    </row>
    <row r="841" spans="1:3" x14ac:dyDescent="0.35">
      <c r="A841" s="1">
        <v>42130</v>
      </c>
      <c r="B841">
        <v>62.006821000000002</v>
      </c>
      <c r="C841">
        <f t="shared" si="15"/>
        <v>-5.5513053596250531E-3</v>
      </c>
    </row>
    <row r="842" spans="1:3" x14ac:dyDescent="0.35">
      <c r="A842" s="1">
        <v>42131</v>
      </c>
      <c r="B842">
        <v>62.371177000000003</v>
      </c>
      <c r="C842">
        <f t="shared" si="15"/>
        <v>5.8588664893827139E-3</v>
      </c>
    </row>
    <row r="843" spans="1:3" x14ac:dyDescent="0.35">
      <c r="A843" s="1">
        <v>42132</v>
      </c>
      <c r="B843">
        <v>64.173754000000002</v>
      </c>
      <c r="C843">
        <f t="shared" si="15"/>
        <v>2.8491049296237792E-2</v>
      </c>
    </row>
    <row r="844" spans="1:3" x14ac:dyDescent="0.35">
      <c r="A844" s="1">
        <v>42135</v>
      </c>
      <c r="B844">
        <v>65.305160999999998</v>
      </c>
      <c r="C844">
        <f t="shared" si="15"/>
        <v>1.7476757472904864E-2</v>
      </c>
    </row>
    <row r="845" spans="1:3" x14ac:dyDescent="0.35">
      <c r="A845" s="1">
        <v>42136</v>
      </c>
      <c r="B845">
        <v>64.720281</v>
      </c>
      <c r="C845">
        <f t="shared" si="15"/>
        <v>-8.996453860532801E-3</v>
      </c>
    </row>
    <row r="846" spans="1:3" x14ac:dyDescent="0.35">
      <c r="A846" s="1">
        <v>42137</v>
      </c>
      <c r="B846">
        <v>64.624399999999994</v>
      </c>
      <c r="C846">
        <f t="shared" si="15"/>
        <v>-1.4825660679812357E-3</v>
      </c>
    </row>
    <row r="847" spans="1:3" x14ac:dyDescent="0.35">
      <c r="A847" s="1">
        <v>42138</v>
      </c>
      <c r="B847">
        <v>64.672336999999999</v>
      </c>
      <c r="C847">
        <f t="shared" si="15"/>
        <v>7.4150366526919988E-4</v>
      </c>
    </row>
    <row r="848" spans="1:3" x14ac:dyDescent="0.35">
      <c r="A848" s="1">
        <v>42139</v>
      </c>
      <c r="B848">
        <v>64.854515000000006</v>
      </c>
      <c r="C848">
        <f t="shared" si="15"/>
        <v>2.8129784259544113E-3</v>
      </c>
    </row>
    <row r="849" spans="1:3" x14ac:dyDescent="0.35">
      <c r="A849" s="1">
        <v>42142</v>
      </c>
      <c r="B849">
        <v>65.199690000000004</v>
      </c>
      <c r="C849">
        <f t="shared" si="15"/>
        <v>5.3081837760488556E-3</v>
      </c>
    </row>
    <row r="850" spans="1:3" x14ac:dyDescent="0.35">
      <c r="A850" s="1">
        <v>42143</v>
      </c>
      <c r="B850">
        <v>65.458568</v>
      </c>
      <c r="C850">
        <f t="shared" si="15"/>
        <v>3.9626785588935676E-3</v>
      </c>
    </row>
    <row r="851" spans="1:3" x14ac:dyDescent="0.35">
      <c r="A851" s="1">
        <v>42144</v>
      </c>
      <c r="B851">
        <v>66.235215999999994</v>
      </c>
      <c r="C851">
        <f t="shared" si="15"/>
        <v>1.1794892367660981E-2</v>
      </c>
    </row>
    <row r="852" spans="1:3" x14ac:dyDescent="0.35">
      <c r="A852" s="1">
        <v>42145</v>
      </c>
      <c r="B852">
        <v>66.053038000000001</v>
      </c>
      <c r="C852">
        <f t="shared" si="15"/>
        <v>-2.7542598780695752E-3</v>
      </c>
    </row>
    <row r="853" spans="1:3" x14ac:dyDescent="0.35">
      <c r="A853" s="1">
        <v>42146</v>
      </c>
      <c r="B853">
        <v>65.487339000000006</v>
      </c>
      <c r="C853">
        <f t="shared" si="15"/>
        <v>-8.6011991216895685E-3</v>
      </c>
    </row>
    <row r="854" spans="1:3" x14ac:dyDescent="0.35">
      <c r="A854" s="1">
        <v>42150</v>
      </c>
      <c r="B854">
        <v>64.720281</v>
      </c>
      <c r="C854">
        <f t="shared" si="15"/>
        <v>-1.1782211726086523E-2</v>
      </c>
    </row>
    <row r="855" spans="1:3" x14ac:dyDescent="0.35">
      <c r="A855" s="1">
        <v>42151</v>
      </c>
      <c r="B855">
        <v>65.583219</v>
      </c>
      <c r="C855">
        <f t="shared" si="15"/>
        <v>1.3245240777999403E-2</v>
      </c>
    </row>
    <row r="856" spans="1:3" x14ac:dyDescent="0.35">
      <c r="A856" s="1">
        <v>42152</v>
      </c>
      <c r="B856">
        <v>66.302333000000004</v>
      </c>
      <c r="C856">
        <f t="shared" si="15"/>
        <v>1.0905229810882548E-2</v>
      </c>
    </row>
    <row r="857" spans="1:3" x14ac:dyDescent="0.35">
      <c r="A857" s="1">
        <v>42153</v>
      </c>
      <c r="B857">
        <v>61.939703999999999</v>
      </c>
      <c r="C857">
        <f t="shared" si="15"/>
        <v>-6.8063689394241109E-2</v>
      </c>
    </row>
    <row r="858" spans="1:3" x14ac:dyDescent="0.35">
      <c r="A858" s="1">
        <v>42156</v>
      </c>
      <c r="B858">
        <v>63.742288000000002</v>
      </c>
      <c r="C858">
        <f t="shared" si="15"/>
        <v>2.868680845631991E-2</v>
      </c>
    </row>
    <row r="859" spans="1:3" x14ac:dyDescent="0.35">
      <c r="A859" s="1">
        <v>42157</v>
      </c>
      <c r="B859">
        <v>63.090291000000001</v>
      </c>
      <c r="C859">
        <f t="shared" si="15"/>
        <v>-1.0281313341273407E-2</v>
      </c>
    </row>
    <row r="860" spans="1:3" x14ac:dyDescent="0.35">
      <c r="A860" s="1">
        <v>42158</v>
      </c>
      <c r="B860">
        <v>62.994404000000003</v>
      </c>
      <c r="C860">
        <f t="shared" si="15"/>
        <v>-1.5209937809754165E-3</v>
      </c>
    </row>
    <row r="861" spans="1:3" x14ac:dyDescent="0.35">
      <c r="A861" s="1">
        <v>42159</v>
      </c>
      <c r="B861">
        <v>63.061520999999999</v>
      </c>
      <c r="C861">
        <f t="shared" si="15"/>
        <v>1.0648766623598262E-3</v>
      </c>
    </row>
    <row r="862" spans="1:3" x14ac:dyDescent="0.35">
      <c r="A862" s="1">
        <v>42160</v>
      </c>
      <c r="B862">
        <v>63.473813</v>
      </c>
      <c r="C862">
        <f t="shared" si="15"/>
        <v>6.5166534283326019E-3</v>
      </c>
    </row>
    <row r="863" spans="1:3" x14ac:dyDescent="0.35">
      <c r="A863" s="1">
        <v>42163</v>
      </c>
      <c r="B863">
        <v>62.630054999999999</v>
      </c>
      <c r="C863">
        <f t="shared" si="15"/>
        <v>-1.3382152429855536E-2</v>
      </c>
    </row>
    <row r="864" spans="1:3" x14ac:dyDescent="0.35">
      <c r="A864" s="1">
        <v>42164</v>
      </c>
      <c r="B864">
        <v>62.399940000000001</v>
      </c>
      <c r="C864">
        <f t="shared" si="15"/>
        <v>-3.6809608738769938E-3</v>
      </c>
    </row>
    <row r="865" spans="1:3" x14ac:dyDescent="0.35">
      <c r="A865" s="1">
        <v>42165</v>
      </c>
      <c r="B865">
        <v>62.831406000000001</v>
      </c>
      <c r="C865">
        <f t="shared" si="15"/>
        <v>6.8907301729956641E-3</v>
      </c>
    </row>
    <row r="866" spans="1:3" x14ac:dyDescent="0.35">
      <c r="A866" s="1">
        <v>42166</v>
      </c>
      <c r="B866">
        <v>63.138227999999998</v>
      </c>
      <c r="C866">
        <f t="shared" si="15"/>
        <v>4.8713741082643328E-3</v>
      </c>
    </row>
    <row r="867" spans="1:3" x14ac:dyDescent="0.35">
      <c r="A867" s="1">
        <v>42167</v>
      </c>
      <c r="B867">
        <v>62.591701</v>
      </c>
      <c r="C867">
        <f t="shared" si="15"/>
        <v>-8.6937206850785567E-3</v>
      </c>
    </row>
    <row r="868" spans="1:3" x14ac:dyDescent="0.35">
      <c r="A868" s="1">
        <v>42170</v>
      </c>
      <c r="B868">
        <v>62.725935</v>
      </c>
      <c r="C868">
        <f t="shared" si="15"/>
        <v>2.1423010459340796E-3</v>
      </c>
    </row>
    <row r="869" spans="1:3" x14ac:dyDescent="0.35">
      <c r="A869" s="1">
        <v>42171</v>
      </c>
      <c r="B869">
        <v>63.253289000000002</v>
      </c>
      <c r="C869">
        <f t="shared" si="15"/>
        <v>8.3721277771028474E-3</v>
      </c>
    </row>
    <row r="870" spans="1:3" x14ac:dyDescent="0.35">
      <c r="A870" s="1">
        <v>42172</v>
      </c>
      <c r="B870">
        <v>63.569701000000002</v>
      </c>
      <c r="C870">
        <f t="shared" si="15"/>
        <v>4.9898312050968615E-3</v>
      </c>
    </row>
    <row r="871" spans="1:3" x14ac:dyDescent="0.35">
      <c r="A871" s="1">
        <v>42173</v>
      </c>
      <c r="B871">
        <v>63.876522999999999</v>
      </c>
      <c r="C871">
        <f t="shared" si="15"/>
        <v>4.8149342230717658E-3</v>
      </c>
    </row>
    <row r="872" spans="1:3" x14ac:dyDescent="0.35">
      <c r="A872" s="1">
        <v>42174</v>
      </c>
      <c r="B872">
        <v>64.049109999999999</v>
      </c>
      <c r="C872">
        <f t="shared" si="15"/>
        <v>2.6982411681330224E-3</v>
      </c>
    </row>
    <row r="873" spans="1:3" x14ac:dyDescent="0.35">
      <c r="A873" s="1">
        <v>42177</v>
      </c>
      <c r="B873">
        <v>64.298398000000006</v>
      </c>
      <c r="C873">
        <f t="shared" si="15"/>
        <v>3.8845836177728481E-3</v>
      </c>
    </row>
    <row r="874" spans="1:3" x14ac:dyDescent="0.35">
      <c r="A874" s="1">
        <v>42178</v>
      </c>
      <c r="B874">
        <v>64.557282999999998</v>
      </c>
      <c r="C874">
        <f t="shared" si="15"/>
        <v>4.0182217240689946E-3</v>
      </c>
    </row>
    <row r="875" spans="1:3" x14ac:dyDescent="0.35">
      <c r="A875" s="1">
        <v>42179</v>
      </c>
      <c r="B875">
        <v>64.058693000000005</v>
      </c>
      <c r="C875">
        <f t="shared" si="15"/>
        <v>-7.7531969683707911E-3</v>
      </c>
    </row>
    <row r="876" spans="1:3" x14ac:dyDescent="0.35">
      <c r="A876" s="1">
        <v>42180</v>
      </c>
      <c r="B876">
        <v>64.087457000000001</v>
      </c>
      <c r="C876">
        <f t="shared" si="15"/>
        <v>4.4892492646974805E-4</v>
      </c>
    </row>
    <row r="877" spans="1:3" x14ac:dyDescent="0.35">
      <c r="A877" s="1">
        <v>42181</v>
      </c>
      <c r="B877">
        <v>64.758634000000001</v>
      </c>
      <c r="C877">
        <f t="shared" si="15"/>
        <v>1.0418369167600462E-2</v>
      </c>
    </row>
    <row r="878" spans="1:3" x14ac:dyDescent="0.35">
      <c r="A878" s="1">
        <v>42184</v>
      </c>
      <c r="B878">
        <v>63.253289000000002</v>
      </c>
      <c r="C878">
        <f t="shared" si="15"/>
        <v>-2.3519909063842756E-2</v>
      </c>
    </row>
    <row r="879" spans="1:3" x14ac:dyDescent="0.35">
      <c r="A879" s="1">
        <v>42185</v>
      </c>
      <c r="B879">
        <v>63.799815000000002</v>
      </c>
      <c r="C879">
        <f t="shared" si="15"/>
        <v>8.6031644043432168E-3</v>
      </c>
    </row>
    <row r="880" spans="1:3" x14ac:dyDescent="0.35">
      <c r="A880" s="1">
        <v>42186</v>
      </c>
      <c r="B880">
        <v>65.246087000000003</v>
      </c>
      <c r="C880">
        <f t="shared" si="15"/>
        <v>2.2415784395890839E-2</v>
      </c>
    </row>
    <row r="881" spans="1:3" x14ac:dyDescent="0.35">
      <c r="A881" s="1">
        <v>42187</v>
      </c>
      <c r="B881">
        <v>65.062897000000007</v>
      </c>
      <c r="C881">
        <f t="shared" si="15"/>
        <v>-2.8116268741707117E-3</v>
      </c>
    </row>
    <row r="882" spans="1:3" x14ac:dyDescent="0.35">
      <c r="A882" s="1">
        <v>42191</v>
      </c>
      <c r="B882">
        <v>65.082177999999999</v>
      </c>
      <c r="C882">
        <f t="shared" si="15"/>
        <v>2.9630011187207285E-4</v>
      </c>
    </row>
    <row r="883" spans="1:3" x14ac:dyDescent="0.35">
      <c r="A883" s="1">
        <v>42192</v>
      </c>
      <c r="B883">
        <v>65.786033000000003</v>
      </c>
      <c r="C883">
        <f t="shared" si="15"/>
        <v>1.0756803068685469E-2</v>
      </c>
    </row>
    <row r="884" spans="1:3" x14ac:dyDescent="0.35">
      <c r="A884" s="1">
        <v>42193</v>
      </c>
      <c r="B884">
        <v>65.313579000000004</v>
      </c>
      <c r="C884">
        <f t="shared" si="15"/>
        <v>-7.2075887654677031E-3</v>
      </c>
    </row>
    <row r="885" spans="1:3" x14ac:dyDescent="0.35">
      <c r="A885" s="1">
        <v>42194</v>
      </c>
      <c r="B885">
        <v>65.458207000000002</v>
      </c>
      <c r="C885">
        <f t="shared" si="15"/>
        <v>2.2119153280796265E-3</v>
      </c>
    </row>
    <row r="886" spans="1:3" x14ac:dyDescent="0.35">
      <c r="A886" s="1">
        <v>42195</v>
      </c>
      <c r="B886">
        <v>66.788774000000004</v>
      </c>
      <c r="C886">
        <f t="shared" si="15"/>
        <v>2.0123134602837645E-2</v>
      </c>
    </row>
    <row r="887" spans="1:3" x14ac:dyDescent="0.35">
      <c r="A887" s="1">
        <v>42198</v>
      </c>
      <c r="B887">
        <v>67.164811</v>
      </c>
      <c r="C887">
        <f t="shared" si="15"/>
        <v>5.6144520176633931E-3</v>
      </c>
    </row>
    <row r="888" spans="1:3" x14ac:dyDescent="0.35">
      <c r="A888" s="1">
        <v>42199</v>
      </c>
      <c r="B888">
        <v>67.550477000000001</v>
      </c>
      <c r="C888">
        <f t="shared" si="15"/>
        <v>5.7256612718391154E-3</v>
      </c>
    </row>
    <row r="889" spans="1:3" x14ac:dyDescent="0.35">
      <c r="A889" s="1">
        <v>42200</v>
      </c>
      <c r="B889">
        <v>66.798417999999998</v>
      </c>
      <c r="C889">
        <f t="shared" si="15"/>
        <v>-1.1195728189817953E-2</v>
      </c>
    </row>
    <row r="890" spans="1:3" x14ac:dyDescent="0.35">
      <c r="A890" s="1">
        <v>42201</v>
      </c>
      <c r="B890">
        <v>66.894834000000003</v>
      </c>
      <c r="C890">
        <f t="shared" si="15"/>
        <v>1.4423467942126368E-3</v>
      </c>
    </row>
    <row r="891" spans="1:3" x14ac:dyDescent="0.35">
      <c r="A891" s="1">
        <v>42202</v>
      </c>
      <c r="B891">
        <v>66.808060999999995</v>
      </c>
      <c r="C891">
        <f t="shared" si="15"/>
        <v>-1.2979975068290938E-3</v>
      </c>
    </row>
    <row r="892" spans="1:3" x14ac:dyDescent="0.35">
      <c r="A892" s="1">
        <v>42205</v>
      </c>
      <c r="B892">
        <v>67.463704000000007</v>
      </c>
      <c r="C892">
        <f t="shared" si="15"/>
        <v>9.7659878227015634E-3</v>
      </c>
    </row>
    <row r="893" spans="1:3" x14ac:dyDescent="0.35">
      <c r="A893" s="1">
        <v>42206</v>
      </c>
      <c r="B893">
        <v>66.403107000000006</v>
      </c>
      <c r="C893">
        <f t="shared" si="15"/>
        <v>-1.58458871811731E-2</v>
      </c>
    </row>
    <row r="894" spans="1:3" x14ac:dyDescent="0.35">
      <c r="A894" s="1">
        <v>42207</v>
      </c>
      <c r="B894">
        <v>66.885198000000003</v>
      </c>
      <c r="C894">
        <f t="shared" si="15"/>
        <v>7.2338394918255913E-3</v>
      </c>
    </row>
    <row r="895" spans="1:3" x14ac:dyDescent="0.35">
      <c r="A895" s="1">
        <v>42208</v>
      </c>
      <c r="B895">
        <v>65.795669000000004</v>
      </c>
      <c r="C895">
        <f t="shared" si="15"/>
        <v>-1.6423671551865891E-2</v>
      </c>
    </row>
    <row r="896" spans="1:3" x14ac:dyDescent="0.35">
      <c r="A896" s="1">
        <v>42209</v>
      </c>
      <c r="B896">
        <v>63.616627000000001</v>
      </c>
      <c r="C896">
        <f t="shared" si="15"/>
        <v>-3.3679148499698212E-2</v>
      </c>
    </row>
    <row r="897" spans="1:3" x14ac:dyDescent="0.35">
      <c r="A897" s="1">
        <v>42212</v>
      </c>
      <c r="B897">
        <v>61.996803</v>
      </c>
      <c r="C897">
        <f t="shared" si="15"/>
        <v>-2.5792047797137969E-2</v>
      </c>
    </row>
    <row r="898" spans="1:3" x14ac:dyDescent="0.35">
      <c r="A898" s="1">
        <v>42213</v>
      </c>
      <c r="B898">
        <v>62.343908999999996</v>
      </c>
      <c r="C898">
        <f t="shared" si="15"/>
        <v>5.5831576974577218E-3</v>
      </c>
    </row>
    <row r="899" spans="1:3" x14ac:dyDescent="0.35">
      <c r="A899" s="1">
        <v>42214</v>
      </c>
      <c r="B899">
        <v>62.565666</v>
      </c>
      <c r="C899">
        <f t="shared" si="15"/>
        <v>3.5506842927100581E-3</v>
      </c>
    </row>
    <row r="900" spans="1:3" x14ac:dyDescent="0.35">
      <c r="A900" s="1">
        <v>42215</v>
      </c>
      <c r="B900">
        <v>62.151068000000002</v>
      </c>
      <c r="C900">
        <f t="shared" ref="C900:C963" si="16">LN(B900/B899)</f>
        <v>-6.6486591488645365E-3</v>
      </c>
    </row>
    <row r="901" spans="1:3" x14ac:dyDescent="0.35">
      <c r="A901" s="1">
        <v>42216</v>
      </c>
      <c r="B901">
        <v>63.288801999999997</v>
      </c>
      <c r="C901">
        <f t="shared" si="16"/>
        <v>1.8140407826575212E-2</v>
      </c>
    </row>
    <row r="902" spans="1:3" x14ac:dyDescent="0.35">
      <c r="A902" s="1">
        <v>42219</v>
      </c>
      <c r="B902">
        <v>62.999544</v>
      </c>
      <c r="C902">
        <f t="shared" si="16"/>
        <v>-4.5809215972462368E-3</v>
      </c>
    </row>
    <row r="903" spans="1:3" x14ac:dyDescent="0.35">
      <c r="A903" s="1">
        <v>42220</v>
      </c>
      <c r="B903">
        <v>62.517454000000001</v>
      </c>
      <c r="C903">
        <f t="shared" si="16"/>
        <v>-7.6817065146761888E-3</v>
      </c>
    </row>
    <row r="904" spans="1:3" x14ac:dyDescent="0.35">
      <c r="A904" s="1">
        <v>42221</v>
      </c>
      <c r="B904">
        <v>62.729574999999997</v>
      </c>
      <c r="C904">
        <f t="shared" si="16"/>
        <v>3.3872452625269681E-3</v>
      </c>
    </row>
    <row r="905" spans="1:3" x14ac:dyDescent="0.35">
      <c r="A905" s="1">
        <v>42222</v>
      </c>
      <c r="B905">
        <v>61.264023999999999</v>
      </c>
      <c r="C905">
        <f t="shared" si="16"/>
        <v>-2.3640240535895907E-2</v>
      </c>
    </row>
    <row r="906" spans="1:3" x14ac:dyDescent="0.35">
      <c r="A906" s="1">
        <v>42223</v>
      </c>
      <c r="B906">
        <v>61.138680000000001</v>
      </c>
      <c r="C906">
        <f t="shared" si="16"/>
        <v>-2.0480600463445757E-3</v>
      </c>
    </row>
    <row r="907" spans="1:3" x14ac:dyDescent="0.35">
      <c r="A907" s="1">
        <v>42226</v>
      </c>
      <c r="B907">
        <v>61.601486000000001</v>
      </c>
      <c r="C907">
        <f t="shared" si="16"/>
        <v>7.5412671894236451E-3</v>
      </c>
    </row>
    <row r="908" spans="1:3" x14ac:dyDescent="0.35">
      <c r="A908" s="1">
        <v>42227</v>
      </c>
      <c r="B908">
        <v>60.415543999999997</v>
      </c>
      <c r="C908">
        <f t="shared" si="16"/>
        <v>-1.94395708000734E-2</v>
      </c>
    </row>
    <row r="909" spans="1:3" x14ac:dyDescent="0.35">
      <c r="A909" s="1">
        <v>42228</v>
      </c>
      <c r="B909">
        <v>60.155214999999998</v>
      </c>
      <c r="C909">
        <f t="shared" si="16"/>
        <v>-4.3182842457182976E-3</v>
      </c>
    </row>
    <row r="910" spans="1:3" x14ac:dyDescent="0.35">
      <c r="A910" s="1">
        <v>42229</v>
      </c>
      <c r="B910">
        <v>60.184139000000002</v>
      </c>
      <c r="C910">
        <f t="shared" si="16"/>
        <v>4.8070725985413818E-4</v>
      </c>
    </row>
    <row r="911" spans="1:3" x14ac:dyDescent="0.35">
      <c r="A911" s="1">
        <v>42230</v>
      </c>
      <c r="B911">
        <v>60.820501999999998</v>
      </c>
      <c r="C911">
        <f t="shared" si="16"/>
        <v>1.0518090239820125E-2</v>
      </c>
    </row>
    <row r="912" spans="1:3" x14ac:dyDescent="0.35">
      <c r="A912" s="1">
        <v>42233</v>
      </c>
      <c r="B912">
        <v>61.196531999999998</v>
      </c>
      <c r="C912">
        <f t="shared" si="16"/>
        <v>6.1635851669813941E-3</v>
      </c>
    </row>
    <row r="913" spans="1:3" x14ac:dyDescent="0.35">
      <c r="A913" s="1">
        <v>42234</v>
      </c>
      <c r="B913">
        <v>61.977516000000001</v>
      </c>
      <c r="C913">
        <f t="shared" si="16"/>
        <v>1.2681152866145587E-2</v>
      </c>
    </row>
    <row r="914" spans="1:3" x14ac:dyDescent="0.35">
      <c r="A914" s="1">
        <v>42235</v>
      </c>
      <c r="B914">
        <v>61.823250999999999</v>
      </c>
      <c r="C914">
        <f t="shared" si="16"/>
        <v>-2.4921506317097854E-3</v>
      </c>
    </row>
    <row r="915" spans="1:3" x14ac:dyDescent="0.35">
      <c r="A915" s="1">
        <v>42236</v>
      </c>
      <c r="B915">
        <v>60.463752999999997</v>
      </c>
      <c r="C915">
        <f t="shared" si="16"/>
        <v>-2.2235461957060821E-2</v>
      </c>
    </row>
    <row r="916" spans="1:3" x14ac:dyDescent="0.35">
      <c r="A916" s="1">
        <v>42237</v>
      </c>
      <c r="B916">
        <v>58.882497000000001</v>
      </c>
      <c r="C916">
        <f t="shared" si="16"/>
        <v>-2.6500179713914083E-2</v>
      </c>
    </row>
    <row r="917" spans="1:3" x14ac:dyDescent="0.35">
      <c r="A917" s="1">
        <v>42240</v>
      </c>
      <c r="B917">
        <v>56.549182999999999</v>
      </c>
      <c r="C917">
        <f t="shared" si="16"/>
        <v>-4.043312674338214E-2</v>
      </c>
    </row>
    <row r="918" spans="1:3" x14ac:dyDescent="0.35">
      <c r="A918" s="1">
        <v>42241</v>
      </c>
      <c r="B918">
        <v>55.806762999999997</v>
      </c>
      <c r="C918">
        <f t="shared" si="16"/>
        <v>-1.3215692306178504E-2</v>
      </c>
    </row>
    <row r="919" spans="1:3" x14ac:dyDescent="0.35">
      <c r="A919" s="1">
        <v>42242</v>
      </c>
      <c r="B919">
        <v>57.879748999999997</v>
      </c>
      <c r="C919">
        <f t="shared" si="16"/>
        <v>3.647250243558596E-2</v>
      </c>
    </row>
    <row r="920" spans="1:3" x14ac:dyDescent="0.35">
      <c r="A920" s="1">
        <v>42243</v>
      </c>
      <c r="B920">
        <v>58.641452000000001</v>
      </c>
      <c r="C920">
        <f t="shared" si="16"/>
        <v>1.3074253331473789E-2</v>
      </c>
    </row>
    <row r="921" spans="1:3" x14ac:dyDescent="0.35">
      <c r="A921" s="1">
        <v>42244</v>
      </c>
      <c r="B921">
        <v>58.438974999999999</v>
      </c>
      <c r="C921">
        <f t="shared" si="16"/>
        <v>-3.4587711548798184E-3</v>
      </c>
    </row>
    <row r="922" spans="1:3" x14ac:dyDescent="0.35">
      <c r="A922" s="1">
        <v>42247</v>
      </c>
      <c r="B922">
        <v>57.33981</v>
      </c>
      <c r="C922">
        <f t="shared" si="16"/>
        <v>-1.8987900490533238E-2</v>
      </c>
    </row>
    <row r="923" spans="1:3" x14ac:dyDescent="0.35">
      <c r="A923" s="1">
        <v>42248</v>
      </c>
      <c r="B923">
        <v>56.115301000000002</v>
      </c>
      <c r="C923">
        <f t="shared" si="16"/>
        <v>-2.1586626443036765E-2</v>
      </c>
    </row>
    <row r="924" spans="1:3" x14ac:dyDescent="0.35">
      <c r="A924" s="1">
        <v>42249</v>
      </c>
      <c r="B924">
        <v>57.474795</v>
      </c>
      <c r="C924">
        <f t="shared" si="16"/>
        <v>2.3937983436216854E-2</v>
      </c>
    </row>
    <row r="925" spans="1:3" x14ac:dyDescent="0.35">
      <c r="A925" s="1">
        <v>42250</v>
      </c>
      <c r="B925">
        <v>56.645598999999997</v>
      </c>
      <c r="C925">
        <f t="shared" si="16"/>
        <v>-1.4532206973706706E-2</v>
      </c>
    </row>
    <row r="926" spans="1:3" x14ac:dyDescent="0.35">
      <c r="A926" s="1">
        <v>42251</v>
      </c>
      <c r="B926">
        <v>55.247537000000001</v>
      </c>
      <c r="C926">
        <f t="shared" si="16"/>
        <v>-2.4990536682357158E-2</v>
      </c>
    </row>
    <row r="927" spans="1:3" x14ac:dyDescent="0.35">
      <c r="A927" s="1">
        <v>42255</v>
      </c>
      <c r="B927">
        <v>56.877003999999999</v>
      </c>
      <c r="C927">
        <f t="shared" si="16"/>
        <v>2.9067351596545367E-2</v>
      </c>
    </row>
    <row r="928" spans="1:3" x14ac:dyDescent="0.35">
      <c r="A928" s="1">
        <v>42256</v>
      </c>
      <c r="B928">
        <v>55.951388000000001</v>
      </c>
      <c r="C928">
        <f t="shared" si="16"/>
        <v>-1.6407869500817036E-2</v>
      </c>
    </row>
    <row r="929" spans="1:3" x14ac:dyDescent="0.35">
      <c r="A929" s="1">
        <v>42257</v>
      </c>
      <c r="B929">
        <v>56.645598999999997</v>
      </c>
      <c r="C929">
        <f t="shared" si="16"/>
        <v>1.2331054586628844E-2</v>
      </c>
    </row>
    <row r="930" spans="1:3" x14ac:dyDescent="0.35">
      <c r="A930" s="1">
        <v>42258</v>
      </c>
      <c r="B930">
        <v>57.098765</v>
      </c>
      <c r="C930">
        <f t="shared" si="16"/>
        <v>7.9681908055015856E-3</v>
      </c>
    </row>
    <row r="931" spans="1:3" x14ac:dyDescent="0.35">
      <c r="A931" s="1">
        <v>42261</v>
      </c>
      <c r="B931">
        <v>57.050553000000001</v>
      </c>
      <c r="C931">
        <f t="shared" si="16"/>
        <v>-8.4471819388010376E-4</v>
      </c>
    </row>
    <row r="932" spans="1:3" x14ac:dyDescent="0.35">
      <c r="A932" s="1">
        <v>42262</v>
      </c>
      <c r="B932">
        <v>57.937601000000001</v>
      </c>
      <c r="C932">
        <f t="shared" si="16"/>
        <v>1.5428817069736155E-2</v>
      </c>
    </row>
    <row r="933" spans="1:3" x14ac:dyDescent="0.35">
      <c r="A933" s="1">
        <v>42263</v>
      </c>
      <c r="B933">
        <v>59.403156000000003</v>
      </c>
      <c r="C933">
        <f t="shared" si="16"/>
        <v>2.4980769687936978E-2</v>
      </c>
    </row>
    <row r="934" spans="1:3" x14ac:dyDescent="0.35">
      <c r="A934" s="1">
        <v>42264</v>
      </c>
      <c r="B934">
        <v>59.962378000000001</v>
      </c>
      <c r="C934">
        <f t="shared" si="16"/>
        <v>9.3699759508387055E-3</v>
      </c>
    </row>
    <row r="935" spans="1:3" x14ac:dyDescent="0.35">
      <c r="A935" s="1">
        <v>42265</v>
      </c>
      <c r="B935">
        <v>62.035364000000001</v>
      </c>
      <c r="C935">
        <f t="shared" si="16"/>
        <v>3.3987277311825034E-2</v>
      </c>
    </row>
    <row r="936" spans="1:3" x14ac:dyDescent="0.35">
      <c r="A936" s="1">
        <v>42268</v>
      </c>
      <c r="B936">
        <v>60.473396000000001</v>
      </c>
      <c r="C936">
        <f t="shared" si="16"/>
        <v>-2.5501076745394553E-2</v>
      </c>
    </row>
    <row r="937" spans="1:3" x14ac:dyDescent="0.35">
      <c r="A937" s="1">
        <v>42269</v>
      </c>
      <c r="B937">
        <v>59.865962000000003</v>
      </c>
      <c r="C937">
        <f t="shared" si="16"/>
        <v>-1.0095436258202358E-2</v>
      </c>
    </row>
    <row r="938" spans="1:3" x14ac:dyDescent="0.35">
      <c r="A938" s="1">
        <v>42270</v>
      </c>
      <c r="B938">
        <v>59.528500000000001</v>
      </c>
      <c r="C938">
        <f t="shared" si="16"/>
        <v>-5.6529070610123154E-3</v>
      </c>
    </row>
    <row r="939" spans="1:3" x14ac:dyDescent="0.35">
      <c r="A939" s="1">
        <v>42271</v>
      </c>
      <c r="B939">
        <v>59.586348999999998</v>
      </c>
      <c r="C939">
        <f t="shared" si="16"/>
        <v>9.7131474427910626E-4</v>
      </c>
    </row>
    <row r="940" spans="1:3" x14ac:dyDescent="0.35">
      <c r="A940" s="1">
        <v>42272</v>
      </c>
      <c r="B940">
        <v>58.082230000000003</v>
      </c>
      <c r="C940">
        <f t="shared" si="16"/>
        <v>-2.5566739116382305E-2</v>
      </c>
    </row>
    <row r="941" spans="1:3" x14ac:dyDescent="0.35">
      <c r="A941" s="1">
        <v>42275</v>
      </c>
      <c r="B941">
        <v>55.401805000000003</v>
      </c>
      <c r="C941">
        <f t="shared" si="16"/>
        <v>-4.7247590646345435E-2</v>
      </c>
    </row>
    <row r="942" spans="1:3" x14ac:dyDescent="0.35">
      <c r="A942" s="1">
        <v>42276</v>
      </c>
      <c r="B942">
        <v>56.838436000000002</v>
      </c>
      <c r="C942">
        <f t="shared" si="16"/>
        <v>2.5600612566494402E-2</v>
      </c>
    </row>
    <row r="943" spans="1:3" x14ac:dyDescent="0.35">
      <c r="A943" s="1">
        <v>42277</v>
      </c>
      <c r="B943">
        <v>57.440001000000002</v>
      </c>
      <c r="C943">
        <f t="shared" si="16"/>
        <v>1.05281551330267E-2</v>
      </c>
    </row>
    <row r="944" spans="1:3" x14ac:dyDescent="0.35">
      <c r="A944" s="1">
        <v>42278</v>
      </c>
      <c r="B944">
        <v>58.264729000000003</v>
      </c>
      <c r="C944">
        <f t="shared" si="16"/>
        <v>1.4255976702179995E-2</v>
      </c>
    </row>
    <row r="945" spans="1:3" x14ac:dyDescent="0.35">
      <c r="A945" s="1">
        <v>42279</v>
      </c>
      <c r="B945">
        <v>60.379919000000001</v>
      </c>
      <c r="C945">
        <f t="shared" si="16"/>
        <v>3.5659663922364436E-2</v>
      </c>
    </row>
    <row r="946" spans="1:3" x14ac:dyDescent="0.35">
      <c r="A946" s="1">
        <v>42282</v>
      </c>
      <c r="B946">
        <v>60.127650000000003</v>
      </c>
      <c r="C946">
        <f t="shared" si="16"/>
        <v>-4.1867804752509473E-3</v>
      </c>
    </row>
    <row r="947" spans="1:3" x14ac:dyDescent="0.35">
      <c r="A947" s="1">
        <v>42283</v>
      </c>
      <c r="B947">
        <v>58.099784999999997</v>
      </c>
      <c r="C947">
        <f t="shared" si="16"/>
        <v>-3.4307838964065258E-2</v>
      </c>
    </row>
    <row r="948" spans="1:3" x14ac:dyDescent="0.35">
      <c r="A948" s="1">
        <v>42284</v>
      </c>
      <c r="B948">
        <v>58.749864000000002</v>
      </c>
      <c r="C948">
        <f t="shared" si="16"/>
        <v>1.112687479330463E-2</v>
      </c>
    </row>
    <row r="949" spans="1:3" x14ac:dyDescent="0.35">
      <c r="A949" s="1">
        <v>42285</v>
      </c>
      <c r="B949">
        <v>58.711053</v>
      </c>
      <c r="C949">
        <f t="shared" si="16"/>
        <v>-6.6083259698035326E-4</v>
      </c>
    </row>
    <row r="950" spans="1:3" x14ac:dyDescent="0.35">
      <c r="A950" s="1">
        <v>42286</v>
      </c>
      <c r="B950">
        <v>59.613404000000003</v>
      </c>
      <c r="C950">
        <f t="shared" si="16"/>
        <v>1.5252442583108599E-2</v>
      </c>
    </row>
    <row r="951" spans="1:3" x14ac:dyDescent="0.35">
      <c r="A951" s="1">
        <v>42289</v>
      </c>
      <c r="B951">
        <v>60.845647999999997</v>
      </c>
      <c r="C951">
        <f t="shared" si="16"/>
        <v>2.0459848630278384E-2</v>
      </c>
    </row>
    <row r="952" spans="1:3" x14ac:dyDescent="0.35">
      <c r="A952" s="1">
        <v>42290</v>
      </c>
      <c r="B952">
        <v>60.486649</v>
      </c>
      <c r="C952">
        <f t="shared" si="16"/>
        <v>-5.9176337464367651E-3</v>
      </c>
    </row>
    <row r="953" spans="1:3" x14ac:dyDescent="0.35">
      <c r="A953" s="1">
        <v>42291</v>
      </c>
      <c r="B953">
        <v>60.234380999999999</v>
      </c>
      <c r="C953">
        <f t="shared" si="16"/>
        <v>-4.1793607492939741E-3</v>
      </c>
    </row>
    <row r="954" spans="1:3" x14ac:dyDescent="0.35">
      <c r="A954" s="1">
        <v>42292</v>
      </c>
      <c r="B954">
        <v>61.728594000000001</v>
      </c>
      <c r="C954">
        <f t="shared" si="16"/>
        <v>2.4503957289957481E-2</v>
      </c>
    </row>
    <row r="955" spans="1:3" x14ac:dyDescent="0.35">
      <c r="A955" s="1">
        <v>42293</v>
      </c>
      <c r="B955">
        <v>62.572727999999998</v>
      </c>
      <c r="C955">
        <f t="shared" si="16"/>
        <v>1.3582268690181353E-2</v>
      </c>
    </row>
    <row r="956" spans="1:3" x14ac:dyDescent="0.35">
      <c r="A956" s="1">
        <v>42296</v>
      </c>
      <c r="B956">
        <v>63.145190999999997</v>
      </c>
      <c r="C956">
        <f t="shared" si="16"/>
        <v>9.1071656489987544E-3</v>
      </c>
    </row>
    <row r="957" spans="1:3" x14ac:dyDescent="0.35">
      <c r="A957" s="1">
        <v>42297</v>
      </c>
      <c r="B957">
        <v>61.990566999999999</v>
      </c>
      <c r="C957">
        <f t="shared" si="16"/>
        <v>-1.8454465569233469E-2</v>
      </c>
    </row>
    <row r="958" spans="1:3" x14ac:dyDescent="0.35">
      <c r="A958" s="1">
        <v>42298</v>
      </c>
      <c r="B958">
        <v>60.651592999999998</v>
      </c>
      <c r="C958">
        <f t="shared" si="16"/>
        <v>-2.1836327805880802E-2</v>
      </c>
    </row>
    <row r="959" spans="1:3" x14ac:dyDescent="0.35">
      <c r="A959" s="1">
        <v>42299</v>
      </c>
      <c r="B959">
        <v>61.301676</v>
      </c>
      <c r="C959">
        <f t="shared" si="16"/>
        <v>1.0661283011903964E-2</v>
      </c>
    </row>
    <row r="960" spans="1:3" x14ac:dyDescent="0.35">
      <c r="A960" s="1">
        <v>42300</v>
      </c>
      <c r="B960">
        <v>63.222814999999997</v>
      </c>
      <c r="C960">
        <f t="shared" si="16"/>
        <v>3.0858049329999106E-2</v>
      </c>
    </row>
    <row r="961" spans="1:3" x14ac:dyDescent="0.35">
      <c r="A961" s="1">
        <v>42303</v>
      </c>
      <c r="B961">
        <v>62.630949000000001</v>
      </c>
      <c r="C961">
        <f t="shared" si="16"/>
        <v>-9.4056839392149122E-3</v>
      </c>
    </row>
    <row r="962" spans="1:3" x14ac:dyDescent="0.35">
      <c r="A962" s="1">
        <v>42304</v>
      </c>
      <c r="B962">
        <v>64.814057000000005</v>
      </c>
      <c r="C962">
        <f t="shared" si="16"/>
        <v>3.426295993951918E-2</v>
      </c>
    </row>
    <row r="963" spans="1:3" x14ac:dyDescent="0.35">
      <c r="A963" s="1">
        <v>42305</v>
      </c>
      <c r="B963">
        <v>65.580563999999995</v>
      </c>
      <c r="C963">
        <f t="shared" si="16"/>
        <v>1.1756862717624531E-2</v>
      </c>
    </row>
    <row r="964" spans="1:3" x14ac:dyDescent="0.35">
      <c r="A964" s="1">
        <v>42306</v>
      </c>
      <c r="B964">
        <v>65.308890000000005</v>
      </c>
      <c r="C964">
        <f t="shared" ref="C964:C1027" si="17">LN(B964/B963)</f>
        <v>-4.1512036582393727E-3</v>
      </c>
    </row>
    <row r="965" spans="1:3" x14ac:dyDescent="0.35">
      <c r="A965" s="1">
        <v>42307</v>
      </c>
      <c r="B965">
        <v>63.989322000000001</v>
      </c>
      <c r="C965">
        <f t="shared" si="17"/>
        <v>-2.041194221455887E-2</v>
      </c>
    </row>
    <row r="966" spans="1:3" x14ac:dyDescent="0.35">
      <c r="A966" s="1">
        <v>42310</v>
      </c>
      <c r="B966">
        <v>63.795271</v>
      </c>
      <c r="C966">
        <f t="shared" si="17"/>
        <v>-3.0371603432044251E-3</v>
      </c>
    </row>
    <row r="967" spans="1:3" x14ac:dyDescent="0.35">
      <c r="A967" s="1">
        <v>42311</v>
      </c>
      <c r="B967">
        <v>64.115461999999994</v>
      </c>
      <c r="C967">
        <f t="shared" si="17"/>
        <v>5.0064863406911976E-3</v>
      </c>
    </row>
    <row r="968" spans="1:3" x14ac:dyDescent="0.35">
      <c r="A968" s="1">
        <v>42312</v>
      </c>
      <c r="B968">
        <v>63.669137999999997</v>
      </c>
      <c r="C968">
        <f t="shared" si="17"/>
        <v>-6.9855963080956065E-3</v>
      </c>
    </row>
    <row r="969" spans="1:3" x14ac:dyDescent="0.35">
      <c r="A969" s="1">
        <v>42313</v>
      </c>
      <c r="B969">
        <v>63.601219999999998</v>
      </c>
      <c r="C969">
        <f t="shared" si="17"/>
        <v>-1.0673028270622661E-3</v>
      </c>
    </row>
    <row r="970" spans="1:3" x14ac:dyDescent="0.35">
      <c r="A970" s="1">
        <v>42314</v>
      </c>
      <c r="B970">
        <v>63.504187000000002</v>
      </c>
      <c r="C970">
        <f t="shared" si="17"/>
        <v>-1.5268118192628037E-3</v>
      </c>
    </row>
    <row r="971" spans="1:3" x14ac:dyDescent="0.35">
      <c r="A971" s="1">
        <v>42317</v>
      </c>
      <c r="B971">
        <v>63.057862999999998</v>
      </c>
      <c r="C971">
        <f t="shared" si="17"/>
        <v>-7.0530755503715936E-3</v>
      </c>
    </row>
    <row r="972" spans="1:3" x14ac:dyDescent="0.35">
      <c r="A972" s="1">
        <v>42318</v>
      </c>
      <c r="B972">
        <v>63.116084000000001</v>
      </c>
      <c r="C972">
        <f t="shared" si="17"/>
        <v>9.2286887295643324E-4</v>
      </c>
    </row>
    <row r="973" spans="1:3" x14ac:dyDescent="0.35">
      <c r="A973" s="1">
        <v>42319</v>
      </c>
      <c r="B973">
        <v>62.330159999999999</v>
      </c>
      <c r="C973">
        <f t="shared" si="17"/>
        <v>-1.2530216255699793E-2</v>
      </c>
    </row>
    <row r="974" spans="1:3" x14ac:dyDescent="0.35">
      <c r="A974" s="1">
        <v>42320</v>
      </c>
      <c r="B974">
        <v>61.825623</v>
      </c>
      <c r="C974">
        <f t="shared" si="17"/>
        <v>-8.1275276131856471E-3</v>
      </c>
    </row>
    <row r="975" spans="1:3" x14ac:dyDescent="0.35">
      <c r="A975" s="1">
        <v>42321</v>
      </c>
      <c r="B975">
        <v>62.242840000000001</v>
      </c>
      <c r="C975">
        <f t="shared" si="17"/>
        <v>6.7256184627085174E-3</v>
      </c>
    </row>
    <row r="976" spans="1:3" x14ac:dyDescent="0.35">
      <c r="A976" s="1">
        <v>42324</v>
      </c>
      <c r="B976">
        <v>63.086970000000001</v>
      </c>
      <c r="C976">
        <f t="shared" si="17"/>
        <v>1.3470741951597916E-2</v>
      </c>
    </row>
    <row r="977" spans="1:3" x14ac:dyDescent="0.35">
      <c r="A977" s="1">
        <v>42325</v>
      </c>
      <c r="B977">
        <v>63.775869</v>
      </c>
      <c r="C977">
        <f t="shared" si="17"/>
        <v>1.0860639363272957E-2</v>
      </c>
    </row>
    <row r="978" spans="1:3" x14ac:dyDescent="0.35">
      <c r="A978" s="1">
        <v>42326</v>
      </c>
      <c r="B978">
        <v>65.599974000000003</v>
      </c>
      <c r="C978">
        <f t="shared" si="17"/>
        <v>2.8200409644451519E-2</v>
      </c>
    </row>
    <row r="979" spans="1:3" x14ac:dyDescent="0.35">
      <c r="A979" s="1">
        <v>42327</v>
      </c>
      <c r="B979">
        <v>64.949894999999998</v>
      </c>
      <c r="C979">
        <f t="shared" si="17"/>
        <v>-9.9591731213751894E-3</v>
      </c>
    </row>
    <row r="980" spans="1:3" x14ac:dyDescent="0.35">
      <c r="A980" s="1">
        <v>42328</v>
      </c>
      <c r="B980">
        <v>65.803730000000002</v>
      </c>
      <c r="C980">
        <f t="shared" si="17"/>
        <v>1.3060397167593279E-2</v>
      </c>
    </row>
    <row r="981" spans="1:3" x14ac:dyDescent="0.35">
      <c r="A981" s="1">
        <v>42331</v>
      </c>
      <c r="B981">
        <v>65.968673999999993</v>
      </c>
      <c r="C981">
        <f t="shared" si="17"/>
        <v>2.503469332576076E-3</v>
      </c>
    </row>
    <row r="982" spans="1:3" x14ac:dyDescent="0.35">
      <c r="A982" s="1">
        <v>42332</v>
      </c>
      <c r="B982">
        <v>65.803730000000002</v>
      </c>
      <c r="C982">
        <f t="shared" si="17"/>
        <v>-2.5034693325761406E-3</v>
      </c>
    </row>
    <row r="983" spans="1:3" x14ac:dyDescent="0.35">
      <c r="A983" s="1">
        <v>42333</v>
      </c>
      <c r="B983">
        <v>66.056002000000007</v>
      </c>
      <c r="C983">
        <f t="shared" si="17"/>
        <v>3.8263737377480485E-3</v>
      </c>
    </row>
    <row r="984" spans="1:3" x14ac:dyDescent="0.35">
      <c r="A984" s="1">
        <v>42335</v>
      </c>
      <c r="B984">
        <v>65.832836999999998</v>
      </c>
      <c r="C984">
        <f t="shared" si="17"/>
        <v>-3.3841409883271852E-3</v>
      </c>
    </row>
    <row r="985" spans="1:3" x14ac:dyDescent="0.35">
      <c r="A985" s="1">
        <v>42338</v>
      </c>
      <c r="B985">
        <v>65.017813000000004</v>
      </c>
      <c r="C985">
        <f t="shared" si="17"/>
        <v>-1.2457477898445233E-2</v>
      </c>
    </row>
    <row r="986" spans="1:3" x14ac:dyDescent="0.35">
      <c r="A986" s="1">
        <v>42339</v>
      </c>
      <c r="B986">
        <v>66.230650999999995</v>
      </c>
      <c r="C986">
        <f t="shared" si="17"/>
        <v>1.8482083325339845E-2</v>
      </c>
    </row>
    <row r="987" spans="1:3" x14ac:dyDescent="0.35">
      <c r="A987" s="1">
        <v>42340</v>
      </c>
      <c r="B987">
        <v>65.764917999999994</v>
      </c>
      <c r="C987">
        <f t="shared" si="17"/>
        <v>-7.0568267749038628E-3</v>
      </c>
    </row>
    <row r="988" spans="1:3" x14ac:dyDescent="0.35">
      <c r="A988" s="1">
        <v>42341</v>
      </c>
      <c r="B988">
        <v>64.474457000000001</v>
      </c>
      <c r="C988">
        <f t="shared" si="17"/>
        <v>-1.9817405193128284E-2</v>
      </c>
    </row>
    <row r="989" spans="1:3" x14ac:dyDescent="0.35">
      <c r="A989" s="1">
        <v>42342</v>
      </c>
      <c r="B989">
        <v>67.055379000000002</v>
      </c>
      <c r="C989">
        <f t="shared" si="17"/>
        <v>3.9249700360581209E-2</v>
      </c>
    </row>
    <row r="990" spans="1:3" x14ac:dyDescent="0.35">
      <c r="A990" s="1">
        <v>42345</v>
      </c>
      <c r="B990">
        <v>66.793402</v>
      </c>
      <c r="C990">
        <f t="shared" si="17"/>
        <v>-3.9145270143939905E-3</v>
      </c>
    </row>
    <row r="991" spans="1:3" x14ac:dyDescent="0.35">
      <c r="A991" s="1">
        <v>42346</v>
      </c>
      <c r="B991">
        <v>67.336759000000001</v>
      </c>
      <c r="C991">
        <f t="shared" si="17"/>
        <v>8.1019804673767987E-3</v>
      </c>
    </row>
    <row r="992" spans="1:3" x14ac:dyDescent="0.35">
      <c r="A992" s="1">
        <v>42347</v>
      </c>
      <c r="B992">
        <v>66.521727999999996</v>
      </c>
      <c r="C992">
        <f t="shared" si="17"/>
        <v>-1.2177652539511001E-2</v>
      </c>
    </row>
    <row r="993" spans="1:3" x14ac:dyDescent="0.35">
      <c r="A993" s="1">
        <v>42348</v>
      </c>
      <c r="B993">
        <v>66.890434999999997</v>
      </c>
      <c r="C993">
        <f t="shared" si="17"/>
        <v>5.5273511863471094E-3</v>
      </c>
    </row>
    <row r="994" spans="1:3" x14ac:dyDescent="0.35">
      <c r="A994" s="1">
        <v>42349</v>
      </c>
      <c r="B994">
        <v>65.609679</v>
      </c>
      <c r="C994">
        <f t="shared" si="17"/>
        <v>-1.933275152545336E-2</v>
      </c>
    </row>
    <row r="995" spans="1:3" x14ac:dyDescent="0.35">
      <c r="A995" s="1">
        <v>42352</v>
      </c>
      <c r="B995">
        <v>66.599350999999999</v>
      </c>
      <c r="C995">
        <f t="shared" si="17"/>
        <v>1.4971601956168546E-2</v>
      </c>
    </row>
    <row r="996" spans="1:3" x14ac:dyDescent="0.35">
      <c r="A996" s="1">
        <v>42353</v>
      </c>
      <c r="B996">
        <v>68.132379999999998</v>
      </c>
      <c r="C996">
        <f t="shared" si="17"/>
        <v>2.2757744637218622E-2</v>
      </c>
    </row>
    <row r="997" spans="1:3" x14ac:dyDescent="0.35">
      <c r="A997" s="1">
        <v>42354</v>
      </c>
      <c r="B997">
        <v>68.607810000000001</v>
      </c>
      <c r="C997">
        <f t="shared" si="17"/>
        <v>6.9537992567672994E-3</v>
      </c>
    </row>
    <row r="998" spans="1:3" x14ac:dyDescent="0.35">
      <c r="A998" s="1">
        <v>42355</v>
      </c>
      <c r="B998">
        <v>67.220324000000005</v>
      </c>
      <c r="C998">
        <f t="shared" si="17"/>
        <v>-2.0430734368711224E-2</v>
      </c>
    </row>
    <row r="999" spans="1:3" x14ac:dyDescent="0.35">
      <c r="A999" s="1">
        <v>42356</v>
      </c>
      <c r="B999">
        <v>65.629080999999999</v>
      </c>
      <c r="C999">
        <f t="shared" si="17"/>
        <v>-2.3956736634449045E-2</v>
      </c>
    </row>
    <row r="1000" spans="1:3" x14ac:dyDescent="0.35">
      <c r="A1000" s="1">
        <v>42359</v>
      </c>
      <c r="B1000">
        <v>66.017189999999999</v>
      </c>
      <c r="C1000">
        <f t="shared" si="17"/>
        <v>5.8962570145393344E-3</v>
      </c>
    </row>
    <row r="1001" spans="1:3" x14ac:dyDescent="0.35">
      <c r="A1001" s="1">
        <v>42360</v>
      </c>
      <c r="B1001">
        <v>66.279160000000005</v>
      </c>
      <c r="C1001">
        <f t="shared" si="17"/>
        <v>3.9603563122326381E-3</v>
      </c>
    </row>
    <row r="1002" spans="1:3" x14ac:dyDescent="0.35">
      <c r="A1002" s="1">
        <v>42361</v>
      </c>
      <c r="B1002">
        <v>66.938944000000006</v>
      </c>
      <c r="C1002">
        <f t="shared" si="17"/>
        <v>9.9054013658498169E-3</v>
      </c>
    </row>
    <row r="1003" spans="1:3" x14ac:dyDescent="0.35">
      <c r="A1003" s="1">
        <v>42362</v>
      </c>
      <c r="B1003">
        <v>66.919542000000007</v>
      </c>
      <c r="C1003">
        <f t="shared" si="17"/>
        <v>-2.8988823519000834E-4</v>
      </c>
    </row>
    <row r="1004" spans="1:3" x14ac:dyDescent="0.35">
      <c r="A1004" s="1">
        <v>42366</v>
      </c>
      <c r="B1004">
        <v>67.113592999999995</v>
      </c>
      <c r="C1004">
        <f t="shared" si="17"/>
        <v>2.8955696004895849E-3</v>
      </c>
    </row>
    <row r="1005" spans="1:3" x14ac:dyDescent="0.35">
      <c r="A1005" s="1">
        <v>42367</v>
      </c>
      <c r="B1005">
        <v>67.666646999999998</v>
      </c>
      <c r="C1005">
        <f t="shared" si="17"/>
        <v>8.2067980303758767E-3</v>
      </c>
    </row>
    <row r="1006" spans="1:3" x14ac:dyDescent="0.35">
      <c r="A1006" s="1">
        <v>42368</v>
      </c>
      <c r="B1006">
        <v>67.822738999999999</v>
      </c>
      <c r="C1006">
        <f t="shared" si="17"/>
        <v>2.3041224654667442E-3</v>
      </c>
    </row>
    <row r="1007" spans="1:3" x14ac:dyDescent="0.35">
      <c r="A1007" s="1">
        <v>42369</v>
      </c>
      <c r="B1007">
        <v>67.110566000000006</v>
      </c>
      <c r="C1007">
        <f t="shared" si="17"/>
        <v>-1.0556024149656408E-2</v>
      </c>
    </row>
    <row r="1008" spans="1:3" x14ac:dyDescent="0.35">
      <c r="A1008" s="1">
        <v>42373</v>
      </c>
      <c r="B1008">
        <v>65.393531999999993</v>
      </c>
      <c r="C1008">
        <f t="shared" si="17"/>
        <v>-2.5918143559304174E-2</v>
      </c>
    </row>
    <row r="1009" spans="1:3" x14ac:dyDescent="0.35">
      <c r="A1009" s="1">
        <v>42374</v>
      </c>
      <c r="B1009">
        <v>66.681304999999995</v>
      </c>
      <c r="C1009">
        <f t="shared" si="17"/>
        <v>1.9501274287117405E-2</v>
      </c>
    </row>
    <row r="1010" spans="1:3" x14ac:dyDescent="0.35">
      <c r="A1010" s="1">
        <v>42375</v>
      </c>
      <c r="B1010">
        <v>65.510604999999998</v>
      </c>
      <c r="C1010">
        <f t="shared" si="17"/>
        <v>-1.7712590844461928E-2</v>
      </c>
    </row>
    <row r="1011" spans="1:3" x14ac:dyDescent="0.35">
      <c r="A1011" s="1">
        <v>42376</v>
      </c>
      <c r="B1011">
        <v>63.696015000000003</v>
      </c>
      <c r="C1011">
        <f t="shared" si="17"/>
        <v>-2.8090036180874602E-2</v>
      </c>
    </row>
    <row r="1012" spans="1:3" x14ac:dyDescent="0.35">
      <c r="A1012" s="1">
        <v>42377</v>
      </c>
      <c r="B1012">
        <v>62.076542000000003</v>
      </c>
      <c r="C1012">
        <f t="shared" si="17"/>
        <v>-2.57538297475844E-2</v>
      </c>
    </row>
    <row r="1013" spans="1:3" x14ac:dyDescent="0.35">
      <c r="A1013" s="1">
        <v>42380</v>
      </c>
      <c r="B1013">
        <v>61.442408999999998</v>
      </c>
      <c r="C1013">
        <f t="shared" si="17"/>
        <v>-1.0267874948804415E-2</v>
      </c>
    </row>
    <row r="1014" spans="1:3" x14ac:dyDescent="0.35">
      <c r="A1014" s="1">
        <v>42381</v>
      </c>
      <c r="B1014">
        <v>61.891177999999996</v>
      </c>
      <c r="C1014">
        <f t="shared" si="17"/>
        <v>7.2773522845817453E-3</v>
      </c>
    </row>
    <row r="1015" spans="1:3" x14ac:dyDescent="0.35">
      <c r="A1015" s="1">
        <v>42382</v>
      </c>
      <c r="B1015">
        <v>59.783912000000001</v>
      </c>
      <c r="C1015">
        <f t="shared" si="17"/>
        <v>-3.4641054678559088E-2</v>
      </c>
    </row>
    <row r="1016" spans="1:3" x14ac:dyDescent="0.35">
      <c r="A1016" s="1">
        <v>42383</v>
      </c>
      <c r="B1016">
        <v>61.959468999999999</v>
      </c>
      <c r="C1016">
        <f t="shared" si="17"/>
        <v>3.5743850805591976E-2</v>
      </c>
    </row>
    <row r="1017" spans="1:3" x14ac:dyDescent="0.35">
      <c r="A1017" s="1">
        <v>42384</v>
      </c>
      <c r="B1017">
        <v>61.247290999999997</v>
      </c>
      <c r="C1017">
        <f t="shared" si="17"/>
        <v>-1.156082559145878E-2</v>
      </c>
    </row>
    <row r="1018" spans="1:3" x14ac:dyDescent="0.35">
      <c r="A1018" s="1">
        <v>42388</v>
      </c>
      <c r="B1018">
        <v>61.666794000000003</v>
      </c>
      <c r="C1018">
        <f t="shared" si="17"/>
        <v>6.8259813976524648E-3</v>
      </c>
    </row>
    <row r="1019" spans="1:3" x14ac:dyDescent="0.35">
      <c r="A1019" s="1">
        <v>42389</v>
      </c>
      <c r="B1019">
        <v>61.998493000000003</v>
      </c>
      <c r="C1019">
        <f t="shared" si="17"/>
        <v>5.3644770251239276E-3</v>
      </c>
    </row>
    <row r="1020" spans="1:3" x14ac:dyDescent="0.35">
      <c r="A1020" s="1">
        <v>42390</v>
      </c>
      <c r="B1020">
        <v>61.588749</v>
      </c>
      <c r="C1020">
        <f t="shared" si="17"/>
        <v>-6.6308705443250274E-3</v>
      </c>
    </row>
    <row r="1021" spans="1:3" x14ac:dyDescent="0.35">
      <c r="A1021" s="1">
        <v>42391</v>
      </c>
      <c r="B1021">
        <v>62.827744000000003</v>
      </c>
      <c r="C1021">
        <f t="shared" si="17"/>
        <v>1.9917551602324522E-2</v>
      </c>
    </row>
    <row r="1022" spans="1:3" x14ac:dyDescent="0.35">
      <c r="A1022" s="1">
        <v>42394</v>
      </c>
      <c r="B1022">
        <v>61.383873000000001</v>
      </c>
      <c r="C1022">
        <f t="shared" si="17"/>
        <v>-2.3249613425894811E-2</v>
      </c>
    </row>
    <row r="1023" spans="1:3" x14ac:dyDescent="0.35">
      <c r="A1023" s="1">
        <v>42395</v>
      </c>
      <c r="B1023">
        <v>61.159489000000001</v>
      </c>
      <c r="C1023">
        <f t="shared" si="17"/>
        <v>-3.6621200382941726E-3</v>
      </c>
    </row>
    <row r="1024" spans="1:3" x14ac:dyDescent="0.35">
      <c r="A1024" s="1">
        <v>42396</v>
      </c>
      <c r="B1024">
        <v>60.203415</v>
      </c>
      <c r="C1024">
        <f t="shared" si="17"/>
        <v>-1.5755947611304496E-2</v>
      </c>
    </row>
    <row r="1025" spans="1:3" x14ac:dyDescent="0.35">
      <c r="A1025" s="1">
        <v>42397</v>
      </c>
      <c r="B1025">
        <v>59.666843</v>
      </c>
      <c r="C1025">
        <f t="shared" si="17"/>
        <v>-8.9526058050372337E-3</v>
      </c>
    </row>
    <row r="1026" spans="1:3" x14ac:dyDescent="0.35">
      <c r="A1026" s="1">
        <v>42398</v>
      </c>
      <c r="B1026">
        <v>60.642429</v>
      </c>
      <c r="C1026">
        <f t="shared" si="17"/>
        <v>1.6218324124953883E-2</v>
      </c>
    </row>
    <row r="1027" spans="1:3" x14ac:dyDescent="0.35">
      <c r="A1027" s="1">
        <v>42401</v>
      </c>
      <c r="B1027">
        <v>59.335144</v>
      </c>
      <c r="C1027">
        <f t="shared" si="17"/>
        <v>-2.1793018588216532E-2</v>
      </c>
    </row>
    <row r="1028" spans="1:3" x14ac:dyDescent="0.35">
      <c r="A1028" s="1">
        <v>42402</v>
      </c>
      <c r="B1028">
        <v>57.432749999999999</v>
      </c>
      <c r="C1028">
        <f t="shared" ref="C1028:C1091" si="18">LN(B1028/B1027)</f>
        <v>-3.258707990150804E-2</v>
      </c>
    </row>
    <row r="1029" spans="1:3" x14ac:dyDescent="0.35">
      <c r="A1029" s="1">
        <v>42403</v>
      </c>
      <c r="B1029">
        <v>58.652233000000003</v>
      </c>
      <c r="C1029">
        <f t="shared" si="18"/>
        <v>2.1010949580227027E-2</v>
      </c>
    </row>
    <row r="1030" spans="1:3" x14ac:dyDescent="0.35">
      <c r="A1030" s="1">
        <v>42404</v>
      </c>
      <c r="B1030">
        <v>58.242488000000002</v>
      </c>
      <c r="C1030">
        <f t="shared" si="18"/>
        <v>-7.0105249348107329E-3</v>
      </c>
    </row>
    <row r="1031" spans="1:3" x14ac:dyDescent="0.35">
      <c r="A1031" s="1">
        <v>42405</v>
      </c>
      <c r="B1031">
        <v>58.174197999999997</v>
      </c>
      <c r="C1031">
        <f t="shared" si="18"/>
        <v>-1.1731996534045689E-3</v>
      </c>
    </row>
    <row r="1032" spans="1:3" x14ac:dyDescent="0.35">
      <c r="A1032" s="1">
        <v>42408</v>
      </c>
      <c r="B1032">
        <v>59.237586999999998</v>
      </c>
      <c r="C1032">
        <f t="shared" si="18"/>
        <v>1.8114332854121357E-2</v>
      </c>
    </row>
    <row r="1033" spans="1:3" x14ac:dyDescent="0.35">
      <c r="A1033" s="1">
        <v>42409</v>
      </c>
      <c r="B1033">
        <v>59.530262</v>
      </c>
      <c r="C1033">
        <f t="shared" si="18"/>
        <v>4.9285323409916561E-3</v>
      </c>
    </row>
    <row r="1034" spans="1:3" x14ac:dyDescent="0.35">
      <c r="A1034" s="1">
        <v>42410</v>
      </c>
      <c r="B1034">
        <v>59.588797999999997</v>
      </c>
      <c r="C1034">
        <f t="shared" si="18"/>
        <v>9.8281508789245932E-4</v>
      </c>
    </row>
    <row r="1035" spans="1:3" x14ac:dyDescent="0.35">
      <c r="A1035" s="1">
        <v>42411</v>
      </c>
      <c r="B1035">
        <v>58.066882999999997</v>
      </c>
      <c r="C1035">
        <f t="shared" si="18"/>
        <v>-2.5872102039679254E-2</v>
      </c>
    </row>
    <row r="1036" spans="1:3" x14ac:dyDescent="0.35">
      <c r="A1036" s="1">
        <v>42412</v>
      </c>
      <c r="B1036">
        <v>58.730280999999998</v>
      </c>
      <c r="C1036">
        <f t="shared" si="18"/>
        <v>1.1359952784399673E-2</v>
      </c>
    </row>
    <row r="1037" spans="1:3" x14ac:dyDescent="0.35">
      <c r="A1037" s="1">
        <v>42416</v>
      </c>
      <c r="B1037">
        <v>60.661940999999999</v>
      </c>
      <c r="C1037">
        <f t="shared" si="18"/>
        <v>3.236104563976195E-2</v>
      </c>
    </row>
    <row r="1038" spans="1:3" x14ac:dyDescent="0.35">
      <c r="A1038" s="1">
        <v>42417</v>
      </c>
      <c r="B1038">
        <v>62.359459000000001</v>
      </c>
      <c r="C1038">
        <f t="shared" si="18"/>
        <v>2.759886894870435E-2</v>
      </c>
    </row>
    <row r="1039" spans="1:3" x14ac:dyDescent="0.35">
      <c r="A1039" s="1">
        <v>42418</v>
      </c>
      <c r="B1039">
        <v>61.774109000000003</v>
      </c>
      <c r="C1039">
        <f t="shared" si="18"/>
        <v>-9.4310402587178804E-3</v>
      </c>
    </row>
    <row r="1040" spans="1:3" x14ac:dyDescent="0.35">
      <c r="A1040" s="1">
        <v>42419</v>
      </c>
      <c r="B1040">
        <v>62.24239</v>
      </c>
      <c r="C1040">
        <f t="shared" si="18"/>
        <v>7.5519504155591929E-3</v>
      </c>
    </row>
    <row r="1041" spans="1:3" x14ac:dyDescent="0.35">
      <c r="A1041" s="1">
        <v>42422</v>
      </c>
      <c r="B1041">
        <v>62.144832999999998</v>
      </c>
      <c r="C1041">
        <f t="shared" si="18"/>
        <v>-1.5686019456090288E-3</v>
      </c>
    </row>
    <row r="1042" spans="1:3" x14ac:dyDescent="0.35">
      <c r="A1042" s="1">
        <v>42423</v>
      </c>
      <c r="B1042">
        <v>60.554625999999999</v>
      </c>
      <c r="C1042">
        <f t="shared" si="18"/>
        <v>-2.5921810179716887E-2</v>
      </c>
    </row>
    <row r="1043" spans="1:3" x14ac:dyDescent="0.35">
      <c r="A1043" s="1">
        <v>42424</v>
      </c>
      <c r="B1043">
        <v>60.710720000000002</v>
      </c>
      <c r="C1043">
        <f t="shared" si="18"/>
        <v>2.5744219822098117E-3</v>
      </c>
    </row>
    <row r="1044" spans="1:3" x14ac:dyDescent="0.35">
      <c r="A1044" s="1">
        <v>42425</v>
      </c>
      <c r="B1044">
        <v>61.491188000000001</v>
      </c>
      <c r="C1044">
        <f t="shared" si="18"/>
        <v>1.2773591260715009E-2</v>
      </c>
    </row>
    <row r="1045" spans="1:3" x14ac:dyDescent="0.35">
      <c r="A1045" s="1">
        <v>42426</v>
      </c>
      <c r="B1045">
        <v>60.730232000000001</v>
      </c>
      <c r="C1045">
        <f t="shared" si="18"/>
        <v>-1.2452249903511254E-2</v>
      </c>
    </row>
    <row r="1046" spans="1:3" x14ac:dyDescent="0.35">
      <c r="A1046" s="1">
        <v>42429</v>
      </c>
      <c r="B1046">
        <v>60.418044999999999</v>
      </c>
      <c r="C1046">
        <f t="shared" si="18"/>
        <v>-5.1538114903559246E-3</v>
      </c>
    </row>
    <row r="1047" spans="1:3" x14ac:dyDescent="0.35">
      <c r="A1047" s="1">
        <v>42430</v>
      </c>
      <c r="B1047">
        <v>62.652138000000001</v>
      </c>
      <c r="C1047">
        <f t="shared" si="18"/>
        <v>3.6309988257614445E-2</v>
      </c>
    </row>
    <row r="1048" spans="1:3" x14ac:dyDescent="0.35">
      <c r="A1048" s="1">
        <v>42431</v>
      </c>
      <c r="B1048">
        <v>63.315536999999999</v>
      </c>
      <c r="C1048">
        <f t="shared" si="18"/>
        <v>1.0532942411954389E-2</v>
      </c>
    </row>
    <row r="1049" spans="1:3" x14ac:dyDescent="0.35">
      <c r="A1049" s="1">
        <v>42432</v>
      </c>
      <c r="B1049">
        <v>63.413094000000001</v>
      </c>
      <c r="C1049">
        <f t="shared" si="18"/>
        <v>1.5396208181404029E-3</v>
      </c>
    </row>
    <row r="1050" spans="1:3" x14ac:dyDescent="0.35">
      <c r="A1050" s="1">
        <v>42433</v>
      </c>
      <c r="B1050">
        <v>63.130172999999999</v>
      </c>
      <c r="C1050">
        <f t="shared" si="18"/>
        <v>-4.4715373344773896E-3</v>
      </c>
    </row>
    <row r="1051" spans="1:3" x14ac:dyDescent="0.35">
      <c r="A1051" s="1">
        <v>42436</v>
      </c>
      <c r="B1051">
        <v>64.866714999999999</v>
      </c>
      <c r="C1051">
        <f t="shared" si="18"/>
        <v>2.7135793448929215E-2</v>
      </c>
    </row>
    <row r="1052" spans="1:3" x14ac:dyDescent="0.35">
      <c r="A1052" s="1">
        <v>42437</v>
      </c>
      <c r="B1052">
        <v>64.642334000000005</v>
      </c>
      <c r="C1052">
        <f t="shared" si="18"/>
        <v>-3.4651049674675467E-3</v>
      </c>
    </row>
    <row r="1053" spans="1:3" x14ac:dyDescent="0.35">
      <c r="A1053" s="1">
        <v>42438</v>
      </c>
      <c r="B1053">
        <v>63.939911000000002</v>
      </c>
      <c r="C1053">
        <f t="shared" si="18"/>
        <v>-1.0925769533448666E-2</v>
      </c>
    </row>
    <row r="1054" spans="1:3" x14ac:dyDescent="0.35">
      <c r="A1054" s="1">
        <v>42439</v>
      </c>
      <c r="B1054">
        <v>63.354560999999997</v>
      </c>
      <c r="C1054">
        <f t="shared" si="18"/>
        <v>-9.1968506823566464E-3</v>
      </c>
    </row>
    <row r="1055" spans="1:3" x14ac:dyDescent="0.35">
      <c r="A1055" s="1">
        <v>42440</v>
      </c>
      <c r="B1055">
        <v>63.374068999999999</v>
      </c>
      <c r="C1055">
        <f t="shared" si="18"/>
        <v>3.0787044970168357E-4</v>
      </c>
    </row>
    <row r="1056" spans="1:3" x14ac:dyDescent="0.35">
      <c r="A1056" s="1">
        <v>42443</v>
      </c>
      <c r="B1056">
        <v>62.554580999999999</v>
      </c>
      <c r="C1056">
        <f t="shared" si="18"/>
        <v>-1.3015299826873609E-2</v>
      </c>
    </row>
    <row r="1057" spans="1:3" x14ac:dyDescent="0.35">
      <c r="A1057" s="1">
        <v>42444</v>
      </c>
      <c r="B1057">
        <v>62.125320000000002</v>
      </c>
      <c r="C1057">
        <f t="shared" si="18"/>
        <v>-6.8858363323043761E-3</v>
      </c>
    </row>
    <row r="1058" spans="1:3" x14ac:dyDescent="0.35">
      <c r="A1058" s="1">
        <v>42445</v>
      </c>
      <c r="B1058">
        <v>61.110709999999997</v>
      </c>
      <c r="C1058">
        <f t="shared" si="18"/>
        <v>-1.6466498076566829E-2</v>
      </c>
    </row>
    <row r="1059" spans="1:3" x14ac:dyDescent="0.35">
      <c r="A1059" s="1">
        <v>42446</v>
      </c>
      <c r="B1059">
        <v>59.969276000000001</v>
      </c>
      <c r="C1059">
        <f t="shared" si="18"/>
        <v>-1.8854772827868221E-2</v>
      </c>
    </row>
    <row r="1060" spans="1:3" x14ac:dyDescent="0.35">
      <c r="A1060" s="1">
        <v>42447</v>
      </c>
      <c r="B1060">
        <v>61.296073999999997</v>
      </c>
      <c r="C1060">
        <f t="shared" si="18"/>
        <v>2.1883430809630903E-2</v>
      </c>
    </row>
    <row r="1061" spans="1:3" x14ac:dyDescent="0.35">
      <c r="A1061" s="1">
        <v>42450</v>
      </c>
      <c r="B1061">
        <v>61.169246000000001</v>
      </c>
      <c r="C1061">
        <f t="shared" si="18"/>
        <v>-2.0712483393950675E-3</v>
      </c>
    </row>
    <row r="1062" spans="1:3" x14ac:dyDescent="0.35">
      <c r="A1062" s="1">
        <v>42451</v>
      </c>
      <c r="B1062">
        <v>61.266804</v>
      </c>
      <c r="C1062">
        <f t="shared" si="18"/>
        <v>1.5936159431249037E-3</v>
      </c>
    </row>
    <row r="1063" spans="1:3" x14ac:dyDescent="0.35">
      <c r="A1063" s="1">
        <v>42452</v>
      </c>
      <c r="B1063">
        <v>60.818035000000002</v>
      </c>
      <c r="C1063">
        <f t="shared" si="18"/>
        <v>-7.3517895417633027E-3</v>
      </c>
    </row>
    <row r="1064" spans="1:3" x14ac:dyDescent="0.35">
      <c r="A1064" s="1">
        <v>42453</v>
      </c>
      <c r="B1064">
        <v>60.993640999999997</v>
      </c>
      <c r="C1064">
        <f t="shared" si="18"/>
        <v>2.8832395615683145E-3</v>
      </c>
    </row>
    <row r="1065" spans="1:3" x14ac:dyDescent="0.35">
      <c r="A1065" s="1">
        <v>42457</v>
      </c>
      <c r="B1065">
        <v>61.237537000000003</v>
      </c>
      <c r="C1065">
        <f t="shared" si="18"/>
        <v>3.9907383317603871E-3</v>
      </c>
    </row>
    <row r="1066" spans="1:3" x14ac:dyDescent="0.35">
      <c r="A1066" s="1">
        <v>42458</v>
      </c>
      <c r="B1066">
        <v>62.622871000000004</v>
      </c>
      <c r="C1066">
        <f t="shared" si="18"/>
        <v>2.2370211649717017E-2</v>
      </c>
    </row>
    <row r="1067" spans="1:3" x14ac:dyDescent="0.35">
      <c r="A1067" s="1">
        <v>42459</v>
      </c>
      <c r="B1067">
        <v>62.259751000000001</v>
      </c>
      <c r="C1067">
        <f t="shared" si="18"/>
        <v>-5.8153971712357616E-3</v>
      </c>
    </row>
    <row r="1068" spans="1:3" x14ac:dyDescent="0.35">
      <c r="A1068" s="1">
        <v>42460</v>
      </c>
      <c r="B1068">
        <v>62.691566999999999</v>
      </c>
      <c r="C1068">
        <f t="shared" si="18"/>
        <v>6.9117753376734641E-3</v>
      </c>
    </row>
    <row r="1069" spans="1:3" x14ac:dyDescent="0.35">
      <c r="A1069" s="1">
        <v>42461</v>
      </c>
      <c r="B1069">
        <v>63.702407999999998</v>
      </c>
      <c r="C1069">
        <f t="shared" si="18"/>
        <v>1.5995423075829542E-2</v>
      </c>
    </row>
    <row r="1070" spans="1:3" x14ac:dyDescent="0.35">
      <c r="A1070" s="1">
        <v>42464</v>
      </c>
      <c r="B1070">
        <v>64.742684999999994</v>
      </c>
      <c r="C1070">
        <f t="shared" si="18"/>
        <v>1.619835716331236E-2</v>
      </c>
    </row>
    <row r="1071" spans="1:3" x14ac:dyDescent="0.35">
      <c r="A1071" s="1">
        <v>42465</v>
      </c>
      <c r="B1071">
        <v>64.536592999999996</v>
      </c>
      <c r="C1071">
        <f t="shared" si="18"/>
        <v>-3.1883249623998462E-3</v>
      </c>
    </row>
    <row r="1072" spans="1:3" x14ac:dyDescent="0.35">
      <c r="A1072" s="1">
        <v>42466</v>
      </c>
      <c r="B1072">
        <v>65.302080000000004</v>
      </c>
      <c r="C1072">
        <f t="shared" si="18"/>
        <v>1.1791492498959912E-2</v>
      </c>
    </row>
    <row r="1073" spans="1:3" x14ac:dyDescent="0.35">
      <c r="A1073" s="1">
        <v>42467</v>
      </c>
      <c r="B1073">
        <v>65.046914999999998</v>
      </c>
      <c r="C1073">
        <f t="shared" si="18"/>
        <v>-3.9151099850446309E-3</v>
      </c>
    </row>
    <row r="1074" spans="1:3" x14ac:dyDescent="0.35">
      <c r="A1074" s="1">
        <v>42468</v>
      </c>
      <c r="B1074">
        <v>64.840823</v>
      </c>
      <c r="C1074">
        <f t="shared" si="18"/>
        <v>-3.173389207106849E-3</v>
      </c>
    </row>
    <row r="1075" spans="1:3" x14ac:dyDescent="0.35">
      <c r="A1075" s="1">
        <v>42471</v>
      </c>
      <c r="B1075">
        <v>64.752500999999995</v>
      </c>
      <c r="C1075">
        <f t="shared" si="18"/>
        <v>-1.3630642528280887E-3</v>
      </c>
    </row>
    <row r="1076" spans="1:3" x14ac:dyDescent="0.35">
      <c r="A1076" s="1">
        <v>42472</v>
      </c>
      <c r="B1076">
        <v>65.596494000000007</v>
      </c>
      <c r="C1076">
        <f t="shared" si="18"/>
        <v>1.2949924083522957E-2</v>
      </c>
    </row>
    <row r="1077" spans="1:3" x14ac:dyDescent="0.35">
      <c r="A1077" s="1">
        <v>42473</v>
      </c>
      <c r="B1077">
        <v>66.312916999999999</v>
      </c>
      <c r="C1077">
        <f t="shared" si="18"/>
        <v>1.0862455361742252E-2</v>
      </c>
    </row>
    <row r="1078" spans="1:3" x14ac:dyDescent="0.35">
      <c r="A1078" s="1">
        <v>42474</v>
      </c>
      <c r="B1078">
        <v>66.607337999999999</v>
      </c>
      <c r="C1078">
        <f t="shared" si="18"/>
        <v>4.4300468955404456E-3</v>
      </c>
    </row>
    <row r="1079" spans="1:3" x14ac:dyDescent="0.35">
      <c r="A1079" s="1">
        <v>42475</v>
      </c>
      <c r="B1079">
        <v>66.783990000000003</v>
      </c>
      <c r="C1079">
        <f t="shared" si="18"/>
        <v>2.6486295011818742E-3</v>
      </c>
    </row>
    <row r="1080" spans="1:3" x14ac:dyDescent="0.35">
      <c r="A1080" s="1">
        <v>42478</v>
      </c>
      <c r="B1080">
        <v>67.578918000000002</v>
      </c>
      <c r="C1080">
        <f t="shared" si="18"/>
        <v>1.183268934561702E-2</v>
      </c>
    </row>
    <row r="1081" spans="1:3" x14ac:dyDescent="0.35">
      <c r="A1081" s="1">
        <v>42479</v>
      </c>
      <c r="B1081">
        <v>67.627990999999994</v>
      </c>
      <c r="C1081">
        <f t="shared" si="18"/>
        <v>7.2589488980620846E-4</v>
      </c>
    </row>
    <row r="1082" spans="1:3" x14ac:dyDescent="0.35">
      <c r="A1082" s="1">
        <v>42480</v>
      </c>
      <c r="B1082">
        <v>67.942036999999999</v>
      </c>
      <c r="C1082">
        <f t="shared" si="18"/>
        <v>4.632979226594283E-3</v>
      </c>
    </row>
    <row r="1083" spans="1:3" x14ac:dyDescent="0.35">
      <c r="A1083" s="1">
        <v>42481</v>
      </c>
      <c r="B1083">
        <v>68.854736000000003</v>
      </c>
      <c r="C1083">
        <f t="shared" si="18"/>
        <v>1.3344065407189755E-2</v>
      </c>
    </row>
    <row r="1084" spans="1:3" x14ac:dyDescent="0.35">
      <c r="A1084" s="1">
        <v>42482</v>
      </c>
      <c r="B1084">
        <v>69.365058000000005</v>
      </c>
      <c r="C1084">
        <f t="shared" si="18"/>
        <v>7.3842436613797179E-3</v>
      </c>
    </row>
    <row r="1085" spans="1:3" x14ac:dyDescent="0.35">
      <c r="A1085" s="1">
        <v>42485</v>
      </c>
      <c r="B1085">
        <v>69.315985999999995</v>
      </c>
      <c r="C1085">
        <f t="shared" si="18"/>
        <v>-7.0769588449428656E-4</v>
      </c>
    </row>
    <row r="1086" spans="1:3" x14ac:dyDescent="0.35">
      <c r="A1086" s="1">
        <v>42486</v>
      </c>
      <c r="B1086">
        <v>69.541709999999995</v>
      </c>
      <c r="C1086">
        <f t="shared" si="18"/>
        <v>3.2511586369083005E-3</v>
      </c>
    </row>
    <row r="1087" spans="1:3" x14ac:dyDescent="0.35">
      <c r="A1087" s="1">
        <v>42487</v>
      </c>
      <c r="B1087">
        <v>68.923433000000003</v>
      </c>
      <c r="C1087">
        <f t="shared" si="18"/>
        <v>-8.9304946466251724E-3</v>
      </c>
    </row>
    <row r="1088" spans="1:3" x14ac:dyDescent="0.35">
      <c r="A1088" s="1">
        <v>42488</v>
      </c>
      <c r="B1088">
        <v>70.915666000000002</v>
      </c>
      <c r="C1088">
        <f t="shared" si="18"/>
        <v>2.8495146432844544E-2</v>
      </c>
    </row>
    <row r="1089" spans="1:3" x14ac:dyDescent="0.35">
      <c r="A1089" s="1">
        <v>42489</v>
      </c>
      <c r="B1089">
        <v>70.837152000000003</v>
      </c>
      <c r="C1089">
        <f t="shared" si="18"/>
        <v>-1.1077593960623631E-3</v>
      </c>
    </row>
    <row r="1090" spans="1:3" x14ac:dyDescent="0.35">
      <c r="A1090" s="1">
        <v>42492</v>
      </c>
      <c r="B1090">
        <v>70.621244000000004</v>
      </c>
      <c r="C1090">
        <f t="shared" si="18"/>
        <v>-3.0526030799822362E-3</v>
      </c>
    </row>
    <row r="1091" spans="1:3" x14ac:dyDescent="0.35">
      <c r="A1091" s="1">
        <v>42493</v>
      </c>
      <c r="B1091">
        <v>69.806683000000007</v>
      </c>
      <c r="C1091">
        <f t="shared" si="18"/>
        <v>-1.1601255580749818E-2</v>
      </c>
    </row>
    <row r="1092" spans="1:3" x14ac:dyDescent="0.35">
      <c r="A1092" s="1">
        <v>42494</v>
      </c>
      <c r="B1092">
        <v>69.463195999999996</v>
      </c>
      <c r="C1092">
        <f t="shared" ref="C1092:C1155" si="19">LN(B1092/B1091)</f>
        <v>-4.9326918200465709E-3</v>
      </c>
    </row>
    <row r="1093" spans="1:3" x14ac:dyDescent="0.35">
      <c r="A1093" s="1">
        <v>42495</v>
      </c>
      <c r="B1093">
        <v>69.826316000000006</v>
      </c>
      <c r="C1093">
        <f t="shared" si="19"/>
        <v>5.2139004207353073E-3</v>
      </c>
    </row>
    <row r="1094" spans="1:3" x14ac:dyDescent="0.35">
      <c r="A1094" s="1">
        <v>42496</v>
      </c>
      <c r="B1094">
        <v>69.895013000000006</v>
      </c>
      <c r="C1094">
        <f t="shared" si="19"/>
        <v>9.8334314492001655E-4</v>
      </c>
    </row>
    <row r="1095" spans="1:3" x14ac:dyDescent="0.35">
      <c r="A1095" s="1">
        <v>42499</v>
      </c>
      <c r="B1095">
        <v>70.012776000000002</v>
      </c>
      <c r="C1095">
        <f t="shared" si="19"/>
        <v>1.6834377650172107E-3</v>
      </c>
    </row>
    <row r="1096" spans="1:3" x14ac:dyDescent="0.35">
      <c r="A1096" s="1">
        <v>42500</v>
      </c>
      <c r="B1096">
        <v>70.199242999999996</v>
      </c>
      <c r="C1096">
        <f t="shared" si="19"/>
        <v>2.6597878164724225E-3</v>
      </c>
    </row>
    <row r="1097" spans="1:3" x14ac:dyDescent="0.35">
      <c r="A1097" s="1">
        <v>42501</v>
      </c>
      <c r="B1097">
        <v>69.492637000000002</v>
      </c>
      <c r="C1097">
        <f t="shared" si="19"/>
        <v>-1.0116722985433875E-2</v>
      </c>
    </row>
    <row r="1098" spans="1:3" x14ac:dyDescent="0.35">
      <c r="A1098" s="1">
        <v>42502</v>
      </c>
      <c r="B1098">
        <v>69.953894000000005</v>
      </c>
      <c r="C1098">
        <f t="shared" si="19"/>
        <v>6.615563384184695E-3</v>
      </c>
    </row>
    <row r="1099" spans="1:3" x14ac:dyDescent="0.35">
      <c r="A1099" s="1">
        <v>42503</v>
      </c>
      <c r="B1099">
        <v>69.855756</v>
      </c>
      <c r="C1099">
        <f t="shared" si="19"/>
        <v>-1.4038804348368136E-3</v>
      </c>
    </row>
    <row r="1100" spans="1:3" x14ac:dyDescent="0.35">
      <c r="A1100" s="1">
        <v>42506</v>
      </c>
      <c r="B1100">
        <v>71.475060999999997</v>
      </c>
      <c r="C1100">
        <f t="shared" si="19"/>
        <v>2.2916104191517909E-2</v>
      </c>
    </row>
    <row r="1101" spans="1:3" x14ac:dyDescent="0.35">
      <c r="A1101" s="1">
        <v>42507</v>
      </c>
      <c r="B1101">
        <v>69.885197000000005</v>
      </c>
      <c r="C1101">
        <f t="shared" si="19"/>
        <v>-2.2494738803583294E-2</v>
      </c>
    </row>
    <row r="1102" spans="1:3" x14ac:dyDescent="0.35">
      <c r="A1102" s="1">
        <v>42508</v>
      </c>
      <c r="B1102">
        <v>69.767426999999998</v>
      </c>
      <c r="C1102">
        <f t="shared" si="19"/>
        <v>-1.6866138930269399E-3</v>
      </c>
    </row>
    <row r="1103" spans="1:3" x14ac:dyDescent="0.35">
      <c r="A1103" s="1">
        <v>42509</v>
      </c>
      <c r="B1103">
        <v>69.021570999999994</v>
      </c>
      <c r="C1103">
        <f t="shared" si="19"/>
        <v>-1.0748160027443342E-2</v>
      </c>
    </row>
    <row r="1104" spans="1:3" x14ac:dyDescent="0.35">
      <c r="A1104" s="1">
        <v>42510</v>
      </c>
      <c r="B1104">
        <v>69.453379999999996</v>
      </c>
      <c r="C1104">
        <f t="shared" si="19"/>
        <v>6.2366571934320903E-3</v>
      </c>
    </row>
    <row r="1105" spans="1:3" x14ac:dyDescent="0.35">
      <c r="A1105" s="1">
        <v>42513</v>
      </c>
      <c r="B1105">
        <v>69.090269000000006</v>
      </c>
      <c r="C1105">
        <f t="shared" si="19"/>
        <v>-5.2418401572436758E-3</v>
      </c>
    </row>
    <row r="1106" spans="1:3" x14ac:dyDescent="0.35">
      <c r="A1106" s="1">
        <v>42514</v>
      </c>
      <c r="B1106">
        <v>69.904829000000007</v>
      </c>
      <c r="C1106">
        <f t="shared" si="19"/>
        <v>1.1720835294435178E-2</v>
      </c>
    </row>
    <row r="1107" spans="1:3" x14ac:dyDescent="0.35">
      <c r="A1107" s="1">
        <v>42515</v>
      </c>
      <c r="B1107">
        <v>69.374874000000005</v>
      </c>
      <c r="C1107">
        <f t="shared" si="19"/>
        <v>-7.6099754111085757E-3</v>
      </c>
    </row>
    <row r="1108" spans="1:3" x14ac:dyDescent="0.35">
      <c r="A1108" s="1">
        <v>42516</v>
      </c>
      <c r="B1108">
        <v>69.414130999999998</v>
      </c>
      <c r="C1108">
        <f t="shared" si="19"/>
        <v>5.6570765165341486E-4</v>
      </c>
    </row>
    <row r="1109" spans="1:3" x14ac:dyDescent="0.35">
      <c r="A1109" s="1">
        <v>42517</v>
      </c>
      <c r="B1109">
        <v>69.983334999999997</v>
      </c>
      <c r="C1109">
        <f t="shared" si="19"/>
        <v>8.1666787768998276E-3</v>
      </c>
    </row>
    <row r="1110" spans="1:3" x14ac:dyDescent="0.35">
      <c r="A1110" s="1">
        <v>42521</v>
      </c>
      <c r="B1110">
        <v>70.366078999999999</v>
      </c>
      <c r="C1110">
        <f t="shared" si="19"/>
        <v>5.4541723818212684E-3</v>
      </c>
    </row>
    <row r="1111" spans="1:3" x14ac:dyDescent="0.35">
      <c r="A1111" s="1">
        <v>42522</v>
      </c>
      <c r="B1111">
        <v>70.532921999999999</v>
      </c>
      <c r="C1111">
        <f t="shared" si="19"/>
        <v>2.3682648818882063E-3</v>
      </c>
    </row>
    <row r="1112" spans="1:3" x14ac:dyDescent="0.35">
      <c r="A1112" s="1">
        <v>42523</v>
      </c>
      <c r="B1112">
        <v>71.641896000000003</v>
      </c>
      <c r="C1112">
        <f t="shared" si="19"/>
        <v>1.560046296294725E-2</v>
      </c>
    </row>
    <row r="1113" spans="1:3" x14ac:dyDescent="0.35">
      <c r="A1113" s="1">
        <v>42524</v>
      </c>
      <c r="B1113">
        <v>71.533941999999996</v>
      </c>
      <c r="C1113">
        <f t="shared" si="19"/>
        <v>-1.507992157973613E-3</v>
      </c>
    </row>
    <row r="1114" spans="1:3" x14ac:dyDescent="0.35">
      <c r="A1114" s="1">
        <v>42527</v>
      </c>
      <c r="B1114">
        <v>72.907898000000003</v>
      </c>
      <c r="C1114">
        <f t="shared" si="19"/>
        <v>1.9024922992312121E-2</v>
      </c>
    </row>
    <row r="1115" spans="1:3" x14ac:dyDescent="0.35">
      <c r="A1115" s="1">
        <v>42528</v>
      </c>
      <c r="B1115">
        <v>72.534970000000001</v>
      </c>
      <c r="C1115">
        <f t="shared" si="19"/>
        <v>-5.1281829409392686E-3</v>
      </c>
    </row>
    <row r="1116" spans="1:3" x14ac:dyDescent="0.35">
      <c r="A1116" s="1">
        <v>42529</v>
      </c>
      <c r="B1116">
        <v>72.044272000000007</v>
      </c>
      <c r="C1116">
        <f t="shared" si="19"/>
        <v>-6.7879714591124506E-3</v>
      </c>
    </row>
    <row r="1117" spans="1:3" x14ac:dyDescent="0.35">
      <c r="A1117" s="1">
        <v>42530</v>
      </c>
      <c r="B1117">
        <v>71.376923000000005</v>
      </c>
      <c r="C1117">
        <f t="shared" si="19"/>
        <v>-9.3062091183352003E-3</v>
      </c>
    </row>
    <row r="1118" spans="1:3" x14ac:dyDescent="0.35">
      <c r="A1118" s="1">
        <v>42531</v>
      </c>
      <c r="B1118">
        <v>71.298409000000007</v>
      </c>
      <c r="C1118">
        <f t="shared" si="19"/>
        <v>-1.1005968141068662E-3</v>
      </c>
    </row>
    <row r="1119" spans="1:3" x14ac:dyDescent="0.35">
      <c r="A1119" s="1">
        <v>42534</v>
      </c>
      <c r="B1119">
        <v>70.876408999999995</v>
      </c>
      <c r="C1119">
        <f t="shared" si="19"/>
        <v>-5.9363710849308872E-3</v>
      </c>
    </row>
    <row r="1120" spans="1:3" x14ac:dyDescent="0.35">
      <c r="A1120" s="1">
        <v>42535</v>
      </c>
      <c r="B1120">
        <v>71.740033999999994</v>
      </c>
      <c r="C1120">
        <f t="shared" si="19"/>
        <v>1.2111304116816532E-2</v>
      </c>
    </row>
    <row r="1121" spans="1:3" x14ac:dyDescent="0.35">
      <c r="A1121" s="1">
        <v>42536</v>
      </c>
      <c r="B1121">
        <v>71.219896000000006</v>
      </c>
      <c r="C1121">
        <f t="shared" si="19"/>
        <v>-7.2767284530786689E-3</v>
      </c>
    </row>
    <row r="1122" spans="1:3" x14ac:dyDescent="0.35">
      <c r="A1122" s="1">
        <v>42537</v>
      </c>
      <c r="B1122">
        <v>70.395527000000001</v>
      </c>
      <c r="C1122">
        <f t="shared" si="19"/>
        <v>-1.1642493370972616E-2</v>
      </c>
    </row>
    <row r="1123" spans="1:3" x14ac:dyDescent="0.35">
      <c r="A1123" s="1">
        <v>42538</v>
      </c>
      <c r="B1123">
        <v>69.355242000000004</v>
      </c>
      <c r="C1123">
        <f t="shared" si="19"/>
        <v>-1.4887992710245398E-2</v>
      </c>
    </row>
    <row r="1124" spans="1:3" x14ac:dyDescent="0.35">
      <c r="A1124" s="1">
        <v>42541</v>
      </c>
      <c r="B1124">
        <v>69.639848000000001</v>
      </c>
      <c r="C1124">
        <f t="shared" si="19"/>
        <v>4.0952007405821115E-3</v>
      </c>
    </row>
    <row r="1125" spans="1:3" x14ac:dyDescent="0.35">
      <c r="A1125" s="1">
        <v>42542</v>
      </c>
      <c r="B1125">
        <v>69.924453999999997</v>
      </c>
      <c r="C1125">
        <f t="shared" si="19"/>
        <v>4.07849844747244E-3</v>
      </c>
    </row>
    <row r="1126" spans="1:3" x14ac:dyDescent="0.35">
      <c r="A1126" s="1">
        <v>42543</v>
      </c>
      <c r="B1126">
        <v>70.964731</v>
      </c>
      <c r="C1126">
        <f t="shared" si="19"/>
        <v>1.4767576451604834E-2</v>
      </c>
    </row>
    <row r="1127" spans="1:3" x14ac:dyDescent="0.35">
      <c r="A1127" s="1">
        <v>42544</v>
      </c>
      <c r="B1127">
        <v>71.288593000000006</v>
      </c>
      <c r="C1127">
        <f t="shared" si="19"/>
        <v>4.5533215033382235E-3</v>
      </c>
    </row>
    <row r="1128" spans="1:3" x14ac:dyDescent="0.35">
      <c r="A1128" s="1">
        <v>42545</v>
      </c>
      <c r="B1128">
        <v>69.296361000000005</v>
      </c>
      <c r="C1128">
        <f t="shared" si="19"/>
        <v>-2.8343934651769299E-2</v>
      </c>
    </row>
    <row r="1129" spans="1:3" x14ac:dyDescent="0.35">
      <c r="A1129" s="1">
        <v>42548</v>
      </c>
      <c r="B1129">
        <v>69.011754999999994</v>
      </c>
      <c r="C1129">
        <f t="shared" si="19"/>
        <v>-4.1155415885173107E-3</v>
      </c>
    </row>
    <row r="1130" spans="1:3" x14ac:dyDescent="0.35">
      <c r="A1130" s="1">
        <v>42549</v>
      </c>
      <c r="B1130">
        <v>70.670316999999997</v>
      </c>
      <c r="C1130">
        <f t="shared" si="19"/>
        <v>2.3748787924084334E-2</v>
      </c>
    </row>
    <row r="1131" spans="1:3" x14ac:dyDescent="0.35">
      <c r="A1131" s="1">
        <v>42550</v>
      </c>
      <c r="B1131">
        <v>72.021960000000007</v>
      </c>
      <c r="C1131">
        <f t="shared" si="19"/>
        <v>1.8945432182838402E-2</v>
      </c>
    </row>
    <row r="1132" spans="1:3" x14ac:dyDescent="0.35">
      <c r="A1132" s="1">
        <v>42551</v>
      </c>
      <c r="B1132">
        <v>72.564594</v>
      </c>
      <c r="C1132">
        <f t="shared" si="19"/>
        <v>7.5060444098557317E-3</v>
      </c>
    </row>
    <row r="1133" spans="1:3" x14ac:dyDescent="0.35">
      <c r="A1133" s="1">
        <v>42552</v>
      </c>
      <c r="B1133">
        <v>72.791507999999993</v>
      </c>
      <c r="C1133">
        <f t="shared" si="19"/>
        <v>3.1221831241772342E-3</v>
      </c>
    </row>
    <row r="1134" spans="1:3" x14ac:dyDescent="0.35">
      <c r="A1134" s="1">
        <v>42556</v>
      </c>
      <c r="B1134">
        <v>72.791507999999993</v>
      </c>
      <c r="C1134">
        <f t="shared" si="19"/>
        <v>0</v>
      </c>
    </row>
    <row r="1135" spans="1:3" x14ac:dyDescent="0.35">
      <c r="A1135" s="1">
        <v>42557</v>
      </c>
      <c r="B1135">
        <v>72.870437999999993</v>
      </c>
      <c r="C1135">
        <f t="shared" si="19"/>
        <v>1.0837423210760882E-3</v>
      </c>
    </row>
    <row r="1136" spans="1:3" x14ac:dyDescent="0.35">
      <c r="A1136" s="1">
        <v>42558</v>
      </c>
      <c r="B1136">
        <v>73.087491999999997</v>
      </c>
      <c r="C1136">
        <f t="shared" si="19"/>
        <v>2.9742016758212246E-3</v>
      </c>
    </row>
    <row r="1137" spans="1:3" x14ac:dyDescent="0.35">
      <c r="A1137" s="1">
        <v>42559</v>
      </c>
      <c r="B1137">
        <v>74.271411000000001</v>
      </c>
      <c r="C1137">
        <f t="shared" si="19"/>
        <v>1.606885570642912E-2</v>
      </c>
    </row>
    <row r="1138" spans="1:3" x14ac:dyDescent="0.35">
      <c r="A1138" s="1">
        <v>42562</v>
      </c>
      <c r="B1138">
        <v>74.379937999999996</v>
      </c>
      <c r="C1138">
        <f t="shared" si="19"/>
        <v>1.4601551887981892E-3</v>
      </c>
    </row>
    <row r="1139" spans="1:3" x14ac:dyDescent="0.35">
      <c r="A1139" s="1">
        <v>42563</v>
      </c>
      <c r="B1139">
        <v>75.179084000000003</v>
      </c>
      <c r="C1139">
        <f t="shared" si="19"/>
        <v>1.0686799031123002E-2</v>
      </c>
    </row>
    <row r="1140" spans="1:3" x14ac:dyDescent="0.35">
      <c r="A1140" s="1">
        <v>42564</v>
      </c>
      <c r="B1140">
        <v>75.553996999999995</v>
      </c>
      <c r="C1140">
        <f t="shared" si="19"/>
        <v>4.9745387097059968E-3</v>
      </c>
    </row>
    <row r="1141" spans="1:3" x14ac:dyDescent="0.35">
      <c r="A1141" s="1">
        <v>42565</v>
      </c>
      <c r="B1141">
        <v>75.741446999999994</v>
      </c>
      <c r="C1141">
        <f t="shared" si="19"/>
        <v>2.4779344434772625E-3</v>
      </c>
    </row>
    <row r="1142" spans="1:3" x14ac:dyDescent="0.35">
      <c r="A1142" s="1">
        <v>42566</v>
      </c>
      <c r="B1142">
        <v>74.981765999999993</v>
      </c>
      <c r="C1142">
        <f t="shared" si="19"/>
        <v>-1.0080563145622549E-2</v>
      </c>
    </row>
    <row r="1143" spans="1:3" x14ac:dyDescent="0.35">
      <c r="A1143" s="1">
        <v>42569</v>
      </c>
      <c r="B1143">
        <v>74.942301</v>
      </c>
      <c r="C1143">
        <f t="shared" si="19"/>
        <v>-5.2646652003542527E-4</v>
      </c>
    </row>
    <row r="1144" spans="1:3" x14ac:dyDescent="0.35">
      <c r="A1144" s="1">
        <v>42570</v>
      </c>
      <c r="B1144">
        <v>74.458867999999995</v>
      </c>
      <c r="C1144">
        <f t="shared" si="19"/>
        <v>-6.4716319222558006E-3</v>
      </c>
    </row>
    <row r="1145" spans="1:3" x14ac:dyDescent="0.35">
      <c r="A1145" s="1">
        <v>42571</v>
      </c>
      <c r="B1145">
        <v>74.705518999999995</v>
      </c>
      <c r="C1145">
        <f t="shared" si="19"/>
        <v>3.3071060695039952E-3</v>
      </c>
    </row>
    <row r="1146" spans="1:3" x14ac:dyDescent="0.35">
      <c r="A1146" s="1">
        <v>42572</v>
      </c>
      <c r="B1146">
        <v>74.488465000000005</v>
      </c>
      <c r="C1146">
        <f t="shared" si="19"/>
        <v>-2.9096904220609686E-3</v>
      </c>
    </row>
    <row r="1147" spans="1:3" x14ac:dyDescent="0.35">
      <c r="A1147" s="1">
        <v>42573</v>
      </c>
      <c r="B1147">
        <v>74.666054000000003</v>
      </c>
      <c r="C1147">
        <f t="shared" si="19"/>
        <v>2.3812766131191543E-3</v>
      </c>
    </row>
    <row r="1148" spans="1:3" x14ac:dyDescent="0.35">
      <c r="A1148" s="1">
        <v>42576</v>
      </c>
      <c r="B1148">
        <v>74.547658999999996</v>
      </c>
      <c r="C1148">
        <f t="shared" si="19"/>
        <v>-1.5869188222170144E-3</v>
      </c>
    </row>
    <row r="1149" spans="1:3" x14ac:dyDescent="0.35">
      <c r="A1149" s="1">
        <v>42577</v>
      </c>
      <c r="B1149">
        <v>74.054357999999993</v>
      </c>
      <c r="C1149">
        <f t="shared" si="19"/>
        <v>-6.6392478648757258E-3</v>
      </c>
    </row>
    <row r="1150" spans="1:3" x14ac:dyDescent="0.35">
      <c r="A1150" s="1">
        <v>42578</v>
      </c>
      <c r="B1150">
        <v>75.44547</v>
      </c>
      <c r="C1150">
        <f t="shared" si="19"/>
        <v>1.8610752540937463E-2</v>
      </c>
    </row>
    <row r="1151" spans="1:3" x14ac:dyDescent="0.35">
      <c r="A1151" s="1">
        <v>42579</v>
      </c>
      <c r="B1151">
        <v>73.659723</v>
      </c>
      <c r="C1151">
        <f t="shared" si="19"/>
        <v>-2.3953993161433589E-2</v>
      </c>
    </row>
    <row r="1152" spans="1:3" x14ac:dyDescent="0.35">
      <c r="A1152" s="1">
        <v>42580</v>
      </c>
      <c r="B1152">
        <v>73.807706999999994</v>
      </c>
      <c r="C1152">
        <f t="shared" si="19"/>
        <v>2.0070065596750832E-3</v>
      </c>
    </row>
    <row r="1153" spans="1:3" x14ac:dyDescent="0.35">
      <c r="A1153" s="1">
        <v>42583</v>
      </c>
      <c r="B1153">
        <v>75.169223000000002</v>
      </c>
      <c r="C1153">
        <f t="shared" si="19"/>
        <v>1.8278721517305047E-2</v>
      </c>
    </row>
    <row r="1154" spans="1:3" x14ac:dyDescent="0.35">
      <c r="A1154" s="1">
        <v>42584</v>
      </c>
      <c r="B1154">
        <v>74.044497000000007</v>
      </c>
      <c r="C1154">
        <f t="shared" si="19"/>
        <v>-1.5075655265439218E-2</v>
      </c>
    </row>
    <row r="1155" spans="1:3" x14ac:dyDescent="0.35">
      <c r="A1155" s="1">
        <v>42585</v>
      </c>
      <c r="B1155">
        <v>73.797847000000004</v>
      </c>
      <c r="C1155">
        <f t="shared" si="19"/>
        <v>-3.3366655609360133E-3</v>
      </c>
    </row>
    <row r="1156" spans="1:3" x14ac:dyDescent="0.35">
      <c r="A1156" s="1">
        <v>42586</v>
      </c>
      <c r="B1156">
        <v>74.310875999999993</v>
      </c>
      <c r="C1156">
        <f t="shared" ref="C1156:C1219" si="20">LN(B1156/B1155)</f>
        <v>6.9277628145298295E-3</v>
      </c>
    </row>
    <row r="1157" spans="1:3" x14ac:dyDescent="0.35">
      <c r="A1157" s="1">
        <v>42587</v>
      </c>
      <c r="B1157">
        <v>62.432184999999997</v>
      </c>
      <c r="C1157">
        <f t="shared" si="20"/>
        <v>-0.17417639289337117</v>
      </c>
    </row>
    <row r="1158" spans="1:3" x14ac:dyDescent="0.35">
      <c r="A1158" s="1">
        <v>42590</v>
      </c>
      <c r="B1158">
        <v>59.492111000000001</v>
      </c>
      <c r="C1158">
        <f t="shared" si="20"/>
        <v>-4.8237212134605183E-2</v>
      </c>
    </row>
    <row r="1159" spans="1:3" x14ac:dyDescent="0.35">
      <c r="A1159" s="1">
        <v>42591</v>
      </c>
      <c r="B1159">
        <v>60.784560999999997</v>
      </c>
      <c r="C1159">
        <f t="shared" si="20"/>
        <v>2.1492110279460425E-2</v>
      </c>
    </row>
    <row r="1160" spans="1:3" x14ac:dyDescent="0.35">
      <c r="A1160" s="1">
        <v>42592</v>
      </c>
      <c r="B1160">
        <v>59.768362000000003</v>
      </c>
      <c r="C1160">
        <f t="shared" si="20"/>
        <v>-1.6859368397217824E-2</v>
      </c>
    </row>
    <row r="1161" spans="1:3" x14ac:dyDescent="0.35">
      <c r="A1161" s="1">
        <v>42593</v>
      </c>
      <c r="B1161">
        <v>60.153137000000001</v>
      </c>
      <c r="C1161">
        <f t="shared" si="20"/>
        <v>6.4171366037905318E-3</v>
      </c>
    </row>
    <row r="1162" spans="1:3" x14ac:dyDescent="0.35">
      <c r="A1162" s="1">
        <v>42594</v>
      </c>
      <c r="B1162">
        <v>59.817692000000001</v>
      </c>
      <c r="C1162">
        <f t="shared" si="20"/>
        <v>-5.5921239681528201E-3</v>
      </c>
    </row>
    <row r="1163" spans="1:3" x14ac:dyDescent="0.35">
      <c r="A1163" s="1">
        <v>42597</v>
      </c>
      <c r="B1163">
        <v>59.225727999999997</v>
      </c>
      <c r="C1163">
        <f t="shared" si="20"/>
        <v>-9.9454279678973141E-3</v>
      </c>
    </row>
    <row r="1164" spans="1:3" x14ac:dyDescent="0.35">
      <c r="A1164" s="1">
        <v>42598</v>
      </c>
      <c r="B1164">
        <v>58.614035999999999</v>
      </c>
      <c r="C1164">
        <f t="shared" si="20"/>
        <v>-1.0381851989267213E-2</v>
      </c>
    </row>
    <row r="1165" spans="1:3" x14ac:dyDescent="0.35">
      <c r="A1165" s="1">
        <v>42599</v>
      </c>
      <c r="B1165">
        <v>57.518906999999999</v>
      </c>
      <c r="C1165">
        <f t="shared" si="20"/>
        <v>-1.8860478940390186E-2</v>
      </c>
    </row>
    <row r="1166" spans="1:3" x14ac:dyDescent="0.35">
      <c r="A1166" s="1">
        <v>42600</v>
      </c>
      <c r="B1166">
        <v>57.893816999999999</v>
      </c>
      <c r="C1166">
        <f t="shared" si="20"/>
        <v>6.4968801659664194E-3</v>
      </c>
    </row>
    <row r="1167" spans="1:3" x14ac:dyDescent="0.35">
      <c r="A1167" s="1">
        <v>42601</v>
      </c>
      <c r="B1167">
        <v>58.495645000000003</v>
      </c>
      <c r="C1167">
        <f t="shared" si="20"/>
        <v>1.0341715710256398E-2</v>
      </c>
    </row>
    <row r="1168" spans="1:3" x14ac:dyDescent="0.35">
      <c r="A1168" s="1">
        <v>42604</v>
      </c>
      <c r="B1168">
        <v>58.466043999999997</v>
      </c>
      <c r="C1168">
        <f t="shared" si="20"/>
        <v>-5.0616575196680907E-4</v>
      </c>
    </row>
    <row r="1169" spans="1:3" x14ac:dyDescent="0.35">
      <c r="A1169" s="1">
        <v>42605</v>
      </c>
      <c r="B1169">
        <v>59.058008000000001</v>
      </c>
      <c r="C1169">
        <f t="shared" si="20"/>
        <v>1.0074006064901839E-2</v>
      </c>
    </row>
    <row r="1170" spans="1:3" x14ac:dyDescent="0.35">
      <c r="A1170" s="1">
        <v>42606</v>
      </c>
      <c r="B1170">
        <v>57.805022000000001</v>
      </c>
      <c r="C1170">
        <f t="shared" si="20"/>
        <v>-2.1444489618049369E-2</v>
      </c>
    </row>
    <row r="1171" spans="1:3" x14ac:dyDescent="0.35">
      <c r="A1171" s="1">
        <v>42607</v>
      </c>
      <c r="B1171">
        <v>57.972743000000001</v>
      </c>
      <c r="C1171">
        <f t="shared" si="20"/>
        <v>2.8972940931309391E-3</v>
      </c>
    </row>
    <row r="1172" spans="1:3" x14ac:dyDescent="0.35">
      <c r="A1172" s="1">
        <v>42608</v>
      </c>
      <c r="B1172">
        <v>57.982610999999999</v>
      </c>
      <c r="C1172">
        <f t="shared" si="20"/>
        <v>1.7020343922737372E-4</v>
      </c>
    </row>
    <row r="1173" spans="1:3" x14ac:dyDescent="0.35">
      <c r="A1173" s="1">
        <v>42611</v>
      </c>
      <c r="B1173">
        <v>57.972743000000001</v>
      </c>
      <c r="C1173">
        <f t="shared" si="20"/>
        <v>-1.7020343922747154E-4</v>
      </c>
    </row>
    <row r="1174" spans="1:3" x14ac:dyDescent="0.35">
      <c r="A1174" s="1">
        <v>42612</v>
      </c>
      <c r="B1174">
        <v>56.473111000000003</v>
      </c>
      <c r="C1174">
        <f t="shared" si="20"/>
        <v>-2.6208338444110222E-2</v>
      </c>
    </row>
    <row r="1175" spans="1:3" x14ac:dyDescent="0.35">
      <c r="A1175" s="1">
        <v>42613</v>
      </c>
      <c r="B1175">
        <v>56.621099000000001</v>
      </c>
      <c r="C1175">
        <f t="shared" si="20"/>
        <v>2.6170762316695961E-3</v>
      </c>
    </row>
    <row r="1176" spans="1:3" x14ac:dyDescent="0.35">
      <c r="A1176" s="1">
        <v>42614</v>
      </c>
      <c r="B1176">
        <v>55.999538000000001</v>
      </c>
      <c r="C1176">
        <f t="shared" si="20"/>
        <v>-1.1038248896699448E-2</v>
      </c>
    </row>
    <row r="1177" spans="1:3" x14ac:dyDescent="0.35">
      <c r="A1177" s="1">
        <v>42615</v>
      </c>
      <c r="B1177">
        <v>55.595032000000003</v>
      </c>
      <c r="C1177">
        <f t="shared" si="20"/>
        <v>-7.2495959547407068E-3</v>
      </c>
    </row>
    <row r="1178" spans="1:3" x14ac:dyDescent="0.35">
      <c r="A1178" s="1">
        <v>42619</v>
      </c>
      <c r="B1178">
        <v>56.196860000000001</v>
      </c>
      <c r="C1178">
        <f t="shared" si="20"/>
        <v>1.0767038706255269E-2</v>
      </c>
    </row>
    <row r="1179" spans="1:3" x14ac:dyDescent="0.35">
      <c r="A1179" s="1">
        <v>42620</v>
      </c>
      <c r="B1179">
        <v>55.812085000000003</v>
      </c>
      <c r="C1179">
        <f t="shared" si="20"/>
        <v>-6.8704604538612265E-3</v>
      </c>
    </row>
    <row r="1180" spans="1:3" x14ac:dyDescent="0.35">
      <c r="A1180" s="1">
        <v>42621</v>
      </c>
      <c r="B1180">
        <v>56.048872000000003</v>
      </c>
      <c r="C1180">
        <f t="shared" si="20"/>
        <v>4.2336014283970913E-3</v>
      </c>
    </row>
    <row r="1181" spans="1:3" x14ac:dyDescent="0.35">
      <c r="A1181" s="1">
        <v>42622</v>
      </c>
      <c r="B1181">
        <v>54.914278000000003</v>
      </c>
      <c r="C1181">
        <f t="shared" si="20"/>
        <v>-2.0450636865021972E-2</v>
      </c>
    </row>
    <row r="1182" spans="1:3" x14ac:dyDescent="0.35">
      <c r="A1182" s="1">
        <v>42625</v>
      </c>
      <c r="B1182">
        <v>55.565435000000001</v>
      </c>
      <c r="C1182">
        <f t="shared" si="20"/>
        <v>1.1787947713946033E-2</v>
      </c>
    </row>
    <row r="1183" spans="1:3" x14ac:dyDescent="0.35">
      <c r="A1183" s="1">
        <v>42626</v>
      </c>
      <c r="B1183">
        <v>54.855080000000001</v>
      </c>
      <c r="C1183">
        <f t="shared" si="20"/>
        <v>-1.286653661739969E-2</v>
      </c>
    </row>
    <row r="1184" spans="1:3" x14ac:dyDescent="0.35">
      <c r="A1184" s="1">
        <v>42627</v>
      </c>
      <c r="B1184">
        <v>54.490037999999998</v>
      </c>
      <c r="C1184">
        <f t="shared" si="20"/>
        <v>-6.6769026882634568E-3</v>
      </c>
    </row>
    <row r="1185" spans="1:3" x14ac:dyDescent="0.35">
      <c r="A1185" s="1">
        <v>42628</v>
      </c>
      <c r="B1185">
        <v>55.220126</v>
      </c>
      <c r="C1185">
        <f t="shared" si="20"/>
        <v>1.3309592310939219E-2</v>
      </c>
    </row>
    <row r="1186" spans="1:3" x14ac:dyDescent="0.35">
      <c r="A1186" s="1">
        <v>42629</v>
      </c>
      <c r="B1186">
        <v>54.855080000000001</v>
      </c>
      <c r="C1186">
        <f t="shared" si="20"/>
        <v>-6.6326896226756756E-3</v>
      </c>
    </row>
    <row r="1187" spans="1:3" x14ac:dyDescent="0.35">
      <c r="A1187" s="1">
        <v>42632</v>
      </c>
      <c r="B1187">
        <v>54.34205</v>
      </c>
      <c r="C1187">
        <f t="shared" si="20"/>
        <v>-9.3964699396147395E-3</v>
      </c>
    </row>
    <row r="1188" spans="1:3" x14ac:dyDescent="0.35">
      <c r="A1188" s="1">
        <v>42633</v>
      </c>
      <c r="B1188">
        <v>54.815618999999998</v>
      </c>
      <c r="C1188">
        <f t="shared" si="20"/>
        <v>8.676842873082671E-3</v>
      </c>
    </row>
    <row r="1189" spans="1:3" x14ac:dyDescent="0.35">
      <c r="A1189" s="1">
        <v>42634</v>
      </c>
      <c r="B1189">
        <v>55.180661000000001</v>
      </c>
      <c r="C1189">
        <f t="shared" si="20"/>
        <v>6.6373761031229056E-3</v>
      </c>
    </row>
    <row r="1190" spans="1:3" x14ac:dyDescent="0.35">
      <c r="A1190" s="1">
        <v>42635</v>
      </c>
      <c r="B1190">
        <v>55.664093999999999</v>
      </c>
      <c r="C1190">
        <f t="shared" si="20"/>
        <v>8.7227594165276753E-3</v>
      </c>
    </row>
    <row r="1191" spans="1:3" x14ac:dyDescent="0.35">
      <c r="A1191" s="1">
        <v>42636</v>
      </c>
      <c r="B1191">
        <v>55.723291000000003</v>
      </c>
      <c r="C1191">
        <f t="shared" si="20"/>
        <v>1.0629032286416794E-3</v>
      </c>
    </row>
    <row r="1192" spans="1:3" x14ac:dyDescent="0.35">
      <c r="A1192" s="1">
        <v>42639</v>
      </c>
      <c r="B1192">
        <v>54.736688999999998</v>
      </c>
      <c r="C1192">
        <f t="shared" si="20"/>
        <v>-1.7863994490771105E-2</v>
      </c>
    </row>
    <row r="1193" spans="1:3" x14ac:dyDescent="0.35">
      <c r="A1193" s="1">
        <v>42640</v>
      </c>
      <c r="B1193">
        <v>54.993208000000003</v>
      </c>
      <c r="C1193">
        <f t="shared" si="20"/>
        <v>4.6754708480686961E-3</v>
      </c>
    </row>
    <row r="1194" spans="1:3" x14ac:dyDescent="0.35">
      <c r="A1194" s="1">
        <v>42641</v>
      </c>
      <c r="B1194">
        <v>54.351914999999998</v>
      </c>
      <c r="C1194">
        <f t="shared" si="20"/>
        <v>-1.1729839160638786E-2</v>
      </c>
    </row>
    <row r="1195" spans="1:3" x14ac:dyDescent="0.35">
      <c r="A1195" s="1">
        <v>42642</v>
      </c>
      <c r="B1195">
        <v>53.148259000000003</v>
      </c>
      <c r="C1195">
        <f t="shared" si="20"/>
        <v>-2.2394499635608148E-2</v>
      </c>
    </row>
    <row r="1196" spans="1:3" x14ac:dyDescent="0.35">
      <c r="A1196" s="1">
        <v>42643</v>
      </c>
      <c r="B1196">
        <v>53.197588000000003</v>
      </c>
      <c r="C1196">
        <f t="shared" si="20"/>
        <v>9.2770907241724438E-4</v>
      </c>
    </row>
    <row r="1197" spans="1:3" x14ac:dyDescent="0.35">
      <c r="A1197" s="1">
        <v>42646</v>
      </c>
      <c r="B1197">
        <v>53.927675000000001</v>
      </c>
      <c r="C1197">
        <f t="shared" si="20"/>
        <v>1.3630740005134102E-2</v>
      </c>
    </row>
    <row r="1198" spans="1:3" x14ac:dyDescent="0.35">
      <c r="A1198" s="1">
        <v>42647</v>
      </c>
      <c r="B1198">
        <v>54.470306000000001</v>
      </c>
      <c r="C1198">
        <f t="shared" si="20"/>
        <v>1.0011912171999416E-2</v>
      </c>
    </row>
    <row r="1199" spans="1:3" x14ac:dyDescent="0.35">
      <c r="A1199" s="1">
        <v>42648</v>
      </c>
      <c r="B1199">
        <v>54.430570000000003</v>
      </c>
      <c r="C1199">
        <f t="shared" si="20"/>
        <v>-7.2976459369293112E-4</v>
      </c>
    </row>
    <row r="1200" spans="1:3" x14ac:dyDescent="0.35">
      <c r="A1200" s="1">
        <v>42649</v>
      </c>
      <c r="B1200">
        <v>54.688862999999998</v>
      </c>
      <c r="C1200">
        <f t="shared" si="20"/>
        <v>4.73414267846025E-3</v>
      </c>
    </row>
    <row r="1201" spans="1:3" x14ac:dyDescent="0.35">
      <c r="A1201" s="1">
        <v>42650</v>
      </c>
      <c r="B1201">
        <v>55.066370999999997</v>
      </c>
      <c r="C1201">
        <f t="shared" si="20"/>
        <v>6.8791159191376877E-3</v>
      </c>
    </row>
    <row r="1202" spans="1:3" x14ac:dyDescent="0.35">
      <c r="A1202" s="1">
        <v>42653</v>
      </c>
      <c r="B1202">
        <v>49.483240000000002</v>
      </c>
      <c r="C1202">
        <f t="shared" si="20"/>
        <v>-0.10690517677203368</v>
      </c>
    </row>
    <row r="1203" spans="1:3" x14ac:dyDescent="0.35">
      <c r="A1203" s="1">
        <v>42654</v>
      </c>
      <c r="B1203">
        <v>49.224944000000001</v>
      </c>
      <c r="C1203">
        <f t="shared" si="20"/>
        <v>-5.2335394916994344E-3</v>
      </c>
    </row>
    <row r="1204" spans="1:3" x14ac:dyDescent="0.35">
      <c r="A1204" s="1">
        <v>42655</v>
      </c>
      <c r="B1204">
        <v>49.681925</v>
      </c>
      <c r="C1204">
        <f t="shared" si="20"/>
        <v>9.2406979704312674E-3</v>
      </c>
    </row>
    <row r="1205" spans="1:3" x14ac:dyDescent="0.35">
      <c r="A1205" s="1">
        <v>42656</v>
      </c>
      <c r="B1205">
        <v>49.910420000000002</v>
      </c>
      <c r="C1205">
        <f t="shared" si="20"/>
        <v>4.5886137317188254E-3</v>
      </c>
    </row>
    <row r="1206" spans="1:3" x14ac:dyDescent="0.35">
      <c r="A1206" s="1">
        <v>42657</v>
      </c>
      <c r="B1206">
        <v>49.443502000000002</v>
      </c>
      <c r="C1206">
        <f t="shared" si="20"/>
        <v>-9.3991546191692591E-3</v>
      </c>
    </row>
    <row r="1207" spans="1:3" x14ac:dyDescent="0.35">
      <c r="A1207" s="1">
        <v>42660</v>
      </c>
      <c r="B1207">
        <v>49.016323</v>
      </c>
      <c r="C1207">
        <f t="shared" si="20"/>
        <v>-8.6772788875642201E-3</v>
      </c>
    </row>
    <row r="1208" spans="1:3" x14ac:dyDescent="0.35">
      <c r="A1208" s="1">
        <v>42661</v>
      </c>
      <c r="B1208">
        <v>49.721663999999997</v>
      </c>
      <c r="C1208">
        <f t="shared" si="20"/>
        <v>1.4287368413384557E-2</v>
      </c>
    </row>
    <row r="1209" spans="1:3" x14ac:dyDescent="0.35">
      <c r="A1209" s="1">
        <v>42662</v>
      </c>
      <c r="B1209">
        <v>49.542844000000002</v>
      </c>
      <c r="C1209">
        <f t="shared" si="20"/>
        <v>-3.6029029315723157E-3</v>
      </c>
    </row>
    <row r="1210" spans="1:3" x14ac:dyDescent="0.35">
      <c r="A1210" s="1">
        <v>42663</v>
      </c>
      <c r="B1210">
        <v>50.029631999999999</v>
      </c>
      <c r="C1210">
        <f t="shared" si="20"/>
        <v>9.7776393179585756E-3</v>
      </c>
    </row>
    <row r="1211" spans="1:3" x14ac:dyDescent="0.35">
      <c r="A1211" s="1">
        <v>42664</v>
      </c>
      <c r="B1211">
        <v>49.691862</v>
      </c>
      <c r="C1211">
        <f t="shared" si="20"/>
        <v>-6.7742926458178657E-3</v>
      </c>
    </row>
    <row r="1212" spans="1:3" x14ac:dyDescent="0.35">
      <c r="A1212" s="1">
        <v>42667</v>
      </c>
      <c r="B1212">
        <v>48.907043999999999</v>
      </c>
      <c r="C1212">
        <f t="shared" si="20"/>
        <v>-1.591974205408684E-2</v>
      </c>
    </row>
    <row r="1213" spans="1:3" x14ac:dyDescent="0.35">
      <c r="A1213" s="1">
        <v>42668</v>
      </c>
      <c r="B1213">
        <v>49.224944000000001</v>
      </c>
      <c r="C1213">
        <f t="shared" si="20"/>
        <v>6.4790517047173118E-3</v>
      </c>
    </row>
    <row r="1214" spans="1:3" x14ac:dyDescent="0.35">
      <c r="A1214" s="1">
        <v>42669</v>
      </c>
      <c r="B1214">
        <v>48.966650999999999</v>
      </c>
      <c r="C1214">
        <f t="shared" si="20"/>
        <v>-5.2610123250961685E-3</v>
      </c>
    </row>
    <row r="1215" spans="1:3" x14ac:dyDescent="0.35">
      <c r="A1215" s="1">
        <v>42670</v>
      </c>
      <c r="B1215">
        <v>51.619134000000003</v>
      </c>
      <c r="C1215">
        <f t="shared" si="20"/>
        <v>5.2752943140373064E-2</v>
      </c>
    </row>
    <row r="1216" spans="1:3" x14ac:dyDescent="0.35">
      <c r="A1216" s="1">
        <v>42671</v>
      </c>
      <c r="B1216">
        <v>50.665433</v>
      </c>
      <c r="C1216">
        <f t="shared" si="20"/>
        <v>-1.8648534508980536E-2</v>
      </c>
    </row>
    <row r="1217" spans="1:3" x14ac:dyDescent="0.35">
      <c r="A1217" s="1">
        <v>42674</v>
      </c>
      <c r="B1217">
        <v>50.576022999999999</v>
      </c>
      <c r="C1217">
        <f t="shared" si="20"/>
        <v>-1.7662729632121174E-3</v>
      </c>
    </row>
    <row r="1218" spans="1:3" x14ac:dyDescent="0.35">
      <c r="A1218" s="1">
        <v>42675</v>
      </c>
      <c r="B1218">
        <v>50.466743999999998</v>
      </c>
      <c r="C1218">
        <f t="shared" si="20"/>
        <v>-2.163025535648315E-3</v>
      </c>
    </row>
    <row r="1219" spans="1:3" x14ac:dyDescent="0.35">
      <c r="A1219" s="1">
        <v>42676</v>
      </c>
      <c r="B1219">
        <v>50.238253</v>
      </c>
      <c r="C1219">
        <f t="shared" si="20"/>
        <v>-4.5378362324883488E-3</v>
      </c>
    </row>
    <row r="1220" spans="1:3" x14ac:dyDescent="0.35">
      <c r="A1220" s="1">
        <v>42677</v>
      </c>
      <c r="B1220">
        <v>49.880614000000001</v>
      </c>
      <c r="C1220">
        <f t="shared" ref="C1220:C1259" si="21">LN(B1220/B1219)</f>
        <v>-7.1443181871964833E-3</v>
      </c>
    </row>
    <row r="1221" spans="1:3" x14ac:dyDescent="0.35">
      <c r="A1221" s="1">
        <v>42678</v>
      </c>
      <c r="B1221">
        <v>50.675364999999999</v>
      </c>
      <c r="C1221">
        <f t="shared" si="21"/>
        <v>1.5807464795850514E-2</v>
      </c>
    </row>
    <row r="1222" spans="1:3" x14ac:dyDescent="0.35">
      <c r="A1222" s="1">
        <v>42681</v>
      </c>
      <c r="B1222">
        <v>52.274804000000003</v>
      </c>
      <c r="C1222">
        <f t="shared" si="21"/>
        <v>3.1074600830640963E-2</v>
      </c>
    </row>
    <row r="1223" spans="1:3" x14ac:dyDescent="0.35">
      <c r="A1223" s="1">
        <v>42682</v>
      </c>
      <c r="B1223">
        <v>52.811261999999999</v>
      </c>
      <c r="C1223">
        <f t="shared" si="21"/>
        <v>1.0209967517051426E-2</v>
      </c>
    </row>
    <row r="1224" spans="1:3" x14ac:dyDescent="0.35">
      <c r="A1224" s="1">
        <v>42683</v>
      </c>
      <c r="B1224">
        <v>55.930663000000003</v>
      </c>
      <c r="C1224">
        <f t="shared" si="21"/>
        <v>5.7388299444060951E-2</v>
      </c>
    </row>
    <row r="1225" spans="1:3" x14ac:dyDescent="0.35">
      <c r="A1225" s="1">
        <v>42684</v>
      </c>
      <c r="B1225">
        <v>56.288302000000002</v>
      </c>
      <c r="C1225">
        <f t="shared" si="21"/>
        <v>6.3739709385286312E-3</v>
      </c>
    </row>
    <row r="1226" spans="1:3" x14ac:dyDescent="0.35">
      <c r="A1226" s="1">
        <v>42685</v>
      </c>
      <c r="B1226">
        <v>56.000202999999999</v>
      </c>
      <c r="C1226">
        <f t="shared" si="21"/>
        <v>-5.1314180765305228E-3</v>
      </c>
    </row>
    <row r="1227" spans="1:3" x14ac:dyDescent="0.35">
      <c r="A1227" s="1">
        <v>42688</v>
      </c>
      <c r="B1227">
        <v>56.188958999999997</v>
      </c>
      <c r="C1227">
        <f t="shared" si="21"/>
        <v>3.3649627957214124E-3</v>
      </c>
    </row>
    <row r="1228" spans="1:3" x14ac:dyDescent="0.35">
      <c r="A1228" s="1">
        <v>42689</v>
      </c>
      <c r="B1228">
        <v>56.318103999999998</v>
      </c>
      <c r="C1228">
        <f t="shared" si="21"/>
        <v>2.2957679860882291E-3</v>
      </c>
    </row>
    <row r="1229" spans="1:3" x14ac:dyDescent="0.35">
      <c r="A1229" s="1">
        <v>42690</v>
      </c>
      <c r="B1229">
        <v>55.831321000000003</v>
      </c>
      <c r="C1229">
        <f t="shared" si="21"/>
        <v>-8.6810263539426804E-3</v>
      </c>
    </row>
    <row r="1230" spans="1:3" x14ac:dyDescent="0.35">
      <c r="A1230" s="1">
        <v>42691</v>
      </c>
      <c r="B1230">
        <v>56.308171000000002</v>
      </c>
      <c r="C1230">
        <f t="shared" si="21"/>
        <v>8.5046376733129737E-3</v>
      </c>
    </row>
    <row r="1231" spans="1:3" x14ac:dyDescent="0.35">
      <c r="A1231" s="1">
        <v>42692</v>
      </c>
      <c r="B1231">
        <v>56.387644000000002</v>
      </c>
      <c r="C1231">
        <f t="shared" si="21"/>
        <v>1.4103986589765133E-3</v>
      </c>
    </row>
    <row r="1232" spans="1:3" x14ac:dyDescent="0.35">
      <c r="A1232" s="1">
        <v>42695</v>
      </c>
      <c r="B1232">
        <v>56.357841999999998</v>
      </c>
      <c r="C1232">
        <f t="shared" si="21"/>
        <v>-5.2865975838877995E-4</v>
      </c>
    </row>
    <row r="1233" spans="1:3" x14ac:dyDescent="0.35">
      <c r="A1233" s="1">
        <v>42696</v>
      </c>
      <c r="B1233">
        <v>56.179023000000001</v>
      </c>
      <c r="C1233">
        <f t="shared" si="21"/>
        <v>-3.1779657359037095E-3</v>
      </c>
    </row>
    <row r="1234" spans="1:3" x14ac:dyDescent="0.35">
      <c r="A1234" s="1">
        <v>42697</v>
      </c>
      <c r="B1234">
        <v>56.377712000000002</v>
      </c>
      <c r="C1234">
        <f t="shared" si="21"/>
        <v>3.5304721014776577E-3</v>
      </c>
    </row>
    <row r="1235" spans="1:3" x14ac:dyDescent="0.35">
      <c r="A1235" s="1">
        <v>42699</v>
      </c>
      <c r="B1235">
        <v>56.606202000000003</v>
      </c>
      <c r="C1235">
        <f t="shared" si="21"/>
        <v>4.0446520819400998E-3</v>
      </c>
    </row>
    <row r="1236" spans="1:3" x14ac:dyDescent="0.35">
      <c r="A1236" s="1">
        <v>42702</v>
      </c>
      <c r="B1236">
        <v>56.139284000000004</v>
      </c>
      <c r="C1236">
        <f t="shared" si="21"/>
        <v>-8.2827381551661781E-3</v>
      </c>
    </row>
    <row r="1237" spans="1:3" x14ac:dyDescent="0.35">
      <c r="A1237" s="1">
        <v>42703</v>
      </c>
      <c r="B1237">
        <v>55.990271</v>
      </c>
      <c r="C1237">
        <f t="shared" si="21"/>
        <v>-2.6578735235790732E-3</v>
      </c>
    </row>
    <row r="1238" spans="1:3" x14ac:dyDescent="0.35">
      <c r="A1238" s="1">
        <v>42704</v>
      </c>
      <c r="B1238">
        <v>56.069744</v>
      </c>
      <c r="C1238">
        <f t="shared" si="21"/>
        <v>1.4184009046233751E-3</v>
      </c>
    </row>
    <row r="1239" spans="1:3" x14ac:dyDescent="0.35">
      <c r="A1239" s="1">
        <v>42705</v>
      </c>
      <c r="B1239">
        <v>55.433942999999999</v>
      </c>
      <c r="C1239">
        <f t="shared" si="21"/>
        <v>-1.1404248737414672E-2</v>
      </c>
    </row>
    <row r="1240" spans="1:3" x14ac:dyDescent="0.35">
      <c r="A1240" s="1">
        <v>42706</v>
      </c>
      <c r="B1240">
        <v>55.592892999999997</v>
      </c>
      <c r="C1240">
        <f t="shared" si="21"/>
        <v>2.8632736790550253E-3</v>
      </c>
    </row>
    <row r="1241" spans="1:3" x14ac:dyDescent="0.35">
      <c r="A1241" s="1">
        <v>42709</v>
      </c>
      <c r="B1241">
        <v>55.185583000000001</v>
      </c>
      <c r="C1241">
        <f t="shared" si="21"/>
        <v>-7.3536277113535947E-3</v>
      </c>
    </row>
    <row r="1242" spans="1:3" x14ac:dyDescent="0.35">
      <c r="A1242" s="1">
        <v>42710</v>
      </c>
      <c r="B1242">
        <v>55.662433999999998</v>
      </c>
      <c r="C1242">
        <f t="shared" si="21"/>
        <v>8.6037432955986311E-3</v>
      </c>
    </row>
    <row r="1243" spans="1:3" x14ac:dyDescent="0.35">
      <c r="A1243" s="1">
        <v>42711</v>
      </c>
      <c r="B1243">
        <v>54.877619000000003</v>
      </c>
      <c r="C1243">
        <f t="shared" si="21"/>
        <v>-1.4199888021688221E-2</v>
      </c>
    </row>
    <row r="1244" spans="1:3" x14ac:dyDescent="0.35">
      <c r="A1244" s="1">
        <v>42712</v>
      </c>
      <c r="B1244">
        <v>54.867683</v>
      </c>
      <c r="C1244">
        <f t="shared" si="21"/>
        <v>-1.8107381083429128E-4</v>
      </c>
    </row>
    <row r="1245" spans="1:3" x14ac:dyDescent="0.35">
      <c r="A1245" s="1">
        <v>42713</v>
      </c>
      <c r="B1245">
        <v>56.66581</v>
      </c>
      <c r="C1245">
        <f t="shared" si="21"/>
        <v>3.2246507523719076E-2</v>
      </c>
    </row>
    <row r="1246" spans="1:3" x14ac:dyDescent="0.35">
      <c r="A1246" s="1">
        <v>42716</v>
      </c>
      <c r="B1246">
        <v>56.179023000000001</v>
      </c>
      <c r="C1246">
        <f t="shared" si="21"/>
        <v>-8.6275996263777254E-3</v>
      </c>
    </row>
    <row r="1247" spans="1:3" x14ac:dyDescent="0.35">
      <c r="A1247" s="1">
        <v>42717</v>
      </c>
      <c r="B1247">
        <v>56.794955000000002</v>
      </c>
      <c r="C1247">
        <f t="shared" si="21"/>
        <v>1.0904070365360544E-2</v>
      </c>
    </row>
    <row r="1248" spans="1:3" x14ac:dyDescent="0.35">
      <c r="A1248" s="1">
        <v>42718</v>
      </c>
      <c r="B1248">
        <v>58.116230999999999</v>
      </c>
      <c r="C1248">
        <f t="shared" si="21"/>
        <v>2.2997486650392342E-2</v>
      </c>
    </row>
    <row r="1249" spans="1:3" x14ac:dyDescent="0.35">
      <c r="A1249" s="1">
        <v>42719</v>
      </c>
      <c r="B1249">
        <v>58.265248999999997</v>
      </c>
      <c r="C1249">
        <f t="shared" si="21"/>
        <v>2.5608555835188555E-3</v>
      </c>
    </row>
    <row r="1250" spans="1:3" x14ac:dyDescent="0.35">
      <c r="A1250" s="1">
        <v>42720</v>
      </c>
      <c r="B1250">
        <v>58.235442999999997</v>
      </c>
      <c r="C1250">
        <f t="shared" si="21"/>
        <v>-5.116879589063194E-4</v>
      </c>
    </row>
    <row r="1251" spans="1:3" x14ac:dyDescent="0.35">
      <c r="A1251" s="1">
        <v>42723</v>
      </c>
      <c r="B1251">
        <v>59.030194000000002</v>
      </c>
      <c r="C1251">
        <f t="shared" si="21"/>
        <v>1.3554920076899077E-2</v>
      </c>
    </row>
    <row r="1252" spans="1:3" x14ac:dyDescent="0.35">
      <c r="A1252" s="1">
        <v>42724</v>
      </c>
      <c r="B1252">
        <v>58.732163</v>
      </c>
      <c r="C1252">
        <f t="shared" si="21"/>
        <v>-5.0615772964717762E-3</v>
      </c>
    </row>
    <row r="1253" spans="1:3" x14ac:dyDescent="0.35">
      <c r="A1253" s="1">
        <v>42725</v>
      </c>
      <c r="B1253">
        <v>58.304983999999997</v>
      </c>
      <c r="C1253">
        <f t="shared" si="21"/>
        <v>-7.2999198619803744E-3</v>
      </c>
    </row>
    <row r="1254" spans="1:3" x14ac:dyDescent="0.35">
      <c r="A1254" s="1">
        <v>42726</v>
      </c>
      <c r="B1254">
        <v>58.374524000000001</v>
      </c>
      <c r="C1254">
        <f t="shared" si="21"/>
        <v>1.1919832269721442E-3</v>
      </c>
    </row>
    <row r="1255" spans="1:3" x14ac:dyDescent="0.35">
      <c r="A1255" s="1">
        <v>42727</v>
      </c>
      <c r="B1255">
        <v>59.21895</v>
      </c>
      <c r="C1255">
        <f t="shared" si="21"/>
        <v>1.4362030239577101E-2</v>
      </c>
    </row>
    <row r="1256" spans="1:3" x14ac:dyDescent="0.35">
      <c r="A1256" s="1">
        <v>42731</v>
      </c>
      <c r="B1256">
        <v>58.940787999999998</v>
      </c>
      <c r="C1256">
        <f t="shared" si="21"/>
        <v>-4.7082452712930269E-3</v>
      </c>
    </row>
    <row r="1257" spans="1:3" x14ac:dyDescent="0.35">
      <c r="A1257" s="1">
        <v>42732</v>
      </c>
      <c r="B1257">
        <v>58.22551</v>
      </c>
      <c r="C1257">
        <f t="shared" si="21"/>
        <v>-1.2209771892379819E-2</v>
      </c>
    </row>
    <row r="1258" spans="1:3" x14ac:dyDescent="0.35">
      <c r="A1258" s="1">
        <v>42733</v>
      </c>
      <c r="B1258">
        <v>58.513609000000002</v>
      </c>
      <c r="C1258">
        <f t="shared" si="21"/>
        <v>4.9357848055727018E-3</v>
      </c>
    </row>
    <row r="1259" spans="1:3" x14ac:dyDescent="0.35">
      <c r="A1259" s="1">
        <v>42734</v>
      </c>
      <c r="B1259">
        <v>58.056623999999999</v>
      </c>
      <c r="C1259">
        <f t="shared" si="21"/>
        <v>-7.8405495005544994E-3</v>
      </c>
    </row>
  </sheetData>
  <sortState ref="A2:B1259">
    <sortCondition ref="A2:A1259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I1369"/>
  <sheetViews>
    <sheetView topLeftCell="C1" workbookViewId="0">
      <selection activeCell="G1260" sqref="G1260"/>
    </sheetView>
  </sheetViews>
  <sheetFormatPr defaultRowHeight="14.5" x14ac:dyDescent="0.35"/>
  <cols>
    <col min="1" max="1" width="12.90625" customWidth="1"/>
    <col min="2" max="2" width="13.54296875" customWidth="1"/>
    <col min="3" max="3" width="11.81640625" customWidth="1"/>
    <col min="4" max="4" width="12.81640625" customWidth="1"/>
  </cols>
  <sheetData>
    <row r="1" spans="1:9" x14ac:dyDescent="0.35">
      <c r="A1" s="18" t="s">
        <v>0</v>
      </c>
      <c r="B1" s="18" t="s">
        <v>1</v>
      </c>
      <c r="C1" s="18" t="s">
        <v>23</v>
      </c>
      <c r="D1" s="18" t="s">
        <v>61</v>
      </c>
      <c r="E1" s="18" t="s">
        <v>28</v>
      </c>
      <c r="F1" s="18" t="s">
        <v>27</v>
      </c>
      <c r="G1" s="18" t="s">
        <v>61</v>
      </c>
      <c r="H1" s="18" t="s">
        <v>28</v>
      </c>
      <c r="I1" s="18" t="s">
        <v>27</v>
      </c>
    </row>
    <row r="2" spans="1:9" x14ac:dyDescent="0.35">
      <c r="A2" s="1">
        <v>40911</v>
      </c>
      <c r="B2">
        <v>29.949065999999998</v>
      </c>
    </row>
    <row r="3" spans="1:9" x14ac:dyDescent="0.35">
      <c r="A3" s="1">
        <v>40912</v>
      </c>
      <c r="B3">
        <v>29.664003000000001</v>
      </c>
      <c r="C3" s="3">
        <f>LN(B2)-LN(B3)</f>
        <v>9.5638482502127253E-3</v>
      </c>
    </row>
    <row r="4" spans="1:9" x14ac:dyDescent="0.35">
      <c r="A4" s="1">
        <v>40913</v>
      </c>
      <c r="B4">
        <v>29.508513000000001</v>
      </c>
      <c r="C4" s="3">
        <f t="shared" ref="C4:C67" si="0">LN(B3)-LN(B4)</f>
        <v>5.2554925292884747E-3</v>
      </c>
    </row>
    <row r="5" spans="1:9" x14ac:dyDescent="0.35">
      <c r="A5" s="1">
        <v>40914</v>
      </c>
      <c r="B5">
        <v>29.560344000000001</v>
      </c>
      <c r="C5" s="3">
        <f t="shared" si="0"/>
        <v>-1.754935373217581E-3</v>
      </c>
    </row>
    <row r="6" spans="1:9" x14ac:dyDescent="0.35">
      <c r="A6" s="1">
        <v>40917</v>
      </c>
      <c r="B6">
        <v>29.292555</v>
      </c>
      <c r="C6" s="3">
        <f t="shared" si="0"/>
        <v>9.1003451879201336E-3</v>
      </c>
    </row>
    <row r="7" spans="1:9" x14ac:dyDescent="0.35">
      <c r="A7" s="1">
        <v>40918</v>
      </c>
      <c r="B7">
        <v>29.905875000000002</v>
      </c>
      <c r="C7" s="3">
        <f t="shared" si="0"/>
        <v>-2.0721561217523998E-2</v>
      </c>
    </row>
    <row r="8" spans="1:9" x14ac:dyDescent="0.35">
      <c r="A8" s="1">
        <v>40919</v>
      </c>
      <c r="B8">
        <v>29.456682000000001</v>
      </c>
      <c r="C8" s="3">
        <f t="shared" si="0"/>
        <v>1.5134171989346523E-2</v>
      </c>
    </row>
    <row r="9" spans="1:9" x14ac:dyDescent="0.35">
      <c r="A9" s="1">
        <v>40920</v>
      </c>
      <c r="B9">
        <v>29.473959000000001</v>
      </c>
      <c r="C9" s="3">
        <f t="shared" si="0"/>
        <v>-5.8635033326703834E-4</v>
      </c>
    </row>
    <row r="10" spans="1:9" x14ac:dyDescent="0.35">
      <c r="A10" s="1">
        <v>40921</v>
      </c>
      <c r="B10">
        <v>29.197533</v>
      </c>
      <c r="C10" s="3">
        <f t="shared" si="0"/>
        <v>9.4229083298813521E-3</v>
      </c>
    </row>
    <row r="11" spans="1:9" x14ac:dyDescent="0.35">
      <c r="A11" s="1">
        <v>40925</v>
      </c>
      <c r="B11">
        <v>29.128428</v>
      </c>
      <c r="C11" s="3">
        <f t="shared" si="0"/>
        <v>2.3696148730687483E-3</v>
      </c>
    </row>
    <row r="12" spans="1:9" x14ac:dyDescent="0.35">
      <c r="A12" s="1">
        <v>40926</v>
      </c>
      <c r="B12">
        <v>29.137065</v>
      </c>
      <c r="C12" s="3">
        <f t="shared" si="0"/>
        <v>-2.9647050487557891E-4</v>
      </c>
    </row>
    <row r="13" spans="1:9" x14ac:dyDescent="0.35">
      <c r="A13" s="1">
        <v>40927</v>
      </c>
      <c r="B13">
        <v>28.255956000000001</v>
      </c>
      <c r="C13" s="3">
        <f t="shared" si="0"/>
        <v>3.070680780656021E-2</v>
      </c>
    </row>
    <row r="14" spans="1:9" x14ac:dyDescent="0.35">
      <c r="A14" s="1">
        <v>40928</v>
      </c>
      <c r="B14">
        <v>28.204128000000001</v>
      </c>
      <c r="C14" s="3">
        <f t="shared" si="0"/>
        <v>1.8359170190960228E-3</v>
      </c>
    </row>
    <row r="15" spans="1:9" x14ac:dyDescent="0.35">
      <c r="A15" s="1">
        <v>40931</v>
      </c>
      <c r="B15">
        <v>28.048638</v>
      </c>
      <c r="C15" s="3">
        <f t="shared" si="0"/>
        <v>5.52827556976343E-3</v>
      </c>
    </row>
    <row r="16" spans="1:9" x14ac:dyDescent="0.35">
      <c r="A16" s="1">
        <v>40932</v>
      </c>
      <c r="B16">
        <v>27.858592999999999</v>
      </c>
      <c r="C16" s="3">
        <f t="shared" si="0"/>
        <v>6.7986100762831292E-3</v>
      </c>
    </row>
    <row r="17" spans="1:3" x14ac:dyDescent="0.35">
      <c r="A17" s="1">
        <v>40933</v>
      </c>
      <c r="B17">
        <v>28.247319000000001</v>
      </c>
      <c r="C17" s="3">
        <f t="shared" si="0"/>
        <v>-1.385708587023915E-2</v>
      </c>
    </row>
    <row r="18" spans="1:3" x14ac:dyDescent="0.35">
      <c r="A18" s="1">
        <v>40934</v>
      </c>
      <c r="B18">
        <v>28.057274</v>
      </c>
      <c r="C18" s="3">
        <f t="shared" si="0"/>
        <v>6.7506294454928728E-3</v>
      </c>
    </row>
    <row r="19" spans="1:3" x14ac:dyDescent="0.35">
      <c r="A19" s="1">
        <v>40935</v>
      </c>
      <c r="B19">
        <v>27.893148</v>
      </c>
      <c r="C19" s="3">
        <f t="shared" si="0"/>
        <v>5.8668537215833538E-3</v>
      </c>
    </row>
    <row r="20" spans="1:3" x14ac:dyDescent="0.35">
      <c r="A20" s="1">
        <v>40938</v>
      </c>
      <c r="B20">
        <v>27.858592999999999</v>
      </c>
      <c r="C20" s="3">
        <f t="shared" si="0"/>
        <v>1.2396027031629231E-3</v>
      </c>
    </row>
    <row r="21" spans="1:3" x14ac:dyDescent="0.35">
      <c r="A21" s="1">
        <v>40939</v>
      </c>
      <c r="B21">
        <v>27.849957</v>
      </c>
      <c r="C21" s="3">
        <f t="shared" si="0"/>
        <v>3.1004217733787698E-4</v>
      </c>
    </row>
    <row r="22" spans="1:3" x14ac:dyDescent="0.35">
      <c r="A22" s="1">
        <v>40940</v>
      </c>
      <c r="B22">
        <v>28.014084</v>
      </c>
      <c r="C22" s="3">
        <f t="shared" si="0"/>
        <v>-5.8759613266450295E-3</v>
      </c>
    </row>
    <row r="23" spans="1:3" x14ac:dyDescent="0.35">
      <c r="A23" s="1">
        <v>40941</v>
      </c>
      <c r="B23">
        <v>27.910425</v>
      </c>
      <c r="C23" s="3">
        <f t="shared" si="0"/>
        <v>3.7071087637965405E-3</v>
      </c>
    </row>
    <row r="24" spans="1:3" x14ac:dyDescent="0.35">
      <c r="A24" s="1">
        <v>40942</v>
      </c>
      <c r="B24">
        <v>27.867229999999999</v>
      </c>
      <c r="C24" s="3">
        <f t="shared" si="0"/>
        <v>1.5488284200881886E-3</v>
      </c>
    </row>
    <row r="25" spans="1:3" x14ac:dyDescent="0.35">
      <c r="A25" s="1">
        <v>40945</v>
      </c>
      <c r="B25">
        <v>27.754933999999999</v>
      </c>
      <c r="C25" s="3">
        <f t="shared" si="0"/>
        <v>4.0378203398456769E-3</v>
      </c>
    </row>
    <row r="26" spans="1:3" x14ac:dyDescent="0.35">
      <c r="A26" s="1">
        <v>40946</v>
      </c>
      <c r="B26">
        <v>27.772212</v>
      </c>
      <c r="C26" s="3">
        <f t="shared" si="0"/>
        <v>-6.2232626029912197E-4</v>
      </c>
    </row>
    <row r="27" spans="1:3" x14ac:dyDescent="0.35">
      <c r="A27" s="1">
        <v>40947</v>
      </c>
      <c r="B27">
        <v>27.711743999999999</v>
      </c>
      <c r="C27" s="3">
        <f t="shared" si="0"/>
        <v>2.1796579876109945E-3</v>
      </c>
    </row>
    <row r="28" spans="1:3" x14ac:dyDescent="0.35">
      <c r="A28" s="1">
        <v>40948</v>
      </c>
      <c r="B28">
        <v>27.633997000000001</v>
      </c>
      <c r="C28" s="3">
        <f t="shared" si="0"/>
        <v>2.8095043895111083E-3</v>
      </c>
    </row>
    <row r="29" spans="1:3" x14ac:dyDescent="0.35">
      <c r="A29" s="1">
        <v>40949</v>
      </c>
      <c r="B29">
        <v>27.556252000000001</v>
      </c>
      <c r="C29" s="3">
        <f t="shared" si="0"/>
        <v>2.8173473696315732E-3</v>
      </c>
    </row>
    <row r="30" spans="1:3" x14ac:dyDescent="0.35">
      <c r="A30" s="1">
        <v>40952</v>
      </c>
      <c r="B30">
        <v>27.633997000000001</v>
      </c>
      <c r="C30" s="3">
        <f t="shared" si="0"/>
        <v>-2.8173473696315732E-3</v>
      </c>
    </row>
    <row r="31" spans="1:3" x14ac:dyDescent="0.35">
      <c r="A31" s="1">
        <v>40953</v>
      </c>
      <c r="B31">
        <v>27.513061</v>
      </c>
      <c r="C31" s="3">
        <f t="shared" si="0"/>
        <v>4.3859526963778706E-3</v>
      </c>
    </row>
    <row r="32" spans="1:3" x14ac:dyDescent="0.35">
      <c r="A32" s="1">
        <v>40954</v>
      </c>
      <c r="B32">
        <v>27.530338</v>
      </c>
      <c r="C32" s="3">
        <f t="shared" si="0"/>
        <v>-6.2775921840785287E-4</v>
      </c>
    </row>
    <row r="33" spans="1:3" x14ac:dyDescent="0.35">
      <c r="A33" s="1">
        <v>40955</v>
      </c>
      <c r="B33">
        <v>27.677188999999998</v>
      </c>
      <c r="C33" s="3">
        <f t="shared" si="0"/>
        <v>-5.3199755297725915E-3</v>
      </c>
    </row>
    <row r="34" spans="1:3" x14ac:dyDescent="0.35">
      <c r="A34" s="1">
        <v>40956</v>
      </c>
      <c r="B34">
        <v>28.610126999999999</v>
      </c>
      <c r="C34" s="3">
        <f t="shared" si="0"/>
        <v>-3.3152173935148355E-2</v>
      </c>
    </row>
    <row r="35" spans="1:3" x14ac:dyDescent="0.35">
      <c r="A35" s="1">
        <v>40960</v>
      </c>
      <c r="B35">
        <v>27.919060999999999</v>
      </c>
      <c r="C35" s="3">
        <f t="shared" si="0"/>
        <v>2.4451100536054149E-2</v>
      </c>
    </row>
    <row r="36" spans="1:3" x14ac:dyDescent="0.35">
      <c r="A36" s="1">
        <v>40961</v>
      </c>
      <c r="B36">
        <v>27.841315999999999</v>
      </c>
      <c r="C36" s="3">
        <f t="shared" si="0"/>
        <v>2.7885410594876703E-3</v>
      </c>
    </row>
    <row r="37" spans="1:3" x14ac:dyDescent="0.35">
      <c r="A37" s="1">
        <v>40962</v>
      </c>
      <c r="B37">
        <v>27.944974999999999</v>
      </c>
      <c r="C37" s="3">
        <f t="shared" si="0"/>
        <v>-3.7162936428756232E-3</v>
      </c>
    </row>
    <row r="38" spans="1:3" x14ac:dyDescent="0.35">
      <c r="A38" s="1">
        <v>40963</v>
      </c>
      <c r="B38">
        <v>28.160933</v>
      </c>
      <c r="C38" s="3">
        <f t="shared" si="0"/>
        <v>-7.6982647364181034E-3</v>
      </c>
    </row>
    <row r="39" spans="1:3" x14ac:dyDescent="0.35">
      <c r="A39" s="1">
        <v>40966</v>
      </c>
      <c r="B39">
        <v>28.204128000000001</v>
      </c>
      <c r="C39" s="3">
        <f t="shared" si="0"/>
        <v>-1.5326873665899576E-3</v>
      </c>
    </row>
    <row r="40" spans="1:3" x14ac:dyDescent="0.35">
      <c r="A40" s="1">
        <v>40967</v>
      </c>
      <c r="B40">
        <v>28.031361</v>
      </c>
      <c r="C40" s="3">
        <f t="shared" si="0"/>
        <v>6.1444310923981504E-3</v>
      </c>
    </row>
    <row r="41" spans="1:3" x14ac:dyDescent="0.35">
      <c r="A41" s="1">
        <v>40968</v>
      </c>
      <c r="B41">
        <v>27.789484999999999</v>
      </c>
      <c r="C41" s="3">
        <f t="shared" si="0"/>
        <v>8.6662073807421969E-3</v>
      </c>
    </row>
    <row r="42" spans="1:3" x14ac:dyDescent="0.35">
      <c r="A42" s="1">
        <v>40969</v>
      </c>
      <c r="B42">
        <v>28.195488000000001</v>
      </c>
      <c r="C42" s="3">
        <f t="shared" si="0"/>
        <v>-1.4504253405994483E-2</v>
      </c>
    </row>
    <row r="43" spans="1:3" x14ac:dyDescent="0.35">
      <c r="A43" s="1">
        <v>40970</v>
      </c>
      <c r="B43">
        <v>28.152297000000001</v>
      </c>
      <c r="C43" s="3">
        <f t="shared" si="0"/>
        <v>1.5330153069452734E-3</v>
      </c>
    </row>
    <row r="44" spans="1:3" x14ac:dyDescent="0.35">
      <c r="A44" s="1">
        <v>40973</v>
      </c>
      <c r="B44">
        <v>28.437360000000002</v>
      </c>
      <c r="C44" s="3">
        <f t="shared" si="0"/>
        <v>-1.007482378637059E-2</v>
      </c>
    </row>
    <row r="45" spans="1:3" x14ac:dyDescent="0.35">
      <c r="A45" s="1">
        <v>40974</v>
      </c>
      <c r="B45">
        <v>27.927702</v>
      </c>
      <c r="C45" s="3">
        <f t="shared" si="0"/>
        <v>1.8084674171365389E-2</v>
      </c>
    </row>
    <row r="46" spans="1:3" x14ac:dyDescent="0.35">
      <c r="A46" s="1">
        <v>40975</v>
      </c>
      <c r="B46">
        <v>28.057274</v>
      </c>
      <c r="C46" s="3">
        <f t="shared" si="0"/>
        <v>-4.6288215377856545E-3</v>
      </c>
    </row>
    <row r="47" spans="1:3" x14ac:dyDescent="0.35">
      <c r="A47" s="1">
        <v>40976</v>
      </c>
      <c r="B47">
        <v>28.316424000000001</v>
      </c>
      <c r="C47" s="3">
        <f t="shared" si="0"/>
        <v>-9.1940686776528224E-3</v>
      </c>
    </row>
    <row r="48" spans="1:3" x14ac:dyDescent="0.35">
      <c r="A48" s="1">
        <v>40977</v>
      </c>
      <c r="B48">
        <v>28.428723000000002</v>
      </c>
      <c r="C48" s="3">
        <f t="shared" si="0"/>
        <v>-3.9580176470566109E-3</v>
      </c>
    </row>
    <row r="49" spans="1:3" x14ac:dyDescent="0.35">
      <c r="A49" s="1">
        <v>40980</v>
      </c>
      <c r="B49">
        <v>28.549658999999998</v>
      </c>
      <c r="C49" s="3">
        <f t="shared" si="0"/>
        <v>-4.2449847594636658E-3</v>
      </c>
    </row>
    <row r="50" spans="1:3" x14ac:dyDescent="0.35">
      <c r="A50" s="1">
        <v>40981</v>
      </c>
      <c r="B50">
        <v>28.869275999999999</v>
      </c>
      <c r="C50" s="3">
        <f t="shared" si="0"/>
        <v>-1.1132923352092483E-2</v>
      </c>
    </row>
    <row r="51" spans="1:3" x14ac:dyDescent="0.35">
      <c r="A51" s="1">
        <v>40982</v>
      </c>
      <c r="B51">
        <v>28.981574999999999</v>
      </c>
      <c r="C51" s="3">
        <f t="shared" si="0"/>
        <v>-3.8823678170198939E-3</v>
      </c>
    </row>
    <row r="52" spans="1:3" x14ac:dyDescent="0.35">
      <c r="A52" s="1">
        <v>40983</v>
      </c>
      <c r="B52">
        <v>28.705148999999999</v>
      </c>
      <c r="C52" s="3">
        <f t="shared" si="0"/>
        <v>9.5837689023836603E-3</v>
      </c>
    </row>
    <row r="53" spans="1:3" x14ac:dyDescent="0.35">
      <c r="A53" s="1">
        <v>40984</v>
      </c>
      <c r="B53">
        <v>28.661957999999998</v>
      </c>
      <c r="C53" s="3">
        <f t="shared" si="0"/>
        <v>1.5057760594689995E-3</v>
      </c>
    </row>
    <row r="54" spans="1:3" x14ac:dyDescent="0.35">
      <c r="A54" s="1">
        <v>40987</v>
      </c>
      <c r="B54">
        <v>28.636043999999998</v>
      </c>
      <c r="C54" s="3">
        <f t="shared" si="0"/>
        <v>9.0453421977487736E-4</v>
      </c>
    </row>
    <row r="55" spans="1:3" x14ac:dyDescent="0.35">
      <c r="A55" s="1">
        <v>40988</v>
      </c>
      <c r="B55">
        <v>28.575576000000002</v>
      </c>
      <c r="C55" s="3">
        <f t="shared" si="0"/>
        <v>2.1138371021760527E-3</v>
      </c>
    </row>
    <row r="56" spans="1:3" x14ac:dyDescent="0.35">
      <c r="A56" s="1">
        <v>40989</v>
      </c>
      <c r="B56">
        <v>28.610126999999999</v>
      </c>
      <c r="C56" s="3">
        <f t="shared" si="0"/>
        <v>-1.208379101476531E-3</v>
      </c>
    </row>
    <row r="57" spans="1:3" x14ac:dyDescent="0.35">
      <c r="A57" s="1">
        <v>40990</v>
      </c>
      <c r="B57">
        <v>28.420086000000001</v>
      </c>
      <c r="C57" s="3">
        <f t="shared" si="0"/>
        <v>6.6645973571288764E-3</v>
      </c>
    </row>
    <row r="58" spans="1:3" x14ac:dyDescent="0.35">
      <c r="A58" s="1">
        <v>40991</v>
      </c>
      <c r="B58">
        <v>28.471914000000002</v>
      </c>
      <c r="C58" s="3">
        <f t="shared" si="0"/>
        <v>-1.8219789895725924E-3</v>
      </c>
    </row>
    <row r="59" spans="1:3" x14ac:dyDescent="0.35">
      <c r="A59" s="1">
        <v>40994</v>
      </c>
      <c r="B59">
        <v>29.016128999999999</v>
      </c>
      <c r="C59" s="3">
        <f t="shared" si="0"/>
        <v>-1.8933720101762752E-2</v>
      </c>
    </row>
    <row r="60" spans="1:3" x14ac:dyDescent="0.35">
      <c r="A60" s="1">
        <v>40995</v>
      </c>
      <c r="B60">
        <v>29.085234</v>
      </c>
      <c r="C60" s="3">
        <f t="shared" si="0"/>
        <v>-2.3787749208667996E-3</v>
      </c>
    </row>
    <row r="61" spans="1:3" x14ac:dyDescent="0.35">
      <c r="A61" s="1">
        <v>40996</v>
      </c>
      <c r="B61">
        <v>29.085234</v>
      </c>
      <c r="C61" s="3">
        <f t="shared" si="0"/>
        <v>0</v>
      </c>
    </row>
    <row r="62" spans="1:3" x14ac:dyDescent="0.35">
      <c r="A62" s="1">
        <v>40997</v>
      </c>
      <c r="B62">
        <v>28.990214999999999</v>
      </c>
      <c r="C62" s="3">
        <f t="shared" si="0"/>
        <v>3.2722634580508725E-3</v>
      </c>
    </row>
    <row r="63" spans="1:3" x14ac:dyDescent="0.35">
      <c r="A63" s="1">
        <v>40998</v>
      </c>
      <c r="B63">
        <v>29.154342</v>
      </c>
      <c r="C63" s="3">
        <f t="shared" si="0"/>
        <v>-5.6454961352949695E-3</v>
      </c>
    </row>
    <row r="64" spans="1:3" x14ac:dyDescent="0.35">
      <c r="A64" s="1">
        <v>41001</v>
      </c>
      <c r="B64">
        <v>29.275278</v>
      </c>
      <c r="C64" s="3">
        <f t="shared" si="0"/>
        <v>-4.1395502039995868E-3</v>
      </c>
    </row>
    <row r="65" spans="1:3" x14ac:dyDescent="0.35">
      <c r="A65" s="1">
        <v>41002</v>
      </c>
      <c r="B65">
        <v>29.554504999999999</v>
      </c>
      <c r="C65" s="3">
        <f t="shared" si="0"/>
        <v>-9.4927801051318816E-3</v>
      </c>
    </row>
    <row r="66" spans="1:3" x14ac:dyDescent="0.35">
      <c r="A66" s="1">
        <v>41003</v>
      </c>
      <c r="B66">
        <v>29.406167</v>
      </c>
      <c r="C66" s="3">
        <f t="shared" si="0"/>
        <v>5.0317714485097476E-3</v>
      </c>
    </row>
    <row r="67" spans="1:3" x14ac:dyDescent="0.35">
      <c r="A67" s="1">
        <v>41004</v>
      </c>
      <c r="B67">
        <v>29.388715000000001</v>
      </c>
      <c r="C67" s="3">
        <f t="shared" si="0"/>
        <v>5.9365713201176007E-4</v>
      </c>
    </row>
    <row r="68" spans="1:3" x14ac:dyDescent="0.35">
      <c r="A68" s="1">
        <v>41008</v>
      </c>
      <c r="B68">
        <v>28.830259999999999</v>
      </c>
      <c r="C68" s="3">
        <f t="shared" ref="C68:C131" si="1">LN(B67)-LN(B68)</f>
        <v>1.918522712716042E-2</v>
      </c>
    </row>
    <row r="69" spans="1:3" x14ac:dyDescent="0.35">
      <c r="A69" s="1">
        <v>41009</v>
      </c>
      <c r="B69">
        <v>28.332885999999998</v>
      </c>
      <c r="C69" s="3">
        <f t="shared" si="1"/>
        <v>1.7402350530996369E-2</v>
      </c>
    </row>
    <row r="70" spans="1:3" x14ac:dyDescent="0.35">
      <c r="A70" s="1">
        <v>41010</v>
      </c>
      <c r="B70">
        <v>28.437595999999999</v>
      </c>
      <c r="C70" s="3">
        <f t="shared" si="1"/>
        <v>-3.6888930673697473E-3</v>
      </c>
    </row>
    <row r="71" spans="1:3" x14ac:dyDescent="0.35">
      <c r="A71" s="1">
        <v>41011</v>
      </c>
      <c r="B71">
        <v>28.402691000000001</v>
      </c>
      <c r="C71" s="3">
        <f t="shared" si="1"/>
        <v>1.2281783301908433E-3</v>
      </c>
    </row>
    <row r="72" spans="1:3" x14ac:dyDescent="0.35">
      <c r="A72" s="1">
        <v>41012</v>
      </c>
      <c r="B72">
        <v>28.393967</v>
      </c>
      <c r="C72" s="3">
        <f t="shared" si="1"/>
        <v>3.0720117611915398E-4</v>
      </c>
    </row>
    <row r="73" spans="1:3" x14ac:dyDescent="0.35">
      <c r="A73" s="1">
        <v>41015</v>
      </c>
      <c r="B73">
        <v>28.734275</v>
      </c>
      <c r="C73" s="3">
        <f t="shared" si="1"/>
        <v>-1.1913968063000269E-2</v>
      </c>
    </row>
    <row r="74" spans="1:3" x14ac:dyDescent="0.35">
      <c r="A74" s="1">
        <v>41016</v>
      </c>
      <c r="B74">
        <v>29.135663999999998</v>
      </c>
      <c r="C74" s="3">
        <f t="shared" si="1"/>
        <v>-1.3872329707213638E-2</v>
      </c>
    </row>
    <row r="75" spans="1:3" x14ac:dyDescent="0.35">
      <c r="A75" s="1">
        <v>41017</v>
      </c>
      <c r="B75">
        <v>29.292729999999999</v>
      </c>
      <c r="C75" s="3">
        <f t="shared" si="1"/>
        <v>-5.3763715750054786E-3</v>
      </c>
    </row>
    <row r="76" spans="1:3" x14ac:dyDescent="0.35">
      <c r="A76" s="1">
        <v>41018</v>
      </c>
      <c r="B76">
        <v>29.606862</v>
      </c>
      <c r="C76" s="3">
        <f t="shared" si="1"/>
        <v>-1.0666796418676405E-2</v>
      </c>
    </row>
    <row r="77" spans="1:3" x14ac:dyDescent="0.35">
      <c r="A77" s="1">
        <v>41019</v>
      </c>
      <c r="B77">
        <v>29.868637</v>
      </c>
      <c r="C77" s="3">
        <f t="shared" si="1"/>
        <v>-8.8028413316960652E-3</v>
      </c>
    </row>
    <row r="78" spans="1:3" x14ac:dyDescent="0.35">
      <c r="A78" s="1">
        <v>41022</v>
      </c>
      <c r="B78">
        <v>29.615586</v>
      </c>
      <c r="C78" s="3">
        <f t="shared" si="1"/>
        <v>8.5082233158009224E-3</v>
      </c>
    </row>
    <row r="79" spans="1:3" x14ac:dyDescent="0.35">
      <c r="A79" s="1">
        <v>41023</v>
      </c>
      <c r="B79">
        <v>29.641766000000001</v>
      </c>
      <c r="C79" s="3">
        <f t="shared" si="1"/>
        <v>-8.8360349626626089E-4</v>
      </c>
    </row>
    <row r="80" spans="1:3" x14ac:dyDescent="0.35">
      <c r="A80" s="1">
        <v>41024</v>
      </c>
      <c r="B80">
        <v>29.920994</v>
      </c>
      <c r="C80" s="3">
        <f t="shared" si="1"/>
        <v>-9.3759941801803137E-3</v>
      </c>
    </row>
    <row r="81" spans="1:3" x14ac:dyDescent="0.35">
      <c r="A81" s="1">
        <v>41025</v>
      </c>
      <c r="B81">
        <v>29.45852</v>
      </c>
      <c r="C81" s="3">
        <f t="shared" si="1"/>
        <v>1.557720231736015E-2</v>
      </c>
    </row>
    <row r="82" spans="1:3" x14ac:dyDescent="0.35">
      <c r="A82" s="1">
        <v>41026</v>
      </c>
      <c r="B82">
        <v>29.074584000000002</v>
      </c>
      <c r="C82" s="3">
        <f t="shared" si="1"/>
        <v>1.3118781684435366E-2</v>
      </c>
    </row>
    <row r="83" spans="1:3" x14ac:dyDescent="0.35">
      <c r="A83" s="1">
        <v>41029</v>
      </c>
      <c r="B83">
        <v>29.118212</v>
      </c>
      <c r="C83" s="3">
        <f t="shared" si="1"/>
        <v>-1.4994298666808348E-3</v>
      </c>
    </row>
    <row r="84" spans="1:3" x14ac:dyDescent="0.35">
      <c r="A84" s="1">
        <v>41030</v>
      </c>
      <c r="B84">
        <v>29.249101</v>
      </c>
      <c r="C84" s="3">
        <f t="shared" si="1"/>
        <v>-4.4850178183395428E-3</v>
      </c>
    </row>
    <row r="85" spans="1:3" x14ac:dyDescent="0.35">
      <c r="A85" s="1">
        <v>41031</v>
      </c>
      <c r="B85">
        <v>29.222925</v>
      </c>
      <c r="C85" s="3">
        <f t="shared" si="1"/>
        <v>8.9533418077891724E-4</v>
      </c>
    </row>
    <row r="86" spans="1:3" x14ac:dyDescent="0.35">
      <c r="A86" s="1">
        <v>41032</v>
      </c>
      <c r="B86">
        <v>29.231649000000001</v>
      </c>
      <c r="C86" s="3">
        <f t="shared" si="1"/>
        <v>-2.9848819237887625E-4</v>
      </c>
    </row>
    <row r="87" spans="1:3" x14ac:dyDescent="0.35">
      <c r="A87" s="1">
        <v>41033</v>
      </c>
      <c r="B87">
        <v>29.118212</v>
      </c>
      <c r="C87" s="3">
        <f t="shared" si="1"/>
        <v>3.8881718299395018E-3</v>
      </c>
    </row>
    <row r="88" spans="1:3" x14ac:dyDescent="0.35">
      <c r="A88" s="1">
        <v>41036</v>
      </c>
      <c r="B88">
        <v>29.196745</v>
      </c>
      <c r="C88" s="3">
        <f t="shared" si="1"/>
        <v>-2.6934101135043242E-3</v>
      </c>
    </row>
    <row r="89" spans="1:3" x14ac:dyDescent="0.35">
      <c r="A89" s="1">
        <v>41037</v>
      </c>
      <c r="B89">
        <v>28.978598000000002</v>
      </c>
      <c r="C89" s="3">
        <f t="shared" si="1"/>
        <v>7.4996729275462748E-3</v>
      </c>
    </row>
    <row r="90" spans="1:3" x14ac:dyDescent="0.35">
      <c r="A90" s="1">
        <v>41038</v>
      </c>
      <c r="B90">
        <v>28.629566000000001</v>
      </c>
      <c r="C90" s="3">
        <f t="shared" si="1"/>
        <v>1.211759745949692E-2</v>
      </c>
    </row>
    <row r="91" spans="1:3" x14ac:dyDescent="0.35">
      <c r="A91" s="1">
        <v>41039</v>
      </c>
      <c r="B91">
        <v>28.961145999999999</v>
      </c>
      <c r="C91" s="3">
        <f t="shared" si="1"/>
        <v>-1.1515178486855238E-2</v>
      </c>
    </row>
    <row r="92" spans="1:3" x14ac:dyDescent="0.35">
      <c r="A92" s="1">
        <v>41040</v>
      </c>
      <c r="B92">
        <v>28.891341000000001</v>
      </c>
      <c r="C92" s="3">
        <f t="shared" si="1"/>
        <v>2.4132077114056294E-3</v>
      </c>
    </row>
    <row r="93" spans="1:3" x14ac:dyDescent="0.35">
      <c r="A93" s="1">
        <v>41043</v>
      </c>
      <c r="B93">
        <v>28.716823000000002</v>
      </c>
      <c r="C93" s="3">
        <f t="shared" si="1"/>
        <v>6.0588125623244338E-3</v>
      </c>
    </row>
    <row r="94" spans="1:3" x14ac:dyDescent="0.35">
      <c r="A94" s="1">
        <v>41044</v>
      </c>
      <c r="B94">
        <v>28.777903999999999</v>
      </c>
      <c r="C94" s="3">
        <f t="shared" si="1"/>
        <v>-2.1247521700398231E-3</v>
      </c>
    </row>
    <row r="95" spans="1:3" x14ac:dyDescent="0.35">
      <c r="A95" s="1">
        <v>41045</v>
      </c>
      <c r="B95">
        <v>28.812808</v>
      </c>
      <c r="C95" s="3">
        <f t="shared" si="1"/>
        <v>-1.2121400504181423E-3</v>
      </c>
    </row>
    <row r="96" spans="1:3" x14ac:dyDescent="0.35">
      <c r="A96" s="1">
        <v>41046</v>
      </c>
      <c r="B96">
        <v>28.577209</v>
      </c>
      <c r="C96" s="3">
        <f t="shared" si="1"/>
        <v>8.2104984747002341E-3</v>
      </c>
    </row>
    <row r="97" spans="1:3" x14ac:dyDescent="0.35">
      <c r="A97" s="1">
        <v>41047</v>
      </c>
      <c r="B97">
        <v>28.551033</v>
      </c>
      <c r="C97" s="3">
        <f t="shared" si="1"/>
        <v>9.1639444573976547E-4</v>
      </c>
    </row>
    <row r="98" spans="1:3" x14ac:dyDescent="0.35">
      <c r="A98" s="1">
        <v>41050</v>
      </c>
      <c r="B98">
        <v>28.542304999999999</v>
      </c>
      <c r="C98" s="3">
        <f t="shared" si="1"/>
        <v>3.0574495637258892E-4</v>
      </c>
    </row>
    <row r="99" spans="1:3" x14ac:dyDescent="0.35">
      <c r="A99" s="1">
        <v>41051</v>
      </c>
      <c r="B99">
        <v>28.647017999999999</v>
      </c>
      <c r="C99" s="3">
        <f t="shared" si="1"/>
        <v>-3.6619813463323325E-3</v>
      </c>
    </row>
    <row r="100" spans="1:3" x14ac:dyDescent="0.35">
      <c r="A100" s="1">
        <v>41052</v>
      </c>
      <c r="B100">
        <v>28.376515000000001</v>
      </c>
      <c r="C100" s="3">
        <f t="shared" si="1"/>
        <v>9.4874875272781267E-3</v>
      </c>
    </row>
    <row r="101" spans="1:3" x14ac:dyDescent="0.35">
      <c r="A101" s="1">
        <v>41053</v>
      </c>
      <c r="B101">
        <v>28.786632000000001</v>
      </c>
      <c r="C101" s="3">
        <f t="shared" si="1"/>
        <v>-1.4349246269794502E-2</v>
      </c>
    </row>
    <row r="102" spans="1:3" x14ac:dyDescent="0.35">
      <c r="A102" s="1">
        <v>41054</v>
      </c>
      <c r="B102">
        <v>28.873888999999998</v>
      </c>
      <c r="C102" s="3">
        <f t="shared" si="1"/>
        <v>-3.0265791947137188E-3</v>
      </c>
    </row>
    <row r="103" spans="1:3" x14ac:dyDescent="0.35">
      <c r="A103" s="1">
        <v>41058</v>
      </c>
      <c r="B103">
        <v>29.092036</v>
      </c>
      <c r="C103" s="3">
        <f t="shared" si="1"/>
        <v>-7.526767833870629E-3</v>
      </c>
    </row>
    <row r="104" spans="1:3" x14ac:dyDescent="0.35">
      <c r="A104" s="1">
        <v>41059</v>
      </c>
      <c r="B104">
        <v>29.214196999999999</v>
      </c>
      <c r="C104" s="3">
        <f t="shared" si="1"/>
        <v>-4.1903300029915158E-3</v>
      </c>
    </row>
    <row r="105" spans="1:3" x14ac:dyDescent="0.35">
      <c r="A105" s="1">
        <v>41060</v>
      </c>
      <c r="B105">
        <v>29.092036</v>
      </c>
      <c r="C105" s="3">
        <f t="shared" si="1"/>
        <v>4.1903300029915158E-3</v>
      </c>
    </row>
    <row r="106" spans="1:3" x14ac:dyDescent="0.35">
      <c r="A106" s="1">
        <v>41061</v>
      </c>
      <c r="B106">
        <v>29.083310999999998</v>
      </c>
      <c r="C106" s="3">
        <f t="shared" si="1"/>
        <v>2.9995523930193002E-4</v>
      </c>
    </row>
    <row r="107" spans="1:3" x14ac:dyDescent="0.35">
      <c r="A107" s="1">
        <v>41064</v>
      </c>
      <c r="B107">
        <v>29.371262999999999</v>
      </c>
      <c r="C107" s="3">
        <f t="shared" si="1"/>
        <v>-9.852242844452519E-3</v>
      </c>
    </row>
    <row r="108" spans="1:3" x14ac:dyDescent="0.35">
      <c r="A108" s="1">
        <v>41065</v>
      </c>
      <c r="B108">
        <v>29.580684999999999</v>
      </c>
      <c r="C108" s="3">
        <f t="shared" si="1"/>
        <v>-7.104867203124865E-3</v>
      </c>
    </row>
    <row r="109" spans="1:3" x14ac:dyDescent="0.35">
      <c r="A109" s="1">
        <v>41066</v>
      </c>
      <c r="B109">
        <v>29.702846999999998</v>
      </c>
      <c r="C109" s="3">
        <f t="shared" si="1"/>
        <v>-4.1212852469718619E-3</v>
      </c>
    </row>
    <row r="110" spans="1:3" x14ac:dyDescent="0.35">
      <c r="A110" s="1">
        <v>41067</v>
      </c>
      <c r="B110">
        <v>29.886088999999998</v>
      </c>
      <c r="C110" s="3">
        <f t="shared" si="1"/>
        <v>-6.1502214973976344E-3</v>
      </c>
    </row>
    <row r="111" spans="1:3" x14ac:dyDescent="0.35">
      <c r="A111" s="1">
        <v>41068</v>
      </c>
      <c r="B111">
        <v>29.990798999999999</v>
      </c>
      <c r="C111" s="3">
        <f t="shared" si="1"/>
        <v>-3.4975133223222876E-3</v>
      </c>
    </row>
    <row r="112" spans="1:3" x14ac:dyDescent="0.35">
      <c r="A112" s="1">
        <v>41071</v>
      </c>
      <c r="B112">
        <v>29.825008</v>
      </c>
      <c r="C112" s="3">
        <f t="shared" si="1"/>
        <v>5.5433984047983387E-3</v>
      </c>
    </row>
    <row r="113" spans="1:3" x14ac:dyDescent="0.35">
      <c r="A113" s="1">
        <v>41072</v>
      </c>
      <c r="B113">
        <v>29.886088999999998</v>
      </c>
      <c r="C113" s="3">
        <f t="shared" si="1"/>
        <v>-2.0458850824760511E-3</v>
      </c>
    </row>
    <row r="114" spans="1:3" x14ac:dyDescent="0.35">
      <c r="A114" s="1">
        <v>41073</v>
      </c>
      <c r="B114">
        <v>29.851185000000001</v>
      </c>
      <c r="C114" s="3">
        <f t="shared" si="1"/>
        <v>1.168583754660002E-3</v>
      </c>
    </row>
    <row r="115" spans="1:3" x14ac:dyDescent="0.35">
      <c r="A115" s="1">
        <v>41074</v>
      </c>
      <c r="B115">
        <v>30.147864999999999</v>
      </c>
      <c r="C115" s="3">
        <f t="shared" si="1"/>
        <v>-9.8895705191059946E-3</v>
      </c>
    </row>
    <row r="116" spans="1:3" x14ac:dyDescent="0.35">
      <c r="A116" s="1">
        <v>41075</v>
      </c>
      <c r="B116">
        <v>29.868637</v>
      </c>
      <c r="C116" s="3">
        <f t="shared" si="1"/>
        <v>9.3051079432866501E-3</v>
      </c>
    </row>
    <row r="117" spans="1:3" x14ac:dyDescent="0.35">
      <c r="A117" s="1">
        <v>41078</v>
      </c>
      <c r="B117">
        <v>30.174043999999999</v>
      </c>
      <c r="C117" s="3">
        <f t="shared" si="1"/>
        <v>-1.0173084506944985E-2</v>
      </c>
    </row>
    <row r="118" spans="1:3" x14ac:dyDescent="0.35">
      <c r="A118" s="1">
        <v>41079</v>
      </c>
      <c r="B118">
        <v>30.392191</v>
      </c>
      <c r="C118" s="3">
        <f t="shared" si="1"/>
        <v>-7.2036157882684471E-3</v>
      </c>
    </row>
    <row r="119" spans="1:3" x14ac:dyDescent="0.35">
      <c r="A119" s="1">
        <v>41080</v>
      </c>
      <c r="B119">
        <v>30.313658</v>
      </c>
      <c r="C119" s="3">
        <f t="shared" si="1"/>
        <v>2.5873303842645079E-3</v>
      </c>
    </row>
    <row r="120" spans="1:3" x14ac:dyDescent="0.35">
      <c r="A120" s="1">
        <v>41081</v>
      </c>
      <c r="B120">
        <v>30.357286999999999</v>
      </c>
      <c r="C120" s="3">
        <f t="shared" si="1"/>
        <v>-1.438217503301864E-3</v>
      </c>
    </row>
    <row r="121" spans="1:3" x14ac:dyDescent="0.35">
      <c r="A121" s="1">
        <v>41082</v>
      </c>
      <c r="B121">
        <v>30.854661</v>
      </c>
      <c r="C121" s="3">
        <f t="shared" si="1"/>
        <v>-1.6251237305406008E-2</v>
      </c>
    </row>
    <row r="122" spans="1:3" x14ac:dyDescent="0.35">
      <c r="A122" s="1">
        <v>41085</v>
      </c>
      <c r="B122">
        <v>29.781379999999999</v>
      </c>
      <c r="C122" s="3">
        <f t="shared" si="1"/>
        <v>3.5404458830992969E-2</v>
      </c>
    </row>
    <row r="123" spans="1:3" x14ac:dyDescent="0.35">
      <c r="A123" s="1">
        <v>41086</v>
      </c>
      <c r="B123">
        <v>30.121687999999999</v>
      </c>
      <c r="C123" s="3">
        <f t="shared" si="1"/>
        <v>-1.1362077850458174E-2</v>
      </c>
    </row>
    <row r="124" spans="1:3" x14ac:dyDescent="0.35">
      <c r="A124" s="1">
        <v>41087</v>
      </c>
      <c r="B124">
        <v>30.619062</v>
      </c>
      <c r="C124" s="3">
        <f t="shared" si="1"/>
        <v>-1.6377312329441285E-2</v>
      </c>
    </row>
    <row r="125" spans="1:3" x14ac:dyDescent="0.35">
      <c r="A125" s="1">
        <v>41088</v>
      </c>
      <c r="B125">
        <v>30.610337999999999</v>
      </c>
      <c r="C125" s="3">
        <f t="shared" si="1"/>
        <v>2.8496114804443806E-4</v>
      </c>
    </row>
    <row r="126" spans="1:3" x14ac:dyDescent="0.35">
      <c r="A126" s="1">
        <v>41089</v>
      </c>
      <c r="B126">
        <v>31.369486999999999</v>
      </c>
      <c r="C126" s="3">
        <f t="shared" si="1"/>
        <v>-2.4497873825726213E-2</v>
      </c>
    </row>
    <row r="127" spans="1:3" x14ac:dyDescent="0.35">
      <c r="A127" s="1">
        <v>41092</v>
      </c>
      <c r="B127">
        <v>31.456744</v>
      </c>
      <c r="C127" s="3">
        <f t="shared" si="1"/>
        <v>-2.7777269053288478E-3</v>
      </c>
    </row>
    <row r="128" spans="1:3" x14ac:dyDescent="0.35">
      <c r="A128" s="1">
        <v>41093</v>
      </c>
      <c r="B128">
        <v>30.752030000000001</v>
      </c>
      <c r="C128" s="3">
        <f t="shared" si="1"/>
        <v>2.2657387436790355E-2</v>
      </c>
    </row>
    <row r="129" spans="1:3" x14ac:dyDescent="0.35">
      <c r="A129" s="1">
        <v>41095</v>
      </c>
      <c r="B129">
        <v>30.628706000000001</v>
      </c>
      <c r="C129" s="3">
        <f t="shared" si="1"/>
        <v>4.0183345453139729E-3</v>
      </c>
    </row>
    <row r="130" spans="1:3" x14ac:dyDescent="0.35">
      <c r="A130" s="1">
        <v>41096</v>
      </c>
      <c r="B130">
        <v>30.487763000000001</v>
      </c>
      <c r="C130" s="3">
        <f t="shared" si="1"/>
        <v>4.6122837973023856E-3</v>
      </c>
    </row>
    <row r="131" spans="1:3" x14ac:dyDescent="0.35">
      <c r="A131" s="1">
        <v>41099</v>
      </c>
      <c r="B131">
        <v>30.848928999999998</v>
      </c>
      <c r="C131" s="3">
        <f t="shared" si="1"/>
        <v>-1.1776643388143881E-2</v>
      </c>
    </row>
    <row r="132" spans="1:3" x14ac:dyDescent="0.35">
      <c r="A132" s="1">
        <v>41100</v>
      </c>
      <c r="B132">
        <v>30.584662000000002</v>
      </c>
      <c r="C132" s="3">
        <f t="shared" ref="C132:C195" si="2">LN(B131)-LN(B132)</f>
        <v>8.6033919146495386E-3</v>
      </c>
    </row>
    <row r="133" spans="1:3" x14ac:dyDescent="0.35">
      <c r="A133" s="1">
        <v>41101</v>
      </c>
      <c r="B133">
        <v>30.470144000000001</v>
      </c>
      <c r="C133" s="3">
        <f t="shared" si="2"/>
        <v>3.7513225181791121E-3</v>
      </c>
    </row>
    <row r="134" spans="1:3" x14ac:dyDescent="0.35">
      <c r="A134" s="1">
        <v>41102</v>
      </c>
      <c r="B134">
        <v>30.752030000000001</v>
      </c>
      <c r="C134" s="3">
        <f t="shared" si="2"/>
        <v>-9.2086893873011277E-3</v>
      </c>
    </row>
    <row r="135" spans="1:3" x14ac:dyDescent="0.35">
      <c r="A135" s="1">
        <v>41103</v>
      </c>
      <c r="B135">
        <v>31.157240999999999</v>
      </c>
      <c r="C135" s="3">
        <f t="shared" si="2"/>
        <v>-1.3090665744821095E-2</v>
      </c>
    </row>
    <row r="136" spans="1:3" x14ac:dyDescent="0.35">
      <c r="A136" s="1">
        <v>41106</v>
      </c>
      <c r="B136">
        <v>31.210096</v>
      </c>
      <c r="C136" s="3">
        <f t="shared" si="2"/>
        <v>-1.694958136623903E-3</v>
      </c>
    </row>
    <row r="137" spans="1:3" x14ac:dyDescent="0.35">
      <c r="A137" s="1">
        <v>41107</v>
      </c>
      <c r="B137">
        <v>31.694586999999999</v>
      </c>
      <c r="C137" s="3">
        <f t="shared" si="2"/>
        <v>-1.5404276989632759E-2</v>
      </c>
    </row>
    <row r="138" spans="1:3" x14ac:dyDescent="0.35">
      <c r="A138" s="1">
        <v>41108</v>
      </c>
      <c r="B138">
        <v>31.791485999999999</v>
      </c>
      <c r="C138" s="3">
        <f t="shared" si="2"/>
        <v>-3.0526088846434263E-3</v>
      </c>
    </row>
    <row r="139" spans="1:3" x14ac:dyDescent="0.35">
      <c r="A139" s="1">
        <v>41109</v>
      </c>
      <c r="B139">
        <v>31.844341</v>
      </c>
      <c r="C139" s="3">
        <f t="shared" si="2"/>
        <v>-1.6611715332750521E-3</v>
      </c>
    </row>
    <row r="140" spans="1:3" x14ac:dyDescent="0.35">
      <c r="A140" s="1">
        <v>41110</v>
      </c>
      <c r="B140">
        <v>31.201284999999999</v>
      </c>
      <c r="C140" s="3">
        <f t="shared" si="2"/>
        <v>2.0400409757951543E-2</v>
      </c>
    </row>
    <row r="141" spans="1:3" x14ac:dyDescent="0.35">
      <c r="A141" s="1">
        <v>41113</v>
      </c>
      <c r="B141">
        <v>30.804884999999999</v>
      </c>
      <c r="C141" s="3">
        <f t="shared" si="2"/>
        <v>1.2785998565392198E-2</v>
      </c>
    </row>
    <row r="142" spans="1:3" x14ac:dyDescent="0.35">
      <c r="A142" s="1">
        <v>41114</v>
      </c>
      <c r="B142">
        <v>30.593468999999999</v>
      </c>
      <c r="C142" s="3">
        <f t="shared" si="2"/>
        <v>6.8867264932954697E-3</v>
      </c>
    </row>
    <row r="143" spans="1:3" x14ac:dyDescent="0.35">
      <c r="A143" s="1">
        <v>41115</v>
      </c>
      <c r="B143">
        <v>30.787267</v>
      </c>
      <c r="C143" s="3">
        <f t="shared" si="2"/>
        <v>-6.3146406054532811E-3</v>
      </c>
    </row>
    <row r="144" spans="1:3" x14ac:dyDescent="0.35">
      <c r="A144" s="1">
        <v>41116</v>
      </c>
      <c r="B144">
        <v>31.536026</v>
      </c>
      <c r="C144" s="3">
        <f t="shared" si="2"/>
        <v>-2.4029379453093469E-2</v>
      </c>
    </row>
    <row r="145" spans="1:3" x14ac:dyDescent="0.35">
      <c r="A145" s="1">
        <v>41117</v>
      </c>
      <c r="B145">
        <v>31.756250000000001</v>
      </c>
      <c r="C145" s="3">
        <f t="shared" si="2"/>
        <v>-6.9589814952890627E-3</v>
      </c>
    </row>
    <row r="146" spans="1:3" x14ac:dyDescent="0.35">
      <c r="A146" s="1">
        <v>41120</v>
      </c>
      <c r="B146">
        <v>31.386275999999999</v>
      </c>
      <c r="C146" s="3">
        <f t="shared" si="2"/>
        <v>1.171882905235222E-2</v>
      </c>
    </row>
    <row r="147" spans="1:3" x14ac:dyDescent="0.35">
      <c r="A147" s="1">
        <v>41121</v>
      </c>
      <c r="B147">
        <v>31.359846000000001</v>
      </c>
      <c r="C147" s="3">
        <f t="shared" si="2"/>
        <v>8.4244255168908211E-4</v>
      </c>
    </row>
    <row r="148" spans="1:3" x14ac:dyDescent="0.35">
      <c r="A148" s="1">
        <v>41122</v>
      </c>
      <c r="B148">
        <v>31.359846000000001</v>
      </c>
      <c r="C148" s="3">
        <f t="shared" si="2"/>
        <v>0</v>
      </c>
    </row>
    <row r="149" spans="1:3" x14ac:dyDescent="0.35">
      <c r="A149" s="1">
        <v>41123</v>
      </c>
      <c r="B149">
        <v>28.673119</v>
      </c>
      <c r="C149" s="3">
        <f t="shared" si="2"/>
        <v>8.9568221102133805E-2</v>
      </c>
    </row>
    <row r="150" spans="1:3" x14ac:dyDescent="0.35">
      <c r="A150" s="1">
        <v>41124</v>
      </c>
      <c r="B150">
        <v>28.752399</v>
      </c>
      <c r="C150" s="3">
        <f t="shared" si="2"/>
        <v>-2.7611435866772283E-3</v>
      </c>
    </row>
    <row r="151" spans="1:3" x14ac:dyDescent="0.35">
      <c r="A151" s="1">
        <v>41127</v>
      </c>
      <c r="B151">
        <v>28.708355000000001</v>
      </c>
      <c r="C151" s="3">
        <f t="shared" si="2"/>
        <v>1.5330118579979235E-3</v>
      </c>
    </row>
    <row r="152" spans="1:3" x14ac:dyDescent="0.35">
      <c r="A152" s="1">
        <v>41128</v>
      </c>
      <c r="B152">
        <v>28.664311000000001</v>
      </c>
      <c r="C152" s="3">
        <f t="shared" si="2"/>
        <v>1.5353655921184206E-3</v>
      </c>
    </row>
    <row r="153" spans="1:3" x14ac:dyDescent="0.35">
      <c r="A153" s="1">
        <v>41129</v>
      </c>
      <c r="B153">
        <v>28.276714999999999</v>
      </c>
      <c r="C153" s="3">
        <f t="shared" si="2"/>
        <v>1.3614155339263245E-2</v>
      </c>
    </row>
    <row r="154" spans="1:3" x14ac:dyDescent="0.35">
      <c r="A154" s="1">
        <v>41130</v>
      </c>
      <c r="B154">
        <v>27.986021999999998</v>
      </c>
      <c r="C154" s="3">
        <f t="shared" si="2"/>
        <v>1.0333503210475659E-2</v>
      </c>
    </row>
    <row r="155" spans="1:3" x14ac:dyDescent="0.35">
      <c r="A155" s="1">
        <v>41131</v>
      </c>
      <c r="B155">
        <v>27.950785</v>
      </c>
      <c r="C155" s="3">
        <f t="shared" si="2"/>
        <v>1.2598861662236338E-3</v>
      </c>
    </row>
    <row r="156" spans="1:3" x14ac:dyDescent="0.35">
      <c r="A156" s="1">
        <v>41134</v>
      </c>
      <c r="B156">
        <v>27.809842</v>
      </c>
      <c r="C156" s="3">
        <f t="shared" si="2"/>
        <v>5.0552982541587355E-3</v>
      </c>
    </row>
    <row r="157" spans="1:3" x14ac:dyDescent="0.35">
      <c r="A157" s="1">
        <v>41135</v>
      </c>
      <c r="B157">
        <v>27.950785</v>
      </c>
      <c r="C157" s="3">
        <f t="shared" si="2"/>
        <v>-5.0552982541587355E-3</v>
      </c>
    </row>
    <row r="158" spans="1:3" x14ac:dyDescent="0.35">
      <c r="A158" s="1">
        <v>41136</v>
      </c>
      <c r="B158">
        <v>28.082919</v>
      </c>
      <c r="C158" s="3">
        <f t="shared" si="2"/>
        <v>-4.7162416719972455E-3</v>
      </c>
    </row>
    <row r="159" spans="1:3" x14ac:dyDescent="0.35">
      <c r="A159" s="1">
        <v>41137</v>
      </c>
      <c r="B159">
        <v>28.118155999999999</v>
      </c>
      <c r="C159" s="3">
        <f t="shared" si="2"/>
        <v>-1.2539619435139038E-3</v>
      </c>
    </row>
    <row r="160" spans="1:3" x14ac:dyDescent="0.35">
      <c r="A160" s="1">
        <v>41138</v>
      </c>
      <c r="B160">
        <v>27.809842</v>
      </c>
      <c r="C160" s="3">
        <f t="shared" si="2"/>
        <v>1.1025501869669885E-2</v>
      </c>
    </row>
    <row r="161" spans="1:3" x14ac:dyDescent="0.35">
      <c r="A161" s="1">
        <v>41141</v>
      </c>
      <c r="B161">
        <v>27.92436</v>
      </c>
      <c r="C161" s="3">
        <f t="shared" si="2"/>
        <v>-4.1094393406799767E-3</v>
      </c>
    </row>
    <row r="162" spans="1:3" x14ac:dyDescent="0.35">
      <c r="A162" s="1">
        <v>41142</v>
      </c>
      <c r="B162">
        <v>27.853888000000001</v>
      </c>
      <c r="C162" s="3">
        <f t="shared" si="2"/>
        <v>2.5268645045013471E-3</v>
      </c>
    </row>
    <row r="163" spans="1:3" x14ac:dyDescent="0.35">
      <c r="A163" s="1">
        <v>41143</v>
      </c>
      <c r="B163">
        <v>28.021256999999999</v>
      </c>
      <c r="C163" s="3">
        <f t="shared" si="2"/>
        <v>-5.9908390600011963E-3</v>
      </c>
    </row>
    <row r="164" spans="1:3" x14ac:dyDescent="0.35">
      <c r="A164" s="1">
        <v>41144</v>
      </c>
      <c r="B164">
        <v>28.320762999999999</v>
      </c>
      <c r="C164" s="3">
        <f t="shared" si="2"/>
        <v>-1.0631809836633366E-2</v>
      </c>
    </row>
    <row r="165" spans="1:3" x14ac:dyDescent="0.35">
      <c r="A165" s="1">
        <v>41145</v>
      </c>
      <c r="B165">
        <v>28.690736999999999</v>
      </c>
      <c r="C165" s="3">
        <f t="shared" si="2"/>
        <v>-1.2979107503517717E-2</v>
      </c>
    </row>
    <row r="166" spans="1:3" x14ac:dyDescent="0.35">
      <c r="A166" s="1">
        <v>41148</v>
      </c>
      <c r="B166">
        <v>28.972622999999999</v>
      </c>
      <c r="C166" s="3">
        <f t="shared" si="2"/>
        <v>-9.7770315660223872E-3</v>
      </c>
    </row>
    <row r="167" spans="1:3" x14ac:dyDescent="0.35">
      <c r="A167" s="1">
        <v>41149</v>
      </c>
      <c r="B167">
        <v>29.034285000000001</v>
      </c>
      <c r="C167" s="3">
        <f t="shared" si="2"/>
        <v>-2.1260234462383565E-3</v>
      </c>
    </row>
    <row r="168" spans="1:3" x14ac:dyDescent="0.35">
      <c r="A168" s="1">
        <v>41150</v>
      </c>
      <c r="B168">
        <v>28.981434</v>
      </c>
      <c r="C168" s="3">
        <f t="shared" si="2"/>
        <v>1.8219549987823491E-3</v>
      </c>
    </row>
    <row r="169" spans="1:3" x14ac:dyDescent="0.35">
      <c r="A169" s="1">
        <v>41151</v>
      </c>
      <c r="B169">
        <v>28.955005</v>
      </c>
      <c r="C169" s="3">
        <f t="shared" si="2"/>
        <v>9.1234471049306265E-4</v>
      </c>
    </row>
    <row r="170" spans="1:3" x14ac:dyDescent="0.35">
      <c r="A170" s="1">
        <v>41152</v>
      </c>
      <c r="B170">
        <v>29.078329</v>
      </c>
      <c r="C170" s="3">
        <f t="shared" si="2"/>
        <v>-4.25011548150378E-3</v>
      </c>
    </row>
    <row r="171" spans="1:3" x14ac:dyDescent="0.35">
      <c r="A171" s="1">
        <v>41156</v>
      </c>
      <c r="B171">
        <v>29.192847</v>
      </c>
      <c r="C171" s="3">
        <f t="shared" si="2"/>
        <v>-3.9305246708107866E-3</v>
      </c>
    </row>
    <row r="172" spans="1:3" x14ac:dyDescent="0.35">
      <c r="A172" s="1">
        <v>41157</v>
      </c>
      <c r="B172">
        <v>29.139994999999999</v>
      </c>
      <c r="C172" s="3">
        <f t="shared" si="2"/>
        <v>1.8120843302056322E-3</v>
      </c>
    </row>
    <row r="173" spans="1:3" x14ac:dyDescent="0.35">
      <c r="A173" s="1">
        <v>41158</v>
      </c>
      <c r="B173">
        <v>29.509969000000002</v>
      </c>
      <c r="C173" s="3">
        <f t="shared" si="2"/>
        <v>-1.2616509281342836E-2</v>
      </c>
    </row>
    <row r="174" spans="1:3" x14ac:dyDescent="0.35">
      <c r="A174" s="1">
        <v>41159</v>
      </c>
      <c r="B174">
        <v>29.33379</v>
      </c>
      <c r="C174" s="3">
        <f t="shared" si="2"/>
        <v>5.988044592205366E-3</v>
      </c>
    </row>
    <row r="175" spans="1:3" x14ac:dyDescent="0.35">
      <c r="A175" s="1">
        <v>41162</v>
      </c>
      <c r="B175">
        <v>29.192847</v>
      </c>
      <c r="C175" s="3">
        <f t="shared" si="2"/>
        <v>4.8163803589318377E-3</v>
      </c>
    </row>
    <row r="176" spans="1:3" x14ac:dyDescent="0.35">
      <c r="A176" s="1">
        <v>41163</v>
      </c>
      <c r="B176">
        <v>29.562823999999999</v>
      </c>
      <c r="C176" s="3">
        <f t="shared" si="2"/>
        <v>-1.2593912511159822E-2</v>
      </c>
    </row>
    <row r="177" spans="1:3" x14ac:dyDescent="0.35">
      <c r="A177" s="1">
        <v>41164</v>
      </c>
      <c r="B177">
        <v>29.598057000000001</v>
      </c>
      <c r="C177" s="3">
        <f t="shared" si="2"/>
        <v>-1.1910912606394319E-3</v>
      </c>
    </row>
    <row r="178" spans="1:3" x14ac:dyDescent="0.35">
      <c r="A178" s="1">
        <v>41165</v>
      </c>
      <c r="B178">
        <v>29.694956000000001</v>
      </c>
      <c r="C178" s="3">
        <f t="shared" si="2"/>
        <v>-3.2684824521949096E-3</v>
      </c>
    </row>
    <row r="179" spans="1:3" x14ac:dyDescent="0.35">
      <c r="A179" s="1">
        <v>41166</v>
      </c>
      <c r="B179">
        <v>29.280937999999999</v>
      </c>
      <c r="C179" s="3">
        <f t="shared" si="2"/>
        <v>1.4040475636684313E-2</v>
      </c>
    </row>
    <row r="180" spans="1:3" x14ac:dyDescent="0.35">
      <c r="A180" s="1">
        <v>41169</v>
      </c>
      <c r="B180">
        <v>29.131184000000001</v>
      </c>
      <c r="C180" s="3">
        <f t="shared" si="2"/>
        <v>5.1275085710011936E-3</v>
      </c>
    </row>
    <row r="181" spans="1:3" x14ac:dyDescent="0.35">
      <c r="A181" s="1">
        <v>41170</v>
      </c>
      <c r="B181">
        <v>28.981434</v>
      </c>
      <c r="C181" s="3">
        <f t="shared" si="2"/>
        <v>5.1537974581301604E-3</v>
      </c>
    </row>
    <row r="182" spans="1:3" x14ac:dyDescent="0.35">
      <c r="A182" s="1">
        <v>41171</v>
      </c>
      <c r="B182">
        <v>28.981434</v>
      </c>
      <c r="C182" s="3">
        <f t="shared" si="2"/>
        <v>0</v>
      </c>
    </row>
    <row r="183" spans="1:3" x14ac:dyDescent="0.35">
      <c r="A183" s="1">
        <v>41172</v>
      </c>
      <c r="B183">
        <v>29.139994999999999</v>
      </c>
      <c r="C183" s="3">
        <f t="shared" si="2"/>
        <v>-5.4562111116158718E-3</v>
      </c>
    </row>
    <row r="184" spans="1:3" x14ac:dyDescent="0.35">
      <c r="A184" s="1">
        <v>41173</v>
      </c>
      <c r="B184">
        <v>29.606867999999999</v>
      </c>
      <c r="C184" s="3">
        <f t="shared" si="2"/>
        <v>-1.5894732261339417E-2</v>
      </c>
    </row>
    <row r="185" spans="1:3" x14ac:dyDescent="0.35">
      <c r="A185" s="1">
        <v>41176</v>
      </c>
      <c r="B185">
        <v>29.835899000000001</v>
      </c>
      <c r="C185" s="3">
        <f t="shared" si="2"/>
        <v>-7.7059714719780459E-3</v>
      </c>
    </row>
    <row r="186" spans="1:3" x14ac:dyDescent="0.35">
      <c r="A186" s="1">
        <v>41177</v>
      </c>
      <c r="B186">
        <v>29.923991000000001</v>
      </c>
      <c r="C186" s="3">
        <f t="shared" si="2"/>
        <v>-2.9482003332708118E-3</v>
      </c>
    </row>
    <row r="187" spans="1:3" x14ac:dyDescent="0.35">
      <c r="A187" s="1">
        <v>41178</v>
      </c>
      <c r="B187">
        <v>29.650912000000002</v>
      </c>
      <c r="C187" s="3">
        <f t="shared" si="2"/>
        <v>9.1676494242038942E-3</v>
      </c>
    </row>
    <row r="188" spans="1:3" x14ac:dyDescent="0.35">
      <c r="A188" s="1">
        <v>41179</v>
      </c>
      <c r="B188">
        <v>29.818280999999999</v>
      </c>
      <c r="C188" s="3">
        <f t="shared" si="2"/>
        <v>-5.6287779757742129E-3</v>
      </c>
    </row>
    <row r="189" spans="1:3" x14ac:dyDescent="0.35">
      <c r="A189" s="1">
        <v>41180</v>
      </c>
      <c r="B189">
        <v>29.730193</v>
      </c>
      <c r="C189" s="3">
        <f t="shared" si="2"/>
        <v>2.958533051652612E-3</v>
      </c>
    </row>
    <row r="190" spans="1:3" x14ac:dyDescent="0.35">
      <c r="A190" s="1">
        <v>41183</v>
      </c>
      <c r="B190">
        <v>29.871136</v>
      </c>
      <c r="C190" s="3">
        <f t="shared" si="2"/>
        <v>-4.729534226441956E-3</v>
      </c>
    </row>
    <row r="191" spans="1:3" x14ac:dyDescent="0.35">
      <c r="A191" s="1">
        <v>41184</v>
      </c>
      <c r="B191">
        <v>29.906372000000001</v>
      </c>
      <c r="C191" s="3">
        <f t="shared" si="2"/>
        <v>-1.178905085202242E-3</v>
      </c>
    </row>
    <row r="192" spans="1:3" x14ac:dyDescent="0.35">
      <c r="A192" s="1">
        <v>41185</v>
      </c>
      <c r="B192">
        <v>29.861882000000001</v>
      </c>
      <c r="C192" s="3">
        <f t="shared" si="2"/>
        <v>1.4887504733605006E-3</v>
      </c>
    </row>
    <row r="193" spans="1:3" x14ac:dyDescent="0.35">
      <c r="A193" s="1">
        <v>41186</v>
      </c>
      <c r="B193">
        <v>29.977554000000001</v>
      </c>
      <c r="C193" s="3">
        <f t="shared" si="2"/>
        <v>-3.8660840344575398E-3</v>
      </c>
    </row>
    <row r="194" spans="1:3" x14ac:dyDescent="0.35">
      <c r="A194" s="1">
        <v>41187</v>
      </c>
      <c r="B194">
        <v>29.933064000000002</v>
      </c>
      <c r="C194" s="3">
        <f t="shared" si="2"/>
        <v>1.4852127941065163E-3</v>
      </c>
    </row>
    <row r="195" spans="1:3" x14ac:dyDescent="0.35">
      <c r="A195" s="1">
        <v>41190</v>
      </c>
      <c r="B195">
        <v>29.861882000000001</v>
      </c>
      <c r="C195" s="3">
        <f t="shared" si="2"/>
        <v>2.3808712403510235E-3</v>
      </c>
    </row>
    <row r="196" spans="1:3" x14ac:dyDescent="0.35">
      <c r="A196" s="1">
        <v>41191</v>
      </c>
      <c r="B196">
        <v>29.568244</v>
      </c>
      <c r="C196" s="3">
        <f t="shared" ref="C196:C259" si="3">LN(B195)-LN(B196)</f>
        <v>9.8818699966574108E-3</v>
      </c>
    </row>
    <row r="197" spans="1:3" x14ac:dyDescent="0.35">
      <c r="A197" s="1">
        <v>41192</v>
      </c>
      <c r="B197">
        <v>29.594937000000002</v>
      </c>
      <c r="C197" s="3">
        <f t="shared" si="3"/>
        <v>-9.0235181273312648E-4</v>
      </c>
    </row>
    <row r="198" spans="1:3" x14ac:dyDescent="0.35">
      <c r="A198" s="1">
        <v>41193</v>
      </c>
      <c r="B198">
        <v>29.319099999999999</v>
      </c>
      <c r="C198" s="3">
        <f t="shared" si="3"/>
        <v>9.3641186259389997E-3</v>
      </c>
    </row>
    <row r="199" spans="1:3" x14ac:dyDescent="0.35">
      <c r="A199" s="1">
        <v>41194</v>
      </c>
      <c r="B199">
        <v>29.443671999999999</v>
      </c>
      <c r="C199" s="3">
        <f t="shared" si="3"/>
        <v>-4.2398335671012255E-3</v>
      </c>
    </row>
    <row r="200" spans="1:3" x14ac:dyDescent="0.35">
      <c r="A200" s="1">
        <v>41197</v>
      </c>
      <c r="B200">
        <v>30.191109000000001</v>
      </c>
      <c r="C200" s="3">
        <f t="shared" si="3"/>
        <v>-2.5068462718334406E-2</v>
      </c>
    </row>
    <row r="201" spans="1:3" x14ac:dyDescent="0.35">
      <c r="A201" s="1">
        <v>41198</v>
      </c>
      <c r="B201">
        <v>30.369071000000002</v>
      </c>
      <c r="C201" s="3">
        <f t="shared" si="3"/>
        <v>-5.8772121304038194E-3</v>
      </c>
    </row>
    <row r="202" spans="1:3" x14ac:dyDescent="0.35">
      <c r="A202" s="1">
        <v>41199</v>
      </c>
      <c r="B202">
        <v>30.591522000000001</v>
      </c>
      <c r="C202" s="3">
        <f t="shared" si="3"/>
        <v>-7.2982225545588086E-3</v>
      </c>
    </row>
    <row r="203" spans="1:3" x14ac:dyDescent="0.35">
      <c r="A203" s="1">
        <v>41200</v>
      </c>
      <c r="B203">
        <v>30.511438999999999</v>
      </c>
      <c r="C203" s="3">
        <f t="shared" si="3"/>
        <v>2.6212492665891318E-3</v>
      </c>
    </row>
    <row r="204" spans="1:3" x14ac:dyDescent="0.35">
      <c r="A204" s="1">
        <v>41201</v>
      </c>
      <c r="B204">
        <v>30.084333000000001</v>
      </c>
      <c r="C204" s="3">
        <f t="shared" si="3"/>
        <v>1.4097124570653374E-2</v>
      </c>
    </row>
    <row r="205" spans="1:3" x14ac:dyDescent="0.35">
      <c r="A205" s="1">
        <v>41204</v>
      </c>
      <c r="B205">
        <v>30.288988</v>
      </c>
      <c r="C205" s="3">
        <f t="shared" si="3"/>
        <v>-6.7796762048728532E-3</v>
      </c>
    </row>
    <row r="206" spans="1:3" x14ac:dyDescent="0.35">
      <c r="A206" s="1">
        <v>41205</v>
      </c>
      <c r="B206">
        <v>29.577144000000001</v>
      </c>
      <c r="C206" s="3">
        <f t="shared" si="3"/>
        <v>2.3782313217451723E-2</v>
      </c>
    </row>
    <row r="207" spans="1:3" x14ac:dyDescent="0.35">
      <c r="A207" s="1">
        <v>41206</v>
      </c>
      <c r="B207">
        <v>29.408079000000001</v>
      </c>
      <c r="C207" s="3">
        <f t="shared" si="3"/>
        <v>5.7324683835777712E-3</v>
      </c>
    </row>
    <row r="208" spans="1:3" x14ac:dyDescent="0.35">
      <c r="A208" s="1">
        <v>41207</v>
      </c>
      <c r="B208">
        <v>30.013147</v>
      </c>
      <c r="C208" s="3">
        <f t="shared" si="3"/>
        <v>-2.0366086485786195E-2</v>
      </c>
    </row>
    <row r="209" spans="1:3" x14ac:dyDescent="0.35">
      <c r="A209" s="1">
        <v>41208</v>
      </c>
      <c r="B209">
        <v>29.915268000000001</v>
      </c>
      <c r="C209" s="3">
        <f t="shared" si="3"/>
        <v>3.266533481077083E-3</v>
      </c>
    </row>
    <row r="210" spans="1:3" x14ac:dyDescent="0.35">
      <c r="A210" s="1">
        <v>41213</v>
      </c>
      <c r="B210">
        <v>29.586041000000002</v>
      </c>
      <c r="C210" s="3">
        <f t="shared" si="3"/>
        <v>1.1066323258568822E-2</v>
      </c>
    </row>
    <row r="211" spans="1:3" x14ac:dyDescent="0.35">
      <c r="A211" s="1">
        <v>41214</v>
      </c>
      <c r="B211">
        <v>29.790696000000001</v>
      </c>
      <c r="C211" s="3">
        <f t="shared" si="3"/>
        <v>-6.893467737420611E-3</v>
      </c>
    </row>
    <row r="212" spans="1:3" x14ac:dyDescent="0.35">
      <c r="A212" s="1">
        <v>41215</v>
      </c>
      <c r="B212">
        <v>29.523755000000001</v>
      </c>
      <c r="C212" s="3">
        <f t="shared" si="3"/>
        <v>9.0009364572658512E-3</v>
      </c>
    </row>
    <row r="213" spans="1:3" x14ac:dyDescent="0.35">
      <c r="A213" s="1">
        <v>41218</v>
      </c>
      <c r="B213">
        <v>29.443671999999999</v>
      </c>
      <c r="C213" s="3">
        <f t="shared" si="3"/>
        <v>2.716179196192936E-3</v>
      </c>
    </row>
    <row r="214" spans="1:3" x14ac:dyDescent="0.35">
      <c r="A214" s="1">
        <v>41219</v>
      </c>
      <c r="B214">
        <v>29.603836999999999</v>
      </c>
      <c r="C214" s="3">
        <f t="shared" si="3"/>
        <v>-5.424966963738509E-3</v>
      </c>
    </row>
    <row r="215" spans="1:3" x14ac:dyDescent="0.35">
      <c r="A215" s="1">
        <v>41220</v>
      </c>
      <c r="B215">
        <v>29.025462000000001</v>
      </c>
      <c r="C215" s="3">
        <f t="shared" si="3"/>
        <v>1.973053653742296E-2</v>
      </c>
    </row>
    <row r="216" spans="1:3" x14ac:dyDescent="0.35">
      <c r="A216" s="1">
        <v>41221</v>
      </c>
      <c r="B216">
        <v>28.580559000000001</v>
      </c>
      <c r="C216" s="3">
        <f t="shared" si="3"/>
        <v>1.5446713327233574E-2</v>
      </c>
    </row>
    <row r="217" spans="1:3" x14ac:dyDescent="0.35">
      <c r="A217" s="1">
        <v>41222</v>
      </c>
      <c r="B217">
        <v>28.678438</v>
      </c>
      <c r="C217" s="3">
        <f t="shared" si="3"/>
        <v>-3.41881976510372E-3</v>
      </c>
    </row>
    <row r="218" spans="1:3" x14ac:dyDescent="0.35">
      <c r="A218" s="1">
        <v>41225</v>
      </c>
      <c r="B218">
        <v>28.420396</v>
      </c>
      <c r="C218" s="3">
        <f t="shared" si="3"/>
        <v>9.0384947865267407E-3</v>
      </c>
    </row>
    <row r="219" spans="1:3" x14ac:dyDescent="0.35">
      <c r="A219" s="1">
        <v>41226</v>
      </c>
      <c r="B219">
        <v>28.358108999999999</v>
      </c>
      <c r="C219" s="3">
        <f t="shared" si="3"/>
        <v>2.1940354007696783E-3</v>
      </c>
    </row>
    <row r="220" spans="1:3" x14ac:dyDescent="0.35">
      <c r="A220" s="1">
        <v>41227</v>
      </c>
      <c r="B220">
        <v>28.011084</v>
      </c>
      <c r="C220" s="3">
        <f t="shared" si="3"/>
        <v>1.2312732033218143E-2</v>
      </c>
    </row>
    <row r="221" spans="1:3" x14ac:dyDescent="0.35">
      <c r="A221" s="1">
        <v>41228</v>
      </c>
      <c r="B221">
        <v>27.414914</v>
      </c>
      <c r="C221" s="3">
        <f t="shared" si="3"/>
        <v>2.151311710501469E-2</v>
      </c>
    </row>
    <row r="222" spans="1:3" x14ac:dyDescent="0.35">
      <c r="A222" s="1">
        <v>41229</v>
      </c>
      <c r="B222">
        <v>28.215738999999999</v>
      </c>
      <c r="C222" s="3">
        <f t="shared" si="3"/>
        <v>-2.8792770937807965E-2</v>
      </c>
    </row>
    <row r="223" spans="1:3" x14ac:dyDescent="0.35">
      <c r="A223" s="1">
        <v>41232</v>
      </c>
      <c r="B223">
        <v>28.500477</v>
      </c>
      <c r="C223" s="3">
        <f t="shared" si="3"/>
        <v>-1.0040881156564208E-2</v>
      </c>
    </row>
    <row r="224" spans="1:3" x14ac:dyDescent="0.35">
      <c r="A224" s="1">
        <v>41233</v>
      </c>
      <c r="B224">
        <v>28.607256</v>
      </c>
      <c r="C224" s="3">
        <f t="shared" si="3"/>
        <v>-3.7395679648630775E-3</v>
      </c>
    </row>
    <row r="225" spans="1:3" x14ac:dyDescent="0.35">
      <c r="A225" s="1">
        <v>41234</v>
      </c>
      <c r="B225">
        <v>28.838604</v>
      </c>
      <c r="C225" s="3">
        <f t="shared" si="3"/>
        <v>-8.0545143106096617E-3</v>
      </c>
    </row>
    <row r="226" spans="1:3" x14ac:dyDescent="0.35">
      <c r="A226" s="1">
        <v>41236</v>
      </c>
      <c r="B226">
        <v>29.025462000000001</v>
      </c>
      <c r="C226" s="3">
        <f t="shared" si="3"/>
        <v>-6.4585385178141941E-3</v>
      </c>
    </row>
    <row r="227" spans="1:3" x14ac:dyDescent="0.35">
      <c r="A227" s="1">
        <v>41239</v>
      </c>
      <c r="B227">
        <v>29.123341</v>
      </c>
      <c r="C227" s="3">
        <f t="shared" si="3"/>
        <v>-3.3665041201755841E-3</v>
      </c>
    </row>
    <row r="228" spans="1:3" x14ac:dyDescent="0.35">
      <c r="A228" s="1">
        <v>41240</v>
      </c>
      <c r="B228">
        <v>29.016566000000001</v>
      </c>
      <c r="C228" s="3">
        <f t="shared" si="3"/>
        <v>3.6730406205771615E-3</v>
      </c>
    </row>
    <row r="229" spans="1:3" x14ac:dyDescent="0.35">
      <c r="A229" s="1">
        <v>41241</v>
      </c>
      <c r="B229">
        <v>29.123341</v>
      </c>
      <c r="C229" s="3">
        <f t="shared" si="3"/>
        <v>-3.6730406205771615E-3</v>
      </c>
    </row>
    <row r="230" spans="1:3" x14ac:dyDescent="0.35">
      <c r="A230" s="1">
        <v>41242</v>
      </c>
      <c r="B230">
        <v>29.203423999999998</v>
      </c>
      <c r="C230" s="3">
        <f t="shared" si="3"/>
        <v>-2.7460137836468057E-3</v>
      </c>
    </row>
    <row r="231" spans="1:3" x14ac:dyDescent="0.35">
      <c r="A231" s="1">
        <v>41243</v>
      </c>
      <c r="B231">
        <v>29.034362000000002</v>
      </c>
      <c r="C231" s="3">
        <f t="shared" si="3"/>
        <v>5.8059375714498707E-3</v>
      </c>
    </row>
    <row r="232" spans="1:3" x14ac:dyDescent="0.35">
      <c r="A232" s="1">
        <v>41246</v>
      </c>
      <c r="B232">
        <v>29.069952000000001</v>
      </c>
      <c r="C232" s="3">
        <f t="shared" si="3"/>
        <v>-1.2250382803205007E-3</v>
      </c>
    </row>
    <row r="233" spans="1:3" x14ac:dyDescent="0.35">
      <c r="A233" s="1">
        <v>41247</v>
      </c>
      <c r="B233">
        <v>29.096647999999998</v>
      </c>
      <c r="C233" s="3">
        <f t="shared" si="3"/>
        <v>-9.1791515661654444E-4</v>
      </c>
    </row>
    <row r="234" spans="1:3" x14ac:dyDescent="0.35">
      <c r="A234" s="1">
        <v>41248</v>
      </c>
      <c r="B234">
        <v>29.176731</v>
      </c>
      <c r="C234" s="3">
        <f t="shared" si="3"/>
        <v>-2.7485294928584203E-3</v>
      </c>
    </row>
    <row r="235" spans="1:3" x14ac:dyDescent="0.35">
      <c r="A235" s="1">
        <v>41249</v>
      </c>
      <c r="B235">
        <v>29.114445</v>
      </c>
      <c r="C235" s="3">
        <f t="shared" si="3"/>
        <v>2.1370652637116017E-3</v>
      </c>
    </row>
    <row r="236" spans="1:3" x14ac:dyDescent="0.35">
      <c r="A236" s="1">
        <v>41250</v>
      </c>
      <c r="B236">
        <v>28.972076000000001</v>
      </c>
      <c r="C236" s="3">
        <f t="shared" si="3"/>
        <v>4.9019732163335661E-3</v>
      </c>
    </row>
    <row r="237" spans="1:3" x14ac:dyDescent="0.35">
      <c r="A237" s="1">
        <v>41253</v>
      </c>
      <c r="B237">
        <v>29.194527000000001</v>
      </c>
      <c r="C237" s="3">
        <f t="shared" si="3"/>
        <v>-7.64879064784596E-3</v>
      </c>
    </row>
    <row r="238" spans="1:3" x14ac:dyDescent="0.35">
      <c r="A238" s="1">
        <v>41254</v>
      </c>
      <c r="B238">
        <v>29.425875000000001</v>
      </c>
      <c r="C238" s="3">
        <f t="shared" si="3"/>
        <v>-7.8931291228307998E-3</v>
      </c>
    </row>
    <row r="239" spans="1:3" x14ac:dyDescent="0.35">
      <c r="A239" s="1">
        <v>41255</v>
      </c>
      <c r="B239">
        <v>29.550447999999999</v>
      </c>
      <c r="C239" s="3">
        <f t="shared" si="3"/>
        <v>-4.2245151589477281E-3</v>
      </c>
    </row>
    <row r="240" spans="1:3" x14ac:dyDescent="0.35">
      <c r="A240" s="1">
        <v>41256</v>
      </c>
      <c r="B240">
        <v>29.176731</v>
      </c>
      <c r="C240" s="3">
        <f t="shared" si="3"/>
        <v>1.272739644957932E-2</v>
      </c>
    </row>
    <row r="241" spans="1:3" x14ac:dyDescent="0.35">
      <c r="A241" s="1">
        <v>41257</v>
      </c>
      <c r="B241">
        <v>29.123341</v>
      </c>
      <c r="C241" s="3">
        <f t="shared" si="3"/>
        <v>1.8315591419924004E-3</v>
      </c>
    </row>
    <row r="242" spans="1:3" x14ac:dyDescent="0.35">
      <c r="A242" s="1">
        <v>41260</v>
      </c>
      <c r="B242">
        <v>29.185627</v>
      </c>
      <c r="C242" s="3">
        <f t="shared" si="3"/>
        <v>-2.1364131737264813E-3</v>
      </c>
    </row>
    <row r="243" spans="1:3" x14ac:dyDescent="0.35">
      <c r="A243" s="1">
        <v>41261</v>
      </c>
      <c r="B243">
        <v>29.381385999999999</v>
      </c>
      <c r="C243" s="3">
        <f t="shared" si="3"/>
        <v>-6.684982518133431E-3</v>
      </c>
    </row>
    <row r="244" spans="1:3" x14ac:dyDescent="0.35">
      <c r="A244" s="1">
        <v>41262</v>
      </c>
      <c r="B244">
        <v>28.980972000000001</v>
      </c>
      <c r="C244" s="3">
        <f t="shared" si="3"/>
        <v>1.3721867879231908E-2</v>
      </c>
    </row>
    <row r="245" spans="1:3" x14ac:dyDescent="0.35">
      <c r="A245" s="1">
        <v>41263</v>
      </c>
      <c r="B245">
        <v>28.980972000000001</v>
      </c>
      <c r="C245" s="3">
        <f t="shared" si="3"/>
        <v>0</v>
      </c>
    </row>
    <row r="246" spans="1:3" x14ac:dyDescent="0.35">
      <c r="A246" s="1">
        <v>41264</v>
      </c>
      <c r="B246">
        <v>28.972076000000001</v>
      </c>
      <c r="C246" s="3">
        <f t="shared" si="3"/>
        <v>3.0700715068077145E-4</v>
      </c>
    </row>
    <row r="247" spans="1:3" x14ac:dyDescent="0.35">
      <c r="A247" s="1">
        <v>41267</v>
      </c>
      <c r="B247">
        <v>28.883092999999999</v>
      </c>
      <c r="C247" s="3">
        <f t="shared" si="3"/>
        <v>3.0760629241024517E-3</v>
      </c>
    </row>
    <row r="248" spans="1:3" x14ac:dyDescent="0.35">
      <c r="A248" s="1">
        <v>41269</v>
      </c>
      <c r="B248">
        <v>28.785214</v>
      </c>
      <c r="C248" s="3">
        <f t="shared" si="3"/>
        <v>3.3945541001672019E-3</v>
      </c>
    </row>
    <row r="249" spans="1:3" x14ac:dyDescent="0.35">
      <c r="A249" s="1">
        <v>41270</v>
      </c>
      <c r="B249">
        <v>28.598355999999999</v>
      </c>
      <c r="C249" s="3">
        <f t="shared" si="3"/>
        <v>6.5126188716497779E-3</v>
      </c>
    </row>
    <row r="250" spans="1:3" x14ac:dyDescent="0.35">
      <c r="A250" s="1">
        <v>41271</v>
      </c>
      <c r="B250">
        <v>28.384803000000002</v>
      </c>
      <c r="C250" s="3">
        <f t="shared" si="3"/>
        <v>7.4953373428976455E-3</v>
      </c>
    </row>
    <row r="251" spans="1:3" x14ac:dyDescent="0.35">
      <c r="A251" s="1">
        <v>41274</v>
      </c>
      <c r="B251">
        <v>28.998768999999999</v>
      </c>
      <c r="C251" s="3">
        <f t="shared" si="3"/>
        <v>-2.1399484496414711E-2</v>
      </c>
    </row>
    <row r="252" spans="1:3" x14ac:dyDescent="0.35">
      <c r="A252" s="1">
        <v>41276</v>
      </c>
      <c r="B252">
        <v>29.421517999999999</v>
      </c>
      <c r="C252" s="3">
        <f t="shared" si="3"/>
        <v>-1.4472930585210264E-2</v>
      </c>
    </row>
    <row r="253" spans="1:3" x14ac:dyDescent="0.35">
      <c r="A253" s="1">
        <v>41277</v>
      </c>
      <c r="B253">
        <v>29.898237000000002</v>
      </c>
      <c r="C253" s="3">
        <f t="shared" si="3"/>
        <v>-1.6073204052671652E-2</v>
      </c>
    </row>
    <row r="254" spans="1:3" x14ac:dyDescent="0.35">
      <c r="A254" s="1">
        <v>41278</v>
      </c>
      <c r="B254">
        <v>29.997174999999999</v>
      </c>
      <c r="C254" s="3">
        <f t="shared" si="3"/>
        <v>-3.3036951139893134E-3</v>
      </c>
    </row>
    <row r="255" spans="1:3" x14ac:dyDescent="0.35">
      <c r="A255" s="1">
        <v>41281</v>
      </c>
      <c r="B255">
        <v>30.042151</v>
      </c>
      <c r="C255" s="3">
        <f t="shared" si="3"/>
        <v>-1.4982182982197223E-3</v>
      </c>
    </row>
    <row r="256" spans="1:3" x14ac:dyDescent="0.35">
      <c r="A256" s="1">
        <v>41282</v>
      </c>
      <c r="B256">
        <v>30.123103</v>
      </c>
      <c r="C256" s="3">
        <f t="shared" si="3"/>
        <v>-2.6909900139591159E-3</v>
      </c>
    </row>
    <row r="257" spans="1:3" x14ac:dyDescent="0.35">
      <c r="A257" s="1">
        <v>41283</v>
      </c>
      <c r="B257">
        <v>30.294</v>
      </c>
      <c r="C257" s="3">
        <f t="shared" si="3"/>
        <v>-5.657254231125286E-3</v>
      </c>
    </row>
    <row r="258" spans="1:3" x14ac:dyDescent="0.35">
      <c r="A258" s="1">
        <v>41284</v>
      </c>
      <c r="B258">
        <v>30.662780999999999</v>
      </c>
      <c r="C258" s="3">
        <f t="shared" si="3"/>
        <v>-1.2099900726408208E-2</v>
      </c>
    </row>
    <row r="259" spans="1:3" x14ac:dyDescent="0.35">
      <c r="A259" s="1">
        <v>41285</v>
      </c>
      <c r="B259">
        <v>30.698761000000001</v>
      </c>
      <c r="C259" s="3">
        <f t="shared" si="3"/>
        <v>-1.1727216413022212E-3</v>
      </c>
    </row>
    <row r="260" spans="1:3" x14ac:dyDescent="0.35">
      <c r="A260" s="1">
        <v>41288</v>
      </c>
      <c r="B260">
        <v>30.779713000000001</v>
      </c>
      <c r="C260" s="3">
        <f t="shared" ref="C260:C323" si="4">LN(B259)-LN(B260)</f>
        <v>-2.6335086582007783E-3</v>
      </c>
    </row>
    <row r="261" spans="1:3" x14ac:dyDescent="0.35">
      <c r="A261" s="1">
        <v>41289</v>
      </c>
      <c r="B261">
        <v>30.851668</v>
      </c>
      <c r="C261" s="3">
        <f t="shared" si="4"/>
        <v>-2.3350128303394335E-3</v>
      </c>
    </row>
    <row r="262" spans="1:3" x14ac:dyDescent="0.35">
      <c r="A262" s="1">
        <v>41290</v>
      </c>
      <c r="B262">
        <v>30.878654000000001</v>
      </c>
      <c r="C262" s="3">
        <f t="shared" si="4"/>
        <v>-8.7431916260172216E-4</v>
      </c>
    </row>
    <row r="263" spans="1:3" x14ac:dyDescent="0.35">
      <c r="A263" s="1">
        <v>41291</v>
      </c>
      <c r="B263">
        <v>30.824684999999999</v>
      </c>
      <c r="C263" s="3">
        <f t="shared" si="4"/>
        <v>1.7493061035942503E-3</v>
      </c>
    </row>
    <row r="264" spans="1:3" x14ac:dyDescent="0.35">
      <c r="A264" s="1">
        <v>41292</v>
      </c>
      <c r="B264">
        <v>30.995581999999999</v>
      </c>
      <c r="C264" s="3">
        <f t="shared" si="4"/>
        <v>-5.5288481796336164E-3</v>
      </c>
    </row>
    <row r="265" spans="1:3" x14ac:dyDescent="0.35">
      <c r="A265" s="1">
        <v>41296</v>
      </c>
      <c r="B265">
        <v>31.346373</v>
      </c>
      <c r="C265" s="3">
        <f t="shared" si="4"/>
        <v>-1.1253888406258294E-2</v>
      </c>
    </row>
    <row r="266" spans="1:3" x14ac:dyDescent="0.35">
      <c r="A266" s="1">
        <v>41297</v>
      </c>
      <c r="B266">
        <v>31.391349000000002</v>
      </c>
      <c r="C266" s="3">
        <f t="shared" si="4"/>
        <v>-1.4337787943543567E-3</v>
      </c>
    </row>
    <row r="267" spans="1:3" x14ac:dyDescent="0.35">
      <c r="A267" s="1">
        <v>41298</v>
      </c>
      <c r="B267">
        <v>32.209862999999999</v>
      </c>
      <c r="C267" s="3">
        <f t="shared" si="4"/>
        <v>-2.5740364596251286E-2</v>
      </c>
    </row>
    <row r="268" spans="1:3" x14ac:dyDescent="0.35">
      <c r="A268" s="1">
        <v>41299</v>
      </c>
      <c r="B268">
        <v>33.001390000000001</v>
      </c>
      <c r="C268" s="3">
        <f t="shared" si="4"/>
        <v>-2.4276971794938706E-2</v>
      </c>
    </row>
    <row r="269" spans="1:3" x14ac:dyDescent="0.35">
      <c r="A269" s="1">
        <v>41302</v>
      </c>
      <c r="B269">
        <v>32.749541000000001</v>
      </c>
      <c r="C269" s="3">
        <f t="shared" si="4"/>
        <v>7.6607350756572323E-3</v>
      </c>
    </row>
    <row r="270" spans="1:3" x14ac:dyDescent="0.35">
      <c r="A270" s="1">
        <v>41303</v>
      </c>
      <c r="B270">
        <v>32.866472000000002</v>
      </c>
      <c r="C270" s="3">
        <f t="shared" si="4"/>
        <v>-3.564103286176401E-3</v>
      </c>
    </row>
    <row r="271" spans="1:3" x14ac:dyDescent="0.35">
      <c r="A271" s="1">
        <v>41304</v>
      </c>
      <c r="B271">
        <v>32.938428000000002</v>
      </c>
      <c r="C271" s="3">
        <f t="shared" si="4"/>
        <v>-2.1869504756932834E-3</v>
      </c>
    </row>
    <row r="272" spans="1:3" x14ac:dyDescent="0.35">
      <c r="A272" s="1">
        <v>41305</v>
      </c>
      <c r="B272">
        <v>32.506684999999997</v>
      </c>
      <c r="C272" s="3">
        <f t="shared" si="4"/>
        <v>1.3194239986118905E-2</v>
      </c>
    </row>
    <row r="273" spans="1:3" x14ac:dyDescent="0.35">
      <c r="A273" s="1">
        <v>41306</v>
      </c>
      <c r="B273">
        <v>33.199274000000003</v>
      </c>
      <c r="C273" s="3">
        <f t="shared" si="4"/>
        <v>-2.1082247721845082E-2</v>
      </c>
    </row>
    <row r="274" spans="1:3" x14ac:dyDescent="0.35">
      <c r="A274" s="1">
        <v>41309</v>
      </c>
      <c r="B274">
        <v>32.848483000000002</v>
      </c>
      <c r="C274" s="3">
        <f t="shared" si="4"/>
        <v>1.0622443953419491E-2</v>
      </c>
    </row>
    <row r="275" spans="1:3" x14ac:dyDescent="0.35">
      <c r="A275" s="1">
        <v>41310</v>
      </c>
      <c r="B275">
        <v>32.839486000000001</v>
      </c>
      <c r="C275" s="3">
        <f t="shared" si="4"/>
        <v>2.7393144264431513E-4</v>
      </c>
    </row>
    <row r="276" spans="1:3" x14ac:dyDescent="0.35">
      <c r="A276" s="1">
        <v>41311</v>
      </c>
      <c r="B276">
        <v>32.875466000000003</v>
      </c>
      <c r="C276" s="3">
        <f t="shared" si="4"/>
        <v>-1.0950324850056425E-3</v>
      </c>
    </row>
    <row r="277" spans="1:3" x14ac:dyDescent="0.35">
      <c r="A277" s="1">
        <v>41312</v>
      </c>
      <c r="B277">
        <v>32.8215</v>
      </c>
      <c r="C277" s="3">
        <f t="shared" si="4"/>
        <v>1.6428768457297238E-3</v>
      </c>
    </row>
    <row r="278" spans="1:3" x14ac:dyDescent="0.35">
      <c r="A278" s="1">
        <v>41313</v>
      </c>
      <c r="B278">
        <v>33.307209</v>
      </c>
      <c r="C278" s="3">
        <f t="shared" si="4"/>
        <v>-1.4690071586387798E-2</v>
      </c>
    </row>
    <row r="279" spans="1:3" x14ac:dyDescent="0.35">
      <c r="A279" s="1">
        <v>41316</v>
      </c>
      <c r="B279">
        <v>33.217263000000003</v>
      </c>
      <c r="C279" s="3">
        <f t="shared" si="4"/>
        <v>2.7041493786006399E-3</v>
      </c>
    </row>
    <row r="280" spans="1:3" x14ac:dyDescent="0.35">
      <c r="A280" s="1">
        <v>41317</v>
      </c>
      <c r="B280">
        <v>32.848483000000002</v>
      </c>
      <c r="C280" s="3">
        <f t="shared" si="4"/>
        <v>1.1164146404418762E-2</v>
      </c>
    </row>
    <row r="281" spans="1:3" x14ac:dyDescent="0.35">
      <c r="A281" s="1">
        <v>41318</v>
      </c>
      <c r="B281">
        <v>32.488695</v>
      </c>
      <c r="C281" s="3">
        <f t="shared" si="4"/>
        <v>1.1013381590708082E-2</v>
      </c>
    </row>
    <row r="282" spans="1:3" x14ac:dyDescent="0.35">
      <c r="A282" s="1">
        <v>41319</v>
      </c>
      <c r="B282">
        <v>32.902451999999997</v>
      </c>
      <c r="C282" s="3">
        <f t="shared" si="4"/>
        <v>-1.2655001200228444E-2</v>
      </c>
    </row>
    <row r="283" spans="1:3" x14ac:dyDescent="0.35">
      <c r="A283" s="1">
        <v>41320</v>
      </c>
      <c r="B283">
        <v>32.902451999999997</v>
      </c>
      <c r="C283" s="3">
        <f t="shared" si="4"/>
        <v>0</v>
      </c>
    </row>
    <row r="284" spans="1:3" x14ac:dyDescent="0.35">
      <c r="A284" s="1">
        <v>41324</v>
      </c>
      <c r="B284">
        <v>33.226256999999997</v>
      </c>
      <c r="C284" s="3">
        <f t="shared" si="4"/>
        <v>-9.7932529712037031E-3</v>
      </c>
    </row>
    <row r="285" spans="1:3" x14ac:dyDescent="0.35">
      <c r="A285" s="1">
        <v>41325</v>
      </c>
      <c r="B285">
        <v>33.001390000000001</v>
      </c>
      <c r="C285" s="3">
        <f t="shared" si="4"/>
        <v>6.7907550492432023E-3</v>
      </c>
    </row>
    <row r="286" spans="1:3" x14ac:dyDescent="0.35">
      <c r="A286" s="1">
        <v>41326</v>
      </c>
      <c r="B286">
        <v>33.001390000000001</v>
      </c>
      <c r="C286" s="3">
        <f t="shared" si="4"/>
        <v>0</v>
      </c>
    </row>
    <row r="287" spans="1:3" x14ac:dyDescent="0.35">
      <c r="A287" s="1">
        <v>41327</v>
      </c>
      <c r="B287">
        <v>33.190280999999999</v>
      </c>
      <c r="C287" s="3">
        <f t="shared" si="4"/>
        <v>-5.7074103100593909E-3</v>
      </c>
    </row>
    <row r="288" spans="1:3" x14ac:dyDescent="0.35">
      <c r="A288" s="1">
        <v>41330</v>
      </c>
      <c r="B288">
        <v>32.686579000000002</v>
      </c>
      <c r="C288" s="3">
        <f t="shared" si="4"/>
        <v>1.5292526581615729E-2</v>
      </c>
    </row>
    <row r="289" spans="1:3" x14ac:dyDescent="0.35">
      <c r="A289" s="1">
        <v>41331</v>
      </c>
      <c r="B289">
        <v>32.731551000000003</v>
      </c>
      <c r="C289" s="3">
        <f t="shared" si="4"/>
        <v>-1.3749095880455364E-3</v>
      </c>
    </row>
    <row r="290" spans="1:3" x14ac:dyDescent="0.35">
      <c r="A290" s="1">
        <v>41332</v>
      </c>
      <c r="B290">
        <v>33.370170999999999</v>
      </c>
      <c r="C290" s="3">
        <f t="shared" si="4"/>
        <v>-1.9322942005336241E-2</v>
      </c>
    </row>
    <row r="291" spans="1:3" x14ac:dyDescent="0.35">
      <c r="A291" s="1">
        <v>41333</v>
      </c>
      <c r="B291">
        <v>33.253242999999998</v>
      </c>
      <c r="C291" s="3">
        <f t="shared" si="4"/>
        <v>3.5101209330190564E-3</v>
      </c>
    </row>
    <row r="292" spans="1:3" x14ac:dyDescent="0.35">
      <c r="A292" s="1">
        <v>41334</v>
      </c>
      <c r="B292">
        <v>33.415146999999997</v>
      </c>
      <c r="C292" s="3">
        <f t="shared" si="4"/>
        <v>-4.8570039949287214E-3</v>
      </c>
    </row>
    <row r="293" spans="1:3" x14ac:dyDescent="0.35">
      <c r="A293" s="1">
        <v>41337</v>
      </c>
      <c r="B293">
        <v>33.226256999999997</v>
      </c>
      <c r="C293" s="3">
        <f t="shared" si="4"/>
        <v>5.6688633344919026E-3</v>
      </c>
    </row>
    <row r="294" spans="1:3" x14ac:dyDescent="0.35">
      <c r="A294" s="1">
        <v>41338</v>
      </c>
      <c r="B294">
        <v>33.792921</v>
      </c>
      <c r="C294" s="3">
        <f t="shared" si="4"/>
        <v>-1.6910905843205981E-2</v>
      </c>
    </row>
    <row r="295" spans="1:3" x14ac:dyDescent="0.35">
      <c r="A295" s="1">
        <v>41339</v>
      </c>
      <c r="B295">
        <v>33.963818000000003</v>
      </c>
      <c r="C295" s="3">
        <f t="shared" si="4"/>
        <v>-5.0444388237784743E-3</v>
      </c>
    </row>
    <row r="296" spans="1:3" x14ac:dyDescent="0.35">
      <c r="A296" s="1">
        <v>41340</v>
      </c>
      <c r="B296">
        <v>33.756940999999998</v>
      </c>
      <c r="C296" s="3">
        <f t="shared" si="4"/>
        <v>6.1097260749241045E-3</v>
      </c>
    </row>
    <row r="297" spans="1:3" x14ac:dyDescent="0.35">
      <c r="A297" s="1">
        <v>41341</v>
      </c>
      <c r="B297">
        <v>33.640013000000003</v>
      </c>
      <c r="C297" s="3">
        <f t="shared" si="4"/>
        <v>3.4698338834502351E-3</v>
      </c>
    </row>
    <row r="298" spans="1:3" x14ac:dyDescent="0.35">
      <c r="A298" s="1">
        <v>41344</v>
      </c>
      <c r="B298">
        <v>33.747948000000001</v>
      </c>
      <c r="C298" s="3">
        <f t="shared" si="4"/>
        <v>-3.2033939207627427E-3</v>
      </c>
    </row>
    <row r="299" spans="1:3" x14ac:dyDescent="0.35">
      <c r="A299" s="1">
        <v>41345</v>
      </c>
      <c r="B299">
        <v>34.377575</v>
      </c>
      <c r="C299" s="3">
        <f t="shared" si="4"/>
        <v>-1.8484846801954724E-2</v>
      </c>
    </row>
    <row r="300" spans="1:3" x14ac:dyDescent="0.35">
      <c r="A300" s="1">
        <v>41346</v>
      </c>
      <c r="B300">
        <v>34.620431000000004</v>
      </c>
      <c r="C300" s="3">
        <f t="shared" si="4"/>
        <v>-7.0395368496551924E-3</v>
      </c>
    </row>
    <row r="301" spans="1:3" x14ac:dyDescent="0.35">
      <c r="A301" s="1">
        <v>41347</v>
      </c>
      <c r="B301">
        <v>34.611434000000003</v>
      </c>
      <c r="C301" s="3">
        <f t="shared" si="4"/>
        <v>2.5990922101115643E-4</v>
      </c>
    </row>
    <row r="302" spans="1:3" x14ac:dyDescent="0.35">
      <c r="A302" s="1">
        <v>41348</v>
      </c>
      <c r="B302">
        <v>35.043177</v>
      </c>
      <c r="C302" s="3">
        <f t="shared" si="4"/>
        <v>-1.2396839865589815E-2</v>
      </c>
    </row>
    <row r="303" spans="1:3" x14ac:dyDescent="0.35">
      <c r="A303" s="1">
        <v>41351</v>
      </c>
      <c r="B303">
        <v>34.971221999999997</v>
      </c>
      <c r="C303" s="3">
        <f t="shared" si="4"/>
        <v>2.0554350636659002E-3</v>
      </c>
    </row>
    <row r="304" spans="1:3" x14ac:dyDescent="0.35">
      <c r="A304" s="1">
        <v>41352</v>
      </c>
      <c r="B304">
        <v>35.384974999999997</v>
      </c>
      <c r="C304" s="3">
        <f t="shared" si="4"/>
        <v>-1.1761800310771786E-2</v>
      </c>
    </row>
    <row r="305" spans="1:3" x14ac:dyDescent="0.35">
      <c r="A305" s="1">
        <v>41353</v>
      </c>
      <c r="B305">
        <v>35.861691</v>
      </c>
      <c r="C305" s="3">
        <f t="shared" si="4"/>
        <v>-1.3382327656888737E-2</v>
      </c>
    </row>
    <row r="306" spans="1:3" x14ac:dyDescent="0.35">
      <c r="A306" s="1">
        <v>41354</v>
      </c>
      <c r="B306">
        <v>35.717776999999998</v>
      </c>
      <c r="C306" s="3">
        <f t="shared" si="4"/>
        <v>4.0211026412007023E-3</v>
      </c>
    </row>
    <row r="307" spans="1:3" x14ac:dyDescent="0.35">
      <c r="A307" s="1">
        <v>41355</v>
      </c>
      <c r="B307">
        <v>36.329413000000002</v>
      </c>
      <c r="C307" s="3">
        <f t="shared" si="4"/>
        <v>-1.6979168627814012E-2</v>
      </c>
    </row>
    <row r="308" spans="1:3" x14ac:dyDescent="0.35">
      <c r="A308" s="1">
        <v>41358</v>
      </c>
      <c r="B308">
        <v>36.212482000000001</v>
      </c>
      <c r="C308" s="3">
        <f t="shared" si="4"/>
        <v>3.2238226275254078E-3</v>
      </c>
    </row>
    <row r="309" spans="1:3" x14ac:dyDescent="0.35">
      <c r="A309" s="1">
        <v>41359</v>
      </c>
      <c r="B309">
        <v>36.590259000000003</v>
      </c>
      <c r="C309" s="3">
        <f t="shared" si="4"/>
        <v>-1.0378191413379589E-2</v>
      </c>
    </row>
    <row r="310" spans="1:3" x14ac:dyDescent="0.35">
      <c r="A310" s="1">
        <v>41360</v>
      </c>
      <c r="B310">
        <v>36.680204000000003</v>
      </c>
      <c r="C310" s="3">
        <f t="shared" si="4"/>
        <v>-2.4551515439621419E-3</v>
      </c>
    </row>
    <row r="311" spans="1:3" x14ac:dyDescent="0.35">
      <c r="A311" s="1">
        <v>41361</v>
      </c>
      <c r="B311">
        <v>37.048985000000002</v>
      </c>
      <c r="C311" s="3">
        <f t="shared" si="4"/>
        <v>-1.0003746968471727E-2</v>
      </c>
    </row>
    <row r="312" spans="1:3" x14ac:dyDescent="0.35">
      <c r="A312" s="1">
        <v>41365</v>
      </c>
      <c r="B312">
        <v>37.004013</v>
      </c>
      <c r="C312" s="3">
        <f t="shared" si="4"/>
        <v>1.2145897328466049E-3</v>
      </c>
    </row>
    <row r="313" spans="1:3" x14ac:dyDescent="0.35">
      <c r="A313" s="1">
        <v>41366</v>
      </c>
      <c r="B313">
        <v>37.489725</v>
      </c>
      <c r="C313" s="3">
        <f t="shared" si="4"/>
        <v>-1.3040529209124685E-2</v>
      </c>
    </row>
    <row r="314" spans="1:3" x14ac:dyDescent="0.35">
      <c r="A314" s="1">
        <v>41367</v>
      </c>
      <c r="B314">
        <v>37.253883000000002</v>
      </c>
      <c r="C314" s="3">
        <f t="shared" si="4"/>
        <v>6.3107144279790361E-3</v>
      </c>
    </row>
    <row r="315" spans="1:3" x14ac:dyDescent="0.35">
      <c r="A315" s="1">
        <v>41368</v>
      </c>
      <c r="B315">
        <v>36.990828</v>
      </c>
      <c r="C315" s="3">
        <f t="shared" si="4"/>
        <v>7.0861909814690094E-3</v>
      </c>
    </row>
    <row r="316" spans="1:3" x14ac:dyDescent="0.35">
      <c r="A316" s="1">
        <v>41369</v>
      </c>
      <c r="B316">
        <v>36.836626000000003</v>
      </c>
      <c r="C316" s="3">
        <f t="shared" si="4"/>
        <v>4.1773680625780685E-3</v>
      </c>
    </row>
    <row r="317" spans="1:3" x14ac:dyDescent="0.35">
      <c r="A317" s="1">
        <v>41372</v>
      </c>
      <c r="B317">
        <v>36.945475000000002</v>
      </c>
      <c r="C317" s="3">
        <f t="shared" si="4"/>
        <v>-2.9505551480002445E-3</v>
      </c>
    </row>
    <row r="318" spans="1:3" x14ac:dyDescent="0.35">
      <c r="A318" s="1">
        <v>41373</v>
      </c>
      <c r="B318">
        <v>37.036185000000003</v>
      </c>
      <c r="C318" s="3">
        <f t="shared" si="4"/>
        <v>-2.4522306057082055E-3</v>
      </c>
    </row>
    <row r="319" spans="1:3" x14ac:dyDescent="0.35">
      <c r="A319" s="1">
        <v>41374</v>
      </c>
      <c r="B319">
        <v>37.362732000000001</v>
      </c>
      <c r="C319" s="3">
        <f t="shared" si="4"/>
        <v>-8.7783293121823647E-3</v>
      </c>
    </row>
    <row r="320" spans="1:3" x14ac:dyDescent="0.35">
      <c r="A320" s="1">
        <v>41375</v>
      </c>
      <c r="B320">
        <v>37.462510999999999</v>
      </c>
      <c r="C320" s="3">
        <f t="shared" si="4"/>
        <v>-2.6669892443274001E-3</v>
      </c>
    </row>
    <row r="321" spans="1:3" x14ac:dyDescent="0.35">
      <c r="A321" s="1">
        <v>41376</v>
      </c>
      <c r="B321">
        <v>37.571359999999999</v>
      </c>
      <c r="C321" s="3">
        <f t="shared" si="4"/>
        <v>-2.9013317560298013E-3</v>
      </c>
    </row>
    <row r="322" spans="1:3" x14ac:dyDescent="0.35">
      <c r="A322" s="1">
        <v>41379</v>
      </c>
      <c r="B322">
        <v>36.963616999999999</v>
      </c>
      <c r="C322" s="3">
        <f t="shared" si="4"/>
        <v>1.6307953486359938E-2</v>
      </c>
    </row>
    <row r="323" spans="1:3" x14ac:dyDescent="0.35">
      <c r="A323" s="1">
        <v>41380</v>
      </c>
      <c r="B323">
        <v>37.244813999999998</v>
      </c>
      <c r="C323" s="3">
        <f t="shared" si="4"/>
        <v>-7.5786091174805392E-3</v>
      </c>
    </row>
    <row r="324" spans="1:3" x14ac:dyDescent="0.35">
      <c r="A324" s="1">
        <v>41381</v>
      </c>
      <c r="B324">
        <v>37.018042999999999</v>
      </c>
      <c r="C324" s="3">
        <f t="shared" ref="C324:C387" si="5">LN(B323)-LN(B324)</f>
        <v>6.1072712259382378E-3</v>
      </c>
    </row>
    <row r="325" spans="1:3" x14ac:dyDescent="0.35">
      <c r="A325" s="1">
        <v>41382</v>
      </c>
      <c r="B325">
        <v>36.782198999999999</v>
      </c>
      <c r="C325" s="3">
        <f t="shared" si="5"/>
        <v>6.3914371137410164E-3</v>
      </c>
    </row>
    <row r="326" spans="1:3" x14ac:dyDescent="0.35">
      <c r="A326" s="1">
        <v>41383</v>
      </c>
      <c r="B326">
        <v>37.326450999999999</v>
      </c>
      <c r="C326" s="3">
        <f t="shared" si="5"/>
        <v>-1.4688212101308551E-2</v>
      </c>
    </row>
    <row r="327" spans="1:3" x14ac:dyDescent="0.35">
      <c r="A327" s="1">
        <v>41386</v>
      </c>
      <c r="B327">
        <v>38.033974000000001</v>
      </c>
      <c r="C327" s="3">
        <f t="shared" si="5"/>
        <v>-1.8777595512486922E-2</v>
      </c>
    </row>
    <row r="328" spans="1:3" x14ac:dyDescent="0.35">
      <c r="A328" s="1">
        <v>41387</v>
      </c>
      <c r="B328">
        <v>38.369593999999999</v>
      </c>
      <c r="C328" s="3">
        <f t="shared" si="5"/>
        <v>-8.7855100886984339E-3</v>
      </c>
    </row>
    <row r="329" spans="1:3" x14ac:dyDescent="0.35">
      <c r="A329" s="1">
        <v>41388</v>
      </c>
      <c r="B329">
        <v>37.598574999999997</v>
      </c>
      <c r="C329" s="3">
        <f t="shared" si="5"/>
        <v>2.0299172278168243E-2</v>
      </c>
    </row>
    <row r="330" spans="1:3" x14ac:dyDescent="0.35">
      <c r="A330" s="1">
        <v>41389</v>
      </c>
      <c r="B330">
        <v>36.482863999999999</v>
      </c>
      <c r="C330" s="3">
        <f t="shared" si="5"/>
        <v>3.0123479845087342E-2</v>
      </c>
    </row>
    <row r="331" spans="1:3" x14ac:dyDescent="0.35">
      <c r="A331" s="1">
        <v>41390</v>
      </c>
      <c r="B331">
        <v>36.537286999999999</v>
      </c>
      <c r="C331" s="3">
        <f t="shared" si="5"/>
        <v>-1.4906298968679899E-3</v>
      </c>
    </row>
    <row r="332" spans="1:3" x14ac:dyDescent="0.35">
      <c r="A332" s="1">
        <v>41393</v>
      </c>
      <c r="B332">
        <v>36.201667</v>
      </c>
      <c r="C332" s="3">
        <f t="shared" si="5"/>
        <v>9.2281332980501674E-3</v>
      </c>
    </row>
    <row r="333" spans="1:3" x14ac:dyDescent="0.35">
      <c r="A333" s="1">
        <v>41394</v>
      </c>
      <c r="B333">
        <v>36.029322999999998</v>
      </c>
      <c r="C333" s="3">
        <f t="shared" si="5"/>
        <v>4.7720328090643527E-3</v>
      </c>
    </row>
    <row r="334" spans="1:3" x14ac:dyDescent="0.35">
      <c r="A334" s="1">
        <v>41395</v>
      </c>
      <c r="B334">
        <v>36.029322999999998</v>
      </c>
      <c r="C334" s="3">
        <f t="shared" si="5"/>
        <v>0</v>
      </c>
    </row>
    <row r="335" spans="1:3" x14ac:dyDescent="0.35">
      <c r="A335" s="1">
        <v>41396</v>
      </c>
      <c r="B335">
        <v>36.292374000000002</v>
      </c>
      <c r="C335" s="3">
        <f t="shared" si="5"/>
        <v>-7.2745018695652419E-3</v>
      </c>
    </row>
    <row r="336" spans="1:3" x14ac:dyDescent="0.35">
      <c r="A336" s="1">
        <v>41397</v>
      </c>
      <c r="B336">
        <v>36.464722000000002</v>
      </c>
      <c r="C336" s="3">
        <f t="shared" si="5"/>
        <v>-4.7376361026083558E-3</v>
      </c>
    </row>
    <row r="337" spans="1:3" x14ac:dyDescent="0.35">
      <c r="A337" s="1">
        <v>41400</v>
      </c>
      <c r="B337">
        <v>36.301447000000003</v>
      </c>
      <c r="C337" s="3">
        <f t="shared" si="5"/>
        <v>4.4876699230558259E-3</v>
      </c>
    </row>
    <row r="338" spans="1:3" x14ac:dyDescent="0.35">
      <c r="A338" s="1">
        <v>41401</v>
      </c>
      <c r="B338">
        <v>36.301447000000003</v>
      </c>
      <c r="C338" s="3">
        <f t="shared" si="5"/>
        <v>0</v>
      </c>
    </row>
    <row r="339" spans="1:3" x14ac:dyDescent="0.35">
      <c r="A339" s="1">
        <v>41402</v>
      </c>
      <c r="B339">
        <v>35.993039000000003</v>
      </c>
      <c r="C339" s="3">
        <f t="shared" si="5"/>
        <v>8.5320440869502967E-3</v>
      </c>
    </row>
    <row r="340" spans="1:3" x14ac:dyDescent="0.35">
      <c r="A340" s="1">
        <v>41403</v>
      </c>
      <c r="B340">
        <v>36.219808999999998</v>
      </c>
      <c r="C340" s="3">
        <f t="shared" si="5"/>
        <v>-6.2806204633818474E-3</v>
      </c>
    </row>
    <row r="341" spans="1:3" x14ac:dyDescent="0.35">
      <c r="A341" s="1">
        <v>41404</v>
      </c>
      <c r="B341">
        <v>36.727777000000003</v>
      </c>
      <c r="C341" s="3">
        <f t="shared" si="5"/>
        <v>-1.39271561548302E-2</v>
      </c>
    </row>
    <row r="342" spans="1:3" x14ac:dyDescent="0.35">
      <c r="A342" s="1">
        <v>41407</v>
      </c>
      <c r="B342">
        <v>37.135961000000002</v>
      </c>
      <c r="C342" s="3">
        <f t="shared" si="5"/>
        <v>-1.1052464071106716E-2</v>
      </c>
    </row>
    <row r="343" spans="1:3" x14ac:dyDescent="0.35">
      <c r="A343" s="1">
        <v>41408</v>
      </c>
      <c r="B343">
        <v>38.287956000000001</v>
      </c>
      <c r="C343" s="3">
        <f t="shared" si="5"/>
        <v>-3.0549582642585893E-2</v>
      </c>
    </row>
    <row r="344" spans="1:3" x14ac:dyDescent="0.35">
      <c r="A344" s="1">
        <v>41409</v>
      </c>
      <c r="B344">
        <v>40.220042999999997</v>
      </c>
      <c r="C344" s="3">
        <f t="shared" si="5"/>
        <v>-4.9230071483541415E-2</v>
      </c>
    </row>
    <row r="345" spans="1:3" x14ac:dyDescent="0.35">
      <c r="A345" s="1">
        <v>41410</v>
      </c>
      <c r="B345">
        <v>38.795923999999999</v>
      </c>
      <c r="C345" s="3">
        <f t="shared" si="5"/>
        <v>3.605026389923971E-2</v>
      </c>
    </row>
    <row r="346" spans="1:3" x14ac:dyDescent="0.35">
      <c r="A346" s="1">
        <v>41411</v>
      </c>
      <c r="B346">
        <v>39.276676999999999</v>
      </c>
      <c r="C346" s="3">
        <f t="shared" si="5"/>
        <v>-1.23156925834631E-2</v>
      </c>
    </row>
    <row r="347" spans="1:3" x14ac:dyDescent="0.35">
      <c r="A347" s="1">
        <v>41414</v>
      </c>
      <c r="B347">
        <v>39.693933999999999</v>
      </c>
      <c r="C347" s="3">
        <f t="shared" si="5"/>
        <v>-1.0567497900879186E-2</v>
      </c>
    </row>
    <row r="348" spans="1:3" x14ac:dyDescent="0.35">
      <c r="A348" s="1">
        <v>41415</v>
      </c>
      <c r="B348">
        <v>39.966061000000003</v>
      </c>
      <c r="C348" s="3">
        <f t="shared" si="5"/>
        <v>-6.8322389064077171E-3</v>
      </c>
    </row>
    <row r="349" spans="1:3" x14ac:dyDescent="0.35">
      <c r="A349" s="1">
        <v>41416</v>
      </c>
      <c r="B349">
        <v>42.088634999999996</v>
      </c>
      <c r="C349" s="3">
        <f t="shared" si="5"/>
        <v>-5.1747132795255002E-2</v>
      </c>
    </row>
    <row r="350" spans="1:3" x14ac:dyDescent="0.35">
      <c r="A350" s="1">
        <v>41417</v>
      </c>
      <c r="B350">
        <v>42.632883</v>
      </c>
      <c r="C350" s="3">
        <f t="shared" si="5"/>
        <v>-1.2848105170561563E-2</v>
      </c>
    </row>
    <row r="351" spans="1:3" x14ac:dyDescent="0.35">
      <c r="A351" s="1">
        <v>41418</v>
      </c>
      <c r="B351">
        <v>42.995716999999999</v>
      </c>
      <c r="C351" s="3">
        <f t="shared" si="5"/>
        <v>-8.4746491604246188E-3</v>
      </c>
    </row>
    <row r="352" spans="1:3" x14ac:dyDescent="0.35">
      <c r="A352" s="1">
        <v>41422</v>
      </c>
      <c r="B352">
        <v>43.249699</v>
      </c>
      <c r="C352" s="3">
        <f t="shared" si="5"/>
        <v>-5.889767734571727E-3</v>
      </c>
    </row>
    <row r="353" spans="1:3" x14ac:dyDescent="0.35">
      <c r="A353" s="1">
        <v>41423</v>
      </c>
      <c r="B353">
        <v>42.369827999999998</v>
      </c>
      <c r="C353" s="3">
        <f t="shared" si="5"/>
        <v>2.0553768661914606E-2</v>
      </c>
    </row>
    <row r="354" spans="1:3" x14ac:dyDescent="0.35">
      <c r="A354" s="1">
        <v>41424</v>
      </c>
      <c r="B354">
        <v>42.651024999999997</v>
      </c>
      <c r="C354" s="3">
        <f t="shared" si="5"/>
        <v>-6.6148013200426625E-3</v>
      </c>
    </row>
    <row r="355" spans="1:3" x14ac:dyDescent="0.35">
      <c r="A355" s="1">
        <v>41425</v>
      </c>
      <c r="B355">
        <v>41.734870000000001</v>
      </c>
      <c r="C355" s="3">
        <f t="shared" si="5"/>
        <v>2.1714316067955597E-2</v>
      </c>
    </row>
    <row r="356" spans="1:3" x14ac:dyDescent="0.35">
      <c r="A356" s="1">
        <v>41428</v>
      </c>
      <c r="B356">
        <v>43.168061999999999</v>
      </c>
      <c r="C356" s="3">
        <f t="shared" si="5"/>
        <v>-3.3763925867116296E-2</v>
      </c>
    </row>
    <row r="357" spans="1:3" x14ac:dyDescent="0.35">
      <c r="A357" s="1">
        <v>41429</v>
      </c>
      <c r="B357">
        <v>42.478681000000002</v>
      </c>
      <c r="C357" s="3">
        <f t="shared" si="5"/>
        <v>1.6098589727600032E-2</v>
      </c>
    </row>
    <row r="358" spans="1:3" x14ac:dyDescent="0.35">
      <c r="A358" s="1">
        <v>41430</v>
      </c>
      <c r="B358">
        <v>41.880003000000002</v>
      </c>
      <c r="C358" s="3">
        <f t="shared" si="5"/>
        <v>1.4193868910215901E-2</v>
      </c>
    </row>
    <row r="359" spans="1:3" x14ac:dyDescent="0.35">
      <c r="A359" s="1">
        <v>41431</v>
      </c>
      <c r="B359">
        <v>42.632883</v>
      </c>
      <c r="C359" s="3">
        <f t="shared" si="5"/>
        <v>-1.7817399285530833E-2</v>
      </c>
    </row>
    <row r="360" spans="1:3" x14ac:dyDescent="0.35">
      <c r="A360" s="1">
        <v>41432</v>
      </c>
      <c r="B360">
        <v>43.086424000000001</v>
      </c>
      <c r="C360" s="3">
        <f t="shared" si="5"/>
        <v>-1.0582102170262342E-2</v>
      </c>
    </row>
    <row r="361" spans="1:3" x14ac:dyDescent="0.35">
      <c r="A361" s="1">
        <v>41435</v>
      </c>
      <c r="B361">
        <v>42.914079999999998</v>
      </c>
      <c r="C361" s="3">
        <f t="shared" si="5"/>
        <v>4.0079818767093656E-3</v>
      </c>
    </row>
    <row r="362" spans="1:3" x14ac:dyDescent="0.35">
      <c r="A362" s="1">
        <v>41436</v>
      </c>
      <c r="B362">
        <v>42.895938000000001</v>
      </c>
      <c r="C362" s="3">
        <f t="shared" si="5"/>
        <v>4.2284107830647955E-4</v>
      </c>
    </row>
    <row r="363" spans="1:3" x14ac:dyDescent="0.35">
      <c r="A363" s="1">
        <v>41437</v>
      </c>
      <c r="B363">
        <v>42.242837000000002</v>
      </c>
      <c r="C363" s="3">
        <f t="shared" si="5"/>
        <v>1.5342335167973786E-2</v>
      </c>
    </row>
    <row r="364" spans="1:3" x14ac:dyDescent="0.35">
      <c r="A364" s="1">
        <v>41438</v>
      </c>
      <c r="B364">
        <v>42.787084999999998</v>
      </c>
      <c r="C364" s="3">
        <f t="shared" si="5"/>
        <v>-1.2801503746530773E-2</v>
      </c>
    </row>
    <row r="365" spans="1:3" x14ac:dyDescent="0.35">
      <c r="A365" s="1">
        <v>41439</v>
      </c>
      <c r="B365">
        <v>42.451466000000003</v>
      </c>
      <c r="C365" s="3">
        <f t="shared" si="5"/>
        <v>7.8748578070988451E-3</v>
      </c>
    </row>
    <row r="366" spans="1:3" x14ac:dyDescent="0.35">
      <c r="A366" s="1">
        <v>41442</v>
      </c>
      <c r="B366">
        <v>42.124915999999999</v>
      </c>
      <c r="C366" s="3">
        <f t="shared" si="5"/>
        <v>7.7220523025509635E-3</v>
      </c>
    </row>
    <row r="367" spans="1:3" x14ac:dyDescent="0.35">
      <c r="A367" s="1">
        <v>41443</v>
      </c>
      <c r="B367">
        <v>42.496819000000002</v>
      </c>
      <c r="C367" s="3">
        <f t="shared" si="5"/>
        <v>-8.789831465111142E-3</v>
      </c>
    </row>
    <row r="368" spans="1:3" x14ac:dyDescent="0.35">
      <c r="A368" s="1">
        <v>41444</v>
      </c>
      <c r="B368">
        <v>41.771154000000003</v>
      </c>
      <c r="C368" s="3">
        <f t="shared" si="5"/>
        <v>1.7223220459074984E-2</v>
      </c>
    </row>
    <row r="369" spans="1:3" x14ac:dyDescent="0.35">
      <c r="A369" s="1">
        <v>41445</v>
      </c>
      <c r="B369">
        <v>40.437745</v>
      </c>
      <c r="C369" s="3">
        <f t="shared" si="5"/>
        <v>3.2442374635914817E-2</v>
      </c>
    </row>
    <row r="370" spans="1:3" x14ac:dyDescent="0.35">
      <c r="A370" s="1">
        <v>41446</v>
      </c>
      <c r="B370">
        <v>41.480888</v>
      </c>
      <c r="C370" s="3">
        <f t="shared" si="5"/>
        <v>-2.5469160064228724E-2</v>
      </c>
    </row>
    <row r="371" spans="1:3" x14ac:dyDescent="0.35">
      <c r="A371" s="1">
        <v>41449</v>
      </c>
      <c r="B371">
        <v>41.245047999999997</v>
      </c>
      <c r="C371" s="3">
        <f t="shared" si="5"/>
        <v>5.7017339501603814E-3</v>
      </c>
    </row>
    <row r="372" spans="1:3" x14ac:dyDescent="0.35">
      <c r="A372" s="1">
        <v>41450</v>
      </c>
      <c r="B372">
        <v>40.981993000000003</v>
      </c>
      <c r="C372" s="3">
        <f t="shared" si="5"/>
        <v>6.3982819815149305E-3</v>
      </c>
    </row>
    <row r="373" spans="1:3" x14ac:dyDescent="0.35">
      <c r="A373" s="1">
        <v>41451</v>
      </c>
      <c r="B373">
        <v>42.15213</v>
      </c>
      <c r="C373" s="3">
        <f t="shared" si="5"/>
        <v>-2.8152441870973099E-2</v>
      </c>
    </row>
    <row r="374" spans="1:3" x14ac:dyDescent="0.35">
      <c r="A374" s="1">
        <v>41452</v>
      </c>
      <c r="B374">
        <v>41.997923999999998</v>
      </c>
      <c r="C374" s="3">
        <f t="shared" si="5"/>
        <v>3.6650284885961781E-3</v>
      </c>
    </row>
    <row r="375" spans="1:3" x14ac:dyDescent="0.35">
      <c r="A375" s="1">
        <v>41453</v>
      </c>
      <c r="B375">
        <v>40.537520999999998</v>
      </c>
      <c r="C375" s="3">
        <f t="shared" si="5"/>
        <v>3.5392198818152476E-2</v>
      </c>
    </row>
    <row r="376" spans="1:3" x14ac:dyDescent="0.35">
      <c r="A376" s="1">
        <v>41456</v>
      </c>
      <c r="B376">
        <v>40.655442999999998</v>
      </c>
      <c r="C376" s="3">
        <f t="shared" si="5"/>
        <v>-2.9047364969665423E-3</v>
      </c>
    </row>
    <row r="377" spans="1:3" x14ac:dyDescent="0.35">
      <c r="A377" s="1">
        <v>41457</v>
      </c>
      <c r="B377">
        <v>40.216616999999999</v>
      </c>
      <c r="C377" s="3">
        <f t="shared" si="5"/>
        <v>1.0852457744159771E-2</v>
      </c>
    </row>
    <row r="378" spans="1:3" x14ac:dyDescent="0.35">
      <c r="A378" s="1">
        <v>41458</v>
      </c>
      <c r="B378">
        <v>39.604087</v>
      </c>
      <c r="C378" s="3">
        <f t="shared" si="5"/>
        <v>1.5347948419303314E-2</v>
      </c>
    </row>
    <row r="379" spans="1:3" x14ac:dyDescent="0.35">
      <c r="A379" s="1">
        <v>41460</v>
      </c>
      <c r="B379">
        <v>40.390318000000001</v>
      </c>
      <c r="C379" s="3">
        <f t="shared" si="5"/>
        <v>-1.9657782774618937E-2</v>
      </c>
    </row>
    <row r="380" spans="1:3" x14ac:dyDescent="0.35">
      <c r="A380" s="1">
        <v>41463</v>
      </c>
      <c r="B380">
        <v>40.198332000000001</v>
      </c>
      <c r="C380" s="3">
        <f t="shared" si="5"/>
        <v>4.7646005534547342E-3</v>
      </c>
    </row>
    <row r="381" spans="1:3" x14ac:dyDescent="0.35">
      <c r="A381" s="1">
        <v>41464</v>
      </c>
      <c r="B381">
        <v>40.719437999999997</v>
      </c>
      <c r="C381" s="3">
        <f t="shared" si="5"/>
        <v>-1.2880068348492646E-2</v>
      </c>
    </row>
    <row r="382" spans="1:3" x14ac:dyDescent="0.35">
      <c r="A382" s="1">
        <v>41465</v>
      </c>
      <c r="B382">
        <v>41.011989</v>
      </c>
      <c r="C382" s="3">
        <f t="shared" si="5"/>
        <v>-7.1588680183123365E-3</v>
      </c>
    </row>
    <row r="383" spans="1:3" x14ac:dyDescent="0.35">
      <c r="A383" s="1">
        <v>41466</v>
      </c>
      <c r="B383">
        <v>42.081626999999997</v>
      </c>
      <c r="C383" s="3">
        <f t="shared" si="5"/>
        <v>-2.5746793537045232E-2</v>
      </c>
    </row>
    <row r="384" spans="1:3" x14ac:dyDescent="0.35">
      <c r="A384" s="1">
        <v>41467</v>
      </c>
      <c r="B384">
        <v>41.880499999999998</v>
      </c>
      <c r="C384" s="3">
        <f t="shared" si="5"/>
        <v>4.7909073266341196E-3</v>
      </c>
    </row>
    <row r="385" spans="1:3" x14ac:dyDescent="0.35">
      <c r="A385" s="1">
        <v>41470</v>
      </c>
      <c r="B385">
        <v>41.286254999999997</v>
      </c>
      <c r="C385" s="3">
        <f t="shared" si="5"/>
        <v>1.4290688946870134E-2</v>
      </c>
    </row>
    <row r="386" spans="1:3" x14ac:dyDescent="0.35">
      <c r="A386" s="1">
        <v>41471</v>
      </c>
      <c r="B386">
        <v>41.130839000000002</v>
      </c>
      <c r="C386" s="3">
        <f t="shared" si="5"/>
        <v>3.7714550871714714E-3</v>
      </c>
    </row>
    <row r="387" spans="1:3" x14ac:dyDescent="0.35">
      <c r="A387" s="1">
        <v>41472</v>
      </c>
      <c r="B387">
        <v>40.692008999999999</v>
      </c>
      <c r="C387" s="3">
        <f t="shared" si="5"/>
        <v>1.0726446664824696E-2</v>
      </c>
    </row>
    <row r="388" spans="1:3" x14ac:dyDescent="0.35">
      <c r="A388" s="1">
        <v>41473</v>
      </c>
      <c r="B388">
        <v>40.180047000000002</v>
      </c>
      <c r="C388" s="3">
        <f t="shared" ref="C388:C451" si="6">LN(B387)-LN(B388)</f>
        <v>1.2661204982880925E-2</v>
      </c>
    </row>
    <row r="389" spans="1:3" x14ac:dyDescent="0.35">
      <c r="A389" s="1">
        <v>41474</v>
      </c>
      <c r="B389">
        <v>40.399458000000003</v>
      </c>
      <c r="C389" s="3">
        <f t="shared" si="6"/>
        <v>-5.4458399132353286E-3</v>
      </c>
    </row>
    <row r="390" spans="1:3" x14ac:dyDescent="0.35">
      <c r="A390" s="1">
        <v>41477</v>
      </c>
      <c r="B390">
        <v>41.139978999999997</v>
      </c>
      <c r="C390" s="3">
        <f t="shared" si="6"/>
        <v>-1.8164004737039274E-2</v>
      </c>
    </row>
    <row r="391" spans="1:3" x14ac:dyDescent="0.35">
      <c r="A391" s="1">
        <v>41478</v>
      </c>
      <c r="B391">
        <v>41.313679999999998</v>
      </c>
      <c r="C391" s="3">
        <f t="shared" si="6"/>
        <v>-4.2133062150915279E-3</v>
      </c>
    </row>
    <row r="392" spans="1:3" x14ac:dyDescent="0.35">
      <c r="A392" s="1">
        <v>41479</v>
      </c>
      <c r="B392">
        <v>40.765149000000001</v>
      </c>
      <c r="C392" s="3">
        <f t="shared" si="6"/>
        <v>1.336615478318004E-2</v>
      </c>
    </row>
    <row r="393" spans="1:3" x14ac:dyDescent="0.35">
      <c r="A393" s="1">
        <v>41480</v>
      </c>
      <c r="B393">
        <v>40.161762000000003</v>
      </c>
      <c r="C393" s="3">
        <f t="shared" si="6"/>
        <v>1.491217628146968E-2</v>
      </c>
    </row>
    <row r="394" spans="1:3" x14ac:dyDescent="0.35">
      <c r="A394" s="1">
        <v>41481</v>
      </c>
      <c r="B394">
        <v>40.426887999999998</v>
      </c>
      <c r="C394" s="3">
        <f t="shared" si="6"/>
        <v>-6.5797592219931644E-3</v>
      </c>
    </row>
    <row r="395" spans="1:3" x14ac:dyDescent="0.35">
      <c r="A395" s="1">
        <v>41484</v>
      </c>
      <c r="B395">
        <v>40.006343000000001</v>
      </c>
      <c r="C395" s="3">
        <f t="shared" si="6"/>
        <v>1.0457091602751323E-2</v>
      </c>
    </row>
    <row r="396" spans="1:3" x14ac:dyDescent="0.35">
      <c r="A396" s="1">
        <v>41485</v>
      </c>
      <c r="B396">
        <v>39.613230999999999</v>
      </c>
      <c r="C396" s="3">
        <f t="shared" si="6"/>
        <v>9.874837924573665E-3</v>
      </c>
    </row>
    <row r="397" spans="1:3" x14ac:dyDescent="0.35">
      <c r="A397" s="1">
        <v>41486</v>
      </c>
      <c r="B397">
        <v>39.530951000000002</v>
      </c>
      <c r="C397" s="3">
        <f t="shared" si="6"/>
        <v>2.0792439207499847E-3</v>
      </c>
    </row>
    <row r="398" spans="1:3" x14ac:dyDescent="0.35">
      <c r="A398" s="1">
        <v>41487</v>
      </c>
      <c r="B398">
        <v>40.216616999999999</v>
      </c>
      <c r="C398" s="3">
        <f t="shared" si="6"/>
        <v>-1.719633372803564E-2</v>
      </c>
    </row>
    <row r="399" spans="1:3" x14ac:dyDescent="0.35">
      <c r="A399" s="1">
        <v>41488</v>
      </c>
      <c r="B399">
        <v>40.079481999999999</v>
      </c>
      <c r="C399" s="3">
        <f t="shared" si="6"/>
        <v>3.4157358835664731E-3</v>
      </c>
    </row>
    <row r="400" spans="1:3" x14ac:dyDescent="0.35">
      <c r="A400" s="1">
        <v>41491</v>
      </c>
      <c r="B400">
        <v>39.878352</v>
      </c>
      <c r="C400" s="3">
        <f t="shared" si="6"/>
        <v>5.0309122735323619E-3</v>
      </c>
    </row>
    <row r="401" spans="1:3" x14ac:dyDescent="0.35">
      <c r="A401" s="1">
        <v>41492</v>
      </c>
      <c r="B401">
        <v>40.353748000000003</v>
      </c>
      <c r="C401" s="3">
        <f t="shared" si="6"/>
        <v>-1.1850657371021533E-2</v>
      </c>
    </row>
    <row r="402" spans="1:3" x14ac:dyDescent="0.35">
      <c r="A402" s="1">
        <v>41493</v>
      </c>
      <c r="B402">
        <v>39.988061000000002</v>
      </c>
      <c r="C402" s="3">
        <f t="shared" si="6"/>
        <v>9.1033430774762891E-3</v>
      </c>
    </row>
    <row r="403" spans="1:3" x14ac:dyDescent="0.35">
      <c r="A403" s="1">
        <v>41494</v>
      </c>
      <c r="B403">
        <v>40.225757999999999</v>
      </c>
      <c r="C403" s="3">
        <f t="shared" si="6"/>
        <v>-5.9266021419785986E-3</v>
      </c>
    </row>
    <row r="404" spans="1:3" x14ac:dyDescent="0.35">
      <c r="A404" s="1">
        <v>41495</v>
      </c>
      <c r="B404">
        <v>39.942348000000003</v>
      </c>
      <c r="C404" s="3">
        <f t="shared" si="6"/>
        <v>7.0704222614015322E-3</v>
      </c>
    </row>
    <row r="405" spans="1:3" x14ac:dyDescent="0.35">
      <c r="A405" s="1">
        <v>41498</v>
      </c>
      <c r="B405">
        <v>39.412101</v>
      </c>
      <c r="C405" s="3">
        <f t="shared" si="6"/>
        <v>1.3364213313773021E-2</v>
      </c>
    </row>
    <row r="406" spans="1:3" x14ac:dyDescent="0.35">
      <c r="A406" s="1">
        <v>41499</v>
      </c>
      <c r="B406">
        <v>39.613230999999999</v>
      </c>
      <c r="C406" s="3">
        <f t="shared" si="6"/>
        <v>-5.0902774894638902E-3</v>
      </c>
    </row>
    <row r="407" spans="1:3" x14ac:dyDescent="0.35">
      <c r="A407" s="1">
        <v>41500</v>
      </c>
      <c r="B407">
        <v>39.247540999999998</v>
      </c>
      <c r="C407" s="3">
        <f t="shared" si="6"/>
        <v>9.2743860333608374E-3</v>
      </c>
    </row>
    <row r="408" spans="1:3" x14ac:dyDescent="0.35">
      <c r="A408" s="1">
        <v>41501</v>
      </c>
      <c r="B408">
        <v>38.379029000000003</v>
      </c>
      <c r="C408" s="3">
        <f t="shared" si="6"/>
        <v>2.237760196002947E-2</v>
      </c>
    </row>
    <row r="409" spans="1:3" x14ac:dyDescent="0.35">
      <c r="A409" s="1">
        <v>41502</v>
      </c>
      <c r="B409">
        <v>38.104762999999998</v>
      </c>
      <c r="C409" s="3">
        <f t="shared" si="6"/>
        <v>7.1719031817605305E-3</v>
      </c>
    </row>
    <row r="410" spans="1:3" x14ac:dyDescent="0.35">
      <c r="A410" s="1">
        <v>41505</v>
      </c>
      <c r="B410">
        <v>38.351604000000002</v>
      </c>
      <c r="C410" s="3">
        <f t="shared" si="6"/>
        <v>-6.4570647894375277E-3</v>
      </c>
    </row>
    <row r="411" spans="1:3" x14ac:dyDescent="0.35">
      <c r="A411" s="1">
        <v>41506</v>
      </c>
      <c r="B411">
        <v>38.004198000000002</v>
      </c>
      <c r="C411" s="3">
        <f t="shared" si="6"/>
        <v>9.099724923134378E-3</v>
      </c>
    </row>
    <row r="412" spans="1:3" x14ac:dyDescent="0.35">
      <c r="A412" s="1">
        <v>41507</v>
      </c>
      <c r="B412">
        <v>37.775643000000002</v>
      </c>
      <c r="C412" s="3">
        <f t="shared" si="6"/>
        <v>6.032097455054064E-3</v>
      </c>
    </row>
    <row r="413" spans="1:3" x14ac:dyDescent="0.35">
      <c r="A413" s="1">
        <v>41508</v>
      </c>
      <c r="B413">
        <v>38.086478999999997</v>
      </c>
      <c r="C413" s="3">
        <f t="shared" si="6"/>
        <v>-8.1948074036373164E-3</v>
      </c>
    </row>
    <row r="414" spans="1:3" x14ac:dyDescent="0.35">
      <c r="A414" s="1">
        <v>41509</v>
      </c>
      <c r="B414">
        <v>38.616728999999999</v>
      </c>
      <c r="C414" s="3">
        <f t="shared" si="6"/>
        <v>-1.3826239107797456E-2</v>
      </c>
    </row>
    <row r="415" spans="1:3" x14ac:dyDescent="0.35">
      <c r="A415" s="1">
        <v>41512</v>
      </c>
      <c r="B415">
        <v>38.781286000000001</v>
      </c>
      <c r="C415" s="3">
        <f t="shared" si="6"/>
        <v>-4.2522343228830195E-3</v>
      </c>
    </row>
    <row r="416" spans="1:3" x14ac:dyDescent="0.35">
      <c r="A416" s="1">
        <v>41513</v>
      </c>
      <c r="B416">
        <v>38.095618999999999</v>
      </c>
      <c r="C416" s="3">
        <f t="shared" si="6"/>
        <v>1.7838522043575278E-2</v>
      </c>
    </row>
    <row r="417" spans="1:3" x14ac:dyDescent="0.35">
      <c r="A417" s="1">
        <v>41514</v>
      </c>
      <c r="B417">
        <v>38.42474</v>
      </c>
      <c r="C417" s="3">
        <f t="shared" si="6"/>
        <v>-8.6022343291434211E-3</v>
      </c>
    </row>
    <row r="418" spans="1:3" x14ac:dyDescent="0.35">
      <c r="A418" s="1">
        <v>41515</v>
      </c>
      <c r="B418">
        <v>38.205328000000002</v>
      </c>
      <c r="C418" s="3">
        <f t="shared" si="6"/>
        <v>5.726540647274625E-3</v>
      </c>
    </row>
    <row r="419" spans="1:3" x14ac:dyDescent="0.35">
      <c r="A419" s="1">
        <v>41516</v>
      </c>
      <c r="B419">
        <v>38.113903999999998</v>
      </c>
      <c r="C419" s="3">
        <f t="shared" si="6"/>
        <v>2.3958323828847661E-3</v>
      </c>
    </row>
    <row r="420" spans="1:3" x14ac:dyDescent="0.35">
      <c r="A420" s="1">
        <v>41520</v>
      </c>
      <c r="B420">
        <v>38.141333000000003</v>
      </c>
      <c r="C420" s="3">
        <f t="shared" si="6"/>
        <v>-7.1939980156310313E-4</v>
      </c>
    </row>
    <row r="421" spans="1:3" x14ac:dyDescent="0.35">
      <c r="A421" s="1">
        <v>41521</v>
      </c>
      <c r="B421">
        <v>38.388173000000002</v>
      </c>
      <c r="C421" s="3">
        <f t="shared" si="6"/>
        <v>-6.4508676168135715E-3</v>
      </c>
    </row>
    <row r="422" spans="1:3" x14ac:dyDescent="0.35">
      <c r="A422" s="1">
        <v>41522</v>
      </c>
      <c r="B422">
        <v>38.141333000000003</v>
      </c>
      <c r="C422" s="3">
        <f t="shared" si="6"/>
        <v>6.4508676168135715E-3</v>
      </c>
    </row>
    <row r="423" spans="1:3" x14ac:dyDescent="0.35">
      <c r="A423" s="1">
        <v>41523</v>
      </c>
      <c r="B423">
        <v>38.296748999999998</v>
      </c>
      <c r="C423" s="3">
        <f t="shared" si="6"/>
        <v>-4.0664603322850823E-3</v>
      </c>
    </row>
    <row r="424" spans="1:3" x14ac:dyDescent="0.35">
      <c r="A424" s="1">
        <v>41526</v>
      </c>
      <c r="B424">
        <v>38.671579999999999</v>
      </c>
      <c r="C424" s="3">
        <f t="shared" si="6"/>
        <v>-9.7399532538458011E-3</v>
      </c>
    </row>
    <row r="425" spans="1:3" x14ac:dyDescent="0.35">
      <c r="A425" s="1">
        <v>41527</v>
      </c>
      <c r="B425">
        <v>38.872709999999998</v>
      </c>
      <c r="C425" s="3">
        <f t="shared" si="6"/>
        <v>-5.1874986807205481E-3</v>
      </c>
    </row>
    <row r="426" spans="1:3" x14ac:dyDescent="0.35">
      <c r="A426" s="1">
        <v>41528</v>
      </c>
      <c r="B426">
        <v>39.549232000000003</v>
      </c>
      <c r="C426" s="3">
        <f t="shared" si="6"/>
        <v>-1.7253813555558217E-2</v>
      </c>
    </row>
    <row r="427" spans="1:3" x14ac:dyDescent="0.35">
      <c r="A427" s="1">
        <v>41529</v>
      </c>
      <c r="B427">
        <v>39.933207000000003</v>
      </c>
      <c r="C427" s="3">
        <f t="shared" si="6"/>
        <v>-9.6619578347514334E-3</v>
      </c>
    </row>
    <row r="428" spans="1:3" x14ac:dyDescent="0.35">
      <c r="A428" s="1">
        <v>41530</v>
      </c>
      <c r="B428">
        <v>39.823501</v>
      </c>
      <c r="C428" s="3">
        <f t="shared" si="6"/>
        <v>2.7510179880749774E-3</v>
      </c>
    </row>
    <row r="429" spans="1:3" x14ac:dyDescent="0.35">
      <c r="A429" s="1">
        <v>41533</v>
      </c>
      <c r="B429">
        <v>41.267969999999998</v>
      </c>
      <c r="C429" s="3">
        <f t="shared" si="6"/>
        <v>-3.5629438868204577E-2</v>
      </c>
    </row>
    <row r="430" spans="1:3" x14ac:dyDescent="0.35">
      <c r="A430" s="1">
        <v>41534</v>
      </c>
      <c r="B430">
        <v>41.505668999999997</v>
      </c>
      <c r="C430" s="3">
        <f t="shared" si="6"/>
        <v>-5.7433660346766224E-3</v>
      </c>
    </row>
    <row r="431" spans="1:3" x14ac:dyDescent="0.35">
      <c r="A431" s="1">
        <v>41535</v>
      </c>
      <c r="B431">
        <v>42.529597000000003</v>
      </c>
      <c r="C431" s="3">
        <f t="shared" si="6"/>
        <v>-2.4370213239379268E-2</v>
      </c>
    </row>
    <row r="432" spans="1:3" x14ac:dyDescent="0.35">
      <c r="A432" s="1">
        <v>41536</v>
      </c>
      <c r="B432">
        <v>43.452959</v>
      </c>
      <c r="C432" s="3">
        <f t="shared" si="6"/>
        <v>-2.1478717102027201E-2</v>
      </c>
    </row>
    <row r="433" spans="1:3" x14ac:dyDescent="0.35">
      <c r="A433" s="1">
        <v>41537</v>
      </c>
      <c r="B433">
        <v>42.767293000000002</v>
      </c>
      <c r="C433" s="3">
        <f t="shared" si="6"/>
        <v>1.590532244976739E-2</v>
      </c>
    </row>
    <row r="434" spans="1:3" x14ac:dyDescent="0.35">
      <c r="A434" s="1">
        <v>41540</v>
      </c>
      <c r="B434">
        <v>42.557022000000003</v>
      </c>
      <c r="C434" s="3">
        <f t="shared" si="6"/>
        <v>4.9287574279337498E-3</v>
      </c>
    </row>
    <row r="435" spans="1:3" x14ac:dyDescent="0.35">
      <c r="A435" s="1">
        <v>41541</v>
      </c>
      <c r="B435">
        <v>42.803863</v>
      </c>
      <c r="C435" s="3">
        <f t="shared" si="6"/>
        <v>-5.7834847434414804E-3</v>
      </c>
    </row>
    <row r="436" spans="1:3" x14ac:dyDescent="0.35">
      <c r="A436" s="1">
        <v>41542</v>
      </c>
      <c r="B436">
        <v>42.611877</v>
      </c>
      <c r="C436" s="3">
        <f t="shared" si="6"/>
        <v>4.4953382902348515E-3</v>
      </c>
    </row>
    <row r="437" spans="1:3" x14ac:dyDescent="0.35">
      <c r="A437" s="1">
        <v>41543</v>
      </c>
      <c r="B437">
        <v>42.904428000000003</v>
      </c>
      <c r="C437" s="3">
        <f t="shared" si="6"/>
        <v>-6.8420201567591654E-3</v>
      </c>
    </row>
    <row r="438" spans="1:3" x14ac:dyDescent="0.35">
      <c r="A438" s="1">
        <v>41544</v>
      </c>
      <c r="B438">
        <v>42.237045999999999</v>
      </c>
      <c r="C438" s="3">
        <f t="shared" si="6"/>
        <v>1.567733415029382E-2</v>
      </c>
    </row>
    <row r="439" spans="1:3" x14ac:dyDescent="0.35">
      <c r="A439" s="1">
        <v>41547</v>
      </c>
      <c r="B439">
        <v>42.310181999999998</v>
      </c>
      <c r="C439" s="3">
        <f t="shared" si="6"/>
        <v>-1.7300630658656502E-3</v>
      </c>
    </row>
    <row r="440" spans="1:3" x14ac:dyDescent="0.35">
      <c r="A440" s="1">
        <v>41548</v>
      </c>
      <c r="B440">
        <v>43.187837999999999</v>
      </c>
      <c r="C440" s="3">
        <f t="shared" si="6"/>
        <v>-2.0531161529628417E-2</v>
      </c>
    </row>
    <row r="441" spans="1:3" x14ac:dyDescent="0.35">
      <c r="A441" s="1">
        <v>41549</v>
      </c>
      <c r="B441">
        <v>43.224679000000002</v>
      </c>
      <c r="C441" s="3">
        <f t="shared" si="6"/>
        <v>-8.5267744792405509E-4</v>
      </c>
    </row>
    <row r="442" spans="1:3" x14ac:dyDescent="0.35">
      <c r="A442" s="1">
        <v>41550</v>
      </c>
      <c r="B442">
        <v>42.883893</v>
      </c>
      <c r="C442" s="3">
        <f t="shared" si="6"/>
        <v>7.915304396015177E-3</v>
      </c>
    </row>
    <row r="443" spans="1:3" x14ac:dyDescent="0.35">
      <c r="A443" s="1">
        <v>41551</v>
      </c>
      <c r="B443">
        <v>43.768096</v>
      </c>
      <c r="C443" s="3">
        <f t="shared" si="6"/>
        <v>-2.0408849254601513E-2</v>
      </c>
    </row>
    <row r="444" spans="1:3" x14ac:dyDescent="0.35">
      <c r="A444" s="1">
        <v>41554</v>
      </c>
      <c r="B444">
        <v>43.307572999999998</v>
      </c>
      <c r="C444" s="3">
        <f t="shared" si="6"/>
        <v>1.0577634352601173E-2</v>
      </c>
    </row>
    <row r="445" spans="1:3" x14ac:dyDescent="0.35">
      <c r="A445" s="1">
        <v>41555</v>
      </c>
      <c r="B445">
        <v>42.920732000000001</v>
      </c>
      <c r="C445" s="3">
        <f t="shared" si="6"/>
        <v>8.9725431867284655E-3</v>
      </c>
    </row>
    <row r="446" spans="1:3" x14ac:dyDescent="0.35">
      <c r="A446" s="1">
        <v>41556</v>
      </c>
      <c r="B446">
        <v>42.745735000000003</v>
      </c>
      <c r="C446" s="3">
        <f t="shared" si="6"/>
        <v>4.0855482791521958E-3</v>
      </c>
    </row>
    <row r="447" spans="1:3" x14ac:dyDescent="0.35">
      <c r="A447" s="1">
        <v>41557</v>
      </c>
      <c r="B447">
        <v>44.062829999999998</v>
      </c>
      <c r="C447" s="3">
        <f t="shared" si="6"/>
        <v>-3.0347145582213297E-2</v>
      </c>
    </row>
    <row r="448" spans="1:3" x14ac:dyDescent="0.35">
      <c r="A448" s="1">
        <v>41558</v>
      </c>
      <c r="B448">
        <v>43.915463000000003</v>
      </c>
      <c r="C448" s="3">
        <f t="shared" si="6"/>
        <v>3.3500794980274584E-3</v>
      </c>
    </row>
    <row r="449" spans="1:3" x14ac:dyDescent="0.35">
      <c r="A449" s="1">
        <v>41561</v>
      </c>
      <c r="B449">
        <v>43.906250999999997</v>
      </c>
      <c r="C449" s="3">
        <f t="shared" si="6"/>
        <v>2.0978866419696374E-4</v>
      </c>
    </row>
    <row r="450" spans="1:3" x14ac:dyDescent="0.35">
      <c r="A450" s="1">
        <v>41562</v>
      </c>
      <c r="B450">
        <v>43.648358999999999</v>
      </c>
      <c r="C450" s="3">
        <f t="shared" si="6"/>
        <v>5.8910146667181529E-3</v>
      </c>
    </row>
    <row r="451" spans="1:3" x14ac:dyDescent="0.35">
      <c r="A451" s="1">
        <v>41563</v>
      </c>
      <c r="B451">
        <v>44.947032999999998</v>
      </c>
      <c r="C451" s="3">
        <f t="shared" si="6"/>
        <v>-2.9319064987808563E-2</v>
      </c>
    </row>
    <row r="452" spans="1:3" x14ac:dyDescent="0.35">
      <c r="A452" s="1">
        <v>41564</v>
      </c>
      <c r="B452">
        <v>45.748342000000001</v>
      </c>
      <c r="C452" s="3">
        <f t="shared" ref="C452:C515" si="7">LN(B451)-LN(B452)</f>
        <v>-1.7670798562660739E-2</v>
      </c>
    </row>
    <row r="453" spans="1:3" x14ac:dyDescent="0.35">
      <c r="A453" s="1">
        <v>41565</v>
      </c>
      <c r="B453">
        <v>45.794396999999996</v>
      </c>
      <c r="C453" s="3">
        <f t="shared" si="7"/>
        <v>-1.0061967642376324E-3</v>
      </c>
    </row>
    <row r="454" spans="1:3" x14ac:dyDescent="0.35">
      <c r="A454" s="1">
        <v>41568</v>
      </c>
      <c r="B454">
        <v>45.379925999999998</v>
      </c>
      <c r="C454" s="3">
        <f t="shared" si="7"/>
        <v>9.0918987158485898E-3</v>
      </c>
    </row>
    <row r="455" spans="1:3" x14ac:dyDescent="0.35">
      <c r="A455" s="1">
        <v>41569</v>
      </c>
      <c r="B455">
        <v>45.803606000000002</v>
      </c>
      <c r="C455" s="3">
        <f t="shared" si="7"/>
        <v>-9.2929729692041718E-3</v>
      </c>
    </row>
    <row r="456" spans="1:3" x14ac:dyDescent="0.35">
      <c r="A456" s="1">
        <v>41570</v>
      </c>
      <c r="B456">
        <v>45.094400999999998</v>
      </c>
      <c r="C456" s="3">
        <f t="shared" si="7"/>
        <v>1.560472918489042E-2</v>
      </c>
    </row>
    <row r="457" spans="1:3" x14ac:dyDescent="0.35">
      <c r="A457" s="1">
        <v>41571</v>
      </c>
      <c r="B457">
        <v>45.472028999999999</v>
      </c>
      <c r="C457" s="3">
        <f t="shared" si="7"/>
        <v>-8.3392972092148909E-3</v>
      </c>
    </row>
    <row r="458" spans="1:3" x14ac:dyDescent="0.35">
      <c r="A458" s="1">
        <v>41572</v>
      </c>
      <c r="B458">
        <v>44.919403000000003</v>
      </c>
      <c r="C458" s="3">
        <f t="shared" si="7"/>
        <v>1.2227550181518776E-2</v>
      </c>
    </row>
    <row r="459" spans="1:3" x14ac:dyDescent="0.35">
      <c r="A459" s="1">
        <v>41575</v>
      </c>
      <c r="B459">
        <v>47.912801999999999</v>
      </c>
      <c r="C459" s="3">
        <f t="shared" si="7"/>
        <v>-6.4512894355534645E-2</v>
      </c>
    </row>
    <row r="460" spans="1:3" x14ac:dyDescent="0.35">
      <c r="A460" s="1">
        <v>41576</v>
      </c>
      <c r="B460">
        <v>49.110160999999998</v>
      </c>
      <c r="C460" s="3">
        <f t="shared" si="7"/>
        <v>-2.468322455688865E-2</v>
      </c>
    </row>
    <row r="461" spans="1:3" x14ac:dyDescent="0.35">
      <c r="A461" s="1">
        <v>41577</v>
      </c>
      <c r="B461">
        <v>48.935163000000003</v>
      </c>
      <c r="C461" s="3">
        <f t="shared" si="7"/>
        <v>3.5697405790400261E-3</v>
      </c>
    </row>
    <row r="462" spans="1:3" x14ac:dyDescent="0.35">
      <c r="A462" s="1">
        <v>41578</v>
      </c>
      <c r="B462">
        <v>48.373325000000001</v>
      </c>
      <c r="C462" s="3">
        <f t="shared" si="7"/>
        <v>1.154769239397524E-2</v>
      </c>
    </row>
    <row r="463" spans="1:3" x14ac:dyDescent="0.35">
      <c r="A463" s="1">
        <v>41579</v>
      </c>
      <c r="B463">
        <v>48.336481999999997</v>
      </c>
      <c r="C463" s="3">
        <f t="shared" si="7"/>
        <v>7.619289692595288E-4</v>
      </c>
    </row>
    <row r="464" spans="1:3" x14ac:dyDescent="0.35">
      <c r="A464" s="1">
        <v>41582</v>
      </c>
      <c r="B464">
        <v>48.852269</v>
      </c>
      <c r="C464" s="3">
        <f t="shared" si="7"/>
        <v>-1.0614229263040009E-2</v>
      </c>
    </row>
    <row r="465" spans="1:3" x14ac:dyDescent="0.35">
      <c r="A465" s="1">
        <v>41583</v>
      </c>
      <c r="B465">
        <v>48.373325000000001</v>
      </c>
      <c r="C465" s="3">
        <f t="shared" si="7"/>
        <v>9.8523002937804804E-3</v>
      </c>
    </row>
    <row r="466" spans="1:3" x14ac:dyDescent="0.35">
      <c r="A466" s="1">
        <v>41584</v>
      </c>
      <c r="B466">
        <v>47.931223000000003</v>
      </c>
      <c r="C466" s="3">
        <f t="shared" si="7"/>
        <v>9.1813962034241747E-3</v>
      </c>
    </row>
    <row r="467" spans="1:3" x14ac:dyDescent="0.35">
      <c r="A467" s="1">
        <v>41585</v>
      </c>
      <c r="B467">
        <v>47.249648000000001</v>
      </c>
      <c r="C467" s="3">
        <f t="shared" si="7"/>
        <v>1.4321925047501516E-2</v>
      </c>
    </row>
    <row r="468" spans="1:3" x14ac:dyDescent="0.35">
      <c r="A468" s="1">
        <v>41586</v>
      </c>
      <c r="B468">
        <v>48.216745000000003</v>
      </c>
      <c r="C468" s="3">
        <f t="shared" si="7"/>
        <v>-2.0261163187292652E-2</v>
      </c>
    </row>
    <row r="469" spans="1:3" x14ac:dyDescent="0.35">
      <c r="A469" s="1">
        <v>41589</v>
      </c>
      <c r="B469">
        <v>48.428589000000002</v>
      </c>
      <c r="C469" s="3">
        <f t="shared" si="7"/>
        <v>-4.3839537930843164E-3</v>
      </c>
    </row>
    <row r="470" spans="1:3" x14ac:dyDescent="0.35">
      <c r="A470" s="1">
        <v>41590</v>
      </c>
      <c r="B470">
        <v>48.391745999999998</v>
      </c>
      <c r="C470" s="3">
        <f t="shared" si="7"/>
        <v>7.610591675462075E-4</v>
      </c>
    </row>
    <row r="471" spans="1:3" x14ac:dyDescent="0.35">
      <c r="A471" s="1">
        <v>41591</v>
      </c>
      <c r="B471">
        <v>47.765434999999997</v>
      </c>
      <c r="C471" s="3">
        <f t="shared" si="7"/>
        <v>1.3027001222102097E-2</v>
      </c>
    </row>
    <row r="472" spans="1:3" x14ac:dyDescent="0.35">
      <c r="A472" s="1">
        <v>41592</v>
      </c>
      <c r="B472">
        <v>48.575955999999998</v>
      </c>
      <c r="C472" s="3">
        <f t="shared" si="7"/>
        <v>-1.6826415208371692E-2</v>
      </c>
    </row>
    <row r="473" spans="1:3" x14ac:dyDescent="0.35">
      <c r="A473" s="1">
        <v>41593</v>
      </c>
      <c r="B473">
        <v>48.281218000000003</v>
      </c>
      <c r="C473" s="3">
        <f t="shared" si="7"/>
        <v>6.0860522269248207E-3</v>
      </c>
    </row>
    <row r="474" spans="1:3" x14ac:dyDescent="0.35">
      <c r="A474" s="1">
        <v>41596</v>
      </c>
      <c r="B474">
        <v>47.765434999999997</v>
      </c>
      <c r="C474" s="3">
        <f t="shared" si="7"/>
        <v>1.0740362981446872E-2</v>
      </c>
    </row>
    <row r="475" spans="1:3" x14ac:dyDescent="0.35">
      <c r="A475" s="1">
        <v>41597</v>
      </c>
      <c r="B475">
        <v>47.875959000000002</v>
      </c>
      <c r="C475" s="3">
        <f t="shared" si="7"/>
        <v>-2.3112178644972836E-3</v>
      </c>
    </row>
    <row r="476" spans="1:3" x14ac:dyDescent="0.35">
      <c r="A476" s="1">
        <v>41598</v>
      </c>
      <c r="B476">
        <v>47.700961999999997</v>
      </c>
      <c r="C476" s="3">
        <f t="shared" si="7"/>
        <v>3.6619132259638754E-3</v>
      </c>
    </row>
    <row r="477" spans="1:3" x14ac:dyDescent="0.35">
      <c r="A477" s="1">
        <v>41599</v>
      </c>
      <c r="B477">
        <v>48.216745000000003</v>
      </c>
      <c r="C477" s="3">
        <f t="shared" si="7"/>
        <v>-1.075480195803058E-2</v>
      </c>
    </row>
    <row r="478" spans="1:3" x14ac:dyDescent="0.35">
      <c r="A478" s="1">
        <v>41600</v>
      </c>
      <c r="B478">
        <v>49.193055000000001</v>
      </c>
      <c r="C478" s="3">
        <f t="shared" si="7"/>
        <v>-2.004608763402782E-2</v>
      </c>
    </row>
    <row r="479" spans="1:3" x14ac:dyDescent="0.35">
      <c r="A479" s="1">
        <v>41603</v>
      </c>
      <c r="B479">
        <v>48.677267999999998</v>
      </c>
      <c r="C479" s="3">
        <f t="shared" si="7"/>
        <v>1.0540310063940961E-2</v>
      </c>
    </row>
    <row r="480" spans="1:3" x14ac:dyDescent="0.35">
      <c r="A480" s="1">
        <v>41604</v>
      </c>
      <c r="B480">
        <v>47.783856</v>
      </c>
      <c r="C480" s="3">
        <f t="shared" si="7"/>
        <v>1.852430306949282E-2</v>
      </c>
    </row>
    <row r="481" spans="1:3" x14ac:dyDescent="0.35">
      <c r="A481" s="1">
        <v>41605</v>
      </c>
      <c r="B481">
        <v>47.590434000000002</v>
      </c>
      <c r="C481" s="3">
        <f t="shared" si="7"/>
        <v>4.0560672100697914E-3</v>
      </c>
    </row>
    <row r="482" spans="1:3" x14ac:dyDescent="0.35">
      <c r="A482" s="1">
        <v>41607</v>
      </c>
      <c r="B482">
        <v>47.323332999999998</v>
      </c>
      <c r="C482" s="3">
        <f t="shared" si="7"/>
        <v>5.6283026907384404E-3</v>
      </c>
    </row>
    <row r="483" spans="1:3" x14ac:dyDescent="0.35">
      <c r="A483" s="1">
        <v>41610</v>
      </c>
      <c r="B483">
        <v>47.415436</v>
      </c>
      <c r="C483" s="3">
        <f t="shared" si="7"/>
        <v>-1.9443577320812366E-3</v>
      </c>
    </row>
    <row r="484" spans="1:3" x14ac:dyDescent="0.35">
      <c r="A484" s="1">
        <v>41611</v>
      </c>
      <c r="B484">
        <v>46.936492000000001</v>
      </c>
      <c r="C484" s="3">
        <f t="shared" si="7"/>
        <v>1.0152375768136324E-2</v>
      </c>
    </row>
    <row r="485" spans="1:3" x14ac:dyDescent="0.35">
      <c r="A485" s="1">
        <v>41612</v>
      </c>
      <c r="B485">
        <v>47.047020000000003</v>
      </c>
      <c r="C485" s="3">
        <f t="shared" si="7"/>
        <v>-2.3520732222839236E-3</v>
      </c>
    </row>
    <row r="486" spans="1:3" x14ac:dyDescent="0.35">
      <c r="A486" s="1">
        <v>41613</v>
      </c>
      <c r="B486">
        <v>46.789124999999999</v>
      </c>
      <c r="C486" s="3">
        <f t="shared" si="7"/>
        <v>5.4967230236391273E-3</v>
      </c>
    </row>
    <row r="487" spans="1:3" x14ac:dyDescent="0.35">
      <c r="A487" s="1">
        <v>41614</v>
      </c>
      <c r="B487">
        <v>46.678600000000003</v>
      </c>
      <c r="C487" s="3">
        <f t="shared" si="7"/>
        <v>2.3649885886372068E-3</v>
      </c>
    </row>
    <row r="488" spans="1:3" x14ac:dyDescent="0.35">
      <c r="A488" s="1">
        <v>41617</v>
      </c>
      <c r="B488">
        <v>47.166753999999997</v>
      </c>
      <c r="C488" s="3">
        <f t="shared" si="7"/>
        <v>-1.0403464465990719E-2</v>
      </c>
    </row>
    <row r="489" spans="1:3" x14ac:dyDescent="0.35">
      <c r="A489" s="1">
        <v>41618</v>
      </c>
      <c r="B489">
        <v>47.185175000000001</v>
      </c>
      <c r="C489" s="3">
        <f t="shared" si="7"/>
        <v>-3.9047426860916445E-4</v>
      </c>
    </row>
    <row r="490" spans="1:3" x14ac:dyDescent="0.35">
      <c r="A490" s="1">
        <v>41619</v>
      </c>
      <c r="B490">
        <v>46.650970000000001</v>
      </c>
      <c r="C490" s="3">
        <f t="shared" si="7"/>
        <v>1.1386034054597705E-2</v>
      </c>
    </row>
    <row r="491" spans="1:3" x14ac:dyDescent="0.35">
      <c r="A491" s="1">
        <v>41620</v>
      </c>
      <c r="B491">
        <v>46.558863000000002</v>
      </c>
      <c r="C491" s="3">
        <f t="shared" si="7"/>
        <v>1.9763371956718068E-3</v>
      </c>
    </row>
    <row r="492" spans="1:3" x14ac:dyDescent="0.35">
      <c r="A492" s="1">
        <v>41621</v>
      </c>
      <c r="B492">
        <v>46.724651999999999</v>
      </c>
      <c r="C492" s="3">
        <f t="shared" si="7"/>
        <v>-3.5545224589115243E-3</v>
      </c>
    </row>
    <row r="493" spans="1:3" x14ac:dyDescent="0.35">
      <c r="A493" s="1">
        <v>41624</v>
      </c>
      <c r="B493">
        <v>46.862810000000003</v>
      </c>
      <c r="C493" s="3">
        <f t="shared" si="7"/>
        <v>-2.9524916566847637E-3</v>
      </c>
    </row>
    <row r="494" spans="1:3" x14ac:dyDescent="0.35">
      <c r="A494" s="1">
        <v>41625</v>
      </c>
      <c r="B494">
        <v>47.065438</v>
      </c>
      <c r="C494" s="3">
        <f t="shared" si="7"/>
        <v>-4.3145340969212853E-3</v>
      </c>
    </row>
    <row r="495" spans="1:3" x14ac:dyDescent="0.35">
      <c r="A495" s="1">
        <v>41626</v>
      </c>
      <c r="B495">
        <v>48.437798000000001</v>
      </c>
      <c r="C495" s="3">
        <f t="shared" si="7"/>
        <v>-2.8741528118273685E-2</v>
      </c>
    </row>
    <row r="496" spans="1:3" x14ac:dyDescent="0.35">
      <c r="A496" s="1">
        <v>41627</v>
      </c>
      <c r="B496">
        <v>49.589105000000004</v>
      </c>
      <c r="C496" s="3">
        <f t="shared" si="7"/>
        <v>-2.349069299192319E-2</v>
      </c>
    </row>
    <row r="497" spans="1:3" x14ac:dyDescent="0.35">
      <c r="A497" s="1">
        <v>41628</v>
      </c>
      <c r="B497">
        <v>49.156211999999996</v>
      </c>
      <c r="C497" s="3">
        <f t="shared" si="7"/>
        <v>8.7679251315124773E-3</v>
      </c>
    </row>
    <row r="498" spans="1:3" x14ac:dyDescent="0.35">
      <c r="A498" s="1">
        <v>41631</v>
      </c>
      <c r="B498">
        <v>49.119373000000003</v>
      </c>
      <c r="C498" s="3">
        <f t="shared" si="7"/>
        <v>7.4970811367824908E-4</v>
      </c>
    </row>
    <row r="499" spans="1:3" x14ac:dyDescent="0.35">
      <c r="A499" s="1">
        <v>41632</v>
      </c>
      <c r="B499">
        <v>48.999636000000002</v>
      </c>
      <c r="C499" s="3">
        <f t="shared" si="7"/>
        <v>2.4406495878315226E-3</v>
      </c>
    </row>
    <row r="500" spans="1:3" x14ac:dyDescent="0.35">
      <c r="A500" s="1">
        <v>41634</v>
      </c>
      <c r="B500">
        <v>49.368051999999999</v>
      </c>
      <c r="C500" s="3">
        <f t="shared" si="7"/>
        <v>-7.490624820492453E-3</v>
      </c>
    </row>
    <row r="501" spans="1:3" x14ac:dyDescent="0.35">
      <c r="A501" s="1">
        <v>41635</v>
      </c>
      <c r="B501">
        <v>48.953584999999997</v>
      </c>
      <c r="C501" s="3">
        <f t="shared" si="7"/>
        <v>8.4308900393934572E-3</v>
      </c>
    </row>
    <row r="502" spans="1:3" x14ac:dyDescent="0.35">
      <c r="A502" s="1">
        <v>41638</v>
      </c>
      <c r="B502">
        <v>49.202264</v>
      </c>
      <c r="C502" s="3">
        <f t="shared" si="7"/>
        <v>-5.0670344070042894E-3</v>
      </c>
    </row>
    <row r="503" spans="1:3" x14ac:dyDescent="0.35">
      <c r="A503" s="1">
        <v>41639</v>
      </c>
      <c r="B503">
        <v>49.285722999999997</v>
      </c>
      <c r="C503" s="3">
        <f t="shared" si="7"/>
        <v>-1.6948060879156124E-3</v>
      </c>
    </row>
    <row r="504" spans="1:3" x14ac:dyDescent="0.35">
      <c r="A504" s="1">
        <v>41641</v>
      </c>
      <c r="B504">
        <v>48.469701999999998</v>
      </c>
      <c r="C504" s="3">
        <f t="shared" si="7"/>
        <v>1.6695543082105857E-2</v>
      </c>
    </row>
    <row r="505" spans="1:3" x14ac:dyDescent="0.35">
      <c r="A505" s="1">
        <v>41642</v>
      </c>
      <c r="B505">
        <v>49.007531</v>
      </c>
      <c r="C505" s="3">
        <f t="shared" si="7"/>
        <v>-1.1035078472964699E-2</v>
      </c>
    </row>
    <row r="506" spans="1:3" x14ac:dyDescent="0.35">
      <c r="A506" s="1">
        <v>41645</v>
      </c>
      <c r="B506">
        <v>48.812800000000003</v>
      </c>
      <c r="C506" s="3">
        <f t="shared" si="7"/>
        <v>3.9814066307561902E-3</v>
      </c>
    </row>
    <row r="507" spans="1:3" x14ac:dyDescent="0.35">
      <c r="A507" s="1">
        <v>41646</v>
      </c>
      <c r="B507">
        <v>48.738619</v>
      </c>
      <c r="C507" s="3">
        <f t="shared" si="7"/>
        <v>1.5208597693177062E-3</v>
      </c>
    </row>
    <row r="508" spans="1:3" x14ac:dyDescent="0.35">
      <c r="A508" s="1">
        <v>41647</v>
      </c>
      <c r="B508">
        <v>49.536088999999997</v>
      </c>
      <c r="C508" s="3">
        <f t="shared" si="7"/>
        <v>-1.6229760860364539E-2</v>
      </c>
    </row>
    <row r="509" spans="1:3" x14ac:dyDescent="0.35">
      <c r="A509" s="1">
        <v>41648</v>
      </c>
      <c r="B509">
        <v>51.029034000000003</v>
      </c>
      <c r="C509" s="3">
        <f t="shared" si="7"/>
        <v>-2.969329021677769E-2</v>
      </c>
    </row>
    <row r="510" spans="1:3" x14ac:dyDescent="0.35">
      <c r="A510" s="1">
        <v>41649</v>
      </c>
      <c r="B510">
        <v>52.095424999999999</v>
      </c>
      <c r="C510" s="3">
        <f t="shared" si="7"/>
        <v>-2.0682368147886265E-2</v>
      </c>
    </row>
    <row r="511" spans="1:3" x14ac:dyDescent="0.35">
      <c r="A511" s="1">
        <v>41652</v>
      </c>
      <c r="B511">
        <v>51.390678999999999</v>
      </c>
      <c r="C511" s="3">
        <f t="shared" si="7"/>
        <v>1.3620319399293646E-2</v>
      </c>
    </row>
    <row r="512" spans="1:3" x14ac:dyDescent="0.35">
      <c r="A512" s="1">
        <v>41653</v>
      </c>
      <c r="B512">
        <v>51.631777999999997</v>
      </c>
      <c r="C512" s="3">
        <f t="shared" si="7"/>
        <v>-4.6805220370913503E-3</v>
      </c>
    </row>
    <row r="513" spans="1:3" x14ac:dyDescent="0.35">
      <c r="A513" s="1">
        <v>41654</v>
      </c>
      <c r="B513">
        <v>50.537568999999998</v>
      </c>
      <c r="C513" s="3">
        <f t="shared" si="7"/>
        <v>2.1420335352498654E-2</v>
      </c>
    </row>
    <row r="514" spans="1:3" x14ac:dyDescent="0.35">
      <c r="A514" s="1">
        <v>41655</v>
      </c>
      <c r="B514">
        <v>50.815756999999998</v>
      </c>
      <c r="C514" s="3">
        <f t="shared" si="7"/>
        <v>-5.4894833660612541E-3</v>
      </c>
    </row>
    <row r="515" spans="1:3" x14ac:dyDescent="0.35">
      <c r="A515" s="1">
        <v>41656</v>
      </c>
      <c r="B515">
        <v>50.407749000000003</v>
      </c>
      <c r="C515" s="3">
        <f t="shared" si="7"/>
        <v>8.0615703957955809E-3</v>
      </c>
    </row>
    <row r="516" spans="1:3" x14ac:dyDescent="0.35">
      <c r="A516" s="1">
        <v>41660</v>
      </c>
      <c r="B516">
        <v>50.621026000000001</v>
      </c>
      <c r="C516" s="3">
        <f t="shared" ref="C516:C579" si="8">LN(B515)-LN(B516)</f>
        <v>-4.2221103210784428E-3</v>
      </c>
    </row>
    <row r="517" spans="1:3" x14ac:dyDescent="0.35">
      <c r="A517" s="1">
        <v>41661</v>
      </c>
      <c r="B517">
        <v>50.825032</v>
      </c>
      <c r="C517" s="3">
        <f t="shared" si="8"/>
        <v>-4.0219655455420167E-3</v>
      </c>
    </row>
    <row r="518" spans="1:3" x14ac:dyDescent="0.35">
      <c r="A518" s="1">
        <v>41662</v>
      </c>
      <c r="B518">
        <v>50.027557999999999</v>
      </c>
      <c r="C518" s="3">
        <f t="shared" si="8"/>
        <v>1.5814975530363373E-2</v>
      </c>
    </row>
    <row r="519" spans="1:3" x14ac:dyDescent="0.35">
      <c r="A519" s="1">
        <v>41663</v>
      </c>
      <c r="B519">
        <v>47.236398000000001</v>
      </c>
      <c r="C519" s="3">
        <f t="shared" si="8"/>
        <v>5.7409274114772035E-2</v>
      </c>
    </row>
    <row r="520" spans="1:3" x14ac:dyDescent="0.35">
      <c r="A520" s="1">
        <v>41666</v>
      </c>
      <c r="B520">
        <v>46.105100999999998</v>
      </c>
      <c r="C520" s="3">
        <f t="shared" si="8"/>
        <v>2.4241144840010165E-2</v>
      </c>
    </row>
    <row r="521" spans="1:3" x14ac:dyDescent="0.35">
      <c r="A521" s="1">
        <v>41667</v>
      </c>
      <c r="B521">
        <v>47.356948000000003</v>
      </c>
      <c r="C521" s="3">
        <f t="shared" si="8"/>
        <v>-2.6789951291193326E-2</v>
      </c>
    </row>
    <row r="522" spans="1:3" x14ac:dyDescent="0.35">
      <c r="A522" s="1">
        <v>41668</v>
      </c>
      <c r="B522">
        <v>46.568748999999997</v>
      </c>
      <c r="C522" s="3">
        <f t="shared" si="8"/>
        <v>1.6783852085398898E-2</v>
      </c>
    </row>
    <row r="523" spans="1:3" x14ac:dyDescent="0.35">
      <c r="A523" s="1">
        <v>41669</v>
      </c>
      <c r="B523">
        <v>46.819119000000001</v>
      </c>
      <c r="C523" s="3">
        <f t="shared" si="8"/>
        <v>-5.3619512944744763E-3</v>
      </c>
    </row>
    <row r="524" spans="1:3" x14ac:dyDescent="0.35">
      <c r="A524" s="1">
        <v>41670</v>
      </c>
      <c r="B524">
        <v>46.336925000000001</v>
      </c>
      <c r="C524" s="3">
        <f t="shared" si="8"/>
        <v>1.0352485696917046E-2</v>
      </c>
    </row>
    <row r="525" spans="1:3" x14ac:dyDescent="0.35">
      <c r="A525" s="1">
        <v>41673</v>
      </c>
      <c r="B525">
        <v>45.103620999999997</v>
      </c>
      <c r="C525" s="3">
        <f t="shared" si="8"/>
        <v>2.6976627909789386E-2</v>
      </c>
    </row>
    <row r="526" spans="1:3" x14ac:dyDescent="0.35">
      <c r="A526" s="1">
        <v>41674</v>
      </c>
      <c r="B526">
        <v>45.381808999999997</v>
      </c>
      <c r="C526" s="3">
        <f t="shared" si="8"/>
        <v>-6.1488103990683385E-3</v>
      </c>
    </row>
    <row r="527" spans="1:3" x14ac:dyDescent="0.35">
      <c r="A527" s="1">
        <v>41675</v>
      </c>
      <c r="B527">
        <v>45.010893000000003</v>
      </c>
      <c r="C527" s="3">
        <f t="shared" si="8"/>
        <v>8.2068147895308918E-3</v>
      </c>
    </row>
    <row r="528" spans="1:3" x14ac:dyDescent="0.35">
      <c r="A528" s="1">
        <v>41676</v>
      </c>
      <c r="B528">
        <v>45.418900999999998</v>
      </c>
      <c r="C528" s="3">
        <f t="shared" si="8"/>
        <v>-9.0238128518413951E-3</v>
      </c>
    </row>
    <row r="529" spans="1:3" x14ac:dyDescent="0.35">
      <c r="A529" s="1">
        <v>41677</v>
      </c>
      <c r="B529">
        <v>46.670752</v>
      </c>
      <c r="C529" s="3">
        <f t="shared" si="8"/>
        <v>-2.7189332971266023E-2</v>
      </c>
    </row>
    <row r="530" spans="1:3" x14ac:dyDescent="0.35">
      <c r="A530" s="1">
        <v>41680</v>
      </c>
      <c r="B530">
        <v>48.330607000000001</v>
      </c>
      <c r="C530" s="3">
        <f t="shared" si="8"/>
        <v>-3.4947372298298696E-2</v>
      </c>
    </row>
    <row r="531" spans="1:3" x14ac:dyDescent="0.35">
      <c r="A531" s="1">
        <v>41681</v>
      </c>
      <c r="B531">
        <v>48.794254000000002</v>
      </c>
      <c r="C531" s="3">
        <f t="shared" si="8"/>
        <v>-9.547514759885356E-3</v>
      </c>
    </row>
    <row r="532" spans="1:3" x14ac:dyDescent="0.35">
      <c r="A532" s="1">
        <v>41682</v>
      </c>
      <c r="B532">
        <v>49.007531</v>
      </c>
      <c r="C532" s="3">
        <f t="shared" si="8"/>
        <v>-4.3614201536144037E-3</v>
      </c>
    </row>
    <row r="533" spans="1:3" x14ac:dyDescent="0.35">
      <c r="A533" s="1">
        <v>41683</v>
      </c>
      <c r="B533">
        <v>49.601002999999999</v>
      </c>
      <c r="C533" s="3">
        <f t="shared" si="8"/>
        <v>-1.2037075122134144E-2</v>
      </c>
    </row>
    <row r="534" spans="1:3" x14ac:dyDescent="0.35">
      <c r="A534" s="1">
        <v>41684</v>
      </c>
      <c r="B534">
        <v>50.417020000000001</v>
      </c>
      <c r="C534" s="3">
        <f t="shared" si="8"/>
        <v>-1.6317761182128354E-2</v>
      </c>
    </row>
    <row r="535" spans="1:3" x14ac:dyDescent="0.35">
      <c r="A535" s="1">
        <v>41688</v>
      </c>
      <c r="B535">
        <v>50.658118999999999</v>
      </c>
      <c r="C535" s="3">
        <f t="shared" si="8"/>
        <v>-4.7706975159402809E-3</v>
      </c>
    </row>
    <row r="536" spans="1:3" x14ac:dyDescent="0.35">
      <c r="A536" s="1">
        <v>41689</v>
      </c>
      <c r="B536">
        <v>49.573182000000003</v>
      </c>
      <c r="C536" s="3">
        <f t="shared" si="8"/>
        <v>2.1649511974781266E-2</v>
      </c>
    </row>
    <row r="537" spans="1:3" x14ac:dyDescent="0.35">
      <c r="A537" s="1">
        <v>41690</v>
      </c>
      <c r="B537">
        <v>49.934826000000001</v>
      </c>
      <c r="C537" s="3">
        <f t="shared" si="8"/>
        <v>-7.2686731352327172E-3</v>
      </c>
    </row>
    <row r="538" spans="1:3" x14ac:dyDescent="0.35">
      <c r="A538" s="1">
        <v>41691</v>
      </c>
      <c r="B538">
        <v>50.203743000000003</v>
      </c>
      <c r="C538" s="3">
        <f t="shared" si="8"/>
        <v>-5.3709105119441602E-3</v>
      </c>
    </row>
    <row r="539" spans="1:3" x14ac:dyDescent="0.35">
      <c r="A539" s="1">
        <v>41694</v>
      </c>
      <c r="B539">
        <v>50.361384999999999</v>
      </c>
      <c r="C539" s="3">
        <f t="shared" si="8"/>
        <v>-3.1351251125943946E-3</v>
      </c>
    </row>
    <row r="540" spans="1:3" x14ac:dyDescent="0.35">
      <c r="A540" s="1">
        <v>41695</v>
      </c>
      <c r="B540">
        <v>49.777188000000002</v>
      </c>
      <c r="C540" s="3">
        <f t="shared" si="8"/>
        <v>1.1667903989386996E-2</v>
      </c>
    </row>
    <row r="541" spans="1:3" x14ac:dyDescent="0.35">
      <c r="A541" s="1">
        <v>41696</v>
      </c>
      <c r="B541">
        <v>49.675184999999999</v>
      </c>
      <c r="C541" s="3">
        <f t="shared" si="8"/>
        <v>2.0512941559962528E-3</v>
      </c>
    </row>
    <row r="542" spans="1:3" x14ac:dyDescent="0.35">
      <c r="A542" s="1">
        <v>41697</v>
      </c>
      <c r="B542">
        <v>50.027557999999999</v>
      </c>
      <c r="C542" s="3">
        <f t="shared" si="8"/>
        <v>-7.0685009569668722E-3</v>
      </c>
    </row>
    <row r="543" spans="1:3" x14ac:dyDescent="0.35">
      <c r="A543" s="1">
        <v>41698</v>
      </c>
      <c r="B543">
        <v>49.860644999999998</v>
      </c>
      <c r="C543" s="3">
        <f t="shared" si="8"/>
        <v>3.3419993621008892E-3</v>
      </c>
    </row>
    <row r="544" spans="1:3" x14ac:dyDescent="0.35">
      <c r="A544" s="1">
        <v>41701</v>
      </c>
      <c r="B544">
        <v>49.601002999999999</v>
      </c>
      <c r="C544" s="3">
        <f t="shared" si="8"/>
        <v>5.2209589325413752E-3</v>
      </c>
    </row>
    <row r="545" spans="1:3" x14ac:dyDescent="0.35">
      <c r="A545" s="1">
        <v>41702</v>
      </c>
      <c r="B545">
        <v>52.317974</v>
      </c>
      <c r="C545" s="3">
        <f t="shared" si="8"/>
        <v>-5.3328927856970854E-2</v>
      </c>
    </row>
    <row r="546" spans="1:3" x14ac:dyDescent="0.35">
      <c r="A546" s="1">
        <v>41703</v>
      </c>
      <c r="B546">
        <v>52.494162000000003</v>
      </c>
      <c r="C546" s="3">
        <f t="shared" si="8"/>
        <v>-3.3619802568107815E-3</v>
      </c>
    </row>
    <row r="547" spans="1:3" x14ac:dyDescent="0.35">
      <c r="A547" s="1">
        <v>41704</v>
      </c>
      <c r="B547">
        <v>51.520502999999998</v>
      </c>
      <c r="C547" s="3">
        <f t="shared" si="8"/>
        <v>1.8722118467203508E-2</v>
      </c>
    </row>
    <row r="548" spans="1:3" x14ac:dyDescent="0.35">
      <c r="A548" s="1">
        <v>41705</v>
      </c>
      <c r="B548">
        <v>51.770873000000002</v>
      </c>
      <c r="C548" s="3">
        <f t="shared" si="8"/>
        <v>-4.847848872531646E-3</v>
      </c>
    </row>
    <row r="549" spans="1:3" x14ac:dyDescent="0.35">
      <c r="A549" s="1">
        <v>41708</v>
      </c>
      <c r="B549">
        <v>52.058332</v>
      </c>
      <c r="C549" s="3">
        <f t="shared" si="8"/>
        <v>-5.5371652795019877E-3</v>
      </c>
    </row>
    <row r="550" spans="1:3" x14ac:dyDescent="0.35">
      <c r="A550" s="1">
        <v>41709</v>
      </c>
      <c r="B550">
        <v>51.770873000000002</v>
      </c>
      <c r="C550" s="3">
        <f t="shared" si="8"/>
        <v>5.5371652795019877E-3</v>
      </c>
    </row>
    <row r="551" spans="1:3" x14ac:dyDescent="0.35">
      <c r="A551" s="1">
        <v>41710</v>
      </c>
      <c r="B551">
        <v>51.223768999999997</v>
      </c>
      <c r="C551" s="3">
        <f t="shared" si="8"/>
        <v>1.0624031218267938E-2</v>
      </c>
    </row>
    <row r="552" spans="1:3" x14ac:dyDescent="0.35">
      <c r="A552" s="1">
        <v>41711</v>
      </c>
      <c r="B552">
        <v>50.240834999999997</v>
      </c>
      <c r="C552" s="3">
        <f t="shared" si="8"/>
        <v>1.9375520356700981E-2</v>
      </c>
    </row>
    <row r="553" spans="1:3" x14ac:dyDescent="0.35">
      <c r="A553" s="1">
        <v>41712</v>
      </c>
      <c r="B553">
        <v>50.073922000000003</v>
      </c>
      <c r="C553" s="3">
        <f t="shared" si="8"/>
        <v>3.3277886330385087E-3</v>
      </c>
    </row>
    <row r="554" spans="1:3" x14ac:dyDescent="0.35">
      <c r="A554" s="1">
        <v>41715</v>
      </c>
      <c r="B554">
        <v>50.741574999999997</v>
      </c>
      <c r="C554" s="3">
        <f t="shared" si="8"/>
        <v>-1.3245240676798886E-2</v>
      </c>
    </row>
    <row r="555" spans="1:3" x14ac:dyDescent="0.35">
      <c r="A555" s="1">
        <v>41716</v>
      </c>
      <c r="B555">
        <v>50.750847</v>
      </c>
      <c r="C555" s="3">
        <f t="shared" si="8"/>
        <v>-1.8271314927931215E-4</v>
      </c>
    </row>
    <row r="556" spans="1:3" x14ac:dyDescent="0.35">
      <c r="A556" s="1">
        <v>41717</v>
      </c>
      <c r="B556">
        <v>50.760122000000003</v>
      </c>
      <c r="C556" s="3">
        <f t="shared" si="8"/>
        <v>-1.827388727972945E-4</v>
      </c>
    </row>
    <row r="557" spans="1:3" x14ac:dyDescent="0.35">
      <c r="A557" s="1">
        <v>41718</v>
      </c>
      <c r="B557">
        <v>49.869916000000003</v>
      </c>
      <c r="C557" s="3">
        <f t="shared" si="8"/>
        <v>1.7693111133369577E-2</v>
      </c>
    </row>
    <row r="558" spans="1:3" x14ac:dyDescent="0.35">
      <c r="A558" s="1">
        <v>41719</v>
      </c>
      <c r="B558">
        <v>48.274971000000001</v>
      </c>
      <c r="C558" s="3">
        <f t="shared" si="8"/>
        <v>3.2504707587841519E-2</v>
      </c>
    </row>
    <row r="559" spans="1:3" x14ac:dyDescent="0.35">
      <c r="A559" s="1">
        <v>41722</v>
      </c>
      <c r="B559">
        <v>47.329129999999999</v>
      </c>
      <c r="C559" s="3">
        <f t="shared" si="8"/>
        <v>1.9787265416338684E-2</v>
      </c>
    </row>
    <row r="560" spans="1:3" x14ac:dyDescent="0.35">
      <c r="A560" s="1">
        <v>41723</v>
      </c>
      <c r="B560">
        <v>47.329129999999999</v>
      </c>
      <c r="C560" s="3">
        <f t="shared" si="8"/>
        <v>0</v>
      </c>
    </row>
    <row r="561" spans="1:3" x14ac:dyDescent="0.35">
      <c r="A561" s="1">
        <v>41724</v>
      </c>
      <c r="B561">
        <v>48.831347000000001</v>
      </c>
      <c r="C561" s="3">
        <f t="shared" si="8"/>
        <v>-3.1246501020766537E-2</v>
      </c>
    </row>
    <row r="562" spans="1:3" x14ac:dyDescent="0.35">
      <c r="A562" s="1">
        <v>41725</v>
      </c>
      <c r="B562">
        <v>48.525340999999997</v>
      </c>
      <c r="C562" s="3">
        <f t="shared" si="8"/>
        <v>6.2863068579175341E-3</v>
      </c>
    </row>
    <row r="563" spans="1:3" x14ac:dyDescent="0.35">
      <c r="A563" s="1">
        <v>41726</v>
      </c>
      <c r="B563">
        <v>48.052419</v>
      </c>
      <c r="C563" s="3">
        <f t="shared" si="8"/>
        <v>9.7936787944798986E-3</v>
      </c>
    </row>
    <row r="564" spans="1:3" x14ac:dyDescent="0.35">
      <c r="A564" s="1">
        <v>41729</v>
      </c>
      <c r="B564">
        <v>48.172967999999997</v>
      </c>
      <c r="C564" s="3">
        <f t="shared" si="8"/>
        <v>-2.505556315722135E-3</v>
      </c>
    </row>
    <row r="565" spans="1:3" x14ac:dyDescent="0.35">
      <c r="A565" s="1">
        <v>41730</v>
      </c>
      <c r="B565">
        <v>48.098782999999997</v>
      </c>
      <c r="C565" s="3">
        <f t="shared" si="8"/>
        <v>1.5411585208107148E-3</v>
      </c>
    </row>
    <row r="566" spans="1:3" x14ac:dyDescent="0.35">
      <c r="A566" s="1">
        <v>41731</v>
      </c>
      <c r="B566">
        <v>48.173487000000002</v>
      </c>
      <c r="C566" s="3">
        <f t="shared" si="8"/>
        <v>-1.551932139829848E-3</v>
      </c>
    </row>
    <row r="567" spans="1:3" x14ac:dyDescent="0.35">
      <c r="A567" s="1">
        <v>41732</v>
      </c>
      <c r="B567">
        <v>47.501167000000002</v>
      </c>
      <c r="C567" s="3">
        <f t="shared" si="8"/>
        <v>1.4054528316306936E-2</v>
      </c>
    </row>
    <row r="568" spans="1:3" x14ac:dyDescent="0.35">
      <c r="A568" s="1">
        <v>41733</v>
      </c>
      <c r="B568">
        <v>46.586067</v>
      </c>
      <c r="C568" s="3">
        <f t="shared" si="8"/>
        <v>1.9452774151403229E-2</v>
      </c>
    </row>
    <row r="569" spans="1:3" x14ac:dyDescent="0.35">
      <c r="A569" s="1">
        <v>41736</v>
      </c>
      <c r="B569">
        <v>46.950239000000003</v>
      </c>
      <c r="C569" s="3">
        <f t="shared" si="8"/>
        <v>-7.7867911547007118E-3</v>
      </c>
    </row>
    <row r="570" spans="1:3" x14ac:dyDescent="0.35">
      <c r="A570" s="1">
        <v>41737</v>
      </c>
      <c r="B570">
        <v>45.811034999999997</v>
      </c>
      <c r="C570" s="3">
        <f t="shared" si="8"/>
        <v>2.4563295199485857E-2</v>
      </c>
    </row>
    <row r="571" spans="1:3" x14ac:dyDescent="0.35">
      <c r="A571" s="1">
        <v>41738</v>
      </c>
      <c r="B571">
        <v>47.221035000000001</v>
      </c>
      <c r="C571" s="3">
        <f t="shared" si="8"/>
        <v>-3.0314449132021082E-2</v>
      </c>
    </row>
    <row r="572" spans="1:3" x14ac:dyDescent="0.35">
      <c r="A572" s="1">
        <v>41739</v>
      </c>
      <c r="B572">
        <v>46.025803000000003</v>
      </c>
      <c r="C572" s="3">
        <f t="shared" si="8"/>
        <v>2.5637276089085947E-2</v>
      </c>
    </row>
    <row r="573" spans="1:3" x14ac:dyDescent="0.35">
      <c r="A573" s="1">
        <v>41740</v>
      </c>
      <c r="B573">
        <v>45.596266999999997</v>
      </c>
      <c r="C573" s="3">
        <f t="shared" si="8"/>
        <v>9.3763248723868209E-3</v>
      </c>
    </row>
    <row r="574" spans="1:3" x14ac:dyDescent="0.35">
      <c r="A574" s="1">
        <v>41743</v>
      </c>
      <c r="B574">
        <v>44.783880000000003</v>
      </c>
      <c r="C574" s="3">
        <f t="shared" si="8"/>
        <v>1.797759589310477E-2</v>
      </c>
    </row>
    <row r="575" spans="1:3" x14ac:dyDescent="0.35">
      <c r="A575" s="1">
        <v>41744</v>
      </c>
      <c r="B575">
        <v>44.979971999999997</v>
      </c>
      <c r="C575" s="3">
        <f t="shared" si="8"/>
        <v>-4.3690707909829207E-3</v>
      </c>
    </row>
    <row r="576" spans="1:3" x14ac:dyDescent="0.35">
      <c r="A576" s="1">
        <v>41745</v>
      </c>
      <c r="B576">
        <v>45.857723</v>
      </c>
      <c r="C576" s="3">
        <f t="shared" si="8"/>
        <v>-1.9326301052933204E-2</v>
      </c>
    </row>
    <row r="577" spans="1:3" x14ac:dyDescent="0.35">
      <c r="A577" s="1">
        <v>41746</v>
      </c>
      <c r="B577">
        <v>46.184542999999998</v>
      </c>
      <c r="C577" s="3">
        <f t="shared" si="8"/>
        <v>-7.1015499230466794E-3</v>
      </c>
    </row>
    <row r="578" spans="1:3" x14ac:dyDescent="0.35">
      <c r="A578" s="1">
        <v>41750</v>
      </c>
      <c r="B578">
        <v>47.165007000000003</v>
      </c>
      <c r="C578" s="3">
        <f t="shared" si="8"/>
        <v>-2.1007065508876543E-2</v>
      </c>
    </row>
    <row r="579" spans="1:3" x14ac:dyDescent="0.35">
      <c r="A579" s="1">
        <v>41751</v>
      </c>
      <c r="B579">
        <v>47.613222999999998</v>
      </c>
      <c r="C579" s="3">
        <f t="shared" si="8"/>
        <v>-9.4582762604358273E-3</v>
      </c>
    </row>
    <row r="580" spans="1:3" x14ac:dyDescent="0.35">
      <c r="A580" s="1">
        <v>41752</v>
      </c>
      <c r="B580">
        <v>47.575870999999999</v>
      </c>
      <c r="C580" s="3">
        <f t="shared" ref="C580:C643" si="9">LN(B579)-LN(B580)</f>
        <v>7.8479582791501912E-4</v>
      </c>
    </row>
    <row r="581" spans="1:3" x14ac:dyDescent="0.35">
      <c r="A581" s="1">
        <v>41753</v>
      </c>
      <c r="B581">
        <v>47.351762999999998</v>
      </c>
      <c r="C581" s="3">
        <f t="shared" si="9"/>
        <v>4.7216686419901954E-3</v>
      </c>
    </row>
    <row r="582" spans="1:3" x14ac:dyDescent="0.35">
      <c r="A582" s="1">
        <v>41754</v>
      </c>
      <c r="B582">
        <v>47.155670999999998</v>
      </c>
      <c r="C582" s="3">
        <f t="shared" si="9"/>
        <v>4.1497747447514222E-3</v>
      </c>
    </row>
    <row r="583" spans="1:3" x14ac:dyDescent="0.35">
      <c r="A583" s="1">
        <v>41757</v>
      </c>
      <c r="B583">
        <v>47.024943</v>
      </c>
      <c r="C583" s="3">
        <f t="shared" si="9"/>
        <v>2.7761144975757546E-3</v>
      </c>
    </row>
    <row r="584" spans="1:3" x14ac:dyDescent="0.35">
      <c r="A584" s="1">
        <v>41758</v>
      </c>
      <c r="B584">
        <v>46.053815</v>
      </c>
      <c r="C584" s="3">
        <f t="shared" si="9"/>
        <v>2.0867559061282126E-2</v>
      </c>
    </row>
    <row r="585" spans="1:3" x14ac:dyDescent="0.35">
      <c r="A585" s="1">
        <v>41759</v>
      </c>
      <c r="B585">
        <v>46.772823000000002</v>
      </c>
      <c r="C585" s="3">
        <f t="shared" si="9"/>
        <v>-1.5491725117004584E-2</v>
      </c>
    </row>
    <row r="586" spans="1:3" x14ac:dyDescent="0.35">
      <c r="A586" s="1">
        <v>41760</v>
      </c>
      <c r="B586">
        <v>46.240571000000003</v>
      </c>
      <c r="C586" s="3">
        <f t="shared" si="9"/>
        <v>1.1444756217074303E-2</v>
      </c>
    </row>
    <row r="587" spans="1:3" x14ac:dyDescent="0.35">
      <c r="A587" s="1">
        <v>41761</v>
      </c>
      <c r="B587">
        <v>46.502026999999998</v>
      </c>
      <c r="C587" s="3">
        <f t="shared" si="9"/>
        <v>-5.6383301372870953E-3</v>
      </c>
    </row>
    <row r="588" spans="1:3" x14ac:dyDescent="0.35">
      <c r="A588" s="1">
        <v>41764</v>
      </c>
      <c r="B588">
        <v>46.716794999999998</v>
      </c>
      <c r="C588" s="3">
        <f t="shared" si="9"/>
        <v>-4.6078329545564678E-3</v>
      </c>
    </row>
    <row r="589" spans="1:3" x14ac:dyDescent="0.35">
      <c r="A589" s="1">
        <v>41765</v>
      </c>
      <c r="B589">
        <v>47.557195</v>
      </c>
      <c r="C589" s="3">
        <f t="shared" si="9"/>
        <v>-1.7829355954778858E-2</v>
      </c>
    </row>
    <row r="590" spans="1:3" x14ac:dyDescent="0.35">
      <c r="A590" s="1">
        <v>41766</v>
      </c>
      <c r="B590">
        <v>47.407791000000003</v>
      </c>
      <c r="C590" s="3">
        <f t="shared" si="9"/>
        <v>3.1465096675695747E-3</v>
      </c>
    </row>
    <row r="591" spans="1:3" x14ac:dyDescent="0.35">
      <c r="A591" s="1">
        <v>41767</v>
      </c>
      <c r="B591">
        <v>47.379778999999999</v>
      </c>
      <c r="C591" s="3">
        <f t="shared" si="9"/>
        <v>5.9104797845277446E-4</v>
      </c>
    </row>
    <row r="592" spans="1:3" x14ac:dyDescent="0.35">
      <c r="A592" s="1">
        <v>41768</v>
      </c>
      <c r="B592">
        <v>47.790638999999999</v>
      </c>
      <c r="C592" s="3">
        <f t="shared" si="9"/>
        <v>-8.6342491943969257E-3</v>
      </c>
    </row>
    <row r="593" spans="1:3" x14ac:dyDescent="0.35">
      <c r="A593" s="1">
        <v>41771</v>
      </c>
      <c r="B593">
        <v>48.565671000000002</v>
      </c>
      <c r="C593" s="3">
        <f t="shared" si="9"/>
        <v>-1.6087139794595195E-2</v>
      </c>
    </row>
    <row r="594" spans="1:3" x14ac:dyDescent="0.35">
      <c r="A594" s="1">
        <v>41772</v>
      </c>
      <c r="B594">
        <v>48.733750999999998</v>
      </c>
      <c r="C594" s="3">
        <f t="shared" si="9"/>
        <v>-3.45490576889107E-3</v>
      </c>
    </row>
    <row r="595" spans="1:3" x14ac:dyDescent="0.35">
      <c r="A595" s="1">
        <v>41773</v>
      </c>
      <c r="B595">
        <v>48.668387000000003</v>
      </c>
      <c r="C595" s="3">
        <f t="shared" si="9"/>
        <v>1.3421473317558608E-3</v>
      </c>
    </row>
    <row r="596" spans="1:3" x14ac:dyDescent="0.35">
      <c r="A596" s="1">
        <v>41774</v>
      </c>
      <c r="B596">
        <v>45.689642999999997</v>
      </c>
      <c r="C596" s="3">
        <f t="shared" si="9"/>
        <v>6.3158039711804115E-2</v>
      </c>
    </row>
    <row r="597" spans="1:3" x14ac:dyDescent="0.35">
      <c r="A597" s="1">
        <v>41775</v>
      </c>
      <c r="B597">
        <v>45.549576000000002</v>
      </c>
      <c r="C597" s="3">
        <f t="shared" si="9"/>
        <v>3.0703268083258628E-3</v>
      </c>
    </row>
    <row r="598" spans="1:3" x14ac:dyDescent="0.35">
      <c r="A598" s="1">
        <v>41778</v>
      </c>
      <c r="B598">
        <v>46.072490999999999</v>
      </c>
      <c r="C598" s="3">
        <f t="shared" si="9"/>
        <v>-1.1414732169348518E-2</v>
      </c>
    </row>
    <row r="599" spans="1:3" x14ac:dyDescent="0.35">
      <c r="A599" s="1">
        <v>41779</v>
      </c>
      <c r="B599">
        <v>45.530900000000003</v>
      </c>
      <c r="C599" s="3">
        <f t="shared" si="9"/>
        <v>1.1824831041948425E-2</v>
      </c>
    </row>
    <row r="600" spans="1:3" x14ac:dyDescent="0.35">
      <c r="A600" s="1">
        <v>41780</v>
      </c>
      <c r="B600">
        <v>45.484211999999999</v>
      </c>
      <c r="C600" s="3">
        <f t="shared" si="9"/>
        <v>1.0259396064937754E-3</v>
      </c>
    </row>
    <row r="601" spans="1:3" x14ac:dyDescent="0.35">
      <c r="A601" s="1">
        <v>41781</v>
      </c>
      <c r="B601">
        <v>45.568252000000001</v>
      </c>
      <c r="C601" s="3">
        <f t="shared" si="9"/>
        <v>-1.8459692395489391E-3</v>
      </c>
    </row>
    <row r="602" spans="1:3" x14ac:dyDescent="0.35">
      <c r="A602" s="1">
        <v>41782</v>
      </c>
      <c r="B602">
        <v>45.558914999999999</v>
      </c>
      <c r="C602" s="3">
        <f t="shared" si="9"/>
        <v>2.0492242522296422E-4</v>
      </c>
    </row>
    <row r="603" spans="1:3" x14ac:dyDescent="0.35">
      <c r="A603" s="1">
        <v>41786</v>
      </c>
      <c r="B603">
        <v>45.652292000000003</v>
      </c>
      <c r="C603" s="3">
        <f t="shared" si="9"/>
        <v>-2.0474903401153099E-3</v>
      </c>
    </row>
    <row r="604" spans="1:3" x14ac:dyDescent="0.35">
      <c r="A604" s="1">
        <v>41787</v>
      </c>
      <c r="B604">
        <v>45.409511999999999</v>
      </c>
      <c r="C604" s="3">
        <f t="shared" si="9"/>
        <v>5.3322153652262116E-3</v>
      </c>
    </row>
    <row r="605" spans="1:3" x14ac:dyDescent="0.35">
      <c r="A605" s="1">
        <v>41788</v>
      </c>
      <c r="B605">
        <v>46.240571000000003</v>
      </c>
      <c r="C605" s="3">
        <f t="shared" si="9"/>
        <v>-1.8135974383281184E-2</v>
      </c>
    </row>
    <row r="606" spans="1:3" x14ac:dyDescent="0.35">
      <c r="A606" s="1">
        <v>41789</v>
      </c>
      <c r="B606">
        <v>46.446002999999997</v>
      </c>
      <c r="C606" s="3">
        <f t="shared" si="9"/>
        <v>-4.4328391379715448E-3</v>
      </c>
    </row>
    <row r="607" spans="1:3" x14ac:dyDescent="0.35">
      <c r="A607" s="1">
        <v>41792</v>
      </c>
      <c r="B607">
        <v>45.839047000000001</v>
      </c>
      <c r="C607" s="3">
        <f t="shared" si="9"/>
        <v>1.3154129554707961E-2</v>
      </c>
    </row>
    <row r="608" spans="1:3" x14ac:dyDescent="0.35">
      <c r="A608" s="1">
        <v>41793</v>
      </c>
      <c r="B608">
        <v>45.736331999999997</v>
      </c>
      <c r="C608" s="3">
        <f t="shared" si="9"/>
        <v>2.2432894997854724E-3</v>
      </c>
    </row>
    <row r="609" spans="1:3" x14ac:dyDescent="0.35">
      <c r="A609" s="1">
        <v>41794</v>
      </c>
      <c r="B609">
        <v>44.373019999999997</v>
      </c>
      <c r="C609" s="3">
        <f t="shared" si="9"/>
        <v>3.0261365905492887E-2</v>
      </c>
    </row>
    <row r="610" spans="1:3" x14ac:dyDescent="0.35">
      <c r="A610" s="1">
        <v>41795</v>
      </c>
      <c r="B610">
        <v>44.083548</v>
      </c>
      <c r="C610" s="3">
        <f t="shared" si="9"/>
        <v>6.5449754581208275E-3</v>
      </c>
    </row>
    <row r="611" spans="1:3" x14ac:dyDescent="0.35">
      <c r="A611" s="1">
        <v>41796</v>
      </c>
      <c r="B611">
        <v>44.120899999999999</v>
      </c>
      <c r="C611" s="3">
        <f t="shared" si="9"/>
        <v>-8.4694146564467943E-4</v>
      </c>
    </row>
    <row r="612" spans="1:3" x14ac:dyDescent="0.35">
      <c r="A612" s="1">
        <v>41799</v>
      </c>
      <c r="B612">
        <v>43.504607999999998</v>
      </c>
      <c r="C612" s="3">
        <f t="shared" si="9"/>
        <v>1.4066729570479275E-2</v>
      </c>
    </row>
    <row r="613" spans="1:3" x14ac:dyDescent="0.35">
      <c r="A613" s="1">
        <v>41800</v>
      </c>
      <c r="B613">
        <v>43.803415999999999</v>
      </c>
      <c r="C613" s="3">
        <f t="shared" si="9"/>
        <v>-6.8449416900251414E-3</v>
      </c>
    </row>
    <row r="614" spans="1:3" x14ac:dyDescent="0.35">
      <c r="A614" s="1">
        <v>41801</v>
      </c>
      <c r="B614">
        <v>43.850104000000002</v>
      </c>
      <c r="C614" s="3">
        <f t="shared" si="9"/>
        <v>-1.0652853283077413E-3</v>
      </c>
    </row>
    <row r="615" spans="1:3" x14ac:dyDescent="0.35">
      <c r="A615" s="1">
        <v>41802</v>
      </c>
      <c r="B615">
        <v>43.775404000000002</v>
      </c>
      <c r="C615" s="3">
        <f t="shared" si="9"/>
        <v>1.704983395836468E-3</v>
      </c>
    </row>
    <row r="616" spans="1:3" x14ac:dyDescent="0.35">
      <c r="A616" s="1">
        <v>41803</v>
      </c>
      <c r="B616">
        <v>43.971496000000002</v>
      </c>
      <c r="C616" s="3">
        <f t="shared" si="9"/>
        <v>-4.4694986702560335E-3</v>
      </c>
    </row>
    <row r="617" spans="1:3" x14ac:dyDescent="0.35">
      <c r="A617" s="1">
        <v>41806</v>
      </c>
      <c r="B617">
        <v>44.139575999999998</v>
      </c>
      <c r="C617" s="3">
        <f t="shared" si="9"/>
        <v>-3.8151891711484254E-3</v>
      </c>
    </row>
    <row r="618" spans="1:3" x14ac:dyDescent="0.35">
      <c r="A618" s="1">
        <v>41807</v>
      </c>
      <c r="B618">
        <v>44.316991999999999</v>
      </c>
      <c r="C618" s="3">
        <f t="shared" si="9"/>
        <v>-4.0113751169257306E-3</v>
      </c>
    </row>
    <row r="619" spans="1:3" x14ac:dyDescent="0.35">
      <c r="A619" s="1">
        <v>41808</v>
      </c>
      <c r="B619">
        <v>44.87726</v>
      </c>
      <c r="C619" s="3">
        <f t="shared" si="9"/>
        <v>-1.2563037557653534E-2</v>
      </c>
    </row>
    <row r="620" spans="1:3" x14ac:dyDescent="0.35">
      <c r="A620" s="1">
        <v>41809</v>
      </c>
      <c r="B620">
        <v>44.671827999999998</v>
      </c>
      <c r="C620" s="3">
        <f t="shared" si="9"/>
        <v>4.5881508113434499E-3</v>
      </c>
    </row>
    <row r="621" spans="1:3" x14ac:dyDescent="0.35">
      <c r="A621" s="1">
        <v>41810</v>
      </c>
      <c r="B621">
        <v>44.625140000000002</v>
      </c>
      <c r="C621" s="3">
        <f t="shared" si="9"/>
        <v>1.0456794961779536E-3</v>
      </c>
    </row>
    <row r="622" spans="1:3" x14ac:dyDescent="0.35">
      <c r="A622" s="1">
        <v>41813</v>
      </c>
      <c r="B622">
        <v>44.821232000000002</v>
      </c>
      <c r="C622" s="3">
        <f t="shared" si="9"/>
        <v>-4.3845783739087096E-3</v>
      </c>
    </row>
    <row r="623" spans="1:3" x14ac:dyDescent="0.35">
      <c r="A623" s="1">
        <v>41814</v>
      </c>
      <c r="B623">
        <v>45.101363999999997</v>
      </c>
      <c r="C623" s="3">
        <f t="shared" si="9"/>
        <v>-6.2305342300410516E-3</v>
      </c>
    </row>
    <row r="624" spans="1:3" x14ac:dyDescent="0.35">
      <c r="A624" s="1">
        <v>41815</v>
      </c>
      <c r="B624">
        <v>46.436663000000003</v>
      </c>
      <c r="C624" s="3">
        <f t="shared" si="9"/>
        <v>-2.9176808135695342E-2</v>
      </c>
    </row>
    <row r="625" spans="1:3" x14ac:dyDescent="0.35">
      <c r="A625" s="1">
        <v>41816</v>
      </c>
      <c r="B625">
        <v>46.268583</v>
      </c>
      <c r="C625" s="3">
        <f t="shared" si="9"/>
        <v>3.6261202342333654E-3</v>
      </c>
    </row>
    <row r="626" spans="1:3" x14ac:dyDescent="0.35">
      <c r="A626" s="1">
        <v>41817</v>
      </c>
      <c r="B626">
        <v>45.801696</v>
      </c>
      <c r="C626" s="3">
        <f t="shared" si="9"/>
        <v>1.0142056852985526E-2</v>
      </c>
    </row>
    <row r="627" spans="1:3" x14ac:dyDescent="0.35">
      <c r="A627" s="1">
        <v>41820</v>
      </c>
      <c r="B627">
        <v>45.297455999999997</v>
      </c>
      <c r="C627" s="3">
        <f t="shared" si="9"/>
        <v>1.1070249030591839E-2</v>
      </c>
    </row>
    <row r="628" spans="1:3" x14ac:dyDescent="0.35">
      <c r="A628" s="1">
        <v>41821</v>
      </c>
      <c r="B628">
        <v>45.269233</v>
      </c>
      <c r="C628" s="3">
        <f t="shared" si="9"/>
        <v>6.2325345500013896E-4</v>
      </c>
    </row>
    <row r="629" spans="1:3" x14ac:dyDescent="0.35">
      <c r="A629" s="1">
        <v>41822</v>
      </c>
      <c r="B629">
        <v>45.382126999999997</v>
      </c>
      <c r="C629" s="3">
        <f t="shared" si="9"/>
        <v>-2.4907306048964628E-3</v>
      </c>
    </row>
    <row r="630" spans="1:3" x14ac:dyDescent="0.35">
      <c r="A630" s="1">
        <v>41823</v>
      </c>
      <c r="B630">
        <v>45.570275000000002</v>
      </c>
      <c r="C630" s="3">
        <f t="shared" si="9"/>
        <v>-4.1372908080012927E-3</v>
      </c>
    </row>
    <row r="631" spans="1:3" x14ac:dyDescent="0.35">
      <c r="A631" s="1">
        <v>41827</v>
      </c>
      <c r="B631">
        <v>45.165748999999998</v>
      </c>
      <c r="C631" s="3">
        <f t="shared" si="9"/>
        <v>8.9166058274439131E-3</v>
      </c>
    </row>
    <row r="632" spans="1:3" x14ac:dyDescent="0.35">
      <c r="A632" s="1">
        <v>41828</v>
      </c>
      <c r="B632">
        <v>45.024638000000003</v>
      </c>
      <c r="C632" s="3">
        <f t="shared" si="9"/>
        <v>3.1291830501634088E-3</v>
      </c>
    </row>
    <row r="633" spans="1:3" x14ac:dyDescent="0.35">
      <c r="A633" s="1">
        <v>41829</v>
      </c>
      <c r="B633">
        <v>45.081080999999998</v>
      </c>
      <c r="C633" s="3">
        <f t="shared" si="9"/>
        <v>-1.2528174239974099E-3</v>
      </c>
    </row>
    <row r="634" spans="1:3" x14ac:dyDescent="0.35">
      <c r="A634" s="1">
        <v>41830</v>
      </c>
      <c r="B634">
        <v>45.636127999999999</v>
      </c>
      <c r="C634" s="3">
        <f t="shared" si="9"/>
        <v>-1.2237015057508849E-2</v>
      </c>
    </row>
    <row r="635" spans="1:3" x14ac:dyDescent="0.35">
      <c r="A635" s="1">
        <v>41831</v>
      </c>
      <c r="B635">
        <v>45.739612000000001</v>
      </c>
      <c r="C635" s="3">
        <f t="shared" si="9"/>
        <v>-2.2650222967763867E-3</v>
      </c>
    </row>
    <row r="636" spans="1:3" x14ac:dyDescent="0.35">
      <c r="A636" s="1">
        <v>41834</v>
      </c>
      <c r="B636">
        <v>46.172362999999997</v>
      </c>
      <c r="C636" s="3">
        <f t="shared" si="9"/>
        <v>-9.4167097992192694E-3</v>
      </c>
    </row>
    <row r="637" spans="1:3" x14ac:dyDescent="0.35">
      <c r="A637" s="1">
        <v>41835</v>
      </c>
      <c r="B637">
        <v>45.824280000000002</v>
      </c>
      <c r="C637" s="3">
        <f t="shared" si="9"/>
        <v>7.5673339747028834E-3</v>
      </c>
    </row>
    <row r="638" spans="1:3" x14ac:dyDescent="0.35">
      <c r="A638" s="1">
        <v>41836</v>
      </c>
      <c r="B638">
        <v>45.908948000000002</v>
      </c>
      <c r="C638" s="3">
        <f t="shared" si="9"/>
        <v>-1.8459619461492771E-3</v>
      </c>
    </row>
    <row r="639" spans="1:3" x14ac:dyDescent="0.35">
      <c r="A639" s="1">
        <v>41837</v>
      </c>
      <c r="B639">
        <v>45.551459999999999</v>
      </c>
      <c r="C639" s="3">
        <f t="shared" si="9"/>
        <v>7.8173677192139301E-3</v>
      </c>
    </row>
    <row r="640" spans="1:3" x14ac:dyDescent="0.35">
      <c r="A640" s="1">
        <v>41838</v>
      </c>
      <c r="B640">
        <v>46.209989999999998</v>
      </c>
      <c r="C640" s="3">
        <f t="shared" si="9"/>
        <v>-1.435333259713234E-2</v>
      </c>
    </row>
    <row r="641" spans="1:3" x14ac:dyDescent="0.35">
      <c r="A641" s="1">
        <v>41841</v>
      </c>
      <c r="B641">
        <v>46.021838000000002</v>
      </c>
      <c r="C641" s="3">
        <f t="shared" si="9"/>
        <v>4.0799855122140016E-3</v>
      </c>
    </row>
    <row r="642" spans="1:3" x14ac:dyDescent="0.35">
      <c r="A642" s="1">
        <v>41842</v>
      </c>
      <c r="B642">
        <v>46.209989999999998</v>
      </c>
      <c r="C642" s="3">
        <f t="shared" si="9"/>
        <v>-4.0799855122140016E-3</v>
      </c>
    </row>
    <row r="643" spans="1:3" x14ac:dyDescent="0.35">
      <c r="A643" s="1">
        <v>41843</v>
      </c>
      <c r="B643">
        <v>46.398142999999997</v>
      </c>
      <c r="C643" s="3">
        <f t="shared" si="9"/>
        <v>-4.0634284008262966E-3</v>
      </c>
    </row>
    <row r="644" spans="1:3" x14ac:dyDescent="0.35">
      <c r="A644" s="1">
        <v>41844</v>
      </c>
      <c r="B644">
        <v>46.529848000000001</v>
      </c>
      <c r="C644" s="3">
        <f t="shared" ref="C644:C707" si="10">LN(B643)-LN(B644)</f>
        <v>-2.8345622619698752E-3</v>
      </c>
    </row>
    <row r="645" spans="1:3" x14ac:dyDescent="0.35">
      <c r="A645" s="1">
        <v>41845</v>
      </c>
      <c r="B645">
        <v>46.463994999999997</v>
      </c>
      <c r="C645" s="3">
        <f t="shared" si="10"/>
        <v>1.4162875494396765E-3</v>
      </c>
    </row>
    <row r="646" spans="1:3" x14ac:dyDescent="0.35">
      <c r="A646" s="1">
        <v>41848</v>
      </c>
      <c r="B646">
        <v>46.849705999999998</v>
      </c>
      <c r="C646" s="3">
        <f t="shared" si="10"/>
        <v>-8.2670217257572176E-3</v>
      </c>
    </row>
    <row r="647" spans="1:3" x14ac:dyDescent="0.35">
      <c r="A647" s="1">
        <v>41849</v>
      </c>
      <c r="B647">
        <v>47.988021000000003</v>
      </c>
      <c r="C647" s="3">
        <f t="shared" si="10"/>
        <v>-2.4006683944099105E-2</v>
      </c>
    </row>
    <row r="648" spans="1:3" x14ac:dyDescent="0.35">
      <c r="A648" s="1">
        <v>41850</v>
      </c>
      <c r="B648">
        <v>48.091504999999998</v>
      </c>
      <c r="C648" s="3">
        <f t="shared" si="10"/>
        <v>-2.1541330255168134E-3</v>
      </c>
    </row>
    <row r="649" spans="1:3" x14ac:dyDescent="0.35">
      <c r="A649" s="1">
        <v>41851</v>
      </c>
      <c r="B649">
        <v>47.621125999999997</v>
      </c>
      <c r="C649" s="3">
        <f t="shared" si="10"/>
        <v>9.8290639812499414E-3</v>
      </c>
    </row>
    <row r="650" spans="1:3" x14ac:dyDescent="0.35">
      <c r="A650" s="1">
        <v>41852</v>
      </c>
      <c r="B650">
        <v>46.859115000000003</v>
      </c>
      <c r="C650" s="3">
        <f t="shared" si="10"/>
        <v>1.6130939448482984E-2</v>
      </c>
    </row>
    <row r="651" spans="1:3" x14ac:dyDescent="0.35">
      <c r="A651" s="1">
        <v>41855</v>
      </c>
      <c r="B651">
        <v>47.019041999999999</v>
      </c>
      <c r="C651" s="3">
        <f t="shared" si="10"/>
        <v>-3.4071217377875662E-3</v>
      </c>
    </row>
    <row r="652" spans="1:3" x14ac:dyDescent="0.35">
      <c r="A652" s="1">
        <v>41856</v>
      </c>
      <c r="B652">
        <v>46.435774000000002</v>
      </c>
      <c r="C652" s="3">
        <f t="shared" si="10"/>
        <v>1.2482515045215248E-2</v>
      </c>
    </row>
    <row r="653" spans="1:3" x14ac:dyDescent="0.35">
      <c r="A653" s="1">
        <v>41857</v>
      </c>
      <c r="B653">
        <v>46.548664000000002</v>
      </c>
      <c r="C653" s="3">
        <f t="shared" si="10"/>
        <v>-2.4281494386353408E-3</v>
      </c>
    </row>
    <row r="654" spans="1:3" x14ac:dyDescent="0.35">
      <c r="A654" s="1">
        <v>41858</v>
      </c>
      <c r="B654">
        <v>45.767837</v>
      </c>
      <c r="C654" s="3">
        <f t="shared" si="10"/>
        <v>1.6916707469401882E-2</v>
      </c>
    </row>
    <row r="655" spans="1:3" x14ac:dyDescent="0.35">
      <c r="A655" s="1">
        <v>41859</v>
      </c>
      <c r="B655">
        <v>46.275843000000002</v>
      </c>
      <c r="C655" s="3">
        <f t="shared" si="10"/>
        <v>-1.1038479953955349E-2</v>
      </c>
    </row>
    <row r="656" spans="1:3" x14ac:dyDescent="0.35">
      <c r="A656" s="1">
        <v>41862</v>
      </c>
      <c r="B656">
        <v>46.181769000000003</v>
      </c>
      <c r="C656" s="3">
        <f t="shared" si="10"/>
        <v>2.0349656546190253E-3</v>
      </c>
    </row>
    <row r="657" spans="1:3" x14ac:dyDescent="0.35">
      <c r="A657" s="1">
        <v>41863</v>
      </c>
      <c r="B657">
        <v>46.078285000000001</v>
      </c>
      <c r="C657" s="3">
        <f t="shared" si="10"/>
        <v>2.2433120058256151E-3</v>
      </c>
    </row>
    <row r="658" spans="1:3" x14ac:dyDescent="0.35">
      <c r="A658" s="1">
        <v>41864</v>
      </c>
      <c r="B658">
        <v>46.257027999999998</v>
      </c>
      <c r="C658" s="3">
        <f t="shared" si="10"/>
        <v>-3.8716113578436406E-3</v>
      </c>
    </row>
    <row r="659" spans="1:3" x14ac:dyDescent="0.35">
      <c r="A659" s="1">
        <v>41865</v>
      </c>
      <c r="B659">
        <v>46.868521000000001</v>
      </c>
      <c r="C659" s="3">
        <f t="shared" si="10"/>
        <v>-1.3132846899895689E-2</v>
      </c>
    </row>
    <row r="660" spans="1:3" x14ac:dyDescent="0.35">
      <c r="A660" s="1">
        <v>41866</v>
      </c>
      <c r="B660">
        <v>46.736815999999997</v>
      </c>
      <c r="C660" s="3">
        <f t="shared" si="10"/>
        <v>2.8140508038130285E-3</v>
      </c>
    </row>
    <row r="661" spans="1:3" x14ac:dyDescent="0.35">
      <c r="A661" s="1">
        <v>41869</v>
      </c>
      <c r="B661">
        <v>47.028452000000001</v>
      </c>
      <c r="C661" s="3">
        <f t="shared" si="10"/>
        <v>-6.2205749876902416E-3</v>
      </c>
    </row>
    <row r="662" spans="1:3" x14ac:dyDescent="0.35">
      <c r="A662" s="1">
        <v>41870</v>
      </c>
      <c r="B662">
        <v>47.320084000000001</v>
      </c>
      <c r="C662" s="3">
        <f t="shared" si="10"/>
        <v>-6.1820340018341469E-3</v>
      </c>
    </row>
    <row r="663" spans="1:3" x14ac:dyDescent="0.35">
      <c r="A663" s="1">
        <v>41871</v>
      </c>
      <c r="B663">
        <v>47.075488999999997</v>
      </c>
      <c r="C663" s="3">
        <f t="shared" si="10"/>
        <v>5.1823520880396323E-3</v>
      </c>
    </row>
    <row r="664" spans="1:3" x14ac:dyDescent="0.35">
      <c r="A664" s="1">
        <v>41872</v>
      </c>
      <c r="B664">
        <v>47.028452000000001</v>
      </c>
      <c r="C664" s="3">
        <f t="shared" si="10"/>
        <v>9.9968191379451454E-4</v>
      </c>
    </row>
    <row r="665" spans="1:3" x14ac:dyDescent="0.35">
      <c r="A665" s="1">
        <v>41873</v>
      </c>
      <c r="B665">
        <v>47.207194000000001</v>
      </c>
      <c r="C665" s="3">
        <f t="shared" si="10"/>
        <v>-3.7935159770170479E-3</v>
      </c>
    </row>
    <row r="666" spans="1:3" x14ac:dyDescent="0.35">
      <c r="A666" s="1">
        <v>41876</v>
      </c>
      <c r="B666">
        <v>47.724609999999998</v>
      </c>
      <c r="C666" s="3">
        <f t="shared" si="10"/>
        <v>-1.0900901528994034E-2</v>
      </c>
    </row>
    <row r="667" spans="1:3" x14ac:dyDescent="0.35">
      <c r="A667" s="1">
        <v>41877</v>
      </c>
      <c r="B667">
        <v>47.762241000000003</v>
      </c>
      <c r="C667" s="3">
        <f t="shared" si="10"/>
        <v>-7.8819233337545924E-4</v>
      </c>
    </row>
    <row r="668" spans="1:3" x14ac:dyDescent="0.35">
      <c r="A668" s="1">
        <v>41878</v>
      </c>
      <c r="B668">
        <v>47.273046999999998</v>
      </c>
      <c r="C668" s="3">
        <f t="shared" si="10"/>
        <v>1.0295087878323006E-2</v>
      </c>
    </row>
    <row r="669" spans="1:3" x14ac:dyDescent="0.35">
      <c r="A669" s="1">
        <v>41879</v>
      </c>
      <c r="B669">
        <v>47.545867000000001</v>
      </c>
      <c r="C669" s="3">
        <f t="shared" si="10"/>
        <v>-5.7545639653553415E-3</v>
      </c>
    </row>
    <row r="670" spans="1:3" x14ac:dyDescent="0.35">
      <c r="A670" s="1">
        <v>41880</v>
      </c>
      <c r="B670">
        <v>47.649351000000003</v>
      </c>
      <c r="C670" s="3">
        <f t="shared" si="10"/>
        <v>-2.174143679427587E-3</v>
      </c>
    </row>
    <row r="671" spans="1:3" x14ac:dyDescent="0.35">
      <c r="A671" s="1">
        <v>41884</v>
      </c>
      <c r="B671">
        <v>47.583499000000003</v>
      </c>
      <c r="C671" s="3">
        <f t="shared" si="10"/>
        <v>1.3829683873942678E-3</v>
      </c>
    </row>
    <row r="672" spans="1:3" x14ac:dyDescent="0.35">
      <c r="A672" s="1">
        <v>41885</v>
      </c>
      <c r="B672">
        <v>47.536458000000003</v>
      </c>
      <c r="C672" s="3">
        <f t="shared" si="10"/>
        <v>9.8908799622332566E-4</v>
      </c>
    </row>
    <row r="673" spans="1:3" x14ac:dyDescent="0.35">
      <c r="A673" s="1">
        <v>41886</v>
      </c>
      <c r="B673">
        <v>47.555273</v>
      </c>
      <c r="C673" s="3">
        <f t="shared" si="10"/>
        <v>-3.9572316220715109E-4</v>
      </c>
    </row>
    <row r="674" spans="1:3" x14ac:dyDescent="0.35">
      <c r="A674" s="1">
        <v>41887</v>
      </c>
      <c r="B674">
        <v>48.091504999999998</v>
      </c>
      <c r="C674" s="3">
        <f t="shared" si="10"/>
        <v>-1.1212873648363875E-2</v>
      </c>
    </row>
    <row r="675" spans="1:3" x14ac:dyDescent="0.35">
      <c r="A675" s="1">
        <v>41890</v>
      </c>
      <c r="B675">
        <v>48.157356999999998</v>
      </c>
      <c r="C675" s="3">
        <f t="shared" si="10"/>
        <v>-1.3683696390156541E-3</v>
      </c>
    </row>
    <row r="676" spans="1:3" x14ac:dyDescent="0.35">
      <c r="A676" s="1">
        <v>41891</v>
      </c>
      <c r="B676">
        <v>47.489421</v>
      </c>
      <c r="C676" s="3">
        <f t="shared" si="10"/>
        <v>1.396694948024324E-2</v>
      </c>
    </row>
    <row r="677" spans="1:3" x14ac:dyDescent="0.35">
      <c r="A677" s="1">
        <v>41892</v>
      </c>
      <c r="B677">
        <v>48.053877</v>
      </c>
      <c r="C677" s="3">
        <f t="shared" si="10"/>
        <v>-1.1815848499619808E-2</v>
      </c>
    </row>
    <row r="678" spans="1:3" x14ac:dyDescent="0.35">
      <c r="A678" s="1">
        <v>41893</v>
      </c>
      <c r="B678">
        <v>47.677573000000002</v>
      </c>
      <c r="C678" s="3">
        <f t="shared" si="10"/>
        <v>7.8616993299833737E-3</v>
      </c>
    </row>
    <row r="679" spans="1:3" x14ac:dyDescent="0.35">
      <c r="A679" s="1">
        <v>41894</v>
      </c>
      <c r="B679">
        <v>47.282452999999997</v>
      </c>
      <c r="C679" s="3">
        <f t="shared" si="10"/>
        <v>8.3218654612093879E-3</v>
      </c>
    </row>
    <row r="680" spans="1:3" x14ac:dyDescent="0.35">
      <c r="A680" s="1">
        <v>41897</v>
      </c>
      <c r="B680">
        <v>46.990820999999997</v>
      </c>
      <c r="C680" s="3">
        <f t="shared" si="10"/>
        <v>6.1869693900993283E-3</v>
      </c>
    </row>
    <row r="681" spans="1:3" x14ac:dyDescent="0.35">
      <c r="A681" s="1">
        <v>41898</v>
      </c>
      <c r="B681">
        <v>48.119729999999997</v>
      </c>
      <c r="C681" s="3">
        <f t="shared" si="10"/>
        <v>-2.3739995353562637E-2</v>
      </c>
    </row>
    <row r="682" spans="1:3" x14ac:dyDescent="0.35">
      <c r="A682" s="1">
        <v>41899</v>
      </c>
      <c r="B682">
        <v>47.865724999999998</v>
      </c>
      <c r="C682" s="3">
        <f t="shared" si="10"/>
        <v>5.2925850676137642E-3</v>
      </c>
    </row>
    <row r="683" spans="1:3" x14ac:dyDescent="0.35">
      <c r="A683" s="1">
        <v>41900</v>
      </c>
      <c r="B683">
        <v>48.091504999999998</v>
      </c>
      <c r="C683" s="3">
        <f t="shared" si="10"/>
        <v>-4.7058552369509954E-3</v>
      </c>
    </row>
    <row r="684" spans="1:3" x14ac:dyDescent="0.35">
      <c r="A684" s="1">
        <v>41901</v>
      </c>
      <c r="B684">
        <v>48.458399</v>
      </c>
      <c r="C684" s="3">
        <f t="shared" si="10"/>
        <v>-7.6001269983745345E-3</v>
      </c>
    </row>
    <row r="685" spans="1:3" x14ac:dyDescent="0.35">
      <c r="A685" s="1">
        <v>41904</v>
      </c>
      <c r="B685">
        <v>48.608919999999998</v>
      </c>
      <c r="C685" s="3">
        <f t="shared" si="10"/>
        <v>-3.1013758739795172E-3</v>
      </c>
    </row>
    <row r="686" spans="1:3" x14ac:dyDescent="0.35">
      <c r="A686" s="1">
        <v>41905</v>
      </c>
      <c r="B686">
        <v>48.251435000000001</v>
      </c>
      <c r="C686" s="3">
        <f t="shared" si="10"/>
        <v>7.3814848844744319E-3</v>
      </c>
    </row>
    <row r="687" spans="1:3" x14ac:dyDescent="0.35">
      <c r="A687" s="1">
        <v>41906</v>
      </c>
      <c r="B687">
        <v>48.881740999999998</v>
      </c>
      <c r="C687" s="3">
        <f t="shared" si="10"/>
        <v>-1.2978363793262115E-2</v>
      </c>
    </row>
    <row r="688" spans="1:3" x14ac:dyDescent="0.35">
      <c r="A688" s="1">
        <v>41907</v>
      </c>
      <c r="B688">
        <v>48.561883000000002</v>
      </c>
      <c r="C688" s="3">
        <f t="shared" si="10"/>
        <v>6.5650092981988095E-3</v>
      </c>
    </row>
    <row r="689" spans="1:3" x14ac:dyDescent="0.35">
      <c r="A689" s="1">
        <v>41908</v>
      </c>
      <c r="B689">
        <v>48.072688999999997</v>
      </c>
      <c r="C689" s="3">
        <f t="shared" si="10"/>
        <v>1.0124703173867822E-2</v>
      </c>
    </row>
    <row r="690" spans="1:3" x14ac:dyDescent="0.35">
      <c r="A690" s="1">
        <v>41911</v>
      </c>
      <c r="B690">
        <v>48.646552</v>
      </c>
      <c r="C690" s="3">
        <f t="shared" si="10"/>
        <v>-1.1866712936937862E-2</v>
      </c>
    </row>
    <row r="691" spans="1:3" x14ac:dyDescent="0.35">
      <c r="A691" s="1">
        <v>41912</v>
      </c>
      <c r="B691">
        <v>48.147951999999997</v>
      </c>
      <c r="C691" s="3">
        <f t="shared" si="10"/>
        <v>1.0302328942671135E-2</v>
      </c>
    </row>
    <row r="692" spans="1:3" x14ac:dyDescent="0.35">
      <c r="A692" s="1">
        <v>41913</v>
      </c>
      <c r="B692">
        <v>47.873198000000002</v>
      </c>
      <c r="C692" s="3">
        <f t="shared" si="10"/>
        <v>5.7227964851116475E-3</v>
      </c>
    </row>
    <row r="693" spans="1:3" x14ac:dyDescent="0.35">
      <c r="A693" s="1">
        <v>41914</v>
      </c>
      <c r="B693">
        <v>47.570022999999999</v>
      </c>
      <c r="C693" s="3">
        <f t="shared" si="10"/>
        <v>6.3530131636593268E-3</v>
      </c>
    </row>
    <row r="694" spans="1:3" x14ac:dyDescent="0.35">
      <c r="A694" s="1">
        <v>41915</v>
      </c>
      <c r="B694">
        <v>48.176372000000001</v>
      </c>
      <c r="C694" s="3">
        <f t="shared" si="10"/>
        <v>-1.2665899454637142E-2</v>
      </c>
    </row>
    <row r="695" spans="1:3" x14ac:dyDescent="0.35">
      <c r="A695" s="1">
        <v>41918</v>
      </c>
      <c r="B695">
        <v>48.422704000000003</v>
      </c>
      <c r="C695" s="3">
        <f t="shared" si="10"/>
        <v>-5.1001012462186246E-3</v>
      </c>
    </row>
    <row r="696" spans="1:3" x14ac:dyDescent="0.35">
      <c r="A696" s="1">
        <v>41919</v>
      </c>
      <c r="B696">
        <v>47.153159000000002</v>
      </c>
      <c r="C696" s="3">
        <f t="shared" si="10"/>
        <v>2.6567788868239184E-2</v>
      </c>
    </row>
    <row r="697" spans="1:3" x14ac:dyDescent="0.35">
      <c r="A697" s="1">
        <v>41920</v>
      </c>
      <c r="B697">
        <v>47.570022999999999</v>
      </c>
      <c r="C697" s="3">
        <f t="shared" si="10"/>
        <v>-8.8017881673834175E-3</v>
      </c>
    </row>
    <row r="698" spans="1:3" x14ac:dyDescent="0.35">
      <c r="A698" s="1">
        <v>41921</v>
      </c>
      <c r="B698">
        <v>46.897354999999997</v>
      </c>
      <c r="C698" s="3">
        <f t="shared" si="10"/>
        <v>1.4241516668676013E-2</v>
      </c>
    </row>
    <row r="699" spans="1:3" x14ac:dyDescent="0.35">
      <c r="A699" s="1">
        <v>41922</v>
      </c>
      <c r="B699">
        <v>47.636341999999999</v>
      </c>
      <c r="C699" s="3">
        <f t="shared" si="10"/>
        <v>-1.5634680050695238E-2</v>
      </c>
    </row>
    <row r="700" spans="1:3" x14ac:dyDescent="0.35">
      <c r="A700" s="1">
        <v>41925</v>
      </c>
      <c r="B700">
        <v>46.508912000000002</v>
      </c>
      <c r="C700" s="3">
        <f t="shared" si="10"/>
        <v>2.3952007180454427E-2</v>
      </c>
    </row>
    <row r="701" spans="1:3" x14ac:dyDescent="0.35">
      <c r="A701" s="1">
        <v>41926</v>
      </c>
      <c r="B701">
        <v>46.347848999999997</v>
      </c>
      <c r="C701" s="3">
        <f t="shared" si="10"/>
        <v>3.4690669756405335E-3</v>
      </c>
    </row>
    <row r="702" spans="1:3" x14ac:dyDescent="0.35">
      <c r="A702" s="1">
        <v>41927</v>
      </c>
      <c r="B702">
        <v>46.385747000000002</v>
      </c>
      <c r="C702" s="3">
        <f t="shared" si="10"/>
        <v>-8.1735215163769581E-4</v>
      </c>
    </row>
    <row r="703" spans="1:3" x14ac:dyDescent="0.35">
      <c r="A703" s="1">
        <v>41928</v>
      </c>
      <c r="B703">
        <v>46.632078</v>
      </c>
      <c r="C703" s="3">
        <f t="shared" si="10"/>
        <v>-5.2964380933389066E-3</v>
      </c>
    </row>
    <row r="704" spans="1:3" x14ac:dyDescent="0.35">
      <c r="A704" s="1">
        <v>41929</v>
      </c>
      <c r="B704">
        <v>47.768980999999997</v>
      </c>
      <c r="C704" s="3">
        <f t="shared" si="10"/>
        <v>-2.4087822381849477E-2</v>
      </c>
    </row>
    <row r="705" spans="1:3" x14ac:dyDescent="0.35">
      <c r="A705" s="1">
        <v>41932</v>
      </c>
      <c r="B705">
        <v>47.901623000000001</v>
      </c>
      <c r="C705" s="3">
        <f t="shared" si="10"/>
        <v>-2.7728911377944421E-3</v>
      </c>
    </row>
    <row r="706" spans="1:3" x14ac:dyDescent="0.35">
      <c r="A706" s="1">
        <v>41933</v>
      </c>
      <c r="B706">
        <v>49.218538000000002</v>
      </c>
      <c r="C706" s="3">
        <f t="shared" si="10"/>
        <v>-2.7120954216522275E-2</v>
      </c>
    </row>
    <row r="707" spans="1:3" x14ac:dyDescent="0.35">
      <c r="A707" s="1">
        <v>41934</v>
      </c>
      <c r="B707">
        <v>49.114320999999997</v>
      </c>
      <c r="C707" s="3">
        <f t="shared" si="10"/>
        <v>2.1196788150117385E-3</v>
      </c>
    </row>
    <row r="708" spans="1:3" x14ac:dyDescent="0.35">
      <c r="A708" s="1">
        <v>41935</v>
      </c>
      <c r="B708">
        <v>49.739618999999998</v>
      </c>
      <c r="C708" s="3">
        <f t="shared" ref="C708:C771" si="11">LN(B707)-LN(B708)</f>
        <v>-1.2651116180668609E-2</v>
      </c>
    </row>
    <row r="709" spans="1:3" x14ac:dyDescent="0.35">
      <c r="A709" s="1">
        <v>41936</v>
      </c>
      <c r="B709">
        <v>50.810206000000001</v>
      </c>
      <c r="C709" s="3">
        <f t="shared" si="11"/>
        <v>-2.1295461402637716E-2</v>
      </c>
    </row>
    <row r="710" spans="1:3" x14ac:dyDescent="0.35">
      <c r="A710" s="1">
        <v>41939</v>
      </c>
      <c r="B710">
        <v>50.715462000000002</v>
      </c>
      <c r="C710" s="3">
        <f t="shared" si="11"/>
        <v>1.8664054001229502E-3</v>
      </c>
    </row>
    <row r="711" spans="1:3" x14ac:dyDescent="0.35">
      <c r="A711" s="1">
        <v>41940</v>
      </c>
      <c r="B711">
        <v>51.350236000000002</v>
      </c>
      <c r="C711" s="3">
        <f t="shared" si="11"/>
        <v>-1.2438697757110262E-2</v>
      </c>
    </row>
    <row r="712" spans="1:3" x14ac:dyDescent="0.35">
      <c r="A712" s="1">
        <v>41941</v>
      </c>
      <c r="B712">
        <v>51.312337999999997</v>
      </c>
      <c r="C712" s="3">
        <f t="shared" si="11"/>
        <v>7.3830219221848736E-4</v>
      </c>
    </row>
    <row r="713" spans="1:3" x14ac:dyDescent="0.35">
      <c r="A713" s="1">
        <v>41942</v>
      </c>
      <c r="B713">
        <v>55.878909</v>
      </c>
      <c r="C713" s="3">
        <f t="shared" si="11"/>
        <v>-8.5255780136002102E-2</v>
      </c>
    </row>
    <row r="714" spans="1:3" x14ac:dyDescent="0.35">
      <c r="A714" s="1">
        <v>41943</v>
      </c>
      <c r="B714">
        <v>55.130445000000002</v>
      </c>
      <c r="C714" s="3">
        <f t="shared" si="11"/>
        <v>1.3484905818973658E-2</v>
      </c>
    </row>
    <row r="715" spans="1:3" x14ac:dyDescent="0.35">
      <c r="A715" s="1">
        <v>41946</v>
      </c>
      <c r="B715">
        <v>54.760950999999999</v>
      </c>
      <c r="C715" s="3">
        <f t="shared" si="11"/>
        <v>6.7247374387706671E-3</v>
      </c>
    </row>
    <row r="716" spans="1:3" x14ac:dyDescent="0.35">
      <c r="A716" s="1">
        <v>41947</v>
      </c>
      <c r="B716">
        <v>54.798848999999997</v>
      </c>
      <c r="C716" s="3">
        <f t="shared" si="11"/>
        <v>-6.9182312329107987E-4</v>
      </c>
    </row>
    <row r="717" spans="1:3" x14ac:dyDescent="0.35">
      <c r="A717" s="1">
        <v>41948</v>
      </c>
      <c r="B717">
        <v>54.779899999999998</v>
      </c>
      <c r="C717" s="3">
        <f t="shared" si="11"/>
        <v>3.4585173424250826E-4</v>
      </c>
    </row>
    <row r="718" spans="1:3" x14ac:dyDescent="0.35">
      <c r="A718" s="1">
        <v>41949</v>
      </c>
      <c r="B718">
        <v>55.386248999999999</v>
      </c>
      <c r="C718" s="3">
        <f t="shared" si="11"/>
        <v>-1.1008011597390954E-2</v>
      </c>
    </row>
    <row r="719" spans="1:3" x14ac:dyDescent="0.35">
      <c r="A719" s="1">
        <v>41950</v>
      </c>
      <c r="B719">
        <v>55.253610999999999</v>
      </c>
      <c r="C719" s="3">
        <f t="shared" si="11"/>
        <v>2.3976542186847638E-3</v>
      </c>
    </row>
    <row r="720" spans="1:3" x14ac:dyDescent="0.35">
      <c r="A720" s="1">
        <v>41953</v>
      </c>
      <c r="B720">
        <v>55.717849000000001</v>
      </c>
      <c r="C720" s="3">
        <f t="shared" si="11"/>
        <v>-8.3668487052923624E-3</v>
      </c>
    </row>
    <row r="721" spans="1:3" x14ac:dyDescent="0.35">
      <c r="A721" s="1">
        <v>41954</v>
      </c>
      <c r="B721">
        <v>55.632581000000002</v>
      </c>
      <c r="C721" s="3">
        <f t="shared" si="11"/>
        <v>1.5315255929744254E-3</v>
      </c>
    </row>
    <row r="722" spans="1:3" x14ac:dyDescent="0.35">
      <c r="A722" s="1">
        <v>41955</v>
      </c>
      <c r="B722">
        <v>55.528364000000003</v>
      </c>
      <c r="C722" s="3">
        <f t="shared" si="11"/>
        <v>1.8750655733352772E-3</v>
      </c>
    </row>
    <row r="723" spans="1:3" x14ac:dyDescent="0.35">
      <c r="A723" s="1">
        <v>41956</v>
      </c>
      <c r="B723">
        <v>54.760950999999999</v>
      </c>
      <c r="C723" s="3">
        <f t="shared" si="11"/>
        <v>1.3916586306737422E-2</v>
      </c>
    </row>
    <row r="724" spans="1:3" x14ac:dyDescent="0.35">
      <c r="A724" s="1">
        <v>41957</v>
      </c>
      <c r="B724">
        <v>54.903066000000003</v>
      </c>
      <c r="C724" s="3">
        <f t="shared" si="11"/>
        <v>-2.5918269901712421E-3</v>
      </c>
    </row>
    <row r="725" spans="1:3" x14ac:dyDescent="0.35">
      <c r="A725" s="1">
        <v>41960</v>
      </c>
      <c r="B725">
        <v>55.357827999999998</v>
      </c>
      <c r="C725" s="3">
        <f t="shared" si="11"/>
        <v>-8.2488824850548426E-3</v>
      </c>
    </row>
    <row r="726" spans="1:3" x14ac:dyDescent="0.35">
      <c r="A726" s="1">
        <v>41961</v>
      </c>
      <c r="B726">
        <v>55.613632000000003</v>
      </c>
      <c r="C726" s="3">
        <f t="shared" si="11"/>
        <v>-4.6102746252927318E-3</v>
      </c>
    </row>
    <row r="727" spans="1:3" x14ac:dyDescent="0.35">
      <c r="A727" s="1">
        <v>41962</v>
      </c>
      <c r="B727">
        <v>55.717849000000001</v>
      </c>
      <c r="C727" s="3">
        <f t="shared" si="11"/>
        <v>-1.872193372528308E-3</v>
      </c>
    </row>
    <row r="728" spans="1:3" x14ac:dyDescent="0.35">
      <c r="A728" s="1">
        <v>41963</v>
      </c>
      <c r="B728">
        <v>55.528364000000003</v>
      </c>
      <c r="C728" s="3">
        <f t="shared" si="11"/>
        <v>3.4065911663097026E-3</v>
      </c>
    </row>
    <row r="729" spans="1:3" x14ac:dyDescent="0.35">
      <c r="A729" s="1">
        <v>41964</v>
      </c>
      <c r="B729">
        <v>55.708371999999997</v>
      </c>
      <c r="C729" s="3">
        <f t="shared" si="11"/>
        <v>-3.236487577804148E-3</v>
      </c>
    </row>
    <row r="730" spans="1:3" x14ac:dyDescent="0.35">
      <c r="A730" s="1">
        <v>41967</v>
      </c>
      <c r="B730">
        <v>55.774692000000002</v>
      </c>
      <c r="C730" s="3">
        <f t="shared" si="11"/>
        <v>-1.1897772709827947E-3</v>
      </c>
    </row>
    <row r="731" spans="1:3" x14ac:dyDescent="0.35">
      <c r="A731" s="1">
        <v>41968</v>
      </c>
      <c r="B731">
        <v>55.443095999999997</v>
      </c>
      <c r="C731" s="3">
        <f t="shared" si="11"/>
        <v>5.9630206377239148E-3</v>
      </c>
    </row>
    <row r="732" spans="1:3" x14ac:dyDescent="0.35">
      <c r="A732" s="1">
        <v>41969</v>
      </c>
      <c r="B732">
        <v>55.765219000000002</v>
      </c>
      <c r="C732" s="3">
        <f t="shared" si="11"/>
        <v>-5.7931621550011414E-3</v>
      </c>
    </row>
    <row r="733" spans="1:3" x14ac:dyDescent="0.35">
      <c r="A733" s="1">
        <v>41971</v>
      </c>
      <c r="B733">
        <v>55.945228</v>
      </c>
      <c r="C733" s="3">
        <f t="shared" si="11"/>
        <v>-3.2227810493408171E-3</v>
      </c>
    </row>
    <row r="734" spans="1:3" x14ac:dyDescent="0.35">
      <c r="A734" s="1">
        <v>41974</v>
      </c>
      <c r="B734">
        <v>55.945228</v>
      </c>
      <c r="C734" s="3">
        <f t="shared" si="11"/>
        <v>0</v>
      </c>
    </row>
    <row r="735" spans="1:3" x14ac:dyDescent="0.35">
      <c r="A735" s="1">
        <v>41975</v>
      </c>
      <c r="B735">
        <v>56.125239999999998</v>
      </c>
      <c r="C735" s="3">
        <f t="shared" si="11"/>
        <v>-3.2124815399336981E-3</v>
      </c>
    </row>
    <row r="736" spans="1:3" x14ac:dyDescent="0.35">
      <c r="A736" s="1">
        <v>41976</v>
      </c>
      <c r="B736">
        <v>55.926279000000001</v>
      </c>
      <c r="C736" s="3">
        <f t="shared" si="11"/>
        <v>3.5512451927948163E-3</v>
      </c>
    </row>
    <row r="737" spans="1:3" x14ac:dyDescent="0.35">
      <c r="A737" s="1">
        <v>41977</v>
      </c>
      <c r="B737">
        <v>55.793641000000001</v>
      </c>
      <c r="C737" s="3">
        <f t="shared" si="11"/>
        <v>2.3744747099563313E-3</v>
      </c>
    </row>
    <row r="738" spans="1:3" x14ac:dyDescent="0.35">
      <c r="A738" s="1">
        <v>41978</v>
      </c>
      <c r="B738">
        <v>57.461103999999999</v>
      </c>
      <c r="C738" s="3">
        <f t="shared" si="11"/>
        <v>-2.9448364412600014E-2</v>
      </c>
    </row>
    <row r="739" spans="1:3" x14ac:dyDescent="0.35">
      <c r="A739" s="1">
        <v>41981</v>
      </c>
      <c r="B739">
        <v>57.480049000000001</v>
      </c>
      <c r="C739" s="3">
        <f t="shared" si="11"/>
        <v>-3.2964694849635379E-4</v>
      </c>
    </row>
    <row r="740" spans="1:3" x14ac:dyDescent="0.35">
      <c r="A740" s="1">
        <v>41982</v>
      </c>
      <c r="B740">
        <v>56.816856999999999</v>
      </c>
      <c r="C740" s="3">
        <f t="shared" si="11"/>
        <v>1.1604853814695559E-2</v>
      </c>
    </row>
    <row r="741" spans="1:3" x14ac:dyDescent="0.35">
      <c r="A741" s="1">
        <v>41983</v>
      </c>
      <c r="B741">
        <v>56.163133999999999</v>
      </c>
      <c r="C741" s="3">
        <f t="shared" si="11"/>
        <v>1.1572496862362058E-2</v>
      </c>
    </row>
    <row r="742" spans="1:3" x14ac:dyDescent="0.35">
      <c r="A742" s="1">
        <v>41984</v>
      </c>
      <c r="B742">
        <v>56.542104000000002</v>
      </c>
      <c r="C742" s="3">
        <f t="shared" si="11"/>
        <v>-6.7250011621000638E-3</v>
      </c>
    </row>
    <row r="743" spans="1:3" x14ac:dyDescent="0.35">
      <c r="A743" s="1">
        <v>41985</v>
      </c>
      <c r="B743">
        <v>55.661002000000003</v>
      </c>
      <c r="C743" s="3">
        <f t="shared" si="11"/>
        <v>1.5705806074273632E-2</v>
      </c>
    </row>
    <row r="744" spans="1:3" x14ac:dyDescent="0.35">
      <c r="A744" s="1">
        <v>41988</v>
      </c>
      <c r="B744">
        <v>55.471516999999999</v>
      </c>
      <c r="C744" s="3">
        <f t="shared" si="11"/>
        <v>3.4100762823650044E-3</v>
      </c>
    </row>
    <row r="745" spans="1:3" x14ac:dyDescent="0.35">
      <c r="A745" s="1">
        <v>41989</v>
      </c>
      <c r="B745">
        <v>54.656734</v>
      </c>
      <c r="C745" s="3">
        <f t="shared" si="11"/>
        <v>1.4797254283710259E-2</v>
      </c>
    </row>
    <row r="746" spans="1:3" x14ac:dyDescent="0.35">
      <c r="A746" s="1">
        <v>41990</v>
      </c>
      <c r="B746">
        <v>56.077866</v>
      </c>
      <c r="C746" s="3">
        <f t="shared" si="11"/>
        <v>-2.5668761694989328E-2</v>
      </c>
    </row>
    <row r="747" spans="1:3" x14ac:dyDescent="0.35">
      <c r="A747" s="1">
        <v>41991</v>
      </c>
      <c r="B747">
        <v>57.593741999999999</v>
      </c>
      <c r="C747" s="3">
        <f t="shared" si="11"/>
        <v>-2.667272674555754E-2</v>
      </c>
    </row>
    <row r="748" spans="1:3" x14ac:dyDescent="0.35">
      <c r="A748" s="1">
        <v>41992</v>
      </c>
      <c r="B748">
        <v>58.076926</v>
      </c>
      <c r="C748" s="3">
        <f t="shared" si="11"/>
        <v>-8.3545261524866632E-3</v>
      </c>
    </row>
    <row r="749" spans="1:3" x14ac:dyDescent="0.35">
      <c r="A749" s="1">
        <v>41995</v>
      </c>
      <c r="B749">
        <v>57.849547000000001</v>
      </c>
      <c r="C749" s="3">
        <f t="shared" si="11"/>
        <v>3.9228191059565987E-3</v>
      </c>
    </row>
    <row r="750" spans="1:3" x14ac:dyDescent="0.35">
      <c r="A750" s="1">
        <v>41996</v>
      </c>
      <c r="B750">
        <v>56.049444999999999</v>
      </c>
      <c r="C750" s="3">
        <f t="shared" si="11"/>
        <v>3.1611375416838783E-2</v>
      </c>
    </row>
    <row r="751" spans="1:3" x14ac:dyDescent="0.35">
      <c r="A751" s="1">
        <v>41997</v>
      </c>
      <c r="B751">
        <v>56.039971999999999</v>
      </c>
      <c r="C751" s="3">
        <f t="shared" si="11"/>
        <v>1.690257702477993E-4</v>
      </c>
    </row>
    <row r="752" spans="1:3" x14ac:dyDescent="0.35">
      <c r="A752" s="1">
        <v>41999</v>
      </c>
      <c r="B752">
        <v>56.447364</v>
      </c>
      <c r="C752" s="3">
        <f t="shared" si="11"/>
        <v>-7.2433714884807543E-3</v>
      </c>
    </row>
    <row r="753" spans="1:3" x14ac:dyDescent="0.35">
      <c r="A753" s="1">
        <v>42002</v>
      </c>
      <c r="B753">
        <v>56.66527</v>
      </c>
      <c r="C753" s="3">
        <f t="shared" si="11"/>
        <v>-3.8529077055349248E-3</v>
      </c>
    </row>
    <row r="754" spans="1:3" x14ac:dyDescent="0.35">
      <c r="A754" s="1">
        <v>42003</v>
      </c>
      <c r="B754">
        <v>56.617601000000001</v>
      </c>
      <c r="C754" s="3">
        <f t="shared" si="11"/>
        <v>8.415924206861547E-4</v>
      </c>
    </row>
    <row r="755" spans="1:3" x14ac:dyDescent="0.35">
      <c r="A755" s="1">
        <v>42004</v>
      </c>
      <c r="B755">
        <v>56.274405999999999</v>
      </c>
      <c r="C755" s="3">
        <f t="shared" si="11"/>
        <v>6.0800771705622481E-3</v>
      </c>
    </row>
    <row r="756" spans="1:3" x14ac:dyDescent="0.35">
      <c r="A756" s="1">
        <v>42006</v>
      </c>
      <c r="B756">
        <v>56.731999000000002</v>
      </c>
      <c r="C756" s="3">
        <f t="shared" si="11"/>
        <v>-8.098576377287614E-3</v>
      </c>
    </row>
    <row r="757" spans="1:3" x14ac:dyDescent="0.35">
      <c r="A757" s="1">
        <v>42009</v>
      </c>
      <c r="B757">
        <v>55.845416</v>
      </c>
      <c r="C757" s="3">
        <f t="shared" si="11"/>
        <v>1.5750962650858291E-2</v>
      </c>
    </row>
    <row r="758" spans="1:3" x14ac:dyDescent="0.35">
      <c r="A758" s="1">
        <v>42010</v>
      </c>
      <c r="B758">
        <v>55.750081999999999</v>
      </c>
      <c r="C758" s="3">
        <f t="shared" si="11"/>
        <v>1.7085639636018612E-3</v>
      </c>
    </row>
    <row r="759" spans="1:3" x14ac:dyDescent="0.35">
      <c r="A759" s="1">
        <v>42011</v>
      </c>
      <c r="B759">
        <v>56.474606000000001</v>
      </c>
      <c r="C759" s="3">
        <f t="shared" si="11"/>
        <v>-1.2912204600275423E-2</v>
      </c>
    </row>
    <row r="760" spans="1:3" x14ac:dyDescent="0.35">
      <c r="A760" s="1">
        <v>42012</v>
      </c>
      <c r="B760">
        <v>57.885517</v>
      </c>
      <c r="C760" s="3">
        <f t="shared" si="11"/>
        <v>-2.467612932848251E-2</v>
      </c>
    </row>
    <row r="761" spans="1:3" x14ac:dyDescent="0.35">
      <c r="A761" s="1">
        <v>42013</v>
      </c>
      <c r="B761">
        <v>57.504187999999999</v>
      </c>
      <c r="C761" s="3">
        <f t="shared" si="11"/>
        <v>6.6094351863323908E-3</v>
      </c>
    </row>
    <row r="762" spans="1:3" x14ac:dyDescent="0.35">
      <c r="A762" s="1">
        <v>42016</v>
      </c>
      <c r="B762">
        <v>59.277361999999997</v>
      </c>
      <c r="C762" s="3">
        <f t="shared" si="11"/>
        <v>-3.0369699389293459E-2</v>
      </c>
    </row>
    <row r="763" spans="1:3" x14ac:dyDescent="0.35">
      <c r="A763" s="1">
        <v>42017</v>
      </c>
      <c r="B763">
        <v>60.173479999999998</v>
      </c>
      <c r="C763" s="3">
        <f t="shared" si="11"/>
        <v>-1.5004244367895048E-2</v>
      </c>
    </row>
    <row r="764" spans="1:3" x14ac:dyDescent="0.35">
      <c r="A764" s="1">
        <v>42018</v>
      </c>
      <c r="B764">
        <v>60.011417999999999</v>
      </c>
      <c r="C764" s="3">
        <f t="shared" si="11"/>
        <v>2.6968795734259032E-3</v>
      </c>
    </row>
    <row r="765" spans="1:3" x14ac:dyDescent="0.35">
      <c r="A765" s="1">
        <v>42019</v>
      </c>
      <c r="B765">
        <v>58.753036999999999</v>
      </c>
      <c r="C765" s="3">
        <f t="shared" si="11"/>
        <v>2.1191998812131629E-2</v>
      </c>
    </row>
    <row r="766" spans="1:3" x14ac:dyDescent="0.35">
      <c r="A766" s="1">
        <v>42020</v>
      </c>
      <c r="B766">
        <v>59.401294</v>
      </c>
      <c r="C766" s="3">
        <f t="shared" si="11"/>
        <v>-1.0973165337883728E-2</v>
      </c>
    </row>
    <row r="767" spans="1:3" x14ac:dyDescent="0.35">
      <c r="A767" s="1">
        <v>42024</v>
      </c>
      <c r="B767">
        <v>59.534757999999997</v>
      </c>
      <c r="C767" s="3">
        <f t="shared" si="11"/>
        <v>-2.2442994159614926E-3</v>
      </c>
    </row>
    <row r="768" spans="1:3" x14ac:dyDescent="0.35">
      <c r="A768" s="1">
        <v>42025</v>
      </c>
      <c r="B768">
        <v>59.058098999999999</v>
      </c>
      <c r="C768" s="3">
        <f t="shared" si="11"/>
        <v>8.0386218671462117E-3</v>
      </c>
    </row>
    <row r="769" spans="1:3" x14ac:dyDescent="0.35">
      <c r="A769" s="1">
        <v>42026</v>
      </c>
      <c r="B769">
        <v>59.191563000000002</v>
      </c>
      <c r="C769" s="3">
        <f t="shared" si="11"/>
        <v>-2.2573266496515032E-3</v>
      </c>
    </row>
    <row r="770" spans="1:3" x14ac:dyDescent="0.35">
      <c r="A770" s="1">
        <v>42027</v>
      </c>
      <c r="B770">
        <v>59.172496000000002</v>
      </c>
      <c r="C770" s="3">
        <f t="shared" si="11"/>
        <v>3.2217550371349546E-4</v>
      </c>
    </row>
    <row r="771" spans="1:3" x14ac:dyDescent="0.35">
      <c r="A771" s="1">
        <v>42030</v>
      </c>
      <c r="B771">
        <v>59.544289999999997</v>
      </c>
      <c r="C771" s="3">
        <f t="shared" si="11"/>
        <v>-6.2635660558694184E-3</v>
      </c>
    </row>
    <row r="772" spans="1:3" x14ac:dyDescent="0.35">
      <c r="A772" s="1">
        <v>42031</v>
      </c>
      <c r="B772">
        <v>59.096232000000001</v>
      </c>
      <c r="C772" s="3">
        <f t="shared" ref="C772:C835" si="12">LN(B771)-LN(B772)</f>
        <v>7.553239359374686E-3</v>
      </c>
    </row>
    <row r="773" spans="1:3" x14ac:dyDescent="0.35">
      <c r="A773" s="1">
        <v>42032</v>
      </c>
      <c r="B773">
        <v>58.467041999999999</v>
      </c>
      <c r="C773" s="3">
        <f t="shared" si="12"/>
        <v>1.0703955172670199E-2</v>
      </c>
    </row>
    <row r="774" spans="1:3" x14ac:dyDescent="0.35">
      <c r="A774" s="1">
        <v>42033</v>
      </c>
      <c r="B774">
        <v>58.285908999999997</v>
      </c>
      <c r="C774" s="3">
        <f t="shared" si="12"/>
        <v>3.1028448321395175E-3</v>
      </c>
    </row>
    <row r="775" spans="1:3" x14ac:dyDescent="0.35">
      <c r="A775" s="1">
        <v>42034</v>
      </c>
      <c r="B775">
        <v>57.456522999999997</v>
      </c>
      <c r="C775" s="3">
        <f t="shared" si="12"/>
        <v>1.433182596958904E-2</v>
      </c>
    </row>
    <row r="776" spans="1:3" x14ac:dyDescent="0.35">
      <c r="A776" s="1">
        <v>42037</v>
      </c>
      <c r="B776">
        <v>57.418388999999998</v>
      </c>
      <c r="C776" s="3">
        <f t="shared" si="12"/>
        <v>6.6392218695732197E-4</v>
      </c>
    </row>
    <row r="777" spans="1:3" x14ac:dyDescent="0.35">
      <c r="A777" s="1">
        <v>42038</v>
      </c>
      <c r="B777">
        <v>57.065662000000003</v>
      </c>
      <c r="C777" s="3">
        <f t="shared" si="12"/>
        <v>6.1620481286235318E-3</v>
      </c>
    </row>
    <row r="778" spans="1:3" x14ac:dyDescent="0.35">
      <c r="A778" s="1">
        <v>42039</v>
      </c>
      <c r="B778">
        <v>56.474606000000001</v>
      </c>
      <c r="C778" s="3">
        <f t="shared" si="12"/>
        <v>1.0411483952933231E-2</v>
      </c>
    </row>
    <row r="779" spans="1:3" x14ac:dyDescent="0.35">
      <c r="A779" s="1">
        <v>42040</v>
      </c>
      <c r="B779">
        <v>57.418388999999998</v>
      </c>
      <c r="C779" s="3">
        <f t="shared" si="12"/>
        <v>-1.6573532081556763E-2</v>
      </c>
    </row>
    <row r="780" spans="1:3" x14ac:dyDescent="0.35">
      <c r="A780" s="1">
        <v>42041</v>
      </c>
      <c r="B780">
        <v>56.884529999999998</v>
      </c>
      <c r="C780" s="3">
        <f t="shared" si="12"/>
        <v>9.3411941990035885E-3</v>
      </c>
    </row>
    <row r="781" spans="1:3" x14ac:dyDescent="0.35">
      <c r="A781" s="1">
        <v>42044</v>
      </c>
      <c r="B781">
        <v>56.102808000000003</v>
      </c>
      <c r="C781" s="3">
        <f t="shared" si="12"/>
        <v>1.3837558922039861E-2</v>
      </c>
    </row>
    <row r="782" spans="1:3" x14ac:dyDescent="0.35">
      <c r="A782" s="1">
        <v>42045</v>
      </c>
      <c r="B782">
        <v>57.037064000000001</v>
      </c>
      <c r="C782" s="3">
        <f t="shared" si="12"/>
        <v>-1.6515437378553877E-2</v>
      </c>
    </row>
    <row r="783" spans="1:3" x14ac:dyDescent="0.35">
      <c r="A783" s="1">
        <v>42046</v>
      </c>
      <c r="B783">
        <v>56.541338000000003</v>
      </c>
      <c r="C783" s="3">
        <f t="shared" si="12"/>
        <v>8.7292854828797672E-3</v>
      </c>
    </row>
    <row r="784" spans="1:3" x14ac:dyDescent="0.35">
      <c r="A784" s="1">
        <v>42047</v>
      </c>
      <c r="B784">
        <v>56.703400000000002</v>
      </c>
      <c r="C784" s="3">
        <f t="shared" si="12"/>
        <v>-2.8621570148983366E-3</v>
      </c>
    </row>
    <row r="785" spans="1:3" x14ac:dyDescent="0.35">
      <c r="A785" s="1">
        <v>42048</v>
      </c>
      <c r="B785">
        <v>57.237259999999999</v>
      </c>
      <c r="C785" s="3">
        <f t="shared" si="12"/>
        <v>-9.3709112566449093E-3</v>
      </c>
    </row>
    <row r="786" spans="1:3" x14ac:dyDescent="0.35">
      <c r="A786" s="1">
        <v>42052</v>
      </c>
      <c r="B786">
        <v>57.294457000000001</v>
      </c>
      <c r="C786" s="3">
        <f t="shared" si="12"/>
        <v>-9.9879764755428369E-4</v>
      </c>
    </row>
    <row r="787" spans="1:3" x14ac:dyDescent="0.35">
      <c r="A787" s="1">
        <v>42053</v>
      </c>
      <c r="B787">
        <v>57.208658</v>
      </c>
      <c r="C787" s="3">
        <f t="shared" si="12"/>
        <v>1.4986319989285235E-3</v>
      </c>
    </row>
    <row r="788" spans="1:3" x14ac:dyDescent="0.35">
      <c r="A788" s="1">
        <v>42054</v>
      </c>
      <c r="B788">
        <v>56.770131999999997</v>
      </c>
      <c r="C788" s="3">
        <f t="shared" si="12"/>
        <v>7.6949082161190674E-3</v>
      </c>
    </row>
    <row r="789" spans="1:3" x14ac:dyDescent="0.35">
      <c r="A789" s="1">
        <v>42055</v>
      </c>
      <c r="B789">
        <v>57.694853000000002</v>
      </c>
      <c r="C789" s="3">
        <f t="shared" si="12"/>
        <v>-1.6157624410609195E-2</v>
      </c>
    </row>
    <row r="790" spans="1:3" x14ac:dyDescent="0.35">
      <c r="A790" s="1">
        <v>42058</v>
      </c>
      <c r="B790">
        <v>58.428908999999997</v>
      </c>
      <c r="C790" s="3">
        <f t="shared" si="12"/>
        <v>-1.2642817714625387E-2</v>
      </c>
    </row>
    <row r="791" spans="1:3" x14ac:dyDescent="0.35">
      <c r="A791" s="1">
        <v>42059</v>
      </c>
      <c r="B791">
        <v>58.581439000000003</v>
      </c>
      <c r="C791" s="3">
        <f t="shared" si="12"/>
        <v>-2.6071213188174625E-3</v>
      </c>
    </row>
    <row r="792" spans="1:3" x14ac:dyDescent="0.35">
      <c r="A792" s="1">
        <v>42060</v>
      </c>
      <c r="B792">
        <v>58.362177000000003</v>
      </c>
      <c r="C792" s="3">
        <f t="shared" si="12"/>
        <v>3.7498798896580254E-3</v>
      </c>
    </row>
    <row r="793" spans="1:3" x14ac:dyDescent="0.35">
      <c r="A793" s="1">
        <v>42061</v>
      </c>
      <c r="B793">
        <v>58.590971000000003</v>
      </c>
      <c r="C793" s="3">
        <f t="shared" si="12"/>
        <v>-3.9125803072908028E-3</v>
      </c>
    </row>
    <row r="794" spans="1:3" x14ac:dyDescent="0.35">
      <c r="A794" s="1">
        <v>42062</v>
      </c>
      <c r="B794">
        <v>58.076177999999999</v>
      </c>
      <c r="C794" s="3">
        <f t="shared" si="12"/>
        <v>8.8250436472412375E-3</v>
      </c>
    </row>
    <row r="795" spans="1:3" x14ac:dyDescent="0.35">
      <c r="A795" s="1">
        <v>42065</v>
      </c>
      <c r="B795">
        <v>59.391759</v>
      </c>
      <c r="C795" s="3">
        <f t="shared" si="12"/>
        <v>-2.2399916803821363E-2</v>
      </c>
    </row>
    <row r="796" spans="1:3" x14ac:dyDescent="0.35">
      <c r="A796" s="1">
        <v>42066</v>
      </c>
      <c r="B796">
        <v>59.029496999999999</v>
      </c>
      <c r="C796" s="3">
        <f t="shared" si="12"/>
        <v>6.1182112446189763E-3</v>
      </c>
    </row>
    <row r="797" spans="1:3" x14ac:dyDescent="0.35">
      <c r="A797" s="1">
        <v>42067</v>
      </c>
      <c r="B797">
        <v>62.604441999999999</v>
      </c>
      <c r="C797" s="3">
        <f t="shared" si="12"/>
        <v>-5.8798965929750757E-2</v>
      </c>
    </row>
    <row r="798" spans="1:3" x14ac:dyDescent="0.35">
      <c r="A798" s="1">
        <v>42068</v>
      </c>
      <c r="B798">
        <v>62.966707999999997</v>
      </c>
      <c r="C798" s="3">
        <f t="shared" si="12"/>
        <v>-5.7699082160391768E-3</v>
      </c>
    </row>
    <row r="799" spans="1:3" x14ac:dyDescent="0.35">
      <c r="A799" s="1">
        <v>42069</v>
      </c>
      <c r="B799">
        <v>62.080120999999998</v>
      </c>
      <c r="C799" s="3">
        <f t="shared" si="12"/>
        <v>1.4180317300111156E-2</v>
      </c>
    </row>
    <row r="800" spans="1:3" x14ac:dyDescent="0.35">
      <c r="A800" s="1">
        <v>42072</v>
      </c>
      <c r="B800">
        <v>63.262233999999999</v>
      </c>
      <c r="C800" s="3">
        <f t="shared" si="12"/>
        <v>-1.8862706857726508E-2</v>
      </c>
    </row>
    <row r="801" spans="1:3" x14ac:dyDescent="0.35">
      <c r="A801" s="1">
        <v>42073</v>
      </c>
      <c r="B801">
        <v>62.470978000000002</v>
      </c>
      <c r="C801" s="3">
        <f t="shared" si="12"/>
        <v>1.2586434931148638E-2</v>
      </c>
    </row>
    <row r="802" spans="1:3" x14ac:dyDescent="0.35">
      <c r="A802" s="1">
        <v>42074</v>
      </c>
      <c r="B802">
        <v>62.537709999999997</v>
      </c>
      <c r="C802" s="3">
        <f t="shared" si="12"/>
        <v>-1.0676378963143662E-3</v>
      </c>
    </row>
    <row r="803" spans="1:3" x14ac:dyDescent="0.35">
      <c r="A803" s="1">
        <v>42075</v>
      </c>
      <c r="B803">
        <v>63.538697999999997</v>
      </c>
      <c r="C803" s="3">
        <f t="shared" si="12"/>
        <v>-1.5879402808258725E-2</v>
      </c>
    </row>
    <row r="804" spans="1:3" x14ac:dyDescent="0.35">
      <c r="A804" s="1">
        <v>42076</v>
      </c>
      <c r="B804">
        <v>63.748429000000002</v>
      </c>
      <c r="C804" s="3">
        <f t="shared" si="12"/>
        <v>-3.2954029954810338E-3</v>
      </c>
    </row>
    <row r="805" spans="1:3" x14ac:dyDescent="0.35">
      <c r="A805" s="1">
        <v>42079</v>
      </c>
      <c r="B805">
        <v>64.854275000000001</v>
      </c>
      <c r="C805" s="3">
        <f t="shared" si="12"/>
        <v>-1.719828934907941E-2</v>
      </c>
    </row>
    <row r="806" spans="1:3" x14ac:dyDescent="0.35">
      <c r="A806" s="1">
        <v>42080</v>
      </c>
      <c r="B806">
        <v>64.463418000000004</v>
      </c>
      <c r="C806" s="3">
        <f t="shared" si="12"/>
        <v>6.0449298333393742E-3</v>
      </c>
    </row>
    <row r="807" spans="1:3" x14ac:dyDescent="0.35">
      <c r="A807" s="1">
        <v>42081</v>
      </c>
      <c r="B807">
        <v>65.273737999999994</v>
      </c>
      <c r="C807" s="3">
        <f t="shared" si="12"/>
        <v>-1.2491880696258839E-2</v>
      </c>
    </row>
    <row r="808" spans="1:3" x14ac:dyDescent="0.35">
      <c r="A808" s="1">
        <v>42082</v>
      </c>
      <c r="B808">
        <v>65.130737999999994</v>
      </c>
      <c r="C808" s="3">
        <f t="shared" si="12"/>
        <v>2.1931771317333926E-3</v>
      </c>
    </row>
    <row r="809" spans="1:3" x14ac:dyDescent="0.35">
      <c r="A809" s="1">
        <v>42083</v>
      </c>
      <c r="B809">
        <v>64.596881999999994</v>
      </c>
      <c r="C809" s="3">
        <f t="shared" si="12"/>
        <v>8.2304603080665117E-3</v>
      </c>
    </row>
    <row r="810" spans="1:3" x14ac:dyDescent="0.35">
      <c r="A810" s="1">
        <v>42086</v>
      </c>
      <c r="B810">
        <v>64.425285000000002</v>
      </c>
      <c r="C810" s="3">
        <f t="shared" si="12"/>
        <v>2.6599630926442686E-3</v>
      </c>
    </row>
    <row r="811" spans="1:3" x14ac:dyDescent="0.35">
      <c r="A811" s="1">
        <v>42087</v>
      </c>
      <c r="B811">
        <v>62.623513000000003</v>
      </c>
      <c r="C811" s="3">
        <f t="shared" si="12"/>
        <v>2.8365365665043107E-2</v>
      </c>
    </row>
    <row r="812" spans="1:3" x14ac:dyDescent="0.35">
      <c r="A812" s="1">
        <v>42088</v>
      </c>
      <c r="B812">
        <v>61.679721999999998</v>
      </c>
      <c r="C812" s="3">
        <f t="shared" si="12"/>
        <v>1.5185592500821521E-2</v>
      </c>
    </row>
    <row r="813" spans="1:3" x14ac:dyDescent="0.35">
      <c r="A813" s="1">
        <v>42089</v>
      </c>
      <c r="B813">
        <v>61.965719999999997</v>
      </c>
      <c r="C813" s="3">
        <f t="shared" si="12"/>
        <v>-4.6261068006083761E-3</v>
      </c>
    </row>
    <row r="814" spans="1:3" x14ac:dyDescent="0.35">
      <c r="A814" s="1">
        <v>42090</v>
      </c>
      <c r="B814">
        <v>62.213585000000002</v>
      </c>
      <c r="C814" s="3">
        <f t="shared" si="12"/>
        <v>-3.9920553456962438E-3</v>
      </c>
    </row>
    <row r="815" spans="1:3" x14ac:dyDescent="0.35">
      <c r="A815" s="1">
        <v>42093</v>
      </c>
      <c r="B815">
        <v>62.690244999999997</v>
      </c>
      <c r="C815" s="3">
        <f t="shared" si="12"/>
        <v>-7.632469139929654E-3</v>
      </c>
    </row>
    <row r="816" spans="1:3" x14ac:dyDescent="0.35">
      <c r="A816" s="1">
        <v>42094</v>
      </c>
      <c r="B816">
        <v>61.489061</v>
      </c>
      <c r="C816" s="3">
        <f t="shared" si="12"/>
        <v>1.9346564324514759E-2</v>
      </c>
    </row>
    <row r="817" spans="1:3" x14ac:dyDescent="0.35">
      <c r="A817" s="1">
        <v>42095</v>
      </c>
      <c r="B817">
        <v>60.942534999999999</v>
      </c>
      <c r="C817" s="3">
        <f t="shared" si="12"/>
        <v>8.9279180872621211E-3</v>
      </c>
    </row>
    <row r="818" spans="1:3" x14ac:dyDescent="0.35">
      <c r="A818" s="1">
        <v>42096</v>
      </c>
      <c r="B818">
        <v>60.626123</v>
      </c>
      <c r="C818" s="3">
        <f t="shared" si="12"/>
        <v>5.205498188355584E-3</v>
      </c>
    </row>
    <row r="819" spans="1:3" x14ac:dyDescent="0.35">
      <c r="A819" s="1">
        <v>42100</v>
      </c>
      <c r="B819">
        <v>60.405594999999998</v>
      </c>
      <c r="C819" s="3">
        <f t="shared" si="12"/>
        <v>3.6441396964459472E-3</v>
      </c>
    </row>
    <row r="820" spans="1:3" x14ac:dyDescent="0.35">
      <c r="A820" s="1">
        <v>42101</v>
      </c>
      <c r="B820">
        <v>60.405594999999998</v>
      </c>
      <c r="C820" s="3">
        <f t="shared" si="12"/>
        <v>0</v>
      </c>
    </row>
    <row r="821" spans="1:3" x14ac:dyDescent="0.35">
      <c r="A821" s="1">
        <v>42102</v>
      </c>
      <c r="B821">
        <v>60.904181999999999</v>
      </c>
      <c r="C821" s="3">
        <f t="shared" si="12"/>
        <v>-8.220109207937476E-3</v>
      </c>
    </row>
    <row r="822" spans="1:3" x14ac:dyDescent="0.35">
      <c r="A822" s="1">
        <v>42103</v>
      </c>
      <c r="B822">
        <v>60.846651000000001</v>
      </c>
      <c r="C822" s="3">
        <f t="shared" si="12"/>
        <v>9.4506136614214142E-4</v>
      </c>
    </row>
    <row r="823" spans="1:3" x14ac:dyDescent="0.35">
      <c r="A823" s="1">
        <v>42104</v>
      </c>
      <c r="B823">
        <v>61.978057999999997</v>
      </c>
      <c r="C823" s="3">
        <f t="shared" si="12"/>
        <v>-1.8423638237984541E-2</v>
      </c>
    </row>
    <row r="824" spans="1:3" x14ac:dyDescent="0.35">
      <c r="A824" s="1">
        <v>42107</v>
      </c>
      <c r="B824">
        <v>61.316473999999999</v>
      </c>
      <c r="C824" s="3">
        <f t="shared" si="12"/>
        <v>1.0731868461217431E-2</v>
      </c>
    </row>
    <row r="825" spans="1:3" x14ac:dyDescent="0.35">
      <c r="A825" s="1">
        <v>42108</v>
      </c>
      <c r="B825">
        <v>61.393177999999999</v>
      </c>
      <c r="C825" s="3">
        <f t="shared" si="12"/>
        <v>-1.2501707688032937E-3</v>
      </c>
    </row>
    <row r="826" spans="1:3" x14ac:dyDescent="0.35">
      <c r="A826" s="1">
        <v>42109</v>
      </c>
      <c r="B826">
        <v>60.817888000000004</v>
      </c>
      <c r="C826" s="3">
        <f t="shared" si="12"/>
        <v>9.4147652613383315E-3</v>
      </c>
    </row>
    <row r="827" spans="1:3" x14ac:dyDescent="0.35">
      <c r="A827" s="1">
        <v>42110</v>
      </c>
      <c r="B827">
        <v>61.057592</v>
      </c>
      <c r="C827" s="3">
        <f t="shared" si="12"/>
        <v>-3.9335936823627904E-3</v>
      </c>
    </row>
    <row r="828" spans="1:3" x14ac:dyDescent="0.35">
      <c r="A828" s="1">
        <v>42111</v>
      </c>
      <c r="B828">
        <v>62.658817999999997</v>
      </c>
      <c r="C828" s="3">
        <f t="shared" si="12"/>
        <v>-2.588687172784887E-2</v>
      </c>
    </row>
    <row r="829" spans="1:3" x14ac:dyDescent="0.35">
      <c r="A829" s="1">
        <v>42114</v>
      </c>
      <c r="B829">
        <v>63.147818000000001</v>
      </c>
      <c r="C829" s="3">
        <f t="shared" si="12"/>
        <v>-7.7738739099100229E-3</v>
      </c>
    </row>
    <row r="830" spans="1:3" x14ac:dyDescent="0.35">
      <c r="A830" s="1">
        <v>42115</v>
      </c>
      <c r="B830">
        <v>64.058693000000005</v>
      </c>
      <c r="C830" s="3">
        <f t="shared" si="12"/>
        <v>-1.4321445678319833E-2</v>
      </c>
    </row>
    <row r="831" spans="1:3" x14ac:dyDescent="0.35">
      <c r="A831" s="1">
        <v>42116</v>
      </c>
      <c r="B831">
        <v>63.857342000000003</v>
      </c>
      <c r="C831" s="3">
        <f t="shared" si="12"/>
        <v>3.1481771038226469E-3</v>
      </c>
    </row>
    <row r="832" spans="1:3" x14ac:dyDescent="0.35">
      <c r="A832" s="1">
        <v>42117</v>
      </c>
      <c r="B832">
        <v>63.282052</v>
      </c>
      <c r="C832" s="3">
        <f t="shared" si="12"/>
        <v>9.0498138807753037E-3</v>
      </c>
    </row>
    <row r="833" spans="1:3" x14ac:dyDescent="0.35">
      <c r="A833" s="1">
        <v>42118</v>
      </c>
      <c r="B833">
        <v>63.090291000000001</v>
      </c>
      <c r="C833" s="3">
        <f t="shared" si="12"/>
        <v>3.0348594103770665E-3</v>
      </c>
    </row>
    <row r="834" spans="1:3" x14ac:dyDescent="0.35">
      <c r="A834" s="1">
        <v>42121</v>
      </c>
      <c r="B834">
        <v>62.476647999999997</v>
      </c>
      <c r="C834" s="3">
        <f t="shared" si="12"/>
        <v>9.7740359059450554E-3</v>
      </c>
    </row>
    <row r="835" spans="1:3" x14ac:dyDescent="0.35">
      <c r="A835" s="1">
        <v>42122</v>
      </c>
      <c r="B835">
        <v>61.882176999999999</v>
      </c>
      <c r="C835" s="3">
        <f t="shared" si="12"/>
        <v>9.5606488430250991E-3</v>
      </c>
    </row>
    <row r="836" spans="1:3" x14ac:dyDescent="0.35">
      <c r="A836" s="1">
        <v>42123</v>
      </c>
      <c r="B836">
        <v>61.642473000000003</v>
      </c>
      <c r="C836" s="3">
        <f t="shared" ref="C836:C899" si="13">LN(B835)-LN(B836)</f>
        <v>3.8810763824619343E-3</v>
      </c>
    </row>
    <row r="837" spans="1:3" x14ac:dyDescent="0.35">
      <c r="A837" s="1">
        <v>42124</v>
      </c>
      <c r="B837">
        <v>61.105533000000001</v>
      </c>
      <c r="C837" s="3">
        <f t="shared" si="13"/>
        <v>8.7487111566693088E-3</v>
      </c>
    </row>
    <row r="838" spans="1:3" x14ac:dyDescent="0.35">
      <c r="A838" s="1">
        <v>42125</v>
      </c>
      <c r="B838">
        <v>61.997238000000003</v>
      </c>
      <c r="C838" s="3">
        <f t="shared" si="13"/>
        <v>-1.4487417123313584E-2</v>
      </c>
    </row>
    <row r="839" spans="1:3" x14ac:dyDescent="0.35">
      <c r="A839" s="1">
        <v>42128</v>
      </c>
      <c r="B839">
        <v>62.630054999999999</v>
      </c>
      <c r="C839" s="3">
        <f t="shared" si="13"/>
        <v>-1.0155439044649661E-2</v>
      </c>
    </row>
    <row r="840" spans="1:3" x14ac:dyDescent="0.35">
      <c r="A840" s="1">
        <v>42129</v>
      </c>
      <c r="B840">
        <v>62.351996999999997</v>
      </c>
      <c r="C840" s="3">
        <f t="shared" si="13"/>
        <v>4.4495742279169193E-3</v>
      </c>
    </row>
    <row r="841" spans="1:3" x14ac:dyDescent="0.35">
      <c r="A841" s="1">
        <v>42130</v>
      </c>
      <c r="B841">
        <v>62.006821000000002</v>
      </c>
      <c r="C841" s="3">
        <f t="shared" si="13"/>
        <v>5.5513053596252249E-3</v>
      </c>
    </row>
    <row r="842" spans="1:3" x14ac:dyDescent="0.35">
      <c r="A842" s="1">
        <v>42131</v>
      </c>
      <c r="B842">
        <v>62.371177000000003</v>
      </c>
      <c r="C842" s="3">
        <f t="shared" si="13"/>
        <v>-5.8588664893823861E-3</v>
      </c>
    </row>
    <row r="843" spans="1:3" x14ac:dyDescent="0.35">
      <c r="A843" s="1">
        <v>42132</v>
      </c>
      <c r="B843">
        <v>64.173754000000002</v>
      </c>
      <c r="C843" s="3">
        <f t="shared" si="13"/>
        <v>-2.8491049296238025E-2</v>
      </c>
    </row>
    <row r="844" spans="1:3" x14ac:dyDescent="0.35">
      <c r="A844" s="1">
        <v>42135</v>
      </c>
      <c r="B844">
        <v>65.305160999999998</v>
      </c>
      <c r="C844" s="3">
        <f t="shared" si="13"/>
        <v>-1.7476757472905113E-2</v>
      </c>
    </row>
    <row r="845" spans="1:3" x14ac:dyDescent="0.35">
      <c r="A845" s="1">
        <v>42136</v>
      </c>
      <c r="B845">
        <v>64.720281</v>
      </c>
      <c r="C845" s="3">
        <f t="shared" si="13"/>
        <v>8.9964538605329381E-3</v>
      </c>
    </row>
    <row r="846" spans="1:3" x14ac:dyDescent="0.35">
      <c r="A846" s="1">
        <v>42137</v>
      </c>
      <c r="B846">
        <v>64.624399999999994</v>
      </c>
      <c r="C846" s="3">
        <f t="shared" si="13"/>
        <v>1.4825660679811392E-3</v>
      </c>
    </row>
    <row r="847" spans="1:3" x14ac:dyDescent="0.35">
      <c r="A847" s="1">
        <v>42138</v>
      </c>
      <c r="B847">
        <v>64.672336999999999</v>
      </c>
      <c r="C847" s="3">
        <f t="shared" si="13"/>
        <v>-7.4150366526914979E-4</v>
      </c>
    </row>
    <row r="848" spans="1:3" x14ac:dyDescent="0.35">
      <c r="A848" s="1">
        <v>42139</v>
      </c>
      <c r="B848">
        <v>64.854515000000006</v>
      </c>
      <c r="C848" s="3">
        <f t="shared" si="13"/>
        <v>-2.8129784259549595E-3</v>
      </c>
    </row>
    <row r="849" spans="1:3" x14ac:dyDescent="0.35">
      <c r="A849" s="1">
        <v>42142</v>
      </c>
      <c r="B849">
        <v>65.199690000000004</v>
      </c>
      <c r="C849" s="3">
        <f t="shared" si="13"/>
        <v>-5.3081837760480255E-3</v>
      </c>
    </row>
    <row r="850" spans="1:3" x14ac:dyDescent="0.35">
      <c r="A850" s="1">
        <v>42143</v>
      </c>
      <c r="B850">
        <v>65.458568</v>
      </c>
      <c r="C850" s="3">
        <f t="shared" si="13"/>
        <v>-3.9626785588939839E-3</v>
      </c>
    </row>
    <row r="851" spans="1:3" x14ac:dyDescent="0.35">
      <c r="A851" s="1">
        <v>42144</v>
      </c>
      <c r="B851">
        <v>66.235215999999994</v>
      </c>
      <c r="C851" s="3">
        <f t="shared" si="13"/>
        <v>-1.1794892367660736E-2</v>
      </c>
    </row>
    <row r="852" spans="1:3" x14ac:dyDescent="0.35">
      <c r="A852" s="1">
        <v>42145</v>
      </c>
      <c r="B852">
        <v>66.053038000000001</v>
      </c>
      <c r="C852" s="3">
        <f t="shared" si="13"/>
        <v>2.7542598780696537E-3</v>
      </c>
    </row>
    <row r="853" spans="1:3" x14ac:dyDescent="0.35">
      <c r="A853" s="1">
        <v>42146</v>
      </c>
      <c r="B853">
        <v>65.487339000000006</v>
      </c>
      <c r="C853" s="3">
        <f t="shared" si="13"/>
        <v>8.6011991216894401E-3</v>
      </c>
    </row>
    <row r="854" spans="1:3" x14ac:dyDescent="0.35">
      <c r="A854" s="1">
        <v>42150</v>
      </c>
      <c r="B854">
        <v>64.720281</v>
      </c>
      <c r="C854" s="3">
        <f t="shared" si="13"/>
        <v>1.1782211726086622E-2</v>
      </c>
    </row>
    <row r="855" spans="1:3" x14ac:dyDescent="0.35">
      <c r="A855" s="1">
        <v>42151</v>
      </c>
      <c r="B855">
        <v>65.583219</v>
      </c>
      <c r="C855" s="3">
        <f t="shared" si="13"/>
        <v>-1.3245240777999712E-2</v>
      </c>
    </row>
    <row r="856" spans="1:3" x14ac:dyDescent="0.35">
      <c r="A856" s="1">
        <v>42152</v>
      </c>
      <c r="B856">
        <v>66.302333000000004</v>
      </c>
      <c r="C856" s="3">
        <f t="shared" si="13"/>
        <v>-1.0905229810882489E-2</v>
      </c>
    </row>
    <row r="857" spans="1:3" x14ac:dyDescent="0.35">
      <c r="A857" s="1">
        <v>42153</v>
      </c>
      <c r="B857">
        <v>61.939703999999999</v>
      </c>
      <c r="C857" s="3">
        <f t="shared" si="13"/>
        <v>6.8063689394240789E-2</v>
      </c>
    </row>
    <row r="858" spans="1:3" x14ac:dyDescent="0.35">
      <c r="A858" s="1">
        <v>42156</v>
      </c>
      <c r="B858">
        <v>63.742288000000002</v>
      </c>
      <c r="C858" s="3">
        <f t="shared" si="13"/>
        <v>-2.8686808456320101E-2</v>
      </c>
    </row>
    <row r="859" spans="1:3" x14ac:dyDescent="0.35">
      <c r="A859" s="1">
        <v>42157</v>
      </c>
      <c r="B859">
        <v>63.090291000000001</v>
      </c>
      <c r="C859" s="3">
        <f t="shared" si="13"/>
        <v>1.0281313341273801E-2</v>
      </c>
    </row>
    <row r="860" spans="1:3" x14ac:dyDescent="0.35">
      <c r="A860" s="1">
        <v>42158</v>
      </c>
      <c r="B860">
        <v>62.994404000000003</v>
      </c>
      <c r="C860" s="3">
        <f t="shared" si="13"/>
        <v>1.5209937809750329E-3</v>
      </c>
    </row>
    <row r="861" spans="1:3" x14ac:dyDescent="0.35">
      <c r="A861" s="1">
        <v>42159</v>
      </c>
      <c r="B861">
        <v>63.061520999999999</v>
      </c>
      <c r="C861" s="3">
        <f t="shared" si="13"/>
        <v>-1.0648766623591044E-3</v>
      </c>
    </row>
    <row r="862" spans="1:3" x14ac:dyDescent="0.35">
      <c r="A862" s="1">
        <v>42160</v>
      </c>
      <c r="B862">
        <v>63.473813</v>
      </c>
      <c r="C862" s="3">
        <f t="shared" si="13"/>
        <v>-6.5166534283331856E-3</v>
      </c>
    </row>
    <row r="863" spans="1:3" x14ac:dyDescent="0.35">
      <c r="A863" s="1">
        <v>42163</v>
      </c>
      <c r="B863">
        <v>62.630054999999999</v>
      </c>
      <c r="C863" s="3">
        <f t="shared" si="13"/>
        <v>1.338215242985541E-2</v>
      </c>
    </row>
    <row r="864" spans="1:3" x14ac:dyDescent="0.35">
      <c r="A864" s="1">
        <v>42164</v>
      </c>
      <c r="B864">
        <v>62.399940000000001</v>
      </c>
      <c r="C864" s="3">
        <f t="shared" si="13"/>
        <v>3.6809608738774813E-3</v>
      </c>
    </row>
    <row r="865" spans="1:3" x14ac:dyDescent="0.35">
      <c r="A865" s="1">
        <v>42165</v>
      </c>
      <c r="B865">
        <v>62.831406000000001</v>
      </c>
      <c r="C865" s="3">
        <f t="shared" si="13"/>
        <v>-6.890730172996129E-3</v>
      </c>
    </row>
    <row r="866" spans="1:3" x14ac:dyDescent="0.35">
      <c r="A866" s="1">
        <v>42166</v>
      </c>
      <c r="B866">
        <v>63.138227999999998</v>
      </c>
      <c r="C866" s="3">
        <f t="shared" si="13"/>
        <v>-4.8713741082639928E-3</v>
      </c>
    </row>
    <row r="867" spans="1:3" x14ac:dyDescent="0.35">
      <c r="A867" s="1">
        <v>42167</v>
      </c>
      <c r="B867">
        <v>62.591701</v>
      </c>
      <c r="C867" s="3">
        <f t="shared" si="13"/>
        <v>8.6937206850778992E-3</v>
      </c>
    </row>
    <row r="868" spans="1:3" x14ac:dyDescent="0.35">
      <c r="A868" s="1">
        <v>42170</v>
      </c>
      <c r="B868">
        <v>62.725935</v>
      </c>
      <c r="C868" s="3">
        <f t="shared" si="13"/>
        <v>-2.1423010459331593E-3</v>
      </c>
    </row>
    <row r="869" spans="1:3" x14ac:dyDescent="0.35">
      <c r="A869" s="1">
        <v>42171</v>
      </c>
      <c r="B869">
        <v>63.253289000000002</v>
      </c>
      <c r="C869" s="3">
        <f t="shared" si="13"/>
        <v>-8.3721277771031666E-3</v>
      </c>
    </row>
    <row r="870" spans="1:3" x14ac:dyDescent="0.35">
      <c r="A870" s="1">
        <v>42172</v>
      </c>
      <c r="B870">
        <v>63.569701000000002</v>
      </c>
      <c r="C870" s="3">
        <f t="shared" si="13"/>
        <v>-4.989831205096884E-3</v>
      </c>
    </row>
    <row r="871" spans="1:3" x14ac:dyDescent="0.35">
      <c r="A871" s="1">
        <v>42173</v>
      </c>
      <c r="B871">
        <v>63.876522999999999</v>
      </c>
      <c r="C871" s="3">
        <f t="shared" si="13"/>
        <v>-4.8149342230718872E-3</v>
      </c>
    </row>
    <row r="872" spans="1:3" x14ac:dyDescent="0.35">
      <c r="A872" s="1">
        <v>42174</v>
      </c>
      <c r="B872">
        <v>64.049109999999999</v>
      </c>
      <c r="C872" s="3">
        <f t="shared" si="13"/>
        <v>-2.6982411681331087E-3</v>
      </c>
    </row>
    <row r="873" spans="1:3" x14ac:dyDescent="0.35">
      <c r="A873" s="1">
        <v>42177</v>
      </c>
      <c r="B873">
        <v>64.298398000000006</v>
      </c>
      <c r="C873" s="3">
        <f t="shared" si="13"/>
        <v>-3.8845836177721083E-3</v>
      </c>
    </row>
    <row r="874" spans="1:3" x14ac:dyDescent="0.35">
      <c r="A874" s="1">
        <v>42178</v>
      </c>
      <c r="B874">
        <v>64.557282999999998</v>
      </c>
      <c r="C874" s="3">
        <f t="shared" si="13"/>
        <v>-4.0182217240696261E-3</v>
      </c>
    </row>
    <row r="875" spans="1:3" x14ac:dyDescent="0.35">
      <c r="A875" s="1">
        <v>42179</v>
      </c>
      <c r="B875">
        <v>64.058693000000005</v>
      </c>
      <c r="C875" s="3">
        <f t="shared" si="13"/>
        <v>7.7531969683715118E-3</v>
      </c>
    </row>
    <row r="876" spans="1:3" x14ac:dyDescent="0.35">
      <c r="A876" s="1">
        <v>42180</v>
      </c>
      <c r="B876">
        <v>64.087457000000001</v>
      </c>
      <c r="C876" s="3">
        <f t="shared" si="13"/>
        <v>-4.4892492647008453E-4</v>
      </c>
    </row>
    <row r="877" spans="1:3" x14ac:dyDescent="0.35">
      <c r="A877" s="1">
        <v>42181</v>
      </c>
      <c r="B877">
        <v>64.758634000000001</v>
      </c>
      <c r="C877" s="3">
        <f t="shared" si="13"/>
        <v>-1.0418369167600972E-2</v>
      </c>
    </row>
    <row r="878" spans="1:3" x14ac:dyDescent="0.35">
      <c r="A878" s="1">
        <v>42184</v>
      </c>
      <c r="B878">
        <v>63.253289000000002</v>
      </c>
      <c r="C878" s="3">
        <f t="shared" si="13"/>
        <v>2.3519909063843158E-2</v>
      </c>
    </row>
    <row r="879" spans="1:3" x14ac:dyDescent="0.35">
      <c r="A879" s="1">
        <v>42185</v>
      </c>
      <c r="B879">
        <v>63.799815000000002</v>
      </c>
      <c r="C879" s="3">
        <f t="shared" si="13"/>
        <v>-8.6031644043433886E-3</v>
      </c>
    </row>
    <row r="880" spans="1:3" x14ac:dyDescent="0.35">
      <c r="A880" s="1">
        <v>42186</v>
      </c>
      <c r="B880">
        <v>65.246087000000003</v>
      </c>
      <c r="C880" s="3">
        <f t="shared" si="13"/>
        <v>-2.2415784395890981E-2</v>
      </c>
    </row>
    <row r="881" spans="1:3" x14ac:dyDescent="0.35">
      <c r="A881" s="1">
        <v>42187</v>
      </c>
      <c r="B881">
        <v>65.062897000000007</v>
      </c>
      <c r="C881" s="3">
        <f t="shared" si="13"/>
        <v>2.8116268741706918E-3</v>
      </c>
    </row>
    <row r="882" spans="1:3" x14ac:dyDescent="0.35">
      <c r="A882" s="1">
        <v>42191</v>
      </c>
      <c r="B882">
        <v>65.082177999999999</v>
      </c>
      <c r="C882" s="3">
        <f t="shared" si="13"/>
        <v>-2.9630011187187222E-4</v>
      </c>
    </row>
    <row r="883" spans="1:3" x14ac:dyDescent="0.35">
      <c r="A883" s="1">
        <v>42192</v>
      </c>
      <c r="B883">
        <v>65.786033000000003</v>
      </c>
      <c r="C883" s="3">
        <f t="shared" si="13"/>
        <v>-1.0756803068685095E-2</v>
      </c>
    </row>
    <row r="884" spans="1:3" x14ac:dyDescent="0.35">
      <c r="A884" s="1">
        <v>42193</v>
      </c>
      <c r="B884">
        <v>65.313579000000004</v>
      </c>
      <c r="C884" s="3">
        <f t="shared" si="13"/>
        <v>7.2075887654676762E-3</v>
      </c>
    </row>
    <row r="885" spans="1:3" x14ac:dyDescent="0.35">
      <c r="A885" s="1">
        <v>42194</v>
      </c>
      <c r="B885">
        <v>65.458207000000002</v>
      </c>
      <c r="C885" s="3">
        <f t="shared" si="13"/>
        <v>-2.2119153280799608E-3</v>
      </c>
    </row>
    <row r="886" spans="1:3" x14ac:dyDescent="0.35">
      <c r="A886" s="1">
        <v>42195</v>
      </c>
      <c r="B886">
        <v>66.788774000000004</v>
      </c>
      <c r="C886" s="3">
        <f t="shared" si="13"/>
        <v>-2.0123134602837212E-2</v>
      </c>
    </row>
    <row r="887" spans="1:3" x14ac:dyDescent="0.35">
      <c r="A887" s="1">
        <v>42198</v>
      </c>
      <c r="B887">
        <v>67.164811</v>
      </c>
      <c r="C887" s="3">
        <f t="shared" si="13"/>
        <v>-5.6144520176637513E-3</v>
      </c>
    </row>
    <row r="888" spans="1:3" x14ac:dyDescent="0.35">
      <c r="A888" s="1">
        <v>42199</v>
      </c>
      <c r="B888">
        <v>67.550477000000001</v>
      </c>
      <c r="C888" s="3">
        <f t="shared" si="13"/>
        <v>-5.7256612718390443E-3</v>
      </c>
    </row>
    <row r="889" spans="1:3" x14ac:dyDescent="0.35">
      <c r="A889" s="1">
        <v>42200</v>
      </c>
      <c r="B889">
        <v>66.798417999999998</v>
      </c>
      <c r="C889" s="3">
        <f t="shared" si="13"/>
        <v>1.1195728189817622E-2</v>
      </c>
    </row>
    <row r="890" spans="1:3" x14ac:dyDescent="0.35">
      <c r="A890" s="1">
        <v>42201</v>
      </c>
      <c r="B890">
        <v>66.894834000000003</v>
      </c>
      <c r="C890" s="3">
        <f t="shared" si="13"/>
        <v>-1.4423467942119572E-3</v>
      </c>
    </row>
    <row r="891" spans="1:3" x14ac:dyDescent="0.35">
      <c r="A891" s="1">
        <v>42202</v>
      </c>
      <c r="B891">
        <v>66.808060999999995</v>
      </c>
      <c r="C891" s="3">
        <f t="shared" si="13"/>
        <v>1.2979975068283522E-3</v>
      </c>
    </row>
    <row r="892" spans="1:3" x14ac:dyDescent="0.35">
      <c r="A892" s="1">
        <v>42205</v>
      </c>
      <c r="B892">
        <v>67.463704000000007</v>
      </c>
      <c r="C892" s="3">
        <f t="shared" si="13"/>
        <v>-9.7659878227016605E-3</v>
      </c>
    </row>
    <row r="893" spans="1:3" x14ac:dyDescent="0.35">
      <c r="A893" s="1">
        <v>42206</v>
      </c>
      <c r="B893">
        <v>66.403107000000006</v>
      </c>
      <c r="C893" s="3">
        <f t="shared" si="13"/>
        <v>1.5845887181173524E-2</v>
      </c>
    </row>
    <row r="894" spans="1:3" x14ac:dyDescent="0.35">
      <c r="A894" s="1">
        <v>42207</v>
      </c>
      <c r="B894">
        <v>66.885198000000003</v>
      </c>
      <c r="C894" s="3">
        <f t="shared" si="13"/>
        <v>-7.2338394918256554E-3</v>
      </c>
    </row>
    <row r="895" spans="1:3" x14ac:dyDescent="0.35">
      <c r="A895" s="1">
        <v>42208</v>
      </c>
      <c r="B895">
        <v>65.795669000000004</v>
      </c>
      <c r="C895" s="3">
        <f t="shared" si="13"/>
        <v>1.6423671551866192E-2</v>
      </c>
    </row>
    <row r="896" spans="1:3" x14ac:dyDescent="0.35">
      <c r="A896" s="1">
        <v>42209</v>
      </c>
      <c r="B896">
        <v>63.616627000000001</v>
      </c>
      <c r="C896" s="3">
        <f t="shared" si="13"/>
        <v>3.3679148499698108E-2</v>
      </c>
    </row>
    <row r="897" spans="1:3" x14ac:dyDescent="0.35">
      <c r="A897" s="1">
        <v>42212</v>
      </c>
      <c r="B897">
        <v>61.996803</v>
      </c>
      <c r="C897" s="3">
        <f t="shared" si="13"/>
        <v>2.579204779713784E-2</v>
      </c>
    </row>
    <row r="898" spans="1:3" x14ac:dyDescent="0.35">
      <c r="A898" s="1">
        <v>42213</v>
      </c>
      <c r="B898">
        <v>62.343908999999996</v>
      </c>
      <c r="C898" s="3">
        <f t="shared" si="13"/>
        <v>-5.5831576974574304E-3</v>
      </c>
    </row>
    <row r="899" spans="1:3" x14ac:dyDescent="0.35">
      <c r="A899" s="1">
        <v>42214</v>
      </c>
      <c r="B899">
        <v>62.565666</v>
      </c>
      <c r="C899" s="3">
        <f t="shared" si="13"/>
        <v>-3.5506842927102156E-3</v>
      </c>
    </row>
    <row r="900" spans="1:3" x14ac:dyDescent="0.35">
      <c r="A900" s="1">
        <v>42215</v>
      </c>
      <c r="B900">
        <v>62.151068000000002</v>
      </c>
      <c r="C900" s="3">
        <f t="shared" ref="C900:C963" si="14">LN(B899)-LN(B900)</f>
        <v>6.6486591488645885E-3</v>
      </c>
    </row>
    <row r="901" spans="1:3" x14ac:dyDescent="0.35">
      <c r="A901" s="1">
        <v>42216</v>
      </c>
      <c r="B901">
        <v>63.288801999999997</v>
      </c>
      <c r="C901" s="3">
        <f t="shared" si="14"/>
        <v>-1.8140407826575888E-2</v>
      </c>
    </row>
    <row r="902" spans="1:3" x14ac:dyDescent="0.35">
      <c r="A902" s="1">
        <v>42219</v>
      </c>
      <c r="B902">
        <v>62.999544</v>
      </c>
      <c r="C902" s="3">
        <f t="shared" si="14"/>
        <v>4.5809215972463235E-3</v>
      </c>
    </row>
    <row r="903" spans="1:3" x14ac:dyDescent="0.35">
      <c r="A903" s="1">
        <v>42220</v>
      </c>
      <c r="B903">
        <v>62.517454000000001</v>
      </c>
      <c r="C903" s="3">
        <f t="shared" si="14"/>
        <v>7.6817065146768115E-3</v>
      </c>
    </row>
    <row r="904" spans="1:3" x14ac:dyDescent="0.35">
      <c r="A904" s="1">
        <v>42221</v>
      </c>
      <c r="B904">
        <v>62.729574999999997</v>
      </c>
      <c r="C904" s="3">
        <f t="shared" si="14"/>
        <v>-3.3872452625276495E-3</v>
      </c>
    </row>
    <row r="905" spans="1:3" x14ac:dyDescent="0.35">
      <c r="A905" s="1">
        <v>42222</v>
      </c>
      <c r="B905">
        <v>61.264023999999999</v>
      </c>
      <c r="C905" s="3">
        <f t="shared" si="14"/>
        <v>2.3640240535896417E-2</v>
      </c>
    </row>
    <row r="906" spans="1:3" x14ac:dyDescent="0.35">
      <c r="A906" s="1">
        <v>42223</v>
      </c>
      <c r="B906">
        <v>61.138680000000001</v>
      </c>
      <c r="C906" s="3">
        <f t="shared" si="14"/>
        <v>2.0480600463441689E-3</v>
      </c>
    </row>
    <row r="907" spans="1:3" x14ac:dyDescent="0.35">
      <c r="A907" s="1">
        <v>42226</v>
      </c>
      <c r="B907">
        <v>61.601486000000001</v>
      </c>
      <c r="C907" s="3">
        <f t="shared" si="14"/>
        <v>-7.541267189423273E-3</v>
      </c>
    </row>
    <row r="908" spans="1:3" x14ac:dyDescent="0.35">
      <c r="A908" s="1">
        <v>42227</v>
      </c>
      <c r="B908">
        <v>60.415543999999997</v>
      </c>
      <c r="C908" s="3">
        <f t="shared" si="14"/>
        <v>1.9439570800073191E-2</v>
      </c>
    </row>
    <row r="909" spans="1:3" x14ac:dyDescent="0.35">
      <c r="A909" s="1">
        <v>42228</v>
      </c>
      <c r="B909">
        <v>60.155214999999998</v>
      </c>
      <c r="C909" s="3">
        <f t="shared" si="14"/>
        <v>4.3182842457181181E-3</v>
      </c>
    </row>
    <row r="910" spans="1:3" x14ac:dyDescent="0.35">
      <c r="A910" s="1">
        <v>42229</v>
      </c>
      <c r="B910">
        <v>60.184139000000002</v>
      </c>
      <c r="C910" s="3">
        <f t="shared" si="14"/>
        <v>-4.8070725985382978E-4</v>
      </c>
    </row>
    <row r="911" spans="1:3" x14ac:dyDescent="0.35">
      <c r="A911" s="1">
        <v>42230</v>
      </c>
      <c r="B911">
        <v>60.820501999999998</v>
      </c>
      <c r="C911" s="3">
        <f t="shared" si="14"/>
        <v>-1.051809023982031E-2</v>
      </c>
    </row>
    <row r="912" spans="1:3" x14ac:dyDescent="0.35">
      <c r="A912" s="1">
        <v>42233</v>
      </c>
      <c r="B912">
        <v>61.196531999999998</v>
      </c>
      <c r="C912" s="3">
        <f t="shared" si="14"/>
        <v>-6.1635851669814556E-3</v>
      </c>
    </row>
    <row r="913" spans="1:3" x14ac:dyDescent="0.35">
      <c r="A913" s="1">
        <v>42234</v>
      </c>
      <c r="B913">
        <v>61.977516000000001</v>
      </c>
      <c r="C913" s="3">
        <f t="shared" si="14"/>
        <v>-1.268115286614524E-2</v>
      </c>
    </row>
    <row r="914" spans="1:3" x14ac:dyDescent="0.35">
      <c r="A914" s="1">
        <v>42235</v>
      </c>
      <c r="B914">
        <v>61.823250999999999</v>
      </c>
      <c r="C914" s="3">
        <f t="shared" si="14"/>
        <v>2.4921506317090447E-3</v>
      </c>
    </row>
    <row r="915" spans="1:3" x14ac:dyDescent="0.35">
      <c r="A915" s="1">
        <v>42236</v>
      </c>
      <c r="B915">
        <v>60.463752999999997</v>
      </c>
      <c r="C915" s="3">
        <f t="shared" si="14"/>
        <v>2.2235461957061275E-2</v>
      </c>
    </row>
    <row r="916" spans="1:3" x14ac:dyDescent="0.35">
      <c r="A916" s="1">
        <v>42237</v>
      </c>
      <c r="B916">
        <v>58.882497000000001</v>
      </c>
      <c r="C916" s="3">
        <f t="shared" si="14"/>
        <v>2.6500179713914385E-2</v>
      </c>
    </row>
    <row r="917" spans="1:3" x14ac:dyDescent="0.35">
      <c r="A917" s="1">
        <v>42240</v>
      </c>
      <c r="B917">
        <v>56.549182999999999</v>
      </c>
      <c r="C917" s="3">
        <f t="shared" si="14"/>
        <v>4.0433126743382175E-2</v>
      </c>
    </row>
    <row r="918" spans="1:3" x14ac:dyDescent="0.35">
      <c r="A918" s="1">
        <v>42241</v>
      </c>
      <c r="B918">
        <v>55.806762999999997</v>
      </c>
      <c r="C918" s="3">
        <f t="shared" si="14"/>
        <v>1.3215692306178362E-2</v>
      </c>
    </row>
    <row r="919" spans="1:3" x14ac:dyDescent="0.35">
      <c r="A919" s="1">
        <v>42242</v>
      </c>
      <c r="B919">
        <v>57.879748999999997</v>
      </c>
      <c r="C919" s="3">
        <f t="shared" si="14"/>
        <v>-3.6472502435586307E-2</v>
      </c>
    </row>
    <row r="920" spans="1:3" x14ac:dyDescent="0.35">
      <c r="A920" s="1">
        <v>42243</v>
      </c>
      <c r="B920">
        <v>58.641452000000001</v>
      </c>
      <c r="C920" s="3">
        <f t="shared" si="14"/>
        <v>-1.3074253331473606E-2</v>
      </c>
    </row>
    <row r="921" spans="1:3" x14ac:dyDescent="0.35">
      <c r="A921" s="1">
        <v>42244</v>
      </c>
      <c r="B921">
        <v>58.438974999999999</v>
      </c>
      <c r="C921" s="3">
        <f t="shared" si="14"/>
        <v>3.4587711548796918E-3</v>
      </c>
    </row>
    <row r="922" spans="1:3" x14ac:dyDescent="0.35">
      <c r="A922" s="1">
        <v>42247</v>
      </c>
      <c r="B922">
        <v>57.33981</v>
      </c>
      <c r="C922" s="3">
        <f t="shared" si="14"/>
        <v>1.8987900490533782E-2</v>
      </c>
    </row>
    <row r="923" spans="1:3" x14ac:dyDescent="0.35">
      <c r="A923" s="1">
        <v>42248</v>
      </c>
      <c r="B923">
        <v>56.115301000000002</v>
      </c>
      <c r="C923" s="3">
        <f t="shared" si="14"/>
        <v>2.1586626443036216E-2</v>
      </c>
    </row>
    <row r="924" spans="1:3" x14ac:dyDescent="0.35">
      <c r="A924" s="1">
        <v>42249</v>
      </c>
      <c r="B924">
        <v>57.474795</v>
      </c>
      <c r="C924" s="3">
        <f t="shared" si="14"/>
        <v>-2.3937983436216115E-2</v>
      </c>
    </row>
    <row r="925" spans="1:3" x14ac:dyDescent="0.35">
      <c r="A925" s="1">
        <v>42250</v>
      </c>
      <c r="B925">
        <v>56.645598999999997</v>
      </c>
      <c r="C925" s="3">
        <f t="shared" si="14"/>
        <v>1.4532206973706607E-2</v>
      </c>
    </row>
    <row r="926" spans="1:3" x14ac:dyDescent="0.35">
      <c r="A926" s="1">
        <v>42251</v>
      </c>
      <c r="B926">
        <v>55.247537000000001</v>
      </c>
      <c r="C926" s="3">
        <f t="shared" si="14"/>
        <v>2.4990536682357067E-2</v>
      </c>
    </row>
    <row r="927" spans="1:3" x14ac:dyDescent="0.35">
      <c r="A927" s="1">
        <v>42255</v>
      </c>
      <c r="B927">
        <v>56.877003999999999</v>
      </c>
      <c r="C927" s="3">
        <f t="shared" si="14"/>
        <v>-2.9067351596546054E-2</v>
      </c>
    </row>
    <row r="928" spans="1:3" x14ac:dyDescent="0.35">
      <c r="A928" s="1">
        <v>42256</v>
      </c>
      <c r="B928">
        <v>55.951388000000001</v>
      </c>
      <c r="C928" s="3">
        <f t="shared" si="14"/>
        <v>1.6407869500817185E-2</v>
      </c>
    </row>
    <row r="929" spans="1:3" x14ac:dyDescent="0.35">
      <c r="A929" s="1">
        <v>42257</v>
      </c>
      <c r="B929">
        <v>56.645598999999997</v>
      </c>
      <c r="C929" s="3">
        <f t="shared" si="14"/>
        <v>-1.2331054586628198E-2</v>
      </c>
    </row>
    <row r="930" spans="1:3" x14ac:dyDescent="0.35">
      <c r="A930" s="1">
        <v>42258</v>
      </c>
      <c r="B930">
        <v>57.098765</v>
      </c>
      <c r="C930" s="3">
        <f t="shared" si="14"/>
        <v>-7.9681908055020401E-3</v>
      </c>
    </row>
    <row r="931" spans="1:3" x14ac:dyDescent="0.35">
      <c r="A931" s="1">
        <v>42261</v>
      </c>
      <c r="B931">
        <v>57.050553000000001</v>
      </c>
      <c r="C931" s="3">
        <f t="shared" si="14"/>
        <v>8.4471819388021174E-4</v>
      </c>
    </row>
    <row r="932" spans="1:3" x14ac:dyDescent="0.35">
      <c r="A932" s="1">
        <v>42262</v>
      </c>
      <c r="B932">
        <v>57.937601000000001</v>
      </c>
      <c r="C932" s="3">
        <f t="shared" si="14"/>
        <v>-1.5428817069736311E-2</v>
      </c>
    </row>
    <row r="933" spans="1:3" x14ac:dyDescent="0.35">
      <c r="A933" s="1">
        <v>42263</v>
      </c>
      <c r="B933">
        <v>59.403156000000003</v>
      </c>
      <c r="C933" s="3">
        <f t="shared" si="14"/>
        <v>-2.4980769687936721E-2</v>
      </c>
    </row>
    <row r="934" spans="1:3" x14ac:dyDescent="0.35">
      <c r="A934" s="1">
        <v>42264</v>
      </c>
      <c r="B934">
        <v>59.962378000000001</v>
      </c>
      <c r="C934" s="3">
        <f t="shared" si="14"/>
        <v>-9.3699759508387714E-3</v>
      </c>
    </row>
    <row r="935" spans="1:3" x14ac:dyDescent="0.35">
      <c r="A935" s="1">
        <v>42265</v>
      </c>
      <c r="B935">
        <v>62.035364000000001</v>
      </c>
      <c r="C935" s="3">
        <f t="shared" si="14"/>
        <v>-3.3987277311824826E-2</v>
      </c>
    </row>
    <row r="936" spans="1:3" x14ac:dyDescent="0.35">
      <c r="A936" s="1">
        <v>42268</v>
      </c>
      <c r="B936">
        <v>60.473396000000001</v>
      </c>
      <c r="C936" s="3">
        <f t="shared" si="14"/>
        <v>2.5501076745394258E-2</v>
      </c>
    </row>
    <row r="937" spans="1:3" x14ac:dyDescent="0.35">
      <c r="A937" s="1">
        <v>42269</v>
      </c>
      <c r="B937">
        <v>59.865962000000003</v>
      </c>
      <c r="C937" s="3">
        <f t="shared" si="14"/>
        <v>1.0095436258202639E-2</v>
      </c>
    </row>
    <row r="938" spans="1:3" x14ac:dyDescent="0.35">
      <c r="A938" s="1">
        <v>42270</v>
      </c>
      <c r="B938">
        <v>59.528500000000001</v>
      </c>
      <c r="C938" s="3">
        <f t="shared" si="14"/>
        <v>5.652907061011625E-3</v>
      </c>
    </row>
    <row r="939" spans="1:3" x14ac:dyDescent="0.35">
      <c r="A939" s="1">
        <v>42271</v>
      </c>
      <c r="B939">
        <v>59.586348999999998</v>
      </c>
      <c r="C939" s="3">
        <f t="shared" si="14"/>
        <v>-9.7131474427936126E-4</v>
      </c>
    </row>
    <row r="940" spans="1:3" x14ac:dyDescent="0.35">
      <c r="A940" s="1">
        <v>42272</v>
      </c>
      <c r="B940">
        <v>58.082230000000003</v>
      </c>
      <c r="C940" s="3">
        <f t="shared" si="14"/>
        <v>2.5566739116382742E-2</v>
      </c>
    </row>
    <row r="941" spans="1:3" x14ac:dyDescent="0.35">
      <c r="A941" s="1">
        <v>42275</v>
      </c>
      <c r="B941">
        <v>55.401805000000003</v>
      </c>
      <c r="C941" s="3">
        <f t="shared" si="14"/>
        <v>4.724759064634565E-2</v>
      </c>
    </row>
    <row r="942" spans="1:3" x14ac:dyDescent="0.35">
      <c r="A942" s="1">
        <v>42276</v>
      </c>
      <c r="B942">
        <v>56.838436000000002</v>
      </c>
      <c r="C942" s="3">
        <f t="shared" si="14"/>
        <v>-2.5600612566494263E-2</v>
      </c>
    </row>
    <row r="943" spans="1:3" x14ac:dyDescent="0.35">
      <c r="A943" s="1">
        <v>42277</v>
      </c>
      <c r="B943">
        <v>57.440001000000002</v>
      </c>
      <c r="C943" s="3">
        <f t="shared" si="14"/>
        <v>-1.0528155133027184E-2</v>
      </c>
    </row>
    <row r="944" spans="1:3" x14ac:dyDescent="0.35">
      <c r="A944" s="1">
        <v>42278</v>
      </c>
      <c r="B944">
        <v>58.264729000000003</v>
      </c>
      <c r="C944" s="3">
        <f t="shared" si="14"/>
        <v>-1.4255976702179929E-2</v>
      </c>
    </row>
    <row r="945" spans="1:3" x14ac:dyDescent="0.35">
      <c r="A945" s="1">
        <v>42279</v>
      </c>
      <c r="B945">
        <v>60.379919000000001</v>
      </c>
      <c r="C945" s="3">
        <f t="shared" si="14"/>
        <v>-3.5659663922364082E-2</v>
      </c>
    </row>
    <row r="946" spans="1:3" x14ac:dyDescent="0.35">
      <c r="A946" s="1">
        <v>42282</v>
      </c>
      <c r="B946">
        <v>60.127650000000003</v>
      </c>
      <c r="C946" s="3">
        <f t="shared" si="14"/>
        <v>4.1867804752504512E-3</v>
      </c>
    </row>
    <row r="947" spans="1:3" x14ac:dyDescent="0.35">
      <c r="A947" s="1">
        <v>42283</v>
      </c>
      <c r="B947">
        <v>58.099784999999997</v>
      </c>
      <c r="C947" s="3">
        <f t="shared" si="14"/>
        <v>3.4307838964065418E-2</v>
      </c>
    </row>
    <row r="948" spans="1:3" x14ac:dyDescent="0.35">
      <c r="A948" s="1">
        <v>42284</v>
      </c>
      <c r="B948">
        <v>58.749864000000002</v>
      </c>
      <c r="C948" s="3">
        <f t="shared" si="14"/>
        <v>-1.1126874793304431E-2</v>
      </c>
    </row>
    <row r="949" spans="1:3" x14ac:dyDescent="0.35">
      <c r="A949" s="1">
        <v>42285</v>
      </c>
      <c r="B949">
        <v>58.711053</v>
      </c>
      <c r="C949" s="3">
        <f t="shared" si="14"/>
        <v>6.6083259698057617E-4</v>
      </c>
    </row>
    <row r="950" spans="1:3" x14ac:dyDescent="0.35">
      <c r="A950" s="1">
        <v>42286</v>
      </c>
      <c r="B950">
        <v>59.613404000000003</v>
      </c>
      <c r="C950" s="3">
        <f t="shared" si="14"/>
        <v>-1.5252442583109094E-2</v>
      </c>
    </row>
    <row r="951" spans="1:3" x14ac:dyDescent="0.35">
      <c r="A951" s="1">
        <v>42289</v>
      </c>
      <c r="B951">
        <v>60.845647999999997</v>
      </c>
      <c r="C951" s="3">
        <f t="shared" si="14"/>
        <v>-2.0459848630277833E-2</v>
      </c>
    </row>
    <row r="952" spans="1:3" x14ac:dyDescent="0.35">
      <c r="A952" s="1">
        <v>42290</v>
      </c>
      <c r="B952">
        <v>60.486649</v>
      </c>
      <c r="C952" s="3">
        <f t="shared" si="14"/>
        <v>5.9176337464368345E-3</v>
      </c>
    </row>
    <row r="953" spans="1:3" x14ac:dyDescent="0.35">
      <c r="A953" s="1">
        <v>42291</v>
      </c>
      <c r="B953">
        <v>60.234380999999999</v>
      </c>
      <c r="C953" s="3">
        <f t="shared" si="14"/>
        <v>4.1793607492932594E-3</v>
      </c>
    </row>
    <row r="954" spans="1:3" x14ac:dyDescent="0.35">
      <c r="A954" s="1">
        <v>42292</v>
      </c>
      <c r="B954">
        <v>61.728594000000001</v>
      </c>
      <c r="C954" s="3">
        <f t="shared" si="14"/>
        <v>-2.4503957289956801E-2</v>
      </c>
    </row>
    <row r="955" spans="1:3" x14ac:dyDescent="0.35">
      <c r="A955" s="1">
        <v>42293</v>
      </c>
      <c r="B955">
        <v>62.572727999999998</v>
      </c>
      <c r="C955" s="3">
        <f t="shared" si="14"/>
        <v>-1.3582268690181643E-2</v>
      </c>
    </row>
    <row r="956" spans="1:3" x14ac:dyDescent="0.35">
      <c r="A956" s="1">
        <v>42296</v>
      </c>
      <c r="B956">
        <v>63.145190999999997</v>
      </c>
      <c r="C956" s="3">
        <f t="shared" si="14"/>
        <v>-9.1071656489987163E-3</v>
      </c>
    </row>
    <row r="957" spans="1:3" x14ac:dyDescent="0.35">
      <c r="A957" s="1">
        <v>42297</v>
      </c>
      <c r="B957">
        <v>61.990566999999999</v>
      </c>
      <c r="C957" s="3">
        <f t="shared" si="14"/>
        <v>1.8454465569233136E-2</v>
      </c>
    </row>
    <row r="958" spans="1:3" x14ac:dyDescent="0.35">
      <c r="A958" s="1">
        <v>42298</v>
      </c>
      <c r="B958">
        <v>60.651592999999998</v>
      </c>
      <c r="C958" s="3">
        <f t="shared" si="14"/>
        <v>2.1836327805881517E-2</v>
      </c>
    </row>
    <row r="959" spans="1:3" x14ac:dyDescent="0.35">
      <c r="A959" s="1">
        <v>42299</v>
      </c>
      <c r="B959">
        <v>61.301676</v>
      </c>
      <c r="C959" s="3">
        <f t="shared" si="14"/>
        <v>-1.0661283011904388E-2</v>
      </c>
    </row>
    <row r="960" spans="1:3" x14ac:dyDescent="0.35">
      <c r="A960" s="1">
        <v>42300</v>
      </c>
      <c r="B960">
        <v>63.222814999999997</v>
      </c>
      <c r="C960" s="3">
        <f t="shared" si="14"/>
        <v>-3.0858049329999027E-2</v>
      </c>
    </row>
    <row r="961" spans="1:3" x14ac:dyDescent="0.35">
      <c r="A961" s="1">
        <v>42303</v>
      </c>
      <c r="B961">
        <v>62.630949000000001</v>
      </c>
      <c r="C961" s="3">
        <f t="shared" si="14"/>
        <v>9.405683939214704E-3</v>
      </c>
    </row>
    <row r="962" spans="1:3" x14ac:dyDescent="0.35">
      <c r="A962" s="1">
        <v>42304</v>
      </c>
      <c r="B962">
        <v>64.814057000000005</v>
      </c>
      <c r="C962" s="3">
        <f t="shared" si="14"/>
        <v>-3.4262959939519E-2</v>
      </c>
    </row>
    <row r="963" spans="1:3" x14ac:dyDescent="0.35">
      <c r="A963" s="1">
        <v>42305</v>
      </c>
      <c r="B963">
        <v>65.580563999999995</v>
      </c>
      <c r="C963" s="3">
        <f t="shared" si="14"/>
        <v>-1.175686271762455E-2</v>
      </c>
    </row>
    <row r="964" spans="1:3" x14ac:dyDescent="0.35">
      <c r="A964" s="1">
        <v>42306</v>
      </c>
      <c r="B964">
        <v>65.308890000000005</v>
      </c>
      <c r="C964" s="3">
        <f t="shared" ref="C964:C1027" si="15">LN(B963)-LN(B964)</f>
        <v>4.1512036582389555E-3</v>
      </c>
    </row>
    <row r="965" spans="1:3" x14ac:dyDescent="0.35">
      <c r="A965" s="1">
        <v>42307</v>
      </c>
      <c r="B965">
        <v>63.989322000000001</v>
      </c>
      <c r="C965" s="3">
        <f t="shared" si="15"/>
        <v>2.0411942214558998E-2</v>
      </c>
    </row>
    <row r="966" spans="1:3" x14ac:dyDescent="0.35">
      <c r="A966" s="1">
        <v>42310</v>
      </c>
      <c r="B966">
        <v>63.795271</v>
      </c>
      <c r="C966" s="3">
        <f t="shared" si="15"/>
        <v>3.0371603432044481E-3</v>
      </c>
    </row>
    <row r="967" spans="1:3" x14ac:dyDescent="0.35">
      <c r="A967" s="1">
        <v>42311</v>
      </c>
      <c r="B967">
        <v>64.115461999999994</v>
      </c>
      <c r="C967" s="3">
        <f t="shared" si="15"/>
        <v>-5.0064863406911186E-3</v>
      </c>
    </row>
    <row r="968" spans="1:3" x14ac:dyDescent="0.35">
      <c r="A968" s="1">
        <v>42312</v>
      </c>
      <c r="B968">
        <v>63.669137999999997</v>
      </c>
      <c r="C968" s="3">
        <f t="shared" si="15"/>
        <v>6.9855963080955874E-3</v>
      </c>
    </row>
    <row r="969" spans="1:3" x14ac:dyDescent="0.35">
      <c r="A969" s="1">
        <v>42313</v>
      </c>
      <c r="B969">
        <v>63.601219999999998</v>
      </c>
      <c r="C969" s="3">
        <f t="shared" si="15"/>
        <v>1.0673028270620222E-3</v>
      </c>
    </row>
    <row r="970" spans="1:3" x14ac:dyDescent="0.35">
      <c r="A970" s="1">
        <v>42314</v>
      </c>
      <c r="B970">
        <v>63.504187000000002</v>
      </c>
      <c r="C970" s="3">
        <f t="shared" si="15"/>
        <v>1.5268118192635072E-3</v>
      </c>
    </row>
    <row r="971" spans="1:3" x14ac:dyDescent="0.35">
      <c r="A971" s="1">
        <v>42317</v>
      </c>
      <c r="B971">
        <v>63.057862999999998</v>
      </c>
      <c r="C971" s="3">
        <f t="shared" si="15"/>
        <v>7.0530755503712683E-3</v>
      </c>
    </row>
    <row r="972" spans="1:3" x14ac:dyDescent="0.35">
      <c r="A972" s="1">
        <v>42318</v>
      </c>
      <c r="B972">
        <v>63.116084000000001</v>
      </c>
      <c r="C972" s="3">
        <f t="shared" si="15"/>
        <v>-9.2286887295678355E-4</v>
      </c>
    </row>
    <row r="973" spans="1:3" x14ac:dyDescent="0.35">
      <c r="A973" s="1">
        <v>42319</v>
      </c>
      <c r="B973">
        <v>62.330159999999999</v>
      </c>
      <c r="C973" s="3">
        <f t="shared" si="15"/>
        <v>1.2530216255700388E-2</v>
      </c>
    </row>
    <row r="974" spans="1:3" x14ac:dyDescent="0.35">
      <c r="A974" s="1">
        <v>42320</v>
      </c>
      <c r="B974">
        <v>61.825623</v>
      </c>
      <c r="C974" s="3">
        <f t="shared" si="15"/>
        <v>8.1275276131851371E-3</v>
      </c>
    </row>
    <row r="975" spans="1:3" x14ac:dyDescent="0.35">
      <c r="A975" s="1">
        <v>42321</v>
      </c>
      <c r="B975">
        <v>62.242840000000001</v>
      </c>
      <c r="C975" s="3">
        <f t="shared" si="15"/>
        <v>-6.7256184627080273E-3</v>
      </c>
    </row>
    <row r="976" spans="1:3" x14ac:dyDescent="0.35">
      <c r="A976" s="1">
        <v>42324</v>
      </c>
      <c r="B976">
        <v>63.086970000000001</v>
      </c>
      <c r="C976" s="3">
        <f t="shared" si="15"/>
        <v>-1.3470741951597809E-2</v>
      </c>
    </row>
    <row r="977" spans="1:3" x14ac:dyDescent="0.35">
      <c r="A977" s="1">
        <v>42325</v>
      </c>
      <c r="B977">
        <v>63.775869</v>
      </c>
      <c r="C977" s="3">
        <f t="shared" si="15"/>
        <v>-1.0860639363273528E-2</v>
      </c>
    </row>
    <row r="978" spans="1:3" x14ac:dyDescent="0.35">
      <c r="A978" s="1">
        <v>42326</v>
      </c>
      <c r="B978">
        <v>65.599974000000003</v>
      </c>
      <c r="C978" s="3">
        <f t="shared" si="15"/>
        <v>-2.8200409644451696E-2</v>
      </c>
    </row>
    <row r="979" spans="1:3" x14ac:dyDescent="0.35">
      <c r="A979" s="1">
        <v>42327</v>
      </c>
      <c r="B979">
        <v>64.949894999999998</v>
      </c>
      <c r="C979" s="3">
        <f t="shared" si="15"/>
        <v>9.9591731213752865E-3</v>
      </c>
    </row>
    <row r="980" spans="1:3" x14ac:dyDescent="0.35">
      <c r="A980" s="1">
        <v>42328</v>
      </c>
      <c r="B980">
        <v>65.803730000000002</v>
      </c>
      <c r="C980" s="3">
        <f t="shared" si="15"/>
        <v>-1.3060397167592441E-2</v>
      </c>
    </row>
    <row r="981" spans="1:3" x14ac:dyDescent="0.35">
      <c r="A981" s="1">
        <v>42331</v>
      </c>
      <c r="B981">
        <v>65.968673999999993</v>
      </c>
      <c r="C981" s="3">
        <f t="shared" si="15"/>
        <v>-2.5034693325762802E-3</v>
      </c>
    </row>
    <row r="982" spans="1:3" x14ac:dyDescent="0.35">
      <c r="A982" s="1">
        <v>42332</v>
      </c>
      <c r="B982">
        <v>65.803730000000002</v>
      </c>
      <c r="C982" s="3">
        <f t="shared" si="15"/>
        <v>2.5034693325762802E-3</v>
      </c>
    </row>
    <row r="983" spans="1:3" x14ac:dyDescent="0.35">
      <c r="A983" s="1">
        <v>42333</v>
      </c>
      <c r="B983">
        <v>66.056002000000007</v>
      </c>
      <c r="C983" s="3">
        <f t="shared" si="15"/>
        <v>-3.8263737377484119E-3</v>
      </c>
    </row>
    <row r="984" spans="1:3" x14ac:dyDescent="0.35">
      <c r="A984" s="1">
        <v>42335</v>
      </c>
      <c r="B984">
        <v>65.832836999999998</v>
      </c>
      <c r="C984" s="3">
        <f t="shared" si="15"/>
        <v>3.3841409883272888E-3</v>
      </c>
    </row>
    <row r="985" spans="1:3" x14ac:dyDescent="0.35">
      <c r="A985" s="1">
        <v>42338</v>
      </c>
      <c r="B985">
        <v>65.017813000000004</v>
      </c>
      <c r="C985" s="3">
        <f t="shared" si="15"/>
        <v>1.2457477898444758E-2</v>
      </c>
    </row>
    <row r="986" spans="1:3" x14ac:dyDescent="0.35">
      <c r="A986" s="1">
        <v>42339</v>
      </c>
      <c r="B986">
        <v>66.230650999999995</v>
      </c>
      <c r="C986" s="3">
        <f t="shared" si="15"/>
        <v>-1.8482083325340071E-2</v>
      </c>
    </row>
    <row r="987" spans="1:3" x14ac:dyDescent="0.35">
      <c r="A987" s="1">
        <v>42340</v>
      </c>
      <c r="B987">
        <v>65.764917999999994</v>
      </c>
      <c r="C987" s="3">
        <f t="shared" si="15"/>
        <v>7.0568267749040459E-3</v>
      </c>
    </row>
    <row r="988" spans="1:3" x14ac:dyDescent="0.35">
      <c r="A988" s="1">
        <v>42341</v>
      </c>
      <c r="B988">
        <v>64.474457000000001</v>
      </c>
      <c r="C988" s="3">
        <f t="shared" si="15"/>
        <v>1.9817405193128579E-2</v>
      </c>
    </row>
    <row r="989" spans="1:3" x14ac:dyDescent="0.35">
      <c r="A989" s="1">
        <v>42342</v>
      </c>
      <c r="B989">
        <v>67.055379000000002</v>
      </c>
      <c r="C989" s="3">
        <f t="shared" si="15"/>
        <v>-3.9249700360580952E-2</v>
      </c>
    </row>
    <row r="990" spans="1:3" x14ac:dyDescent="0.35">
      <c r="A990" s="1">
        <v>42345</v>
      </c>
      <c r="B990">
        <v>66.793402</v>
      </c>
      <c r="C990" s="3">
        <f t="shared" si="15"/>
        <v>3.914527014393876E-3</v>
      </c>
    </row>
    <row r="991" spans="1:3" x14ac:dyDescent="0.35">
      <c r="A991" s="1">
        <v>42346</v>
      </c>
      <c r="B991">
        <v>67.336759000000001</v>
      </c>
      <c r="C991" s="3">
        <f t="shared" si="15"/>
        <v>-8.1019804673774232E-3</v>
      </c>
    </row>
    <row r="992" spans="1:3" x14ac:dyDescent="0.35">
      <c r="A992" s="1">
        <v>42347</v>
      </c>
      <c r="B992">
        <v>66.521727999999996</v>
      </c>
      <c r="C992" s="3">
        <f t="shared" si="15"/>
        <v>1.2177652539511641E-2</v>
      </c>
    </row>
    <row r="993" spans="1:3" x14ac:dyDescent="0.35">
      <c r="A993" s="1">
        <v>42348</v>
      </c>
      <c r="B993">
        <v>66.890434999999997</v>
      </c>
      <c r="C993" s="3">
        <f t="shared" si="15"/>
        <v>-5.5273511863473956E-3</v>
      </c>
    </row>
    <row r="994" spans="1:3" x14ac:dyDescent="0.35">
      <c r="A994" s="1">
        <v>42349</v>
      </c>
      <c r="B994">
        <v>65.609679</v>
      </c>
      <c r="C994" s="3">
        <f t="shared" si="15"/>
        <v>1.9332751525452885E-2</v>
      </c>
    </row>
    <row r="995" spans="1:3" x14ac:dyDescent="0.35">
      <c r="A995" s="1">
        <v>42352</v>
      </c>
      <c r="B995">
        <v>66.599350999999999</v>
      </c>
      <c r="C995" s="3">
        <f t="shared" si="15"/>
        <v>-1.4971601956168534E-2</v>
      </c>
    </row>
    <row r="996" spans="1:3" x14ac:dyDescent="0.35">
      <c r="A996" s="1">
        <v>42353</v>
      </c>
      <c r="B996">
        <v>68.132379999999998</v>
      </c>
      <c r="C996" s="3">
        <f t="shared" si="15"/>
        <v>-2.2757744637218025E-2</v>
      </c>
    </row>
    <row r="997" spans="1:3" x14ac:dyDescent="0.35">
      <c r="A997" s="1">
        <v>42354</v>
      </c>
      <c r="B997">
        <v>68.607810000000001</v>
      </c>
      <c r="C997" s="3">
        <f t="shared" si="15"/>
        <v>-6.9537992567676454E-3</v>
      </c>
    </row>
    <row r="998" spans="1:3" x14ac:dyDescent="0.35">
      <c r="A998" s="1">
        <v>42355</v>
      </c>
      <c r="B998">
        <v>67.220324000000005</v>
      </c>
      <c r="C998" s="3">
        <f t="shared" si="15"/>
        <v>2.0430734368711789E-2</v>
      </c>
    </row>
    <row r="999" spans="1:3" x14ac:dyDescent="0.35">
      <c r="A999" s="1">
        <v>42356</v>
      </c>
      <c r="B999">
        <v>65.629080999999999</v>
      </c>
      <c r="C999" s="3">
        <f t="shared" si="15"/>
        <v>2.3956736634448639E-2</v>
      </c>
    </row>
    <row r="1000" spans="1:3" x14ac:dyDescent="0.35">
      <c r="A1000" s="1">
        <v>42359</v>
      </c>
      <c r="B1000">
        <v>66.017189999999999</v>
      </c>
      <c r="C1000" s="3">
        <f t="shared" si="15"/>
        <v>-5.89625701453933E-3</v>
      </c>
    </row>
    <row r="1001" spans="1:3" x14ac:dyDescent="0.35">
      <c r="A1001" s="1">
        <v>42360</v>
      </c>
      <c r="B1001">
        <v>66.279160000000005</v>
      </c>
      <c r="C1001" s="3">
        <f t="shared" si="15"/>
        <v>-3.9603563122323493E-3</v>
      </c>
    </row>
    <row r="1002" spans="1:3" x14ac:dyDescent="0.35">
      <c r="A1002" s="1">
        <v>42361</v>
      </c>
      <c r="B1002">
        <v>66.938944000000006</v>
      </c>
      <c r="C1002" s="3">
        <f t="shared" si="15"/>
        <v>-9.9054013658506079E-3</v>
      </c>
    </row>
    <row r="1003" spans="1:3" x14ac:dyDescent="0.35">
      <c r="A1003" s="1">
        <v>42362</v>
      </c>
      <c r="B1003">
        <v>66.919542000000007</v>
      </c>
      <c r="C1003" s="3">
        <f t="shared" si="15"/>
        <v>2.8988823519071616E-4</v>
      </c>
    </row>
    <row r="1004" spans="1:3" x14ac:dyDescent="0.35">
      <c r="A1004" s="1">
        <v>42366</v>
      </c>
      <c r="B1004">
        <v>67.113592999999995</v>
      </c>
      <c r="C1004" s="3">
        <f t="shared" si="15"/>
        <v>-2.8955696004899778E-3</v>
      </c>
    </row>
    <row r="1005" spans="1:3" x14ac:dyDescent="0.35">
      <c r="A1005" s="1">
        <v>42367</v>
      </c>
      <c r="B1005">
        <v>67.666646999999998</v>
      </c>
      <c r="C1005" s="3">
        <f t="shared" si="15"/>
        <v>-8.206798030375495E-3</v>
      </c>
    </row>
    <row r="1006" spans="1:3" x14ac:dyDescent="0.35">
      <c r="A1006" s="1">
        <v>42368</v>
      </c>
      <c r="B1006">
        <v>67.822738999999999</v>
      </c>
      <c r="C1006" s="3">
        <f t="shared" si="15"/>
        <v>-2.3041224654667403E-3</v>
      </c>
    </row>
    <row r="1007" spans="1:3" x14ac:dyDescent="0.35">
      <c r="A1007" s="1">
        <v>42369</v>
      </c>
      <c r="B1007">
        <v>67.110566000000006</v>
      </c>
      <c r="C1007" s="3">
        <f t="shared" si="15"/>
        <v>1.055602414965584E-2</v>
      </c>
    </row>
    <row r="1008" spans="1:3" x14ac:dyDescent="0.35">
      <c r="A1008" s="1">
        <v>42373</v>
      </c>
      <c r="B1008">
        <v>65.393531999999993</v>
      </c>
      <c r="C1008" s="3">
        <f t="shared" si="15"/>
        <v>2.5918143559304774E-2</v>
      </c>
    </row>
    <row r="1009" spans="1:3" x14ac:dyDescent="0.35">
      <c r="A1009" s="1">
        <v>42374</v>
      </c>
      <c r="B1009">
        <v>66.681304999999995</v>
      </c>
      <c r="C1009" s="3">
        <f t="shared" si="15"/>
        <v>-1.9501274287117454E-2</v>
      </c>
    </row>
    <row r="1010" spans="1:3" x14ac:dyDescent="0.35">
      <c r="A1010" s="1">
        <v>42375</v>
      </c>
      <c r="B1010">
        <v>65.510604999999998</v>
      </c>
      <c r="C1010" s="3">
        <f t="shared" si="15"/>
        <v>1.7712590844461751E-2</v>
      </c>
    </row>
    <row r="1011" spans="1:3" x14ac:dyDescent="0.35">
      <c r="A1011" s="1">
        <v>42376</v>
      </c>
      <c r="B1011">
        <v>63.696015000000003</v>
      </c>
      <c r="C1011" s="3">
        <f t="shared" si="15"/>
        <v>2.8090036180874911E-2</v>
      </c>
    </row>
    <row r="1012" spans="1:3" x14ac:dyDescent="0.35">
      <c r="A1012" s="1">
        <v>42377</v>
      </c>
      <c r="B1012">
        <v>62.076542000000003</v>
      </c>
      <c r="C1012" s="3">
        <f t="shared" si="15"/>
        <v>2.5753829747584334E-2</v>
      </c>
    </row>
    <row r="1013" spans="1:3" x14ac:dyDescent="0.35">
      <c r="A1013" s="1">
        <v>42380</v>
      </c>
      <c r="B1013">
        <v>61.442408999999998</v>
      </c>
      <c r="C1013" s="3">
        <f t="shared" si="15"/>
        <v>1.0267874948803879E-2</v>
      </c>
    </row>
    <row r="1014" spans="1:3" x14ac:dyDescent="0.35">
      <c r="A1014" s="1">
        <v>42381</v>
      </c>
      <c r="B1014">
        <v>61.891177999999996</v>
      </c>
      <c r="C1014" s="3">
        <f t="shared" si="15"/>
        <v>-7.2773522845821503E-3</v>
      </c>
    </row>
    <row r="1015" spans="1:3" x14ac:dyDescent="0.35">
      <c r="A1015" s="1">
        <v>42382</v>
      </c>
      <c r="B1015">
        <v>59.783912000000001</v>
      </c>
      <c r="C1015" s="3">
        <f t="shared" si="15"/>
        <v>3.4641054678559158E-2</v>
      </c>
    </row>
    <row r="1016" spans="1:3" x14ac:dyDescent="0.35">
      <c r="A1016" s="1">
        <v>42383</v>
      </c>
      <c r="B1016">
        <v>61.959468999999999</v>
      </c>
      <c r="C1016" s="3">
        <f t="shared" si="15"/>
        <v>-3.5743850805591393E-2</v>
      </c>
    </row>
    <row r="1017" spans="1:3" x14ac:dyDescent="0.35">
      <c r="A1017" s="1">
        <v>42384</v>
      </c>
      <c r="B1017">
        <v>61.247290999999997</v>
      </c>
      <c r="C1017" s="3">
        <f t="shared" si="15"/>
        <v>1.1560825591458546E-2</v>
      </c>
    </row>
    <row r="1018" spans="1:3" x14ac:dyDescent="0.35">
      <c r="A1018" s="1">
        <v>42388</v>
      </c>
      <c r="B1018">
        <v>61.666794000000003</v>
      </c>
      <c r="C1018" s="3">
        <f t="shared" si="15"/>
        <v>-6.8259813976530026E-3</v>
      </c>
    </row>
    <row r="1019" spans="1:3" x14ac:dyDescent="0.35">
      <c r="A1019" s="1">
        <v>42389</v>
      </c>
      <c r="B1019">
        <v>61.998493000000003</v>
      </c>
      <c r="C1019" s="3">
        <f t="shared" si="15"/>
        <v>-5.3644770251235485E-3</v>
      </c>
    </row>
    <row r="1020" spans="1:3" x14ac:dyDescent="0.35">
      <c r="A1020" s="1">
        <v>42390</v>
      </c>
      <c r="B1020">
        <v>61.588749</v>
      </c>
      <c r="C1020" s="3">
        <f t="shared" si="15"/>
        <v>6.6308705443249849E-3</v>
      </c>
    </row>
    <row r="1021" spans="1:3" x14ac:dyDescent="0.35">
      <c r="A1021" s="1">
        <v>42391</v>
      </c>
      <c r="B1021">
        <v>62.827744000000003</v>
      </c>
      <c r="C1021" s="3">
        <f t="shared" si="15"/>
        <v>-1.9917551602324224E-2</v>
      </c>
    </row>
    <row r="1022" spans="1:3" x14ac:dyDescent="0.35">
      <c r="A1022" s="1">
        <v>42394</v>
      </c>
      <c r="B1022">
        <v>61.383873000000001</v>
      </c>
      <c r="C1022" s="3">
        <f t="shared" si="15"/>
        <v>2.3249613425894822E-2</v>
      </c>
    </row>
    <row r="1023" spans="1:3" x14ac:dyDescent="0.35">
      <c r="A1023" s="1">
        <v>42395</v>
      </c>
      <c r="B1023">
        <v>61.159489000000001</v>
      </c>
      <c r="C1023" s="3">
        <f t="shared" si="15"/>
        <v>3.6621200382942476E-3</v>
      </c>
    </row>
    <row r="1024" spans="1:3" x14ac:dyDescent="0.35">
      <c r="A1024" s="1">
        <v>42396</v>
      </c>
      <c r="B1024">
        <v>60.203415</v>
      </c>
      <c r="C1024" s="3">
        <f t="shared" si="15"/>
        <v>1.5755947611304499E-2</v>
      </c>
    </row>
    <row r="1025" spans="1:3" x14ac:dyDescent="0.35">
      <c r="A1025" s="1">
        <v>42397</v>
      </c>
      <c r="B1025">
        <v>59.666843</v>
      </c>
      <c r="C1025" s="3">
        <f t="shared" si="15"/>
        <v>8.9526058050370949E-3</v>
      </c>
    </row>
    <row r="1026" spans="1:3" x14ac:dyDescent="0.35">
      <c r="A1026" s="1">
        <v>42398</v>
      </c>
      <c r="B1026">
        <v>60.642429</v>
      </c>
      <c r="C1026" s="3">
        <f t="shared" si="15"/>
        <v>-1.6218324124953831E-2</v>
      </c>
    </row>
    <row r="1027" spans="1:3" x14ac:dyDescent="0.35">
      <c r="A1027" s="1">
        <v>42401</v>
      </c>
      <c r="B1027">
        <v>59.335144</v>
      </c>
      <c r="C1027" s="3">
        <f t="shared" si="15"/>
        <v>2.1793018588216029E-2</v>
      </c>
    </row>
    <row r="1028" spans="1:3" x14ac:dyDescent="0.35">
      <c r="A1028" s="1">
        <v>42402</v>
      </c>
      <c r="B1028">
        <v>57.432749999999999</v>
      </c>
      <c r="C1028" s="3">
        <f t="shared" ref="C1028:C1091" si="16">LN(B1027)-LN(B1028)</f>
        <v>3.2587079901507998E-2</v>
      </c>
    </row>
    <row r="1029" spans="1:3" x14ac:dyDescent="0.35">
      <c r="A1029" s="1">
        <v>42403</v>
      </c>
      <c r="B1029">
        <v>58.652233000000003</v>
      </c>
      <c r="C1029" s="3">
        <f t="shared" si="16"/>
        <v>-2.1010949580226423E-2</v>
      </c>
    </row>
    <row r="1030" spans="1:3" x14ac:dyDescent="0.35">
      <c r="A1030" s="1">
        <v>42404</v>
      </c>
      <c r="B1030">
        <v>58.242488000000002</v>
      </c>
      <c r="C1030" s="3">
        <f t="shared" si="16"/>
        <v>7.0105249348104692E-3</v>
      </c>
    </row>
    <row r="1031" spans="1:3" x14ac:dyDescent="0.35">
      <c r="A1031" s="1">
        <v>42405</v>
      </c>
      <c r="B1031">
        <v>58.174197999999997</v>
      </c>
      <c r="C1031" s="3">
        <f t="shared" si="16"/>
        <v>1.1731996534045663E-3</v>
      </c>
    </row>
    <row r="1032" spans="1:3" x14ac:dyDescent="0.35">
      <c r="A1032" s="1">
        <v>42408</v>
      </c>
      <c r="B1032">
        <v>59.237586999999998</v>
      </c>
      <c r="C1032" s="3">
        <f t="shared" si="16"/>
        <v>-1.8114332854121784E-2</v>
      </c>
    </row>
    <row r="1033" spans="1:3" x14ac:dyDescent="0.35">
      <c r="A1033" s="1">
        <v>42409</v>
      </c>
      <c r="B1033">
        <v>59.530262</v>
      </c>
      <c r="C1033" s="3">
        <f t="shared" si="16"/>
        <v>-4.9285323409913318E-3</v>
      </c>
    </row>
    <row r="1034" spans="1:3" x14ac:dyDescent="0.35">
      <c r="A1034" s="1">
        <v>42410</v>
      </c>
      <c r="B1034">
        <v>59.588797999999997</v>
      </c>
      <c r="C1034" s="3">
        <f t="shared" si="16"/>
        <v>-9.8281508789277439E-4</v>
      </c>
    </row>
    <row r="1035" spans="1:3" x14ac:dyDescent="0.35">
      <c r="A1035" s="1">
        <v>42411</v>
      </c>
      <c r="B1035">
        <v>58.066882999999997</v>
      </c>
      <c r="C1035" s="3">
        <f t="shared" si="16"/>
        <v>2.587210203967949E-2</v>
      </c>
    </row>
    <row r="1036" spans="1:3" x14ac:dyDescent="0.35">
      <c r="A1036" s="1">
        <v>42412</v>
      </c>
      <c r="B1036">
        <v>58.730280999999998</v>
      </c>
      <c r="C1036" s="3">
        <f t="shared" si="16"/>
        <v>-1.1359952784399496E-2</v>
      </c>
    </row>
    <row r="1037" spans="1:3" x14ac:dyDescent="0.35">
      <c r="A1037" s="1">
        <v>42416</v>
      </c>
      <c r="B1037">
        <v>60.661940999999999</v>
      </c>
      <c r="C1037" s="3">
        <f t="shared" si="16"/>
        <v>-3.2361045639762054E-2</v>
      </c>
    </row>
    <row r="1038" spans="1:3" x14ac:dyDescent="0.35">
      <c r="A1038" s="1">
        <v>42417</v>
      </c>
      <c r="B1038">
        <v>62.359459000000001</v>
      </c>
      <c r="C1038" s="3">
        <f t="shared" si="16"/>
        <v>-2.7598868948704336E-2</v>
      </c>
    </row>
    <row r="1039" spans="1:3" x14ac:dyDescent="0.35">
      <c r="A1039" s="1">
        <v>42418</v>
      </c>
      <c r="B1039">
        <v>61.774109000000003</v>
      </c>
      <c r="C1039" s="3">
        <f t="shared" si="16"/>
        <v>9.4310402587183262E-3</v>
      </c>
    </row>
    <row r="1040" spans="1:3" x14ac:dyDescent="0.35">
      <c r="A1040" s="1">
        <v>42419</v>
      </c>
      <c r="B1040">
        <v>62.24239</v>
      </c>
      <c r="C1040" s="3">
        <f t="shared" si="16"/>
        <v>-7.5519504155598938E-3</v>
      </c>
    </row>
    <row r="1041" spans="1:3" x14ac:dyDescent="0.35">
      <c r="A1041" s="1">
        <v>42422</v>
      </c>
      <c r="B1041">
        <v>62.144832999999998</v>
      </c>
      <c r="C1041" s="3">
        <f t="shared" si="16"/>
        <v>1.5686019456095934E-3</v>
      </c>
    </row>
    <row r="1042" spans="1:3" x14ac:dyDescent="0.35">
      <c r="A1042" s="1">
        <v>42423</v>
      </c>
      <c r="B1042">
        <v>60.554625999999999</v>
      </c>
      <c r="C1042" s="3">
        <f t="shared" si="16"/>
        <v>2.5921810179716509E-2</v>
      </c>
    </row>
    <row r="1043" spans="1:3" x14ac:dyDescent="0.35">
      <c r="A1043" s="1">
        <v>42424</v>
      </c>
      <c r="B1043">
        <v>60.710720000000002</v>
      </c>
      <c r="C1043" s="3">
        <f t="shared" si="16"/>
        <v>-2.57442198221014E-3</v>
      </c>
    </row>
    <row r="1044" spans="1:3" x14ac:dyDescent="0.35">
      <c r="A1044" s="1">
        <v>42425</v>
      </c>
      <c r="B1044">
        <v>61.491188000000001</v>
      </c>
      <c r="C1044" s="3">
        <f t="shared" si="16"/>
        <v>-1.2773591260714312E-2</v>
      </c>
    </row>
    <row r="1045" spans="1:3" x14ac:dyDescent="0.35">
      <c r="A1045" s="1">
        <v>42426</v>
      </c>
      <c r="B1045">
        <v>60.730232000000001</v>
      </c>
      <c r="C1045" s="3">
        <f t="shared" si="16"/>
        <v>1.2452249903510904E-2</v>
      </c>
    </row>
    <row r="1046" spans="1:3" x14ac:dyDescent="0.35">
      <c r="A1046" s="1">
        <v>42429</v>
      </c>
      <c r="B1046">
        <v>60.418044999999999</v>
      </c>
      <c r="C1046" s="3">
        <f t="shared" si="16"/>
        <v>5.1538114903557641E-3</v>
      </c>
    </row>
    <row r="1047" spans="1:3" x14ac:dyDescent="0.35">
      <c r="A1047" s="1">
        <v>42430</v>
      </c>
      <c r="B1047">
        <v>62.652138000000001</v>
      </c>
      <c r="C1047" s="3">
        <f t="shared" si="16"/>
        <v>-3.6309988257614556E-2</v>
      </c>
    </row>
    <row r="1048" spans="1:3" x14ac:dyDescent="0.35">
      <c r="A1048" s="1">
        <v>42431</v>
      </c>
      <c r="B1048">
        <v>63.315536999999999</v>
      </c>
      <c r="C1048" s="3">
        <f t="shared" si="16"/>
        <v>-1.0532942411954238E-2</v>
      </c>
    </row>
    <row r="1049" spans="1:3" x14ac:dyDescent="0.35">
      <c r="A1049" s="1">
        <v>42432</v>
      </c>
      <c r="B1049">
        <v>63.413094000000001</v>
      </c>
      <c r="C1049" s="3">
        <f t="shared" si="16"/>
        <v>-1.539620818140186E-3</v>
      </c>
    </row>
    <row r="1050" spans="1:3" x14ac:dyDescent="0.35">
      <c r="A1050" s="1">
        <v>42433</v>
      </c>
      <c r="B1050">
        <v>63.130172999999999</v>
      </c>
      <c r="C1050" s="3">
        <f t="shared" si="16"/>
        <v>4.4715373344770271E-3</v>
      </c>
    </row>
    <row r="1051" spans="1:3" x14ac:dyDescent="0.35">
      <c r="A1051" s="1">
        <v>42436</v>
      </c>
      <c r="B1051">
        <v>64.866714999999999</v>
      </c>
      <c r="C1051" s="3">
        <f t="shared" si="16"/>
        <v>-2.7135793448929135E-2</v>
      </c>
    </row>
    <row r="1052" spans="1:3" x14ac:dyDescent="0.35">
      <c r="A1052" s="1">
        <v>42437</v>
      </c>
      <c r="B1052">
        <v>64.642334000000005</v>
      </c>
      <c r="C1052" s="3">
        <f t="shared" si="16"/>
        <v>3.4651049674678802E-3</v>
      </c>
    </row>
    <row r="1053" spans="1:3" x14ac:dyDescent="0.35">
      <c r="A1053" s="1">
        <v>42438</v>
      </c>
      <c r="B1053">
        <v>63.939911000000002</v>
      </c>
      <c r="C1053" s="3">
        <f t="shared" si="16"/>
        <v>1.0925769533447927E-2</v>
      </c>
    </row>
    <row r="1054" spans="1:3" x14ac:dyDescent="0.35">
      <c r="A1054" s="1">
        <v>42439</v>
      </c>
      <c r="B1054">
        <v>63.354560999999997</v>
      </c>
      <c r="C1054" s="3">
        <f t="shared" si="16"/>
        <v>9.1968506823567608E-3</v>
      </c>
    </row>
    <row r="1055" spans="1:3" x14ac:dyDescent="0.35">
      <c r="A1055" s="1">
        <v>42440</v>
      </c>
      <c r="B1055">
        <v>63.374068999999999</v>
      </c>
      <c r="C1055" s="3">
        <f t="shared" si="16"/>
        <v>-3.0787044970193023E-4</v>
      </c>
    </row>
    <row r="1056" spans="1:3" x14ac:dyDescent="0.35">
      <c r="A1056" s="1">
        <v>42443</v>
      </c>
      <c r="B1056">
        <v>62.554580999999999</v>
      </c>
      <c r="C1056" s="3">
        <f t="shared" si="16"/>
        <v>1.3015299826873772E-2</v>
      </c>
    </row>
    <row r="1057" spans="1:3" x14ac:dyDescent="0.35">
      <c r="A1057" s="1">
        <v>42444</v>
      </c>
      <c r="B1057">
        <v>62.125320000000002</v>
      </c>
      <c r="C1057" s="3">
        <f t="shared" si="16"/>
        <v>6.8858363323043292E-3</v>
      </c>
    </row>
    <row r="1058" spans="1:3" x14ac:dyDescent="0.35">
      <c r="A1058" s="1">
        <v>42445</v>
      </c>
      <c r="B1058">
        <v>61.110709999999997</v>
      </c>
      <c r="C1058" s="3">
        <f t="shared" si="16"/>
        <v>1.6466498076566971E-2</v>
      </c>
    </row>
    <row r="1059" spans="1:3" x14ac:dyDescent="0.35">
      <c r="A1059" s="1">
        <v>42446</v>
      </c>
      <c r="B1059">
        <v>59.969276000000001</v>
      </c>
      <c r="C1059" s="3">
        <f t="shared" si="16"/>
        <v>1.8854772827868516E-2</v>
      </c>
    </row>
    <row r="1060" spans="1:3" x14ac:dyDescent="0.35">
      <c r="A1060" s="1">
        <v>42447</v>
      </c>
      <c r="B1060">
        <v>61.296073999999997</v>
      </c>
      <c r="C1060" s="3">
        <f t="shared" si="16"/>
        <v>-2.1883430809631399E-2</v>
      </c>
    </row>
    <row r="1061" spans="1:3" x14ac:dyDescent="0.35">
      <c r="A1061" s="1">
        <v>42450</v>
      </c>
      <c r="B1061">
        <v>61.169246000000001</v>
      </c>
      <c r="C1061" s="3">
        <f t="shared" si="16"/>
        <v>2.0712483393952041E-3</v>
      </c>
    </row>
    <row r="1062" spans="1:3" x14ac:dyDescent="0.35">
      <c r="A1062" s="1">
        <v>42451</v>
      </c>
      <c r="B1062">
        <v>61.266804</v>
      </c>
      <c r="C1062" s="3">
        <f t="shared" si="16"/>
        <v>-1.5936159431246821E-3</v>
      </c>
    </row>
    <row r="1063" spans="1:3" x14ac:dyDescent="0.35">
      <c r="A1063" s="1">
        <v>42452</v>
      </c>
      <c r="B1063">
        <v>60.818035000000002</v>
      </c>
      <c r="C1063" s="3">
        <f t="shared" si="16"/>
        <v>7.3517895417634094E-3</v>
      </c>
    </row>
    <row r="1064" spans="1:3" x14ac:dyDescent="0.35">
      <c r="A1064" s="1">
        <v>42453</v>
      </c>
      <c r="B1064">
        <v>60.993640999999997</v>
      </c>
      <c r="C1064" s="3">
        <f t="shared" si="16"/>
        <v>-2.8832395615685513E-3</v>
      </c>
    </row>
    <row r="1065" spans="1:3" x14ac:dyDescent="0.35">
      <c r="A1065" s="1">
        <v>42457</v>
      </c>
      <c r="B1065">
        <v>61.237537000000003</v>
      </c>
      <c r="C1065" s="3">
        <f t="shared" si="16"/>
        <v>-3.9907383317601131E-3</v>
      </c>
    </row>
    <row r="1066" spans="1:3" x14ac:dyDescent="0.35">
      <c r="A1066" s="1">
        <v>42458</v>
      </c>
      <c r="B1066">
        <v>62.622871000000004</v>
      </c>
      <c r="C1066" s="3">
        <f t="shared" si="16"/>
        <v>-2.2370211649716865E-2</v>
      </c>
    </row>
    <row r="1067" spans="1:3" x14ac:dyDescent="0.35">
      <c r="A1067" s="1">
        <v>42459</v>
      </c>
      <c r="B1067">
        <v>62.259751000000001</v>
      </c>
      <c r="C1067" s="3">
        <f t="shared" si="16"/>
        <v>5.8153971712355812E-3</v>
      </c>
    </row>
    <row r="1068" spans="1:3" x14ac:dyDescent="0.35">
      <c r="A1068" s="1">
        <v>42460</v>
      </c>
      <c r="B1068">
        <v>62.691566999999999</v>
      </c>
      <c r="C1068" s="3">
        <f t="shared" si="16"/>
        <v>-6.9117753376737312E-3</v>
      </c>
    </row>
    <row r="1069" spans="1:3" x14ac:dyDescent="0.35">
      <c r="A1069" s="1">
        <v>42461</v>
      </c>
      <c r="B1069">
        <v>63.702407999999998</v>
      </c>
      <c r="C1069" s="3">
        <f t="shared" si="16"/>
        <v>-1.5995423075829684E-2</v>
      </c>
    </row>
    <row r="1070" spans="1:3" x14ac:dyDescent="0.35">
      <c r="A1070" s="1">
        <v>42464</v>
      </c>
      <c r="B1070">
        <v>64.742684999999994</v>
      </c>
      <c r="C1070" s="3">
        <f t="shared" si="16"/>
        <v>-1.6198357163312416E-2</v>
      </c>
    </row>
    <row r="1071" spans="1:3" x14ac:dyDescent="0.35">
      <c r="A1071" s="1">
        <v>42465</v>
      </c>
      <c r="B1071">
        <v>64.536592999999996</v>
      </c>
      <c r="C1071" s="3">
        <f t="shared" si="16"/>
        <v>3.1883249623998466E-3</v>
      </c>
    </row>
    <row r="1072" spans="1:3" x14ac:dyDescent="0.35">
      <c r="A1072" s="1">
        <v>42466</v>
      </c>
      <c r="B1072">
        <v>65.302080000000004</v>
      </c>
      <c r="C1072" s="3">
        <f t="shared" si="16"/>
        <v>-1.1791492498959499E-2</v>
      </c>
    </row>
    <row r="1073" spans="1:3" x14ac:dyDescent="0.35">
      <c r="A1073" s="1">
        <v>42467</v>
      </c>
      <c r="B1073">
        <v>65.046914999999998</v>
      </c>
      <c r="C1073" s="3">
        <f t="shared" si="16"/>
        <v>3.9151099850442961E-3</v>
      </c>
    </row>
    <row r="1074" spans="1:3" x14ac:dyDescent="0.35">
      <c r="A1074" s="1">
        <v>42468</v>
      </c>
      <c r="B1074">
        <v>64.840823</v>
      </c>
      <c r="C1074" s="3">
        <f t="shared" si="16"/>
        <v>3.1733892071068581E-3</v>
      </c>
    </row>
    <row r="1075" spans="1:3" x14ac:dyDescent="0.35">
      <c r="A1075" s="1">
        <v>42471</v>
      </c>
      <c r="B1075">
        <v>64.752500999999995</v>
      </c>
      <c r="C1075" s="3">
        <f t="shared" si="16"/>
        <v>1.3630642528283943E-3</v>
      </c>
    </row>
    <row r="1076" spans="1:3" x14ac:dyDescent="0.35">
      <c r="A1076" s="1">
        <v>42472</v>
      </c>
      <c r="B1076">
        <v>65.596494000000007</v>
      </c>
      <c r="C1076" s="3">
        <f t="shared" si="16"/>
        <v>-1.2949924083523356E-2</v>
      </c>
    </row>
    <row r="1077" spans="1:3" x14ac:dyDescent="0.35">
      <c r="A1077" s="1">
        <v>42473</v>
      </c>
      <c r="B1077">
        <v>66.312916999999999</v>
      </c>
      <c r="C1077" s="3">
        <f t="shared" si="16"/>
        <v>-1.0862455361742462E-2</v>
      </c>
    </row>
    <row r="1078" spans="1:3" x14ac:dyDescent="0.35">
      <c r="A1078" s="1">
        <v>42474</v>
      </c>
      <c r="B1078">
        <v>66.607337999999999</v>
      </c>
      <c r="C1078" s="3">
        <f t="shared" si="16"/>
        <v>-4.4300468955400518E-3</v>
      </c>
    </row>
    <row r="1079" spans="1:3" x14ac:dyDescent="0.35">
      <c r="A1079" s="1">
        <v>42475</v>
      </c>
      <c r="B1079">
        <v>66.783990000000003</v>
      </c>
      <c r="C1079" s="3">
        <f t="shared" si="16"/>
        <v>-2.6486295011816097E-3</v>
      </c>
    </row>
    <row r="1080" spans="1:3" x14ac:dyDescent="0.35">
      <c r="A1080" s="1">
        <v>42478</v>
      </c>
      <c r="B1080">
        <v>67.578918000000002</v>
      </c>
      <c r="C1080" s="3">
        <f t="shared" si="16"/>
        <v>-1.1832689345617098E-2</v>
      </c>
    </row>
    <row r="1081" spans="1:3" x14ac:dyDescent="0.35">
      <c r="A1081" s="1">
        <v>42479</v>
      </c>
      <c r="B1081">
        <v>67.627990999999994</v>
      </c>
      <c r="C1081" s="3">
        <f t="shared" si="16"/>
        <v>-7.2589488980678851E-4</v>
      </c>
    </row>
    <row r="1082" spans="1:3" x14ac:dyDescent="0.35">
      <c r="A1082" s="1">
        <v>42480</v>
      </c>
      <c r="B1082">
        <v>67.942036999999999</v>
      </c>
      <c r="C1082" s="3">
        <f t="shared" si="16"/>
        <v>-4.6329792265940029E-3</v>
      </c>
    </row>
    <row r="1083" spans="1:3" x14ac:dyDescent="0.35">
      <c r="A1083" s="1">
        <v>42481</v>
      </c>
      <c r="B1083">
        <v>68.854736000000003</v>
      </c>
      <c r="C1083" s="3">
        <f t="shared" si="16"/>
        <v>-1.3344065407189909E-2</v>
      </c>
    </row>
    <row r="1084" spans="1:3" x14ac:dyDescent="0.35">
      <c r="A1084" s="1">
        <v>42482</v>
      </c>
      <c r="B1084">
        <v>69.365058000000005</v>
      </c>
      <c r="C1084" s="3">
        <f t="shared" si="16"/>
        <v>-7.3842436613800189E-3</v>
      </c>
    </row>
    <row r="1085" spans="1:3" x14ac:dyDescent="0.35">
      <c r="A1085" s="1">
        <v>42485</v>
      </c>
      <c r="B1085">
        <v>69.315985999999995</v>
      </c>
      <c r="C1085" s="3">
        <f t="shared" si="16"/>
        <v>7.0769588449426379E-4</v>
      </c>
    </row>
    <row r="1086" spans="1:3" x14ac:dyDescent="0.35">
      <c r="A1086" s="1">
        <v>42486</v>
      </c>
      <c r="B1086">
        <v>69.541709999999995</v>
      </c>
      <c r="C1086" s="3">
        <f t="shared" si="16"/>
        <v>-3.251158636907725E-3</v>
      </c>
    </row>
    <row r="1087" spans="1:3" x14ac:dyDescent="0.35">
      <c r="A1087" s="1">
        <v>42487</v>
      </c>
      <c r="B1087">
        <v>68.923433000000003</v>
      </c>
      <c r="C1087" s="3">
        <f t="shared" si="16"/>
        <v>8.9304946466253199E-3</v>
      </c>
    </row>
    <row r="1088" spans="1:3" x14ac:dyDescent="0.35">
      <c r="A1088" s="1">
        <v>42488</v>
      </c>
      <c r="B1088">
        <v>70.915666000000002</v>
      </c>
      <c r="C1088" s="3">
        <f t="shared" si="16"/>
        <v>-2.8495146432844898E-2</v>
      </c>
    </row>
    <row r="1089" spans="1:3" x14ac:dyDescent="0.35">
      <c r="A1089" s="1">
        <v>42489</v>
      </c>
      <c r="B1089">
        <v>70.837152000000003</v>
      </c>
      <c r="C1089" s="3">
        <f t="shared" si="16"/>
        <v>1.1077593960626686E-3</v>
      </c>
    </row>
    <row r="1090" spans="1:3" x14ac:dyDescent="0.35">
      <c r="A1090" s="1">
        <v>42492</v>
      </c>
      <c r="B1090">
        <v>70.621244000000004</v>
      </c>
      <c r="C1090" s="3">
        <f t="shared" si="16"/>
        <v>3.052603079981786E-3</v>
      </c>
    </row>
    <row r="1091" spans="1:3" x14ac:dyDescent="0.35">
      <c r="A1091" s="1">
        <v>42493</v>
      </c>
      <c r="B1091">
        <v>69.806683000000007</v>
      </c>
      <c r="C1091" s="3">
        <f t="shared" si="16"/>
        <v>1.1601255580750092E-2</v>
      </c>
    </row>
    <row r="1092" spans="1:3" x14ac:dyDescent="0.35">
      <c r="A1092" s="1">
        <v>42494</v>
      </c>
      <c r="B1092">
        <v>69.463195999999996</v>
      </c>
      <c r="C1092" s="3">
        <f t="shared" ref="C1092:C1155" si="17">LN(B1091)-LN(B1092)</f>
        <v>4.9326918200458536E-3</v>
      </c>
    </row>
    <row r="1093" spans="1:3" x14ac:dyDescent="0.35">
      <c r="A1093" s="1">
        <v>42495</v>
      </c>
      <c r="B1093">
        <v>69.826316000000006</v>
      </c>
      <c r="C1093" s="3">
        <f t="shared" si="17"/>
        <v>-5.2139004207347739E-3</v>
      </c>
    </row>
    <row r="1094" spans="1:3" x14ac:dyDescent="0.35">
      <c r="A1094" s="1">
        <v>42496</v>
      </c>
      <c r="B1094">
        <v>69.895013000000006</v>
      </c>
      <c r="C1094" s="3">
        <f t="shared" si="17"/>
        <v>-9.8334314492021235E-4</v>
      </c>
    </row>
    <row r="1095" spans="1:3" x14ac:dyDescent="0.35">
      <c r="A1095" s="1">
        <v>42499</v>
      </c>
      <c r="B1095">
        <v>70.012776000000002</v>
      </c>
      <c r="C1095" s="3">
        <f t="shared" si="17"/>
        <v>-1.683437765017004E-3</v>
      </c>
    </row>
    <row r="1096" spans="1:3" x14ac:dyDescent="0.35">
      <c r="A1096" s="1">
        <v>42500</v>
      </c>
      <c r="B1096">
        <v>70.199242999999996</v>
      </c>
      <c r="C1096" s="3">
        <f t="shared" si="17"/>
        <v>-2.6597878164720257E-3</v>
      </c>
    </row>
    <row r="1097" spans="1:3" x14ac:dyDescent="0.35">
      <c r="A1097" s="1">
        <v>42501</v>
      </c>
      <c r="B1097">
        <v>69.492637000000002</v>
      </c>
      <c r="C1097" s="3">
        <f t="shared" si="17"/>
        <v>1.0116722985433313E-2</v>
      </c>
    </row>
    <row r="1098" spans="1:3" x14ac:dyDescent="0.35">
      <c r="A1098" s="1">
        <v>42502</v>
      </c>
      <c r="B1098">
        <v>69.953894000000005</v>
      </c>
      <c r="C1098" s="3">
        <f t="shared" si="17"/>
        <v>-6.615563384184675E-3</v>
      </c>
    </row>
    <row r="1099" spans="1:3" x14ac:dyDescent="0.35">
      <c r="A1099" s="1">
        <v>42503</v>
      </c>
      <c r="B1099">
        <v>69.855756</v>
      </c>
      <c r="C1099" s="3">
        <f t="shared" si="17"/>
        <v>1.4038804348368572E-3</v>
      </c>
    </row>
    <row r="1100" spans="1:3" x14ac:dyDescent="0.35">
      <c r="A1100" s="1">
        <v>42506</v>
      </c>
      <c r="B1100">
        <v>71.475060999999997</v>
      </c>
      <c r="C1100" s="3">
        <f t="shared" si="17"/>
        <v>-2.2916104191518016E-2</v>
      </c>
    </row>
    <row r="1101" spans="1:3" x14ac:dyDescent="0.35">
      <c r="A1101" s="1">
        <v>42507</v>
      </c>
      <c r="B1101">
        <v>69.885197000000005</v>
      </c>
      <c r="C1101" s="3">
        <f t="shared" si="17"/>
        <v>2.2494738803583658E-2</v>
      </c>
    </row>
    <row r="1102" spans="1:3" x14ac:dyDescent="0.35">
      <c r="A1102" s="1">
        <v>42508</v>
      </c>
      <c r="B1102">
        <v>69.767426999999998</v>
      </c>
      <c r="C1102" s="3">
        <f t="shared" si="17"/>
        <v>1.6866138930264896E-3</v>
      </c>
    </row>
    <row r="1103" spans="1:3" x14ac:dyDescent="0.35">
      <c r="A1103" s="1">
        <v>42509</v>
      </c>
      <c r="B1103">
        <v>69.021570999999994</v>
      </c>
      <c r="C1103" s="3">
        <f t="shared" si="17"/>
        <v>1.0748160027443276E-2</v>
      </c>
    </row>
    <row r="1104" spans="1:3" x14ac:dyDescent="0.35">
      <c r="A1104" s="1">
        <v>42510</v>
      </c>
      <c r="B1104">
        <v>69.453379999999996</v>
      </c>
      <c r="C1104" s="3">
        <f t="shared" si="17"/>
        <v>-6.2366571934315829E-3</v>
      </c>
    </row>
    <row r="1105" spans="1:3" x14ac:dyDescent="0.35">
      <c r="A1105" s="1">
        <v>42513</v>
      </c>
      <c r="B1105">
        <v>69.090269000000006</v>
      </c>
      <c r="C1105" s="3">
        <f t="shared" si="17"/>
        <v>5.2418401572440487E-3</v>
      </c>
    </row>
    <row r="1106" spans="1:3" x14ac:dyDescent="0.35">
      <c r="A1106" s="1">
        <v>42514</v>
      </c>
      <c r="B1106">
        <v>69.904829000000007</v>
      </c>
      <c r="C1106" s="3">
        <f t="shared" si="17"/>
        <v>-1.1720835294435794E-2</v>
      </c>
    </row>
    <row r="1107" spans="1:3" x14ac:dyDescent="0.35">
      <c r="A1107" s="1">
        <v>42515</v>
      </c>
      <c r="B1107">
        <v>69.374874000000005</v>
      </c>
      <c r="C1107" s="3">
        <f t="shared" si="17"/>
        <v>7.6099754111087492E-3</v>
      </c>
    </row>
    <row r="1108" spans="1:3" x14ac:dyDescent="0.35">
      <c r="A1108" s="1">
        <v>42516</v>
      </c>
      <c r="B1108">
        <v>69.414130999999998</v>
      </c>
      <c r="C1108" s="3">
        <f t="shared" si="17"/>
        <v>-5.6570765165364634E-4</v>
      </c>
    </row>
    <row r="1109" spans="1:3" x14ac:dyDescent="0.35">
      <c r="A1109" s="1">
        <v>42517</v>
      </c>
      <c r="B1109">
        <v>69.983334999999997</v>
      </c>
      <c r="C1109" s="3">
        <f t="shared" si="17"/>
        <v>-8.166678776899694E-3</v>
      </c>
    </row>
    <row r="1110" spans="1:3" x14ac:dyDescent="0.35">
      <c r="A1110" s="1">
        <v>42521</v>
      </c>
      <c r="B1110">
        <v>70.366078999999999</v>
      </c>
      <c r="C1110" s="3">
        <f t="shared" si="17"/>
        <v>-5.4541723818211096E-3</v>
      </c>
    </row>
    <row r="1111" spans="1:3" x14ac:dyDescent="0.35">
      <c r="A1111" s="1">
        <v>42522</v>
      </c>
      <c r="B1111">
        <v>70.532921999999999</v>
      </c>
      <c r="C1111" s="3">
        <f t="shared" si="17"/>
        <v>-2.368264881888571E-3</v>
      </c>
    </row>
    <row r="1112" spans="1:3" x14ac:dyDescent="0.35">
      <c r="A1112" s="1">
        <v>42523</v>
      </c>
      <c r="B1112">
        <v>71.641896000000003</v>
      </c>
      <c r="C1112" s="3">
        <f t="shared" si="17"/>
        <v>-1.5600462962947148E-2</v>
      </c>
    </row>
    <row r="1113" spans="1:3" x14ac:dyDescent="0.35">
      <c r="A1113" s="1">
        <v>42524</v>
      </c>
      <c r="B1113">
        <v>71.533941999999996</v>
      </c>
      <c r="C1113" s="3">
        <f t="shared" si="17"/>
        <v>1.5079921579737032E-3</v>
      </c>
    </row>
    <row r="1114" spans="1:3" x14ac:dyDescent="0.35">
      <c r="A1114" s="1">
        <v>42527</v>
      </c>
      <c r="B1114">
        <v>72.907898000000003</v>
      </c>
      <c r="C1114" s="3">
        <f t="shared" si="17"/>
        <v>-1.9024922992311843E-2</v>
      </c>
    </row>
    <row r="1115" spans="1:3" x14ac:dyDescent="0.35">
      <c r="A1115" s="1">
        <v>42528</v>
      </c>
      <c r="B1115">
        <v>72.534970000000001</v>
      </c>
      <c r="C1115" s="3">
        <f t="shared" si="17"/>
        <v>5.1281829409388635E-3</v>
      </c>
    </row>
    <row r="1116" spans="1:3" x14ac:dyDescent="0.35">
      <c r="A1116" s="1">
        <v>42529</v>
      </c>
      <c r="B1116">
        <v>72.044272000000007</v>
      </c>
      <c r="C1116" s="3">
        <f t="shared" si="17"/>
        <v>6.7879714591132512E-3</v>
      </c>
    </row>
    <row r="1117" spans="1:3" x14ac:dyDescent="0.35">
      <c r="A1117" s="1">
        <v>42530</v>
      </c>
      <c r="B1117">
        <v>71.376923000000005</v>
      </c>
      <c r="C1117" s="3">
        <f t="shared" si="17"/>
        <v>9.3062091183346851E-3</v>
      </c>
    </row>
    <row r="1118" spans="1:3" x14ac:dyDescent="0.35">
      <c r="A1118" s="1">
        <v>42531</v>
      </c>
      <c r="B1118">
        <v>71.298409000000007</v>
      </c>
      <c r="C1118" s="3">
        <f t="shared" si="17"/>
        <v>1.1005968141066802E-3</v>
      </c>
    </row>
    <row r="1119" spans="1:3" x14ac:dyDescent="0.35">
      <c r="A1119" s="1">
        <v>42534</v>
      </c>
      <c r="B1119">
        <v>70.876408999999995</v>
      </c>
      <c r="C1119" s="3">
        <f t="shared" si="17"/>
        <v>5.936371084930947E-3</v>
      </c>
    </row>
    <row r="1120" spans="1:3" x14ac:dyDescent="0.35">
      <c r="A1120" s="1">
        <v>42535</v>
      </c>
      <c r="B1120">
        <v>71.740033999999994</v>
      </c>
      <c r="C1120" s="3">
        <f t="shared" si="17"/>
        <v>-1.2111304116816157E-2</v>
      </c>
    </row>
    <row r="1121" spans="1:3" x14ac:dyDescent="0.35">
      <c r="A1121" s="1">
        <v>42536</v>
      </c>
      <c r="B1121">
        <v>71.219896000000006</v>
      </c>
      <c r="C1121" s="3">
        <f t="shared" si="17"/>
        <v>7.2767284530783627E-3</v>
      </c>
    </row>
    <row r="1122" spans="1:3" x14ac:dyDescent="0.35">
      <c r="A1122" s="1">
        <v>42537</v>
      </c>
      <c r="B1122">
        <v>70.395527000000001</v>
      </c>
      <c r="C1122" s="3">
        <f t="shared" si="17"/>
        <v>1.1642493370972673E-2</v>
      </c>
    </row>
    <row r="1123" spans="1:3" x14ac:dyDescent="0.35">
      <c r="A1123" s="1">
        <v>42538</v>
      </c>
      <c r="B1123">
        <v>69.355242000000004</v>
      </c>
      <c r="C1123" s="3">
        <f t="shared" si="17"/>
        <v>1.4887992710245435E-2</v>
      </c>
    </row>
    <row r="1124" spans="1:3" x14ac:dyDescent="0.35">
      <c r="A1124" s="1">
        <v>42541</v>
      </c>
      <c r="B1124">
        <v>69.639848000000001</v>
      </c>
      <c r="C1124" s="3">
        <f t="shared" si="17"/>
        <v>-4.0952007405818946E-3</v>
      </c>
    </row>
    <row r="1125" spans="1:3" x14ac:dyDescent="0.35">
      <c r="A1125" s="1">
        <v>42542</v>
      </c>
      <c r="B1125">
        <v>69.924453999999997</v>
      </c>
      <c r="C1125" s="3">
        <f t="shared" si="17"/>
        <v>-4.078498447472434E-3</v>
      </c>
    </row>
    <row r="1126" spans="1:3" x14ac:dyDescent="0.35">
      <c r="A1126" s="1">
        <v>42543</v>
      </c>
      <c r="B1126">
        <v>70.964731</v>
      </c>
      <c r="C1126" s="3">
        <f t="shared" si="17"/>
        <v>-1.4767576451605535E-2</v>
      </c>
    </row>
    <row r="1127" spans="1:3" x14ac:dyDescent="0.35">
      <c r="A1127" s="1">
        <v>42544</v>
      </c>
      <c r="B1127">
        <v>71.288593000000006</v>
      </c>
      <c r="C1127" s="3">
        <f t="shared" si="17"/>
        <v>-4.5533215033382035E-3</v>
      </c>
    </row>
    <row r="1128" spans="1:3" x14ac:dyDescent="0.35">
      <c r="A1128" s="1">
        <v>42545</v>
      </c>
      <c r="B1128">
        <v>69.296361000000005</v>
      </c>
      <c r="C1128" s="3">
        <f t="shared" si="17"/>
        <v>2.8343934651769764E-2</v>
      </c>
    </row>
    <row r="1129" spans="1:3" x14ac:dyDescent="0.35">
      <c r="A1129" s="1">
        <v>42548</v>
      </c>
      <c r="B1129">
        <v>69.011754999999994</v>
      </c>
      <c r="C1129" s="3">
        <f t="shared" si="17"/>
        <v>4.1155415885167912E-3</v>
      </c>
    </row>
    <row r="1130" spans="1:3" x14ac:dyDescent="0.35">
      <c r="A1130" s="1">
        <v>42549</v>
      </c>
      <c r="B1130">
        <v>70.670316999999997</v>
      </c>
      <c r="C1130" s="3">
        <f t="shared" si="17"/>
        <v>-2.3748787924084525E-2</v>
      </c>
    </row>
    <row r="1131" spans="1:3" x14ac:dyDescent="0.35">
      <c r="A1131" s="1">
        <v>42550</v>
      </c>
      <c r="B1131">
        <v>72.021960000000007</v>
      </c>
      <c r="C1131" s="3">
        <f t="shared" si="17"/>
        <v>-1.8945432182838395E-2</v>
      </c>
    </row>
    <row r="1132" spans="1:3" x14ac:dyDescent="0.35">
      <c r="A1132" s="1">
        <v>42551</v>
      </c>
      <c r="B1132">
        <v>72.564594</v>
      </c>
      <c r="C1132" s="3">
        <f t="shared" si="17"/>
        <v>-7.5060444098555834E-3</v>
      </c>
    </row>
    <row r="1133" spans="1:3" x14ac:dyDescent="0.35">
      <c r="A1133" s="1">
        <v>42552</v>
      </c>
      <c r="B1133">
        <v>72.791507999999993</v>
      </c>
      <c r="C1133" s="3">
        <f t="shared" si="17"/>
        <v>-3.1221831241765585E-3</v>
      </c>
    </row>
    <row r="1134" spans="1:3" x14ac:dyDescent="0.35">
      <c r="A1134" s="1">
        <v>42556</v>
      </c>
      <c r="B1134">
        <v>72.791507999999993</v>
      </c>
      <c r="C1134" s="3">
        <f t="shared" si="17"/>
        <v>0</v>
      </c>
    </row>
    <row r="1135" spans="1:3" x14ac:dyDescent="0.35">
      <c r="A1135" s="1">
        <v>42557</v>
      </c>
      <c r="B1135">
        <v>72.870437999999993</v>
      </c>
      <c r="C1135" s="3">
        <f t="shared" si="17"/>
        <v>-1.083742321076997E-3</v>
      </c>
    </row>
    <row r="1136" spans="1:3" x14ac:dyDescent="0.35">
      <c r="A1136" s="1">
        <v>42558</v>
      </c>
      <c r="B1136">
        <v>73.087491999999997</v>
      </c>
      <c r="C1136" s="3">
        <f t="shared" si="17"/>
        <v>-2.9742016758209644E-3</v>
      </c>
    </row>
    <row r="1137" spans="1:3" x14ac:dyDescent="0.35">
      <c r="A1137" s="1">
        <v>42559</v>
      </c>
      <c r="B1137">
        <v>74.271411000000001</v>
      </c>
      <c r="C1137" s="3">
        <f t="shared" si="17"/>
        <v>-1.6068855706429019E-2</v>
      </c>
    </row>
    <row r="1138" spans="1:3" x14ac:dyDescent="0.35">
      <c r="A1138" s="1">
        <v>42562</v>
      </c>
      <c r="B1138">
        <v>74.379937999999996</v>
      </c>
      <c r="C1138" s="3">
        <f t="shared" si="17"/>
        <v>-1.4601551887984954E-3</v>
      </c>
    </row>
    <row r="1139" spans="1:3" x14ac:dyDescent="0.35">
      <c r="A1139" s="1">
        <v>42563</v>
      </c>
      <c r="B1139">
        <v>75.179084000000003</v>
      </c>
      <c r="C1139" s="3">
        <f t="shared" si="17"/>
        <v>-1.0686799031122796E-2</v>
      </c>
    </row>
    <row r="1140" spans="1:3" x14ac:dyDescent="0.35">
      <c r="A1140" s="1">
        <v>42564</v>
      </c>
      <c r="B1140">
        <v>75.553996999999995</v>
      </c>
      <c r="C1140" s="3">
        <f t="shared" si="17"/>
        <v>-4.974538709705989E-3</v>
      </c>
    </row>
    <row r="1141" spans="1:3" x14ac:dyDescent="0.35">
      <c r="A1141" s="1">
        <v>42565</v>
      </c>
      <c r="B1141">
        <v>75.741446999999994</v>
      </c>
      <c r="C1141" s="3">
        <f t="shared" si="17"/>
        <v>-2.4779344434771033E-3</v>
      </c>
    </row>
    <row r="1142" spans="1:3" x14ac:dyDescent="0.35">
      <c r="A1142" s="1">
        <v>42566</v>
      </c>
      <c r="B1142">
        <v>74.981765999999993</v>
      </c>
      <c r="C1142" s="3">
        <f t="shared" si="17"/>
        <v>1.0080563145622889E-2</v>
      </c>
    </row>
    <row r="1143" spans="1:3" x14ac:dyDescent="0.35">
      <c r="A1143" s="1">
        <v>42569</v>
      </c>
      <c r="B1143">
        <v>74.942301</v>
      </c>
      <c r="C1143" s="3">
        <f t="shared" si="17"/>
        <v>5.2646652003485173E-4</v>
      </c>
    </row>
    <row r="1144" spans="1:3" x14ac:dyDescent="0.35">
      <c r="A1144" s="1">
        <v>42570</v>
      </c>
      <c r="B1144">
        <v>74.458867999999995</v>
      </c>
      <c r="C1144" s="3">
        <f t="shared" si="17"/>
        <v>6.4716319222561935E-3</v>
      </c>
    </row>
    <row r="1145" spans="1:3" x14ac:dyDescent="0.35">
      <c r="A1145" s="1">
        <v>42571</v>
      </c>
      <c r="B1145">
        <v>74.705518999999995</v>
      </c>
      <c r="C1145" s="3">
        <f t="shared" si="17"/>
        <v>-3.3071060695046839E-3</v>
      </c>
    </row>
    <row r="1146" spans="1:3" x14ac:dyDescent="0.35">
      <c r="A1146" s="1">
        <v>42572</v>
      </c>
      <c r="B1146">
        <v>74.488465000000005</v>
      </c>
      <c r="C1146" s="3">
        <f t="shared" si="17"/>
        <v>2.9096904220615727E-3</v>
      </c>
    </row>
    <row r="1147" spans="1:3" x14ac:dyDescent="0.35">
      <c r="A1147" s="1">
        <v>42573</v>
      </c>
      <c r="B1147">
        <v>74.666054000000003</v>
      </c>
      <c r="C1147" s="3">
        <f t="shared" si="17"/>
        <v>-2.3812766131197094E-3</v>
      </c>
    </row>
    <row r="1148" spans="1:3" x14ac:dyDescent="0.35">
      <c r="A1148" s="1">
        <v>42576</v>
      </c>
      <c r="B1148">
        <v>74.547658999999996</v>
      </c>
      <c r="C1148" s="3">
        <f t="shared" si="17"/>
        <v>1.5869188222170649E-3</v>
      </c>
    </row>
    <row r="1149" spans="1:3" x14ac:dyDescent="0.35">
      <c r="A1149" s="1">
        <v>42577</v>
      </c>
      <c r="B1149">
        <v>74.054357999999993</v>
      </c>
      <c r="C1149" s="3">
        <f t="shared" si="17"/>
        <v>6.6392478648760189E-3</v>
      </c>
    </row>
    <row r="1150" spans="1:3" x14ac:dyDescent="0.35">
      <c r="A1150" s="1">
        <v>42578</v>
      </c>
      <c r="B1150">
        <v>75.44547</v>
      </c>
      <c r="C1150" s="3">
        <f t="shared" si="17"/>
        <v>-1.8610752540936915E-2</v>
      </c>
    </row>
    <row r="1151" spans="1:3" x14ac:dyDescent="0.35">
      <c r="A1151" s="1">
        <v>42579</v>
      </c>
      <c r="B1151">
        <v>73.659723</v>
      </c>
      <c r="C1151" s="3">
        <f t="shared" si="17"/>
        <v>2.3953993161432763E-2</v>
      </c>
    </row>
    <row r="1152" spans="1:3" x14ac:dyDescent="0.35">
      <c r="A1152" s="1">
        <v>42580</v>
      </c>
      <c r="B1152">
        <v>73.807706999999994</v>
      </c>
      <c r="C1152" s="3">
        <f t="shared" si="17"/>
        <v>-2.0070065596744513E-3</v>
      </c>
    </row>
    <row r="1153" spans="1:3" x14ac:dyDescent="0.35">
      <c r="A1153" s="1">
        <v>42583</v>
      </c>
      <c r="B1153">
        <v>75.169223000000002</v>
      </c>
      <c r="C1153" s="3">
        <f t="shared" si="17"/>
        <v>-1.827872151730503E-2</v>
      </c>
    </row>
    <row r="1154" spans="1:3" x14ac:dyDescent="0.35">
      <c r="A1154" s="1">
        <v>42584</v>
      </c>
      <c r="B1154">
        <v>74.044497000000007</v>
      </c>
      <c r="C1154" s="3">
        <f t="shared" si="17"/>
        <v>1.5075655265438748E-2</v>
      </c>
    </row>
    <row r="1155" spans="1:3" x14ac:dyDescent="0.35">
      <c r="A1155" s="1">
        <v>42585</v>
      </c>
      <c r="B1155">
        <v>73.797847000000004</v>
      </c>
      <c r="C1155" s="3">
        <f t="shared" si="17"/>
        <v>3.3366655609361473E-3</v>
      </c>
    </row>
    <row r="1156" spans="1:3" x14ac:dyDescent="0.35">
      <c r="A1156" s="1">
        <v>42586</v>
      </c>
      <c r="B1156">
        <v>74.310875999999993</v>
      </c>
      <c r="C1156" s="3">
        <f t="shared" ref="C1156:C1219" si="18">LN(B1155)-LN(B1156)</f>
        <v>-6.927762814529892E-3</v>
      </c>
    </row>
    <row r="1157" spans="1:3" x14ac:dyDescent="0.35">
      <c r="A1157" s="1">
        <v>42587</v>
      </c>
      <c r="B1157">
        <v>62.432184999999997</v>
      </c>
      <c r="C1157" s="3">
        <f t="shared" si="18"/>
        <v>0.17417639289337128</v>
      </c>
    </row>
    <row r="1158" spans="1:3" x14ac:dyDescent="0.35">
      <c r="A1158" s="1">
        <v>42590</v>
      </c>
      <c r="B1158">
        <v>59.492111000000001</v>
      </c>
      <c r="C1158" s="3">
        <f t="shared" si="18"/>
        <v>4.8237212134605301E-2</v>
      </c>
    </row>
    <row r="1159" spans="1:3" x14ac:dyDescent="0.35">
      <c r="A1159" s="1">
        <v>42591</v>
      </c>
      <c r="B1159">
        <v>60.784560999999997</v>
      </c>
      <c r="C1159" s="3">
        <f t="shared" si="18"/>
        <v>-2.1492110279460519E-2</v>
      </c>
    </row>
    <row r="1160" spans="1:3" x14ac:dyDescent="0.35">
      <c r="A1160" s="1">
        <v>42592</v>
      </c>
      <c r="B1160">
        <v>59.768362000000003</v>
      </c>
      <c r="C1160" s="3">
        <f t="shared" si="18"/>
        <v>1.68593683972178E-2</v>
      </c>
    </row>
    <row r="1161" spans="1:3" x14ac:dyDescent="0.35">
      <c r="A1161" s="1">
        <v>42593</v>
      </c>
      <c r="B1161">
        <v>60.153137000000001</v>
      </c>
      <c r="C1161" s="3">
        <f t="shared" si="18"/>
        <v>-6.4171366037903965E-3</v>
      </c>
    </row>
    <row r="1162" spans="1:3" x14ac:dyDescent="0.35">
      <c r="A1162" s="1">
        <v>42594</v>
      </c>
      <c r="B1162">
        <v>59.817692000000001</v>
      </c>
      <c r="C1162" s="3">
        <f t="shared" si="18"/>
        <v>5.5921239681522295E-3</v>
      </c>
    </row>
    <row r="1163" spans="1:3" x14ac:dyDescent="0.35">
      <c r="A1163" s="1">
        <v>42597</v>
      </c>
      <c r="B1163">
        <v>59.225727999999997</v>
      </c>
      <c r="C1163" s="3">
        <f t="shared" si="18"/>
        <v>9.9454279678976576E-3</v>
      </c>
    </row>
    <row r="1164" spans="1:3" x14ac:dyDescent="0.35">
      <c r="A1164" s="1">
        <v>42598</v>
      </c>
      <c r="B1164">
        <v>58.614035999999999</v>
      </c>
      <c r="C1164" s="3">
        <f t="shared" si="18"/>
        <v>1.0381851989267332E-2</v>
      </c>
    </row>
    <row r="1165" spans="1:3" x14ac:dyDescent="0.35">
      <c r="A1165" s="1">
        <v>42599</v>
      </c>
      <c r="B1165">
        <v>57.518906999999999</v>
      </c>
      <c r="C1165" s="3">
        <f t="shared" si="18"/>
        <v>1.8860478940389669E-2</v>
      </c>
    </row>
    <row r="1166" spans="1:3" x14ac:dyDescent="0.35">
      <c r="A1166" s="1">
        <v>42600</v>
      </c>
      <c r="B1166">
        <v>57.893816999999999</v>
      </c>
      <c r="C1166" s="3">
        <f t="shared" si="18"/>
        <v>-6.4968801659661679E-3</v>
      </c>
    </row>
    <row r="1167" spans="1:3" x14ac:dyDescent="0.35">
      <c r="A1167" s="1">
        <v>42601</v>
      </c>
      <c r="B1167">
        <v>58.495645000000003</v>
      </c>
      <c r="C1167" s="3">
        <f t="shared" si="18"/>
        <v>-1.0341715710255883E-2</v>
      </c>
    </row>
    <row r="1168" spans="1:3" x14ac:dyDescent="0.35">
      <c r="A1168" s="1">
        <v>42604</v>
      </c>
      <c r="B1168">
        <v>58.466043999999997</v>
      </c>
      <c r="C1168" s="3">
        <f t="shared" si="18"/>
        <v>5.0616575196649194E-4</v>
      </c>
    </row>
    <row r="1169" spans="1:3" x14ac:dyDescent="0.35">
      <c r="A1169" s="1">
        <v>42605</v>
      </c>
      <c r="B1169">
        <v>59.058008000000001</v>
      </c>
      <c r="C1169" s="3">
        <f t="shared" si="18"/>
        <v>-1.007400606490183E-2</v>
      </c>
    </row>
    <row r="1170" spans="1:3" x14ac:dyDescent="0.35">
      <c r="A1170" s="1">
        <v>42606</v>
      </c>
      <c r="B1170">
        <v>57.805022000000001</v>
      </c>
      <c r="C1170" s="3">
        <f t="shared" si="18"/>
        <v>2.1444489618049012E-2</v>
      </c>
    </row>
    <row r="1171" spans="1:3" x14ac:dyDescent="0.35">
      <c r="A1171" s="1">
        <v>42607</v>
      </c>
      <c r="B1171">
        <v>57.972743000000001</v>
      </c>
      <c r="C1171" s="3">
        <f t="shared" si="18"/>
        <v>-2.8972940931302205E-3</v>
      </c>
    </row>
    <row r="1172" spans="1:3" x14ac:dyDescent="0.35">
      <c r="A1172" s="1">
        <v>42608</v>
      </c>
      <c r="B1172">
        <v>57.982610999999999</v>
      </c>
      <c r="C1172" s="3">
        <f t="shared" si="18"/>
        <v>-1.702034392279117E-4</v>
      </c>
    </row>
    <row r="1173" spans="1:3" x14ac:dyDescent="0.35">
      <c r="A1173" s="1">
        <v>42611</v>
      </c>
      <c r="B1173">
        <v>57.972743000000001</v>
      </c>
      <c r="C1173" s="3">
        <f t="shared" si="18"/>
        <v>1.702034392279117E-4</v>
      </c>
    </row>
    <row r="1174" spans="1:3" x14ac:dyDescent="0.35">
      <c r="A1174" s="1">
        <v>42612</v>
      </c>
      <c r="B1174">
        <v>56.473111000000003</v>
      </c>
      <c r="C1174" s="3">
        <f t="shared" si="18"/>
        <v>2.6208338444109636E-2</v>
      </c>
    </row>
    <row r="1175" spans="1:3" x14ac:dyDescent="0.35">
      <c r="A1175" s="1">
        <v>42613</v>
      </c>
      <c r="B1175">
        <v>56.621099000000001</v>
      </c>
      <c r="C1175" s="3">
        <f t="shared" si="18"/>
        <v>-2.6170762316697349E-3</v>
      </c>
    </row>
    <row r="1176" spans="1:3" x14ac:dyDescent="0.35">
      <c r="A1176" s="1">
        <v>42614</v>
      </c>
      <c r="B1176">
        <v>55.999538000000001</v>
      </c>
      <c r="C1176" s="3">
        <f t="shared" si="18"/>
        <v>1.1038248896699798E-2</v>
      </c>
    </row>
    <row r="1177" spans="1:3" x14ac:dyDescent="0.35">
      <c r="A1177" s="1">
        <v>42615</v>
      </c>
      <c r="B1177">
        <v>55.595032000000003</v>
      </c>
      <c r="C1177" s="3">
        <f t="shared" si="18"/>
        <v>7.2495959547405064E-3</v>
      </c>
    </row>
    <row r="1178" spans="1:3" x14ac:dyDescent="0.35">
      <c r="A1178" s="1">
        <v>42619</v>
      </c>
      <c r="B1178">
        <v>56.196860000000001</v>
      </c>
      <c r="C1178" s="3">
        <f t="shared" si="18"/>
        <v>-1.0767038706255505E-2</v>
      </c>
    </row>
    <row r="1179" spans="1:3" x14ac:dyDescent="0.35">
      <c r="A1179" s="1">
        <v>42620</v>
      </c>
      <c r="B1179">
        <v>55.812085000000003</v>
      </c>
      <c r="C1179" s="3">
        <f t="shared" si="18"/>
        <v>6.8704604538618597E-3</v>
      </c>
    </row>
    <row r="1180" spans="1:3" x14ac:dyDescent="0.35">
      <c r="A1180" s="1">
        <v>42621</v>
      </c>
      <c r="B1180">
        <v>56.048872000000003</v>
      </c>
      <c r="C1180" s="3">
        <f t="shared" si="18"/>
        <v>-4.2336014283970158E-3</v>
      </c>
    </row>
    <row r="1181" spans="1:3" x14ac:dyDescent="0.35">
      <c r="A1181" s="1">
        <v>42622</v>
      </c>
      <c r="B1181">
        <v>54.914278000000003</v>
      </c>
      <c r="C1181" s="3">
        <f t="shared" si="18"/>
        <v>2.0450636865021465E-2</v>
      </c>
    </row>
    <row r="1182" spans="1:3" x14ac:dyDescent="0.35">
      <c r="A1182" s="1">
        <v>42625</v>
      </c>
      <c r="B1182">
        <v>55.565435000000001</v>
      </c>
      <c r="C1182" s="3">
        <f t="shared" si="18"/>
        <v>-1.1787947713945535E-2</v>
      </c>
    </row>
    <row r="1183" spans="1:3" x14ac:dyDescent="0.35">
      <c r="A1183" s="1">
        <v>42626</v>
      </c>
      <c r="B1183">
        <v>54.855080000000001</v>
      </c>
      <c r="C1183" s="3">
        <f t="shared" si="18"/>
        <v>1.2866536617399227E-2</v>
      </c>
    </row>
    <row r="1184" spans="1:3" x14ac:dyDescent="0.35">
      <c r="A1184" s="1">
        <v>42627</v>
      </c>
      <c r="B1184">
        <v>54.490037999999998</v>
      </c>
      <c r="C1184" s="3">
        <f t="shared" si="18"/>
        <v>6.6769026882638194E-3</v>
      </c>
    </row>
    <row r="1185" spans="1:3" x14ac:dyDescent="0.35">
      <c r="A1185" s="1">
        <v>42628</v>
      </c>
      <c r="B1185">
        <v>55.220126</v>
      </c>
      <c r="C1185" s="3">
        <f t="shared" si="18"/>
        <v>-1.3309592310938978E-2</v>
      </c>
    </row>
    <row r="1186" spans="1:3" x14ac:dyDescent="0.35">
      <c r="A1186" s="1">
        <v>42629</v>
      </c>
      <c r="B1186">
        <v>54.855080000000001</v>
      </c>
      <c r="C1186" s="3">
        <f t="shared" si="18"/>
        <v>6.6326896226751586E-3</v>
      </c>
    </row>
    <row r="1187" spans="1:3" x14ac:dyDescent="0.35">
      <c r="A1187" s="1">
        <v>42632</v>
      </c>
      <c r="B1187">
        <v>54.34205</v>
      </c>
      <c r="C1187" s="3">
        <f t="shared" si="18"/>
        <v>9.3964699396149598E-3</v>
      </c>
    </row>
    <row r="1188" spans="1:3" x14ac:dyDescent="0.35">
      <c r="A1188" s="1">
        <v>42633</v>
      </c>
      <c r="B1188">
        <v>54.815618999999998</v>
      </c>
      <c r="C1188" s="3">
        <f t="shared" si="18"/>
        <v>-8.6768428730827907E-3</v>
      </c>
    </row>
    <row r="1189" spans="1:3" x14ac:dyDescent="0.35">
      <c r="A1189" s="1">
        <v>42634</v>
      </c>
      <c r="B1189">
        <v>55.180661000000001</v>
      </c>
      <c r="C1189" s="3">
        <f t="shared" si="18"/>
        <v>-6.6373761031224277E-3</v>
      </c>
    </row>
    <row r="1190" spans="1:3" x14ac:dyDescent="0.35">
      <c r="A1190" s="1">
        <v>42635</v>
      </c>
      <c r="B1190">
        <v>55.664093999999999</v>
      </c>
      <c r="C1190" s="3">
        <f t="shared" si="18"/>
        <v>-8.722759416527559E-3</v>
      </c>
    </row>
    <row r="1191" spans="1:3" x14ac:dyDescent="0.35">
      <c r="A1191" s="1">
        <v>42636</v>
      </c>
      <c r="B1191">
        <v>55.723291000000003</v>
      </c>
      <c r="C1191" s="3">
        <f t="shared" si="18"/>
        <v>-1.0629032286422202E-3</v>
      </c>
    </row>
    <row r="1192" spans="1:3" x14ac:dyDescent="0.35">
      <c r="A1192" s="1">
        <v>42639</v>
      </c>
      <c r="B1192">
        <v>54.736688999999998</v>
      </c>
      <c r="C1192" s="3">
        <f t="shared" si="18"/>
        <v>1.7863994490771695E-2</v>
      </c>
    </row>
    <row r="1193" spans="1:3" x14ac:dyDescent="0.35">
      <c r="A1193" s="1">
        <v>42640</v>
      </c>
      <c r="B1193">
        <v>54.993208000000003</v>
      </c>
      <c r="C1193" s="3">
        <f t="shared" si="18"/>
        <v>-4.6754708480687412E-3</v>
      </c>
    </row>
    <row r="1194" spans="1:3" x14ac:dyDescent="0.35">
      <c r="A1194" s="1">
        <v>42641</v>
      </c>
      <c r="B1194">
        <v>54.351914999999998</v>
      </c>
      <c r="C1194" s="3">
        <f t="shared" si="18"/>
        <v>1.1729839160638633E-2</v>
      </c>
    </row>
    <row r="1195" spans="1:3" x14ac:dyDescent="0.35">
      <c r="A1195" s="1">
        <v>42642</v>
      </c>
      <c r="B1195">
        <v>53.148259000000003</v>
      </c>
      <c r="C1195" s="3">
        <f t="shared" si="18"/>
        <v>2.2394499635608245E-2</v>
      </c>
    </row>
    <row r="1196" spans="1:3" x14ac:dyDescent="0.35">
      <c r="A1196" s="1">
        <v>42643</v>
      </c>
      <c r="B1196">
        <v>53.197588000000003</v>
      </c>
      <c r="C1196" s="3">
        <f t="shared" si="18"/>
        <v>-9.2770907241712663E-4</v>
      </c>
    </row>
    <row r="1197" spans="1:3" x14ac:dyDescent="0.35">
      <c r="A1197" s="1">
        <v>42646</v>
      </c>
      <c r="B1197">
        <v>53.927675000000001</v>
      </c>
      <c r="C1197" s="3">
        <f t="shared" si="18"/>
        <v>-1.363074000513409E-2</v>
      </c>
    </row>
    <row r="1198" spans="1:3" x14ac:dyDescent="0.35">
      <c r="A1198" s="1">
        <v>42647</v>
      </c>
      <c r="B1198">
        <v>54.470306000000001</v>
      </c>
      <c r="C1198" s="3">
        <f t="shared" si="18"/>
        <v>-1.0011912171999704E-2</v>
      </c>
    </row>
    <row r="1199" spans="1:3" x14ac:dyDescent="0.35">
      <c r="A1199" s="1">
        <v>42648</v>
      </c>
      <c r="B1199">
        <v>54.430570000000003</v>
      </c>
      <c r="C1199" s="3">
        <f t="shared" si="18"/>
        <v>7.2976459369300528E-4</v>
      </c>
    </row>
    <row r="1200" spans="1:3" x14ac:dyDescent="0.35">
      <c r="A1200" s="1">
        <v>42649</v>
      </c>
      <c r="B1200">
        <v>54.688862999999998</v>
      </c>
      <c r="C1200" s="3">
        <f t="shared" si="18"/>
        <v>-4.7341426784606178E-3</v>
      </c>
    </row>
    <row r="1201" spans="1:3" x14ac:dyDescent="0.35">
      <c r="A1201" s="1">
        <v>42650</v>
      </c>
      <c r="B1201">
        <v>55.066370999999997</v>
      </c>
      <c r="C1201" s="3">
        <f t="shared" si="18"/>
        <v>-6.8791159191370355E-3</v>
      </c>
    </row>
    <row r="1202" spans="1:3" x14ac:dyDescent="0.35">
      <c r="A1202" s="1">
        <v>42653</v>
      </c>
      <c r="B1202">
        <v>49.483240000000002</v>
      </c>
      <c r="C1202" s="3">
        <f t="shared" si="18"/>
        <v>0.10690517677203326</v>
      </c>
    </row>
    <row r="1203" spans="1:3" x14ac:dyDescent="0.35">
      <c r="A1203" s="1">
        <v>42654</v>
      </c>
      <c r="B1203">
        <v>49.224944000000001</v>
      </c>
      <c r="C1203" s="3">
        <f t="shared" si="18"/>
        <v>5.2335394916993572E-3</v>
      </c>
    </row>
    <row r="1204" spans="1:3" x14ac:dyDescent="0.35">
      <c r="A1204" s="1">
        <v>42655</v>
      </c>
      <c r="B1204">
        <v>49.681925</v>
      </c>
      <c r="C1204" s="3">
        <f t="shared" si="18"/>
        <v>-9.2406979704309222E-3</v>
      </c>
    </row>
    <row r="1205" spans="1:3" x14ac:dyDescent="0.35">
      <c r="A1205" s="1">
        <v>42656</v>
      </c>
      <c r="B1205">
        <v>49.910420000000002</v>
      </c>
      <c r="C1205" s="3">
        <f t="shared" si="18"/>
        <v>-4.5886137317192599E-3</v>
      </c>
    </row>
    <row r="1206" spans="1:3" x14ac:dyDescent="0.35">
      <c r="A1206" s="1">
        <v>42657</v>
      </c>
      <c r="B1206">
        <v>49.443502000000002</v>
      </c>
      <c r="C1206" s="3">
        <f t="shared" si="18"/>
        <v>9.3991546191696251E-3</v>
      </c>
    </row>
    <row r="1207" spans="1:3" x14ac:dyDescent="0.35">
      <c r="A1207" s="1">
        <v>42660</v>
      </c>
      <c r="B1207">
        <v>49.016323</v>
      </c>
      <c r="C1207" s="3">
        <f t="shared" si="18"/>
        <v>8.6772788875641993E-3</v>
      </c>
    </row>
    <row r="1208" spans="1:3" x14ac:dyDescent="0.35">
      <c r="A1208" s="1">
        <v>42661</v>
      </c>
      <c r="B1208">
        <v>49.721663999999997</v>
      </c>
      <c r="C1208" s="3">
        <f t="shared" si="18"/>
        <v>-1.4287368413384627E-2</v>
      </c>
    </row>
    <row r="1209" spans="1:3" x14ac:dyDescent="0.35">
      <c r="A1209" s="1">
        <v>42662</v>
      </c>
      <c r="B1209">
        <v>49.542844000000002</v>
      </c>
      <c r="C1209" s="3">
        <f t="shared" si="18"/>
        <v>3.6029029315720607E-3</v>
      </c>
    </row>
    <row r="1210" spans="1:3" x14ac:dyDescent="0.35">
      <c r="A1210" s="1">
        <v>42663</v>
      </c>
      <c r="B1210">
        <v>50.029631999999999</v>
      </c>
      <c r="C1210" s="3">
        <f t="shared" si="18"/>
        <v>-9.7776393179582755E-3</v>
      </c>
    </row>
    <row r="1211" spans="1:3" x14ac:dyDescent="0.35">
      <c r="A1211" s="1">
        <v>42664</v>
      </c>
      <c r="B1211">
        <v>49.691862</v>
      </c>
      <c r="C1211" s="3">
        <f t="shared" si="18"/>
        <v>6.7742926458178587E-3</v>
      </c>
    </row>
    <row r="1212" spans="1:3" x14ac:dyDescent="0.35">
      <c r="A1212" s="1">
        <v>42667</v>
      </c>
      <c r="B1212">
        <v>48.907043999999999</v>
      </c>
      <c r="C1212" s="3">
        <f t="shared" si="18"/>
        <v>1.5919742054086861E-2</v>
      </c>
    </row>
    <row r="1213" spans="1:3" x14ac:dyDescent="0.35">
      <c r="A1213" s="1">
        <v>42668</v>
      </c>
      <c r="B1213">
        <v>49.224944000000001</v>
      </c>
      <c r="C1213" s="3">
        <f t="shared" si="18"/>
        <v>-6.47905170471752E-3</v>
      </c>
    </row>
    <row r="1214" spans="1:3" x14ac:dyDescent="0.35">
      <c r="A1214" s="1">
        <v>42669</v>
      </c>
      <c r="B1214">
        <v>48.966650999999999</v>
      </c>
      <c r="C1214" s="3">
        <f t="shared" si="18"/>
        <v>5.2610123250964591E-3</v>
      </c>
    </row>
    <row r="1215" spans="1:3" x14ac:dyDescent="0.35">
      <c r="A1215" s="1">
        <v>42670</v>
      </c>
      <c r="B1215">
        <v>51.619134000000003</v>
      </c>
      <c r="C1215" s="3">
        <f t="shared" si="18"/>
        <v>-5.2752943140373265E-2</v>
      </c>
    </row>
    <row r="1216" spans="1:3" x14ac:dyDescent="0.35">
      <c r="A1216" s="1">
        <v>42671</v>
      </c>
      <c r="B1216">
        <v>50.665433</v>
      </c>
      <c r="C1216" s="3">
        <f t="shared" si="18"/>
        <v>1.8648534508980408E-2</v>
      </c>
    </row>
    <row r="1217" spans="1:3" x14ac:dyDescent="0.35">
      <c r="A1217" s="1">
        <v>42674</v>
      </c>
      <c r="B1217">
        <v>50.576022999999999</v>
      </c>
      <c r="C1217" s="3">
        <f t="shared" si="18"/>
        <v>1.7662729632124119E-3</v>
      </c>
    </row>
    <row r="1218" spans="1:3" x14ac:dyDescent="0.35">
      <c r="A1218" s="1">
        <v>42675</v>
      </c>
      <c r="B1218">
        <v>50.466743999999998</v>
      </c>
      <c r="C1218" s="3">
        <f t="shared" si="18"/>
        <v>2.1630255356481776E-3</v>
      </c>
    </row>
    <row r="1219" spans="1:3" x14ac:dyDescent="0.35">
      <c r="A1219" s="1">
        <v>42676</v>
      </c>
      <c r="B1219">
        <v>50.238253</v>
      </c>
      <c r="C1219" s="3">
        <f t="shared" si="18"/>
        <v>4.5378362324881572E-3</v>
      </c>
    </row>
    <row r="1220" spans="1:3" x14ac:dyDescent="0.35">
      <c r="A1220" s="1">
        <v>42677</v>
      </c>
      <c r="B1220">
        <v>49.880614000000001</v>
      </c>
      <c r="C1220" s="3">
        <f t="shared" ref="C1220:C1259" si="19">LN(B1219)-LN(B1220)</f>
        <v>7.1443181871964079E-3</v>
      </c>
    </row>
    <row r="1221" spans="1:3" x14ac:dyDescent="0.35">
      <c r="A1221" s="1">
        <v>42678</v>
      </c>
      <c r="B1221">
        <v>50.675364999999999</v>
      </c>
      <c r="C1221" s="3">
        <f t="shared" si="19"/>
        <v>-1.5807464795850379E-2</v>
      </c>
    </row>
    <row r="1222" spans="1:3" x14ac:dyDescent="0.35">
      <c r="A1222" s="1">
        <v>42681</v>
      </c>
      <c r="B1222">
        <v>52.274804000000003</v>
      </c>
      <c r="C1222" s="3">
        <f t="shared" si="19"/>
        <v>-3.1074600830641064E-2</v>
      </c>
    </row>
    <row r="1223" spans="1:3" x14ac:dyDescent="0.35">
      <c r="A1223" s="1">
        <v>42682</v>
      </c>
      <c r="B1223">
        <v>52.811261999999999</v>
      </c>
      <c r="C1223" s="3">
        <f t="shared" si="19"/>
        <v>-1.0209967517051499E-2</v>
      </c>
    </row>
    <row r="1224" spans="1:3" x14ac:dyDescent="0.35">
      <c r="A1224" s="1">
        <v>42683</v>
      </c>
      <c r="B1224">
        <v>55.930663000000003</v>
      </c>
      <c r="C1224" s="3">
        <f t="shared" si="19"/>
        <v>-5.7388299444061097E-2</v>
      </c>
    </row>
    <row r="1225" spans="1:3" x14ac:dyDescent="0.35">
      <c r="A1225" s="1">
        <v>42684</v>
      </c>
      <c r="B1225">
        <v>56.288302000000002</v>
      </c>
      <c r="C1225" s="3">
        <f t="shared" si="19"/>
        <v>-6.3739709385286503E-3</v>
      </c>
    </row>
    <row r="1226" spans="1:3" x14ac:dyDescent="0.35">
      <c r="A1226" s="1">
        <v>42685</v>
      </c>
      <c r="B1226">
        <v>56.000202999999999</v>
      </c>
      <c r="C1226" s="3">
        <f t="shared" si="19"/>
        <v>5.131418076531169E-3</v>
      </c>
    </row>
    <row r="1227" spans="1:3" x14ac:dyDescent="0.35">
      <c r="A1227" s="1">
        <v>42688</v>
      </c>
      <c r="B1227">
        <v>56.188958999999997</v>
      </c>
      <c r="C1227" s="3">
        <f t="shared" si="19"/>
        <v>-3.3649627957217376E-3</v>
      </c>
    </row>
    <row r="1228" spans="1:3" x14ac:dyDescent="0.35">
      <c r="A1228" s="1">
        <v>42689</v>
      </c>
      <c r="B1228">
        <v>56.318103999999998</v>
      </c>
      <c r="C1228" s="3">
        <f t="shared" si="19"/>
        <v>-2.2957679860882152E-3</v>
      </c>
    </row>
    <row r="1229" spans="1:3" x14ac:dyDescent="0.35">
      <c r="A1229" s="1">
        <v>42690</v>
      </c>
      <c r="B1229">
        <v>55.831321000000003</v>
      </c>
      <c r="C1229" s="3">
        <f t="shared" si="19"/>
        <v>8.6810263539431887E-3</v>
      </c>
    </row>
    <row r="1230" spans="1:3" x14ac:dyDescent="0.35">
      <c r="A1230" s="1">
        <v>42691</v>
      </c>
      <c r="B1230">
        <v>56.308171000000002</v>
      </c>
      <c r="C1230" s="3">
        <f t="shared" si="19"/>
        <v>-8.5046376733135531E-3</v>
      </c>
    </row>
    <row r="1231" spans="1:3" x14ac:dyDescent="0.35">
      <c r="A1231" s="1">
        <v>42692</v>
      </c>
      <c r="B1231">
        <v>56.387644000000002</v>
      </c>
      <c r="C1231" s="3">
        <f t="shared" si="19"/>
        <v>-1.4103986589759643E-3</v>
      </c>
    </row>
    <row r="1232" spans="1:3" x14ac:dyDescent="0.35">
      <c r="A1232" s="1">
        <v>42695</v>
      </c>
      <c r="B1232">
        <v>56.357841999999998</v>
      </c>
      <c r="C1232" s="3">
        <f t="shared" si="19"/>
        <v>5.2865975838845003E-4</v>
      </c>
    </row>
    <row r="1233" spans="1:3" x14ac:dyDescent="0.35">
      <c r="A1233" s="1">
        <v>42696</v>
      </c>
      <c r="B1233">
        <v>56.179023000000001</v>
      </c>
      <c r="C1233" s="3">
        <f t="shared" si="19"/>
        <v>3.1779657359036761E-3</v>
      </c>
    </row>
    <row r="1234" spans="1:3" x14ac:dyDescent="0.35">
      <c r="A1234" s="1">
        <v>42697</v>
      </c>
      <c r="B1234">
        <v>56.377712000000002</v>
      </c>
      <c r="C1234" s="3">
        <f t="shared" si="19"/>
        <v>-3.5304721014774998E-3</v>
      </c>
    </row>
    <row r="1235" spans="1:3" x14ac:dyDescent="0.35">
      <c r="A1235" s="1">
        <v>42699</v>
      </c>
      <c r="B1235">
        <v>56.606202000000003</v>
      </c>
      <c r="C1235" s="3">
        <f t="shared" si="19"/>
        <v>-4.0446520819399367E-3</v>
      </c>
    </row>
    <row r="1236" spans="1:3" x14ac:dyDescent="0.35">
      <c r="A1236" s="1">
        <v>42702</v>
      </c>
      <c r="B1236">
        <v>56.139284000000004</v>
      </c>
      <c r="C1236" s="3">
        <f t="shared" si="19"/>
        <v>8.2827381551657808E-3</v>
      </c>
    </row>
    <row r="1237" spans="1:3" x14ac:dyDescent="0.35">
      <c r="A1237" s="1">
        <v>42703</v>
      </c>
      <c r="B1237">
        <v>55.990271</v>
      </c>
      <c r="C1237" s="3">
        <f t="shared" si="19"/>
        <v>2.6578735235789352E-3</v>
      </c>
    </row>
    <row r="1238" spans="1:3" x14ac:dyDescent="0.35">
      <c r="A1238" s="1">
        <v>42704</v>
      </c>
      <c r="B1238">
        <v>56.069744</v>
      </c>
      <c r="C1238" s="3">
        <f t="shared" si="19"/>
        <v>-1.4184009046234181E-3</v>
      </c>
    </row>
    <row r="1239" spans="1:3" x14ac:dyDescent="0.35">
      <c r="A1239" s="1">
        <v>42705</v>
      </c>
      <c r="B1239">
        <v>55.433942999999999</v>
      </c>
      <c r="C1239" s="3">
        <f t="shared" si="19"/>
        <v>1.1404248737415301E-2</v>
      </c>
    </row>
    <row r="1240" spans="1:3" x14ac:dyDescent="0.35">
      <c r="A1240" s="1">
        <v>42706</v>
      </c>
      <c r="B1240">
        <v>55.592892999999997</v>
      </c>
      <c r="C1240" s="3">
        <f t="shared" si="19"/>
        <v>-2.8632736790550339E-3</v>
      </c>
    </row>
    <row r="1241" spans="1:3" x14ac:dyDescent="0.35">
      <c r="A1241" s="1">
        <v>42709</v>
      </c>
      <c r="B1241">
        <v>55.185583000000001</v>
      </c>
      <c r="C1241" s="3">
        <f t="shared" si="19"/>
        <v>7.3536277113532833E-3</v>
      </c>
    </row>
    <row r="1242" spans="1:3" x14ac:dyDescent="0.35">
      <c r="A1242" s="1">
        <v>42710</v>
      </c>
      <c r="B1242">
        <v>55.662433999999998</v>
      </c>
      <c r="C1242" s="3">
        <f t="shared" si="19"/>
        <v>-8.6037432955983206E-3</v>
      </c>
    </row>
    <row r="1243" spans="1:3" x14ac:dyDescent="0.35">
      <c r="A1243" s="1">
        <v>42711</v>
      </c>
      <c r="B1243">
        <v>54.877619000000003</v>
      </c>
      <c r="C1243" s="3">
        <f t="shared" si="19"/>
        <v>1.4199888021687812E-2</v>
      </c>
    </row>
    <row r="1244" spans="1:3" x14ac:dyDescent="0.35">
      <c r="A1244" s="1">
        <v>42712</v>
      </c>
      <c r="B1244">
        <v>54.867683</v>
      </c>
      <c r="C1244" s="3">
        <f t="shared" si="19"/>
        <v>1.8107381083432017E-4</v>
      </c>
    </row>
    <row r="1245" spans="1:3" x14ac:dyDescent="0.35">
      <c r="A1245" s="1">
        <v>42713</v>
      </c>
      <c r="B1245">
        <v>56.66581</v>
      </c>
      <c r="C1245" s="3">
        <f t="shared" si="19"/>
        <v>-3.2246507523718826E-2</v>
      </c>
    </row>
    <row r="1246" spans="1:3" x14ac:dyDescent="0.35">
      <c r="A1246" s="1">
        <v>42716</v>
      </c>
      <c r="B1246">
        <v>56.179023000000001</v>
      </c>
      <c r="C1246" s="3">
        <f t="shared" si="19"/>
        <v>8.6275996263776022E-3</v>
      </c>
    </row>
    <row r="1247" spans="1:3" x14ac:dyDescent="0.35">
      <c r="A1247" s="1">
        <v>42717</v>
      </c>
      <c r="B1247">
        <v>56.794955000000002</v>
      </c>
      <c r="C1247" s="3">
        <f t="shared" si="19"/>
        <v>-1.0904070365360674E-2</v>
      </c>
    </row>
    <row r="1248" spans="1:3" x14ac:dyDescent="0.35">
      <c r="A1248" s="1">
        <v>42718</v>
      </c>
      <c r="B1248">
        <v>58.116230999999999</v>
      </c>
      <c r="C1248" s="3">
        <f t="shared" si="19"/>
        <v>-2.299748665039214E-2</v>
      </c>
    </row>
    <row r="1249" spans="1:9" x14ac:dyDescent="0.35">
      <c r="A1249" s="1">
        <v>42719</v>
      </c>
      <c r="B1249">
        <v>58.265248999999997</v>
      </c>
      <c r="C1249" s="3">
        <f t="shared" si="19"/>
        <v>-2.5608555835185953E-3</v>
      </c>
    </row>
    <row r="1250" spans="1:9" x14ac:dyDescent="0.35">
      <c r="A1250" s="1">
        <v>42720</v>
      </c>
      <c r="B1250">
        <v>58.235442999999997</v>
      </c>
      <c r="C1250" s="3">
        <f t="shared" si="19"/>
        <v>5.116879589062151E-4</v>
      </c>
    </row>
    <row r="1251" spans="1:9" x14ac:dyDescent="0.35">
      <c r="A1251" s="1">
        <v>42723</v>
      </c>
      <c r="B1251">
        <v>59.030194000000002</v>
      </c>
      <c r="C1251" s="3">
        <f t="shared" si="19"/>
        <v>-1.355492007689918E-2</v>
      </c>
    </row>
    <row r="1252" spans="1:9" x14ac:dyDescent="0.35">
      <c r="A1252" s="1">
        <v>42724</v>
      </c>
      <c r="B1252">
        <v>58.732163</v>
      </c>
      <c r="C1252" s="3">
        <f t="shared" si="19"/>
        <v>5.0615772964714978E-3</v>
      </c>
    </row>
    <row r="1253" spans="1:9" x14ac:dyDescent="0.35">
      <c r="A1253" s="1">
        <v>42725</v>
      </c>
      <c r="B1253">
        <v>58.304983999999997</v>
      </c>
      <c r="C1253" s="3">
        <f t="shared" si="19"/>
        <v>7.2999198619809746E-3</v>
      </c>
    </row>
    <row r="1254" spans="1:9" x14ac:dyDescent="0.35">
      <c r="A1254" s="1">
        <v>42726</v>
      </c>
      <c r="B1254">
        <v>58.374524000000001</v>
      </c>
      <c r="C1254" s="3">
        <f t="shared" si="19"/>
        <v>-1.1919832269722264E-3</v>
      </c>
    </row>
    <row r="1255" spans="1:9" x14ac:dyDescent="0.35">
      <c r="A1255" s="1">
        <v>42727</v>
      </c>
      <c r="B1255">
        <v>59.21895</v>
      </c>
      <c r="C1255" s="3">
        <f t="shared" si="19"/>
        <v>-1.4362030239577273E-2</v>
      </c>
    </row>
    <row r="1256" spans="1:9" x14ac:dyDescent="0.35">
      <c r="A1256" s="1">
        <v>42731</v>
      </c>
      <c r="B1256">
        <v>58.940787999999998</v>
      </c>
      <c r="C1256" s="3">
        <f t="shared" si="19"/>
        <v>4.7082452712929879E-3</v>
      </c>
    </row>
    <row r="1257" spans="1:9" x14ac:dyDescent="0.35">
      <c r="A1257" s="1">
        <v>42732</v>
      </c>
      <c r="B1257">
        <v>58.22551</v>
      </c>
      <c r="C1257" s="3">
        <f t="shared" si="19"/>
        <v>1.2209771892379706E-2</v>
      </c>
    </row>
    <row r="1258" spans="1:9" x14ac:dyDescent="0.35">
      <c r="A1258" s="1">
        <v>42733</v>
      </c>
      <c r="B1258">
        <v>58.513609000000002</v>
      </c>
      <c r="C1258" s="3">
        <f t="shared" si="19"/>
        <v>-4.9357848055722187E-3</v>
      </c>
    </row>
    <row r="1259" spans="1:9" x14ac:dyDescent="0.35">
      <c r="A1259" s="1">
        <v>42734</v>
      </c>
      <c r="B1259">
        <v>58.056623999999999</v>
      </c>
      <c r="C1259" s="3">
        <f t="shared" si="19"/>
        <v>7.8405495005542392E-3</v>
      </c>
      <c r="D1259" s="18" t="s">
        <v>61</v>
      </c>
      <c r="E1259" s="18" t="s">
        <v>28</v>
      </c>
      <c r="F1259" s="18" t="s">
        <v>27</v>
      </c>
      <c r="G1259" s="18" t="s">
        <v>61</v>
      </c>
      <c r="H1259" s="18" t="s">
        <v>28</v>
      </c>
      <c r="I1259" s="18" t="s">
        <v>27</v>
      </c>
    </row>
    <row r="1260" spans="1:9" x14ac:dyDescent="0.35">
      <c r="A1260" s="1">
        <v>42735</v>
      </c>
      <c r="D1260" s="3">
        <f t="array" aca="1" ref="D1260:D1360" ca="1">_xll.VoseTimeGBMAJFit(C3:C1259,FALSE,TRUE,)</f>
        <v>-1.2958754147595895E-2</v>
      </c>
      <c r="E1260" s="3">
        <f t="array" aca="1" ref="E1260:E1360" ca="1">_xll.VoseTimeARCHFit(C3:C1259,FALSE,TRUE,)</f>
        <v>-7.1677731687611098E-3</v>
      </c>
      <c r="F1260" s="3">
        <f t="array" aca="1" ref="F1260:F1360" ca="1">_xll.VoseTimeAPARCHFit(C3:C1259,FALSE,TRUE,)</f>
        <v>-1.5493521401096182E-2</v>
      </c>
      <c r="G1260" s="19">
        <f ca="1">_xll.VoseOutput(,,"GBMAJ",1)+EXP(D1260)*$B1259</f>
        <v>57.309136198664063</v>
      </c>
      <c r="H1260" s="19">
        <f ca="1">_xll.VoseOutput(,,"ARCH",1)+EXP(E1260)*$B1259</f>
        <v>57.641975118071272</v>
      </c>
      <c r="I1260" s="19">
        <f ca="1">_xll.VoseOutput(,,"APARCH",1)+EXP(F1260)*$B1259</f>
        <v>57.164054828334123</v>
      </c>
    </row>
    <row r="1261" spans="1:9" x14ac:dyDescent="0.35">
      <c r="A1261" s="1">
        <v>42736</v>
      </c>
      <c r="D1261" s="3">
        <f ca="1"/>
        <v>-1.9860727583496988E-2</v>
      </c>
      <c r="E1261" s="3">
        <f ca="1"/>
        <v>1.2131461897522186E-2</v>
      </c>
      <c r="F1261" s="3">
        <f ca="1"/>
        <v>1.8742544161034689E-2</v>
      </c>
      <c r="G1261" s="19">
        <f ca="1">_xll.VoseOutput(,,"GBMAJ",1)+EXP(D1261)*$G1260</f>
        <v>56.182163351088967</v>
      </c>
      <c r="H1261" s="19">
        <f ca="1">_xll.VoseOutput(,,"ARCH",1)+EXP(E1261)*$G1260</f>
        <v>58.008614066760416</v>
      </c>
      <c r="I1261" s="19">
        <f ca="1">_xll.VoseOutput(,,"APARCH",1)+EXP(F1261)*$G1260</f>
        <v>58.393384258634391</v>
      </c>
    </row>
    <row r="1262" spans="1:9" x14ac:dyDescent="0.35">
      <c r="A1262" s="1">
        <v>42737</v>
      </c>
      <c r="D1262" s="3">
        <f ca="1"/>
        <v>-1.5850517203911486E-2</v>
      </c>
      <c r="E1262" s="3">
        <f ca="1"/>
        <v>2.9700219888804699E-3</v>
      </c>
      <c r="F1262" s="3">
        <f ca="1"/>
        <v>-5.6182323088766594E-3</v>
      </c>
      <c r="G1262" s="19">
        <f ca="1">_xll.VoseOutput(,,"GBMAJ",1)+EXP(D1262)*$G1261</f>
        <v>55.298667435247111</v>
      </c>
      <c r="H1262" s="19">
        <f ca="1">_xll.VoseOutput(,,"ARCH",1)+EXP(E1262)*$G1261</f>
        <v>56.349273649414471</v>
      </c>
      <c r="I1262" s="19">
        <f ca="1">_xll.VoseOutput(,,"APARCH",1)+EXP(F1262)*$G1261</f>
        <v>55.867403929479082</v>
      </c>
    </row>
    <row r="1263" spans="1:9" x14ac:dyDescent="0.35">
      <c r="A1263" s="1">
        <v>42738</v>
      </c>
      <c r="D1263" s="3">
        <f ca="1"/>
        <v>2.5849110677685569E-2</v>
      </c>
      <c r="E1263" s="3">
        <f ca="1"/>
        <v>-1.1455728017648582E-2</v>
      </c>
      <c r="F1263" s="3">
        <f ca="1"/>
        <v>-1.0301807824227722E-2</v>
      </c>
      <c r="G1263" s="19">
        <f ca="1">_xll.VoseOutput(,,"GBMAJ",1)+EXP(D1263)*$G1262</f>
        <v>56.746723664106227</v>
      </c>
      <c r="H1263" s="19">
        <f ca="1">_xll.VoseOutput(,,"ARCH",1)+EXP(E1263)*$G1262</f>
        <v>54.668795649653639</v>
      </c>
      <c r="I1263" s="19">
        <f ca="1">_xll.VoseOutput(,,"APARCH",1)+EXP(F1263)*$G1262</f>
        <v>54.731915487527694</v>
      </c>
    </row>
    <row r="1264" spans="1:9" x14ac:dyDescent="0.35">
      <c r="A1264" s="1">
        <v>42739</v>
      </c>
      <c r="D1264" s="3">
        <f ca="1"/>
        <v>1.4596847498112112E-2</v>
      </c>
      <c r="E1264" s="3">
        <f ca="1"/>
        <v>3.1678487214210024E-3</v>
      </c>
      <c r="F1264" s="3">
        <f ca="1"/>
        <v>2.4348477992986114E-2</v>
      </c>
      <c r="G1264" s="19">
        <f ca="1">_xll.VoseOutput(,,"GBMAJ",1)+EXP(D1264)*$G1263</f>
        <v>57.581121912197176</v>
      </c>
      <c r="H1264" s="19">
        <f ca="1">_xll.VoseOutput(,,"ARCH",1)+EXP(E1264)*$G1263</f>
        <v>56.926773735233375</v>
      </c>
      <c r="I1264" s="19">
        <f ca="1">_xll.VoseOutput(,,"APARCH",1)+EXP(F1264)*$G1263</f>
        <v>58.145378475863779</v>
      </c>
    </row>
    <row r="1265" spans="1:9" x14ac:dyDescent="0.35">
      <c r="A1265" s="1">
        <v>42740</v>
      </c>
      <c r="D1265" s="3">
        <f ca="1"/>
        <v>-3.1171554897428903E-3</v>
      </c>
      <c r="E1265" s="3">
        <f ca="1"/>
        <v>-2.0255591542573545E-2</v>
      </c>
      <c r="F1265" s="3">
        <f ca="1"/>
        <v>2.3348628504141367E-2</v>
      </c>
      <c r="G1265" s="19">
        <f ca="1">_xll.VoseOutput(,,"GBMAJ",1)+EXP(D1265)*$G1264</f>
        <v>57.401912059521116</v>
      </c>
      <c r="H1265" s="19">
        <f ca="1">_xll.VoseOutput(,,"ARCH",1)+EXP(E1265)*$G1264</f>
        <v>56.426515322511321</v>
      </c>
      <c r="I1265" s="19">
        <f ca="1">_xll.VoseOutput(,,"APARCH",1)+EXP(F1265)*$G1264</f>
        <v>58.941380426124937</v>
      </c>
    </row>
    <row r="1266" spans="1:9" x14ac:dyDescent="0.35">
      <c r="A1266" s="1">
        <v>42741</v>
      </c>
      <c r="D1266" s="3">
        <f ca="1"/>
        <v>-5.4728148151952094E-3</v>
      </c>
      <c r="E1266" s="3">
        <f ca="1"/>
        <v>4.7378779159934301E-3</v>
      </c>
      <c r="F1266" s="3">
        <f ca="1"/>
        <v>-8.8291976552846863E-3</v>
      </c>
      <c r="G1266" s="19">
        <f ca="1">_xll.VoseOutput(,,"GBMAJ",1)+EXP(D1266)*$G1265</f>
        <v>57.088620101185327</v>
      </c>
      <c r="H1266" s="19">
        <f ca="1">_xll.VoseOutput(,,"ARCH",1)+EXP(E1266)*$G1265</f>
        <v>57.674520594033545</v>
      </c>
      <c r="I1266" s="19">
        <f ca="1">_xll.VoseOutput(,,"APARCH",1)+EXP(F1266)*$G1265</f>
        <v>56.897330037235768</v>
      </c>
    </row>
    <row r="1267" spans="1:9" x14ac:dyDescent="0.35">
      <c r="A1267" s="1">
        <v>42742</v>
      </c>
      <c r="D1267" s="3">
        <f ca="1"/>
        <v>-1.4838854353847485E-2</v>
      </c>
      <c r="E1267" s="3">
        <f ca="1"/>
        <v>-7.9537755141994779E-3</v>
      </c>
      <c r="F1267" s="3">
        <f ca="1"/>
        <v>3.1239884650935859E-3</v>
      </c>
      <c r="G1267" s="19">
        <f ca="1">_xll.VoseOutput(,,"GBMAJ",1)+EXP(D1267)*$G1266</f>
        <v>56.247744626014232</v>
      </c>
      <c r="H1267" s="19">
        <f ca="1">_xll.VoseOutput(,,"ARCH",1)+EXP(E1267)*$G1266</f>
        <v>56.636351040082232</v>
      </c>
      <c r="I1267" s="19">
        <f ca="1">_xll.VoseOutput(,,"APARCH",1)+EXP(F1267)*$G1266</f>
        <v>57.267243154779358</v>
      </c>
    </row>
    <row r="1268" spans="1:9" x14ac:dyDescent="0.35">
      <c r="A1268" s="1">
        <v>42743</v>
      </c>
      <c r="D1268" s="3">
        <f ca="1"/>
        <v>-5.168970638154767E-3</v>
      </c>
      <c r="E1268" s="3">
        <f ca="1"/>
        <v>1.6708147674283094E-2</v>
      </c>
      <c r="F1268" s="3">
        <f ca="1"/>
        <v>-2.5825964441131163E-2</v>
      </c>
      <c r="G1268" s="19">
        <f ca="1">_xll.VoseOutput(,,"GBMAJ",1)+EXP(D1268)*$G1267</f>
        <v>55.957751813421652</v>
      </c>
      <c r="H1268" s="19">
        <f ca="1">_xll.VoseOutput(,,"ARCH",1)+EXP(E1268)*$G1267</f>
        <v>57.195435280760904</v>
      </c>
      <c r="I1268" s="19">
        <f ca="1">_xll.VoseOutput(,,"APARCH",1)+EXP(F1268)*$G1267</f>
        <v>54.813690001590047</v>
      </c>
    </row>
    <row r="1269" spans="1:9" x14ac:dyDescent="0.35">
      <c r="A1269" s="1">
        <v>42744</v>
      </c>
      <c r="D1269" s="3">
        <f ca="1"/>
        <v>-5.7804695576629817E-3</v>
      </c>
      <c r="E1269" s="3">
        <f ca="1"/>
        <v>2.6522149171887284E-2</v>
      </c>
      <c r="F1269" s="3">
        <f ca="1"/>
        <v>3.346350989998689E-3</v>
      </c>
      <c r="G1269" s="19">
        <f ca="1">_xll.VoseOutput(,,"GBMAJ",1)+EXP(D1269)*$G1268</f>
        <v>55.635222815153767</v>
      </c>
      <c r="H1269" s="19">
        <f ca="1">_xll.VoseOutput(,,"ARCH",1)+EXP(E1269)*$G1268</f>
        <v>57.461727832418973</v>
      </c>
      <c r="I1269" s="19">
        <f ca="1">_xll.VoseOutput(,,"APARCH",1)+EXP(F1269)*$G1268</f>
        <v>56.145319750643679</v>
      </c>
    </row>
    <row r="1270" spans="1:9" x14ac:dyDescent="0.35">
      <c r="A1270" s="1">
        <v>42745</v>
      </c>
      <c r="D1270" s="3">
        <f ca="1"/>
        <v>-5.9119235278197457E-3</v>
      </c>
      <c r="E1270" s="3">
        <f ca="1"/>
        <v>-7.1080074316435832E-3</v>
      </c>
      <c r="F1270" s="3">
        <f ca="1"/>
        <v>-3.2582868932704381E-3</v>
      </c>
      <c r="G1270" s="19">
        <f ca="1">_xll.VoseOutput(,,"GBMAJ",1)+EXP(D1270)*$G1269</f>
        <v>55.307281968171978</v>
      </c>
      <c r="H1270" s="19">
        <f ca="1">_xll.VoseOutput(,,"ARCH",1)+EXP(E1270)*$G1269</f>
        <v>55.241169364438001</v>
      </c>
      <c r="I1270" s="19">
        <f ca="1">_xll.VoseOutput(,,"APARCH",1)+EXP(F1270)*$G1269</f>
        <v>55.454242301183214</v>
      </c>
    </row>
    <row r="1271" spans="1:9" x14ac:dyDescent="0.35">
      <c r="A1271" s="1">
        <v>42746</v>
      </c>
      <c r="D1271" s="3">
        <f ca="1"/>
        <v>2.3507612921526005E-3</v>
      </c>
      <c r="E1271" s="3">
        <f ca="1"/>
        <v>6.062373948212344E-3</v>
      </c>
      <c r="F1271" s="3">
        <f ca="1"/>
        <v>-5.2257034930245473E-3</v>
      </c>
      <c r="G1271" s="19">
        <f ca="1">_xll.VoseOutput(,,"GBMAJ",1)+EXP(D1271)*$G1270</f>
        <v>55.437449121807241</v>
      </c>
      <c r="H1271" s="19">
        <f ca="1">_xll.VoseOutput(,,"ARCH",1)+EXP(E1271)*$G1270</f>
        <v>55.643593787507314</v>
      </c>
      <c r="I1271" s="19">
        <f ca="1">_xll.VoseOutput(,,"APARCH",1)+EXP(F1271)*$G1270</f>
        <v>55.019016362887015</v>
      </c>
    </row>
    <row r="1272" spans="1:9" x14ac:dyDescent="0.35">
      <c r="A1272" s="1">
        <v>42747</v>
      </c>
      <c r="D1272" s="3">
        <f ca="1"/>
        <v>-6.5998378249496753E-4</v>
      </c>
      <c r="E1272" s="3">
        <f ca="1"/>
        <v>1.1457230587836167E-2</v>
      </c>
      <c r="F1272" s="3">
        <f ca="1"/>
        <v>-4.3092869842273035E-2</v>
      </c>
      <c r="G1272" s="19">
        <f ca="1">_xll.VoseOutput(,,"GBMAJ",1)+EXP(D1272)*$G1271</f>
        <v>55.400873375471299</v>
      </c>
      <c r="H1272" s="19">
        <f ca="1">_xll.VoseOutput(,,"ARCH",1)+EXP(E1272)*$G1271</f>
        <v>56.076261280742855</v>
      </c>
      <c r="I1272" s="19">
        <f ca="1">_xll.VoseOutput(,,"APARCH",1)+EXP(F1272)*$G1271</f>
        <v>53.09923240371009</v>
      </c>
    </row>
    <row r="1273" spans="1:9" x14ac:dyDescent="0.35">
      <c r="A1273" s="1">
        <v>42748</v>
      </c>
      <c r="D1273" s="3">
        <f ca="1"/>
        <v>9.5184263026432958E-3</v>
      </c>
      <c r="E1273" s="3">
        <f ca="1"/>
        <v>-1.2204533580098234E-3</v>
      </c>
      <c r="F1273" s="3">
        <f ca="1"/>
        <v>2.7206901960617851E-2</v>
      </c>
      <c r="G1273" s="19">
        <f ca="1">_xll.VoseOutput(,,"GBMAJ",1)+EXP(D1273)*$G1272</f>
        <v>55.930720159222638</v>
      </c>
      <c r="H1273" s="19">
        <f ca="1">_xll.VoseOutput(,,"ARCH",1)+EXP(E1273)*$G1272</f>
        <v>55.333300436721061</v>
      </c>
      <c r="I1273" s="19">
        <f ca="1">_xll.VoseOutput(,,"APARCH",1)+EXP(F1273)*$G1272</f>
        <v>56.928851023395616</v>
      </c>
    </row>
    <row r="1274" spans="1:9" x14ac:dyDescent="0.35">
      <c r="A1274" s="1">
        <v>42749</v>
      </c>
      <c r="D1274" s="3">
        <f ca="1"/>
        <v>2.1809280847791029E-2</v>
      </c>
      <c r="E1274" s="3">
        <f ca="1"/>
        <v>-1.1441483342577816E-2</v>
      </c>
      <c r="F1274" s="3">
        <f ca="1"/>
        <v>-3.3250126560000211E-2</v>
      </c>
      <c r="G1274" s="19">
        <f ca="1">_xll.VoseOutput(,,"GBMAJ",1)+EXP(D1274)*$G1273</f>
        <v>57.16392774818312</v>
      </c>
      <c r="H1274" s="19">
        <f ca="1">_xll.VoseOutput(,,"ARCH",1)+EXP(E1274)*$G1273</f>
        <v>55.294436710598475</v>
      </c>
      <c r="I1274" s="19">
        <f ca="1">_xll.VoseOutput(,,"APARCH",1)+EXP(F1274)*$G1273</f>
        <v>54.101594481385206</v>
      </c>
    </row>
    <row r="1275" spans="1:9" x14ac:dyDescent="0.35">
      <c r="A1275" s="1">
        <v>42750</v>
      </c>
      <c r="D1275" s="3">
        <f ca="1"/>
        <v>2.1726048146861139E-2</v>
      </c>
      <c r="E1275" s="3">
        <f ca="1"/>
        <v>-8.0306993158479872E-3</v>
      </c>
      <c r="F1275" s="3">
        <f ca="1"/>
        <v>-3.8427330125385031E-2</v>
      </c>
      <c r="G1275" s="19">
        <f ca="1">_xll.VoseOutput(,,"GBMAJ",1)+EXP(D1275)*$G1274</f>
        <v>58.419463523826273</v>
      </c>
      <c r="H1275" s="19">
        <f ca="1">_xll.VoseOutput(,,"ARCH",1)+EXP(E1275)*$G1274</f>
        <v>56.706699820027175</v>
      </c>
      <c r="I1275" s="19">
        <f ca="1">_xll.VoseOutput(,,"APARCH",1)+EXP(F1275)*$G1274</f>
        <v>55.00894099435763</v>
      </c>
    </row>
    <row r="1276" spans="1:9" x14ac:dyDescent="0.35">
      <c r="A1276" s="1">
        <v>42751</v>
      </c>
      <c r="D1276" s="3">
        <f ca="1"/>
        <v>-1.5870701579167252E-3</v>
      </c>
      <c r="E1276" s="3">
        <f ca="1"/>
        <v>-1.3047167945149606E-3</v>
      </c>
      <c r="F1276" s="3">
        <f ca="1"/>
        <v>-1.262809038287746E-2</v>
      </c>
      <c r="G1276" s="19">
        <f ca="1">_xll.VoseOutput(,,"GBMAJ",1)+EXP(D1276)*$G1275</f>
        <v>58.326821270949097</v>
      </c>
      <c r="H1276" s="19">
        <f ca="1">_xll.VoseOutput(,,"ARCH",1)+EXP(E1276)*$G1275</f>
        <v>58.343292370337217</v>
      </c>
      <c r="I1276" s="19">
        <f ca="1">_xll.VoseOutput(,,"APARCH",1)+EXP(F1276)*$G1275</f>
        <v>57.686375749681687</v>
      </c>
    </row>
    <row r="1277" spans="1:9" x14ac:dyDescent="0.35">
      <c r="A1277" s="1">
        <v>42752</v>
      </c>
      <c r="D1277" s="3">
        <f ca="1"/>
        <v>2.1040197562486495E-2</v>
      </c>
      <c r="E1277" s="3">
        <f ca="1"/>
        <v>-2.0265696405785783E-2</v>
      </c>
      <c r="F1277" s="3">
        <f ca="1"/>
        <v>-9.9291537214474986E-3</v>
      </c>
      <c r="G1277" s="19">
        <f ca="1">_xll.VoseOutput(,,"GBMAJ",1)+EXP(D1277)*$G1276</f>
        <v>59.567030485119268</v>
      </c>
      <c r="H1277" s="19">
        <f ca="1">_xll.VoseOutput(,,"ARCH",1)+EXP(E1277)*$G1276</f>
        <v>57.156684484695568</v>
      </c>
      <c r="I1277" s="19">
        <f ca="1">_xll.VoseOutput(,,"APARCH",1)+EXP(F1277)*$G1276</f>
        <v>57.750550969113888</v>
      </c>
    </row>
    <row r="1278" spans="1:9" x14ac:dyDescent="0.35">
      <c r="A1278" s="1">
        <v>42753</v>
      </c>
      <c r="D1278" s="3">
        <f ca="1"/>
        <v>-1.1013789964965395E-2</v>
      </c>
      <c r="E1278" s="3">
        <f ca="1"/>
        <v>1.6260155827780693E-2</v>
      </c>
      <c r="F1278" s="3">
        <f ca="1"/>
        <v>-1.5946131161498733E-2</v>
      </c>
      <c r="G1278" s="19">
        <f ca="1">_xll.VoseOutput(,,"GBMAJ",1)+EXP(D1278)*$G1277</f>
        <v>58.914571341956474</v>
      </c>
      <c r="H1278" s="19">
        <f ca="1">_xll.VoseOutput(,,"ARCH",1)+EXP(E1278)*$G1277</f>
        <v>60.54351708054498</v>
      </c>
      <c r="I1278" s="19">
        <f ca="1">_xll.VoseOutput(,,"APARCH",1)+EXP(F1278)*$G1277</f>
        <v>58.624700034411667</v>
      </c>
    </row>
    <row r="1279" spans="1:9" x14ac:dyDescent="0.35">
      <c r="A1279" s="1">
        <v>42754</v>
      </c>
      <c r="D1279" s="3">
        <f ca="1"/>
        <v>-1.9870190448617975E-2</v>
      </c>
      <c r="E1279" s="3">
        <f ca="1"/>
        <v>-2.4511725274381519E-2</v>
      </c>
      <c r="F1279" s="3">
        <f ca="1"/>
        <v>-1.2422027537473698E-2</v>
      </c>
      <c r="G1279" s="19">
        <f ca="1">_xll.VoseOutput(,,"GBMAJ",1)+EXP(D1279)*$G1278</f>
        <v>57.755481394367692</v>
      </c>
      <c r="H1279" s="19">
        <f ca="1">_xll.VoseOutput(,,"ARCH",1)+EXP(E1279)*$G1278</f>
        <v>57.488028492240232</v>
      </c>
      <c r="I1279" s="19">
        <f ca="1">_xll.VoseOutput(,,"APARCH",1)+EXP(F1279)*$G1278</f>
        <v>58.187259609972593</v>
      </c>
    </row>
    <row r="1280" spans="1:9" x14ac:dyDescent="0.35">
      <c r="A1280" s="1">
        <v>42755</v>
      </c>
      <c r="D1280" s="3">
        <f ca="1"/>
        <v>-1.4658054706898703E-2</v>
      </c>
      <c r="E1280" s="3">
        <f ca="1"/>
        <v>-1.9160173204375076E-3</v>
      </c>
      <c r="F1280" s="3">
        <f ca="1"/>
        <v>2.0873727787942862E-2</v>
      </c>
      <c r="G1280" s="19">
        <f ca="1">_xll.VoseOutput(,,"GBMAJ",1)+EXP(D1280)*$G1279</f>
        <v>56.915072813305912</v>
      </c>
      <c r="H1280" s="19">
        <f ca="1">_xll.VoseOutput(,,"ARCH",1)+EXP(E1280)*$G1279</f>
        <v>57.644926837710187</v>
      </c>
      <c r="I1280" s="19">
        <f ca="1">_xll.VoseOutput(,,"APARCH",1)+EXP(F1280)*$G1279</f>
        <v>58.97372399010969</v>
      </c>
    </row>
    <row r="1281" spans="1:9" x14ac:dyDescent="0.35">
      <c r="A1281" s="1">
        <v>42756</v>
      </c>
      <c r="D1281" s="3">
        <f ca="1"/>
        <v>-5.9981760840236431E-3</v>
      </c>
      <c r="E1281" s="3">
        <f ca="1"/>
        <v>-1.1273141296057588E-3</v>
      </c>
      <c r="F1281" s="3">
        <f ca="1"/>
        <v>1.118606241654612E-3</v>
      </c>
      <c r="G1281" s="19">
        <f ca="1">_xll.VoseOutput(,,"GBMAJ",1)+EXP(D1281)*$G1280</f>
        <v>56.574707989283482</v>
      </c>
      <c r="H1281" s="19">
        <f ca="1">_xll.VoseOutput(,,"ARCH",1)+EXP(E1281)*$G1280</f>
        <v>56.850947798844402</v>
      </c>
      <c r="I1281" s="19">
        <f ca="1">_xll.VoseOutput(,,"APARCH",1)+EXP(F1281)*$G1280</f>
        <v>56.978773990624042</v>
      </c>
    </row>
    <row r="1282" spans="1:9" x14ac:dyDescent="0.35">
      <c r="A1282" s="1">
        <v>42757</v>
      </c>
      <c r="D1282" s="3">
        <f ca="1"/>
        <v>-4.027911348553511E-3</v>
      </c>
      <c r="E1282" s="3">
        <f ca="1"/>
        <v>-1.5245552382201684E-2</v>
      </c>
      <c r="F1282" s="3">
        <f ca="1"/>
        <v>-1.9006888291463828E-3</v>
      </c>
      <c r="G1282" s="19">
        <f ca="1">_xll.VoseOutput(,,"GBMAJ",1)+EXP(D1282)*$G1281</f>
        <v>56.347288401374385</v>
      </c>
      <c r="H1282" s="19">
        <f ca="1">_xll.VoseOutput(,,"ARCH",1)+EXP(E1282)*$G1281</f>
        <v>55.718736771307263</v>
      </c>
      <c r="I1282" s="19">
        <f ca="1">_xll.VoseOutput(,,"APARCH",1)+EXP(F1282)*$G1281</f>
        <v>56.467279200487027</v>
      </c>
    </row>
    <row r="1283" spans="1:9" x14ac:dyDescent="0.35">
      <c r="A1283" s="1">
        <v>42758</v>
      </c>
      <c r="D1283" s="3">
        <f ca="1"/>
        <v>3.7555669366844818E-5</v>
      </c>
      <c r="E1283" s="3">
        <f ca="1"/>
        <v>4.0937054320476333E-3</v>
      </c>
      <c r="F1283" s="3">
        <f ca="1"/>
        <v>-2.3491545757833052E-2</v>
      </c>
      <c r="G1283" s="19">
        <f ca="1">_xll.VoseOutput(,,"GBMAJ",1)+EXP(D1283)*$G1282</f>
        <v>56.349404601244707</v>
      </c>
      <c r="H1283" s="19">
        <f ca="1">_xll.VoseOutput(,,"ARCH",1)+EXP(E1283)*$G1282</f>
        <v>56.578430392799305</v>
      </c>
      <c r="I1283" s="19">
        <f ca="1">_xll.VoseOutput(,,"APARCH",1)+EXP(F1283)*$G1282</f>
        <v>55.039030164944819</v>
      </c>
    </row>
    <row r="1284" spans="1:9" x14ac:dyDescent="0.35">
      <c r="A1284" s="1">
        <v>42759</v>
      </c>
      <c r="D1284" s="3">
        <f ca="1"/>
        <v>-5.0921675904543433E-3</v>
      </c>
      <c r="E1284" s="3">
        <f ca="1"/>
        <v>-8.1924479402983134E-3</v>
      </c>
      <c r="F1284" s="3">
        <f ca="1"/>
        <v>1.9848844065609769E-3</v>
      </c>
      <c r="G1284" s="19">
        <f ca="1">_xll.VoseOutput(,,"GBMAJ",1)+EXP(D1284)*$G1283</f>
        <v>56.063193325742084</v>
      </c>
      <c r="H1284" s="19">
        <f ca="1">_xll.VoseOutput(,,"ARCH",1)+EXP(E1284)*$G1283</f>
        <v>55.889650863271626</v>
      </c>
      <c r="I1284" s="19">
        <f ca="1">_xll.VoseOutput(,,"APARCH",1)+EXP(F1284)*$G1283</f>
        <v>56.461362730972255</v>
      </c>
    </row>
    <row r="1285" spans="1:9" x14ac:dyDescent="0.35">
      <c r="A1285" s="1">
        <v>42760</v>
      </c>
      <c r="D1285" s="3">
        <f ca="1"/>
        <v>1.348890291862713E-2</v>
      </c>
      <c r="E1285" s="3">
        <f ca="1"/>
        <v>2.6851091946524124E-2</v>
      </c>
      <c r="F1285" s="3">
        <f ca="1"/>
        <v>-3.0460585282585818E-2</v>
      </c>
      <c r="G1285" s="19">
        <f ca="1">_xll.VoseOutput(,,"GBMAJ",1)+EXP(D1285)*$G1284</f>
        <v>56.82454767121552</v>
      </c>
      <c r="H1285" s="19">
        <f ca="1">_xll.VoseOutput(,,"ARCH",1)+EXP(E1285)*$G1284</f>
        <v>57.588943646963131</v>
      </c>
      <c r="I1285" s="19">
        <f ca="1">_xll.VoseOutput(,,"APARCH",1)+EXP(F1285)*$G1284</f>
        <v>54.381222599585143</v>
      </c>
    </row>
    <row r="1286" spans="1:9" x14ac:dyDescent="0.35">
      <c r="A1286" s="1">
        <v>42761</v>
      </c>
      <c r="D1286" s="3">
        <f ca="1"/>
        <v>3.8603758995464192E-3</v>
      </c>
      <c r="E1286" s="3">
        <f ca="1"/>
        <v>5.0920936614015763E-4</v>
      </c>
      <c r="F1286" s="3">
        <f ca="1"/>
        <v>1.7054715007445383E-2</v>
      </c>
      <c r="G1286" s="19">
        <f ca="1">_xll.VoseOutput(,,"GBMAJ",1)+EXP(D1286)*$G1285</f>
        <v>57.044335744890134</v>
      </c>
      <c r="H1286" s="19">
        <f ca="1">_xll.VoseOutput(,,"ARCH",1)+EXP(E1286)*$G1285</f>
        <v>56.853490631504208</v>
      </c>
      <c r="I1286" s="19">
        <f ca="1">_xll.VoseOutput(,,"APARCH",1)+EXP(F1286)*$G1285</f>
        <v>57.801985406566139</v>
      </c>
    </row>
    <row r="1287" spans="1:9" x14ac:dyDescent="0.35">
      <c r="A1287" s="1">
        <v>42762</v>
      </c>
      <c r="D1287" s="3">
        <f ca="1"/>
        <v>3.1177864633572493E-3</v>
      </c>
      <c r="E1287" s="3">
        <f ca="1"/>
        <v>-3.8837712175424771E-4</v>
      </c>
      <c r="F1287" s="3">
        <f ca="1"/>
        <v>2.4841315930965561E-2</v>
      </c>
      <c r="G1287" s="19">
        <f ca="1">_xll.VoseOutput(,,"GBMAJ",1)+EXP(D1287)*$G1286</f>
        <v>57.222465343418527</v>
      </c>
      <c r="H1287" s="19">
        <f ca="1">_xll.VoseOutput(,,"ARCH",1)+EXP(E1287)*$G1286</f>
        <v>57.022185331596454</v>
      </c>
      <c r="I1287" s="19">
        <f ca="1">_xll.VoseOutput(,,"APARCH",1)+EXP(F1287)*$G1286</f>
        <v>58.479139535383062</v>
      </c>
    </row>
    <row r="1288" spans="1:9" x14ac:dyDescent="0.35">
      <c r="A1288" s="1">
        <v>42763</v>
      </c>
      <c r="D1288" s="3">
        <f ca="1"/>
        <v>-3.2831351719310072E-3</v>
      </c>
      <c r="E1288" s="3">
        <f ca="1"/>
        <v>-1.1521978766101872E-2</v>
      </c>
      <c r="F1288" s="3">
        <f ca="1"/>
        <v>1.3053892510174969E-2</v>
      </c>
      <c r="G1288" s="19">
        <f ca="1">_xll.VoseOutput(,,"GBMAJ",1)+EXP(D1288)*$G1287</f>
        <v>57.034904317401946</v>
      </c>
      <c r="H1288" s="19">
        <f ca="1">_xll.VoseOutput(,,"ARCH",1)+EXP(E1288)*$G1287</f>
        <v>56.566933079338376</v>
      </c>
      <c r="I1288" s="19">
        <f ca="1">_xll.VoseOutput(,,"APARCH",1)+EXP(F1288)*$G1287</f>
        <v>57.974338010850673</v>
      </c>
    </row>
    <row r="1289" spans="1:9" x14ac:dyDescent="0.35">
      <c r="A1289" s="1">
        <v>42764</v>
      </c>
      <c r="D1289" s="3">
        <f ca="1"/>
        <v>-1.0226125425329767E-2</v>
      </c>
      <c r="E1289" s="3">
        <f ca="1"/>
        <v>1.5051067965597346E-2</v>
      </c>
      <c r="F1289" s="3">
        <f ca="1"/>
        <v>6.4801287186894447E-3</v>
      </c>
      <c r="G1289" s="19">
        <f ca="1">_xll.VoseOutput(,,"GBMAJ",1)+EXP(D1289)*$G1288</f>
        <v>56.454630266614771</v>
      </c>
      <c r="H1289" s="19">
        <f ca="1">_xll.VoseOutput(,,"ARCH",1)+EXP(E1289)*$G1288</f>
        <v>57.899833262897069</v>
      </c>
      <c r="I1289" s="19">
        <f ca="1">_xll.VoseOutput(,,"APARCH",1)+EXP(F1289)*$G1288</f>
        <v>57.405697936495073</v>
      </c>
    </row>
    <row r="1290" spans="1:9" x14ac:dyDescent="0.35">
      <c r="A1290" s="1">
        <v>42765</v>
      </c>
      <c r="D1290" s="3">
        <f ca="1"/>
        <v>-9.8469026238428674E-3</v>
      </c>
      <c r="E1290" s="3">
        <f ca="1"/>
        <v>-2.1585017995732935E-2</v>
      </c>
      <c r="F1290" s="3">
        <f ca="1"/>
        <v>-5.8919498804794147E-3</v>
      </c>
      <c r="G1290" s="19">
        <f ca="1">_xll.VoseOutput(,,"GBMAJ",1)+EXP(D1290)*$G1289</f>
        <v>55.901455020821494</v>
      </c>
      <c r="H1290" s="19">
        <f ca="1">_xll.VoseOutput(,,"ARCH",1)+EXP(E1290)*$G1289</f>
        <v>55.249113412991804</v>
      </c>
      <c r="I1290" s="19">
        <f ca="1">_xll.VoseOutput(,,"APARCH",1)+EXP(F1290)*$G1289</f>
        <v>56.122980406177547</v>
      </c>
    </row>
    <row r="1291" spans="1:9" x14ac:dyDescent="0.35">
      <c r="A1291" s="1">
        <v>42766</v>
      </c>
      <c r="D1291" s="3">
        <f ca="1"/>
        <v>-8.3596044232245037E-3</v>
      </c>
      <c r="E1291" s="3">
        <f ca="1"/>
        <v>2.4562942961954522E-3</v>
      </c>
      <c r="F1291" s="3">
        <f ca="1"/>
        <v>-1.1900529570480432E-2</v>
      </c>
      <c r="G1291" s="19">
        <f ca="1">_xll.VoseOutput(,,"GBMAJ",1)+EXP(D1291)*$G1290</f>
        <v>55.436088818939751</v>
      </c>
      <c r="H1291" s="19">
        <f ca="1">_xll.VoseOutput(,,"ARCH",1)+EXP(E1291)*$G1290</f>
        <v>56.03893422150437</v>
      </c>
      <c r="I1291" s="19">
        <f ca="1">_xll.VoseOutput(,,"APARCH",1)+EXP(F1291)*$G1290</f>
        <v>55.24014090116539</v>
      </c>
    </row>
    <row r="1292" spans="1:9" x14ac:dyDescent="0.35">
      <c r="A1292" s="1">
        <v>42767</v>
      </c>
      <c r="D1292" s="3">
        <f ca="1"/>
        <v>-9.8735448137844267E-3</v>
      </c>
      <c r="E1292" s="3">
        <f ca="1"/>
        <v>3.0761492396003322E-2</v>
      </c>
      <c r="F1292" s="3">
        <f ca="1"/>
        <v>-1.010904739490168E-2</v>
      </c>
      <c r="G1292" s="19">
        <f ca="1">_xll.VoseOutput(,,"GBMAJ",1)+EXP(D1292)*$G1291</f>
        <v>54.891431386209412</v>
      </c>
      <c r="H1292" s="19">
        <f ca="1">_xll.VoseOutput(,,"ARCH",1)+EXP(E1292)*$G1291</f>
        <v>57.16788540737609</v>
      </c>
      <c r="I1292" s="19">
        <f ca="1">_xll.VoseOutput(,,"APARCH",1)+EXP(F1292)*$G1291</f>
        <v>54.878505834496877</v>
      </c>
    </row>
    <row r="1293" spans="1:9" x14ac:dyDescent="0.35">
      <c r="A1293" s="1">
        <v>42768</v>
      </c>
      <c r="D1293" s="3">
        <f ca="1"/>
        <v>2.0294939818348685E-2</v>
      </c>
      <c r="E1293" s="3">
        <f ca="1"/>
        <v>1.1471765598117783E-2</v>
      </c>
      <c r="F1293" s="3">
        <f ca="1"/>
        <v>7.1948628357658834E-3</v>
      </c>
      <c r="G1293" s="19">
        <f ca="1">_xll.VoseOutput(,,"GBMAJ",1)+EXP(D1293)*$G1292</f>
        <v>56.01683101396285</v>
      </c>
      <c r="H1293" s="19">
        <f ca="1">_xll.VoseOutput(,,"ARCH",1)+EXP(E1293)*$G1292</f>
        <v>55.524758766494678</v>
      </c>
      <c r="I1293" s="19">
        <f ca="1">_xll.VoseOutput(,,"APARCH",1)+EXP(F1293)*$G1292</f>
        <v>55.287791875736573</v>
      </c>
    </row>
    <row r="1294" spans="1:9" x14ac:dyDescent="0.35">
      <c r="A1294" s="1">
        <v>42769</v>
      </c>
      <c r="D1294" s="3">
        <f ca="1"/>
        <v>6.8755069575224953E-3</v>
      </c>
      <c r="E1294" s="3">
        <f ca="1"/>
        <v>-2.0998524437095149E-2</v>
      </c>
      <c r="F1294" s="3">
        <f ca="1"/>
        <v>-4.2035701424167043E-2</v>
      </c>
      <c r="G1294" s="19">
        <f ca="1">_xll.VoseOutput(,,"GBMAJ",1)+EXP(D1294)*$G1293</f>
        <v>56.40330219552979</v>
      </c>
      <c r="H1294" s="19">
        <f ca="1">_xll.VoseOutput(,,"ARCH",1)+EXP(E1294)*$G1293</f>
        <v>54.852824202687998</v>
      </c>
      <c r="I1294" s="19">
        <f ca="1">_xll.VoseOutput(,,"APARCH",1)+EXP(F1294)*$G1293</f>
        <v>53.710928871840288</v>
      </c>
    </row>
    <row r="1295" spans="1:9" x14ac:dyDescent="0.35">
      <c r="A1295" s="1">
        <v>42770</v>
      </c>
      <c r="D1295" s="3">
        <f ca="1"/>
        <v>-3.8534244616631255E-3</v>
      </c>
      <c r="E1295" s="3">
        <f ca="1"/>
        <v>-2.3795536928492317E-2</v>
      </c>
      <c r="F1295" s="3">
        <f ca="1"/>
        <v>-1.0931597593278464E-2</v>
      </c>
      <c r="G1295" s="19">
        <f ca="1">_xll.VoseOutput(,,"GBMAJ",1)+EXP(D1295)*$G1294</f>
        <v>56.186374556693551</v>
      </c>
      <c r="H1295" s="19">
        <f ca="1">_xll.VoseOutput(,,"ARCH",1)+EXP(E1295)*$G1294</f>
        <v>55.076997977656028</v>
      </c>
      <c r="I1295" s="19">
        <f ca="1">_xll.VoseOutput(,,"APARCH",1)+EXP(F1295)*$G1294</f>
        <v>55.790081838716191</v>
      </c>
    </row>
    <row r="1296" spans="1:9" x14ac:dyDescent="0.35">
      <c r="A1296" s="1">
        <v>42771</v>
      </c>
      <c r="D1296" s="3">
        <f ca="1"/>
        <v>-1.8678500175519842E-2</v>
      </c>
      <c r="E1296" s="3">
        <f ca="1"/>
        <v>-8.1693959817140459E-5</v>
      </c>
      <c r="F1296" s="3">
        <f ca="1"/>
        <v>-1.2340750019071742E-2</v>
      </c>
      <c r="G1296" s="19">
        <f ca="1">_xll.VoseOutput(,,"GBMAJ",1)+EXP(D1296)*$G1295</f>
        <v>55.146637938958271</v>
      </c>
      <c r="H1296" s="19">
        <f ca="1">_xll.VoseOutput(,,"ARCH",1)+EXP(E1296)*$G1295</f>
        <v>56.181784656754346</v>
      </c>
      <c r="I1296" s="19">
        <f ca="1">_xll.VoseOutput(,,"APARCH",1)+EXP(F1296)*$G1295</f>
        <v>55.497253435292677</v>
      </c>
    </row>
    <row r="1297" spans="1:9" x14ac:dyDescent="0.35">
      <c r="A1297" s="1">
        <v>42772</v>
      </c>
      <c r="D1297" s="3">
        <f ca="1"/>
        <v>-1.9651794922033672E-2</v>
      </c>
      <c r="E1297" s="3">
        <f ca="1"/>
        <v>-1.7789111983817023E-3</v>
      </c>
      <c r="F1297" s="3">
        <f ca="1"/>
        <v>1.7175992659072461E-2</v>
      </c>
      <c r="G1297" s="19">
        <f ca="1">_xll.VoseOutput(,,"GBMAJ",1)+EXP(D1297)*$G1296</f>
        <v>54.073486730020093</v>
      </c>
      <c r="H1297" s="19">
        <f ca="1">_xll.VoseOutput(,,"ARCH",1)+EXP(E1297)*$G1296</f>
        <v>55.048624171916707</v>
      </c>
      <c r="I1297" s="19">
        <f ca="1">_xll.VoseOutput(,,"APARCH",1)+EXP(F1297)*$G1296</f>
        <v>56.102017496028921</v>
      </c>
    </row>
    <row r="1298" spans="1:9" x14ac:dyDescent="0.35">
      <c r="A1298" s="1">
        <v>42773</v>
      </c>
      <c r="D1298" s="3">
        <f ca="1"/>
        <v>1.04752892201126E-2</v>
      </c>
      <c r="E1298" s="3">
        <f ca="1"/>
        <v>-4.9895891694137044E-3</v>
      </c>
      <c r="F1298" s="3">
        <f ca="1"/>
        <v>2.5615270493466204E-2</v>
      </c>
      <c r="G1298" s="19">
        <f ca="1">_xll.VoseOutput(,,"GBMAJ",1)+EXP(D1298)*$G1297</f>
        <v>54.642899316547705</v>
      </c>
      <c r="H1298" s="19">
        <f ca="1">_xll.VoseOutput(,,"ARCH",1)+EXP(E1298)*$G1297</f>
        <v>53.804354234930848</v>
      </c>
      <c r="I1298" s="19">
        <f ca="1">_xll.VoseOutput(,,"APARCH",1)+EXP(F1298)*$G1297</f>
        <v>55.476486110377067</v>
      </c>
    </row>
    <row r="1299" spans="1:9" x14ac:dyDescent="0.35">
      <c r="A1299" s="1">
        <v>42774</v>
      </c>
      <c r="D1299" s="3">
        <f ca="1"/>
        <v>-8.8168510592728164E-3</v>
      </c>
      <c r="E1299" s="3">
        <f ca="1"/>
        <v>5.1525120649301224E-4</v>
      </c>
      <c r="F1299" s="3">
        <f ca="1"/>
        <v>2.6265816500527293E-3</v>
      </c>
      <c r="G1299" s="19">
        <f ca="1">_xll.VoseOutput(,,"GBMAJ",1)+EXP(D1299)*$G1298</f>
        <v>54.163238667350484</v>
      </c>
      <c r="H1299" s="19">
        <f ca="1">_xll.VoseOutput(,,"ARCH",1)+EXP(E1299)*$G1298</f>
        <v>54.671061390995206</v>
      </c>
      <c r="I1299" s="19">
        <f ca="1">_xll.VoseOutput(,,"APARCH",1)+EXP(F1299)*$G1298</f>
        <v>54.786612007134231</v>
      </c>
    </row>
    <row r="1300" spans="1:9" x14ac:dyDescent="0.35">
      <c r="A1300" s="1">
        <v>42775</v>
      </c>
      <c r="D1300" s="3">
        <f ca="1"/>
        <v>-1.6210413090533199E-2</v>
      </c>
      <c r="E1300" s="3">
        <f ca="1"/>
        <v>-1.7397280269366072E-2</v>
      </c>
      <c r="F1300" s="3">
        <f ca="1"/>
        <v>4.2905919561412063E-2</v>
      </c>
      <c r="G1300" s="19">
        <f ca="1">_xll.VoseOutput(,,"GBMAJ",1)+EXP(D1300)*$G1299</f>
        <v>53.292308336110025</v>
      </c>
      <c r="H1300" s="19">
        <f ca="1">_xll.VoseOutput(,,"ARCH",1)+EXP(E1300)*$G1299</f>
        <v>53.229094964819957</v>
      </c>
      <c r="I1300" s="19">
        <f ca="1">_xll.VoseOutput(,,"APARCH",1)+EXP(F1300)*$G1299</f>
        <v>56.537738007277419</v>
      </c>
    </row>
    <row r="1301" spans="1:9" x14ac:dyDescent="0.35">
      <c r="A1301" s="1">
        <v>42776</v>
      </c>
      <c r="D1301" s="3">
        <f ca="1"/>
        <v>-7.5740524384042274E-4</v>
      </c>
      <c r="E1301" s="3">
        <f ca="1"/>
        <v>-1.0577727666710463E-2</v>
      </c>
      <c r="F1301" s="3">
        <f ca="1"/>
        <v>-9.1442828214482724E-3</v>
      </c>
      <c r="G1301" s="19">
        <f ca="1">_xll.VoseOutput(,,"GBMAJ",1)+EXP(D1301)*$G1300</f>
        <v>53.251959744366253</v>
      </c>
      <c r="H1301" s="19">
        <f ca="1">_xll.VoseOutput(,,"ARCH",1)+EXP(E1301)*$G1300</f>
        <v>52.731567720910732</v>
      </c>
      <c r="I1301" s="19">
        <f ca="1">_xll.VoseOutput(,,"APARCH",1)+EXP(F1301)*$G1300</f>
        <v>52.807209716204781</v>
      </c>
    </row>
    <row r="1302" spans="1:9" x14ac:dyDescent="0.35">
      <c r="A1302" s="1">
        <v>42777</v>
      </c>
      <c r="D1302" s="3">
        <f ca="1"/>
        <v>1.9615636123947455E-3</v>
      </c>
      <c r="E1302" s="3">
        <f ca="1"/>
        <v>-7.3287203573344749E-3</v>
      </c>
      <c r="F1302" s="3">
        <f ca="1"/>
        <v>2.2184092177096243E-2</v>
      </c>
      <c r="G1302" s="19">
        <f ca="1">_xll.VoseOutput(,,"GBMAJ",1)+EXP(D1302)*$G1301</f>
        <v>53.356519367539143</v>
      </c>
      <c r="H1302" s="19">
        <f ca="1">_xll.VoseOutput(,,"ARCH",1)+EXP(E1302)*$G1301</f>
        <v>52.863117620908326</v>
      </c>
      <c r="I1302" s="19">
        <f ca="1">_xll.VoseOutput(,,"APARCH",1)+EXP(F1302)*$G1301</f>
        <v>54.446507113040575</v>
      </c>
    </row>
    <row r="1303" spans="1:9" x14ac:dyDescent="0.35">
      <c r="A1303" s="1">
        <v>42778</v>
      </c>
      <c r="D1303" s="3">
        <f ca="1"/>
        <v>7.7963426077187065E-3</v>
      </c>
      <c r="E1303" s="3">
        <f ca="1"/>
        <v>-3.6765402018716681E-3</v>
      </c>
      <c r="F1303" s="3">
        <f ca="1"/>
        <v>-9.5279501887749023E-3</v>
      </c>
      <c r="G1303" s="19">
        <f ca="1">_xll.VoseOutput(,,"GBMAJ",1)+EXP(D1303)*$G1302</f>
        <v>53.774130878790068</v>
      </c>
      <c r="H1303" s="19">
        <f ca="1">_xll.VoseOutput(,,"ARCH",1)+EXP(E1303)*$G1302</f>
        <v>53.160712146172642</v>
      </c>
      <c r="I1303" s="19">
        <f ca="1">_xll.VoseOutput(,,"APARCH",1)+EXP(F1303)*$G1302</f>
        <v>52.850555336490864</v>
      </c>
    </row>
    <row r="1304" spans="1:9" x14ac:dyDescent="0.35">
      <c r="A1304" s="1">
        <v>42779</v>
      </c>
      <c r="D1304" s="3">
        <f ca="1"/>
        <v>-1.8189272695285225E-3</v>
      </c>
      <c r="E1304" s="3">
        <f ca="1"/>
        <v>-9.0463607180970851E-3</v>
      </c>
      <c r="F1304" s="3">
        <f ca="1"/>
        <v>3.8122868068376334E-3</v>
      </c>
      <c r="G1304" s="19">
        <f ca="1">_xll.VoseOutput(,,"GBMAJ",1)+EXP(D1304)*$G1303</f>
        <v>53.6764085475888</v>
      </c>
      <c r="H1304" s="19">
        <f ca="1">_xll.VoseOutput(,,"ARCH",1)+EXP(E1304)*$G1303</f>
        <v>53.289864420647618</v>
      </c>
      <c r="I1304" s="19">
        <f ca="1">_xll.VoseOutput(,,"APARCH",1)+EXP(F1304)*$G1303</f>
        <v>53.97952454952113</v>
      </c>
    </row>
    <row r="1305" spans="1:9" x14ac:dyDescent="0.35">
      <c r="A1305" s="1">
        <v>42780</v>
      </c>
      <c r="D1305" s="3">
        <f ca="1"/>
        <v>6.5671534582098512E-4</v>
      </c>
      <c r="E1305" s="3">
        <f ca="1"/>
        <v>-9.8151114168374722E-3</v>
      </c>
      <c r="F1305" s="3">
        <f ca="1"/>
        <v>3.0409902109842096E-3</v>
      </c>
      <c r="G1305" s="19">
        <f ca="1">_xll.VoseOutput(,,"GBMAJ",1)+EXP(D1305)*$G1304</f>
        <v>53.711670245972485</v>
      </c>
      <c r="H1305" s="19">
        <f ca="1">_xll.VoseOutput(,,"ARCH",1)+EXP(E1305)*$G1304</f>
        <v>53.152145675283805</v>
      </c>
      <c r="I1305" s="19">
        <f ca="1">_xll.VoseOutput(,,"APARCH",1)+EXP(F1305)*$G1304</f>
        <v>53.839886421868727</v>
      </c>
    </row>
    <row r="1306" spans="1:9" x14ac:dyDescent="0.35">
      <c r="A1306" s="1">
        <v>42781</v>
      </c>
      <c r="D1306" s="3">
        <f ca="1"/>
        <v>1.25359695184281E-2</v>
      </c>
      <c r="E1306" s="3">
        <f ca="1"/>
        <v>-1.9365109921873486E-2</v>
      </c>
      <c r="F1306" s="3">
        <f ca="1"/>
        <v>-1.6655953171454581E-2</v>
      </c>
      <c r="G1306" s="19">
        <f ca="1">_xll.VoseOutput(,,"GBMAJ",1)+EXP(D1306)*$G1305</f>
        <v>54.389236206777866</v>
      </c>
      <c r="H1306" s="19">
        <f ca="1">_xll.VoseOutput(,,"ARCH",1)+EXP(E1306)*$G1305</f>
        <v>52.681544290628324</v>
      </c>
      <c r="I1306" s="19">
        <f ca="1">_xll.VoseOutput(,,"APARCH",1)+EXP(F1306)*$G1305</f>
        <v>52.824460355565414</v>
      </c>
    </row>
    <row r="1307" spans="1:9" x14ac:dyDescent="0.35">
      <c r="A1307" s="1">
        <v>42782</v>
      </c>
      <c r="D1307" s="3">
        <f ca="1"/>
        <v>6.4095077228421504E-2</v>
      </c>
      <c r="E1307" s="3">
        <f ca="1"/>
        <v>-1.5435141724564345E-2</v>
      </c>
      <c r="F1307" s="3">
        <f ca="1"/>
        <v>-9.3306381763694941E-3</v>
      </c>
      <c r="G1307" s="19">
        <f ca="1">_xll.VoseOutput(,,"GBMAJ",1)+EXP(D1307)*$G1306</f>
        <v>57.98946450995841</v>
      </c>
      <c r="H1307" s="19">
        <f ca="1">_xll.VoseOutput(,,"ARCH",1)+EXP(E1307)*$G1306</f>
        <v>53.55617637511758</v>
      </c>
      <c r="I1307" s="19">
        <f ca="1">_xll.VoseOutput(,,"APARCH",1)+EXP(F1307)*$G1306</f>
        <v>53.884110161940427</v>
      </c>
    </row>
    <row r="1308" spans="1:9" x14ac:dyDescent="0.35">
      <c r="A1308" s="1">
        <v>42783</v>
      </c>
      <c r="D1308" s="3">
        <f ca="1"/>
        <v>-1.7431516762117075E-2</v>
      </c>
      <c r="E1308" s="3">
        <f ca="1"/>
        <v>-9.0023725887962164E-3</v>
      </c>
      <c r="F1308" s="3">
        <f ca="1"/>
        <v>-3.3187322575842129E-2</v>
      </c>
      <c r="G1308" s="19">
        <f ca="1">_xll.VoseOutput(,,"GBMAJ",1)+EXP(D1308)*$G1307</f>
        <v>56.987379492366109</v>
      </c>
      <c r="H1308" s="19">
        <f ca="1">_xll.VoseOutput(,,"ARCH",1)+EXP(E1308)*$G1307</f>
        <v>57.469764520504697</v>
      </c>
      <c r="I1308" s="19">
        <f ca="1">_xll.VoseOutput(,,"APARCH",1)+EXP(F1308)*$G1307</f>
        <v>56.096533831823201</v>
      </c>
    </row>
    <row r="1309" spans="1:9" x14ac:dyDescent="0.35">
      <c r="A1309" s="1">
        <v>42784</v>
      </c>
      <c r="D1309" s="3">
        <f ca="1"/>
        <v>-1.319157104142803E-2</v>
      </c>
      <c r="E1309" s="3">
        <f ca="1"/>
        <v>-8.2253812364410095E-3</v>
      </c>
      <c r="F1309" s="3">
        <f ca="1"/>
        <v>5.975338765058286E-3</v>
      </c>
      <c r="G1309" s="19">
        <f ca="1">_xll.VoseOutput(,,"GBMAJ",1)+EXP(D1309)*$G1308</f>
        <v>56.240563097986737</v>
      </c>
      <c r="H1309" s="19">
        <f ca="1">_xll.VoseOutput(,,"ARCH",1)+EXP(E1309)*$G1308</f>
        <v>56.520559090229256</v>
      </c>
      <c r="I1309" s="19">
        <f ca="1">_xll.VoseOutput(,,"APARCH",1)+EXP(F1309)*$G1308</f>
        <v>57.328917777434391</v>
      </c>
    </row>
    <row r="1310" spans="1:9" x14ac:dyDescent="0.35">
      <c r="A1310" s="1">
        <v>42785</v>
      </c>
      <c r="D1310" s="3">
        <f ca="1"/>
        <v>6.6700613833897034E-3</v>
      </c>
      <c r="E1310" s="3">
        <f ca="1"/>
        <v>4.5776813366288282E-3</v>
      </c>
      <c r="F1310" s="3">
        <f ca="1"/>
        <v>-8.8756147105025513E-3</v>
      </c>
      <c r="G1310" s="19">
        <f ca="1">_xll.VoseOutput(,,"GBMAJ",1)+EXP(D1310)*$G1309</f>
        <v>56.616944955708121</v>
      </c>
      <c r="H1310" s="19">
        <f ca="1">_xll.VoseOutput(,,"ARCH",1)+EXP(E1310)*$G1309</f>
        <v>56.498604639407546</v>
      </c>
      <c r="I1310" s="19">
        <f ca="1">_xll.VoseOutput(,,"APARCH",1)+EXP(F1310)*$G1309</f>
        <v>55.743602207921029</v>
      </c>
    </row>
    <row r="1311" spans="1:9" x14ac:dyDescent="0.35">
      <c r="A1311" s="1">
        <v>42786</v>
      </c>
      <c r="D1311" s="3">
        <f ca="1"/>
        <v>3.481015577938909E-3</v>
      </c>
      <c r="E1311" s="3">
        <f ca="1"/>
        <v>1.0684896298980963E-2</v>
      </c>
      <c r="F1311" s="3">
        <f ca="1"/>
        <v>-2.0075758072643675E-2</v>
      </c>
      <c r="G1311" s="19">
        <f ca="1">_xll.VoseOutput(,,"GBMAJ",1)+EXP(D1311)*$G1310</f>
        <v>56.814372848498905</v>
      </c>
      <c r="H1311" s="19">
        <f ca="1">_xll.VoseOutput(,,"ARCH",1)+EXP(E1311)*$G1310</f>
        <v>57.225134576584757</v>
      </c>
      <c r="I1311" s="19">
        <f ca="1">_xll.VoseOutput(,,"APARCH",1)+EXP(F1311)*$G1310</f>
        <v>55.491650232552026</v>
      </c>
    </row>
    <row r="1312" spans="1:9" x14ac:dyDescent="0.35">
      <c r="A1312" s="1">
        <v>42787</v>
      </c>
      <c r="D1312" s="3">
        <f ca="1"/>
        <v>-4.7166447470233692E-3</v>
      </c>
      <c r="E1312" s="3">
        <f ca="1"/>
        <v>-2.0622352782918444E-3</v>
      </c>
      <c r="F1312" s="3">
        <f ca="1"/>
        <v>-2.5361233045424481E-3</v>
      </c>
      <c r="G1312" s="19">
        <f ca="1">_xll.VoseOutput(,,"GBMAJ",1)+EXP(D1312)*$G1311</f>
        <v>56.547030610054115</v>
      </c>
      <c r="H1312" s="19">
        <f ca="1">_xll.VoseOutput(,,"ARCH",1)+EXP(E1312)*$G1311</f>
        <v>56.69732897198282</v>
      </c>
      <c r="I1312" s="19">
        <f ca="1">_xll.VoseOutput(,,"APARCH",1)+EXP(F1312)*$G1311</f>
        <v>56.670467151912753</v>
      </c>
    </row>
    <row r="1313" spans="1:9" x14ac:dyDescent="0.35">
      <c r="A1313" s="1">
        <v>42788</v>
      </c>
      <c r="D1313" s="3">
        <f ca="1"/>
        <v>-8.7538690633930105E-5</v>
      </c>
      <c r="E1313" s="3">
        <f ca="1"/>
        <v>-1.7133040784267802E-2</v>
      </c>
      <c r="F1313" s="3">
        <f ca="1"/>
        <v>8.1286597166437755E-3</v>
      </c>
      <c r="G1313" s="19">
        <f ca="1">_xll.VoseOutput(,,"GBMAJ",1)+EXP(D1313)*$G1312</f>
        <v>56.542080773689534</v>
      </c>
      <c r="H1313" s="19">
        <f ca="1">_xll.VoseOutput(,,"ARCH",1)+EXP(E1313)*$G1312</f>
        <v>55.586460270904688</v>
      </c>
      <c r="I1313" s="19">
        <f ca="1">_xll.VoseOutput(,,"APARCH",1)+EXP(F1313)*$G1312</f>
        <v>57.008555427694155</v>
      </c>
    </row>
    <row r="1314" spans="1:9" x14ac:dyDescent="0.35">
      <c r="A1314" s="1">
        <v>42789</v>
      </c>
      <c r="D1314" s="3">
        <f ca="1"/>
        <v>-2.7148557540419421E-2</v>
      </c>
      <c r="E1314" s="3">
        <f ca="1"/>
        <v>2.4684195953599154E-3</v>
      </c>
      <c r="F1314" s="3">
        <f ca="1"/>
        <v>9.4341415002914195E-3</v>
      </c>
      <c r="G1314" s="19">
        <f ca="1">_xll.VoseOutput(,,"GBMAJ",1)+EXP(D1314)*$G1313</f>
        <v>55.027694554047279</v>
      </c>
      <c r="H1314" s="19">
        <f ca="1">_xll.VoseOutput(,,"ARCH",1)+EXP(E1314)*$G1313</f>
        <v>56.681822753799644</v>
      </c>
      <c r="I1314" s="19">
        <f ca="1">_xll.VoseOutput(,,"APARCH",1)+EXP(F1314)*$G1313</f>
        <v>57.078030904020039</v>
      </c>
    </row>
    <row r="1315" spans="1:9" x14ac:dyDescent="0.35">
      <c r="A1315" s="1">
        <v>42790</v>
      </c>
      <c r="D1315" s="3">
        <f ca="1"/>
        <v>-1.1782452808603919E-2</v>
      </c>
      <c r="E1315" s="3">
        <f ca="1"/>
        <v>-2.5934066069280884E-3</v>
      </c>
      <c r="F1315" s="3">
        <f ca="1"/>
        <v>1.6243259244824318E-3</v>
      </c>
      <c r="G1315" s="19">
        <f ca="1">_xll.VoseOutput(,,"GBMAJ",1)+EXP(D1315)*$G1314</f>
        <v>54.383138025001166</v>
      </c>
      <c r="H1315" s="19">
        <f ca="1">_xll.VoseOutput(,,"ARCH",1)+EXP(E1315)*$G1314</f>
        <v>54.885170259032947</v>
      </c>
      <c r="I1315" s="19">
        <f ca="1">_xll.VoseOutput(,,"APARCH",1)+EXP(F1315)*$G1314</f>
        <v>55.117150097686682</v>
      </c>
    </row>
    <row r="1316" spans="1:9" x14ac:dyDescent="0.35">
      <c r="A1316" s="1">
        <v>42791</v>
      </c>
      <c r="D1316" s="3">
        <f ca="1"/>
        <v>-5.0618977112393271E-3</v>
      </c>
      <c r="E1316" s="3">
        <f ca="1"/>
        <v>-1.0553661676195568E-3</v>
      </c>
      <c r="F1316" s="3">
        <f ca="1"/>
        <v>-1.1117766845556992E-2</v>
      </c>
      <c r="G1316" s="19">
        <f ca="1">_xll.VoseOutput(,,"GBMAJ",1)+EXP(D1316)*$G1315</f>
        <v>54.108551693370039</v>
      </c>
      <c r="H1316" s="19">
        <f ca="1">_xll.VoseOutput(,,"ARCH",1)+EXP(E1316)*$G1315</f>
        <v>54.325774176297486</v>
      </c>
      <c r="I1316" s="19">
        <f ca="1">_xll.VoseOutput(,,"APARCH",1)+EXP(F1316)*$G1315</f>
        <v>53.781867561830282</v>
      </c>
    </row>
    <row r="1317" spans="1:9" x14ac:dyDescent="0.35">
      <c r="A1317" s="1">
        <v>42792</v>
      </c>
      <c r="D1317" s="3">
        <f ca="1"/>
        <v>2.3153605350233614E-3</v>
      </c>
      <c r="E1317" s="3">
        <f ca="1"/>
        <v>-9.7719033642559849E-3</v>
      </c>
      <c r="F1317" s="3">
        <f ca="1"/>
        <v>1.4469223461980219E-3</v>
      </c>
      <c r="G1317" s="19">
        <f ca="1">_xll.VoseOutput(,,"GBMAJ",1)+EXP(D1317)*$G1316</f>
        <v>54.233977645685229</v>
      </c>
      <c r="H1317" s="19">
        <f ca="1">_xll.VoseOutput(,,"ARCH",1)+EXP(E1317)*$G1316</f>
        <v>53.582383175978705</v>
      </c>
      <c r="I1317" s="19">
        <f ca="1">_xll.VoseOutput(,,"APARCH",1)+EXP(F1317)*$G1316</f>
        <v>54.186899233670069</v>
      </c>
    </row>
    <row r="1318" spans="1:9" x14ac:dyDescent="0.35">
      <c r="A1318" s="1">
        <v>42793</v>
      </c>
      <c r="D1318" s="3">
        <f ca="1"/>
        <v>-1.1797352027314856E-2</v>
      </c>
      <c r="E1318" s="3">
        <f ca="1"/>
        <v>-9.5995306640814619E-3</v>
      </c>
      <c r="F1318" s="3">
        <f ca="1"/>
        <v>-1.2333778820867322E-2</v>
      </c>
      <c r="G1318" s="19">
        <f ca="1">_xll.VoseOutput(,,"GBMAJ",1)+EXP(D1318)*$G1317</f>
        <v>53.597919596977192</v>
      </c>
      <c r="H1318" s="19">
        <f ca="1">_xll.VoseOutput(,,"ARCH",1)+EXP(E1318)*$G1317</f>
        <v>53.715847794778313</v>
      </c>
      <c r="I1318" s="19">
        <f ca="1">_xll.VoseOutput(,,"APARCH",1)+EXP(F1318)*$G1317</f>
        <v>53.569175946947972</v>
      </c>
    </row>
    <row r="1319" spans="1:9" x14ac:dyDescent="0.35">
      <c r="A1319" s="1">
        <v>42794</v>
      </c>
      <c r="D1319" s="3">
        <f ca="1"/>
        <v>8.2121939908820218E-3</v>
      </c>
      <c r="E1319" s="3">
        <f ca="1"/>
        <v>-5.0829109524778834E-3</v>
      </c>
      <c r="F1319" s="3">
        <f ca="1"/>
        <v>3.98043154912733E-3</v>
      </c>
      <c r="G1319" s="19">
        <f ca="1">_xll.VoseOutput(,,"GBMAJ",1)+EXP(D1319)*$G1318</f>
        <v>54.039888393094444</v>
      </c>
      <c r="H1319" s="19">
        <f ca="1">_xll.VoseOutput(,,"ARCH",1)+EXP(E1319)*$G1318</f>
        <v>53.326177350309045</v>
      </c>
      <c r="I1319" s="19">
        <f ca="1">_xll.VoseOutput(,,"APARCH",1)+EXP(F1319)*$G1318</f>
        <v>53.811687609336865</v>
      </c>
    </row>
    <row r="1320" spans="1:9" x14ac:dyDescent="0.35">
      <c r="A1320" s="1">
        <v>42795</v>
      </c>
      <c r="D1320" s="3">
        <f ca="1"/>
        <v>-1.956065984395193E-2</v>
      </c>
      <c r="E1320" s="3">
        <f ca="1"/>
        <v>6.6363700689224805E-3</v>
      </c>
      <c r="F1320" s="3">
        <f ca="1"/>
        <v>-1.4719943600640578E-2</v>
      </c>
      <c r="G1320" s="19">
        <f ca="1">_xll.VoseOutput(,,"GBMAJ",1)+EXP(D1320)*$G1319</f>
        <v>52.993103793436852</v>
      </c>
      <c r="H1320" s="19">
        <f ca="1">_xll.VoseOutput(,,"ARCH",1)+EXP(E1320)*$G1319</f>
        <v>54.399709724124463</v>
      </c>
      <c r="I1320" s="19">
        <f ca="1">_xll.VoseOutput(,,"APARCH",1)+EXP(F1320)*$G1319</f>
        <v>53.250250256150139</v>
      </c>
    </row>
    <row r="1321" spans="1:9" x14ac:dyDescent="0.35">
      <c r="A1321" s="1">
        <v>42796</v>
      </c>
      <c r="D1321" s="3">
        <f ca="1"/>
        <v>-1.4681032980731479E-3</v>
      </c>
      <c r="E1321" s="3">
        <f ca="1"/>
        <v>3.2543010725147119E-4</v>
      </c>
      <c r="F1321" s="3">
        <f ca="1"/>
        <v>1.7659811198221458E-2</v>
      </c>
      <c r="G1321" s="19">
        <f ca="1">_xll.VoseOutput(,,"GBMAJ",1)+EXP(D1321)*$G1320</f>
        <v>52.915361523787148</v>
      </c>
      <c r="H1321" s="19">
        <f ca="1">_xll.VoseOutput(,,"ARCH",1)+EXP(E1321)*$G1320</f>
        <v>53.010352151303188</v>
      </c>
      <c r="I1321" s="19">
        <f ca="1">_xll.VoseOutput(,,"APARCH",1)+EXP(F1321)*$G1320</f>
        <v>53.937264311750354</v>
      </c>
    </row>
    <row r="1322" spans="1:9" x14ac:dyDescent="0.35">
      <c r="A1322" s="1">
        <v>42797</v>
      </c>
      <c r="D1322" s="3">
        <f ca="1"/>
        <v>-2.9548311905336494E-3</v>
      </c>
      <c r="E1322" s="3">
        <f ca="1"/>
        <v>3.1371944500044689E-3</v>
      </c>
      <c r="F1322" s="3">
        <f ca="1"/>
        <v>1.7334729390189253E-2</v>
      </c>
      <c r="G1322" s="19">
        <f ca="1">_xll.VoseOutput(,,"GBMAJ",1)+EXP(D1322)*$G1321</f>
        <v>52.759236338476313</v>
      </c>
      <c r="H1322" s="19">
        <f ca="1">_xll.VoseOutput(,,"ARCH",1)+EXP(E1322)*$G1321</f>
        <v>53.08162797100124</v>
      </c>
      <c r="I1322" s="19">
        <f ca="1">_xll.VoseOutput(,,"APARCH",1)+EXP(F1322)*$G1321</f>
        <v>53.840631478894444</v>
      </c>
    </row>
    <row r="1323" spans="1:9" x14ac:dyDescent="0.35">
      <c r="A1323" s="1">
        <v>42798</v>
      </c>
      <c r="D1323" s="3">
        <f ca="1"/>
        <v>4.5423288208183421E-3</v>
      </c>
      <c r="E1323" s="3">
        <f ca="1"/>
        <v>-1.9400077008849756E-2</v>
      </c>
      <c r="F1323" s="3">
        <f ca="1"/>
        <v>-2.0102035677699793E-2</v>
      </c>
      <c r="G1323" s="19">
        <f ca="1">_xll.VoseOutput(,,"GBMAJ",1)+EXP(D1323)*$G1322</f>
        <v>52.999431247399642</v>
      </c>
      <c r="H1323" s="19">
        <f ca="1">_xll.VoseOutput(,,"ARCH",1)+EXP(E1323)*$G1322</f>
        <v>51.74556750934147</v>
      </c>
      <c r="I1323" s="19">
        <f ca="1">_xll.VoseOutput(,,"APARCH",1)+EXP(F1323)*$G1322</f>
        <v>51.709257005381218</v>
      </c>
    </row>
    <row r="1324" spans="1:9" x14ac:dyDescent="0.35">
      <c r="A1324" s="1">
        <v>42799</v>
      </c>
      <c r="D1324" s="3">
        <f ca="1"/>
        <v>-1.0481036113141551E-2</v>
      </c>
      <c r="E1324" s="3">
        <f ca="1"/>
        <v>1.4071352632688858E-2</v>
      </c>
      <c r="F1324" s="3">
        <f ca="1"/>
        <v>-3.6047989254282577E-2</v>
      </c>
      <c r="G1324" s="19">
        <f ca="1">_xll.VoseOutput(,,"GBMAJ",1)+EXP(D1324)*$G1323</f>
        <v>52.446843200727457</v>
      </c>
      <c r="H1324" s="19">
        <f ca="1">_xll.VoseOutput(,,"ARCH",1)+EXP(E1324)*$G1323</f>
        <v>53.750476653798174</v>
      </c>
      <c r="I1324" s="19">
        <f ca="1">_xll.VoseOutput(,,"APARCH",1)+EXP(F1324)*$G1323</f>
        <v>51.122933502606465</v>
      </c>
    </row>
    <row r="1325" spans="1:9" x14ac:dyDescent="0.35">
      <c r="A1325" s="1">
        <v>42800</v>
      </c>
      <c r="D1325" s="3">
        <f ca="1"/>
        <v>-8.7584063961910208E-3</v>
      </c>
      <c r="E1325" s="3">
        <f ca="1"/>
        <v>-4.4912236346590015E-2</v>
      </c>
      <c r="F1325" s="3">
        <f ca="1"/>
        <v>-6.1070698334076108E-3</v>
      </c>
      <c r="G1325" s="19">
        <f ca="1">_xll.VoseOutput(,,"GBMAJ",1)+EXP(D1325)*$G1324</f>
        <v>51.98949816418714</v>
      </c>
      <c r="H1325" s="19">
        <f ca="1">_xll.VoseOutput(,,"ARCH",1)+EXP(E1325)*$G1324</f>
        <v>50.143450609302654</v>
      </c>
      <c r="I1325" s="19">
        <f ca="1">_xll.VoseOutput(,,"APARCH",1)+EXP(F1325)*$G1324</f>
        <v>52.127522715465687</v>
      </c>
    </row>
    <row r="1326" spans="1:9" x14ac:dyDescent="0.35">
      <c r="A1326" s="1">
        <v>42801</v>
      </c>
      <c r="D1326" s="3">
        <f ca="1"/>
        <v>2.0112643057948049E-3</v>
      </c>
      <c r="E1326" s="3">
        <f ca="1"/>
        <v>3.8798973100415833E-3</v>
      </c>
      <c r="F1326" s="3">
        <f ca="1"/>
        <v>-1.840534964649513E-2</v>
      </c>
      <c r="G1326" s="19">
        <f ca="1">_xll.VoseOutput(,,"GBMAJ",1)+EXP(D1326)*$G1325</f>
        <v>52.094168010199482</v>
      </c>
      <c r="H1326" s="19">
        <f ca="1">_xll.VoseOutput(,,"ARCH",1)+EXP(E1326)*$G1325</f>
        <v>52.19160389947924</v>
      </c>
      <c r="I1326" s="19">
        <f ca="1">_xll.VoseOutput(,,"APARCH",1)+EXP(F1326)*$G1325</f>
        <v>51.041365395480796</v>
      </c>
    </row>
    <row r="1327" spans="1:9" x14ac:dyDescent="0.35">
      <c r="A1327" s="1">
        <v>42802</v>
      </c>
      <c r="D1327" s="3">
        <f ca="1"/>
        <v>-1.787508022789086E-2</v>
      </c>
      <c r="E1327" s="3">
        <f ca="1"/>
        <v>1.4212284699093719E-3</v>
      </c>
      <c r="F1327" s="3">
        <f ca="1"/>
        <v>-3.1804907168929857E-2</v>
      </c>
      <c r="G1327" s="19">
        <f ca="1">_xll.VoseOutput(,,"GBMAJ",1)+EXP(D1327)*$G1326</f>
        <v>51.1712537348536</v>
      </c>
      <c r="H1327" s="19">
        <f ca="1">_xll.VoseOutput(,,"ARCH",1)+EXP(E1327)*$G1326</f>
        <v>52.168258362079335</v>
      </c>
      <c r="I1327" s="19">
        <f ca="1">_xll.VoseOutput(,,"APARCH",1)+EXP(F1327)*$G1326</f>
        <v>50.463388690896437</v>
      </c>
    </row>
    <row r="1328" spans="1:9" x14ac:dyDescent="0.35">
      <c r="A1328" s="1">
        <v>42803</v>
      </c>
      <c r="D1328" s="3">
        <f ca="1"/>
        <v>-1.1270285938231067E-2</v>
      </c>
      <c r="E1328" s="3">
        <f ca="1"/>
        <v>-2.765883300105744E-4</v>
      </c>
      <c r="F1328" s="3">
        <f ca="1"/>
        <v>-1.3439612623490074E-2</v>
      </c>
      <c r="G1328" s="19">
        <f ca="1">_xll.VoseOutput(,,"GBMAJ",1)+EXP(D1328)*$G1327</f>
        <v>50.59777676834932</v>
      </c>
      <c r="H1328" s="19">
        <f ca="1">_xll.VoseOutput(,,"ARCH",1)+EXP(E1328)*$G1327</f>
        <v>51.157102320386791</v>
      </c>
      <c r="I1328" s="19">
        <f ca="1">_xll.VoseOutput(,,"APARCH",1)+EXP(F1328)*$G1327</f>
        <v>50.488132630966085</v>
      </c>
    </row>
    <row r="1329" spans="1:9" x14ac:dyDescent="0.35">
      <c r="A1329" s="1">
        <v>42804</v>
      </c>
      <c r="D1329" s="3">
        <f ca="1"/>
        <v>-8.6338362190649387E-4</v>
      </c>
      <c r="E1329" s="3">
        <f ca="1"/>
        <v>1.3220604530538754E-2</v>
      </c>
      <c r="F1329" s="3">
        <f ca="1"/>
        <v>8.4173296109333572E-3</v>
      </c>
      <c r="G1329" s="19">
        <f ca="1">_xll.VoseOutput(,,"GBMAJ",1)+EXP(D1329)*$G1328</f>
        <v>50.554110329739132</v>
      </c>
      <c r="H1329" s="19">
        <f ca="1">_xll.VoseOutput(,,"ARCH",1)+EXP(E1329)*$G1328</f>
        <v>51.271151366843483</v>
      </c>
      <c r="I1329" s="19">
        <f ca="1">_xll.VoseOutput(,,"APARCH",1)+EXP(F1329)*$G1328</f>
        <v>51.025472435455775</v>
      </c>
    </row>
    <row r="1330" spans="1:9" x14ac:dyDescent="0.35">
      <c r="A1330" s="1">
        <v>42805</v>
      </c>
      <c r="D1330" s="3">
        <f ca="1"/>
        <v>-4.746541655043901E-3</v>
      </c>
      <c r="E1330" s="3">
        <f ca="1"/>
        <v>2.0167104703762848E-2</v>
      </c>
      <c r="F1330" s="3">
        <f ca="1"/>
        <v>3.3635478076273873E-2</v>
      </c>
      <c r="G1330" s="19">
        <f ca="1">_xll.VoseOutput(,,"GBMAJ",1)+EXP(D1330)*$G1329</f>
        <v>50.314721722668054</v>
      </c>
      <c r="H1330" s="19">
        <f ca="1">_xll.VoseOutput(,,"ARCH",1)+EXP(E1330)*$G1329</f>
        <v>51.583990309504806</v>
      </c>
      <c r="I1330" s="19">
        <f ca="1">_xll.VoseOutput(,,"APARCH",1)+EXP(F1330)*$G1329</f>
        <v>52.283442418937923</v>
      </c>
    </row>
    <row r="1331" spans="1:9" x14ac:dyDescent="0.35">
      <c r="A1331" s="1">
        <v>42806</v>
      </c>
      <c r="D1331" s="3">
        <f ca="1"/>
        <v>4.1788965035488568E-3</v>
      </c>
      <c r="E1331" s="3">
        <f ca="1"/>
        <v>2.9715118491363587E-2</v>
      </c>
      <c r="F1331" s="3">
        <f ca="1"/>
        <v>-1.5067956324776763E-2</v>
      </c>
      <c r="G1331" s="19">
        <f ca="1">_xll.VoseOutput(,,"GBMAJ",1)+EXP(D1331)*$G1330</f>
        <v>50.52542167737986</v>
      </c>
      <c r="H1331" s="19">
        <f ca="1">_xll.VoseOutput(,,"ARCH",1)+EXP(E1331)*$G1330</f>
        <v>51.832264966405532</v>
      </c>
      <c r="I1331" s="19">
        <f ca="1">_xll.VoseOutput(,,"APARCH",1)+EXP(F1331)*$G1330</f>
        <v>49.562264922990693</v>
      </c>
    </row>
    <row r="1332" spans="1:9" x14ac:dyDescent="0.35">
      <c r="A1332" s="1">
        <v>42807</v>
      </c>
      <c r="D1332" s="3">
        <f ca="1"/>
        <v>-1.8461774325353036E-2</v>
      </c>
      <c r="E1332" s="3">
        <f ca="1"/>
        <v>1.418544452673563E-3</v>
      </c>
      <c r="F1332" s="3">
        <f ca="1"/>
        <v>2.3674435411245844E-2</v>
      </c>
      <c r="G1332" s="19">
        <f ca="1">_xll.VoseOutput(,,"GBMAJ",1)+EXP(D1332)*$G1331</f>
        <v>49.601190469545976</v>
      </c>
      <c r="H1332" s="19">
        <f ca="1">_xll.VoseOutput(,,"ARCH",1)+EXP(E1332)*$G1331</f>
        <v>50.597145093419037</v>
      </c>
      <c r="I1332" s="19">
        <f ca="1">_xll.VoseOutput(,,"APARCH",1)+EXP(F1332)*$G1331</f>
        <v>51.735854127309622</v>
      </c>
    </row>
    <row r="1333" spans="1:9" x14ac:dyDescent="0.35">
      <c r="A1333" s="1">
        <v>42808</v>
      </c>
      <c r="D1333" s="3">
        <f ca="1"/>
        <v>-4.9996738531458418E-3</v>
      </c>
      <c r="E1333" s="3">
        <f ca="1"/>
        <v>8.433722210881768E-3</v>
      </c>
      <c r="F1333" s="3">
        <f ca="1"/>
        <v>4.2575567601590078E-3</v>
      </c>
      <c r="G1333" s="19">
        <f ca="1">_xll.VoseOutput(,,"GBMAJ",1)+EXP(D1333)*$G1332</f>
        <v>49.353819596601767</v>
      </c>
      <c r="H1333" s="19">
        <f ca="1">_xll.VoseOutput(,,"ARCH",1)+EXP(E1333)*$G1332</f>
        <v>50.021282109383222</v>
      </c>
      <c r="I1333" s="19">
        <f ca="1">_xll.VoseOutput(,,"APARCH",1)+EXP(F1333)*$G1332</f>
        <v>49.812820547194335</v>
      </c>
    </row>
    <row r="1334" spans="1:9" x14ac:dyDescent="0.35">
      <c r="A1334" s="1">
        <v>42809</v>
      </c>
      <c r="D1334" s="3">
        <f ca="1"/>
        <v>2.605390785708378E-2</v>
      </c>
      <c r="E1334" s="3">
        <f ca="1"/>
        <v>-1.5318338453451376E-2</v>
      </c>
      <c r="F1334" s="3">
        <f ca="1"/>
        <v>1.8009707055589566E-3</v>
      </c>
      <c r="G1334" s="19">
        <f ca="1">_xll.VoseOutput(,,"GBMAJ",1)+EXP(D1334)*$G1333</f>
        <v>50.656576729457974</v>
      </c>
      <c r="H1334" s="19">
        <f ca="1">_xll.VoseOutput(,,"ARCH",1)+EXP(E1334)*$G1333</f>
        <v>48.603562103847096</v>
      </c>
      <c r="I1334" s="19">
        <f ca="1">_xll.VoseOutput(,,"APARCH",1)+EXP(F1334)*$G1333</f>
        <v>49.442784467419344</v>
      </c>
    </row>
    <row r="1335" spans="1:9" x14ac:dyDescent="0.35">
      <c r="A1335" s="1">
        <v>42810</v>
      </c>
      <c r="D1335" s="3">
        <f ca="1"/>
        <v>-1.184748829657245E-2</v>
      </c>
      <c r="E1335" s="3">
        <f ca="1"/>
        <v>-2.4167177281889957E-2</v>
      </c>
      <c r="F1335" s="3">
        <f ca="1"/>
        <v>1.0365396774104805E-2</v>
      </c>
      <c r="G1335" s="19">
        <f ca="1">_xll.VoseOutput(,,"GBMAJ",1)+EXP(D1335)*$G1334</f>
        <v>50.05996468512172</v>
      </c>
      <c r="H1335" s="19">
        <f ca="1">_xll.VoseOutput(,,"ARCH",1)+EXP(E1335)*$G1334</f>
        <v>49.447024855994641</v>
      </c>
      <c r="I1335" s="19">
        <f ca="1">_xll.VoseOutput(,,"APARCH",1)+EXP(F1335)*$G1334</f>
        <v>51.184382981406706</v>
      </c>
    </row>
    <row r="1336" spans="1:9" x14ac:dyDescent="0.35">
      <c r="A1336" s="1">
        <v>42811</v>
      </c>
      <c r="D1336" s="3">
        <f ca="1"/>
        <v>1.0864001675578522E-2</v>
      </c>
      <c r="E1336" s="3">
        <f ca="1"/>
        <v>2.2145322626879356E-4</v>
      </c>
      <c r="F1336" s="3">
        <f ca="1"/>
        <v>-4.5741624030377119E-2</v>
      </c>
      <c r="G1336" s="19">
        <f ca="1">_xll.VoseOutput(,,"GBMAJ",1)+EXP(D1336)*$G1335</f>
        <v>50.606781154633723</v>
      </c>
      <c r="H1336" s="19">
        <f ca="1">_xll.VoseOutput(,,"ARCH",1)+EXP(E1336)*$G1335</f>
        <v>50.071051853407425</v>
      </c>
      <c r="I1336" s="19">
        <f ca="1">_xll.VoseOutput(,,"APARCH",1)+EXP(F1336)*$G1335</f>
        <v>47.821721287576082</v>
      </c>
    </row>
    <row r="1337" spans="1:9" x14ac:dyDescent="0.35">
      <c r="A1337" s="1">
        <v>42812</v>
      </c>
      <c r="D1337" s="3">
        <f ca="1"/>
        <v>6.7420950161519444E-3</v>
      </c>
      <c r="E1337" s="3">
        <f ca="1"/>
        <v>-1.2115627109417154E-2</v>
      </c>
      <c r="F1337" s="3">
        <f ca="1"/>
        <v>-3.4839184540997243E-3</v>
      </c>
      <c r="G1337" s="19">
        <f ca="1">_xll.VoseOutput(,,"GBMAJ",1)+EXP(D1337)*$G1336</f>
        <v>50.949129657897956</v>
      </c>
      <c r="H1337" s="19">
        <f ca="1">_xll.VoseOutput(,,"ARCH",1)+EXP(E1337)*$G1336</f>
        <v>49.997347554875653</v>
      </c>
      <c r="I1337" s="19">
        <f ca="1">_xll.VoseOutput(,,"APARCH",1)+EXP(F1337)*$G1336</f>
        <v>50.430778024166166</v>
      </c>
    </row>
    <row r="1338" spans="1:9" x14ac:dyDescent="0.35">
      <c r="A1338" s="1">
        <v>42813</v>
      </c>
      <c r="D1338" s="3">
        <f ca="1"/>
        <v>4.9812407052110264E-3</v>
      </c>
      <c r="E1338" s="3">
        <f ca="1"/>
        <v>-2.1819158020562501E-2</v>
      </c>
      <c r="F1338" s="3">
        <f ca="1"/>
        <v>2.0759247469007169E-4</v>
      </c>
      <c r="G1338" s="19">
        <f ca="1">_xll.VoseOutput(,,"GBMAJ",1)+EXP(D1338)*$G1337</f>
        <v>51.203552681527896</v>
      </c>
      <c r="H1338" s="19">
        <f ca="1">_xll.VoseOutput(,,"ARCH",1)+EXP(E1338)*$G1337</f>
        <v>49.849502639842548</v>
      </c>
      <c r="I1338" s="19">
        <f ca="1">_xll.VoseOutput(,,"APARCH",1)+EXP(F1338)*$G1337</f>
        <v>50.959707411700002</v>
      </c>
    </row>
    <row r="1339" spans="1:9" x14ac:dyDescent="0.35">
      <c r="A1339" s="1">
        <v>42814</v>
      </c>
      <c r="D1339" s="3">
        <f ca="1"/>
        <v>2.6623466225678849E-2</v>
      </c>
      <c r="E1339" s="3">
        <f ca="1"/>
        <v>3.1701297889289881E-2</v>
      </c>
      <c r="F1339" s="3">
        <f ca="1"/>
        <v>-2.6301907499316226E-3</v>
      </c>
      <c r="G1339" s="19">
        <f ca="1">_xll.VoseOutput(,,"GBMAJ",1)+EXP(D1339)*$G1338</f>
        <v>52.585077626191186</v>
      </c>
      <c r="H1339" s="19">
        <f ca="1">_xll.VoseOutput(,,"ARCH",1)+EXP(E1339)*$G1338</f>
        <v>52.852774884000603</v>
      </c>
      <c r="I1339" s="19">
        <f ca="1">_xll.VoseOutput(,,"APARCH",1)+EXP(F1339)*$G1338</f>
        <v>51.069054526340224</v>
      </c>
    </row>
    <row r="1340" spans="1:9" x14ac:dyDescent="0.35">
      <c r="A1340" s="1">
        <v>42815</v>
      </c>
      <c r="D1340" s="3">
        <f ca="1"/>
        <v>8.2242354885902341E-3</v>
      </c>
      <c r="E1340" s="3">
        <f ca="1"/>
        <v>-5.5698065890768152E-3</v>
      </c>
      <c r="F1340" s="3">
        <f ca="1"/>
        <v>-2.065179703434819E-2</v>
      </c>
      <c r="G1340" s="19">
        <f ca="1">_xll.VoseOutput(,,"GBMAJ",1)+EXP(D1340)*$G1339</f>
        <v>53.01933294911457</v>
      </c>
      <c r="H1340" s="19">
        <f ca="1">_xll.VoseOutput(,,"ARCH",1)+EXP(E1340)*$G1339</f>
        <v>52.293003068817953</v>
      </c>
      <c r="I1340" s="19">
        <f ca="1">_xll.VoseOutput(,,"APARCH",1)+EXP(F1340)*$G1339</f>
        <v>51.510238160287564</v>
      </c>
    </row>
    <row r="1341" spans="1:9" x14ac:dyDescent="0.35">
      <c r="A1341" s="1">
        <v>42816</v>
      </c>
      <c r="D1341" s="3">
        <f ca="1"/>
        <v>-1.892525560269781E-3</v>
      </c>
      <c r="E1341" s="3">
        <f ca="1"/>
        <v>-1.2493630246700598E-2</v>
      </c>
      <c r="F1341" s="3">
        <f ca="1"/>
        <v>5.9619523246112653E-3</v>
      </c>
      <c r="G1341" s="19">
        <f ca="1">_xll.VoseOutput(,,"GBMAJ",1)+EXP(D1341)*$G1340</f>
        <v>52.919087394877167</v>
      </c>
      <c r="H1341" s="19">
        <f ca="1">_xll.VoseOutput(,,"ARCH",1)+EXP(E1341)*$G1340</f>
        <v>52.361049743446465</v>
      </c>
      <c r="I1341" s="19">
        <f ca="1">_xll.VoseOutput(,,"APARCH",1)+EXP(F1341)*$G1340</f>
        <v>53.336375842644294</v>
      </c>
    </row>
    <row r="1342" spans="1:9" x14ac:dyDescent="0.35">
      <c r="A1342" s="1">
        <v>42817</v>
      </c>
      <c r="D1342" s="3">
        <f ca="1"/>
        <v>-5.0436269890653529E-3</v>
      </c>
      <c r="E1342" s="3">
        <f ca="1"/>
        <v>1.6102480085381666E-2</v>
      </c>
      <c r="F1342" s="3">
        <f ca="1"/>
        <v>7.116636796636551E-3</v>
      </c>
      <c r="G1342" s="19">
        <f ca="1">_xll.VoseOutput(,,"GBMAJ",1)+EXP(D1342)*$G1341</f>
        <v>52.652855209744267</v>
      </c>
      <c r="H1342" s="19">
        <f ca="1">_xll.VoseOutput(,,"ARCH",1)+EXP(E1342)*$G1341</f>
        <v>53.778113610737527</v>
      </c>
      <c r="I1342" s="19">
        <f ca="1">_xll.VoseOutput(,,"APARCH",1)+EXP(F1342)*$G1341</f>
        <v>53.297036587893537</v>
      </c>
    </row>
    <row r="1343" spans="1:9" x14ac:dyDescent="0.35">
      <c r="A1343" s="1">
        <v>42818</v>
      </c>
      <c r="D1343" s="3">
        <f ca="1"/>
        <v>3.0837230387267503E-2</v>
      </c>
      <c r="E1343" s="3">
        <f ca="1"/>
        <v>8.8509089739632219E-3</v>
      </c>
      <c r="F1343" s="3">
        <f ca="1"/>
        <v>6.0843079864890412E-3</v>
      </c>
      <c r="G1343" s="19">
        <f ca="1">_xll.VoseOutput(,,"GBMAJ",1)+EXP(D1343)*$G1342</f>
        <v>54.301817481911229</v>
      </c>
      <c r="H1343" s="19">
        <f ca="1">_xll.VoseOutput(,,"ARCH",1)+EXP(E1343)*$G1342</f>
        <v>53.120949311753719</v>
      </c>
      <c r="I1343" s="19">
        <f ca="1">_xll.VoseOutput(,,"APARCH",1)+EXP(F1343)*$G1342</f>
        <v>52.974187949607241</v>
      </c>
    </row>
    <row r="1344" spans="1:9" x14ac:dyDescent="0.35">
      <c r="A1344" s="1">
        <v>42819</v>
      </c>
      <c r="D1344" s="3">
        <f ca="1"/>
        <v>-1.913711240208818E-2</v>
      </c>
      <c r="E1344" s="3">
        <f ca="1"/>
        <v>-3.6505361945745282E-3</v>
      </c>
      <c r="F1344" s="3">
        <f ca="1"/>
        <v>-1.7755113331136808E-2</v>
      </c>
      <c r="G1344" s="19">
        <f ca="1">_xll.VoseOutput(,,"GBMAJ",1)+EXP(D1344)*$G1343</f>
        <v>53.272517821863552</v>
      </c>
      <c r="H1344" s="19">
        <f ca="1">_xll.VoseOutput(,,"ARCH",1)+EXP(E1344)*$G1343</f>
        <v>54.103948116143812</v>
      </c>
      <c r="I1344" s="19">
        <f ca="1">_xll.VoseOutput(,,"APARCH",1)+EXP(F1344)*$G1343</f>
        <v>53.346191288606029</v>
      </c>
    </row>
    <row r="1345" spans="1:9" x14ac:dyDescent="0.35">
      <c r="A1345" s="1">
        <v>42820</v>
      </c>
      <c r="D1345" s="3">
        <f ca="1"/>
        <v>-7.4537779122944708E-3</v>
      </c>
      <c r="E1345" s="3">
        <f ca="1"/>
        <v>-4.2678707042150248E-3</v>
      </c>
      <c r="F1345" s="3">
        <f ca="1"/>
        <v>1.106085740146725E-2</v>
      </c>
      <c r="G1345" s="19">
        <f ca="1">_xll.VoseOutput(,,"GBMAJ",1)+EXP(D1345)*$G1344</f>
        <v>52.87691251385553</v>
      </c>
      <c r="H1345" s="19">
        <f ca="1">_xll.VoseOutput(,,"ARCH",1)+EXP(E1345)*$G1344</f>
        <v>53.045642086237706</v>
      </c>
      <c r="I1345" s="19">
        <f ca="1">_xll.VoseOutput(,,"APARCH",1)+EXP(F1345)*$G1344</f>
        <v>53.865028341331509</v>
      </c>
    </row>
    <row r="1346" spans="1:9" x14ac:dyDescent="0.35">
      <c r="A1346" s="1">
        <v>42821</v>
      </c>
      <c r="D1346" s="3">
        <f ca="1"/>
        <v>-8.6087915305643053E-3</v>
      </c>
      <c r="E1346" s="3">
        <f ca="1"/>
        <v>-3.6227142408389049E-2</v>
      </c>
      <c r="F1346" s="3">
        <f ca="1"/>
        <v>-2.2033892066345481E-3</v>
      </c>
      <c r="G1346" s="19">
        <f ca="1">_xll.VoseOutput(,,"GBMAJ",1)+EXP(D1346)*$G1345</f>
        <v>52.423659974810995</v>
      </c>
      <c r="H1346" s="19">
        <f ca="1">_xll.VoseOutput(,,"ARCH",1)+EXP(E1346)*$G1345</f>
        <v>50.995615823226458</v>
      </c>
      <c r="I1346" s="19">
        <f ca="1">_xll.VoseOutput(,,"APARCH",1)+EXP(F1346)*$G1345</f>
        <v>52.760532358016697</v>
      </c>
    </row>
    <row r="1347" spans="1:9" x14ac:dyDescent="0.35">
      <c r="A1347" s="1">
        <v>42822</v>
      </c>
      <c r="D1347" s="3">
        <f ca="1"/>
        <v>2.3511266739969033E-2</v>
      </c>
      <c r="E1347" s="3">
        <f ca="1"/>
        <v>-1.0721301525804429E-2</v>
      </c>
      <c r="F1347" s="3">
        <f ca="1"/>
        <v>1.2885017551988062E-2</v>
      </c>
      <c r="G1347" s="19">
        <f ca="1">_xll.VoseOutput(,,"GBMAJ",1)+EXP(D1347)*$G1346</f>
        <v>53.670810219587295</v>
      </c>
      <c r="H1347" s="19">
        <f ca="1">_xll.VoseOutput(,,"ARCH",1)+EXP(E1347)*$G1346</f>
        <v>51.864612323382232</v>
      </c>
      <c r="I1347" s="19">
        <f ca="1">_xll.VoseOutput(,,"APARCH",1)+EXP(F1347)*$G1346</f>
        <v>53.103510289432791</v>
      </c>
    </row>
    <row r="1348" spans="1:9" x14ac:dyDescent="0.35">
      <c r="A1348" s="1">
        <v>42823</v>
      </c>
      <c r="D1348" s="3">
        <f ca="1"/>
        <v>-5.5948895668901516E-3</v>
      </c>
      <c r="E1348" s="3">
        <f ca="1"/>
        <v>-2.4879428783642934E-2</v>
      </c>
      <c r="F1348" s="3">
        <f ca="1"/>
        <v>-5.9152933791353935E-3</v>
      </c>
      <c r="G1348" s="19">
        <f ca="1">_xll.VoseOutput(,,"GBMAJ",1)+EXP(D1348)*$G1347</f>
        <v>53.371366422050968</v>
      </c>
      <c r="H1348" s="19">
        <f ca="1">_xll.VoseOutput(,,"ARCH",1)+EXP(E1348)*$G1347</f>
        <v>52.351984955743788</v>
      </c>
      <c r="I1348" s="19">
        <f ca="1">_xll.VoseOutput(,,"APARCH",1)+EXP(F1348)*$G1347</f>
        <v>53.354268772007003</v>
      </c>
    </row>
    <row r="1349" spans="1:9" x14ac:dyDescent="0.35">
      <c r="A1349" s="1">
        <v>42824</v>
      </c>
      <c r="D1349" s="3">
        <f ca="1"/>
        <v>-4.4597648466995071E-3</v>
      </c>
      <c r="E1349" s="3">
        <f ca="1"/>
        <v>1.8789517349782937E-2</v>
      </c>
      <c r="F1349" s="3">
        <f ca="1"/>
        <v>3.039382813332442E-3</v>
      </c>
      <c r="G1349" s="19">
        <f ca="1">_xll.VoseOutput(,,"GBMAJ",1)+EXP(D1349)*$G1348</f>
        <v>53.133872655074164</v>
      </c>
      <c r="H1349" s="19">
        <f ca="1">_xll.VoseOutput(,,"ARCH",1)+EXP(E1349)*$G1348</f>
        <v>54.383669195406</v>
      </c>
      <c r="I1349" s="19">
        <f ca="1">_xll.VoseOutput(,,"APARCH",1)+EXP(F1349)*$G1348</f>
        <v>53.533829204104826</v>
      </c>
    </row>
    <row r="1350" spans="1:9" x14ac:dyDescent="0.35">
      <c r="A1350" s="1">
        <v>42825</v>
      </c>
      <c r="D1350" s="3">
        <f ca="1"/>
        <v>-1.2764927308033261E-2</v>
      </c>
      <c r="E1350" s="3">
        <f ca="1"/>
        <v>3.3234107455162296E-2</v>
      </c>
      <c r="F1350" s="3">
        <f ca="1"/>
        <v>-9.8069770277378499E-3</v>
      </c>
      <c r="G1350" s="19">
        <f ca="1">_xll.VoseOutput(,,"GBMAJ",1)+EXP(D1350)*$G1349</f>
        <v>52.459933178392006</v>
      </c>
      <c r="H1350" s="19">
        <f ca="1">_xll.VoseOutput(,,"ARCH",1)+EXP(E1350)*$G1349</f>
        <v>54.92940061170038</v>
      </c>
      <c r="I1350" s="19">
        <f ca="1">_xll.VoseOutput(,,"APARCH",1)+EXP(F1350)*$G1349</f>
        <v>52.615336777192383</v>
      </c>
    </row>
    <row r="1351" spans="1:9" x14ac:dyDescent="0.35">
      <c r="A1351" s="1">
        <v>42826</v>
      </c>
      <c r="D1351" s="3">
        <f ca="1"/>
        <v>-1.196943025838372E-2</v>
      </c>
      <c r="E1351" s="3">
        <f ca="1"/>
        <v>9.6855640221537621E-3</v>
      </c>
      <c r="F1351" s="3">
        <f ca="1"/>
        <v>1.2131785543829984E-3</v>
      </c>
      <c r="G1351" s="19">
        <f ca="1">_xll.VoseOutput(,,"GBMAJ",1)+EXP(D1351)*$G1350</f>
        <v>51.835760613784409</v>
      </c>
      <c r="H1351" s="19">
        <f ca="1">_xll.VoseOutput(,,"ARCH",1)+EXP(E1351)*$G1350</f>
        <v>52.970505820393477</v>
      </c>
      <c r="I1351" s="19">
        <f ca="1">_xll.VoseOutput(,,"APARCH",1)+EXP(F1351)*$G1350</f>
        <v>52.52361506522751</v>
      </c>
    </row>
    <row r="1352" spans="1:9" x14ac:dyDescent="0.35">
      <c r="A1352" s="1">
        <v>42827</v>
      </c>
      <c r="D1352" s="3">
        <f ca="1"/>
        <v>3.8458585102852938E-3</v>
      </c>
      <c r="E1352" s="3">
        <f ca="1"/>
        <v>-5.4225908531090813E-3</v>
      </c>
      <c r="F1352" s="3">
        <f ca="1"/>
        <v>-1.0380405016723325E-2</v>
      </c>
      <c r="G1352" s="19">
        <f ca="1">_xll.VoseOutput(,,"GBMAJ",1)+EXP(D1352)*$G1351</f>
        <v>52.035497448494809</v>
      </c>
      <c r="H1352" s="19">
        <f ca="1">_xll.VoseOutput(,,"ARCH",1)+EXP(E1352)*$G1351</f>
        <v>51.555437218851694</v>
      </c>
      <c r="I1352" s="19">
        <f ca="1">_xll.VoseOutput(,,"APARCH",1)+EXP(F1352)*$G1351</f>
        <v>51.30046751047356</v>
      </c>
    </row>
    <row r="1353" spans="1:9" x14ac:dyDescent="0.35">
      <c r="A1353" s="1">
        <v>42828</v>
      </c>
      <c r="D1353" s="3">
        <f ca="1"/>
        <v>-1.2202704602898309E-2</v>
      </c>
      <c r="E1353" s="3">
        <f ca="1"/>
        <v>-1.5510983579221253E-2</v>
      </c>
      <c r="F1353" s="3">
        <f ca="1"/>
        <v>1.292734644806327E-2</v>
      </c>
      <c r="G1353" s="19">
        <f ca="1">_xll.VoseOutput(,,"GBMAJ",1)+EXP(D1353)*$G1352</f>
        <v>51.404382132536774</v>
      </c>
      <c r="H1353" s="19">
        <f ca="1">_xll.VoseOutput(,,"ARCH",1)+EXP(E1353)*$G1352</f>
        <v>51.234603088905665</v>
      </c>
      <c r="I1353" s="19">
        <f ca="1">_xll.VoseOutput(,,"APARCH",1)+EXP(F1353)*$G1352</f>
        <v>52.712545137848188</v>
      </c>
    </row>
    <row r="1354" spans="1:9" x14ac:dyDescent="0.35">
      <c r="A1354" s="1">
        <v>42829</v>
      </c>
      <c r="D1354" s="3">
        <f ca="1"/>
        <v>1.2315206029206993E-2</v>
      </c>
      <c r="E1354" s="3">
        <f ca="1"/>
        <v>1.8047048415965959E-2</v>
      </c>
      <c r="F1354" s="3">
        <f ca="1"/>
        <v>-3.606621133948882E-2</v>
      </c>
      <c r="G1354" s="19">
        <f ca="1">_xll.VoseOutput(,,"GBMAJ",1)+EXP(D1354)*$G1353</f>
        <v>52.041351845484279</v>
      </c>
      <c r="H1354" s="19">
        <f ca="1">_xll.VoseOutput(,,"ARCH",1)+EXP(E1354)*$G1353</f>
        <v>52.340501191285547</v>
      </c>
      <c r="I1354" s="19">
        <f ca="1">_xll.VoseOutput(,,"APARCH",1)+EXP(F1354)*$G1353</f>
        <v>49.583455170977643</v>
      </c>
    </row>
    <row r="1355" spans="1:9" x14ac:dyDescent="0.35">
      <c r="A1355" s="1">
        <v>42830</v>
      </c>
      <c r="D1355" s="3">
        <f ca="1"/>
        <v>1.1396461495377055E-2</v>
      </c>
      <c r="E1355" s="3">
        <f ca="1"/>
        <v>1.2958529302171449E-2</v>
      </c>
      <c r="F1355" s="3">
        <f ca="1"/>
        <v>-7.8259248026880147E-3</v>
      </c>
      <c r="G1355" s="19">
        <f ca="1">_xll.VoseOutput(,,"GBMAJ",1)+EXP(D1355)*$G1354</f>
        <v>52.637831530991626</v>
      </c>
      <c r="H1355" s="19">
        <f ca="1">_xll.VoseOutput(,,"ARCH",1)+EXP(E1355)*$G1354</f>
        <v>52.72011964612112</v>
      </c>
      <c r="I1355" s="19">
        <f ca="1">_xll.VoseOutput(,,"APARCH",1)+EXP(F1355)*$G1354</f>
        <v>51.635669629072851</v>
      </c>
    </row>
    <row r="1356" spans="1:9" x14ac:dyDescent="0.35">
      <c r="A1356" s="1">
        <v>42831</v>
      </c>
      <c r="D1356" s="3">
        <f ca="1"/>
        <v>-1.3901832111963927E-2</v>
      </c>
      <c r="E1356" s="3">
        <f ca="1"/>
        <v>8.7401003123355071E-3</v>
      </c>
      <c r="F1356" s="3">
        <f ca="1"/>
        <v>-5.0948060934760068E-3</v>
      </c>
      <c r="G1356" s="19">
        <f ca="1">_xll.VoseOutput(,,"GBMAJ",1)+EXP(D1356)*$G1355</f>
        <v>51.911132164119294</v>
      </c>
      <c r="H1356" s="19">
        <f ca="1">_xll.VoseOutput(,,"ARCH",1)+EXP(E1356)*$G1355</f>
        <v>53.099907813856447</v>
      </c>
      <c r="I1356" s="19">
        <f ca="1">_xll.VoseOutput(,,"APARCH",1)+EXP(F1356)*$G1355</f>
        <v>52.370333988834375</v>
      </c>
    </row>
    <row r="1357" spans="1:9" x14ac:dyDescent="0.35">
      <c r="A1357" s="1">
        <v>42832</v>
      </c>
      <c r="D1357" s="3">
        <f ca="1"/>
        <v>-1.1735320532312465E-2</v>
      </c>
      <c r="E1357" s="3">
        <f ca="1"/>
        <v>-2.4872446495025208E-2</v>
      </c>
      <c r="F1357" s="3">
        <f ca="1"/>
        <v>-1.7588924340295211E-2</v>
      </c>
      <c r="G1357" s="19">
        <f ca="1">_xll.VoseOutput(,,"GBMAJ",1)+EXP(D1357)*$G1356</f>
        <v>51.305498989214833</v>
      </c>
      <c r="H1357" s="19">
        <f ca="1">_xll.VoseOutput(,,"ARCH",1)+EXP(E1357)*$G1356</f>
        <v>50.635900118913142</v>
      </c>
      <c r="I1357" s="19">
        <f ca="1">_xll.VoseOutput(,,"APARCH",1)+EXP(F1357)*$G1356</f>
        <v>51.006054195584362</v>
      </c>
    </row>
    <row r="1358" spans="1:9" x14ac:dyDescent="0.35">
      <c r="A1358" s="1">
        <v>42833</v>
      </c>
      <c r="D1358" s="3">
        <f ca="1"/>
        <v>1.8693150371240641E-4</v>
      </c>
      <c r="E1358" s="3">
        <f ca="1"/>
        <v>-1.7707204437216309E-2</v>
      </c>
      <c r="F1358" s="3">
        <f ca="1"/>
        <v>-3.6822336752310209E-3</v>
      </c>
      <c r="G1358" s="19">
        <f ca="1">_xll.VoseOutput(,,"GBMAJ",1)+EXP(D1358)*$G1357</f>
        <v>51.315090499739419</v>
      </c>
      <c r="H1358" s="19">
        <f ca="1">_xll.VoseOutput(,,"ARCH",1)+EXP(E1358)*$G1357</f>
        <v>50.405018058153324</v>
      </c>
      <c r="I1358" s="19">
        <f ca="1">_xll.VoseOutput(,,"APARCH",1)+EXP(F1358)*$G1357</f>
        <v>51.116927548234827</v>
      </c>
    </row>
    <row r="1359" spans="1:9" x14ac:dyDescent="0.35">
      <c r="A1359" s="1">
        <v>42834</v>
      </c>
      <c r="D1359" s="3">
        <f ca="1"/>
        <v>-1.811918749704465E-2</v>
      </c>
      <c r="E1359" s="3">
        <f ca="1"/>
        <v>-1.1159929811109012E-2</v>
      </c>
      <c r="F1359" s="3">
        <f ca="1"/>
        <v>-1.2168688755256648E-3</v>
      </c>
      <c r="G1359" s="19">
        <f ca="1">_xll.VoseOutput(,,"GBMAJ",1)+EXP(D1359)*$G1358</f>
        <v>50.393675606769328</v>
      </c>
      <c r="H1359" s="19">
        <f ca="1">_xll.VoseOutput(,,"ARCH",1)+EXP(E1359)*$G1358</f>
        <v>50.745601331611425</v>
      </c>
      <c r="I1359" s="19">
        <f ca="1">_xll.VoseOutput(,,"APARCH",1)+EXP(F1359)*$G1358</f>
        <v>51.252684740779081</v>
      </c>
    </row>
    <row r="1360" spans="1:9" x14ac:dyDescent="0.35">
      <c r="A1360" s="1">
        <v>42835</v>
      </c>
      <c r="D1360" s="3">
        <f ca="1"/>
        <v>-8.3742537735129186E-4</v>
      </c>
      <c r="E1360" s="3">
        <f ca="1"/>
        <v>1.1123066617158721E-2</v>
      </c>
      <c r="F1360" s="3">
        <f ca="1"/>
        <v>2.6008077165281026E-2</v>
      </c>
      <c r="G1360" s="19">
        <f ca="1">_xll.VoseOutput(,,"GBMAJ",1)+EXP(D1360)*$G1359</f>
        <v>50.351492329097013</v>
      </c>
      <c r="H1360" s="19">
        <f ca="1">_xll.VoseOutput(,,"ARCH",1)+EXP(E1360)*$G1359</f>
        <v>50.95733682681913</v>
      </c>
      <c r="I1360" s="19">
        <f ca="1">_xll.VoseOutput(,,"APARCH",1)+EXP(F1360)*$G1359</f>
        <v>51.721510580816975</v>
      </c>
    </row>
    <row r="1361" spans="1:1" x14ac:dyDescent="0.35">
      <c r="A1361" s="1"/>
    </row>
    <row r="1362" spans="1:1" x14ac:dyDescent="0.35">
      <c r="A1362" s="1"/>
    </row>
    <row r="1363" spans="1:1" x14ac:dyDescent="0.35">
      <c r="A1363" s="1"/>
    </row>
    <row r="1364" spans="1:1" x14ac:dyDescent="0.35">
      <c r="A1364" s="1"/>
    </row>
    <row r="1365" spans="1:1" x14ac:dyDescent="0.35">
      <c r="A1365" s="1"/>
    </row>
    <row r="1366" spans="1:1" x14ac:dyDescent="0.35">
      <c r="A1366" s="1"/>
    </row>
    <row r="1367" spans="1:1" x14ac:dyDescent="0.35">
      <c r="A1367" s="1"/>
    </row>
    <row r="1368" spans="1:1" x14ac:dyDescent="0.35">
      <c r="A1368" s="1"/>
    </row>
    <row r="1369" spans="1:1" x14ac:dyDescent="0.35">
      <c r="A1369" s="1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span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BMYTS!A2:A2</xm:f>
              <xm:sqref>B2</xm:sqref>
            </x14:sparkline>
            <x14:sparkline>
              <xm:f>BMYTS!A3:A3</xm:f>
              <xm:sqref>B3</xm:sqref>
            </x14:sparkline>
            <x14:sparkline>
              <xm:f>BMYTS!A4:A4</xm:f>
              <xm:sqref>B4</xm:sqref>
            </x14:sparkline>
            <x14:sparkline>
              <xm:f>BMYTS!A5:A5</xm:f>
              <xm:sqref>B5</xm:sqref>
            </x14:sparkline>
            <x14:sparkline>
              <xm:f>BMYTS!A6:A6</xm:f>
              <xm:sqref>B6</xm:sqref>
            </x14:sparkline>
            <x14:sparkline>
              <xm:f>BMYTS!A7:A7</xm:f>
              <xm:sqref>B7</xm:sqref>
            </x14:sparkline>
            <x14:sparkline>
              <xm:f>BMYTS!A8:A8</xm:f>
              <xm:sqref>B8</xm:sqref>
            </x14:sparkline>
            <x14:sparkline>
              <xm:f>BMYTS!A9:A9</xm:f>
              <xm:sqref>B9</xm:sqref>
            </x14:sparkline>
            <x14:sparkline>
              <xm:f>BMYTS!A10:A10</xm:f>
              <xm:sqref>B10</xm:sqref>
            </x14:sparkline>
            <x14:sparkline>
              <xm:f>BMYTS!A11:A11</xm:f>
              <xm:sqref>B11</xm:sqref>
            </x14:sparkline>
            <x14:sparkline>
              <xm:f>BMYTS!A12:A12</xm:f>
              <xm:sqref>B12</xm:sqref>
            </x14:sparkline>
            <x14:sparkline>
              <xm:f>BMYTS!A13:A13</xm:f>
              <xm:sqref>B13</xm:sqref>
            </x14:sparkline>
            <x14:sparkline>
              <xm:f>BMYTS!A14:A14</xm:f>
              <xm:sqref>B14</xm:sqref>
            </x14:sparkline>
            <x14:sparkline>
              <xm:f>BMYTS!A15:A15</xm:f>
              <xm:sqref>B15</xm:sqref>
            </x14:sparkline>
            <x14:sparkline>
              <xm:f>BMYTS!A16:A16</xm:f>
              <xm:sqref>B16</xm:sqref>
            </x14:sparkline>
            <x14:sparkline>
              <xm:f>BMYTS!A17:A17</xm:f>
              <xm:sqref>B17</xm:sqref>
            </x14:sparkline>
            <x14:sparkline>
              <xm:f>BMYTS!A18:A18</xm:f>
              <xm:sqref>B18</xm:sqref>
            </x14:sparkline>
            <x14:sparkline>
              <xm:f>BMYTS!A19:A19</xm:f>
              <xm:sqref>B19</xm:sqref>
            </x14:sparkline>
            <x14:sparkline>
              <xm:f>BMYTS!A20:A20</xm:f>
              <xm:sqref>B20</xm:sqref>
            </x14:sparkline>
            <x14:sparkline>
              <xm:f>BMYTS!A21:A21</xm:f>
              <xm:sqref>B21</xm:sqref>
            </x14:sparkline>
            <x14:sparkline>
              <xm:f>BMYTS!A22:A22</xm:f>
              <xm:sqref>B22</xm:sqref>
            </x14:sparkline>
            <x14:sparkline>
              <xm:f>BMYTS!A23:A23</xm:f>
              <xm:sqref>B23</xm:sqref>
            </x14:sparkline>
            <x14:sparkline>
              <xm:f>BMYTS!A24:A24</xm:f>
              <xm:sqref>B24</xm:sqref>
            </x14:sparkline>
            <x14:sparkline>
              <xm:f>BMYTS!A25:A25</xm:f>
              <xm:sqref>B25</xm:sqref>
            </x14:sparkline>
            <x14:sparkline>
              <xm:f>BMYTS!A26:A26</xm:f>
              <xm:sqref>B26</xm:sqref>
            </x14:sparkline>
            <x14:sparkline>
              <xm:f>BMYTS!A27:A27</xm:f>
              <xm:sqref>B27</xm:sqref>
            </x14:sparkline>
            <x14:sparkline>
              <xm:f>BMYTS!A28:A28</xm:f>
              <xm:sqref>B28</xm:sqref>
            </x14:sparkline>
            <x14:sparkline>
              <xm:f>BMYTS!A29:A29</xm:f>
              <xm:sqref>B29</xm:sqref>
            </x14:sparkline>
            <x14:sparkline>
              <xm:f>BMYTS!A30:A30</xm:f>
              <xm:sqref>B30</xm:sqref>
            </x14:sparkline>
            <x14:sparkline>
              <xm:f>BMYTS!A31:A31</xm:f>
              <xm:sqref>B31</xm:sqref>
            </x14:sparkline>
            <x14:sparkline>
              <xm:f>BMYTS!A32:A32</xm:f>
              <xm:sqref>B32</xm:sqref>
            </x14:sparkline>
            <x14:sparkline>
              <xm:f>BMYTS!A33:A33</xm:f>
              <xm:sqref>B33</xm:sqref>
            </x14:sparkline>
            <x14:sparkline>
              <xm:f>BMYTS!A34:A34</xm:f>
              <xm:sqref>B34</xm:sqref>
            </x14:sparkline>
            <x14:sparkline>
              <xm:f>BMYTS!A35:A35</xm:f>
              <xm:sqref>B35</xm:sqref>
            </x14:sparkline>
            <x14:sparkline>
              <xm:f>BMYTS!A36:A36</xm:f>
              <xm:sqref>B36</xm:sqref>
            </x14:sparkline>
            <x14:sparkline>
              <xm:f>BMYTS!A37:A37</xm:f>
              <xm:sqref>B37</xm:sqref>
            </x14:sparkline>
            <x14:sparkline>
              <xm:f>BMYTS!A38:A38</xm:f>
              <xm:sqref>B38</xm:sqref>
            </x14:sparkline>
            <x14:sparkline>
              <xm:f>BMYTS!A39:A39</xm:f>
              <xm:sqref>B39</xm:sqref>
            </x14:sparkline>
            <x14:sparkline>
              <xm:f>BMYTS!A40:A40</xm:f>
              <xm:sqref>B40</xm:sqref>
            </x14:sparkline>
            <x14:sparkline>
              <xm:f>BMYTS!A41:A41</xm:f>
              <xm:sqref>B41</xm:sqref>
            </x14:sparkline>
            <x14:sparkline>
              <xm:f>BMYTS!A42:A42</xm:f>
              <xm:sqref>B42</xm:sqref>
            </x14:sparkline>
            <x14:sparkline>
              <xm:f>BMYTS!A43:A43</xm:f>
              <xm:sqref>B43</xm:sqref>
            </x14:sparkline>
            <x14:sparkline>
              <xm:f>BMYTS!A44:A44</xm:f>
              <xm:sqref>B44</xm:sqref>
            </x14:sparkline>
            <x14:sparkline>
              <xm:f>BMYTS!A45:A45</xm:f>
              <xm:sqref>B45</xm:sqref>
            </x14:sparkline>
            <x14:sparkline>
              <xm:f>BMYTS!A46:A46</xm:f>
              <xm:sqref>B46</xm:sqref>
            </x14:sparkline>
            <x14:sparkline>
              <xm:f>BMYTS!A47:A47</xm:f>
              <xm:sqref>B47</xm:sqref>
            </x14:sparkline>
            <x14:sparkline>
              <xm:f>BMYTS!A48:A48</xm:f>
              <xm:sqref>B48</xm:sqref>
            </x14:sparkline>
            <x14:sparkline>
              <xm:f>BMYTS!A49:A49</xm:f>
              <xm:sqref>B49</xm:sqref>
            </x14:sparkline>
            <x14:sparkline>
              <xm:f>BMYTS!A50:A50</xm:f>
              <xm:sqref>B50</xm:sqref>
            </x14:sparkline>
            <x14:sparkline>
              <xm:f>BMYTS!A51:A51</xm:f>
              <xm:sqref>B51</xm:sqref>
            </x14:sparkline>
            <x14:sparkline>
              <xm:f>BMYTS!A52:A52</xm:f>
              <xm:sqref>B52</xm:sqref>
            </x14:sparkline>
            <x14:sparkline>
              <xm:f>BMYTS!A53:A53</xm:f>
              <xm:sqref>B53</xm:sqref>
            </x14:sparkline>
            <x14:sparkline>
              <xm:f>BMYTS!A54:A54</xm:f>
              <xm:sqref>B54</xm:sqref>
            </x14:sparkline>
            <x14:sparkline>
              <xm:f>BMYTS!A55:A55</xm:f>
              <xm:sqref>B55</xm:sqref>
            </x14:sparkline>
            <x14:sparkline>
              <xm:f>BMYTS!A56:A56</xm:f>
              <xm:sqref>B56</xm:sqref>
            </x14:sparkline>
            <x14:sparkline>
              <xm:f>BMYTS!A57:A57</xm:f>
              <xm:sqref>B57</xm:sqref>
            </x14:sparkline>
            <x14:sparkline>
              <xm:f>BMYTS!A58:A58</xm:f>
              <xm:sqref>B58</xm:sqref>
            </x14:sparkline>
            <x14:sparkline>
              <xm:f>BMYTS!A59:A59</xm:f>
              <xm:sqref>B59</xm:sqref>
            </x14:sparkline>
            <x14:sparkline>
              <xm:f>BMYTS!A60:A60</xm:f>
              <xm:sqref>B60</xm:sqref>
            </x14:sparkline>
            <x14:sparkline>
              <xm:f>BMYTS!A61:A61</xm:f>
              <xm:sqref>B61</xm:sqref>
            </x14:sparkline>
            <x14:sparkline>
              <xm:f>BMYTS!A62:A62</xm:f>
              <xm:sqref>B62</xm:sqref>
            </x14:sparkline>
            <x14:sparkline>
              <xm:f>BMYTS!A63:A63</xm:f>
              <xm:sqref>B63</xm:sqref>
            </x14:sparkline>
            <x14:sparkline>
              <xm:f>BMYTS!A64:A64</xm:f>
              <xm:sqref>B64</xm:sqref>
            </x14:sparkline>
            <x14:sparkline>
              <xm:f>BMYTS!A65:A65</xm:f>
              <xm:sqref>B65</xm:sqref>
            </x14:sparkline>
            <x14:sparkline>
              <xm:f>BMYTS!A66:A66</xm:f>
              <xm:sqref>B66</xm:sqref>
            </x14:sparkline>
            <x14:sparkline>
              <xm:f>BMYTS!A67:A67</xm:f>
              <xm:sqref>B67</xm:sqref>
            </x14:sparkline>
            <x14:sparkline>
              <xm:f>BMYTS!A68:A68</xm:f>
              <xm:sqref>B68</xm:sqref>
            </x14:sparkline>
            <x14:sparkline>
              <xm:f>BMYTS!A69:A69</xm:f>
              <xm:sqref>B69</xm:sqref>
            </x14:sparkline>
            <x14:sparkline>
              <xm:f>BMYTS!A70:A70</xm:f>
              <xm:sqref>B70</xm:sqref>
            </x14:sparkline>
            <x14:sparkline>
              <xm:f>BMYTS!A71:A71</xm:f>
              <xm:sqref>B71</xm:sqref>
            </x14:sparkline>
            <x14:sparkline>
              <xm:f>BMYTS!A72:A72</xm:f>
              <xm:sqref>B72</xm:sqref>
            </x14:sparkline>
            <x14:sparkline>
              <xm:f>BMYTS!A73:A73</xm:f>
              <xm:sqref>B73</xm:sqref>
            </x14:sparkline>
            <x14:sparkline>
              <xm:f>BMYTS!A74:A74</xm:f>
              <xm:sqref>B74</xm:sqref>
            </x14:sparkline>
            <x14:sparkline>
              <xm:f>BMYTS!A75:A75</xm:f>
              <xm:sqref>B75</xm:sqref>
            </x14:sparkline>
            <x14:sparkline>
              <xm:f>BMYTS!A76:A76</xm:f>
              <xm:sqref>B76</xm:sqref>
            </x14:sparkline>
            <x14:sparkline>
              <xm:f>BMYTS!A77:A77</xm:f>
              <xm:sqref>B77</xm:sqref>
            </x14:sparkline>
            <x14:sparkline>
              <xm:f>BMYTS!A78:A78</xm:f>
              <xm:sqref>B78</xm:sqref>
            </x14:sparkline>
            <x14:sparkline>
              <xm:f>BMYTS!A79:A79</xm:f>
              <xm:sqref>B79</xm:sqref>
            </x14:sparkline>
            <x14:sparkline>
              <xm:f>BMYTS!A80:A80</xm:f>
              <xm:sqref>B80</xm:sqref>
            </x14:sparkline>
            <x14:sparkline>
              <xm:f>BMYTS!A81:A81</xm:f>
              <xm:sqref>B81</xm:sqref>
            </x14:sparkline>
            <x14:sparkline>
              <xm:f>BMYTS!A82:A82</xm:f>
              <xm:sqref>B82</xm:sqref>
            </x14:sparkline>
            <x14:sparkline>
              <xm:f>BMYTS!A83:A83</xm:f>
              <xm:sqref>B83</xm:sqref>
            </x14:sparkline>
            <x14:sparkline>
              <xm:f>BMYTS!A84:A84</xm:f>
              <xm:sqref>B84</xm:sqref>
            </x14:sparkline>
            <x14:sparkline>
              <xm:f>BMYTS!A85:A85</xm:f>
              <xm:sqref>B85</xm:sqref>
            </x14:sparkline>
            <x14:sparkline>
              <xm:f>BMYTS!A86:A86</xm:f>
              <xm:sqref>B86</xm:sqref>
            </x14:sparkline>
            <x14:sparkline>
              <xm:f>BMYTS!A87:A87</xm:f>
              <xm:sqref>B87</xm:sqref>
            </x14:sparkline>
            <x14:sparkline>
              <xm:f>BMYTS!A88:A88</xm:f>
              <xm:sqref>B88</xm:sqref>
            </x14:sparkline>
            <x14:sparkline>
              <xm:f>BMYTS!A89:A89</xm:f>
              <xm:sqref>B89</xm:sqref>
            </x14:sparkline>
            <x14:sparkline>
              <xm:f>BMYTS!A90:A90</xm:f>
              <xm:sqref>B90</xm:sqref>
            </x14:sparkline>
            <x14:sparkline>
              <xm:f>BMYTS!A91:A91</xm:f>
              <xm:sqref>B91</xm:sqref>
            </x14:sparkline>
            <x14:sparkline>
              <xm:f>BMYTS!A92:A92</xm:f>
              <xm:sqref>B92</xm:sqref>
            </x14:sparkline>
            <x14:sparkline>
              <xm:f>BMYTS!A93:A93</xm:f>
              <xm:sqref>B93</xm:sqref>
            </x14:sparkline>
            <x14:sparkline>
              <xm:f>BMYTS!A94:A94</xm:f>
              <xm:sqref>B94</xm:sqref>
            </x14:sparkline>
            <x14:sparkline>
              <xm:f>BMYTS!A95:A95</xm:f>
              <xm:sqref>B95</xm:sqref>
            </x14:sparkline>
            <x14:sparkline>
              <xm:f>BMYTS!A96:A96</xm:f>
              <xm:sqref>B96</xm:sqref>
            </x14:sparkline>
            <x14:sparkline>
              <xm:f>BMYTS!A97:A97</xm:f>
              <xm:sqref>B97</xm:sqref>
            </x14:sparkline>
            <x14:sparkline>
              <xm:f>BMYTS!A98:A98</xm:f>
              <xm:sqref>B98</xm:sqref>
            </x14:sparkline>
            <x14:sparkline>
              <xm:f>BMYTS!A99:A99</xm:f>
              <xm:sqref>B99</xm:sqref>
            </x14:sparkline>
            <x14:sparkline>
              <xm:f>BMYTS!A100:A100</xm:f>
              <xm:sqref>B100</xm:sqref>
            </x14:sparkline>
            <x14:sparkline>
              <xm:f>BMYTS!A101:A101</xm:f>
              <xm:sqref>B101</xm:sqref>
            </x14:sparkline>
            <x14:sparkline>
              <xm:f>BMYTS!A102:A102</xm:f>
              <xm:sqref>B102</xm:sqref>
            </x14:sparkline>
            <x14:sparkline>
              <xm:f>BMYTS!A103:A103</xm:f>
              <xm:sqref>B103</xm:sqref>
            </x14:sparkline>
            <x14:sparkline>
              <xm:f>BMYTS!A104:A104</xm:f>
              <xm:sqref>B104</xm:sqref>
            </x14:sparkline>
            <x14:sparkline>
              <xm:f>BMYTS!A105:A105</xm:f>
              <xm:sqref>B105</xm:sqref>
            </x14:sparkline>
            <x14:sparkline>
              <xm:f>BMYTS!A106:A106</xm:f>
              <xm:sqref>B106</xm:sqref>
            </x14:sparkline>
            <x14:sparkline>
              <xm:f>BMYTS!A107:A107</xm:f>
              <xm:sqref>B107</xm:sqref>
            </x14:sparkline>
            <x14:sparkline>
              <xm:f>BMYTS!A108:A108</xm:f>
              <xm:sqref>B108</xm:sqref>
            </x14:sparkline>
            <x14:sparkline>
              <xm:f>BMYTS!A109:A109</xm:f>
              <xm:sqref>B109</xm:sqref>
            </x14:sparkline>
            <x14:sparkline>
              <xm:f>BMYTS!A110:A110</xm:f>
              <xm:sqref>B110</xm:sqref>
            </x14:sparkline>
            <x14:sparkline>
              <xm:f>BMYTS!A111:A111</xm:f>
              <xm:sqref>B111</xm:sqref>
            </x14:sparkline>
            <x14:sparkline>
              <xm:f>BMYTS!A112:A112</xm:f>
              <xm:sqref>B112</xm:sqref>
            </x14:sparkline>
            <x14:sparkline>
              <xm:f>BMYTS!A113:A113</xm:f>
              <xm:sqref>B113</xm:sqref>
            </x14:sparkline>
            <x14:sparkline>
              <xm:f>BMYTS!A114:A114</xm:f>
              <xm:sqref>B114</xm:sqref>
            </x14:sparkline>
            <x14:sparkline>
              <xm:f>BMYTS!A115:A115</xm:f>
              <xm:sqref>B115</xm:sqref>
            </x14:sparkline>
            <x14:sparkline>
              <xm:f>BMYTS!A116:A116</xm:f>
              <xm:sqref>B116</xm:sqref>
            </x14:sparkline>
            <x14:sparkline>
              <xm:f>BMYTS!A117:A117</xm:f>
              <xm:sqref>B117</xm:sqref>
            </x14:sparkline>
            <x14:sparkline>
              <xm:f>BMYTS!A118:A118</xm:f>
              <xm:sqref>B118</xm:sqref>
            </x14:sparkline>
            <x14:sparkline>
              <xm:f>BMYTS!A119:A119</xm:f>
              <xm:sqref>B119</xm:sqref>
            </x14:sparkline>
            <x14:sparkline>
              <xm:f>BMYTS!A120:A120</xm:f>
              <xm:sqref>B120</xm:sqref>
            </x14:sparkline>
            <x14:sparkline>
              <xm:f>BMYTS!A121:A121</xm:f>
              <xm:sqref>B121</xm:sqref>
            </x14:sparkline>
            <x14:sparkline>
              <xm:f>BMYTS!A122:A122</xm:f>
              <xm:sqref>B122</xm:sqref>
            </x14:sparkline>
            <x14:sparkline>
              <xm:f>BMYTS!A123:A123</xm:f>
              <xm:sqref>B123</xm:sqref>
            </x14:sparkline>
            <x14:sparkline>
              <xm:f>BMYTS!A124:A124</xm:f>
              <xm:sqref>B124</xm:sqref>
            </x14:sparkline>
            <x14:sparkline>
              <xm:f>BMYTS!A125:A125</xm:f>
              <xm:sqref>B125</xm:sqref>
            </x14:sparkline>
            <x14:sparkline>
              <xm:f>BMYTS!A126:A126</xm:f>
              <xm:sqref>B126</xm:sqref>
            </x14:sparkline>
            <x14:sparkline>
              <xm:f>BMYTS!A127:A127</xm:f>
              <xm:sqref>B127</xm:sqref>
            </x14:sparkline>
            <x14:sparkline>
              <xm:f>BMYTS!A128:A128</xm:f>
              <xm:sqref>B128</xm:sqref>
            </x14:sparkline>
            <x14:sparkline>
              <xm:f>BMYTS!A129:A129</xm:f>
              <xm:sqref>B129</xm:sqref>
            </x14:sparkline>
            <x14:sparkline>
              <xm:f>BMYTS!A130:A130</xm:f>
              <xm:sqref>B130</xm:sqref>
            </x14:sparkline>
            <x14:sparkline>
              <xm:f>BMYTS!A131:A131</xm:f>
              <xm:sqref>B131</xm:sqref>
            </x14:sparkline>
            <x14:sparkline>
              <xm:f>BMYTS!A132:A132</xm:f>
              <xm:sqref>B132</xm:sqref>
            </x14:sparkline>
            <x14:sparkline>
              <xm:f>BMYTS!A133:A133</xm:f>
              <xm:sqref>B133</xm:sqref>
            </x14:sparkline>
            <x14:sparkline>
              <xm:f>BMYTS!A134:A134</xm:f>
              <xm:sqref>B134</xm:sqref>
            </x14:sparkline>
            <x14:sparkline>
              <xm:f>BMYTS!A135:A135</xm:f>
              <xm:sqref>B135</xm:sqref>
            </x14:sparkline>
            <x14:sparkline>
              <xm:f>BMYTS!A136:A136</xm:f>
              <xm:sqref>B136</xm:sqref>
            </x14:sparkline>
            <x14:sparkline>
              <xm:f>BMYTS!A137:A137</xm:f>
              <xm:sqref>B137</xm:sqref>
            </x14:sparkline>
            <x14:sparkline>
              <xm:f>BMYTS!A138:A138</xm:f>
              <xm:sqref>B138</xm:sqref>
            </x14:sparkline>
            <x14:sparkline>
              <xm:f>BMYTS!A139:A139</xm:f>
              <xm:sqref>B139</xm:sqref>
            </x14:sparkline>
            <x14:sparkline>
              <xm:f>BMYTS!A140:A140</xm:f>
              <xm:sqref>B140</xm:sqref>
            </x14:sparkline>
            <x14:sparkline>
              <xm:f>BMYTS!A141:A141</xm:f>
              <xm:sqref>B141</xm:sqref>
            </x14:sparkline>
            <x14:sparkline>
              <xm:f>BMYTS!A142:A142</xm:f>
              <xm:sqref>B142</xm:sqref>
            </x14:sparkline>
            <x14:sparkline>
              <xm:f>BMYTS!A143:A143</xm:f>
              <xm:sqref>B143</xm:sqref>
            </x14:sparkline>
            <x14:sparkline>
              <xm:f>BMYTS!A144:A144</xm:f>
              <xm:sqref>B144</xm:sqref>
            </x14:sparkline>
            <x14:sparkline>
              <xm:f>BMYTS!A145:A145</xm:f>
              <xm:sqref>B145</xm:sqref>
            </x14:sparkline>
            <x14:sparkline>
              <xm:f>BMYTS!A146:A146</xm:f>
              <xm:sqref>B146</xm:sqref>
            </x14:sparkline>
            <x14:sparkline>
              <xm:f>BMYTS!A147:A147</xm:f>
              <xm:sqref>B147</xm:sqref>
            </x14:sparkline>
            <x14:sparkline>
              <xm:f>BMYTS!A148:A148</xm:f>
              <xm:sqref>B148</xm:sqref>
            </x14:sparkline>
            <x14:sparkline>
              <xm:f>BMYTS!A149:A149</xm:f>
              <xm:sqref>B149</xm:sqref>
            </x14:sparkline>
            <x14:sparkline>
              <xm:f>BMYTS!A150:A150</xm:f>
              <xm:sqref>B150</xm:sqref>
            </x14:sparkline>
            <x14:sparkline>
              <xm:f>BMYTS!A151:A151</xm:f>
              <xm:sqref>B151</xm:sqref>
            </x14:sparkline>
            <x14:sparkline>
              <xm:f>BMYTS!A152:A152</xm:f>
              <xm:sqref>B152</xm:sqref>
            </x14:sparkline>
            <x14:sparkline>
              <xm:f>BMYTS!A153:A153</xm:f>
              <xm:sqref>B153</xm:sqref>
            </x14:sparkline>
            <x14:sparkline>
              <xm:f>BMYTS!A154:A154</xm:f>
              <xm:sqref>B154</xm:sqref>
            </x14:sparkline>
            <x14:sparkline>
              <xm:f>BMYTS!A155:A155</xm:f>
              <xm:sqref>B155</xm:sqref>
            </x14:sparkline>
            <x14:sparkline>
              <xm:f>BMYTS!A156:A156</xm:f>
              <xm:sqref>B156</xm:sqref>
            </x14:sparkline>
            <x14:sparkline>
              <xm:f>BMYTS!A157:A157</xm:f>
              <xm:sqref>B157</xm:sqref>
            </x14:sparkline>
            <x14:sparkline>
              <xm:f>BMYTS!A158:A158</xm:f>
              <xm:sqref>B158</xm:sqref>
            </x14:sparkline>
            <x14:sparkline>
              <xm:f>BMYTS!A159:A159</xm:f>
              <xm:sqref>B159</xm:sqref>
            </x14:sparkline>
            <x14:sparkline>
              <xm:f>BMYTS!A160:A160</xm:f>
              <xm:sqref>B160</xm:sqref>
            </x14:sparkline>
            <x14:sparkline>
              <xm:f>BMYTS!A161:A161</xm:f>
              <xm:sqref>B161</xm:sqref>
            </x14:sparkline>
            <x14:sparkline>
              <xm:f>BMYTS!A162:A162</xm:f>
              <xm:sqref>B162</xm:sqref>
            </x14:sparkline>
            <x14:sparkline>
              <xm:f>BMYTS!A163:A163</xm:f>
              <xm:sqref>B163</xm:sqref>
            </x14:sparkline>
            <x14:sparkline>
              <xm:f>BMYTS!A164:A164</xm:f>
              <xm:sqref>B164</xm:sqref>
            </x14:sparkline>
            <x14:sparkline>
              <xm:f>BMYTS!A165:A165</xm:f>
              <xm:sqref>B165</xm:sqref>
            </x14:sparkline>
            <x14:sparkline>
              <xm:f>BMYTS!A166:A166</xm:f>
              <xm:sqref>B166</xm:sqref>
            </x14:sparkline>
            <x14:sparkline>
              <xm:f>BMYTS!A167:A167</xm:f>
              <xm:sqref>B167</xm:sqref>
            </x14:sparkline>
            <x14:sparkline>
              <xm:f>BMYTS!A168:A168</xm:f>
              <xm:sqref>B168</xm:sqref>
            </x14:sparkline>
            <x14:sparkline>
              <xm:f>BMYTS!A169:A169</xm:f>
              <xm:sqref>B169</xm:sqref>
            </x14:sparkline>
            <x14:sparkline>
              <xm:f>BMYTS!A170:A170</xm:f>
              <xm:sqref>B170</xm:sqref>
            </x14:sparkline>
            <x14:sparkline>
              <xm:f>BMYTS!A171:A171</xm:f>
              <xm:sqref>B171</xm:sqref>
            </x14:sparkline>
            <x14:sparkline>
              <xm:f>BMYTS!A172:A172</xm:f>
              <xm:sqref>B172</xm:sqref>
            </x14:sparkline>
            <x14:sparkline>
              <xm:f>BMYTS!A173:A173</xm:f>
              <xm:sqref>B173</xm:sqref>
            </x14:sparkline>
            <x14:sparkline>
              <xm:f>BMYTS!A174:A174</xm:f>
              <xm:sqref>B174</xm:sqref>
            </x14:sparkline>
            <x14:sparkline>
              <xm:f>BMYTS!A175:A175</xm:f>
              <xm:sqref>B175</xm:sqref>
            </x14:sparkline>
            <x14:sparkline>
              <xm:f>BMYTS!A176:A176</xm:f>
              <xm:sqref>B176</xm:sqref>
            </x14:sparkline>
            <x14:sparkline>
              <xm:f>BMYTS!A177:A177</xm:f>
              <xm:sqref>B177</xm:sqref>
            </x14:sparkline>
            <x14:sparkline>
              <xm:f>BMYTS!A178:A178</xm:f>
              <xm:sqref>B178</xm:sqref>
            </x14:sparkline>
            <x14:sparkline>
              <xm:f>BMYTS!A179:A179</xm:f>
              <xm:sqref>B179</xm:sqref>
            </x14:sparkline>
            <x14:sparkline>
              <xm:f>BMYTS!A180:A180</xm:f>
              <xm:sqref>B180</xm:sqref>
            </x14:sparkline>
            <x14:sparkline>
              <xm:f>BMYTS!A181:A181</xm:f>
              <xm:sqref>B181</xm:sqref>
            </x14:sparkline>
            <x14:sparkline>
              <xm:f>BMYTS!A182:A182</xm:f>
              <xm:sqref>B182</xm:sqref>
            </x14:sparkline>
            <x14:sparkline>
              <xm:f>BMYTS!A183:A183</xm:f>
              <xm:sqref>B183</xm:sqref>
            </x14:sparkline>
            <x14:sparkline>
              <xm:f>BMYTS!A184:A184</xm:f>
              <xm:sqref>B184</xm:sqref>
            </x14:sparkline>
            <x14:sparkline>
              <xm:f>BMYTS!A185:A185</xm:f>
              <xm:sqref>B185</xm:sqref>
            </x14:sparkline>
            <x14:sparkline>
              <xm:f>BMYTS!A186:A186</xm:f>
              <xm:sqref>B186</xm:sqref>
            </x14:sparkline>
            <x14:sparkline>
              <xm:f>BMYTS!A187:A187</xm:f>
              <xm:sqref>B187</xm:sqref>
            </x14:sparkline>
            <x14:sparkline>
              <xm:f>BMYTS!A188:A188</xm:f>
              <xm:sqref>B188</xm:sqref>
            </x14:sparkline>
            <x14:sparkline>
              <xm:f>BMYTS!A189:A189</xm:f>
              <xm:sqref>B189</xm:sqref>
            </x14:sparkline>
            <x14:sparkline>
              <xm:f>BMYTS!A190:A190</xm:f>
              <xm:sqref>B190</xm:sqref>
            </x14:sparkline>
            <x14:sparkline>
              <xm:f>BMYTS!A191:A191</xm:f>
              <xm:sqref>B191</xm:sqref>
            </x14:sparkline>
            <x14:sparkline>
              <xm:f>BMYTS!A192:A192</xm:f>
              <xm:sqref>B192</xm:sqref>
            </x14:sparkline>
            <x14:sparkline>
              <xm:f>BMYTS!A193:A193</xm:f>
              <xm:sqref>B193</xm:sqref>
            </x14:sparkline>
            <x14:sparkline>
              <xm:f>BMYTS!A194:A194</xm:f>
              <xm:sqref>B194</xm:sqref>
            </x14:sparkline>
            <x14:sparkline>
              <xm:f>BMYTS!A195:A195</xm:f>
              <xm:sqref>B195</xm:sqref>
            </x14:sparkline>
            <x14:sparkline>
              <xm:f>BMYTS!A196:A196</xm:f>
              <xm:sqref>B196</xm:sqref>
            </x14:sparkline>
            <x14:sparkline>
              <xm:f>BMYTS!A197:A197</xm:f>
              <xm:sqref>B197</xm:sqref>
            </x14:sparkline>
            <x14:sparkline>
              <xm:f>BMYTS!A198:A198</xm:f>
              <xm:sqref>B198</xm:sqref>
            </x14:sparkline>
            <x14:sparkline>
              <xm:f>BMYTS!A199:A199</xm:f>
              <xm:sqref>B199</xm:sqref>
            </x14:sparkline>
            <x14:sparkline>
              <xm:f>BMYTS!A200:A200</xm:f>
              <xm:sqref>B200</xm:sqref>
            </x14:sparkline>
            <x14:sparkline>
              <xm:f>BMYTS!A201:A201</xm:f>
              <xm:sqref>B201</xm:sqref>
            </x14:sparkline>
            <x14:sparkline>
              <xm:f>BMYTS!A202:A202</xm:f>
              <xm:sqref>B202</xm:sqref>
            </x14:sparkline>
            <x14:sparkline>
              <xm:f>BMYTS!A203:A203</xm:f>
              <xm:sqref>B203</xm:sqref>
            </x14:sparkline>
            <x14:sparkline>
              <xm:f>BMYTS!A204:A204</xm:f>
              <xm:sqref>B204</xm:sqref>
            </x14:sparkline>
            <x14:sparkline>
              <xm:f>BMYTS!A205:A205</xm:f>
              <xm:sqref>B205</xm:sqref>
            </x14:sparkline>
            <x14:sparkline>
              <xm:f>BMYTS!A206:A206</xm:f>
              <xm:sqref>B206</xm:sqref>
            </x14:sparkline>
            <x14:sparkline>
              <xm:f>BMYTS!A207:A207</xm:f>
              <xm:sqref>B207</xm:sqref>
            </x14:sparkline>
            <x14:sparkline>
              <xm:f>BMYTS!A208:A208</xm:f>
              <xm:sqref>B208</xm:sqref>
            </x14:sparkline>
            <x14:sparkline>
              <xm:f>BMYTS!A209:A209</xm:f>
              <xm:sqref>B209</xm:sqref>
            </x14:sparkline>
            <x14:sparkline>
              <xm:f>BMYTS!A210:A210</xm:f>
              <xm:sqref>B210</xm:sqref>
            </x14:sparkline>
            <x14:sparkline>
              <xm:f>BMYTS!A211:A211</xm:f>
              <xm:sqref>B211</xm:sqref>
            </x14:sparkline>
            <x14:sparkline>
              <xm:f>BMYTS!A212:A212</xm:f>
              <xm:sqref>B212</xm:sqref>
            </x14:sparkline>
            <x14:sparkline>
              <xm:f>BMYTS!A213:A213</xm:f>
              <xm:sqref>B213</xm:sqref>
            </x14:sparkline>
            <x14:sparkline>
              <xm:f>BMYTS!A214:A214</xm:f>
              <xm:sqref>B214</xm:sqref>
            </x14:sparkline>
            <x14:sparkline>
              <xm:f>BMYTS!A215:A215</xm:f>
              <xm:sqref>B215</xm:sqref>
            </x14:sparkline>
            <x14:sparkline>
              <xm:f>BMYTS!A216:A216</xm:f>
              <xm:sqref>B216</xm:sqref>
            </x14:sparkline>
            <x14:sparkline>
              <xm:f>BMYTS!A217:A217</xm:f>
              <xm:sqref>B217</xm:sqref>
            </x14:sparkline>
            <x14:sparkline>
              <xm:f>BMYTS!A218:A218</xm:f>
              <xm:sqref>B218</xm:sqref>
            </x14:sparkline>
            <x14:sparkline>
              <xm:f>BMYTS!A219:A219</xm:f>
              <xm:sqref>B219</xm:sqref>
            </x14:sparkline>
            <x14:sparkline>
              <xm:f>BMYTS!A220:A220</xm:f>
              <xm:sqref>B220</xm:sqref>
            </x14:sparkline>
            <x14:sparkline>
              <xm:f>BMYTS!A221:A221</xm:f>
              <xm:sqref>B221</xm:sqref>
            </x14:sparkline>
            <x14:sparkline>
              <xm:f>BMYTS!A222:A222</xm:f>
              <xm:sqref>B222</xm:sqref>
            </x14:sparkline>
            <x14:sparkline>
              <xm:f>BMYTS!A223:A223</xm:f>
              <xm:sqref>B223</xm:sqref>
            </x14:sparkline>
            <x14:sparkline>
              <xm:f>BMYTS!A224:A224</xm:f>
              <xm:sqref>B224</xm:sqref>
            </x14:sparkline>
            <x14:sparkline>
              <xm:f>BMYTS!A225:A225</xm:f>
              <xm:sqref>B225</xm:sqref>
            </x14:sparkline>
            <x14:sparkline>
              <xm:f>BMYTS!A226:A226</xm:f>
              <xm:sqref>B226</xm:sqref>
            </x14:sparkline>
            <x14:sparkline>
              <xm:f>BMYTS!A227:A227</xm:f>
              <xm:sqref>B227</xm:sqref>
            </x14:sparkline>
            <x14:sparkline>
              <xm:f>BMYTS!A228:A228</xm:f>
              <xm:sqref>B228</xm:sqref>
            </x14:sparkline>
            <x14:sparkline>
              <xm:f>BMYTS!A229:A229</xm:f>
              <xm:sqref>B229</xm:sqref>
            </x14:sparkline>
            <x14:sparkline>
              <xm:f>BMYTS!A230:A230</xm:f>
              <xm:sqref>B230</xm:sqref>
            </x14:sparkline>
            <x14:sparkline>
              <xm:f>BMYTS!A231:A231</xm:f>
              <xm:sqref>B231</xm:sqref>
            </x14:sparkline>
            <x14:sparkline>
              <xm:f>BMYTS!A232:A232</xm:f>
              <xm:sqref>B232</xm:sqref>
            </x14:sparkline>
            <x14:sparkline>
              <xm:f>BMYTS!A233:A233</xm:f>
              <xm:sqref>B233</xm:sqref>
            </x14:sparkline>
            <x14:sparkline>
              <xm:f>BMYTS!A234:A234</xm:f>
              <xm:sqref>B234</xm:sqref>
            </x14:sparkline>
            <x14:sparkline>
              <xm:f>BMYTS!A235:A235</xm:f>
              <xm:sqref>B235</xm:sqref>
            </x14:sparkline>
            <x14:sparkline>
              <xm:f>BMYTS!A236:A236</xm:f>
              <xm:sqref>B236</xm:sqref>
            </x14:sparkline>
            <x14:sparkline>
              <xm:f>BMYTS!A237:A237</xm:f>
              <xm:sqref>B237</xm:sqref>
            </x14:sparkline>
            <x14:sparkline>
              <xm:f>BMYTS!A238:A238</xm:f>
              <xm:sqref>B238</xm:sqref>
            </x14:sparkline>
            <x14:sparkline>
              <xm:f>BMYTS!A239:A239</xm:f>
              <xm:sqref>B239</xm:sqref>
            </x14:sparkline>
            <x14:sparkline>
              <xm:f>BMYTS!A240:A240</xm:f>
              <xm:sqref>B240</xm:sqref>
            </x14:sparkline>
            <x14:sparkline>
              <xm:f>BMYTS!A241:A241</xm:f>
              <xm:sqref>B241</xm:sqref>
            </x14:sparkline>
            <x14:sparkline>
              <xm:f>BMYTS!A242:A242</xm:f>
              <xm:sqref>B242</xm:sqref>
            </x14:sparkline>
            <x14:sparkline>
              <xm:f>BMYTS!A243:A243</xm:f>
              <xm:sqref>B243</xm:sqref>
            </x14:sparkline>
            <x14:sparkline>
              <xm:f>BMYTS!A244:A244</xm:f>
              <xm:sqref>B244</xm:sqref>
            </x14:sparkline>
            <x14:sparkline>
              <xm:f>BMYTS!A245:A245</xm:f>
              <xm:sqref>B245</xm:sqref>
            </x14:sparkline>
            <x14:sparkline>
              <xm:f>BMYTS!A246:A246</xm:f>
              <xm:sqref>B246</xm:sqref>
            </x14:sparkline>
            <x14:sparkline>
              <xm:f>BMYTS!A247:A247</xm:f>
              <xm:sqref>B247</xm:sqref>
            </x14:sparkline>
            <x14:sparkline>
              <xm:f>BMYTS!A248:A248</xm:f>
              <xm:sqref>B248</xm:sqref>
            </x14:sparkline>
            <x14:sparkline>
              <xm:f>BMYTS!A249:A249</xm:f>
              <xm:sqref>B249</xm:sqref>
            </x14:sparkline>
            <x14:sparkline>
              <xm:f>BMYTS!A250:A250</xm:f>
              <xm:sqref>B250</xm:sqref>
            </x14:sparkline>
            <x14:sparkline>
              <xm:f>BMYTS!A251:A251</xm:f>
              <xm:sqref>B251</xm:sqref>
            </x14:sparkline>
            <x14:sparkline>
              <xm:f>BMYTS!A252:A252</xm:f>
              <xm:sqref>B252</xm:sqref>
            </x14:sparkline>
            <x14:sparkline>
              <xm:f>BMYTS!A253:A253</xm:f>
              <xm:sqref>B253</xm:sqref>
            </x14:sparkline>
            <x14:sparkline>
              <xm:f>BMYTS!A254:A254</xm:f>
              <xm:sqref>B254</xm:sqref>
            </x14:sparkline>
            <x14:sparkline>
              <xm:f>BMYTS!A255:A255</xm:f>
              <xm:sqref>B255</xm:sqref>
            </x14:sparkline>
            <x14:sparkline>
              <xm:f>BMYTS!A256:A256</xm:f>
              <xm:sqref>B256</xm:sqref>
            </x14:sparkline>
            <x14:sparkline>
              <xm:f>BMYTS!A257:A257</xm:f>
              <xm:sqref>B257</xm:sqref>
            </x14:sparkline>
            <x14:sparkline>
              <xm:f>BMYTS!A258:A258</xm:f>
              <xm:sqref>B258</xm:sqref>
            </x14:sparkline>
            <x14:sparkline>
              <xm:f>BMYTS!A259:A259</xm:f>
              <xm:sqref>B259</xm:sqref>
            </x14:sparkline>
            <x14:sparkline>
              <xm:f>BMYTS!A260:A260</xm:f>
              <xm:sqref>B260</xm:sqref>
            </x14:sparkline>
            <x14:sparkline>
              <xm:f>BMYTS!A261:A261</xm:f>
              <xm:sqref>B261</xm:sqref>
            </x14:sparkline>
            <x14:sparkline>
              <xm:f>BMYTS!A262:A262</xm:f>
              <xm:sqref>B262</xm:sqref>
            </x14:sparkline>
            <x14:sparkline>
              <xm:f>BMYTS!A263:A263</xm:f>
              <xm:sqref>B263</xm:sqref>
            </x14:sparkline>
            <x14:sparkline>
              <xm:f>BMYTS!A264:A264</xm:f>
              <xm:sqref>B264</xm:sqref>
            </x14:sparkline>
            <x14:sparkline>
              <xm:f>BMYTS!A265:A265</xm:f>
              <xm:sqref>B265</xm:sqref>
            </x14:sparkline>
            <x14:sparkline>
              <xm:f>BMYTS!A266:A266</xm:f>
              <xm:sqref>B266</xm:sqref>
            </x14:sparkline>
            <x14:sparkline>
              <xm:f>BMYTS!A267:A267</xm:f>
              <xm:sqref>B267</xm:sqref>
            </x14:sparkline>
            <x14:sparkline>
              <xm:f>BMYTS!A268:A268</xm:f>
              <xm:sqref>B268</xm:sqref>
            </x14:sparkline>
            <x14:sparkline>
              <xm:f>BMYTS!A269:A269</xm:f>
              <xm:sqref>B269</xm:sqref>
            </x14:sparkline>
            <x14:sparkline>
              <xm:f>BMYTS!A270:A270</xm:f>
              <xm:sqref>B270</xm:sqref>
            </x14:sparkline>
            <x14:sparkline>
              <xm:f>BMYTS!A271:A271</xm:f>
              <xm:sqref>B271</xm:sqref>
            </x14:sparkline>
            <x14:sparkline>
              <xm:f>BMYTS!A272:A272</xm:f>
              <xm:sqref>B272</xm:sqref>
            </x14:sparkline>
            <x14:sparkline>
              <xm:f>BMYTS!A273:A273</xm:f>
              <xm:sqref>B273</xm:sqref>
            </x14:sparkline>
            <x14:sparkline>
              <xm:f>BMYTS!A274:A274</xm:f>
              <xm:sqref>B274</xm:sqref>
            </x14:sparkline>
            <x14:sparkline>
              <xm:f>BMYTS!A275:A275</xm:f>
              <xm:sqref>B275</xm:sqref>
            </x14:sparkline>
            <x14:sparkline>
              <xm:f>BMYTS!A276:A276</xm:f>
              <xm:sqref>B276</xm:sqref>
            </x14:sparkline>
            <x14:sparkline>
              <xm:f>BMYTS!A277:A277</xm:f>
              <xm:sqref>B277</xm:sqref>
            </x14:sparkline>
            <x14:sparkline>
              <xm:f>BMYTS!A278:A278</xm:f>
              <xm:sqref>B278</xm:sqref>
            </x14:sparkline>
            <x14:sparkline>
              <xm:f>BMYTS!A279:A279</xm:f>
              <xm:sqref>B279</xm:sqref>
            </x14:sparkline>
            <x14:sparkline>
              <xm:f>BMYTS!A280:A280</xm:f>
              <xm:sqref>B280</xm:sqref>
            </x14:sparkline>
            <x14:sparkline>
              <xm:f>BMYTS!A281:A281</xm:f>
              <xm:sqref>B281</xm:sqref>
            </x14:sparkline>
            <x14:sparkline>
              <xm:f>BMYTS!A282:A282</xm:f>
              <xm:sqref>B282</xm:sqref>
            </x14:sparkline>
            <x14:sparkline>
              <xm:f>BMYTS!A283:A283</xm:f>
              <xm:sqref>B283</xm:sqref>
            </x14:sparkline>
            <x14:sparkline>
              <xm:f>BMYTS!A284:A284</xm:f>
              <xm:sqref>B284</xm:sqref>
            </x14:sparkline>
            <x14:sparkline>
              <xm:f>BMYTS!A285:A285</xm:f>
              <xm:sqref>B285</xm:sqref>
            </x14:sparkline>
            <x14:sparkline>
              <xm:f>BMYTS!A286:A286</xm:f>
              <xm:sqref>B286</xm:sqref>
            </x14:sparkline>
            <x14:sparkline>
              <xm:f>BMYTS!A287:A287</xm:f>
              <xm:sqref>B287</xm:sqref>
            </x14:sparkline>
            <x14:sparkline>
              <xm:f>BMYTS!A288:A288</xm:f>
              <xm:sqref>B288</xm:sqref>
            </x14:sparkline>
            <x14:sparkline>
              <xm:f>BMYTS!A289:A289</xm:f>
              <xm:sqref>B289</xm:sqref>
            </x14:sparkline>
            <x14:sparkline>
              <xm:f>BMYTS!A290:A290</xm:f>
              <xm:sqref>B290</xm:sqref>
            </x14:sparkline>
            <x14:sparkline>
              <xm:f>BMYTS!A291:A291</xm:f>
              <xm:sqref>B291</xm:sqref>
            </x14:sparkline>
            <x14:sparkline>
              <xm:f>BMYTS!A292:A292</xm:f>
              <xm:sqref>B292</xm:sqref>
            </x14:sparkline>
            <x14:sparkline>
              <xm:f>BMYTS!A293:A293</xm:f>
              <xm:sqref>B293</xm:sqref>
            </x14:sparkline>
            <x14:sparkline>
              <xm:f>BMYTS!A294:A294</xm:f>
              <xm:sqref>B294</xm:sqref>
            </x14:sparkline>
            <x14:sparkline>
              <xm:f>BMYTS!A295:A295</xm:f>
              <xm:sqref>B295</xm:sqref>
            </x14:sparkline>
            <x14:sparkline>
              <xm:f>BMYTS!A296:A296</xm:f>
              <xm:sqref>B296</xm:sqref>
            </x14:sparkline>
            <x14:sparkline>
              <xm:f>BMYTS!A297:A297</xm:f>
              <xm:sqref>B297</xm:sqref>
            </x14:sparkline>
            <x14:sparkline>
              <xm:f>BMYTS!A298:A298</xm:f>
              <xm:sqref>B298</xm:sqref>
            </x14:sparkline>
            <x14:sparkline>
              <xm:f>BMYTS!A299:A299</xm:f>
              <xm:sqref>B299</xm:sqref>
            </x14:sparkline>
            <x14:sparkline>
              <xm:f>BMYTS!A300:A300</xm:f>
              <xm:sqref>B300</xm:sqref>
            </x14:sparkline>
            <x14:sparkline>
              <xm:f>BMYTS!A301:A301</xm:f>
              <xm:sqref>B301</xm:sqref>
            </x14:sparkline>
            <x14:sparkline>
              <xm:f>BMYTS!A302:A302</xm:f>
              <xm:sqref>B302</xm:sqref>
            </x14:sparkline>
            <x14:sparkline>
              <xm:f>BMYTS!A303:A303</xm:f>
              <xm:sqref>B303</xm:sqref>
            </x14:sparkline>
            <x14:sparkline>
              <xm:f>BMYTS!A304:A304</xm:f>
              <xm:sqref>B304</xm:sqref>
            </x14:sparkline>
            <x14:sparkline>
              <xm:f>BMYTS!A305:A305</xm:f>
              <xm:sqref>B305</xm:sqref>
            </x14:sparkline>
            <x14:sparkline>
              <xm:f>BMYTS!A306:A306</xm:f>
              <xm:sqref>B306</xm:sqref>
            </x14:sparkline>
            <x14:sparkline>
              <xm:f>BMYTS!A307:A307</xm:f>
              <xm:sqref>B307</xm:sqref>
            </x14:sparkline>
            <x14:sparkline>
              <xm:f>BMYTS!A308:A308</xm:f>
              <xm:sqref>B308</xm:sqref>
            </x14:sparkline>
            <x14:sparkline>
              <xm:f>BMYTS!A309:A309</xm:f>
              <xm:sqref>B309</xm:sqref>
            </x14:sparkline>
            <x14:sparkline>
              <xm:f>BMYTS!A310:A310</xm:f>
              <xm:sqref>B310</xm:sqref>
            </x14:sparkline>
            <x14:sparkline>
              <xm:f>BMYTS!A311:A311</xm:f>
              <xm:sqref>B311</xm:sqref>
            </x14:sparkline>
            <x14:sparkline>
              <xm:f>BMYTS!A312:A312</xm:f>
              <xm:sqref>B312</xm:sqref>
            </x14:sparkline>
            <x14:sparkline>
              <xm:f>BMYTS!A313:A313</xm:f>
              <xm:sqref>B313</xm:sqref>
            </x14:sparkline>
            <x14:sparkline>
              <xm:f>BMYTS!A314:A314</xm:f>
              <xm:sqref>B314</xm:sqref>
            </x14:sparkline>
            <x14:sparkline>
              <xm:f>BMYTS!A315:A315</xm:f>
              <xm:sqref>B315</xm:sqref>
            </x14:sparkline>
            <x14:sparkline>
              <xm:f>BMYTS!A316:A316</xm:f>
              <xm:sqref>B316</xm:sqref>
            </x14:sparkline>
            <x14:sparkline>
              <xm:f>BMYTS!A317:A317</xm:f>
              <xm:sqref>B317</xm:sqref>
            </x14:sparkline>
            <x14:sparkline>
              <xm:f>BMYTS!A318:A318</xm:f>
              <xm:sqref>B318</xm:sqref>
            </x14:sparkline>
            <x14:sparkline>
              <xm:f>BMYTS!A319:A319</xm:f>
              <xm:sqref>B319</xm:sqref>
            </x14:sparkline>
            <x14:sparkline>
              <xm:f>BMYTS!A320:A320</xm:f>
              <xm:sqref>B320</xm:sqref>
            </x14:sparkline>
            <x14:sparkline>
              <xm:f>BMYTS!A321:A321</xm:f>
              <xm:sqref>B321</xm:sqref>
            </x14:sparkline>
            <x14:sparkline>
              <xm:f>BMYTS!A322:A322</xm:f>
              <xm:sqref>B322</xm:sqref>
            </x14:sparkline>
            <x14:sparkline>
              <xm:f>BMYTS!A323:A323</xm:f>
              <xm:sqref>B323</xm:sqref>
            </x14:sparkline>
            <x14:sparkline>
              <xm:f>BMYTS!A324:A324</xm:f>
              <xm:sqref>B324</xm:sqref>
            </x14:sparkline>
            <x14:sparkline>
              <xm:f>BMYTS!A325:A325</xm:f>
              <xm:sqref>B325</xm:sqref>
            </x14:sparkline>
            <x14:sparkline>
              <xm:f>BMYTS!A326:A326</xm:f>
              <xm:sqref>B326</xm:sqref>
            </x14:sparkline>
            <x14:sparkline>
              <xm:f>BMYTS!A327:A327</xm:f>
              <xm:sqref>B327</xm:sqref>
            </x14:sparkline>
            <x14:sparkline>
              <xm:f>BMYTS!A328:A328</xm:f>
              <xm:sqref>B328</xm:sqref>
            </x14:sparkline>
            <x14:sparkline>
              <xm:f>BMYTS!A329:A329</xm:f>
              <xm:sqref>B329</xm:sqref>
            </x14:sparkline>
            <x14:sparkline>
              <xm:f>BMYTS!A330:A330</xm:f>
              <xm:sqref>B330</xm:sqref>
            </x14:sparkline>
            <x14:sparkline>
              <xm:f>BMYTS!A331:A331</xm:f>
              <xm:sqref>B331</xm:sqref>
            </x14:sparkline>
            <x14:sparkline>
              <xm:f>BMYTS!A332:A332</xm:f>
              <xm:sqref>B332</xm:sqref>
            </x14:sparkline>
            <x14:sparkline>
              <xm:f>BMYTS!A333:A333</xm:f>
              <xm:sqref>B333</xm:sqref>
            </x14:sparkline>
            <x14:sparkline>
              <xm:f>BMYTS!A334:A334</xm:f>
              <xm:sqref>B334</xm:sqref>
            </x14:sparkline>
            <x14:sparkline>
              <xm:f>BMYTS!A335:A335</xm:f>
              <xm:sqref>B335</xm:sqref>
            </x14:sparkline>
            <x14:sparkline>
              <xm:f>BMYTS!A336:A336</xm:f>
              <xm:sqref>B336</xm:sqref>
            </x14:sparkline>
            <x14:sparkline>
              <xm:f>BMYTS!A337:A337</xm:f>
              <xm:sqref>B337</xm:sqref>
            </x14:sparkline>
            <x14:sparkline>
              <xm:f>BMYTS!A338:A338</xm:f>
              <xm:sqref>B338</xm:sqref>
            </x14:sparkline>
            <x14:sparkline>
              <xm:f>BMYTS!A339:A339</xm:f>
              <xm:sqref>B339</xm:sqref>
            </x14:sparkline>
            <x14:sparkline>
              <xm:f>BMYTS!A340:A340</xm:f>
              <xm:sqref>B340</xm:sqref>
            </x14:sparkline>
            <x14:sparkline>
              <xm:f>BMYTS!A341:A341</xm:f>
              <xm:sqref>B341</xm:sqref>
            </x14:sparkline>
            <x14:sparkline>
              <xm:f>BMYTS!A342:A342</xm:f>
              <xm:sqref>B342</xm:sqref>
            </x14:sparkline>
            <x14:sparkline>
              <xm:f>BMYTS!A343:A343</xm:f>
              <xm:sqref>B343</xm:sqref>
            </x14:sparkline>
            <x14:sparkline>
              <xm:f>BMYTS!A344:A344</xm:f>
              <xm:sqref>B344</xm:sqref>
            </x14:sparkline>
            <x14:sparkline>
              <xm:f>BMYTS!A345:A345</xm:f>
              <xm:sqref>B345</xm:sqref>
            </x14:sparkline>
            <x14:sparkline>
              <xm:f>BMYTS!A346:A346</xm:f>
              <xm:sqref>B346</xm:sqref>
            </x14:sparkline>
            <x14:sparkline>
              <xm:f>BMYTS!A347:A347</xm:f>
              <xm:sqref>B347</xm:sqref>
            </x14:sparkline>
            <x14:sparkline>
              <xm:f>BMYTS!A348:A348</xm:f>
              <xm:sqref>B348</xm:sqref>
            </x14:sparkline>
            <x14:sparkline>
              <xm:f>BMYTS!A349:A349</xm:f>
              <xm:sqref>B349</xm:sqref>
            </x14:sparkline>
            <x14:sparkline>
              <xm:f>BMYTS!A350:A350</xm:f>
              <xm:sqref>B350</xm:sqref>
            </x14:sparkline>
            <x14:sparkline>
              <xm:f>BMYTS!A351:A351</xm:f>
              <xm:sqref>B351</xm:sqref>
            </x14:sparkline>
            <x14:sparkline>
              <xm:f>BMYTS!A352:A352</xm:f>
              <xm:sqref>B352</xm:sqref>
            </x14:sparkline>
            <x14:sparkline>
              <xm:f>BMYTS!A353:A353</xm:f>
              <xm:sqref>B353</xm:sqref>
            </x14:sparkline>
            <x14:sparkline>
              <xm:f>BMYTS!A354:A354</xm:f>
              <xm:sqref>B354</xm:sqref>
            </x14:sparkline>
            <x14:sparkline>
              <xm:f>BMYTS!A355:A355</xm:f>
              <xm:sqref>B355</xm:sqref>
            </x14:sparkline>
            <x14:sparkline>
              <xm:f>BMYTS!A356:A356</xm:f>
              <xm:sqref>B356</xm:sqref>
            </x14:sparkline>
            <x14:sparkline>
              <xm:f>BMYTS!A357:A357</xm:f>
              <xm:sqref>B357</xm:sqref>
            </x14:sparkline>
            <x14:sparkline>
              <xm:f>BMYTS!A358:A358</xm:f>
              <xm:sqref>B358</xm:sqref>
            </x14:sparkline>
            <x14:sparkline>
              <xm:f>BMYTS!A359:A359</xm:f>
              <xm:sqref>B359</xm:sqref>
            </x14:sparkline>
            <x14:sparkline>
              <xm:f>BMYTS!A360:A360</xm:f>
              <xm:sqref>B360</xm:sqref>
            </x14:sparkline>
            <x14:sparkline>
              <xm:f>BMYTS!A361:A361</xm:f>
              <xm:sqref>B361</xm:sqref>
            </x14:sparkline>
            <x14:sparkline>
              <xm:f>BMYTS!A362:A362</xm:f>
              <xm:sqref>B362</xm:sqref>
            </x14:sparkline>
            <x14:sparkline>
              <xm:f>BMYTS!A363:A363</xm:f>
              <xm:sqref>B363</xm:sqref>
            </x14:sparkline>
            <x14:sparkline>
              <xm:f>BMYTS!A364:A364</xm:f>
              <xm:sqref>B364</xm:sqref>
            </x14:sparkline>
            <x14:sparkline>
              <xm:f>BMYTS!A365:A365</xm:f>
              <xm:sqref>B365</xm:sqref>
            </x14:sparkline>
            <x14:sparkline>
              <xm:f>BMYTS!A366:A366</xm:f>
              <xm:sqref>B366</xm:sqref>
            </x14:sparkline>
            <x14:sparkline>
              <xm:f>BMYTS!A367:A367</xm:f>
              <xm:sqref>B367</xm:sqref>
            </x14:sparkline>
            <x14:sparkline>
              <xm:f>BMYTS!A368:A368</xm:f>
              <xm:sqref>B368</xm:sqref>
            </x14:sparkline>
            <x14:sparkline>
              <xm:f>BMYTS!A369:A369</xm:f>
              <xm:sqref>B369</xm:sqref>
            </x14:sparkline>
            <x14:sparkline>
              <xm:f>BMYTS!A370:A370</xm:f>
              <xm:sqref>B370</xm:sqref>
            </x14:sparkline>
            <x14:sparkline>
              <xm:f>BMYTS!A371:A371</xm:f>
              <xm:sqref>B371</xm:sqref>
            </x14:sparkline>
            <x14:sparkline>
              <xm:f>BMYTS!A372:A372</xm:f>
              <xm:sqref>B372</xm:sqref>
            </x14:sparkline>
            <x14:sparkline>
              <xm:f>BMYTS!A373:A373</xm:f>
              <xm:sqref>B373</xm:sqref>
            </x14:sparkline>
            <x14:sparkline>
              <xm:f>BMYTS!A374:A374</xm:f>
              <xm:sqref>B374</xm:sqref>
            </x14:sparkline>
            <x14:sparkline>
              <xm:f>BMYTS!A375:A375</xm:f>
              <xm:sqref>B375</xm:sqref>
            </x14:sparkline>
            <x14:sparkline>
              <xm:f>BMYTS!A376:A376</xm:f>
              <xm:sqref>B376</xm:sqref>
            </x14:sparkline>
            <x14:sparkline>
              <xm:f>BMYTS!A377:A377</xm:f>
              <xm:sqref>B377</xm:sqref>
            </x14:sparkline>
            <x14:sparkline>
              <xm:f>BMYTS!A378:A378</xm:f>
              <xm:sqref>B378</xm:sqref>
            </x14:sparkline>
            <x14:sparkline>
              <xm:f>BMYTS!A379:A379</xm:f>
              <xm:sqref>B379</xm:sqref>
            </x14:sparkline>
            <x14:sparkline>
              <xm:f>BMYTS!A380:A380</xm:f>
              <xm:sqref>B380</xm:sqref>
            </x14:sparkline>
            <x14:sparkline>
              <xm:f>BMYTS!A381:A381</xm:f>
              <xm:sqref>B381</xm:sqref>
            </x14:sparkline>
            <x14:sparkline>
              <xm:f>BMYTS!A382:A382</xm:f>
              <xm:sqref>B382</xm:sqref>
            </x14:sparkline>
            <x14:sparkline>
              <xm:f>BMYTS!A383:A383</xm:f>
              <xm:sqref>B383</xm:sqref>
            </x14:sparkline>
            <x14:sparkline>
              <xm:f>BMYTS!A384:A384</xm:f>
              <xm:sqref>B384</xm:sqref>
            </x14:sparkline>
            <x14:sparkline>
              <xm:f>BMYTS!A385:A385</xm:f>
              <xm:sqref>B385</xm:sqref>
            </x14:sparkline>
            <x14:sparkline>
              <xm:f>BMYTS!A386:A386</xm:f>
              <xm:sqref>B386</xm:sqref>
            </x14:sparkline>
            <x14:sparkline>
              <xm:f>BMYTS!A387:A387</xm:f>
              <xm:sqref>B387</xm:sqref>
            </x14:sparkline>
            <x14:sparkline>
              <xm:f>BMYTS!A388:A388</xm:f>
              <xm:sqref>B388</xm:sqref>
            </x14:sparkline>
            <x14:sparkline>
              <xm:f>BMYTS!A389:A389</xm:f>
              <xm:sqref>B389</xm:sqref>
            </x14:sparkline>
            <x14:sparkline>
              <xm:f>BMYTS!A390:A390</xm:f>
              <xm:sqref>B390</xm:sqref>
            </x14:sparkline>
            <x14:sparkline>
              <xm:f>BMYTS!A391:A391</xm:f>
              <xm:sqref>B391</xm:sqref>
            </x14:sparkline>
            <x14:sparkline>
              <xm:f>BMYTS!A392:A392</xm:f>
              <xm:sqref>B392</xm:sqref>
            </x14:sparkline>
            <x14:sparkline>
              <xm:f>BMYTS!A393:A393</xm:f>
              <xm:sqref>B393</xm:sqref>
            </x14:sparkline>
            <x14:sparkline>
              <xm:f>BMYTS!A394:A394</xm:f>
              <xm:sqref>B394</xm:sqref>
            </x14:sparkline>
            <x14:sparkline>
              <xm:f>BMYTS!A395:A395</xm:f>
              <xm:sqref>B395</xm:sqref>
            </x14:sparkline>
            <x14:sparkline>
              <xm:f>BMYTS!A396:A396</xm:f>
              <xm:sqref>B396</xm:sqref>
            </x14:sparkline>
            <x14:sparkline>
              <xm:f>BMYTS!A397:A397</xm:f>
              <xm:sqref>B397</xm:sqref>
            </x14:sparkline>
            <x14:sparkline>
              <xm:f>BMYTS!A398:A398</xm:f>
              <xm:sqref>B398</xm:sqref>
            </x14:sparkline>
            <x14:sparkline>
              <xm:f>BMYTS!A399:A399</xm:f>
              <xm:sqref>B399</xm:sqref>
            </x14:sparkline>
            <x14:sparkline>
              <xm:f>BMYTS!A400:A400</xm:f>
              <xm:sqref>B400</xm:sqref>
            </x14:sparkline>
            <x14:sparkline>
              <xm:f>BMYTS!A401:A401</xm:f>
              <xm:sqref>B401</xm:sqref>
            </x14:sparkline>
            <x14:sparkline>
              <xm:f>BMYTS!A402:A402</xm:f>
              <xm:sqref>B402</xm:sqref>
            </x14:sparkline>
            <x14:sparkline>
              <xm:f>BMYTS!A403:A403</xm:f>
              <xm:sqref>B403</xm:sqref>
            </x14:sparkline>
            <x14:sparkline>
              <xm:f>BMYTS!A404:A404</xm:f>
              <xm:sqref>B404</xm:sqref>
            </x14:sparkline>
            <x14:sparkline>
              <xm:f>BMYTS!A405:A405</xm:f>
              <xm:sqref>B405</xm:sqref>
            </x14:sparkline>
            <x14:sparkline>
              <xm:f>BMYTS!A406:A406</xm:f>
              <xm:sqref>B406</xm:sqref>
            </x14:sparkline>
            <x14:sparkline>
              <xm:f>BMYTS!A407:A407</xm:f>
              <xm:sqref>B407</xm:sqref>
            </x14:sparkline>
            <x14:sparkline>
              <xm:f>BMYTS!A408:A408</xm:f>
              <xm:sqref>B408</xm:sqref>
            </x14:sparkline>
            <x14:sparkline>
              <xm:f>BMYTS!A409:A409</xm:f>
              <xm:sqref>B409</xm:sqref>
            </x14:sparkline>
            <x14:sparkline>
              <xm:f>BMYTS!A410:A410</xm:f>
              <xm:sqref>B410</xm:sqref>
            </x14:sparkline>
            <x14:sparkline>
              <xm:f>BMYTS!A411:A411</xm:f>
              <xm:sqref>B411</xm:sqref>
            </x14:sparkline>
            <x14:sparkline>
              <xm:f>BMYTS!A412:A412</xm:f>
              <xm:sqref>B412</xm:sqref>
            </x14:sparkline>
            <x14:sparkline>
              <xm:f>BMYTS!A413:A413</xm:f>
              <xm:sqref>B413</xm:sqref>
            </x14:sparkline>
            <x14:sparkline>
              <xm:f>BMYTS!A414:A414</xm:f>
              <xm:sqref>B414</xm:sqref>
            </x14:sparkline>
            <x14:sparkline>
              <xm:f>BMYTS!A415:A415</xm:f>
              <xm:sqref>B415</xm:sqref>
            </x14:sparkline>
            <x14:sparkline>
              <xm:f>BMYTS!A416:A416</xm:f>
              <xm:sqref>B416</xm:sqref>
            </x14:sparkline>
            <x14:sparkline>
              <xm:f>BMYTS!A417:A417</xm:f>
              <xm:sqref>B417</xm:sqref>
            </x14:sparkline>
            <x14:sparkline>
              <xm:f>BMYTS!A418:A418</xm:f>
              <xm:sqref>B418</xm:sqref>
            </x14:sparkline>
            <x14:sparkline>
              <xm:f>BMYTS!A419:A419</xm:f>
              <xm:sqref>B419</xm:sqref>
            </x14:sparkline>
            <x14:sparkline>
              <xm:f>BMYTS!A420:A420</xm:f>
              <xm:sqref>B420</xm:sqref>
            </x14:sparkline>
            <x14:sparkline>
              <xm:f>BMYTS!A421:A421</xm:f>
              <xm:sqref>B421</xm:sqref>
            </x14:sparkline>
            <x14:sparkline>
              <xm:f>BMYTS!A422:A422</xm:f>
              <xm:sqref>B422</xm:sqref>
            </x14:sparkline>
            <x14:sparkline>
              <xm:f>BMYTS!A423:A423</xm:f>
              <xm:sqref>B423</xm:sqref>
            </x14:sparkline>
            <x14:sparkline>
              <xm:f>BMYTS!A424:A424</xm:f>
              <xm:sqref>B424</xm:sqref>
            </x14:sparkline>
            <x14:sparkline>
              <xm:f>BMYTS!A425:A425</xm:f>
              <xm:sqref>B425</xm:sqref>
            </x14:sparkline>
            <x14:sparkline>
              <xm:f>BMYTS!A426:A426</xm:f>
              <xm:sqref>B426</xm:sqref>
            </x14:sparkline>
            <x14:sparkline>
              <xm:f>BMYTS!A427:A427</xm:f>
              <xm:sqref>B427</xm:sqref>
            </x14:sparkline>
            <x14:sparkline>
              <xm:f>BMYTS!A428:A428</xm:f>
              <xm:sqref>B428</xm:sqref>
            </x14:sparkline>
            <x14:sparkline>
              <xm:f>BMYTS!A429:A429</xm:f>
              <xm:sqref>B429</xm:sqref>
            </x14:sparkline>
            <x14:sparkline>
              <xm:f>BMYTS!A430:A430</xm:f>
              <xm:sqref>B430</xm:sqref>
            </x14:sparkline>
            <x14:sparkline>
              <xm:f>BMYTS!A431:A431</xm:f>
              <xm:sqref>B431</xm:sqref>
            </x14:sparkline>
            <x14:sparkline>
              <xm:f>BMYTS!A432:A432</xm:f>
              <xm:sqref>B432</xm:sqref>
            </x14:sparkline>
            <x14:sparkline>
              <xm:f>BMYTS!A433:A433</xm:f>
              <xm:sqref>B433</xm:sqref>
            </x14:sparkline>
            <x14:sparkline>
              <xm:f>BMYTS!A434:A434</xm:f>
              <xm:sqref>B434</xm:sqref>
            </x14:sparkline>
            <x14:sparkline>
              <xm:f>BMYTS!A435:A435</xm:f>
              <xm:sqref>B435</xm:sqref>
            </x14:sparkline>
            <x14:sparkline>
              <xm:f>BMYTS!A436:A436</xm:f>
              <xm:sqref>B436</xm:sqref>
            </x14:sparkline>
            <x14:sparkline>
              <xm:f>BMYTS!A437:A437</xm:f>
              <xm:sqref>B437</xm:sqref>
            </x14:sparkline>
            <x14:sparkline>
              <xm:f>BMYTS!A438:A438</xm:f>
              <xm:sqref>B438</xm:sqref>
            </x14:sparkline>
            <x14:sparkline>
              <xm:f>BMYTS!A439:A439</xm:f>
              <xm:sqref>B439</xm:sqref>
            </x14:sparkline>
            <x14:sparkline>
              <xm:f>BMYTS!A440:A440</xm:f>
              <xm:sqref>B440</xm:sqref>
            </x14:sparkline>
            <x14:sparkline>
              <xm:f>BMYTS!A441:A441</xm:f>
              <xm:sqref>B441</xm:sqref>
            </x14:sparkline>
            <x14:sparkline>
              <xm:f>BMYTS!A442:A442</xm:f>
              <xm:sqref>B442</xm:sqref>
            </x14:sparkline>
            <x14:sparkline>
              <xm:f>BMYTS!A443:A443</xm:f>
              <xm:sqref>B443</xm:sqref>
            </x14:sparkline>
            <x14:sparkline>
              <xm:f>BMYTS!A444:A444</xm:f>
              <xm:sqref>B444</xm:sqref>
            </x14:sparkline>
            <x14:sparkline>
              <xm:f>BMYTS!A445:A445</xm:f>
              <xm:sqref>B445</xm:sqref>
            </x14:sparkline>
            <x14:sparkline>
              <xm:f>BMYTS!A446:A446</xm:f>
              <xm:sqref>B446</xm:sqref>
            </x14:sparkline>
            <x14:sparkline>
              <xm:f>BMYTS!A447:A447</xm:f>
              <xm:sqref>B447</xm:sqref>
            </x14:sparkline>
            <x14:sparkline>
              <xm:f>BMYTS!A448:A448</xm:f>
              <xm:sqref>B448</xm:sqref>
            </x14:sparkline>
            <x14:sparkline>
              <xm:f>BMYTS!A449:A449</xm:f>
              <xm:sqref>B449</xm:sqref>
            </x14:sparkline>
            <x14:sparkline>
              <xm:f>BMYTS!A450:A450</xm:f>
              <xm:sqref>B450</xm:sqref>
            </x14:sparkline>
            <x14:sparkline>
              <xm:f>BMYTS!A451:A451</xm:f>
              <xm:sqref>B451</xm:sqref>
            </x14:sparkline>
            <x14:sparkline>
              <xm:f>BMYTS!A452:A452</xm:f>
              <xm:sqref>B452</xm:sqref>
            </x14:sparkline>
            <x14:sparkline>
              <xm:f>BMYTS!A453:A453</xm:f>
              <xm:sqref>B453</xm:sqref>
            </x14:sparkline>
            <x14:sparkline>
              <xm:f>BMYTS!A454:A454</xm:f>
              <xm:sqref>B454</xm:sqref>
            </x14:sparkline>
            <x14:sparkline>
              <xm:f>BMYTS!A455:A455</xm:f>
              <xm:sqref>B455</xm:sqref>
            </x14:sparkline>
            <x14:sparkline>
              <xm:f>BMYTS!A456:A456</xm:f>
              <xm:sqref>B456</xm:sqref>
            </x14:sparkline>
            <x14:sparkline>
              <xm:f>BMYTS!A457:A457</xm:f>
              <xm:sqref>B457</xm:sqref>
            </x14:sparkline>
            <x14:sparkline>
              <xm:f>BMYTS!A458:A458</xm:f>
              <xm:sqref>B458</xm:sqref>
            </x14:sparkline>
            <x14:sparkline>
              <xm:f>BMYTS!A459:A459</xm:f>
              <xm:sqref>B459</xm:sqref>
            </x14:sparkline>
            <x14:sparkline>
              <xm:f>BMYTS!A460:A460</xm:f>
              <xm:sqref>B460</xm:sqref>
            </x14:sparkline>
            <x14:sparkline>
              <xm:f>BMYTS!A461:A461</xm:f>
              <xm:sqref>B461</xm:sqref>
            </x14:sparkline>
            <x14:sparkline>
              <xm:f>BMYTS!A462:A462</xm:f>
              <xm:sqref>B462</xm:sqref>
            </x14:sparkline>
            <x14:sparkline>
              <xm:f>BMYTS!A463:A463</xm:f>
              <xm:sqref>B463</xm:sqref>
            </x14:sparkline>
            <x14:sparkline>
              <xm:f>BMYTS!A464:A464</xm:f>
              <xm:sqref>B464</xm:sqref>
            </x14:sparkline>
            <x14:sparkline>
              <xm:f>BMYTS!A465:A465</xm:f>
              <xm:sqref>B465</xm:sqref>
            </x14:sparkline>
            <x14:sparkline>
              <xm:f>BMYTS!A466:A466</xm:f>
              <xm:sqref>B466</xm:sqref>
            </x14:sparkline>
            <x14:sparkline>
              <xm:f>BMYTS!A467:A467</xm:f>
              <xm:sqref>B467</xm:sqref>
            </x14:sparkline>
            <x14:sparkline>
              <xm:f>BMYTS!A468:A468</xm:f>
              <xm:sqref>B468</xm:sqref>
            </x14:sparkline>
            <x14:sparkline>
              <xm:f>BMYTS!A469:A469</xm:f>
              <xm:sqref>B469</xm:sqref>
            </x14:sparkline>
            <x14:sparkline>
              <xm:f>BMYTS!A470:A470</xm:f>
              <xm:sqref>B470</xm:sqref>
            </x14:sparkline>
            <x14:sparkline>
              <xm:f>BMYTS!A471:A471</xm:f>
              <xm:sqref>B471</xm:sqref>
            </x14:sparkline>
            <x14:sparkline>
              <xm:f>BMYTS!A472:A472</xm:f>
              <xm:sqref>B472</xm:sqref>
            </x14:sparkline>
            <x14:sparkline>
              <xm:f>BMYTS!A473:A473</xm:f>
              <xm:sqref>B473</xm:sqref>
            </x14:sparkline>
            <x14:sparkline>
              <xm:f>BMYTS!A474:A474</xm:f>
              <xm:sqref>B474</xm:sqref>
            </x14:sparkline>
            <x14:sparkline>
              <xm:f>BMYTS!A475:A475</xm:f>
              <xm:sqref>B475</xm:sqref>
            </x14:sparkline>
            <x14:sparkline>
              <xm:f>BMYTS!A476:A476</xm:f>
              <xm:sqref>B476</xm:sqref>
            </x14:sparkline>
            <x14:sparkline>
              <xm:f>BMYTS!A477:A477</xm:f>
              <xm:sqref>B477</xm:sqref>
            </x14:sparkline>
            <x14:sparkline>
              <xm:f>BMYTS!A478:A478</xm:f>
              <xm:sqref>B478</xm:sqref>
            </x14:sparkline>
            <x14:sparkline>
              <xm:f>BMYTS!A479:A479</xm:f>
              <xm:sqref>B479</xm:sqref>
            </x14:sparkline>
            <x14:sparkline>
              <xm:f>BMYTS!A480:A480</xm:f>
              <xm:sqref>B480</xm:sqref>
            </x14:sparkline>
            <x14:sparkline>
              <xm:f>BMYTS!A481:A481</xm:f>
              <xm:sqref>B481</xm:sqref>
            </x14:sparkline>
            <x14:sparkline>
              <xm:f>BMYTS!A482:A482</xm:f>
              <xm:sqref>B482</xm:sqref>
            </x14:sparkline>
            <x14:sparkline>
              <xm:f>BMYTS!A483:A483</xm:f>
              <xm:sqref>B483</xm:sqref>
            </x14:sparkline>
            <x14:sparkline>
              <xm:f>BMYTS!A484:A484</xm:f>
              <xm:sqref>B484</xm:sqref>
            </x14:sparkline>
            <x14:sparkline>
              <xm:f>BMYTS!A485:A485</xm:f>
              <xm:sqref>B485</xm:sqref>
            </x14:sparkline>
            <x14:sparkline>
              <xm:f>BMYTS!A486:A486</xm:f>
              <xm:sqref>B486</xm:sqref>
            </x14:sparkline>
            <x14:sparkline>
              <xm:f>BMYTS!A487:A487</xm:f>
              <xm:sqref>B487</xm:sqref>
            </x14:sparkline>
            <x14:sparkline>
              <xm:f>BMYTS!A488:A488</xm:f>
              <xm:sqref>B488</xm:sqref>
            </x14:sparkline>
            <x14:sparkline>
              <xm:f>BMYTS!A489:A489</xm:f>
              <xm:sqref>B489</xm:sqref>
            </x14:sparkline>
            <x14:sparkline>
              <xm:f>BMYTS!A490:A490</xm:f>
              <xm:sqref>B490</xm:sqref>
            </x14:sparkline>
            <x14:sparkline>
              <xm:f>BMYTS!A491:A491</xm:f>
              <xm:sqref>B491</xm:sqref>
            </x14:sparkline>
            <x14:sparkline>
              <xm:f>BMYTS!A492:A492</xm:f>
              <xm:sqref>B492</xm:sqref>
            </x14:sparkline>
            <x14:sparkline>
              <xm:f>BMYTS!A493:A493</xm:f>
              <xm:sqref>B493</xm:sqref>
            </x14:sparkline>
            <x14:sparkline>
              <xm:f>BMYTS!A494:A494</xm:f>
              <xm:sqref>B494</xm:sqref>
            </x14:sparkline>
            <x14:sparkline>
              <xm:f>BMYTS!A495:A495</xm:f>
              <xm:sqref>B495</xm:sqref>
            </x14:sparkline>
            <x14:sparkline>
              <xm:f>BMYTS!A496:A496</xm:f>
              <xm:sqref>B496</xm:sqref>
            </x14:sparkline>
            <x14:sparkline>
              <xm:f>BMYTS!A497:A497</xm:f>
              <xm:sqref>B497</xm:sqref>
            </x14:sparkline>
            <x14:sparkline>
              <xm:f>BMYTS!A498:A498</xm:f>
              <xm:sqref>B498</xm:sqref>
            </x14:sparkline>
            <x14:sparkline>
              <xm:f>BMYTS!A499:A499</xm:f>
              <xm:sqref>B499</xm:sqref>
            </x14:sparkline>
            <x14:sparkline>
              <xm:f>BMYTS!A500:A500</xm:f>
              <xm:sqref>B500</xm:sqref>
            </x14:sparkline>
            <x14:sparkline>
              <xm:f>BMYTS!A501:A501</xm:f>
              <xm:sqref>B501</xm:sqref>
            </x14:sparkline>
            <x14:sparkline>
              <xm:f>BMYTS!A502:A502</xm:f>
              <xm:sqref>B502</xm:sqref>
            </x14:sparkline>
            <x14:sparkline>
              <xm:f>BMYTS!A503:A503</xm:f>
              <xm:sqref>B503</xm:sqref>
            </x14:sparkline>
            <x14:sparkline>
              <xm:f>BMYTS!A504:A504</xm:f>
              <xm:sqref>B504</xm:sqref>
            </x14:sparkline>
            <x14:sparkline>
              <xm:f>BMYTS!A505:A505</xm:f>
              <xm:sqref>B505</xm:sqref>
            </x14:sparkline>
            <x14:sparkline>
              <xm:f>BMYTS!A506:A506</xm:f>
              <xm:sqref>B506</xm:sqref>
            </x14:sparkline>
            <x14:sparkline>
              <xm:f>BMYTS!A507:A507</xm:f>
              <xm:sqref>B507</xm:sqref>
            </x14:sparkline>
            <x14:sparkline>
              <xm:f>BMYTS!A508:A508</xm:f>
              <xm:sqref>B508</xm:sqref>
            </x14:sparkline>
            <x14:sparkline>
              <xm:f>BMYTS!A509:A509</xm:f>
              <xm:sqref>B509</xm:sqref>
            </x14:sparkline>
            <x14:sparkline>
              <xm:f>BMYTS!A510:A510</xm:f>
              <xm:sqref>B510</xm:sqref>
            </x14:sparkline>
            <x14:sparkline>
              <xm:f>BMYTS!A511:A511</xm:f>
              <xm:sqref>B511</xm:sqref>
            </x14:sparkline>
            <x14:sparkline>
              <xm:f>BMYTS!A512:A512</xm:f>
              <xm:sqref>B512</xm:sqref>
            </x14:sparkline>
            <x14:sparkline>
              <xm:f>BMYTS!A513:A513</xm:f>
              <xm:sqref>B513</xm:sqref>
            </x14:sparkline>
            <x14:sparkline>
              <xm:f>BMYTS!A514:A514</xm:f>
              <xm:sqref>B514</xm:sqref>
            </x14:sparkline>
            <x14:sparkline>
              <xm:f>BMYTS!A515:A515</xm:f>
              <xm:sqref>B515</xm:sqref>
            </x14:sparkline>
            <x14:sparkline>
              <xm:f>BMYTS!A516:A516</xm:f>
              <xm:sqref>B516</xm:sqref>
            </x14:sparkline>
            <x14:sparkline>
              <xm:f>BMYTS!A517:A517</xm:f>
              <xm:sqref>B517</xm:sqref>
            </x14:sparkline>
            <x14:sparkline>
              <xm:f>BMYTS!A518:A518</xm:f>
              <xm:sqref>B518</xm:sqref>
            </x14:sparkline>
            <x14:sparkline>
              <xm:f>BMYTS!A519:A519</xm:f>
              <xm:sqref>B519</xm:sqref>
            </x14:sparkline>
            <x14:sparkline>
              <xm:f>BMYTS!A520:A520</xm:f>
              <xm:sqref>B520</xm:sqref>
            </x14:sparkline>
            <x14:sparkline>
              <xm:f>BMYTS!A521:A521</xm:f>
              <xm:sqref>B521</xm:sqref>
            </x14:sparkline>
            <x14:sparkline>
              <xm:f>BMYTS!A522:A522</xm:f>
              <xm:sqref>B522</xm:sqref>
            </x14:sparkline>
            <x14:sparkline>
              <xm:f>BMYTS!A523:A523</xm:f>
              <xm:sqref>B523</xm:sqref>
            </x14:sparkline>
            <x14:sparkline>
              <xm:f>BMYTS!A524:A524</xm:f>
              <xm:sqref>B524</xm:sqref>
            </x14:sparkline>
            <x14:sparkline>
              <xm:f>BMYTS!A525:A525</xm:f>
              <xm:sqref>B525</xm:sqref>
            </x14:sparkline>
            <x14:sparkline>
              <xm:f>BMYTS!A526:A526</xm:f>
              <xm:sqref>B526</xm:sqref>
            </x14:sparkline>
            <x14:sparkline>
              <xm:f>BMYTS!A527:A527</xm:f>
              <xm:sqref>B527</xm:sqref>
            </x14:sparkline>
            <x14:sparkline>
              <xm:f>BMYTS!A528:A528</xm:f>
              <xm:sqref>B528</xm:sqref>
            </x14:sparkline>
            <x14:sparkline>
              <xm:f>BMYTS!A529:A529</xm:f>
              <xm:sqref>B529</xm:sqref>
            </x14:sparkline>
            <x14:sparkline>
              <xm:f>BMYTS!A530:A530</xm:f>
              <xm:sqref>B530</xm:sqref>
            </x14:sparkline>
            <x14:sparkline>
              <xm:f>BMYTS!A531:A531</xm:f>
              <xm:sqref>B531</xm:sqref>
            </x14:sparkline>
            <x14:sparkline>
              <xm:f>BMYTS!A532:A532</xm:f>
              <xm:sqref>B532</xm:sqref>
            </x14:sparkline>
            <x14:sparkline>
              <xm:f>BMYTS!A533:A533</xm:f>
              <xm:sqref>B533</xm:sqref>
            </x14:sparkline>
            <x14:sparkline>
              <xm:f>BMYTS!A534:A534</xm:f>
              <xm:sqref>B534</xm:sqref>
            </x14:sparkline>
            <x14:sparkline>
              <xm:f>BMYTS!A535:A535</xm:f>
              <xm:sqref>B535</xm:sqref>
            </x14:sparkline>
            <x14:sparkline>
              <xm:f>BMYTS!A536:A536</xm:f>
              <xm:sqref>B536</xm:sqref>
            </x14:sparkline>
            <x14:sparkline>
              <xm:f>BMYTS!A537:A537</xm:f>
              <xm:sqref>B537</xm:sqref>
            </x14:sparkline>
            <x14:sparkline>
              <xm:f>BMYTS!A538:A538</xm:f>
              <xm:sqref>B538</xm:sqref>
            </x14:sparkline>
            <x14:sparkline>
              <xm:f>BMYTS!A539:A539</xm:f>
              <xm:sqref>B539</xm:sqref>
            </x14:sparkline>
            <x14:sparkline>
              <xm:f>BMYTS!A540:A540</xm:f>
              <xm:sqref>B540</xm:sqref>
            </x14:sparkline>
            <x14:sparkline>
              <xm:f>BMYTS!A541:A541</xm:f>
              <xm:sqref>B541</xm:sqref>
            </x14:sparkline>
            <x14:sparkline>
              <xm:f>BMYTS!A542:A542</xm:f>
              <xm:sqref>B542</xm:sqref>
            </x14:sparkline>
            <x14:sparkline>
              <xm:f>BMYTS!A543:A543</xm:f>
              <xm:sqref>B543</xm:sqref>
            </x14:sparkline>
            <x14:sparkline>
              <xm:f>BMYTS!A544:A544</xm:f>
              <xm:sqref>B544</xm:sqref>
            </x14:sparkline>
            <x14:sparkline>
              <xm:f>BMYTS!A545:A545</xm:f>
              <xm:sqref>B545</xm:sqref>
            </x14:sparkline>
            <x14:sparkline>
              <xm:f>BMYTS!A546:A546</xm:f>
              <xm:sqref>B546</xm:sqref>
            </x14:sparkline>
            <x14:sparkline>
              <xm:f>BMYTS!A547:A547</xm:f>
              <xm:sqref>B547</xm:sqref>
            </x14:sparkline>
            <x14:sparkline>
              <xm:f>BMYTS!A548:A548</xm:f>
              <xm:sqref>B548</xm:sqref>
            </x14:sparkline>
            <x14:sparkline>
              <xm:f>BMYTS!A549:A549</xm:f>
              <xm:sqref>B549</xm:sqref>
            </x14:sparkline>
            <x14:sparkline>
              <xm:f>BMYTS!A550:A550</xm:f>
              <xm:sqref>B550</xm:sqref>
            </x14:sparkline>
            <x14:sparkline>
              <xm:f>BMYTS!A551:A551</xm:f>
              <xm:sqref>B551</xm:sqref>
            </x14:sparkline>
            <x14:sparkline>
              <xm:f>BMYTS!A552:A552</xm:f>
              <xm:sqref>B552</xm:sqref>
            </x14:sparkline>
            <x14:sparkline>
              <xm:f>BMYTS!A553:A553</xm:f>
              <xm:sqref>B553</xm:sqref>
            </x14:sparkline>
            <x14:sparkline>
              <xm:f>BMYTS!A554:A554</xm:f>
              <xm:sqref>B554</xm:sqref>
            </x14:sparkline>
            <x14:sparkline>
              <xm:f>BMYTS!A555:A555</xm:f>
              <xm:sqref>B555</xm:sqref>
            </x14:sparkline>
            <x14:sparkline>
              <xm:f>BMYTS!A556:A556</xm:f>
              <xm:sqref>B556</xm:sqref>
            </x14:sparkline>
            <x14:sparkline>
              <xm:f>BMYTS!A557:A557</xm:f>
              <xm:sqref>B557</xm:sqref>
            </x14:sparkline>
            <x14:sparkline>
              <xm:f>BMYTS!A558:A558</xm:f>
              <xm:sqref>B558</xm:sqref>
            </x14:sparkline>
            <x14:sparkline>
              <xm:f>BMYTS!A559:A559</xm:f>
              <xm:sqref>B559</xm:sqref>
            </x14:sparkline>
            <x14:sparkline>
              <xm:f>BMYTS!A560:A560</xm:f>
              <xm:sqref>B560</xm:sqref>
            </x14:sparkline>
            <x14:sparkline>
              <xm:f>BMYTS!A561:A561</xm:f>
              <xm:sqref>B561</xm:sqref>
            </x14:sparkline>
            <x14:sparkline>
              <xm:f>BMYTS!A562:A562</xm:f>
              <xm:sqref>B562</xm:sqref>
            </x14:sparkline>
            <x14:sparkline>
              <xm:f>BMYTS!A563:A563</xm:f>
              <xm:sqref>B563</xm:sqref>
            </x14:sparkline>
            <x14:sparkline>
              <xm:f>BMYTS!A564:A564</xm:f>
              <xm:sqref>B564</xm:sqref>
            </x14:sparkline>
            <x14:sparkline>
              <xm:f>BMYTS!A565:A565</xm:f>
              <xm:sqref>B565</xm:sqref>
            </x14:sparkline>
            <x14:sparkline>
              <xm:f>BMYTS!A566:A566</xm:f>
              <xm:sqref>B566</xm:sqref>
            </x14:sparkline>
            <x14:sparkline>
              <xm:f>BMYTS!A567:A567</xm:f>
              <xm:sqref>B567</xm:sqref>
            </x14:sparkline>
            <x14:sparkline>
              <xm:f>BMYTS!A568:A568</xm:f>
              <xm:sqref>B568</xm:sqref>
            </x14:sparkline>
            <x14:sparkline>
              <xm:f>BMYTS!A569:A569</xm:f>
              <xm:sqref>B569</xm:sqref>
            </x14:sparkline>
            <x14:sparkline>
              <xm:f>BMYTS!A570:A570</xm:f>
              <xm:sqref>B570</xm:sqref>
            </x14:sparkline>
            <x14:sparkline>
              <xm:f>BMYTS!A571:A571</xm:f>
              <xm:sqref>B571</xm:sqref>
            </x14:sparkline>
            <x14:sparkline>
              <xm:f>BMYTS!A572:A572</xm:f>
              <xm:sqref>B572</xm:sqref>
            </x14:sparkline>
            <x14:sparkline>
              <xm:f>BMYTS!A573:A573</xm:f>
              <xm:sqref>B573</xm:sqref>
            </x14:sparkline>
            <x14:sparkline>
              <xm:f>BMYTS!A574:A574</xm:f>
              <xm:sqref>B574</xm:sqref>
            </x14:sparkline>
            <x14:sparkline>
              <xm:f>BMYTS!A575:A575</xm:f>
              <xm:sqref>B575</xm:sqref>
            </x14:sparkline>
            <x14:sparkline>
              <xm:f>BMYTS!A576:A576</xm:f>
              <xm:sqref>B576</xm:sqref>
            </x14:sparkline>
            <x14:sparkline>
              <xm:f>BMYTS!A577:A577</xm:f>
              <xm:sqref>B577</xm:sqref>
            </x14:sparkline>
            <x14:sparkline>
              <xm:f>BMYTS!A578:A578</xm:f>
              <xm:sqref>B578</xm:sqref>
            </x14:sparkline>
            <x14:sparkline>
              <xm:f>BMYTS!A579:A579</xm:f>
              <xm:sqref>B579</xm:sqref>
            </x14:sparkline>
            <x14:sparkline>
              <xm:f>BMYTS!A580:A580</xm:f>
              <xm:sqref>B580</xm:sqref>
            </x14:sparkline>
            <x14:sparkline>
              <xm:f>BMYTS!A581:A581</xm:f>
              <xm:sqref>B581</xm:sqref>
            </x14:sparkline>
            <x14:sparkline>
              <xm:f>BMYTS!A582:A582</xm:f>
              <xm:sqref>B582</xm:sqref>
            </x14:sparkline>
            <x14:sparkline>
              <xm:f>BMYTS!A583:A583</xm:f>
              <xm:sqref>B583</xm:sqref>
            </x14:sparkline>
            <x14:sparkline>
              <xm:f>BMYTS!A584:A584</xm:f>
              <xm:sqref>B584</xm:sqref>
            </x14:sparkline>
            <x14:sparkline>
              <xm:f>BMYTS!A585:A585</xm:f>
              <xm:sqref>B585</xm:sqref>
            </x14:sparkline>
            <x14:sparkline>
              <xm:f>BMYTS!A586:A586</xm:f>
              <xm:sqref>B586</xm:sqref>
            </x14:sparkline>
            <x14:sparkline>
              <xm:f>BMYTS!A587:A587</xm:f>
              <xm:sqref>B587</xm:sqref>
            </x14:sparkline>
            <x14:sparkline>
              <xm:f>BMYTS!A588:A588</xm:f>
              <xm:sqref>B588</xm:sqref>
            </x14:sparkline>
            <x14:sparkline>
              <xm:f>BMYTS!A589:A589</xm:f>
              <xm:sqref>B589</xm:sqref>
            </x14:sparkline>
            <x14:sparkline>
              <xm:f>BMYTS!A590:A590</xm:f>
              <xm:sqref>B590</xm:sqref>
            </x14:sparkline>
            <x14:sparkline>
              <xm:f>BMYTS!A591:A591</xm:f>
              <xm:sqref>B591</xm:sqref>
            </x14:sparkline>
            <x14:sparkline>
              <xm:f>BMYTS!A592:A592</xm:f>
              <xm:sqref>B592</xm:sqref>
            </x14:sparkline>
            <x14:sparkline>
              <xm:f>BMYTS!A593:A593</xm:f>
              <xm:sqref>B593</xm:sqref>
            </x14:sparkline>
            <x14:sparkline>
              <xm:f>BMYTS!A594:A594</xm:f>
              <xm:sqref>B594</xm:sqref>
            </x14:sparkline>
            <x14:sparkline>
              <xm:f>BMYTS!A595:A595</xm:f>
              <xm:sqref>B595</xm:sqref>
            </x14:sparkline>
            <x14:sparkline>
              <xm:f>BMYTS!A596:A596</xm:f>
              <xm:sqref>B596</xm:sqref>
            </x14:sparkline>
            <x14:sparkline>
              <xm:f>BMYTS!A597:A597</xm:f>
              <xm:sqref>B597</xm:sqref>
            </x14:sparkline>
            <x14:sparkline>
              <xm:f>BMYTS!A598:A598</xm:f>
              <xm:sqref>B598</xm:sqref>
            </x14:sparkline>
            <x14:sparkline>
              <xm:f>BMYTS!A599:A599</xm:f>
              <xm:sqref>B599</xm:sqref>
            </x14:sparkline>
            <x14:sparkline>
              <xm:f>BMYTS!A600:A600</xm:f>
              <xm:sqref>B600</xm:sqref>
            </x14:sparkline>
            <x14:sparkline>
              <xm:f>BMYTS!A601:A601</xm:f>
              <xm:sqref>B601</xm:sqref>
            </x14:sparkline>
            <x14:sparkline>
              <xm:f>BMYTS!A602:A602</xm:f>
              <xm:sqref>B602</xm:sqref>
            </x14:sparkline>
            <x14:sparkline>
              <xm:f>BMYTS!A603:A603</xm:f>
              <xm:sqref>B603</xm:sqref>
            </x14:sparkline>
            <x14:sparkline>
              <xm:f>BMYTS!A604:A604</xm:f>
              <xm:sqref>B604</xm:sqref>
            </x14:sparkline>
            <x14:sparkline>
              <xm:f>BMYTS!A605:A605</xm:f>
              <xm:sqref>B605</xm:sqref>
            </x14:sparkline>
            <x14:sparkline>
              <xm:f>BMYTS!A606:A606</xm:f>
              <xm:sqref>B606</xm:sqref>
            </x14:sparkline>
            <x14:sparkline>
              <xm:f>BMYTS!A607:A607</xm:f>
              <xm:sqref>B607</xm:sqref>
            </x14:sparkline>
            <x14:sparkline>
              <xm:f>BMYTS!A608:A608</xm:f>
              <xm:sqref>B608</xm:sqref>
            </x14:sparkline>
            <x14:sparkline>
              <xm:f>BMYTS!A609:A609</xm:f>
              <xm:sqref>B609</xm:sqref>
            </x14:sparkline>
            <x14:sparkline>
              <xm:f>BMYTS!A610:A610</xm:f>
              <xm:sqref>B610</xm:sqref>
            </x14:sparkline>
            <x14:sparkline>
              <xm:f>BMYTS!A611:A611</xm:f>
              <xm:sqref>B611</xm:sqref>
            </x14:sparkline>
            <x14:sparkline>
              <xm:f>BMYTS!A612:A612</xm:f>
              <xm:sqref>B612</xm:sqref>
            </x14:sparkline>
            <x14:sparkline>
              <xm:f>BMYTS!A613:A613</xm:f>
              <xm:sqref>B613</xm:sqref>
            </x14:sparkline>
            <x14:sparkline>
              <xm:f>BMYTS!A614:A614</xm:f>
              <xm:sqref>B614</xm:sqref>
            </x14:sparkline>
            <x14:sparkline>
              <xm:f>BMYTS!A615:A615</xm:f>
              <xm:sqref>B615</xm:sqref>
            </x14:sparkline>
            <x14:sparkline>
              <xm:f>BMYTS!A616:A616</xm:f>
              <xm:sqref>B616</xm:sqref>
            </x14:sparkline>
            <x14:sparkline>
              <xm:f>BMYTS!A617:A617</xm:f>
              <xm:sqref>B617</xm:sqref>
            </x14:sparkline>
            <x14:sparkline>
              <xm:f>BMYTS!A618:A618</xm:f>
              <xm:sqref>B618</xm:sqref>
            </x14:sparkline>
            <x14:sparkline>
              <xm:f>BMYTS!A619:A619</xm:f>
              <xm:sqref>B619</xm:sqref>
            </x14:sparkline>
            <x14:sparkline>
              <xm:f>BMYTS!A620:A620</xm:f>
              <xm:sqref>B620</xm:sqref>
            </x14:sparkline>
            <x14:sparkline>
              <xm:f>BMYTS!A621:A621</xm:f>
              <xm:sqref>B621</xm:sqref>
            </x14:sparkline>
            <x14:sparkline>
              <xm:f>BMYTS!A622:A622</xm:f>
              <xm:sqref>B622</xm:sqref>
            </x14:sparkline>
            <x14:sparkline>
              <xm:f>BMYTS!A623:A623</xm:f>
              <xm:sqref>B623</xm:sqref>
            </x14:sparkline>
            <x14:sparkline>
              <xm:f>BMYTS!A624:A624</xm:f>
              <xm:sqref>B624</xm:sqref>
            </x14:sparkline>
            <x14:sparkline>
              <xm:f>BMYTS!A625:A625</xm:f>
              <xm:sqref>B625</xm:sqref>
            </x14:sparkline>
            <x14:sparkline>
              <xm:f>BMYTS!A626:A626</xm:f>
              <xm:sqref>B626</xm:sqref>
            </x14:sparkline>
            <x14:sparkline>
              <xm:f>BMYTS!A627:A627</xm:f>
              <xm:sqref>B627</xm:sqref>
            </x14:sparkline>
            <x14:sparkline>
              <xm:f>BMYTS!A628:A628</xm:f>
              <xm:sqref>B628</xm:sqref>
            </x14:sparkline>
            <x14:sparkline>
              <xm:f>BMYTS!A629:A629</xm:f>
              <xm:sqref>B629</xm:sqref>
            </x14:sparkline>
            <x14:sparkline>
              <xm:f>BMYTS!A630:A630</xm:f>
              <xm:sqref>B630</xm:sqref>
            </x14:sparkline>
            <x14:sparkline>
              <xm:f>BMYTS!A631:A631</xm:f>
              <xm:sqref>B631</xm:sqref>
            </x14:sparkline>
            <x14:sparkline>
              <xm:f>BMYTS!A632:A632</xm:f>
              <xm:sqref>B632</xm:sqref>
            </x14:sparkline>
            <x14:sparkline>
              <xm:f>BMYTS!A633:A633</xm:f>
              <xm:sqref>B633</xm:sqref>
            </x14:sparkline>
            <x14:sparkline>
              <xm:f>BMYTS!A634:A634</xm:f>
              <xm:sqref>B634</xm:sqref>
            </x14:sparkline>
            <x14:sparkline>
              <xm:f>BMYTS!A635:A635</xm:f>
              <xm:sqref>B635</xm:sqref>
            </x14:sparkline>
            <x14:sparkline>
              <xm:f>BMYTS!A636:A636</xm:f>
              <xm:sqref>B636</xm:sqref>
            </x14:sparkline>
            <x14:sparkline>
              <xm:f>BMYTS!A637:A637</xm:f>
              <xm:sqref>B637</xm:sqref>
            </x14:sparkline>
            <x14:sparkline>
              <xm:f>BMYTS!A638:A638</xm:f>
              <xm:sqref>B638</xm:sqref>
            </x14:sparkline>
            <x14:sparkline>
              <xm:f>BMYTS!A639:A639</xm:f>
              <xm:sqref>B639</xm:sqref>
            </x14:sparkline>
            <x14:sparkline>
              <xm:f>BMYTS!A640:A640</xm:f>
              <xm:sqref>B640</xm:sqref>
            </x14:sparkline>
            <x14:sparkline>
              <xm:f>BMYTS!A641:A641</xm:f>
              <xm:sqref>B641</xm:sqref>
            </x14:sparkline>
            <x14:sparkline>
              <xm:f>BMYTS!A642:A642</xm:f>
              <xm:sqref>B642</xm:sqref>
            </x14:sparkline>
            <x14:sparkline>
              <xm:f>BMYTS!A643:A643</xm:f>
              <xm:sqref>B643</xm:sqref>
            </x14:sparkline>
            <x14:sparkline>
              <xm:f>BMYTS!A644:A644</xm:f>
              <xm:sqref>B644</xm:sqref>
            </x14:sparkline>
            <x14:sparkline>
              <xm:f>BMYTS!A645:A645</xm:f>
              <xm:sqref>B645</xm:sqref>
            </x14:sparkline>
            <x14:sparkline>
              <xm:f>BMYTS!A646:A646</xm:f>
              <xm:sqref>B646</xm:sqref>
            </x14:sparkline>
            <x14:sparkline>
              <xm:f>BMYTS!A647:A647</xm:f>
              <xm:sqref>B647</xm:sqref>
            </x14:sparkline>
            <x14:sparkline>
              <xm:f>BMYTS!A648:A648</xm:f>
              <xm:sqref>B648</xm:sqref>
            </x14:sparkline>
            <x14:sparkline>
              <xm:f>BMYTS!A649:A649</xm:f>
              <xm:sqref>B649</xm:sqref>
            </x14:sparkline>
            <x14:sparkline>
              <xm:f>BMYTS!A650:A650</xm:f>
              <xm:sqref>B650</xm:sqref>
            </x14:sparkline>
            <x14:sparkline>
              <xm:f>BMYTS!A651:A651</xm:f>
              <xm:sqref>B651</xm:sqref>
            </x14:sparkline>
            <x14:sparkline>
              <xm:f>BMYTS!A652:A652</xm:f>
              <xm:sqref>B652</xm:sqref>
            </x14:sparkline>
            <x14:sparkline>
              <xm:f>BMYTS!A653:A653</xm:f>
              <xm:sqref>B653</xm:sqref>
            </x14:sparkline>
            <x14:sparkline>
              <xm:f>BMYTS!A654:A654</xm:f>
              <xm:sqref>B654</xm:sqref>
            </x14:sparkline>
            <x14:sparkline>
              <xm:f>BMYTS!A655:A655</xm:f>
              <xm:sqref>B655</xm:sqref>
            </x14:sparkline>
            <x14:sparkline>
              <xm:f>BMYTS!A656:A656</xm:f>
              <xm:sqref>B656</xm:sqref>
            </x14:sparkline>
            <x14:sparkline>
              <xm:f>BMYTS!A657:A657</xm:f>
              <xm:sqref>B657</xm:sqref>
            </x14:sparkline>
            <x14:sparkline>
              <xm:f>BMYTS!A658:A658</xm:f>
              <xm:sqref>B658</xm:sqref>
            </x14:sparkline>
            <x14:sparkline>
              <xm:f>BMYTS!A659:A659</xm:f>
              <xm:sqref>B659</xm:sqref>
            </x14:sparkline>
            <x14:sparkline>
              <xm:f>BMYTS!A660:A660</xm:f>
              <xm:sqref>B660</xm:sqref>
            </x14:sparkline>
            <x14:sparkline>
              <xm:f>BMYTS!A661:A661</xm:f>
              <xm:sqref>B661</xm:sqref>
            </x14:sparkline>
            <x14:sparkline>
              <xm:f>BMYTS!A662:A662</xm:f>
              <xm:sqref>B662</xm:sqref>
            </x14:sparkline>
            <x14:sparkline>
              <xm:f>BMYTS!A663:A663</xm:f>
              <xm:sqref>B663</xm:sqref>
            </x14:sparkline>
            <x14:sparkline>
              <xm:f>BMYTS!A664:A664</xm:f>
              <xm:sqref>B664</xm:sqref>
            </x14:sparkline>
            <x14:sparkline>
              <xm:f>BMYTS!A665:A665</xm:f>
              <xm:sqref>B665</xm:sqref>
            </x14:sparkline>
            <x14:sparkline>
              <xm:f>BMYTS!A666:A666</xm:f>
              <xm:sqref>B666</xm:sqref>
            </x14:sparkline>
            <x14:sparkline>
              <xm:f>BMYTS!A667:A667</xm:f>
              <xm:sqref>B667</xm:sqref>
            </x14:sparkline>
            <x14:sparkline>
              <xm:f>BMYTS!A668:A668</xm:f>
              <xm:sqref>B668</xm:sqref>
            </x14:sparkline>
            <x14:sparkline>
              <xm:f>BMYTS!A669:A669</xm:f>
              <xm:sqref>B669</xm:sqref>
            </x14:sparkline>
            <x14:sparkline>
              <xm:f>BMYTS!A670:A670</xm:f>
              <xm:sqref>B670</xm:sqref>
            </x14:sparkline>
            <x14:sparkline>
              <xm:f>BMYTS!A671:A671</xm:f>
              <xm:sqref>B671</xm:sqref>
            </x14:sparkline>
            <x14:sparkline>
              <xm:f>BMYTS!A672:A672</xm:f>
              <xm:sqref>B672</xm:sqref>
            </x14:sparkline>
            <x14:sparkline>
              <xm:f>BMYTS!A673:A673</xm:f>
              <xm:sqref>B673</xm:sqref>
            </x14:sparkline>
            <x14:sparkline>
              <xm:f>BMYTS!A674:A674</xm:f>
              <xm:sqref>B674</xm:sqref>
            </x14:sparkline>
            <x14:sparkline>
              <xm:f>BMYTS!A675:A675</xm:f>
              <xm:sqref>B675</xm:sqref>
            </x14:sparkline>
            <x14:sparkline>
              <xm:f>BMYTS!A676:A676</xm:f>
              <xm:sqref>B676</xm:sqref>
            </x14:sparkline>
            <x14:sparkline>
              <xm:f>BMYTS!A677:A677</xm:f>
              <xm:sqref>B677</xm:sqref>
            </x14:sparkline>
            <x14:sparkline>
              <xm:f>BMYTS!A678:A678</xm:f>
              <xm:sqref>B678</xm:sqref>
            </x14:sparkline>
            <x14:sparkline>
              <xm:f>BMYTS!A679:A679</xm:f>
              <xm:sqref>B679</xm:sqref>
            </x14:sparkline>
            <x14:sparkline>
              <xm:f>BMYTS!A680:A680</xm:f>
              <xm:sqref>B680</xm:sqref>
            </x14:sparkline>
            <x14:sparkline>
              <xm:f>BMYTS!A681:A681</xm:f>
              <xm:sqref>B681</xm:sqref>
            </x14:sparkline>
            <x14:sparkline>
              <xm:f>BMYTS!A682:A682</xm:f>
              <xm:sqref>B682</xm:sqref>
            </x14:sparkline>
            <x14:sparkline>
              <xm:f>BMYTS!A683:A683</xm:f>
              <xm:sqref>B683</xm:sqref>
            </x14:sparkline>
            <x14:sparkline>
              <xm:f>BMYTS!A684:A684</xm:f>
              <xm:sqref>B684</xm:sqref>
            </x14:sparkline>
            <x14:sparkline>
              <xm:f>BMYTS!A685:A685</xm:f>
              <xm:sqref>B685</xm:sqref>
            </x14:sparkline>
            <x14:sparkline>
              <xm:f>BMYTS!A686:A686</xm:f>
              <xm:sqref>B686</xm:sqref>
            </x14:sparkline>
            <x14:sparkline>
              <xm:f>BMYTS!A687:A687</xm:f>
              <xm:sqref>B687</xm:sqref>
            </x14:sparkline>
            <x14:sparkline>
              <xm:f>BMYTS!A688:A688</xm:f>
              <xm:sqref>B688</xm:sqref>
            </x14:sparkline>
            <x14:sparkline>
              <xm:f>BMYTS!A689:A689</xm:f>
              <xm:sqref>B689</xm:sqref>
            </x14:sparkline>
            <x14:sparkline>
              <xm:f>BMYTS!A690:A690</xm:f>
              <xm:sqref>B690</xm:sqref>
            </x14:sparkline>
            <x14:sparkline>
              <xm:f>BMYTS!A691:A691</xm:f>
              <xm:sqref>B691</xm:sqref>
            </x14:sparkline>
            <x14:sparkline>
              <xm:f>BMYTS!A692:A692</xm:f>
              <xm:sqref>B692</xm:sqref>
            </x14:sparkline>
            <x14:sparkline>
              <xm:f>BMYTS!A693:A693</xm:f>
              <xm:sqref>B693</xm:sqref>
            </x14:sparkline>
            <x14:sparkline>
              <xm:f>BMYTS!A694:A694</xm:f>
              <xm:sqref>B694</xm:sqref>
            </x14:sparkline>
            <x14:sparkline>
              <xm:f>BMYTS!A695:A695</xm:f>
              <xm:sqref>B695</xm:sqref>
            </x14:sparkline>
            <x14:sparkline>
              <xm:f>BMYTS!A696:A696</xm:f>
              <xm:sqref>B696</xm:sqref>
            </x14:sparkline>
            <x14:sparkline>
              <xm:f>BMYTS!A697:A697</xm:f>
              <xm:sqref>B697</xm:sqref>
            </x14:sparkline>
            <x14:sparkline>
              <xm:f>BMYTS!A698:A698</xm:f>
              <xm:sqref>B698</xm:sqref>
            </x14:sparkline>
            <x14:sparkline>
              <xm:f>BMYTS!A699:A699</xm:f>
              <xm:sqref>B699</xm:sqref>
            </x14:sparkline>
            <x14:sparkline>
              <xm:f>BMYTS!A700:A700</xm:f>
              <xm:sqref>B700</xm:sqref>
            </x14:sparkline>
            <x14:sparkline>
              <xm:f>BMYTS!A701:A701</xm:f>
              <xm:sqref>B701</xm:sqref>
            </x14:sparkline>
            <x14:sparkline>
              <xm:f>BMYTS!A702:A702</xm:f>
              <xm:sqref>B702</xm:sqref>
            </x14:sparkline>
            <x14:sparkline>
              <xm:f>BMYTS!A703:A703</xm:f>
              <xm:sqref>B703</xm:sqref>
            </x14:sparkline>
            <x14:sparkline>
              <xm:f>BMYTS!A704:A704</xm:f>
              <xm:sqref>B704</xm:sqref>
            </x14:sparkline>
            <x14:sparkline>
              <xm:f>BMYTS!A705:A705</xm:f>
              <xm:sqref>B705</xm:sqref>
            </x14:sparkline>
            <x14:sparkline>
              <xm:f>BMYTS!A706:A706</xm:f>
              <xm:sqref>B706</xm:sqref>
            </x14:sparkline>
            <x14:sparkline>
              <xm:f>BMYTS!A707:A707</xm:f>
              <xm:sqref>B707</xm:sqref>
            </x14:sparkline>
            <x14:sparkline>
              <xm:f>BMYTS!A708:A708</xm:f>
              <xm:sqref>B708</xm:sqref>
            </x14:sparkline>
            <x14:sparkline>
              <xm:f>BMYTS!A709:A709</xm:f>
              <xm:sqref>B709</xm:sqref>
            </x14:sparkline>
            <x14:sparkline>
              <xm:f>BMYTS!A710:A710</xm:f>
              <xm:sqref>B710</xm:sqref>
            </x14:sparkline>
            <x14:sparkline>
              <xm:f>BMYTS!A711:A711</xm:f>
              <xm:sqref>B711</xm:sqref>
            </x14:sparkline>
            <x14:sparkline>
              <xm:f>BMYTS!A712:A712</xm:f>
              <xm:sqref>B712</xm:sqref>
            </x14:sparkline>
            <x14:sparkline>
              <xm:f>BMYTS!A713:A713</xm:f>
              <xm:sqref>B713</xm:sqref>
            </x14:sparkline>
            <x14:sparkline>
              <xm:f>BMYTS!A714:A714</xm:f>
              <xm:sqref>B714</xm:sqref>
            </x14:sparkline>
            <x14:sparkline>
              <xm:f>BMYTS!A715:A715</xm:f>
              <xm:sqref>B715</xm:sqref>
            </x14:sparkline>
            <x14:sparkline>
              <xm:f>BMYTS!A716:A716</xm:f>
              <xm:sqref>B716</xm:sqref>
            </x14:sparkline>
            <x14:sparkline>
              <xm:f>BMYTS!A717:A717</xm:f>
              <xm:sqref>B717</xm:sqref>
            </x14:sparkline>
            <x14:sparkline>
              <xm:f>BMYTS!A718:A718</xm:f>
              <xm:sqref>B718</xm:sqref>
            </x14:sparkline>
            <x14:sparkline>
              <xm:f>BMYTS!A719:A719</xm:f>
              <xm:sqref>B719</xm:sqref>
            </x14:sparkline>
            <x14:sparkline>
              <xm:f>BMYTS!A720:A720</xm:f>
              <xm:sqref>B720</xm:sqref>
            </x14:sparkline>
            <x14:sparkline>
              <xm:f>BMYTS!A721:A721</xm:f>
              <xm:sqref>B721</xm:sqref>
            </x14:sparkline>
            <x14:sparkline>
              <xm:f>BMYTS!A722:A722</xm:f>
              <xm:sqref>B722</xm:sqref>
            </x14:sparkline>
            <x14:sparkline>
              <xm:f>BMYTS!A723:A723</xm:f>
              <xm:sqref>B723</xm:sqref>
            </x14:sparkline>
            <x14:sparkline>
              <xm:f>BMYTS!A724:A724</xm:f>
              <xm:sqref>B724</xm:sqref>
            </x14:sparkline>
            <x14:sparkline>
              <xm:f>BMYTS!A725:A725</xm:f>
              <xm:sqref>B725</xm:sqref>
            </x14:sparkline>
            <x14:sparkline>
              <xm:f>BMYTS!A726:A726</xm:f>
              <xm:sqref>B726</xm:sqref>
            </x14:sparkline>
            <x14:sparkline>
              <xm:f>BMYTS!A727:A727</xm:f>
              <xm:sqref>B727</xm:sqref>
            </x14:sparkline>
            <x14:sparkline>
              <xm:f>BMYTS!A728:A728</xm:f>
              <xm:sqref>B728</xm:sqref>
            </x14:sparkline>
            <x14:sparkline>
              <xm:f>BMYTS!A729:A729</xm:f>
              <xm:sqref>B729</xm:sqref>
            </x14:sparkline>
            <x14:sparkline>
              <xm:f>BMYTS!A730:A730</xm:f>
              <xm:sqref>B730</xm:sqref>
            </x14:sparkline>
            <x14:sparkline>
              <xm:f>BMYTS!A731:A731</xm:f>
              <xm:sqref>B731</xm:sqref>
            </x14:sparkline>
            <x14:sparkline>
              <xm:f>BMYTS!A732:A732</xm:f>
              <xm:sqref>B732</xm:sqref>
            </x14:sparkline>
            <x14:sparkline>
              <xm:f>BMYTS!A733:A733</xm:f>
              <xm:sqref>B733</xm:sqref>
            </x14:sparkline>
            <x14:sparkline>
              <xm:f>BMYTS!A734:A734</xm:f>
              <xm:sqref>B734</xm:sqref>
            </x14:sparkline>
            <x14:sparkline>
              <xm:f>BMYTS!A735:A735</xm:f>
              <xm:sqref>B735</xm:sqref>
            </x14:sparkline>
            <x14:sparkline>
              <xm:f>BMYTS!A736:A736</xm:f>
              <xm:sqref>B736</xm:sqref>
            </x14:sparkline>
            <x14:sparkline>
              <xm:f>BMYTS!A737:A737</xm:f>
              <xm:sqref>B737</xm:sqref>
            </x14:sparkline>
            <x14:sparkline>
              <xm:f>BMYTS!A738:A738</xm:f>
              <xm:sqref>B738</xm:sqref>
            </x14:sparkline>
            <x14:sparkline>
              <xm:f>BMYTS!A739:A739</xm:f>
              <xm:sqref>B739</xm:sqref>
            </x14:sparkline>
            <x14:sparkline>
              <xm:f>BMYTS!A740:A740</xm:f>
              <xm:sqref>B740</xm:sqref>
            </x14:sparkline>
            <x14:sparkline>
              <xm:f>BMYTS!A741:A741</xm:f>
              <xm:sqref>B741</xm:sqref>
            </x14:sparkline>
            <x14:sparkline>
              <xm:f>BMYTS!A742:A742</xm:f>
              <xm:sqref>B742</xm:sqref>
            </x14:sparkline>
            <x14:sparkline>
              <xm:f>BMYTS!A743:A743</xm:f>
              <xm:sqref>B743</xm:sqref>
            </x14:sparkline>
            <x14:sparkline>
              <xm:f>BMYTS!A744:A744</xm:f>
              <xm:sqref>B744</xm:sqref>
            </x14:sparkline>
            <x14:sparkline>
              <xm:f>BMYTS!A745:A745</xm:f>
              <xm:sqref>B745</xm:sqref>
            </x14:sparkline>
            <x14:sparkline>
              <xm:f>BMYTS!A746:A746</xm:f>
              <xm:sqref>B746</xm:sqref>
            </x14:sparkline>
            <x14:sparkline>
              <xm:f>BMYTS!A747:A747</xm:f>
              <xm:sqref>B747</xm:sqref>
            </x14:sparkline>
            <x14:sparkline>
              <xm:f>BMYTS!A748:A748</xm:f>
              <xm:sqref>B748</xm:sqref>
            </x14:sparkline>
            <x14:sparkline>
              <xm:f>BMYTS!A749:A749</xm:f>
              <xm:sqref>B749</xm:sqref>
            </x14:sparkline>
            <x14:sparkline>
              <xm:f>BMYTS!A750:A750</xm:f>
              <xm:sqref>B750</xm:sqref>
            </x14:sparkline>
            <x14:sparkline>
              <xm:f>BMYTS!A751:A751</xm:f>
              <xm:sqref>B751</xm:sqref>
            </x14:sparkline>
            <x14:sparkline>
              <xm:f>BMYTS!A752:A752</xm:f>
              <xm:sqref>B752</xm:sqref>
            </x14:sparkline>
            <x14:sparkline>
              <xm:f>BMYTS!A753:A753</xm:f>
              <xm:sqref>B753</xm:sqref>
            </x14:sparkline>
            <x14:sparkline>
              <xm:f>BMYTS!A754:A754</xm:f>
              <xm:sqref>B754</xm:sqref>
            </x14:sparkline>
            <x14:sparkline>
              <xm:f>BMYTS!A755:A755</xm:f>
              <xm:sqref>B755</xm:sqref>
            </x14:sparkline>
            <x14:sparkline>
              <xm:f>BMYTS!A756:A756</xm:f>
              <xm:sqref>B756</xm:sqref>
            </x14:sparkline>
            <x14:sparkline>
              <xm:f>BMYTS!A757:A757</xm:f>
              <xm:sqref>B757</xm:sqref>
            </x14:sparkline>
            <x14:sparkline>
              <xm:f>BMYTS!A758:A758</xm:f>
              <xm:sqref>B758</xm:sqref>
            </x14:sparkline>
            <x14:sparkline>
              <xm:f>BMYTS!A759:A759</xm:f>
              <xm:sqref>B759</xm:sqref>
            </x14:sparkline>
            <x14:sparkline>
              <xm:f>BMYTS!A760:A760</xm:f>
              <xm:sqref>B760</xm:sqref>
            </x14:sparkline>
            <x14:sparkline>
              <xm:f>BMYTS!A761:A761</xm:f>
              <xm:sqref>B761</xm:sqref>
            </x14:sparkline>
            <x14:sparkline>
              <xm:f>BMYTS!A762:A762</xm:f>
              <xm:sqref>B762</xm:sqref>
            </x14:sparkline>
            <x14:sparkline>
              <xm:f>BMYTS!A763:A763</xm:f>
              <xm:sqref>B763</xm:sqref>
            </x14:sparkline>
            <x14:sparkline>
              <xm:f>BMYTS!A764:A764</xm:f>
              <xm:sqref>B764</xm:sqref>
            </x14:sparkline>
            <x14:sparkline>
              <xm:f>BMYTS!A765:A765</xm:f>
              <xm:sqref>B765</xm:sqref>
            </x14:sparkline>
            <x14:sparkline>
              <xm:f>BMYTS!A766:A766</xm:f>
              <xm:sqref>B766</xm:sqref>
            </x14:sparkline>
            <x14:sparkline>
              <xm:f>BMYTS!A767:A767</xm:f>
              <xm:sqref>B767</xm:sqref>
            </x14:sparkline>
            <x14:sparkline>
              <xm:f>BMYTS!A768:A768</xm:f>
              <xm:sqref>B768</xm:sqref>
            </x14:sparkline>
            <x14:sparkline>
              <xm:f>BMYTS!A769:A769</xm:f>
              <xm:sqref>B769</xm:sqref>
            </x14:sparkline>
            <x14:sparkline>
              <xm:f>BMYTS!A770:A770</xm:f>
              <xm:sqref>B770</xm:sqref>
            </x14:sparkline>
            <x14:sparkline>
              <xm:f>BMYTS!A771:A771</xm:f>
              <xm:sqref>B771</xm:sqref>
            </x14:sparkline>
            <x14:sparkline>
              <xm:f>BMYTS!A772:A772</xm:f>
              <xm:sqref>B772</xm:sqref>
            </x14:sparkline>
            <x14:sparkline>
              <xm:f>BMYTS!A773:A773</xm:f>
              <xm:sqref>B773</xm:sqref>
            </x14:sparkline>
            <x14:sparkline>
              <xm:f>BMYTS!A774:A774</xm:f>
              <xm:sqref>B774</xm:sqref>
            </x14:sparkline>
            <x14:sparkline>
              <xm:f>BMYTS!A775:A775</xm:f>
              <xm:sqref>B775</xm:sqref>
            </x14:sparkline>
            <x14:sparkline>
              <xm:f>BMYTS!A776:A776</xm:f>
              <xm:sqref>B776</xm:sqref>
            </x14:sparkline>
            <x14:sparkline>
              <xm:f>BMYTS!A777:A777</xm:f>
              <xm:sqref>B777</xm:sqref>
            </x14:sparkline>
            <x14:sparkline>
              <xm:f>BMYTS!A778:A778</xm:f>
              <xm:sqref>B778</xm:sqref>
            </x14:sparkline>
            <x14:sparkline>
              <xm:f>BMYTS!A779:A779</xm:f>
              <xm:sqref>B779</xm:sqref>
            </x14:sparkline>
            <x14:sparkline>
              <xm:f>BMYTS!A780:A780</xm:f>
              <xm:sqref>B780</xm:sqref>
            </x14:sparkline>
            <x14:sparkline>
              <xm:f>BMYTS!A781:A781</xm:f>
              <xm:sqref>B781</xm:sqref>
            </x14:sparkline>
            <x14:sparkline>
              <xm:f>BMYTS!A782:A782</xm:f>
              <xm:sqref>B782</xm:sqref>
            </x14:sparkline>
            <x14:sparkline>
              <xm:f>BMYTS!A783:A783</xm:f>
              <xm:sqref>B783</xm:sqref>
            </x14:sparkline>
            <x14:sparkline>
              <xm:f>BMYTS!A784:A784</xm:f>
              <xm:sqref>B784</xm:sqref>
            </x14:sparkline>
            <x14:sparkline>
              <xm:f>BMYTS!A785:A785</xm:f>
              <xm:sqref>B785</xm:sqref>
            </x14:sparkline>
            <x14:sparkline>
              <xm:f>BMYTS!A786:A786</xm:f>
              <xm:sqref>B786</xm:sqref>
            </x14:sparkline>
            <x14:sparkline>
              <xm:f>BMYTS!A787:A787</xm:f>
              <xm:sqref>B787</xm:sqref>
            </x14:sparkline>
            <x14:sparkline>
              <xm:f>BMYTS!A788:A788</xm:f>
              <xm:sqref>B788</xm:sqref>
            </x14:sparkline>
            <x14:sparkline>
              <xm:f>BMYTS!A789:A789</xm:f>
              <xm:sqref>B789</xm:sqref>
            </x14:sparkline>
            <x14:sparkline>
              <xm:f>BMYTS!A790:A790</xm:f>
              <xm:sqref>B790</xm:sqref>
            </x14:sparkline>
            <x14:sparkline>
              <xm:f>BMYTS!A791:A791</xm:f>
              <xm:sqref>B791</xm:sqref>
            </x14:sparkline>
            <x14:sparkline>
              <xm:f>BMYTS!A792:A792</xm:f>
              <xm:sqref>B792</xm:sqref>
            </x14:sparkline>
            <x14:sparkline>
              <xm:f>BMYTS!A793:A793</xm:f>
              <xm:sqref>B793</xm:sqref>
            </x14:sparkline>
            <x14:sparkline>
              <xm:f>BMYTS!A794:A794</xm:f>
              <xm:sqref>B794</xm:sqref>
            </x14:sparkline>
            <x14:sparkline>
              <xm:f>BMYTS!A795:A795</xm:f>
              <xm:sqref>B795</xm:sqref>
            </x14:sparkline>
            <x14:sparkline>
              <xm:f>BMYTS!A796:A796</xm:f>
              <xm:sqref>B796</xm:sqref>
            </x14:sparkline>
            <x14:sparkline>
              <xm:f>BMYTS!A797:A797</xm:f>
              <xm:sqref>B797</xm:sqref>
            </x14:sparkline>
            <x14:sparkline>
              <xm:f>BMYTS!A798:A798</xm:f>
              <xm:sqref>B798</xm:sqref>
            </x14:sparkline>
            <x14:sparkline>
              <xm:f>BMYTS!A799:A799</xm:f>
              <xm:sqref>B799</xm:sqref>
            </x14:sparkline>
            <x14:sparkline>
              <xm:f>BMYTS!A800:A800</xm:f>
              <xm:sqref>B800</xm:sqref>
            </x14:sparkline>
            <x14:sparkline>
              <xm:f>BMYTS!A801:A801</xm:f>
              <xm:sqref>B801</xm:sqref>
            </x14:sparkline>
            <x14:sparkline>
              <xm:f>BMYTS!A802:A802</xm:f>
              <xm:sqref>B802</xm:sqref>
            </x14:sparkline>
            <x14:sparkline>
              <xm:f>BMYTS!A803:A803</xm:f>
              <xm:sqref>B803</xm:sqref>
            </x14:sparkline>
            <x14:sparkline>
              <xm:f>BMYTS!A804:A804</xm:f>
              <xm:sqref>B804</xm:sqref>
            </x14:sparkline>
            <x14:sparkline>
              <xm:f>BMYTS!A805:A805</xm:f>
              <xm:sqref>B805</xm:sqref>
            </x14:sparkline>
            <x14:sparkline>
              <xm:f>BMYTS!A806:A806</xm:f>
              <xm:sqref>B806</xm:sqref>
            </x14:sparkline>
            <x14:sparkline>
              <xm:f>BMYTS!A807:A807</xm:f>
              <xm:sqref>B807</xm:sqref>
            </x14:sparkline>
            <x14:sparkline>
              <xm:f>BMYTS!A808:A808</xm:f>
              <xm:sqref>B808</xm:sqref>
            </x14:sparkline>
            <x14:sparkline>
              <xm:f>BMYTS!A809:A809</xm:f>
              <xm:sqref>B809</xm:sqref>
            </x14:sparkline>
            <x14:sparkline>
              <xm:f>BMYTS!A810:A810</xm:f>
              <xm:sqref>B810</xm:sqref>
            </x14:sparkline>
            <x14:sparkline>
              <xm:f>BMYTS!A811:A811</xm:f>
              <xm:sqref>B811</xm:sqref>
            </x14:sparkline>
            <x14:sparkline>
              <xm:f>BMYTS!A812:A812</xm:f>
              <xm:sqref>B812</xm:sqref>
            </x14:sparkline>
            <x14:sparkline>
              <xm:f>BMYTS!A813:A813</xm:f>
              <xm:sqref>B813</xm:sqref>
            </x14:sparkline>
            <x14:sparkline>
              <xm:f>BMYTS!A814:A814</xm:f>
              <xm:sqref>B814</xm:sqref>
            </x14:sparkline>
            <x14:sparkline>
              <xm:f>BMYTS!A815:A815</xm:f>
              <xm:sqref>B815</xm:sqref>
            </x14:sparkline>
            <x14:sparkline>
              <xm:f>BMYTS!A816:A816</xm:f>
              <xm:sqref>B816</xm:sqref>
            </x14:sparkline>
            <x14:sparkline>
              <xm:f>BMYTS!A817:A817</xm:f>
              <xm:sqref>B817</xm:sqref>
            </x14:sparkline>
            <x14:sparkline>
              <xm:f>BMYTS!A818:A818</xm:f>
              <xm:sqref>B818</xm:sqref>
            </x14:sparkline>
            <x14:sparkline>
              <xm:f>BMYTS!A819:A819</xm:f>
              <xm:sqref>B819</xm:sqref>
            </x14:sparkline>
            <x14:sparkline>
              <xm:f>BMYTS!A820:A820</xm:f>
              <xm:sqref>B820</xm:sqref>
            </x14:sparkline>
            <x14:sparkline>
              <xm:f>BMYTS!A821:A821</xm:f>
              <xm:sqref>B821</xm:sqref>
            </x14:sparkline>
            <x14:sparkline>
              <xm:f>BMYTS!A822:A822</xm:f>
              <xm:sqref>B822</xm:sqref>
            </x14:sparkline>
            <x14:sparkline>
              <xm:f>BMYTS!A823:A823</xm:f>
              <xm:sqref>B823</xm:sqref>
            </x14:sparkline>
            <x14:sparkline>
              <xm:f>BMYTS!A824:A824</xm:f>
              <xm:sqref>B824</xm:sqref>
            </x14:sparkline>
            <x14:sparkline>
              <xm:f>BMYTS!A825:A825</xm:f>
              <xm:sqref>B825</xm:sqref>
            </x14:sparkline>
            <x14:sparkline>
              <xm:f>BMYTS!A826:A826</xm:f>
              <xm:sqref>B826</xm:sqref>
            </x14:sparkline>
            <x14:sparkline>
              <xm:f>BMYTS!A827:A827</xm:f>
              <xm:sqref>B827</xm:sqref>
            </x14:sparkline>
            <x14:sparkline>
              <xm:f>BMYTS!A828:A828</xm:f>
              <xm:sqref>B828</xm:sqref>
            </x14:sparkline>
            <x14:sparkline>
              <xm:f>BMYTS!A829:A829</xm:f>
              <xm:sqref>B829</xm:sqref>
            </x14:sparkline>
            <x14:sparkline>
              <xm:f>BMYTS!A830:A830</xm:f>
              <xm:sqref>B830</xm:sqref>
            </x14:sparkline>
            <x14:sparkline>
              <xm:f>BMYTS!A831:A831</xm:f>
              <xm:sqref>B831</xm:sqref>
            </x14:sparkline>
            <x14:sparkline>
              <xm:f>BMYTS!A832:A832</xm:f>
              <xm:sqref>B832</xm:sqref>
            </x14:sparkline>
            <x14:sparkline>
              <xm:f>BMYTS!A833:A833</xm:f>
              <xm:sqref>B833</xm:sqref>
            </x14:sparkline>
            <x14:sparkline>
              <xm:f>BMYTS!A834:A834</xm:f>
              <xm:sqref>B834</xm:sqref>
            </x14:sparkline>
            <x14:sparkline>
              <xm:f>BMYTS!A835:A835</xm:f>
              <xm:sqref>B835</xm:sqref>
            </x14:sparkline>
            <x14:sparkline>
              <xm:f>BMYTS!A836:A836</xm:f>
              <xm:sqref>B836</xm:sqref>
            </x14:sparkline>
            <x14:sparkline>
              <xm:f>BMYTS!A837:A837</xm:f>
              <xm:sqref>B837</xm:sqref>
            </x14:sparkline>
            <x14:sparkline>
              <xm:f>BMYTS!A838:A838</xm:f>
              <xm:sqref>B838</xm:sqref>
            </x14:sparkline>
            <x14:sparkline>
              <xm:f>BMYTS!A839:A839</xm:f>
              <xm:sqref>B839</xm:sqref>
            </x14:sparkline>
            <x14:sparkline>
              <xm:f>BMYTS!A840:A840</xm:f>
              <xm:sqref>B840</xm:sqref>
            </x14:sparkline>
            <x14:sparkline>
              <xm:f>BMYTS!A841:A841</xm:f>
              <xm:sqref>B841</xm:sqref>
            </x14:sparkline>
            <x14:sparkline>
              <xm:f>BMYTS!A842:A842</xm:f>
              <xm:sqref>B842</xm:sqref>
            </x14:sparkline>
            <x14:sparkline>
              <xm:f>BMYTS!A843:A843</xm:f>
              <xm:sqref>B843</xm:sqref>
            </x14:sparkline>
            <x14:sparkline>
              <xm:f>BMYTS!A844:A844</xm:f>
              <xm:sqref>B844</xm:sqref>
            </x14:sparkline>
            <x14:sparkline>
              <xm:f>BMYTS!A845:A845</xm:f>
              <xm:sqref>B845</xm:sqref>
            </x14:sparkline>
            <x14:sparkline>
              <xm:f>BMYTS!A846:A846</xm:f>
              <xm:sqref>B846</xm:sqref>
            </x14:sparkline>
            <x14:sparkline>
              <xm:f>BMYTS!A847:A847</xm:f>
              <xm:sqref>B847</xm:sqref>
            </x14:sparkline>
            <x14:sparkline>
              <xm:f>BMYTS!A848:A848</xm:f>
              <xm:sqref>B848</xm:sqref>
            </x14:sparkline>
            <x14:sparkline>
              <xm:f>BMYTS!A849:A849</xm:f>
              <xm:sqref>B849</xm:sqref>
            </x14:sparkline>
            <x14:sparkline>
              <xm:f>BMYTS!A850:A850</xm:f>
              <xm:sqref>B850</xm:sqref>
            </x14:sparkline>
            <x14:sparkline>
              <xm:f>BMYTS!A851:A851</xm:f>
              <xm:sqref>B851</xm:sqref>
            </x14:sparkline>
            <x14:sparkline>
              <xm:f>BMYTS!A852:A852</xm:f>
              <xm:sqref>B852</xm:sqref>
            </x14:sparkline>
            <x14:sparkline>
              <xm:f>BMYTS!A853:A853</xm:f>
              <xm:sqref>B853</xm:sqref>
            </x14:sparkline>
            <x14:sparkline>
              <xm:f>BMYTS!A854:A854</xm:f>
              <xm:sqref>B854</xm:sqref>
            </x14:sparkline>
            <x14:sparkline>
              <xm:f>BMYTS!A855:A855</xm:f>
              <xm:sqref>B855</xm:sqref>
            </x14:sparkline>
            <x14:sparkline>
              <xm:f>BMYTS!A856:A856</xm:f>
              <xm:sqref>B856</xm:sqref>
            </x14:sparkline>
            <x14:sparkline>
              <xm:f>BMYTS!A857:A857</xm:f>
              <xm:sqref>B857</xm:sqref>
            </x14:sparkline>
            <x14:sparkline>
              <xm:f>BMYTS!A858:A858</xm:f>
              <xm:sqref>B858</xm:sqref>
            </x14:sparkline>
            <x14:sparkline>
              <xm:f>BMYTS!A859:A859</xm:f>
              <xm:sqref>B859</xm:sqref>
            </x14:sparkline>
            <x14:sparkline>
              <xm:f>BMYTS!A860:A860</xm:f>
              <xm:sqref>B860</xm:sqref>
            </x14:sparkline>
            <x14:sparkline>
              <xm:f>BMYTS!A861:A861</xm:f>
              <xm:sqref>B861</xm:sqref>
            </x14:sparkline>
            <x14:sparkline>
              <xm:f>BMYTS!A862:A862</xm:f>
              <xm:sqref>B862</xm:sqref>
            </x14:sparkline>
            <x14:sparkline>
              <xm:f>BMYTS!A863:A863</xm:f>
              <xm:sqref>B863</xm:sqref>
            </x14:sparkline>
            <x14:sparkline>
              <xm:f>BMYTS!A864:A864</xm:f>
              <xm:sqref>B864</xm:sqref>
            </x14:sparkline>
            <x14:sparkline>
              <xm:f>BMYTS!A865:A865</xm:f>
              <xm:sqref>B865</xm:sqref>
            </x14:sparkline>
            <x14:sparkline>
              <xm:f>BMYTS!A866:A866</xm:f>
              <xm:sqref>B866</xm:sqref>
            </x14:sparkline>
            <x14:sparkline>
              <xm:f>BMYTS!A867:A867</xm:f>
              <xm:sqref>B867</xm:sqref>
            </x14:sparkline>
            <x14:sparkline>
              <xm:f>BMYTS!A868:A868</xm:f>
              <xm:sqref>B868</xm:sqref>
            </x14:sparkline>
            <x14:sparkline>
              <xm:f>BMYTS!A869:A869</xm:f>
              <xm:sqref>B869</xm:sqref>
            </x14:sparkline>
            <x14:sparkline>
              <xm:f>BMYTS!A870:A870</xm:f>
              <xm:sqref>B870</xm:sqref>
            </x14:sparkline>
            <x14:sparkline>
              <xm:f>BMYTS!A871:A871</xm:f>
              <xm:sqref>B871</xm:sqref>
            </x14:sparkline>
            <x14:sparkline>
              <xm:f>BMYTS!A872:A872</xm:f>
              <xm:sqref>B872</xm:sqref>
            </x14:sparkline>
            <x14:sparkline>
              <xm:f>BMYTS!A873:A873</xm:f>
              <xm:sqref>B873</xm:sqref>
            </x14:sparkline>
            <x14:sparkline>
              <xm:f>BMYTS!A874:A874</xm:f>
              <xm:sqref>B874</xm:sqref>
            </x14:sparkline>
            <x14:sparkline>
              <xm:f>BMYTS!A875:A875</xm:f>
              <xm:sqref>B875</xm:sqref>
            </x14:sparkline>
            <x14:sparkline>
              <xm:f>BMYTS!A876:A876</xm:f>
              <xm:sqref>B876</xm:sqref>
            </x14:sparkline>
            <x14:sparkline>
              <xm:f>BMYTS!A877:A877</xm:f>
              <xm:sqref>B877</xm:sqref>
            </x14:sparkline>
            <x14:sparkline>
              <xm:f>BMYTS!A878:A878</xm:f>
              <xm:sqref>B878</xm:sqref>
            </x14:sparkline>
            <x14:sparkline>
              <xm:f>BMYTS!A879:A879</xm:f>
              <xm:sqref>B879</xm:sqref>
            </x14:sparkline>
            <x14:sparkline>
              <xm:f>BMYTS!A880:A880</xm:f>
              <xm:sqref>B880</xm:sqref>
            </x14:sparkline>
            <x14:sparkline>
              <xm:f>BMYTS!A881:A881</xm:f>
              <xm:sqref>B881</xm:sqref>
            </x14:sparkline>
            <x14:sparkline>
              <xm:f>BMYTS!A882:A882</xm:f>
              <xm:sqref>B882</xm:sqref>
            </x14:sparkline>
            <x14:sparkline>
              <xm:f>BMYTS!A883:A883</xm:f>
              <xm:sqref>B883</xm:sqref>
            </x14:sparkline>
            <x14:sparkline>
              <xm:f>BMYTS!A884:A884</xm:f>
              <xm:sqref>B884</xm:sqref>
            </x14:sparkline>
            <x14:sparkline>
              <xm:f>BMYTS!A885:A885</xm:f>
              <xm:sqref>B885</xm:sqref>
            </x14:sparkline>
            <x14:sparkline>
              <xm:f>BMYTS!A886:A886</xm:f>
              <xm:sqref>B886</xm:sqref>
            </x14:sparkline>
            <x14:sparkline>
              <xm:f>BMYTS!A887:A887</xm:f>
              <xm:sqref>B887</xm:sqref>
            </x14:sparkline>
            <x14:sparkline>
              <xm:f>BMYTS!A888:A888</xm:f>
              <xm:sqref>B888</xm:sqref>
            </x14:sparkline>
            <x14:sparkline>
              <xm:f>BMYTS!A889:A889</xm:f>
              <xm:sqref>B889</xm:sqref>
            </x14:sparkline>
            <x14:sparkline>
              <xm:f>BMYTS!A890:A890</xm:f>
              <xm:sqref>B890</xm:sqref>
            </x14:sparkline>
            <x14:sparkline>
              <xm:f>BMYTS!A891:A891</xm:f>
              <xm:sqref>B891</xm:sqref>
            </x14:sparkline>
            <x14:sparkline>
              <xm:f>BMYTS!A892:A892</xm:f>
              <xm:sqref>B892</xm:sqref>
            </x14:sparkline>
            <x14:sparkline>
              <xm:f>BMYTS!A893:A893</xm:f>
              <xm:sqref>B893</xm:sqref>
            </x14:sparkline>
            <x14:sparkline>
              <xm:f>BMYTS!A894:A894</xm:f>
              <xm:sqref>B894</xm:sqref>
            </x14:sparkline>
            <x14:sparkline>
              <xm:f>BMYTS!A895:A895</xm:f>
              <xm:sqref>B895</xm:sqref>
            </x14:sparkline>
            <x14:sparkline>
              <xm:f>BMYTS!A896:A896</xm:f>
              <xm:sqref>B896</xm:sqref>
            </x14:sparkline>
            <x14:sparkline>
              <xm:f>BMYTS!A897:A897</xm:f>
              <xm:sqref>B897</xm:sqref>
            </x14:sparkline>
            <x14:sparkline>
              <xm:f>BMYTS!A898:A898</xm:f>
              <xm:sqref>B898</xm:sqref>
            </x14:sparkline>
            <x14:sparkline>
              <xm:f>BMYTS!A899:A899</xm:f>
              <xm:sqref>B899</xm:sqref>
            </x14:sparkline>
            <x14:sparkline>
              <xm:f>BMYTS!A900:A900</xm:f>
              <xm:sqref>B900</xm:sqref>
            </x14:sparkline>
            <x14:sparkline>
              <xm:f>BMYTS!A901:A901</xm:f>
              <xm:sqref>B901</xm:sqref>
            </x14:sparkline>
            <x14:sparkline>
              <xm:f>BMYTS!A902:A902</xm:f>
              <xm:sqref>B902</xm:sqref>
            </x14:sparkline>
            <x14:sparkline>
              <xm:f>BMYTS!A903:A903</xm:f>
              <xm:sqref>B903</xm:sqref>
            </x14:sparkline>
            <x14:sparkline>
              <xm:f>BMYTS!A904:A904</xm:f>
              <xm:sqref>B904</xm:sqref>
            </x14:sparkline>
            <x14:sparkline>
              <xm:f>BMYTS!A905:A905</xm:f>
              <xm:sqref>B905</xm:sqref>
            </x14:sparkline>
            <x14:sparkline>
              <xm:f>BMYTS!A906:A906</xm:f>
              <xm:sqref>B906</xm:sqref>
            </x14:sparkline>
            <x14:sparkline>
              <xm:f>BMYTS!A907:A907</xm:f>
              <xm:sqref>B907</xm:sqref>
            </x14:sparkline>
            <x14:sparkline>
              <xm:f>BMYTS!A908:A908</xm:f>
              <xm:sqref>B908</xm:sqref>
            </x14:sparkline>
            <x14:sparkline>
              <xm:f>BMYTS!A909:A909</xm:f>
              <xm:sqref>B909</xm:sqref>
            </x14:sparkline>
            <x14:sparkline>
              <xm:f>BMYTS!A910:A910</xm:f>
              <xm:sqref>B910</xm:sqref>
            </x14:sparkline>
            <x14:sparkline>
              <xm:f>BMYTS!A911:A911</xm:f>
              <xm:sqref>B911</xm:sqref>
            </x14:sparkline>
            <x14:sparkline>
              <xm:f>BMYTS!A912:A912</xm:f>
              <xm:sqref>B912</xm:sqref>
            </x14:sparkline>
            <x14:sparkline>
              <xm:f>BMYTS!A913:A913</xm:f>
              <xm:sqref>B913</xm:sqref>
            </x14:sparkline>
            <x14:sparkline>
              <xm:f>BMYTS!A914:A914</xm:f>
              <xm:sqref>B914</xm:sqref>
            </x14:sparkline>
            <x14:sparkline>
              <xm:f>BMYTS!A915:A915</xm:f>
              <xm:sqref>B915</xm:sqref>
            </x14:sparkline>
            <x14:sparkline>
              <xm:f>BMYTS!A916:A916</xm:f>
              <xm:sqref>B916</xm:sqref>
            </x14:sparkline>
            <x14:sparkline>
              <xm:f>BMYTS!A917:A917</xm:f>
              <xm:sqref>B917</xm:sqref>
            </x14:sparkline>
            <x14:sparkline>
              <xm:f>BMYTS!A918:A918</xm:f>
              <xm:sqref>B918</xm:sqref>
            </x14:sparkline>
            <x14:sparkline>
              <xm:f>BMYTS!A919:A919</xm:f>
              <xm:sqref>B919</xm:sqref>
            </x14:sparkline>
            <x14:sparkline>
              <xm:f>BMYTS!A920:A920</xm:f>
              <xm:sqref>B920</xm:sqref>
            </x14:sparkline>
            <x14:sparkline>
              <xm:f>BMYTS!A921:A921</xm:f>
              <xm:sqref>B921</xm:sqref>
            </x14:sparkline>
            <x14:sparkline>
              <xm:f>BMYTS!A922:A922</xm:f>
              <xm:sqref>B922</xm:sqref>
            </x14:sparkline>
            <x14:sparkline>
              <xm:f>BMYTS!A923:A923</xm:f>
              <xm:sqref>B923</xm:sqref>
            </x14:sparkline>
            <x14:sparkline>
              <xm:f>BMYTS!A924:A924</xm:f>
              <xm:sqref>B924</xm:sqref>
            </x14:sparkline>
            <x14:sparkline>
              <xm:f>BMYTS!A925:A925</xm:f>
              <xm:sqref>B925</xm:sqref>
            </x14:sparkline>
            <x14:sparkline>
              <xm:f>BMYTS!A926:A926</xm:f>
              <xm:sqref>B926</xm:sqref>
            </x14:sparkline>
            <x14:sparkline>
              <xm:f>BMYTS!A927:A927</xm:f>
              <xm:sqref>B927</xm:sqref>
            </x14:sparkline>
            <x14:sparkline>
              <xm:f>BMYTS!A928:A928</xm:f>
              <xm:sqref>B928</xm:sqref>
            </x14:sparkline>
            <x14:sparkline>
              <xm:f>BMYTS!A929:A929</xm:f>
              <xm:sqref>B929</xm:sqref>
            </x14:sparkline>
            <x14:sparkline>
              <xm:f>BMYTS!A930:A930</xm:f>
              <xm:sqref>B930</xm:sqref>
            </x14:sparkline>
            <x14:sparkline>
              <xm:f>BMYTS!A931:A931</xm:f>
              <xm:sqref>B931</xm:sqref>
            </x14:sparkline>
            <x14:sparkline>
              <xm:f>BMYTS!A932:A932</xm:f>
              <xm:sqref>B932</xm:sqref>
            </x14:sparkline>
            <x14:sparkline>
              <xm:f>BMYTS!A933:A933</xm:f>
              <xm:sqref>B933</xm:sqref>
            </x14:sparkline>
            <x14:sparkline>
              <xm:f>BMYTS!A934:A934</xm:f>
              <xm:sqref>B934</xm:sqref>
            </x14:sparkline>
            <x14:sparkline>
              <xm:f>BMYTS!A935:A935</xm:f>
              <xm:sqref>B935</xm:sqref>
            </x14:sparkline>
            <x14:sparkline>
              <xm:f>BMYTS!A936:A936</xm:f>
              <xm:sqref>B936</xm:sqref>
            </x14:sparkline>
            <x14:sparkline>
              <xm:f>BMYTS!A937:A937</xm:f>
              <xm:sqref>B937</xm:sqref>
            </x14:sparkline>
            <x14:sparkline>
              <xm:f>BMYTS!A938:A938</xm:f>
              <xm:sqref>B938</xm:sqref>
            </x14:sparkline>
            <x14:sparkline>
              <xm:f>BMYTS!A939:A939</xm:f>
              <xm:sqref>B939</xm:sqref>
            </x14:sparkline>
            <x14:sparkline>
              <xm:f>BMYTS!A940:A940</xm:f>
              <xm:sqref>B940</xm:sqref>
            </x14:sparkline>
            <x14:sparkline>
              <xm:f>BMYTS!A941:A941</xm:f>
              <xm:sqref>B941</xm:sqref>
            </x14:sparkline>
            <x14:sparkline>
              <xm:f>BMYTS!A942:A942</xm:f>
              <xm:sqref>B942</xm:sqref>
            </x14:sparkline>
            <x14:sparkline>
              <xm:f>BMYTS!A943:A943</xm:f>
              <xm:sqref>B943</xm:sqref>
            </x14:sparkline>
            <x14:sparkline>
              <xm:f>BMYTS!A944:A944</xm:f>
              <xm:sqref>B944</xm:sqref>
            </x14:sparkline>
            <x14:sparkline>
              <xm:f>BMYTS!A945:A945</xm:f>
              <xm:sqref>B945</xm:sqref>
            </x14:sparkline>
            <x14:sparkline>
              <xm:f>BMYTS!A946:A946</xm:f>
              <xm:sqref>B946</xm:sqref>
            </x14:sparkline>
            <x14:sparkline>
              <xm:f>BMYTS!A947:A947</xm:f>
              <xm:sqref>B947</xm:sqref>
            </x14:sparkline>
            <x14:sparkline>
              <xm:f>BMYTS!A948:A948</xm:f>
              <xm:sqref>B948</xm:sqref>
            </x14:sparkline>
            <x14:sparkline>
              <xm:f>BMYTS!A949:A949</xm:f>
              <xm:sqref>B949</xm:sqref>
            </x14:sparkline>
            <x14:sparkline>
              <xm:f>BMYTS!A950:A950</xm:f>
              <xm:sqref>B950</xm:sqref>
            </x14:sparkline>
            <x14:sparkline>
              <xm:f>BMYTS!A951:A951</xm:f>
              <xm:sqref>B951</xm:sqref>
            </x14:sparkline>
            <x14:sparkline>
              <xm:f>BMYTS!A952:A952</xm:f>
              <xm:sqref>B952</xm:sqref>
            </x14:sparkline>
            <x14:sparkline>
              <xm:f>BMYTS!A953:A953</xm:f>
              <xm:sqref>B953</xm:sqref>
            </x14:sparkline>
            <x14:sparkline>
              <xm:f>BMYTS!A954:A954</xm:f>
              <xm:sqref>B954</xm:sqref>
            </x14:sparkline>
            <x14:sparkline>
              <xm:f>BMYTS!A955:A955</xm:f>
              <xm:sqref>B955</xm:sqref>
            </x14:sparkline>
            <x14:sparkline>
              <xm:f>BMYTS!A956:A956</xm:f>
              <xm:sqref>B956</xm:sqref>
            </x14:sparkline>
            <x14:sparkline>
              <xm:f>BMYTS!A957:A957</xm:f>
              <xm:sqref>B957</xm:sqref>
            </x14:sparkline>
            <x14:sparkline>
              <xm:f>BMYTS!A958:A958</xm:f>
              <xm:sqref>B958</xm:sqref>
            </x14:sparkline>
            <x14:sparkline>
              <xm:f>BMYTS!A959:A959</xm:f>
              <xm:sqref>B959</xm:sqref>
            </x14:sparkline>
            <x14:sparkline>
              <xm:f>BMYTS!A960:A960</xm:f>
              <xm:sqref>B960</xm:sqref>
            </x14:sparkline>
            <x14:sparkline>
              <xm:f>BMYTS!A961:A961</xm:f>
              <xm:sqref>B961</xm:sqref>
            </x14:sparkline>
            <x14:sparkline>
              <xm:f>BMYTS!A962:A962</xm:f>
              <xm:sqref>B962</xm:sqref>
            </x14:sparkline>
            <x14:sparkline>
              <xm:f>BMYTS!A963:A963</xm:f>
              <xm:sqref>B963</xm:sqref>
            </x14:sparkline>
            <x14:sparkline>
              <xm:f>BMYTS!A964:A964</xm:f>
              <xm:sqref>B964</xm:sqref>
            </x14:sparkline>
            <x14:sparkline>
              <xm:f>BMYTS!A965:A965</xm:f>
              <xm:sqref>B965</xm:sqref>
            </x14:sparkline>
            <x14:sparkline>
              <xm:f>BMYTS!A966:A966</xm:f>
              <xm:sqref>B966</xm:sqref>
            </x14:sparkline>
            <x14:sparkline>
              <xm:f>BMYTS!A967:A967</xm:f>
              <xm:sqref>B967</xm:sqref>
            </x14:sparkline>
            <x14:sparkline>
              <xm:f>BMYTS!A968:A968</xm:f>
              <xm:sqref>B968</xm:sqref>
            </x14:sparkline>
            <x14:sparkline>
              <xm:f>BMYTS!A969:A969</xm:f>
              <xm:sqref>B969</xm:sqref>
            </x14:sparkline>
            <x14:sparkline>
              <xm:f>BMYTS!A970:A970</xm:f>
              <xm:sqref>B970</xm:sqref>
            </x14:sparkline>
            <x14:sparkline>
              <xm:f>BMYTS!A971:A971</xm:f>
              <xm:sqref>B971</xm:sqref>
            </x14:sparkline>
            <x14:sparkline>
              <xm:f>BMYTS!A972:A972</xm:f>
              <xm:sqref>B972</xm:sqref>
            </x14:sparkline>
            <x14:sparkline>
              <xm:f>BMYTS!A973:A973</xm:f>
              <xm:sqref>B973</xm:sqref>
            </x14:sparkline>
            <x14:sparkline>
              <xm:f>BMYTS!A974:A974</xm:f>
              <xm:sqref>B974</xm:sqref>
            </x14:sparkline>
            <x14:sparkline>
              <xm:f>BMYTS!A975:A975</xm:f>
              <xm:sqref>B975</xm:sqref>
            </x14:sparkline>
            <x14:sparkline>
              <xm:f>BMYTS!A976:A976</xm:f>
              <xm:sqref>B976</xm:sqref>
            </x14:sparkline>
            <x14:sparkline>
              <xm:f>BMYTS!A977:A977</xm:f>
              <xm:sqref>B977</xm:sqref>
            </x14:sparkline>
            <x14:sparkline>
              <xm:f>BMYTS!A978:A978</xm:f>
              <xm:sqref>B978</xm:sqref>
            </x14:sparkline>
            <x14:sparkline>
              <xm:f>BMYTS!A979:A979</xm:f>
              <xm:sqref>B979</xm:sqref>
            </x14:sparkline>
            <x14:sparkline>
              <xm:f>BMYTS!A980:A980</xm:f>
              <xm:sqref>B980</xm:sqref>
            </x14:sparkline>
            <x14:sparkline>
              <xm:f>BMYTS!A981:A981</xm:f>
              <xm:sqref>B981</xm:sqref>
            </x14:sparkline>
            <x14:sparkline>
              <xm:f>BMYTS!A982:A982</xm:f>
              <xm:sqref>B982</xm:sqref>
            </x14:sparkline>
            <x14:sparkline>
              <xm:f>BMYTS!A983:A983</xm:f>
              <xm:sqref>B983</xm:sqref>
            </x14:sparkline>
            <x14:sparkline>
              <xm:f>BMYTS!A984:A984</xm:f>
              <xm:sqref>B984</xm:sqref>
            </x14:sparkline>
            <x14:sparkline>
              <xm:f>BMYTS!A985:A985</xm:f>
              <xm:sqref>B985</xm:sqref>
            </x14:sparkline>
            <x14:sparkline>
              <xm:f>BMYTS!A986:A986</xm:f>
              <xm:sqref>B986</xm:sqref>
            </x14:sparkline>
            <x14:sparkline>
              <xm:f>BMYTS!A987:A987</xm:f>
              <xm:sqref>B987</xm:sqref>
            </x14:sparkline>
            <x14:sparkline>
              <xm:f>BMYTS!A988:A988</xm:f>
              <xm:sqref>B988</xm:sqref>
            </x14:sparkline>
            <x14:sparkline>
              <xm:f>BMYTS!A989:A989</xm:f>
              <xm:sqref>B989</xm:sqref>
            </x14:sparkline>
            <x14:sparkline>
              <xm:f>BMYTS!A990:A990</xm:f>
              <xm:sqref>B990</xm:sqref>
            </x14:sparkline>
            <x14:sparkline>
              <xm:f>BMYTS!A991:A991</xm:f>
              <xm:sqref>B991</xm:sqref>
            </x14:sparkline>
            <x14:sparkline>
              <xm:f>BMYTS!A992:A992</xm:f>
              <xm:sqref>B992</xm:sqref>
            </x14:sparkline>
            <x14:sparkline>
              <xm:f>BMYTS!A993:A993</xm:f>
              <xm:sqref>B993</xm:sqref>
            </x14:sparkline>
            <x14:sparkline>
              <xm:f>BMYTS!A994:A994</xm:f>
              <xm:sqref>B994</xm:sqref>
            </x14:sparkline>
            <x14:sparkline>
              <xm:f>BMYTS!A995:A995</xm:f>
              <xm:sqref>B995</xm:sqref>
            </x14:sparkline>
            <x14:sparkline>
              <xm:f>BMYTS!A996:A996</xm:f>
              <xm:sqref>B996</xm:sqref>
            </x14:sparkline>
            <x14:sparkline>
              <xm:f>BMYTS!A997:A997</xm:f>
              <xm:sqref>B997</xm:sqref>
            </x14:sparkline>
            <x14:sparkline>
              <xm:f>BMYTS!A998:A998</xm:f>
              <xm:sqref>B998</xm:sqref>
            </x14:sparkline>
            <x14:sparkline>
              <xm:f>BMYTS!A999:A999</xm:f>
              <xm:sqref>B999</xm:sqref>
            </x14:sparkline>
            <x14:sparkline>
              <xm:f>BMYTS!A1000:A1000</xm:f>
              <xm:sqref>B1000</xm:sqref>
            </x14:sparkline>
            <x14:sparkline>
              <xm:f>BMYTS!A1001:A1001</xm:f>
              <xm:sqref>B1001</xm:sqref>
            </x14:sparkline>
            <x14:sparkline>
              <xm:f>BMYTS!A1002:A1002</xm:f>
              <xm:sqref>B1002</xm:sqref>
            </x14:sparkline>
            <x14:sparkline>
              <xm:f>BMYTS!A1003:A1003</xm:f>
              <xm:sqref>B1003</xm:sqref>
            </x14:sparkline>
            <x14:sparkline>
              <xm:f>BMYTS!A1004:A1004</xm:f>
              <xm:sqref>B1004</xm:sqref>
            </x14:sparkline>
            <x14:sparkline>
              <xm:f>BMYTS!A1005:A1005</xm:f>
              <xm:sqref>B1005</xm:sqref>
            </x14:sparkline>
            <x14:sparkline>
              <xm:f>BMYTS!A1006:A1006</xm:f>
              <xm:sqref>B1006</xm:sqref>
            </x14:sparkline>
            <x14:sparkline>
              <xm:f>BMYTS!A1007:A1007</xm:f>
              <xm:sqref>B1007</xm:sqref>
            </x14:sparkline>
            <x14:sparkline>
              <xm:f>BMYTS!A1008:A1008</xm:f>
              <xm:sqref>B1008</xm:sqref>
            </x14:sparkline>
            <x14:sparkline>
              <xm:f>BMYTS!A1009:A1009</xm:f>
              <xm:sqref>B1009</xm:sqref>
            </x14:sparkline>
            <x14:sparkline>
              <xm:f>BMYTS!A1010:A1010</xm:f>
              <xm:sqref>B1010</xm:sqref>
            </x14:sparkline>
            <x14:sparkline>
              <xm:f>BMYTS!A1011:A1011</xm:f>
              <xm:sqref>B1011</xm:sqref>
            </x14:sparkline>
            <x14:sparkline>
              <xm:f>BMYTS!A1012:A1012</xm:f>
              <xm:sqref>B1012</xm:sqref>
            </x14:sparkline>
            <x14:sparkline>
              <xm:f>BMYTS!A1013:A1013</xm:f>
              <xm:sqref>B1013</xm:sqref>
            </x14:sparkline>
            <x14:sparkline>
              <xm:f>BMYTS!A1014:A1014</xm:f>
              <xm:sqref>B1014</xm:sqref>
            </x14:sparkline>
            <x14:sparkline>
              <xm:f>BMYTS!A1015:A1015</xm:f>
              <xm:sqref>B1015</xm:sqref>
            </x14:sparkline>
            <x14:sparkline>
              <xm:f>BMYTS!A1016:A1016</xm:f>
              <xm:sqref>B1016</xm:sqref>
            </x14:sparkline>
            <x14:sparkline>
              <xm:f>BMYTS!A1017:A1017</xm:f>
              <xm:sqref>B1017</xm:sqref>
            </x14:sparkline>
            <x14:sparkline>
              <xm:f>BMYTS!A1018:A1018</xm:f>
              <xm:sqref>B1018</xm:sqref>
            </x14:sparkline>
            <x14:sparkline>
              <xm:f>BMYTS!A1019:A1019</xm:f>
              <xm:sqref>B1019</xm:sqref>
            </x14:sparkline>
            <x14:sparkline>
              <xm:f>BMYTS!A1020:A1020</xm:f>
              <xm:sqref>B1020</xm:sqref>
            </x14:sparkline>
            <x14:sparkline>
              <xm:f>BMYTS!A1021:A1021</xm:f>
              <xm:sqref>B1021</xm:sqref>
            </x14:sparkline>
            <x14:sparkline>
              <xm:f>BMYTS!A1022:A1022</xm:f>
              <xm:sqref>B1022</xm:sqref>
            </x14:sparkline>
            <x14:sparkline>
              <xm:f>BMYTS!A1023:A1023</xm:f>
              <xm:sqref>B1023</xm:sqref>
            </x14:sparkline>
            <x14:sparkline>
              <xm:f>BMYTS!A1024:A1024</xm:f>
              <xm:sqref>B1024</xm:sqref>
            </x14:sparkline>
            <x14:sparkline>
              <xm:f>BMYTS!A1025:A1025</xm:f>
              <xm:sqref>B1025</xm:sqref>
            </x14:sparkline>
            <x14:sparkline>
              <xm:f>BMYTS!A1026:A1026</xm:f>
              <xm:sqref>B1026</xm:sqref>
            </x14:sparkline>
            <x14:sparkline>
              <xm:f>BMYTS!A1027:A1027</xm:f>
              <xm:sqref>B1027</xm:sqref>
            </x14:sparkline>
            <x14:sparkline>
              <xm:f>BMYTS!A1028:A1028</xm:f>
              <xm:sqref>B1028</xm:sqref>
            </x14:sparkline>
            <x14:sparkline>
              <xm:f>BMYTS!A1029:A1029</xm:f>
              <xm:sqref>B1029</xm:sqref>
            </x14:sparkline>
            <x14:sparkline>
              <xm:f>BMYTS!A1030:A1030</xm:f>
              <xm:sqref>B1030</xm:sqref>
            </x14:sparkline>
            <x14:sparkline>
              <xm:f>BMYTS!A1031:A1031</xm:f>
              <xm:sqref>B1031</xm:sqref>
            </x14:sparkline>
            <x14:sparkline>
              <xm:f>BMYTS!A1032:A1032</xm:f>
              <xm:sqref>B1032</xm:sqref>
            </x14:sparkline>
            <x14:sparkline>
              <xm:f>BMYTS!A1033:A1033</xm:f>
              <xm:sqref>B1033</xm:sqref>
            </x14:sparkline>
            <x14:sparkline>
              <xm:f>BMYTS!A1034:A1034</xm:f>
              <xm:sqref>B1034</xm:sqref>
            </x14:sparkline>
            <x14:sparkline>
              <xm:f>BMYTS!A1035:A1035</xm:f>
              <xm:sqref>B1035</xm:sqref>
            </x14:sparkline>
            <x14:sparkline>
              <xm:f>BMYTS!A1036:A1036</xm:f>
              <xm:sqref>B1036</xm:sqref>
            </x14:sparkline>
            <x14:sparkline>
              <xm:f>BMYTS!A1037:A1037</xm:f>
              <xm:sqref>B1037</xm:sqref>
            </x14:sparkline>
            <x14:sparkline>
              <xm:f>BMYTS!A1038:A1038</xm:f>
              <xm:sqref>B1038</xm:sqref>
            </x14:sparkline>
            <x14:sparkline>
              <xm:f>BMYTS!A1039:A1039</xm:f>
              <xm:sqref>B1039</xm:sqref>
            </x14:sparkline>
            <x14:sparkline>
              <xm:f>BMYTS!A1040:A1040</xm:f>
              <xm:sqref>B1040</xm:sqref>
            </x14:sparkline>
            <x14:sparkline>
              <xm:f>BMYTS!A1041:A1041</xm:f>
              <xm:sqref>B1041</xm:sqref>
            </x14:sparkline>
            <x14:sparkline>
              <xm:f>BMYTS!A1042:A1042</xm:f>
              <xm:sqref>B1042</xm:sqref>
            </x14:sparkline>
            <x14:sparkline>
              <xm:f>BMYTS!A1043:A1043</xm:f>
              <xm:sqref>B1043</xm:sqref>
            </x14:sparkline>
            <x14:sparkline>
              <xm:f>BMYTS!A1044:A1044</xm:f>
              <xm:sqref>B1044</xm:sqref>
            </x14:sparkline>
            <x14:sparkline>
              <xm:f>BMYTS!A1045:A1045</xm:f>
              <xm:sqref>B1045</xm:sqref>
            </x14:sparkline>
            <x14:sparkline>
              <xm:f>BMYTS!A1046:A1046</xm:f>
              <xm:sqref>B1046</xm:sqref>
            </x14:sparkline>
            <x14:sparkline>
              <xm:f>BMYTS!A1047:A1047</xm:f>
              <xm:sqref>B1047</xm:sqref>
            </x14:sparkline>
            <x14:sparkline>
              <xm:f>BMYTS!A1048:A1048</xm:f>
              <xm:sqref>B1048</xm:sqref>
            </x14:sparkline>
            <x14:sparkline>
              <xm:f>BMYTS!A1049:A1049</xm:f>
              <xm:sqref>B1049</xm:sqref>
            </x14:sparkline>
            <x14:sparkline>
              <xm:f>BMYTS!A1050:A1050</xm:f>
              <xm:sqref>B1050</xm:sqref>
            </x14:sparkline>
            <x14:sparkline>
              <xm:f>BMYTS!A1051:A1051</xm:f>
              <xm:sqref>B1051</xm:sqref>
            </x14:sparkline>
            <x14:sparkline>
              <xm:f>BMYTS!A1052:A1052</xm:f>
              <xm:sqref>B1052</xm:sqref>
            </x14:sparkline>
            <x14:sparkline>
              <xm:f>BMYTS!A1053:A1053</xm:f>
              <xm:sqref>B1053</xm:sqref>
            </x14:sparkline>
            <x14:sparkline>
              <xm:f>BMYTS!A1054:A1054</xm:f>
              <xm:sqref>B1054</xm:sqref>
            </x14:sparkline>
            <x14:sparkline>
              <xm:f>BMYTS!A1055:A1055</xm:f>
              <xm:sqref>B1055</xm:sqref>
            </x14:sparkline>
            <x14:sparkline>
              <xm:f>BMYTS!A1056:A1056</xm:f>
              <xm:sqref>B1056</xm:sqref>
            </x14:sparkline>
            <x14:sparkline>
              <xm:f>BMYTS!A1057:A1057</xm:f>
              <xm:sqref>B1057</xm:sqref>
            </x14:sparkline>
            <x14:sparkline>
              <xm:f>BMYTS!A1058:A1058</xm:f>
              <xm:sqref>B1058</xm:sqref>
            </x14:sparkline>
            <x14:sparkline>
              <xm:f>BMYTS!A1059:A1059</xm:f>
              <xm:sqref>B1059</xm:sqref>
            </x14:sparkline>
            <x14:sparkline>
              <xm:f>BMYTS!A1060:A1060</xm:f>
              <xm:sqref>B1060</xm:sqref>
            </x14:sparkline>
            <x14:sparkline>
              <xm:f>BMYTS!A1061:A1061</xm:f>
              <xm:sqref>B1061</xm:sqref>
            </x14:sparkline>
            <x14:sparkline>
              <xm:f>BMYTS!A1062:A1062</xm:f>
              <xm:sqref>B1062</xm:sqref>
            </x14:sparkline>
            <x14:sparkline>
              <xm:f>BMYTS!A1063:A1063</xm:f>
              <xm:sqref>B1063</xm:sqref>
            </x14:sparkline>
            <x14:sparkline>
              <xm:f>BMYTS!A1064:A1064</xm:f>
              <xm:sqref>B1064</xm:sqref>
            </x14:sparkline>
            <x14:sparkline>
              <xm:f>BMYTS!A1065:A1065</xm:f>
              <xm:sqref>B1065</xm:sqref>
            </x14:sparkline>
            <x14:sparkline>
              <xm:f>BMYTS!A1066:A1066</xm:f>
              <xm:sqref>B1066</xm:sqref>
            </x14:sparkline>
            <x14:sparkline>
              <xm:f>BMYTS!A1067:A1067</xm:f>
              <xm:sqref>B1067</xm:sqref>
            </x14:sparkline>
            <x14:sparkline>
              <xm:f>BMYTS!A1068:A1068</xm:f>
              <xm:sqref>B1068</xm:sqref>
            </x14:sparkline>
            <x14:sparkline>
              <xm:f>BMYTS!A1069:A1069</xm:f>
              <xm:sqref>B1069</xm:sqref>
            </x14:sparkline>
            <x14:sparkline>
              <xm:f>BMYTS!A1070:A1070</xm:f>
              <xm:sqref>B1070</xm:sqref>
            </x14:sparkline>
            <x14:sparkline>
              <xm:f>BMYTS!A1071:A1071</xm:f>
              <xm:sqref>B1071</xm:sqref>
            </x14:sparkline>
            <x14:sparkline>
              <xm:f>BMYTS!A1072:A1072</xm:f>
              <xm:sqref>B1072</xm:sqref>
            </x14:sparkline>
            <x14:sparkline>
              <xm:f>BMYTS!A1073:A1073</xm:f>
              <xm:sqref>B1073</xm:sqref>
            </x14:sparkline>
            <x14:sparkline>
              <xm:f>BMYTS!A1074:A1074</xm:f>
              <xm:sqref>B1074</xm:sqref>
            </x14:sparkline>
            <x14:sparkline>
              <xm:f>BMYTS!A1075:A1075</xm:f>
              <xm:sqref>B1075</xm:sqref>
            </x14:sparkline>
            <x14:sparkline>
              <xm:f>BMYTS!A1076:A1076</xm:f>
              <xm:sqref>B1076</xm:sqref>
            </x14:sparkline>
            <x14:sparkline>
              <xm:f>BMYTS!A1077:A1077</xm:f>
              <xm:sqref>B1077</xm:sqref>
            </x14:sparkline>
            <x14:sparkline>
              <xm:f>BMYTS!A1078:A1078</xm:f>
              <xm:sqref>B1078</xm:sqref>
            </x14:sparkline>
            <x14:sparkline>
              <xm:f>BMYTS!A1079:A1079</xm:f>
              <xm:sqref>B1079</xm:sqref>
            </x14:sparkline>
            <x14:sparkline>
              <xm:f>BMYTS!A1080:A1080</xm:f>
              <xm:sqref>B1080</xm:sqref>
            </x14:sparkline>
            <x14:sparkline>
              <xm:f>BMYTS!A1081:A1081</xm:f>
              <xm:sqref>B1081</xm:sqref>
            </x14:sparkline>
            <x14:sparkline>
              <xm:f>BMYTS!A1082:A1082</xm:f>
              <xm:sqref>B1082</xm:sqref>
            </x14:sparkline>
            <x14:sparkline>
              <xm:f>BMYTS!A1083:A1083</xm:f>
              <xm:sqref>B1083</xm:sqref>
            </x14:sparkline>
            <x14:sparkline>
              <xm:f>BMYTS!A1084:A1084</xm:f>
              <xm:sqref>B1084</xm:sqref>
            </x14:sparkline>
            <x14:sparkline>
              <xm:f>BMYTS!A1085:A1085</xm:f>
              <xm:sqref>B1085</xm:sqref>
            </x14:sparkline>
            <x14:sparkline>
              <xm:f>BMYTS!A1086:A1086</xm:f>
              <xm:sqref>B1086</xm:sqref>
            </x14:sparkline>
            <x14:sparkline>
              <xm:f>BMYTS!A1087:A1087</xm:f>
              <xm:sqref>B1087</xm:sqref>
            </x14:sparkline>
            <x14:sparkline>
              <xm:f>BMYTS!A1088:A1088</xm:f>
              <xm:sqref>B1088</xm:sqref>
            </x14:sparkline>
            <x14:sparkline>
              <xm:f>BMYTS!A1089:A1089</xm:f>
              <xm:sqref>B1089</xm:sqref>
            </x14:sparkline>
            <x14:sparkline>
              <xm:f>BMYTS!A1090:A1090</xm:f>
              <xm:sqref>B1090</xm:sqref>
            </x14:sparkline>
            <x14:sparkline>
              <xm:f>BMYTS!A1091:A1091</xm:f>
              <xm:sqref>B1091</xm:sqref>
            </x14:sparkline>
            <x14:sparkline>
              <xm:f>BMYTS!A1092:A1092</xm:f>
              <xm:sqref>B1092</xm:sqref>
            </x14:sparkline>
            <x14:sparkline>
              <xm:f>BMYTS!A1093:A1093</xm:f>
              <xm:sqref>B1093</xm:sqref>
            </x14:sparkline>
            <x14:sparkline>
              <xm:f>BMYTS!A1094:A1094</xm:f>
              <xm:sqref>B1094</xm:sqref>
            </x14:sparkline>
            <x14:sparkline>
              <xm:f>BMYTS!A1095:A1095</xm:f>
              <xm:sqref>B1095</xm:sqref>
            </x14:sparkline>
            <x14:sparkline>
              <xm:f>BMYTS!A1096:A1096</xm:f>
              <xm:sqref>B1096</xm:sqref>
            </x14:sparkline>
            <x14:sparkline>
              <xm:f>BMYTS!A1097:A1097</xm:f>
              <xm:sqref>B1097</xm:sqref>
            </x14:sparkline>
            <x14:sparkline>
              <xm:f>BMYTS!A1098:A1098</xm:f>
              <xm:sqref>B1098</xm:sqref>
            </x14:sparkline>
            <x14:sparkline>
              <xm:f>BMYTS!A1099:A1099</xm:f>
              <xm:sqref>B1099</xm:sqref>
            </x14:sparkline>
            <x14:sparkline>
              <xm:f>BMYTS!A1100:A1100</xm:f>
              <xm:sqref>B1100</xm:sqref>
            </x14:sparkline>
            <x14:sparkline>
              <xm:f>BMYTS!A1101:A1101</xm:f>
              <xm:sqref>B1101</xm:sqref>
            </x14:sparkline>
            <x14:sparkline>
              <xm:f>BMYTS!A1102:A1102</xm:f>
              <xm:sqref>B1102</xm:sqref>
            </x14:sparkline>
            <x14:sparkline>
              <xm:f>BMYTS!A1103:A1103</xm:f>
              <xm:sqref>B1103</xm:sqref>
            </x14:sparkline>
            <x14:sparkline>
              <xm:f>BMYTS!A1104:A1104</xm:f>
              <xm:sqref>B1104</xm:sqref>
            </x14:sparkline>
            <x14:sparkline>
              <xm:f>BMYTS!A1105:A1105</xm:f>
              <xm:sqref>B1105</xm:sqref>
            </x14:sparkline>
            <x14:sparkline>
              <xm:f>BMYTS!A1106:A1106</xm:f>
              <xm:sqref>B1106</xm:sqref>
            </x14:sparkline>
            <x14:sparkline>
              <xm:f>BMYTS!A1107:A1107</xm:f>
              <xm:sqref>B1107</xm:sqref>
            </x14:sparkline>
            <x14:sparkline>
              <xm:f>BMYTS!A1108:A1108</xm:f>
              <xm:sqref>B1108</xm:sqref>
            </x14:sparkline>
            <x14:sparkline>
              <xm:f>BMYTS!A1109:A1109</xm:f>
              <xm:sqref>B1109</xm:sqref>
            </x14:sparkline>
            <x14:sparkline>
              <xm:f>BMYTS!A1110:A1110</xm:f>
              <xm:sqref>B1110</xm:sqref>
            </x14:sparkline>
            <x14:sparkline>
              <xm:f>BMYTS!A1111:A1111</xm:f>
              <xm:sqref>B1111</xm:sqref>
            </x14:sparkline>
            <x14:sparkline>
              <xm:f>BMYTS!A1112:A1112</xm:f>
              <xm:sqref>B1112</xm:sqref>
            </x14:sparkline>
            <x14:sparkline>
              <xm:f>BMYTS!A1113:A1113</xm:f>
              <xm:sqref>B1113</xm:sqref>
            </x14:sparkline>
            <x14:sparkline>
              <xm:f>BMYTS!A1114:A1114</xm:f>
              <xm:sqref>B1114</xm:sqref>
            </x14:sparkline>
            <x14:sparkline>
              <xm:f>BMYTS!A1115:A1115</xm:f>
              <xm:sqref>B1115</xm:sqref>
            </x14:sparkline>
            <x14:sparkline>
              <xm:f>BMYTS!A1116:A1116</xm:f>
              <xm:sqref>B1116</xm:sqref>
            </x14:sparkline>
            <x14:sparkline>
              <xm:f>BMYTS!A1117:A1117</xm:f>
              <xm:sqref>B1117</xm:sqref>
            </x14:sparkline>
            <x14:sparkline>
              <xm:f>BMYTS!A1118:A1118</xm:f>
              <xm:sqref>B1118</xm:sqref>
            </x14:sparkline>
            <x14:sparkline>
              <xm:f>BMYTS!A1119:A1119</xm:f>
              <xm:sqref>B1119</xm:sqref>
            </x14:sparkline>
            <x14:sparkline>
              <xm:f>BMYTS!A1120:A1120</xm:f>
              <xm:sqref>B1120</xm:sqref>
            </x14:sparkline>
            <x14:sparkline>
              <xm:f>BMYTS!A1121:A1121</xm:f>
              <xm:sqref>B1121</xm:sqref>
            </x14:sparkline>
            <x14:sparkline>
              <xm:f>BMYTS!A1122:A1122</xm:f>
              <xm:sqref>B1122</xm:sqref>
            </x14:sparkline>
            <x14:sparkline>
              <xm:f>BMYTS!A1123:A1123</xm:f>
              <xm:sqref>B1123</xm:sqref>
            </x14:sparkline>
            <x14:sparkline>
              <xm:f>BMYTS!A1124:A1124</xm:f>
              <xm:sqref>B1124</xm:sqref>
            </x14:sparkline>
            <x14:sparkline>
              <xm:f>BMYTS!A1125:A1125</xm:f>
              <xm:sqref>B1125</xm:sqref>
            </x14:sparkline>
            <x14:sparkline>
              <xm:f>BMYTS!A1126:A1126</xm:f>
              <xm:sqref>B1126</xm:sqref>
            </x14:sparkline>
            <x14:sparkline>
              <xm:f>BMYTS!A1127:A1127</xm:f>
              <xm:sqref>B1127</xm:sqref>
            </x14:sparkline>
            <x14:sparkline>
              <xm:f>BMYTS!A1128:A1128</xm:f>
              <xm:sqref>B1128</xm:sqref>
            </x14:sparkline>
            <x14:sparkline>
              <xm:f>BMYTS!A1129:A1129</xm:f>
              <xm:sqref>B1129</xm:sqref>
            </x14:sparkline>
            <x14:sparkline>
              <xm:f>BMYTS!A1130:A1130</xm:f>
              <xm:sqref>B1130</xm:sqref>
            </x14:sparkline>
            <x14:sparkline>
              <xm:f>BMYTS!A1131:A1131</xm:f>
              <xm:sqref>B1131</xm:sqref>
            </x14:sparkline>
            <x14:sparkline>
              <xm:f>BMYTS!A1132:A1132</xm:f>
              <xm:sqref>B1132</xm:sqref>
            </x14:sparkline>
            <x14:sparkline>
              <xm:f>BMYTS!A1133:A1133</xm:f>
              <xm:sqref>B1133</xm:sqref>
            </x14:sparkline>
            <x14:sparkline>
              <xm:f>BMYTS!A1134:A1134</xm:f>
              <xm:sqref>B1134</xm:sqref>
            </x14:sparkline>
            <x14:sparkline>
              <xm:f>BMYTS!A1135:A1135</xm:f>
              <xm:sqref>B1135</xm:sqref>
            </x14:sparkline>
            <x14:sparkline>
              <xm:f>BMYTS!A1136:A1136</xm:f>
              <xm:sqref>B1136</xm:sqref>
            </x14:sparkline>
            <x14:sparkline>
              <xm:f>BMYTS!A1137:A1137</xm:f>
              <xm:sqref>B1137</xm:sqref>
            </x14:sparkline>
            <x14:sparkline>
              <xm:f>BMYTS!A1138:A1138</xm:f>
              <xm:sqref>B1138</xm:sqref>
            </x14:sparkline>
            <x14:sparkline>
              <xm:f>BMYTS!A1139:A1139</xm:f>
              <xm:sqref>B1139</xm:sqref>
            </x14:sparkline>
            <x14:sparkline>
              <xm:f>BMYTS!A1140:A1140</xm:f>
              <xm:sqref>B1140</xm:sqref>
            </x14:sparkline>
            <x14:sparkline>
              <xm:f>BMYTS!A1141:A1141</xm:f>
              <xm:sqref>B1141</xm:sqref>
            </x14:sparkline>
            <x14:sparkline>
              <xm:f>BMYTS!A1142:A1142</xm:f>
              <xm:sqref>B1142</xm:sqref>
            </x14:sparkline>
            <x14:sparkline>
              <xm:f>BMYTS!A1143:A1143</xm:f>
              <xm:sqref>B1143</xm:sqref>
            </x14:sparkline>
            <x14:sparkline>
              <xm:f>BMYTS!A1144:A1144</xm:f>
              <xm:sqref>B1144</xm:sqref>
            </x14:sparkline>
            <x14:sparkline>
              <xm:f>BMYTS!A1145:A1145</xm:f>
              <xm:sqref>B1145</xm:sqref>
            </x14:sparkline>
            <x14:sparkline>
              <xm:f>BMYTS!A1146:A1146</xm:f>
              <xm:sqref>B1146</xm:sqref>
            </x14:sparkline>
            <x14:sparkline>
              <xm:f>BMYTS!A1147:A1147</xm:f>
              <xm:sqref>B1147</xm:sqref>
            </x14:sparkline>
            <x14:sparkline>
              <xm:f>BMYTS!A1148:A1148</xm:f>
              <xm:sqref>B1148</xm:sqref>
            </x14:sparkline>
            <x14:sparkline>
              <xm:f>BMYTS!A1149:A1149</xm:f>
              <xm:sqref>B1149</xm:sqref>
            </x14:sparkline>
            <x14:sparkline>
              <xm:f>BMYTS!A1150:A1150</xm:f>
              <xm:sqref>B1150</xm:sqref>
            </x14:sparkline>
            <x14:sparkline>
              <xm:f>BMYTS!A1151:A1151</xm:f>
              <xm:sqref>B1151</xm:sqref>
            </x14:sparkline>
            <x14:sparkline>
              <xm:f>BMYTS!A1152:A1152</xm:f>
              <xm:sqref>B1152</xm:sqref>
            </x14:sparkline>
            <x14:sparkline>
              <xm:f>BMYTS!A1153:A1153</xm:f>
              <xm:sqref>B1153</xm:sqref>
            </x14:sparkline>
            <x14:sparkline>
              <xm:f>BMYTS!A1154:A1154</xm:f>
              <xm:sqref>B1154</xm:sqref>
            </x14:sparkline>
            <x14:sparkline>
              <xm:f>BMYTS!A1155:A1155</xm:f>
              <xm:sqref>B1155</xm:sqref>
            </x14:sparkline>
            <x14:sparkline>
              <xm:f>BMYTS!A1156:A1156</xm:f>
              <xm:sqref>B1156</xm:sqref>
            </x14:sparkline>
            <x14:sparkline>
              <xm:f>BMYTS!A1157:A1157</xm:f>
              <xm:sqref>B1157</xm:sqref>
            </x14:sparkline>
            <x14:sparkline>
              <xm:f>BMYTS!A1158:A1158</xm:f>
              <xm:sqref>B1158</xm:sqref>
            </x14:sparkline>
            <x14:sparkline>
              <xm:f>BMYTS!A1159:A1159</xm:f>
              <xm:sqref>B1159</xm:sqref>
            </x14:sparkline>
            <x14:sparkline>
              <xm:f>BMYTS!A1160:A1160</xm:f>
              <xm:sqref>B1160</xm:sqref>
            </x14:sparkline>
            <x14:sparkline>
              <xm:f>BMYTS!A1161:A1161</xm:f>
              <xm:sqref>B1161</xm:sqref>
            </x14:sparkline>
            <x14:sparkline>
              <xm:f>BMYTS!A1162:A1162</xm:f>
              <xm:sqref>B1162</xm:sqref>
            </x14:sparkline>
            <x14:sparkline>
              <xm:f>BMYTS!A1163:A1163</xm:f>
              <xm:sqref>B1163</xm:sqref>
            </x14:sparkline>
            <x14:sparkline>
              <xm:f>BMYTS!A1164:A1164</xm:f>
              <xm:sqref>B1164</xm:sqref>
            </x14:sparkline>
            <x14:sparkline>
              <xm:f>BMYTS!A1165:A1165</xm:f>
              <xm:sqref>B1165</xm:sqref>
            </x14:sparkline>
            <x14:sparkline>
              <xm:f>BMYTS!A1166:A1166</xm:f>
              <xm:sqref>B1166</xm:sqref>
            </x14:sparkline>
            <x14:sparkline>
              <xm:f>BMYTS!A1167:A1167</xm:f>
              <xm:sqref>B1167</xm:sqref>
            </x14:sparkline>
            <x14:sparkline>
              <xm:f>BMYTS!A1168:A1168</xm:f>
              <xm:sqref>B1168</xm:sqref>
            </x14:sparkline>
            <x14:sparkline>
              <xm:f>BMYTS!A1169:A1169</xm:f>
              <xm:sqref>B1169</xm:sqref>
            </x14:sparkline>
            <x14:sparkline>
              <xm:f>BMYTS!A1170:A1170</xm:f>
              <xm:sqref>B1170</xm:sqref>
            </x14:sparkline>
            <x14:sparkline>
              <xm:f>BMYTS!A1171:A1171</xm:f>
              <xm:sqref>B1171</xm:sqref>
            </x14:sparkline>
            <x14:sparkline>
              <xm:f>BMYTS!A1172:A1172</xm:f>
              <xm:sqref>B1172</xm:sqref>
            </x14:sparkline>
            <x14:sparkline>
              <xm:f>BMYTS!A1173:A1173</xm:f>
              <xm:sqref>B1173</xm:sqref>
            </x14:sparkline>
            <x14:sparkline>
              <xm:f>BMYTS!A1174:A1174</xm:f>
              <xm:sqref>B1174</xm:sqref>
            </x14:sparkline>
            <x14:sparkline>
              <xm:f>BMYTS!A1175:A1175</xm:f>
              <xm:sqref>B1175</xm:sqref>
            </x14:sparkline>
            <x14:sparkline>
              <xm:f>BMYTS!A1176:A1176</xm:f>
              <xm:sqref>B1176</xm:sqref>
            </x14:sparkline>
            <x14:sparkline>
              <xm:f>BMYTS!A1177:A1177</xm:f>
              <xm:sqref>B1177</xm:sqref>
            </x14:sparkline>
            <x14:sparkline>
              <xm:f>BMYTS!A1178:A1178</xm:f>
              <xm:sqref>B1178</xm:sqref>
            </x14:sparkline>
            <x14:sparkline>
              <xm:f>BMYTS!A1179:A1179</xm:f>
              <xm:sqref>B1179</xm:sqref>
            </x14:sparkline>
            <x14:sparkline>
              <xm:f>BMYTS!A1180:A1180</xm:f>
              <xm:sqref>B1180</xm:sqref>
            </x14:sparkline>
            <x14:sparkline>
              <xm:f>BMYTS!A1181:A1181</xm:f>
              <xm:sqref>B1181</xm:sqref>
            </x14:sparkline>
            <x14:sparkline>
              <xm:f>BMYTS!A1182:A1182</xm:f>
              <xm:sqref>B1182</xm:sqref>
            </x14:sparkline>
            <x14:sparkline>
              <xm:f>BMYTS!A1183:A1183</xm:f>
              <xm:sqref>B1183</xm:sqref>
            </x14:sparkline>
            <x14:sparkline>
              <xm:f>BMYTS!A1184:A1184</xm:f>
              <xm:sqref>B1184</xm:sqref>
            </x14:sparkline>
            <x14:sparkline>
              <xm:f>BMYTS!A1185:A1185</xm:f>
              <xm:sqref>B1185</xm:sqref>
            </x14:sparkline>
            <x14:sparkline>
              <xm:f>BMYTS!A1186:A1186</xm:f>
              <xm:sqref>B1186</xm:sqref>
            </x14:sparkline>
            <x14:sparkline>
              <xm:f>BMYTS!A1187:A1187</xm:f>
              <xm:sqref>B1187</xm:sqref>
            </x14:sparkline>
            <x14:sparkline>
              <xm:f>BMYTS!A1188:A1188</xm:f>
              <xm:sqref>B1188</xm:sqref>
            </x14:sparkline>
            <x14:sparkline>
              <xm:f>BMYTS!A1189:A1189</xm:f>
              <xm:sqref>B1189</xm:sqref>
            </x14:sparkline>
            <x14:sparkline>
              <xm:f>BMYTS!A1190:A1190</xm:f>
              <xm:sqref>B1190</xm:sqref>
            </x14:sparkline>
            <x14:sparkline>
              <xm:f>BMYTS!A1191:A1191</xm:f>
              <xm:sqref>B1191</xm:sqref>
            </x14:sparkline>
            <x14:sparkline>
              <xm:f>BMYTS!A1192:A1192</xm:f>
              <xm:sqref>B1192</xm:sqref>
            </x14:sparkline>
            <x14:sparkline>
              <xm:f>BMYTS!A1193:A1193</xm:f>
              <xm:sqref>B1193</xm:sqref>
            </x14:sparkline>
            <x14:sparkline>
              <xm:f>BMYTS!A1194:A1194</xm:f>
              <xm:sqref>B1194</xm:sqref>
            </x14:sparkline>
            <x14:sparkline>
              <xm:f>BMYTS!A1195:A1195</xm:f>
              <xm:sqref>B1195</xm:sqref>
            </x14:sparkline>
            <x14:sparkline>
              <xm:f>BMYTS!A1196:A1196</xm:f>
              <xm:sqref>B1196</xm:sqref>
            </x14:sparkline>
            <x14:sparkline>
              <xm:f>BMYTS!A1197:A1197</xm:f>
              <xm:sqref>B1197</xm:sqref>
            </x14:sparkline>
            <x14:sparkline>
              <xm:f>BMYTS!A1198:A1198</xm:f>
              <xm:sqref>B1198</xm:sqref>
            </x14:sparkline>
            <x14:sparkline>
              <xm:f>BMYTS!A1199:A1199</xm:f>
              <xm:sqref>B1199</xm:sqref>
            </x14:sparkline>
            <x14:sparkline>
              <xm:f>BMYTS!A1200:A1200</xm:f>
              <xm:sqref>B1200</xm:sqref>
            </x14:sparkline>
            <x14:sparkline>
              <xm:f>BMYTS!A1201:A1201</xm:f>
              <xm:sqref>B1201</xm:sqref>
            </x14:sparkline>
            <x14:sparkline>
              <xm:f>BMYTS!A1202:A1202</xm:f>
              <xm:sqref>B1202</xm:sqref>
            </x14:sparkline>
            <x14:sparkline>
              <xm:f>BMYTS!A1203:A1203</xm:f>
              <xm:sqref>B1203</xm:sqref>
            </x14:sparkline>
            <x14:sparkline>
              <xm:f>BMYTS!A1204:A1204</xm:f>
              <xm:sqref>B1204</xm:sqref>
            </x14:sparkline>
            <x14:sparkline>
              <xm:f>BMYTS!A1205:A1205</xm:f>
              <xm:sqref>B1205</xm:sqref>
            </x14:sparkline>
            <x14:sparkline>
              <xm:f>BMYTS!A1206:A1206</xm:f>
              <xm:sqref>B1206</xm:sqref>
            </x14:sparkline>
            <x14:sparkline>
              <xm:f>BMYTS!A1207:A1207</xm:f>
              <xm:sqref>B1207</xm:sqref>
            </x14:sparkline>
            <x14:sparkline>
              <xm:f>BMYTS!A1208:A1208</xm:f>
              <xm:sqref>B1208</xm:sqref>
            </x14:sparkline>
            <x14:sparkline>
              <xm:f>BMYTS!A1209:A1209</xm:f>
              <xm:sqref>B1209</xm:sqref>
            </x14:sparkline>
            <x14:sparkline>
              <xm:f>BMYTS!A1210:A1210</xm:f>
              <xm:sqref>B1210</xm:sqref>
            </x14:sparkline>
            <x14:sparkline>
              <xm:f>BMYTS!A1211:A1211</xm:f>
              <xm:sqref>B1211</xm:sqref>
            </x14:sparkline>
            <x14:sparkline>
              <xm:f>BMYTS!A1212:A1212</xm:f>
              <xm:sqref>B1212</xm:sqref>
            </x14:sparkline>
            <x14:sparkline>
              <xm:f>BMYTS!A1213:A1213</xm:f>
              <xm:sqref>B1213</xm:sqref>
            </x14:sparkline>
            <x14:sparkline>
              <xm:f>BMYTS!A1214:A1214</xm:f>
              <xm:sqref>B1214</xm:sqref>
            </x14:sparkline>
            <x14:sparkline>
              <xm:f>BMYTS!A1215:A1215</xm:f>
              <xm:sqref>B1215</xm:sqref>
            </x14:sparkline>
            <x14:sparkline>
              <xm:f>BMYTS!A1216:A1216</xm:f>
              <xm:sqref>B1216</xm:sqref>
            </x14:sparkline>
            <x14:sparkline>
              <xm:f>BMYTS!A1217:A1217</xm:f>
              <xm:sqref>B1217</xm:sqref>
            </x14:sparkline>
            <x14:sparkline>
              <xm:f>BMYTS!A1218:A1218</xm:f>
              <xm:sqref>B1218</xm:sqref>
            </x14:sparkline>
            <x14:sparkline>
              <xm:f>BMYTS!A1219:A1219</xm:f>
              <xm:sqref>B1219</xm:sqref>
            </x14:sparkline>
            <x14:sparkline>
              <xm:f>BMYTS!A1220:A1220</xm:f>
              <xm:sqref>B1220</xm:sqref>
            </x14:sparkline>
            <x14:sparkline>
              <xm:f>BMYTS!A1221:A1221</xm:f>
              <xm:sqref>B1221</xm:sqref>
            </x14:sparkline>
            <x14:sparkline>
              <xm:f>BMYTS!A1222:A1222</xm:f>
              <xm:sqref>B1222</xm:sqref>
            </x14:sparkline>
            <x14:sparkline>
              <xm:f>BMYTS!A1223:A1223</xm:f>
              <xm:sqref>B1223</xm:sqref>
            </x14:sparkline>
            <x14:sparkline>
              <xm:f>BMYTS!A1224:A1224</xm:f>
              <xm:sqref>B1224</xm:sqref>
            </x14:sparkline>
            <x14:sparkline>
              <xm:f>BMYTS!A1225:A1225</xm:f>
              <xm:sqref>B1225</xm:sqref>
            </x14:sparkline>
            <x14:sparkline>
              <xm:f>BMYTS!A1226:A1226</xm:f>
              <xm:sqref>B1226</xm:sqref>
            </x14:sparkline>
            <x14:sparkline>
              <xm:f>BMYTS!A1227:A1227</xm:f>
              <xm:sqref>B1227</xm:sqref>
            </x14:sparkline>
            <x14:sparkline>
              <xm:f>BMYTS!A1228:A1228</xm:f>
              <xm:sqref>B1228</xm:sqref>
            </x14:sparkline>
            <x14:sparkline>
              <xm:f>BMYTS!A1229:A1229</xm:f>
              <xm:sqref>B1229</xm:sqref>
            </x14:sparkline>
            <x14:sparkline>
              <xm:f>BMYTS!A1230:A1230</xm:f>
              <xm:sqref>B1230</xm:sqref>
            </x14:sparkline>
            <x14:sparkline>
              <xm:f>BMYTS!A1231:A1231</xm:f>
              <xm:sqref>B1231</xm:sqref>
            </x14:sparkline>
            <x14:sparkline>
              <xm:f>BMYTS!A1232:A1232</xm:f>
              <xm:sqref>B1232</xm:sqref>
            </x14:sparkline>
            <x14:sparkline>
              <xm:f>BMYTS!A1233:A1233</xm:f>
              <xm:sqref>B1233</xm:sqref>
            </x14:sparkline>
            <x14:sparkline>
              <xm:f>BMYTS!A1234:A1234</xm:f>
              <xm:sqref>B1234</xm:sqref>
            </x14:sparkline>
            <x14:sparkline>
              <xm:f>BMYTS!A1235:A1235</xm:f>
              <xm:sqref>B1235</xm:sqref>
            </x14:sparkline>
            <x14:sparkline>
              <xm:f>BMYTS!A1236:A1236</xm:f>
              <xm:sqref>B1236</xm:sqref>
            </x14:sparkline>
            <x14:sparkline>
              <xm:f>BMYTS!A1237:A1237</xm:f>
              <xm:sqref>B1237</xm:sqref>
            </x14:sparkline>
            <x14:sparkline>
              <xm:f>BMYTS!A1238:A1238</xm:f>
              <xm:sqref>B1238</xm:sqref>
            </x14:sparkline>
            <x14:sparkline>
              <xm:f>BMYTS!A1239:A1239</xm:f>
              <xm:sqref>B1239</xm:sqref>
            </x14:sparkline>
            <x14:sparkline>
              <xm:f>BMYTS!A1240:A1240</xm:f>
              <xm:sqref>B1240</xm:sqref>
            </x14:sparkline>
            <x14:sparkline>
              <xm:f>BMYTS!A1241:A1241</xm:f>
              <xm:sqref>B1241</xm:sqref>
            </x14:sparkline>
            <x14:sparkline>
              <xm:f>BMYTS!A1242:A1242</xm:f>
              <xm:sqref>B1242</xm:sqref>
            </x14:sparkline>
            <x14:sparkline>
              <xm:f>BMYTS!A1243:A1243</xm:f>
              <xm:sqref>B1243</xm:sqref>
            </x14:sparkline>
            <x14:sparkline>
              <xm:f>BMYTS!A1244:A1244</xm:f>
              <xm:sqref>B1244</xm:sqref>
            </x14:sparkline>
            <x14:sparkline>
              <xm:f>BMYTS!A1245:A1245</xm:f>
              <xm:sqref>B1245</xm:sqref>
            </x14:sparkline>
            <x14:sparkline>
              <xm:f>BMYTS!A1246:A1246</xm:f>
              <xm:sqref>B1246</xm:sqref>
            </x14:sparkline>
            <x14:sparkline>
              <xm:f>BMYTS!A1247:A1247</xm:f>
              <xm:sqref>B1247</xm:sqref>
            </x14:sparkline>
            <x14:sparkline>
              <xm:f>BMYTS!A1248:A1248</xm:f>
              <xm:sqref>B1248</xm:sqref>
            </x14:sparkline>
            <x14:sparkline>
              <xm:f>BMYTS!A1249:A1249</xm:f>
              <xm:sqref>B1249</xm:sqref>
            </x14:sparkline>
            <x14:sparkline>
              <xm:f>BMYTS!A1250:A1250</xm:f>
              <xm:sqref>B1250</xm:sqref>
            </x14:sparkline>
            <x14:sparkline>
              <xm:f>BMYTS!A1251:A1251</xm:f>
              <xm:sqref>B1251</xm:sqref>
            </x14:sparkline>
            <x14:sparkline>
              <xm:f>BMYTS!A1252:A1252</xm:f>
              <xm:sqref>B1252</xm:sqref>
            </x14:sparkline>
            <x14:sparkline>
              <xm:f>BMYTS!A1253:A1253</xm:f>
              <xm:sqref>B1253</xm:sqref>
            </x14:sparkline>
            <x14:sparkline>
              <xm:f>BMYTS!A1254:A1254</xm:f>
              <xm:sqref>B1254</xm:sqref>
            </x14:sparkline>
            <x14:sparkline>
              <xm:f>BMYTS!A1255:A1255</xm:f>
              <xm:sqref>B1255</xm:sqref>
            </x14:sparkline>
            <x14:sparkline>
              <xm:f>BMYTS!A1256:A1256</xm:f>
              <xm:sqref>B1256</xm:sqref>
            </x14:sparkline>
            <x14:sparkline>
              <xm:f>BMYTS!A1257:A1257</xm:f>
              <xm:sqref>B1257</xm:sqref>
            </x14:sparkline>
            <x14:sparkline>
              <xm:f>BMYTS!A1258:A1258</xm:f>
              <xm:sqref>B1258</xm:sqref>
            </x14:sparkline>
            <x14:sparkline>
              <xm:f>BMYTS!A1259:A1259</xm:f>
              <xm:sqref>B1259</xm:sqref>
            </x14:sparkline>
            <x14:sparkline>
              <xm:f>BMYTS!A1260:A1260</xm:f>
              <xm:sqref>B1260</xm:sqref>
            </x14:sparkline>
            <x14:sparkline>
              <xm:f>BMYTS!A1261:A1261</xm:f>
              <xm:sqref>B1261</xm:sqref>
            </x14:sparkline>
            <x14:sparkline>
              <xm:f>BMYTS!A1262:A1262</xm:f>
              <xm:sqref>B1262</xm:sqref>
            </x14:sparkline>
            <x14:sparkline>
              <xm:f>BMYTS!A1263:A1263</xm:f>
              <xm:sqref>B1263</xm:sqref>
            </x14:sparkline>
            <x14:sparkline>
              <xm:f>BMYTS!A1264:A1264</xm:f>
              <xm:sqref>B1264</xm:sqref>
            </x14:sparkline>
            <x14:sparkline>
              <xm:f>BMYTS!A1265:A1265</xm:f>
              <xm:sqref>B1265</xm:sqref>
            </x14:sparkline>
            <x14:sparkline>
              <xm:f>BMYTS!A1266:A1266</xm:f>
              <xm:sqref>B1266</xm:sqref>
            </x14:sparkline>
            <x14:sparkline>
              <xm:f>BMYTS!A1267:A1267</xm:f>
              <xm:sqref>B1267</xm:sqref>
            </x14:sparkline>
            <x14:sparkline>
              <xm:f>BMYTS!A1268:A1268</xm:f>
              <xm:sqref>B1268</xm:sqref>
            </x14:sparkline>
            <x14:sparkline>
              <xm:f>BMYTS!A1269:A1269</xm:f>
              <xm:sqref>B1269</xm:sqref>
            </x14:sparkline>
            <x14:sparkline>
              <xm:f>BMYTS!A1270:A1270</xm:f>
              <xm:sqref>B1270</xm:sqref>
            </x14:sparkline>
            <x14:sparkline>
              <xm:f>BMYTS!A1271:A1271</xm:f>
              <xm:sqref>B1271</xm:sqref>
            </x14:sparkline>
            <x14:sparkline>
              <xm:f>BMYTS!A1272:A1272</xm:f>
              <xm:sqref>B1272</xm:sqref>
            </x14:sparkline>
            <x14:sparkline>
              <xm:f>BMYTS!A1273:A1273</xm:f>
              <xm:sqref>B1273</xm:sqref>
            </x14:sparkline>
            <x14:sparkline>
              <xm:f>BMYTS!A1274:A1274</xm:f>
              <xm:sqref>B1274</xm:sqref>
            </x14:sparkline>
            <x14:sparkline>
              <xm:f>BMYTS!A1275:A1275</xm:f>
              <xm:sqref>B1275</xm:sqref>
            </x14:sparkline>
            <x14:sparkline>
              <xm:f>BMYTS!A1276:A1276</xm:f>
              <xm:sqref>B1276</xm:sqref>
            </x14:sparkline>
            <x14:sparkline>
              <xm:f>BMYTS!A1277:A1277</xm:f>
              <xm:sqref>B1277</xm:sqref>
            </x14:sparkline>
            <x14:sparkline>
              <xm:f>BMYTS!A1278:A1278</xm:f>
              <xm:sqref>B1278</xm:sqref>
            </x14:sparkline>
            <x14:sparkline>
              <xm:f>BMYTS!A1279:A1279</xm:f>
              <xm:sqref>B1279</xm:sqref>
            </x14:sparkline>
            <x14:sparkline>
              <xm:f>BMYTS!A1280:A1280</xm:f>
              <xm:sqref>B1280</xm:sqref>
            </x14:sparkline>
            <x14:sparkline>
              <xm:f>BMYTS!A1281:A1281</xm:f>
              <xm:sqref>B1281</xm:sqref>
            </x14:sparkline>
            <x14:sparkline>
              <xm:f>BMYTS!A1282:A1282</xm:f>
              <xm:sqref>B1282</xm:sqref>
            </x14:sparkline>
            <x14:sparkline>
              <xm:f>BMYTS!A1283:A1283</xm:f>
              <xm:sqref>B1283</xm:sqref>
            </x14:sparkline>
            <x14:sparkline>
              <xm:f>BMYTS!A1284:A1284</xm:f>
              <xm:sqref>B1284</xm:sqref>
            </x14:sparkline>
            <x14:sparkline>
              <xm:f>BMYTS!A1285:A1285</xm:f>
              <xm:sqref>B1285</xm:sqref>
            </x14:sparkline>
            <x14:sparkline>
              <xm:f>BMYTS!A1286:A1286</xm:f>
              <xm:sqref>B1286</xm:sqref>
            </x14:sparkline>
            <x14:sparkline>
              <xm:f>BMYTS!A1287:A1287</xm:f>
              <xm:sqref>B1287</xm:sqref>
            </x14:sparkline>
            <x14:sparkline>
              <xm:f>BMYTS!A1288:A1288</xm:f>
              <xm:sqref>B1288</xm:sqref>
            </x14:sparkline>
            <x14:sparkline>
              <xm:f>BMYTS!A1289:A1289</xm:f>
              <xm:sqref>B1289</xm:sqref>
            </x14:sparkline>
            <x14:sparkline>
              <xm:f>BMYTS!A1290:A1290</xm:f>
              <xm:sqref>B1290</xm:sqref>
            </x14:sparkline>
            <x14:sparkline>
              <xm:f>BMYTS!A1291:A1291</xm:f>
              <xm:sqref>B1291</xm:sqref>
            </x14:sparkline>
            <x14:sparkline>
              <xm:f>BMYTS!A1292:A1292</xm:f>
              <xm:sqref>B1292</xm:sqref>
            </x14:sparkline>
            <x14:sparkline>
              <xm:f>BMYTS!A1293:A1293</xm:f>
              <xm:sqref>B1293</xm:sqref>
            </x14:sparkline>
            <x14:sparkline>
              <xm:f>BMYTS!A1294:A1294</xm:f>
              <xm:sqref>B1294</xm:sqref>
            </x14:sparkline>
            <x14:sparkline>
              <xm:f>BMYTS!A1295:A1295</xm:f>
              <xm:sqref>B1295</xm:sqref>
            </x14:sparkline>
            <x14:sparkline>
              <xm:f>BMYTS!A1296:A1296</xm:f>
              <xm:sqref>B1296</xm:sqref>
            </x14:sparkline>
            <x14:sparkline>
              <xm:f>BMYTS!A1297:A1297</xm:f>
              <xm:sqref>B1297</xm:sqref>
            </x14:sparkline>
            <x14:sparkline>
              <xm:f>BMYTS!A1298:A1298</xm:f>
              <xm:sqref>B1298</xm:sqref>
            </x14:sparkline>
            <x14:sparkline>
              <xm:f>BMYTS!A1299:A1299</xm:f>
              <xm:sqref>B1299</xm:sqref>
            </x14:sparkline>
            <x14:sparkline>
              <xm:f>BMYTS!A1300:A1300</xm:f>
              <xm:sqref>B1300</xm:sqref>
            </x14:sparkline>
            <x14:sparkline>
              <xm:f>BMYTS!A1301:A1301</xm:f>
              <xm:sqref>B1301</xm:sqref>
            </x14:sparkline>
            <x14:sparkline>
              <xm:f>BMYTS!A1302:A1302</xm:f>
              <xm:sqref>B1302</xm:sqref>
            </x14:sparkline>
            <x14:sparkline>
              <xm:f>BMYTS!A1303:A1303</xm:f>
              <xm:sqref>B1303</xm:sqref>
            </x14:sparkline>
            <x14:sparkline>
              <xm:f>BMYTS!A1304:A1304</xm:f>
              <xm:sqref>B1304</xm:sqref>
            </x14:sparkline>
            <x14:sparkline>
              <xm:f>BMYTS!A1305:A1305</xm:f>
              <xm:sqref>B1305</xm:sqref>
            </x14:sparkline>
            <x14:sparkline>
              <xm:f>BMYTS!A1306:A1306</xm:f>
              <xm:sqref>B1306</xm:sqref>
            </x14:sparkline>
            <x14:sparkline>
              <xm:f>BMYTS!A1307:A1307</xm:f>
              <xm:sqref>B1307</xm:sqref>
            </x14:sparkline>
            <x14:sparkline>
              <xm:f>BMYTS!A1308:A1308</xm:f>
              <xm:sqref>B1308</xm:sqref>
            </x14:sparkline>
            <x14:sparkline>
              <xm:f>BMYTS!A1309:A1309</xm:f>
              <xm:sqref>B1309</xm:sqref>
            </x14:sparkline>
            <x14:sparkline>
              <xm:f>BMYTS!A1310:A1310</xm:f>
              <xm:sqref>B1310</xm:sqref>
            </x14:sparkline>
            <x14:sparkline>
              <xm:f>BMYTS!A1311:A1311</xm:f>
              <xm:sqref>B1311</xm:sqref>
            </x14:sparkline>
            <x14:sparkline>
              <xm:f>BMYTS!A1312:A1312</xm:f>
              <xm:sqref>B1312</xm:sqref>
            </x14:sparkline>
            <x14:sparkline>
              <xm:f>BMYTS!A1313:A1313</xm:f>
              <xm:sqref>B1313</xm:sqref>
            </x14:sparkline>
            <x14:sparkline>
              <xm:f>BMYTS!A1314:A1314</xm:f>
              <xm:sqref>B1314</xm:sqref>
            </x14:sparkline>
            <x14:sparkline>
              <xm:f>BMYTS!A1315:A1315</xm:f>
              <xm:sqref>B1315</xm:sqref>
            </x14:sparkline>
            <x14:sparkline>
              <xm:f>BMYTS!A1316:A1316</xm:f>
              <xm:sqref>B1316</xm:sqref>
            </x14:sparkline>
            <x14:sparkline>
              <xm:f>BMYTS!A1317:A1317</xm:f>
              <xm:sqref>B1317</xm:sqref>
            </x14:sparkline>
            <x14:sparkline>
              <xm:f>BMYTS!A1318:A1318</xm:f>
              <xm:sqref>B1318</xm:sqref>
            </x14:sparkline>
            <x14:sparkline>
              <xm:f>BMYTS!A1319:A1319</xm:f>
              <xm:sqref>B1319</xm:sqref>
            </x14:sparkline>
            <x14:sparkline>
              <xm:f>BMYTS!A1320:A1320</xm:f>
              <xm:sqref>B1320</xm:sqref>
            </x14:sparkline>
            <x14:sparkline>
              <xm:f>BMYTS!A1321:A1321</xm:f>
              <xm:sqref>B1321</xm:sqref>
            </x14:sparkline>
            <x14:sparkline>
              <xm:f>BMYTS!A1322:A1322</xm:f>
              <xm:sqref>B1322</xm:sqref>
            </x14:sparkline>
            <x14:sparkline>
              <xm:f>BMYTS!A1323:A1323</xm:f>
              <xm:sqref>B1323</xm:sqref>
            </x14:sparkline>
            <x14:sparkline>
              <xm:f>BMYTS!A1324:A1324</xm:f>
              <xm:sqref>B1324</xm:sqref>
            </x14:sparkline>
            <x14:sparkline>
              <xm:f>BMYTS!A1325:A1325</xm:f>
              <xm:sqref>B1325</xm:sqref>
            </x14:sparkline>
            <x14:sparkline>
              <xm:f>BMYTS!A1326:A1326</xm:f>
              <xm:sqref>B1326</xm:sqref>
            </x14:sparkline>
            <x14:sparkline>
              <xm:f>BMYTS!A1327:A1327</xm:f>
              <xm:sqref>B1327</xm:sqref>
            </x14:sparkline>
            <x14:sparkline>
              <xm:f>BMYTS!A1328:A1328</xm:f>
              <xm:sqref>B1328</xm:sqref>
            </x14:sparkline>
            <x14:sparkline>
              <xm:f>BMYTS!A1329:A1329</xm:f>
              <xm:sqref>B1329</xm:sqref>
            </x14:sparkline>
            <x14:sparkline>
              <xm:f>BMYTS!A1330:A1330</xm:f>
              <xm:sqref>B1330</xm:sqref>
            </x14:sparkline>
            <x14:sparkline>
              <xm:f>BMYTS!A1331:A1331</xm:f>
              <xm:sqref>B1331</xm:sqref>
            </x14:sparkline>
            <x14:sparkline>
              <xm:f>BMYTS!A1332:A1332</xm:f>
              <xm:sqref>B1332</xm:sqref>
            </x14:sparkline>
            <x14:sparkline>
              <xm:f>BMYTS!A1333:A1333</xm:f>
              <xm:sqref>B1333</xm:sqref>
            </x14:sparkline>
            <x14:sparkline>
              <xm:f>BMYTS!A1334:A1334</xm:f>
              <xm:sqref>B1334</xm:sqref>
            </x14:sparkline>
            <x14:sparkline>
              <xm:f>BMYTS!A1335:A1335</xm:f>
              <xm:sqref>B1335</xm:sqref>
            </x14:sparkline>
            <x14:sparkline>
              <xm:f>BMYTS!A1336:A1336</xm:f>
              <xm:sqref>B1336</xm:sqref>
            </x14:sparkline>
            <x14:sparkline>
              <xm:f>BMYTS!A1337:A1337</xm:f>
              <xm:sqref>B1337</xm:sqref>
            </x14:sparkline>
            <x14:sparkline>
              <xm:f>BMYTS!A1338:A1338</xm:f>
              <xm:sqref>B1338</xm:sqref>
            </x14:sparkline>
            <x14:sparkline>
              <xm:f>BMYTS!A1339:A1339</xm:f>
              <xm:sqref>B1339</xm:sqref>
            </x14:sparkline>
            <x14:sparkline>
              <xm:f>BMYTS!A1340:A1340</xm:f>
              <xm:sqref>B1340</xm:sqref>
            </x14:sparkline>
            <x14:sparkline>
              <xm:f>BMYTS!A1341:A1341</xm:f>
              <xm:sqref>B1341</xm:sqref>
            </x14:sparkline>
            <x14:sparkline>
              <xm:f>BMYTS!A1342:A1342</xm:f>
              <xm:sqref>B1342</xm:sqref>
            </x14:sparkline>
            <x14:sparkline>
              <xm:f>BMYTS!A1343:A1343</xm:f>
              <xm:sqref>B1343</xm:sqref>
            </x14:sparkline>
            <x14:sparkline>
              <xm:f>BMYTS!A1344:A1344</xm:f>
              <xm:sqref>B1344</xm:sqref>
            </x14:sparkline>
            <x14:sparkline>
              <xm:f>BMYTS!A1345:A1345</xm:f>
              <xm:sqref>B1345</xm:sqref>
            </x14:sparkline>
            <x14:sparkline>
              <xm:f>BMYTS!A1346:A1346</xm:f>
              <xm:sqref>B1346</xm:sqref>
            </x14:sparkline>
            <x14:sparkline>
              <xm:f>BMYTS!A1347:A1347</xm:f>
              <xm:sqref>B1347</xm:sqref>
            </x14:sparkline>
            <x14:sparkline>
              <xm:f>BMYTS!A1348:A1348</xm:f>
              <xm:sqref>B1348</xm:sqref>
            </x14:sparkline>
            <x14:sparkline>
              <xm:f>BMYTS!A1349:A1349</xm:f>
              <xm:sqref>B1349</xm:sqref>
            </x14:sparkline>
            <x14:sparkline>
              <xm:f>BMYTS!A1350:A1350</xm:f>
              <xm:sqref>B1350</xm:sqref>
            </x14:sparkline>
            <x14:sparkline>
              <xm:f>BMYTS!A1351:A1351</xm:f>
              <xm:sqref>B1351</xm:sqref>
            </x14:sparkline>
            <x14:sparkline>
              <xm:f>BMYTS!A1352:A1352</xm:f>
              <xm:sqref>B1352</xm:sqref>
            </x14:sparkline>
            <x14:sparkline>
              <xm:f>BMYTS!A1353:A1353</xm:f>
              <xm:sqref>B1353</xm:sqref>
            </x14:sparkline>
            <x14:sparkline>
              <xm:f>BMYTS!A1354:A1354</xm:f>
              <xm:sqref>B1354</xm:sqref>
            </x14:sparkline>
            <x14:sparkline>
              <xm:f>BMYTS!A1355:A1355</xm:f>
              <xm:sqref>B1355</xm:sqref>
            </x14:sparkline>
            <x14:sparkline>
              <xm:f>BMYTS!A1356:A1356</xm:f>
              <xm:sqref>B1356</xm:sqref>
            </x14:sparkline>
            <x14:sparkline>
              <xm:f>BMYTS!A1357:A1357</xm:f>
              <xm:sqref>B1357</xm:sqref>
            </x14:sparkline>
            <x14:sparkline>
              <xm:f>BMYTS!A1358:A1358</xm:f>
              <xm:sqref>B1358</xm:sqref>
            </x14:sparkline>
            <x14:sparkline>
              <xm:f>BMYTS!A1359:A1359</xm:f>
              <xm:sqref>B1359</xm:sqref>
            </x14:sparkline>
            <x14:sparkline>
              <xm:f>BMYTS!A1360:A1360</xm:f>
              <xm:sqref>B1360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/>
  <dimension ref="B3:AB58"/>
  <sheetViews>
    <sheetView topLeftCell="A14" workbookViewId="0">
      <selection activeCell="C38" sqref="C38"/>
    </sheetView>
  </sheetViews>
  <sheetFormatPr defaultRowHeight="14.5" x14ac:dyDescent="0.35"/>
  <cols>
    <col min="2" max="2" width="22.6328125" customWidth="1"/>
    <col min="3" max="3" width="14.6328125" customWidth="1"/>
    <col min="4" max="27" width="22.6328125" customWidth="1"/>
  </cols>
  <sheetData>
    <row r="3" spans="2:28" ht="33" customHeight="1" x14ac:dyDescent="0.5">
      <c r="B3" s="50" t="s">
        <v>101</v>
      </c>
      <c r="C3" s="50"/>
      <c r="D3" s="50"/>
    </row>
    <row r="6" spans="2:28" x14ac:dyDescent="0.35">
      <c r="B6" s="5" t="s">
        <v>25</v>
      </c>
      <c r="C6" s="5" t="str">
        <f>_xll.VoseDataObject('BMYDistribution Fit'!C3:C1259)</f>
        <v>VoseDataObject('[StockPriceDistributionAndTimeSeriesFit.xlsx]BMYDistribution Fit'!C3:C1259)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2:28" x14ac:dyDescent="0.35">
      <c r="B7" s="5" t="s">
        <v>26</v>
      </c>
      <c r="C7" s="5">
        <v>1257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2:28" x14ac:dyDescent="0.35">
      <c r="B8" s="5" t="s">
        <v>52</v>
      </c>
      <c r="C8" s="6" t="s">
        <v>44</v>
      </c>
      <c r="D8" s="7" t="s">
        <v>53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2:28" x14ac:dyDescent="0.35"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2:28" x14ac:dyDescent="0.35">
      <c r="B10" s="5"/>
      <c r="C10" s="21" t="s">
        <v>62</v>
      </c>
      <c r="D10" s="51" t="s">
        <v>102</v>
      </c>
      <c r="E10" s="52"/>
      <c r="F10" s="52"/>
      <c r="G10" s="53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2:28" x14ac:dyDescent="0.35">
      <c r="B11" s="22" t="s">
        <v>63</v>
      </c>
      <c r="C11" s="23" t="str">
        <f ca="1">_xll.VoseOptimalFit(D15:AA15,IF(C8="AIC",1,IF(C8="SIC",2,3)))</f>
        <v>Error: array is not valid. Please refer to the help file for allowed options</v>
      </c>
      <c r="D11" s="23" t="str">
        <f>_xll.VoseOptimalFitObject(D15:AA15,IF(C8="AIC",1,IF(C8="SIC",2,3)))</f>
        <v>VoseStudent3(0.000529784457781066,0.01471750235583384,4)</v>
      </c>
      <c r="E11" s="23"/>
      <c r="F11" s="23"/>
      <c r="G11" s="24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2:28" x14ac:dyDescent="0.35">
      <c r="B12" s="25" t="s">
        <v>64</v>
      </c>
      <c r="C12" s="26" t="str">
        <f ca="1">_xll.VoseBMA(D15:AA15)</f>
        <v>Error: the source range are locked. Check workbook is not in Protected View mode and recalculte it.</v>
      </c>
      <c r="D12" s="26" t="str">
        <f ca="1">_xll.VoseBMAObject(D15:AA15)</f>
        <v>VoseBMA('[StockPriceDistributionAndTimeSeriesFit.xlsx]BMYDistributionFit Report'!D15:AA15)</v>
      </c>
      <c r="E12" s="26"/>
      <c r="F12" s="26"/>
      <c r="G12" s="27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2:28" x14ac:dyDescent="0.35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2:28" x14ac:dyDescent="0.35">
      <c r="B14" s="14" t="s">
        <v>65</v>
      </c>
      <c r="C14" s="14" t="s">
        <v>76</v>
      </c>
      <c r="D14" s="14" t="s">
        <v>77</v>
      </c>
      <c r="E14" s="14" t="s">
        <v>78</v>
      </c>
      <c r="F14" s="14" t="s">
        <v>79</v>
      </c>
      <c r="G14" s="14" t="s">
        <v>80</v>
      </c>
      <c r="H14" s="14" t="s">
        <v>81</v>
      </c>
      <c r="I14" s="14" t="s">
        <v>82</v>
      </c>
      <c r="J14" s="14" t="s">
        <v>83</v>
      </c>
      <c r="K14" s="14" t="s">
        <v>84</v>
      </c>
      <c r="L14" s="14" t="s">
        <v>85</v>
      </c>
      <c r="M14" s="14" t="s">
        <v>86</v>
      </c>
      <c r="N14" s="14" t="s">
        <v>87</v>
      </c>
      <c r="O14" s="14" t="s">
        <v>88</v>
      </c>
      <c r="P14" s="14" t="s">
        <v>89</v>
      </c>
      <c r="Q14" s="14" t="s">
        <v>90</v>
      </c>
      <c r="R14" s="14" t="s">
        <v>91</v>
      </c>
      <c r="S14" s="14" t="s">
        <v>92</v>
      </c>
      <c r="T14" s="14" t="s">
        <v>93</v>
      </c>
      <c r="U14" s="14" t="s">
        <v>94</v>
      </c>
      <c r="V14" s="14" t="s">
        <v>95</v>
      </c>
      <c r="W14" s="14" t="s">
        <v>96</v>
      </c>
      <c r="X14" s="14" t="s">
        <v>97</v>
      </c>
      <c r="Y14" s="14" t="s">
        <v>98</v>
      </c>
      <c r="Z14" s="14" t="s">
        <v>99</v>
      </c>
      <c r="AA14" s="14" t="s">
        <v>100</v>
      </c>
    </row>
    <row r="15" spans="2:28" x14ac:dyDescent="0.35">
      <c r="B15" s="15" t="s">
        <v>42</v>
      </c>
      <c r="C15" s="28"/>
      <c r="D15" s="15" t="str">
        <f>_xll.VoseStudent3FitObject(C6)</f>
        <v>VoseStudent3(0.000529784457781066,0.01471750235583384,4)</v>
      </c>
      <c r="E15" s="15" t="str">
        <f>_xll.VoseHSFitObject(C6)</f>
        <v>VoseHS(0.0005441824065317887,0.01351937410517675)</v>
      </c>
      <c r="F15" s="15" t="str">
        <f>_xll.VoseLaplaceFitObject(C6)</f>
        <v>VoseLaplace(0.0007415036652712128,0.0142295865990784)</v>
      </c>
      <c r="G15" s="15" t="str">
        <f>_xll.VoseErrorFitObject(C6)</f>
        <v>VoseError(0.0005265876462965848,0.01493684925629743,0.9856004182245894)</v>
      </c>
      <c r="H15" s="15" t="str">
        <f>_xll.VoseLogisticFitObject(C6)</f>
        <v>VoseLogistic(0.0005767136497714378,0.007312072066157672)</v>
      </c>
      <c r="I15" s="15" t="str">
        <f>_xll.VoseGLogisticFitObject(C6)</f>
        <v>VoseGLogistic(0.001930840152065927,0.006972576918184922,0.8771350318999156)</v>
      </c>
      <c r="J15" s="15" t="str">
        <f>_xll.VoseBurrFitObject(C6)</f>
        <v>VoseBurr(-987696.8393207023,987696.8414289705,143202821.6741185,0.8614404534200515)</v>
      </c>
      <c r="K15" s="15" t="str">
        <f>_xll.VoseNormalMixFitObject(C6)</f>
        <v>VoseNormalMix(0.0004103104638559902,0.01522526940351023,1.810957360306858)</v>
      </c>
      <c r="L15" s="15" t="str">
        <f>_xll.VoseSlashFitObject(C6)</f>
        <v>VoseSlash(0.0004517805250035123,0.004746783269218712)</v>
      </c>
      <c r="M15" s="15" t="str">
        <f>_xll.VoseCauchyFitObject(C6)</f>
        <v>VoseCauchy(0.0005321502100058669,0.006724812464371193)</v>
      </c>
      <c r="N15" s="15" t="str">
        <f>_xll.VoseJohnsonUFitObject(C6)</f>
        <v>VoseJohnsonU(9.322058907478306,11.01099224524173,0.1151977278871665,0.1105802136218402)</v>
      </c>
      <c r="O15" s="15" t="str">
        <f>_xll.VoseSkewNormalFitObject(C6)</f>
        <v>VoseSkewNormal(0.0003071588203973522,0.01476239493431308,-1.209467505274006)</v>
      </c>
      <c r="P15" s="15" t="str">
        <f>_xll.VoseBeta4FitObject(C6)</f>
        <v>VoseBeta4(19279648.91879154,218.373792728714,-19125.13983869715,0.217152795577451)</v>
      </c>
      <c r="Q15" s="15" t="str">
        <f>_xll.VoseErfFitObject(C6)</f>
        <v>VoseErf(47.32917029557486)</v>
      </c>
      <c r="R15" s="15" t="str">
        <f>_xll.VoseNormalFitObject(C6)</f>
        <v>VoseNormal(0.0005265876462965848,0.01493684925629743)</v>
      </c>
      <c r="S15" s="15" t="str">
        <f>_xll.VoseFatigueFitObject(C6)</f>
        <v>VoseFatigue(-333.6482393975442,333.6487592801493,4.474796101102826E-5)</v>
      </c>
      <c r="T15" s="15" t="str">
        <f>_xll.VoseBetaSubjFitObject(C6)</f>
        <v>VoseBetaSubj(0.00194157510365396,5.26587646296682e-4,-1.74382782848048,0.18546217009068)</v>
      </c>
      <c r="U15" s="15" t="str">
        <f>_xll.VoseKumaraswamy4FitObject(C6)</f>
        <v>VoseKumaraswamy4(12.19483278435781,32315.99550666116,-0.1925517221546239,0.2749600144592153)</v>
      </c>
      <c r="V15" s="15" t="str">
        <f>_xll.VoseExtValueMinFitObject(C6)</f>
        <v>VoseExtValueMin(0.007634294176819084,0.01778049743934412)</v>
      </c>
      <c r="W15" s="15" t="str">
        <f>_xll.VoseExtValueMaxFitObject(C6)</f>
        <v>VoseExtValueMax(-0.007912702302509258,0.03211385858815756)</v>
      </c>
      <c r="X15" s="15" t="str">
        <f>_xll.VoseBradfordFitObject(C6)</f>
        <v>VoseBradford(7.164616678129397E-10,-0.1741763929214232,0.08525743178046727)</v>
      </c>
      <c r="Y15" s="15" t="str">
        <f>_xll.VoseGPDFitObject(C6)</f>
        <v>VoseGPD(-0.1796559455661087,0.2828381259103834,-1.06766933460858)</v>
      </c>
      <c r="Z15" s="15" t="str">
        <f>_xll.VoseLevyFitObject(C6)</f>
        <v>VoseLevy(0.1698873011814987,-0.1775062536089438)</v>
      </c>
      <c r="AA15" s="15" t="str">
        <f>_xll.VoseStudentFitObject(C6)</f>
        <v>VoseStudent(10066343)</v>
      </c>
      <c r="AB15" s="4" t="s">
        <v>38</v>
      </c>
    </row>
    <row r="16" spans="2:28" x14ac:dyDescent="0.35">
      <c r="B16" s="14" t="s">
        <v>43</v>
      </c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</row>
    <row r="17" spans="2:27" x14ac:dyDescent="0.35">
      <c r="B17" s="15" t="s">
        <v>44</v>
      </c>
      <c r="C17" s="28"/>
      <c r="D17" s="15">
        <f>_xll.VoseAIC(D15)</f>
        <v>-7330.1113831970297</v>
      </c>
      <c r="E17" s="15">
        <f>_xll.VoseAIC(E15)</f>
        <v>-7303.7779836059481</v>
      </c>
      <c r="F17" s="15">
        <f>_xll.VoseAIC(F15)</f>
        <v>-7301.3182433110442</v>
      </c>
      <c r="G17" s="15">
        <f>_xll.VoseAIC(G15)</f>
        <v>-7296.1495539163152</v>
      </c>
      <c r="H17" s="15">
        <f>_xll.VoseAIC(H15)</f>
        <v>-7274.0191557603503</v>
      </c>
      <c r="I17" s="15">
        <f>_xll.VoseAIC(I15)</f>
        <v>-7274.5179383882914</v>
      </c>
      <c r="J17" s="15">
        <f>_xll.VoseAIC(J15)</f>
        <v>-7272.4255848712382</v>
      </c>
      <c r="K17" s="15">
        <f>_xll.VoseAIC(K15)</f>
        <v>-7223.6914417258567</v>
      </c>
      <c r="L17" s="15">
        <f>_xll.VoseAIC(L15)</f>
        <v>-7159.5967679197602</v>
      </c>
      <c r="M17" s="15">
        <f>_xll.VoseAIC(M15)</f>
        <v>-7105.463244233053</v>
      </c>
      <c r="N17" s="15">
        <f>_xll.VoseAIC(N15)</f>
        <v>-7061.0296049071949</v>
      </c>
      <c r="O17" s="15">
        <f>_xll.VoseAIC(O15)</f>
        <v>-7042.3392696702413</v>
      </c>
      <c r="P17" s="15">
        <f>_xll.VoseAIC(P15)</f>
        <v>-7037.0075206285237</v>
      </c>
      <c r="Q17" s="15">
        <f>_xll.VoseAIC(Q15)</f>
        <v>-6998.8881598084736</v>
      </c>
      <c r="R17" s="15">
        <f>_xll.VoseAIC(R15)</f>
        <v>-6998.4439310291973</v>
      </c>
      <c r="S17" s="15">
        <f>_xll.VoseAIC(S15)</f>
        <v>-6996.3504567496202</v>
      </c>
      <c r="T17" s="15">
        <f>_xll.VoseAIC(T15)</f>
        <v>-6982.2021478212891</v>
      </c>
      <c r="U17" s="15">
        <f>_xll.VoseAIC(U15)</f>
        <v>-6781.6132305862038</v>
      </c>
      <c r="V17" s="15">
        <f>_xll.VoseAIC(V15)</f>
        <v>-6607.5734244650894</v>
      </c>
      <c r="W17" s="15">
        <f>_xll.VoseAIC(W15)</f>
        <v>-5465.6369713184849</v>
      </c>
      <c r="X17" s="15">
        <f>_xll.VoseAIC(X15)</f>
        <v>-3386.0048352454783</v>
      </c>
      <c r="Y17" s="15">
        <f>_xll.VoseAIC(Y15)</f>
        <v>-3357.364096544386</v>
      </c>
      <c r="Z17" s="15">
        <f>_xll.VoseAIC(Z15)</f>
        <v>-729.99956784377741</v>
      </c>
      <c r="AA17" s="15">
        <f>_xll.VoseAIC(AA15)</f>
        <v>2312.4952693726714</v>
      </c>
    </row>
    <row r="18" spans="2:27" x14ac:dyDescent="0.35">
      <c r="B18" s="16" t="s">
        <v>45</v>
      </c>
      <c r="C18" s="31"/>
      <c r="D18" s="16">
        <f t="array" ref="D18:AA18">_xll.VoseRank(D17:AA17)</f>
        <v>1</v>
      </c>
      <c r="E18" s="16">
        <v>2</v>
      </c>
      <c r="F18" s="16">
        <v>3</v>
      </c>
      <c r="G18" s="16">
        <v>4</v>
      </c>
      <c r="H18" s="16">
        <v>6</v>
      </c>
      <c r="I18" s="16">
        <v>5</v>
      </c>
      <c r="J18" s="16">
        <v>7</v>
      </c>
      <c r="K18" s="16">
        <v>8</v>
      </c>
      <c r="L18" s="16">
        <v>9</v>
      </c>
      <c r="M18" s="16">
        <v>10</v>
      </c>
      <c r="N18" s="16">
        <v>11</v>
      </c>
      <c r="O18" s="16">
        <v>12</v>
      </c>
      <c r="P18" s="16">
        <v>13</v>
      </c>
      <c r="Q18" s="16">
        <v>14</v>
      </c>
      <c r="R18" s="16">
        <v>15</v>
      </c>
      <c r="S18" s="16">
        <v>16</v>
      </c>
      <c r="T18" s="16">
        <v>17</v>
      </c>
      <c r="U18" s="16">
        <v>18</v>
      </c>
      <c r="V18" s="16">
        <v>19</v>
      </c>
      <c r="W18" s="16">
        <v>20</v>
      </c>
      <c r="X18" s="16">
        <v>21</v>
      </c>
      <c r="Y18" s="16">
        <v>22</v>
      </c>
      <c r="Z18" s="16">
        <v>23</v>
      </c>
      <c r="AA18" s="16">
        <v>24</v>
      </c>
    </row>
    <row r="19" spans="2:27" x14ac:dyDescent="0.35">
      <c r="B19" s="15" t="s">
        <v>46</v>
      </c>
      <c r="C19" s="28"/>
      <c r="D19" s="15">
        <f>_xll.VoseSIC(D15)</f>
        <v>-7314.721087601587</v>
      </c>
      <c r="E19" s="15">
        <f>_xll.VoseSIC(E15)</f>
        <v>-7293.5145865667582</v>
      </c>
      <c r="F19" s="15">
        <f>_xll.VoseSIC(F15)</f>
        <v>-7291.0548462718543</v>
      </c>
      <c r="G19" s="15">
        <f>_xll.VoseSIC(G15)</f>
        <v>-7280.7592583208725</v>
      </c>
      <c r="H19" s="15">
        <f>_xll.VoseSIC(H15)</f>
        <v>-7263.7557587211604</v>
      </c>
      <c r="I19" s="15">
        <f>_xll.VoseSIC(I15)</f>
        <v>-7259.1276427928487</v>
      </c>
      <c r="J19" s="15">
        <f>_xll.VoseSIC(J15)</f>
        <v>-7251.9116009186664</v>
      </c>
      <c r="K19" s="15">
        <f>_xll.VoseSIC(K15)</f>
        <v>-7208.3011461304141</v>
      </c>
      <c r="L19" s="15">
        <f>_xll.VoseSIC(L15)</f>
        <v>-7149.3333708805703</v>
      </c>
      <c r="M19" s="15">
        <f>_xll.VoseSIC(M15)</f>
        <v>-7095.1998471938632</v>
      </c>
      <c r="N19" s="15">
        <f>_xll.VoseSIC(N15)</f>
        <v>-7040.515620954623</v>
      </c>
      <c r="O19" s="15">
        <f>_xll.VoseSIC(O15)</f>
        <v>-7026.9489740747986</v>
      </c>
      <c r="P19" s="15">
        <f>_xll.VoseSIC(P15)</f>
        <v>-7016.4935366759519</v>
      </c>
      <c r="Q19" s="15">
        <f>_xll.VoseSIC(Q15)</f>
        <v>-6993.7548638508797</v>
      </c>
      <c r="R19" s="15">
        <f>_xll.VoseSIC(R15)</f>
        <v>-6988.1805339900075</v>
      </c>
      <c r="S19" s="15">
        <f>_xll.VoseSIC(S15)</f>
        <v>-6980.9601611541775</v>
      </c>
      <c r="T19" s="15">
        <f>_xll.VoseSIC(T15)</f>
        <v>-6961.6881638687173</v>
      </c>
      <c r="U19" s="15">
        <f>_xll.VoseSIC(U15)</f>
        <v>-6761.099246633632</v>
      </c>
      <c r="V19" s="15">
        <f>_xll.VoseSIC(V15)</f>
        <v>-6597.3100274258995</v>
      </c>
      <c r="W19" s="15">
        <f>_xll.VoseSIC(W15)</f>
        <v>-5455.3735742792951</v>
      </c>
      <c r="X19" s="15">
        <f>_xll.VoseSIC(X15)</f>
        <v>-3370.6145396500347</v>
      </c>
      <c r="Y19" s="15">
        <f>_xll.VoseSIC(Y15)</f>
        <v>-3341.9738009489424</v>
      </c>
      <c r="Z19" s="15">
        <f>_xll.VoseSIC(Z15)</f>
        <v>-719.73617080458735</v>
      </c>
      <c r="AA19" s="15">
        <f>_xll.VoseSIC(AA15)</f>
        <v>2317.6285653302652</v>
      </c>
    </row>
    <row r="20" spans="2:27" x14ac:dyDescent="0.35">
      <c r="B20" s="16" t="s">
        <v>47</v>
      </c>
      <c r="C20" s="31"/>
      <c r="D20" s="16">
        <f t="array" ref="D20:AA20">_xll.VoseRank(D19:AA19)</f>
        <v>1</v>
      </c>
      <c r="E20" s="16">
        <v>2</v>
      </c>
      <c r="F20" s="16">
        <v>3</v>
      </c>
      <c r="G20" s="16">
        <v>4</v>
      </c>
      <c r="H20" s="16">
        <v>5</v>
      </c>
      <c r="I20" s="16">
        <v>6</v>
      </c>
      <c r="J20" s="16">
        <v>7</v>
      </c>
      <c r="K20" s="16">
        <v>8</v>
      </c>
      <c r="L20" s="16">
        <v>9</v>
      </c>
      <c r="M20" s="16">
        <v>10</v>
      </c>
      <c r="N20" s="16">
        <v>11</v>
      </c>
      <c r="O20" s="16">
        <v>12</v>
      </c>
      <c r="P20" s="16">
        <v>13</v>
      </c>
      <c r="Q20" s="16">
        <v>14</v>
      </c>
      <c r="R20" s="16">
        <v>15</v>
      </c>
      <c r="S20" s="16">
        <v>16</v>
      </c>
      <c r="T20" s="16">
        <v>17</v>
      </c>
      <c r="U20" s="16">
        <v>18</v>
      </c>
      <c r="V20" s="16">
        <v>19</v>
      </c>
      <c r="W20" s="16">
        <v>20</v>
      </c>
      <c r="X20" s="16">
        <v>21</v>
      </c>
      <c r="Y20" s="16">
        <v>22</v>
      </c>
      <c r="Z20" s="16">
        <v>23</v>
      </c>
      <c r="AA20" s="16">
        <v>24</v>
      </c>
    </row>
    <row r="21" spans="2:27" x14ac:dyDescent="0.35">
      <c r="B21" s="15" t="s">
        <v>48</v>
      </c>
      <c r="C21" s="28"/>
      <c r="D21" s="15">
        <f>_xll.VoseHQIC(D15)</f>
        <v>-7324.339216584196</v>
      </c>
      <c r="E21" s="15">
        <f>_xll.VoseHQIC(E15)</f>
        <v>-7299.9266725551643</v>
      </c>
      <c r="F21" s="15">
        <f>_xll.VoseHQIC(F15)</f>
        <v>-7297.4669322602604</v>
      </c>
      <c r="G21" s="15">
        <f>_xll.VoseHQIC(G15)</f>
        <v>-7290.3773873034816</v>
      </c>
      <c r="H21" s="15">
        <f>_xll.VoseHQIC(H15)</f>
        <v>-7270.1678447095665</v>
      </c>
      <c r="I21" s="15">
        <f>_xll.VoseHQIC(I15)</f>
        <v>-7268.7457717754578</v>
      </c>
      <c r="J21" s="15">
        <f>_xll.VoseHQIC(J15)</f>
        <v>-7264.7357728954803</v>
      </c>
      <c r="K21" s="15">
        <f>_xll.VoseHQIC(K15)</f>
        <v>-7217.9192751130231</v>
      </c>
      <c r="L21" s="15">
        <f>_xll.VoseHQIC(L15)</f>
        <v>-7155.7454568689764</v>
      </c>
      <c r="M21" s="15">
        <f>_xll.VoseHQIC(M15)</f>
        <v>-7101.6119331822692</v>
      </c>
      <c r="N21" s="15">
        <f>_xll.VoseHQIC(N15)</f>
        <v>-7053.3397929314369</v>
      </c>
      <c r="O21" s="15">
        <f>_xll.VoseHQIC(O15)</f>
        <v>-7036.5671030574076</v>
      </c>
      <c r="P21" s="15">
        <f>_xll.VoseHQIC(P15)</f>
        <v>-7029.3177086527658</v>
      </c>
      <c r="Q21" s="15">
        <f>_xll.VoseHQIC(Q15)</f>
        <v>-6996.9609068450827</v>
      </c>
      <c r="R21" s="15">
        <f>_xll.VoseHQIC(R15)</f>
        <v>-6994.5926199784135</v>
      </c>
      <c r="S21" s="15">
        <f>_xll.VoseHQIC(S15)</f>
        <v>-6990.5782901367866</v>
      </c>
      <c r="T21" s="15">
        <f>_xll.VoseHQIC(T15)</f>
        <v>-6974.5123358455312</v>
      </c>
      <c r="U21" s="15">
        <f>_xll.VoseHQIC(U15)</f>
        <v>-6773.9234186104459</v>
      </c>
      <c r="V21" s="15">
        <f>_xll.VoseHQIC(V15)</f>
        <v>-6603.7221134143056</v>
      </c>
      <c r="W21" s="15">
        <f>_xll.VoseHQIC(W15)</f>
        <v>-5461.7856602677011</v>
      </c>
      <c r="X21" s="15">
        <f>_xll.VoseHQIC(X15)</f>
        <v>-3380.2326686326446</v>
      </c>
      <c r="Y21" s="15">
        <f>_xll.VoseHQIC(Y15)</f>
        <v>-3351.5919299315524</v>
      </c>
      <c r="Z21" s="15">
        <f>_xll.VoseHQIC(Z15)</f>
        <v>-726.14825679299383</v>
      </c>
      <c r="AA21" s="15">
        <f>_xll.VoseHQIC(AA15)</f>
        <v>2314.4225223360622</v>
      </c>
    </row>
    <row r="22" spans="2:27" x14ac:dyDescent="0.35">
      <c r="B22" s="16" t="s">
        <v>49</v>
      </c>
      <c r="C22" s="31"/>
      <c r="D22" s="16">
        <f t="array" ref="D22:AA22">_xll.VoseRank(D21:AA21)</f>
        <v>1</v>
      </c>
      <c r="E22" s="16">
        <v>2</v>
      </c>
      <c r="F22" s="16">
        <v>3</v>
      </c>
      <c r="G22" s="16">
        <v>4</v>
      </c>
      <c r="H22" s="16">
        <v>5</v>
      </c>
      <c r="I22" s="16">
        <v>6</v>
      </c>
      <c r="J22" s="16">
        <v>7</v>
      </c>
      <c r="K22" s="16">
        <v>8</v>
      </c>
      <c r="L22" s="16">
        <v>9</v>
      </c>
      <c r="M22" s="16">
        <v>10</v>
      </c>
      <c r="N22" s="16">
        <v>11</v>
      </c>
      <c r="O22" s="16">
        <v>12</v>
      </c>
      <c r="P22" s="16">
        <v>13</v>
      </c>
      <c r="Q22" s="16">
        <v>14</v>
      </c>
      <c r="R22" s="16">
        <v>15</v>
      </c>
      <c r="S22" s="16">
        <v>16</v>
      </c>
      <c r="T22" s="16">
        <v>17</v>
      </c>
      <c r="U22" s="16">
        <v>18</v>
      </c>
      <c r="V22" s="16">
        <v>19</v>
      </c>
      <c r="W22" s="16">
        <v>20</v>
      </c>
      <c r="X22" s="16">
        <v>21</v>
      </c>
      <c r="Y22" s="16">
        <v>22</v>
      </c>
      <c r="Z22" s="16">
        <v>23</v>
      </c>
      <c r="AA22" s="16">
        <v>24</v>
      </c>
    </row>
    <row r="23" spans="2:27" x14ac:dyDescent="0.35">
      <c r="B23" s="15" t="s">
        <v>50</v>
      </c>
      <c r="C23" s="28"/>
      <c r="D23" s="15">
        <f>_xll.VoseLLH(D15)</f>
        <v>3668.0652686136787</v>
      </c>
      <c r="E23" s="15">
        <f>_xll.VoseLLH(E15)</f>
        <v>3653.8937764919692</v>
      </c>
      <c r="F23" s="15">
        <f>_xll.VoseLLH(F15)</f>
        <v>3652.6639063445173</v>
      </c>
      <c r="G23" s="15">
        <f>_xll.VoseLLH(G15)</f>
        <v>3651.0843539733214</v>
      </c>
      <c r="H23" s="15">
        <f>_xll.VoseLLH(H15)</f>
        <v>3639.0143625691703</v>
      </c>
      <c r="I23" s="15">
        <f>_xll.VoseLLH(I15)</f>
        <v>3640.2685462093095</v>
      </c>
      <c r="J23" s="15">
        <f>_xll.VoseLLH(J15)</f>
        <v>3640.2287668765139</v>
      </c>
      <c r="K23" s="15">
        <f>_xll.VoseLLH(K15)</f>
        <v>3614.8552978780922</v>
      </c>
      <c r="L23" s="15">
        <f>_xll.VoseLLH(L15)</f>
        <v>3581.8031686488753</v>
      </c>
      <c r="M23" s="15">
        <f>_xll.VoseLLH(M15)</f>
        <v>3554.7364068055217</v>
      </c>
      <c r="N23" s="15">
        <f>_xll.VoseLLH(N15)</f>
        <v>3534.5307768944922</v>
      </c>
      <c r="O23" s="15">
        <f>_xll.VoseLLH(O15)</f>
        <v>3524.1792118502844</v>
      </c>
      <c r="P23" s="15">
        <f>_xll.VoseLLH(P15)</f>
        <v>3522.5197347551566</v>
      </c>
      <c r="Q23" s="15">
        <f>_xll.VoseLLH(Q15)</f>
        <v>3500.4456735297349</v>
      </c>
      <c r="R23" s="15">
        <f>_xll.VoseLLH(R15)</f>
        <v>3501.2267502035938</v>
      </c>
      <c r="S23" s="15">
        <f>_xll.VoseLLH(S15)</f>
        <v>3501.1848053899739</v>
      </c>
      <c r="T23" s="15">
        <f>_xll.VoseLLH(T15)</f>
        <v>3495.1170483515393</v>
      </c>
      <c r="U23" s="15">
        <f>_xll.VoseLLH(U15)</f>
        <v>3394.8225897339967</v>
      </c>
      <c r="V23" s="15">
        <f>_xll.VoseLLH(V15)</f>
        <v>3305.7914969215399</v>
      </c>
      <c r="W23" s="15">
        <f>_xll.VoseLLH(W15)</f>
        <v>2734.8232703482377</v>
      </c>
      <c r="X23" s="15">
        <f>_xll.VoseLLH(X15)</f>
        <v>1696.0119946379027</v>
      </c>
      <c r="Y23" s="15">
        <f>_xll.VoseLLH(Y15)</f>
        <v>1681.6916252873566</v>
      </c>
      <c r="Z23" s="15">
        <f>_xll.VoseLLH(Z15)</f>
        <v>367.00456861088389</v>
      </c>
      <c r="AA23" s="15">
        <f>_xll.VoseLLH(AA15)</f>
        <v>-1155.2460410608376</v>
      </c>
    </row>
    <row r="24" spans="2:27" x14ac:dyDescent="0.35">
      <c r="B24" s="16" t="s">
        <v>51</v>
      </c>
      <c r="C24" s="31"/>
      <c r="D24" s="16">
        <f t="array" ref="D24:AA24">_xll.VoseRank(D23:AA23,1)</f>
        <v>1</v>
      </c>
      <c r="E24" s="16">
        <v>2</v>
      </c>
      <c r="F24" s="16">
        <v>3</v>
      </c>
      <c r="G24" s="16">
        <v>4</v>
      </c>
      <c r="H24" s="16">
        <v>7</v>
      </c>
      <c r="I24" s="16">
        <v>5</v>
      </c>
      <c r="J24" s="16">
        <v>6</v>
      </c>
      <c r="K24" s="16">
        <v>8</v>
      </c>
      <c r="L24" s="16">
        <v>9</v>
      </c>
      <c r="M24" s="16">
        <v>10</v>
      </c>
      <c r="N24" s="16">
        <v>11</v>
      </c>
      <c r="O24" s="16">
        <v>12</v>
      </c>
      <c r="P24" s="16">
        <v>13</v>
      </c>
      <c r="Q24" s="16">
        <v>16</v>
      </c>
      <c r="R24" s="16">
        <v>14</v>
      </c>
      <c r="S24" s="16">
        <v>15</v>
      </c>
      <c r="T24" s="16">
        <v>17</v>
      </c>
      <c r="U24" s="16">
        <v>18</v>
      </c>
      <c r="V24" s="16">
        <v>19</v>
      </c>
      <c r="W24" s="16">
        <v>20</v>
      </c>
      <c r="X24" s="16">
        <v>21</v>
      </c>
      <c r="Y24" s="16">
        <v>22</v>
      </c>
      <c r="Z24" s="16">
        <v>23</v>
      </c>
      <c r="AA24" s="16">
        <v>24</v>
      </c>
    </row>
    <row r="25" spans="2:27" x14ac:dyDescent="0.35">
      <c r="B25" s="15" t="s">
        <v>66</v>
      </c>
      <c r="C25" s="28"/>
      <c r="D25" s="15">
        <f>EXP(D23-_xll.VoseOptimalFitLLH(D15:AA15))</f>
        <v>1</v>
      </c>
      <c r="E25" s="15">
        <f>EXP(E23-_xll.VoseOptimalFitLLH(D15:AA15))</f>
        <v>7.0048553444603182E-7</v>
      </c>
      <c r="F25" s="15">
        <f>EXP(F23-_xll.VoseOptimalFitLLH(D15:AA15))</f>
        <v>2.0477331110126797E-7</v>
      </c>
      <c r="G25" s="15">
        <f>EXP(G23-_xll.VoseOptimalFitLLH(D15:AA15))</f>
        <v>4.2197087268617999E-8</v>
      </c>
      <c r="H25" s="15">
        <f>EXP(H23-_xll.VoseOptimalFitLLH(D15:AA15))</f>
        <v>2.4174183287262679E-13</v>
      </c>
      <c r="I25" s="15">
        <f>EXP(I23-_xll.VoseOptimalFitLLH(D15:AA15))</f>
        <v>8.4729929448505795E-13</v>
      </c>
      <c r="J25" s="15">
        <f>EXP(J23-_xll.VoseOptimalFitLLH(D15:AA15))</f>
        <v>8.142558736864856E-13</v>
      </c>
      <c r="K25" s="15">
        <f>EXP(K23-_xll.VoseOptimalFitLLH(D15:AA15))</f>
        <v>7.784008962400991E-24</v>
      </c>
      <c r="L25" s="15">
        <f>EXP(L23-_xll.VoseOptimalFitLLH(D15:AA15))</f>
        <v>3.4422783698609179E-38</v>
      </c>
      <c r="M25" s="15">
        <f>EXP(M23-_xll.VoseOptimalFitLLH(D15:AA15))</f>
        <v>6.0520244841371121E-50</v>
      </c>
      <c r="N25" s="15">
        <f>EXP(N23-_xll.VoseOptimalFitLLH(D15:AA15))</f>
        <v>1.0155635442905876E-58</v>
      </c>
      <c r="O25" s="15">
        <f>EXP(O23-_xll.VoseOptimalFitLLH(D15:AA15))</f>
        <v>3.2439901349380206E-63</v>
      </c>
      <c r="P25" s="15">
        <f>EXP(P23-_xll.VoseOptimalFitLLH(D15:AA15))</f>
        <v>6.1713159247668984E-64</v>
      </c>
      <c r="Q25" s="15">
        <f>EXP(Q23-_xll.VoseOptimalFitLLH(D15:AA15))</f>
        <v>1.5985815497235817E-73</v>
      </c>
      <c r="R25" s="15">
        <f>EXP(R23-_xll.VoseOptimalFitLLH(D15:AA15))</f>
        <v>3.4910179799447513E-73</v>
      </c>
      <c r="S25" s="15">
        <f>EXP(S23-_xll.VoseOptimalFitLLH(D15:AA15))</f>
        <v>3.3476163821366955E-73</v>
      </c>
      <c r="T25" s="15">
        <f>EXP(T23-_xll.VoseOptimalFitLLH(D15:AA15))</f>
        <v>7.7542943951885163E-76</v>
      </c>
      <c r="U25" s="15">
        <f>EXP(U23-_xll.VoseOptimalFitLLH(D15:AA15))</f>
        <v>2.1488808819730086E-119</v>
      </c>
      <c r="V25" s="15">
        <f>EXP(V23-_xll.VoseOptimalFitLLH(D15:AA15))</f>
        <v>4.6398080688954245E-158</v>
      </c>
      <c r="W25" s="15">
        <f>EXP(W23-_xll.VoseOptimalFitLLH(D15:AA15))</f>
        <v>0</v>
      </c>
      <c r="X25" s="15">
        <f>EXP(X23-_xll.VoseOptimalFitLLH(D15:AA15))</f>
        <v>0</v>
      </c>
      <c r="Y25" s="15">
        <f>EXP(Y23-_xll.VoseOptimalFitLLH(D15:AA15))</f>
        <v>0</v>
      </c>
      <c r="Z25" s="15">
        <f>EXP(Z23-_xll.VoseOptimalFitLLH(D15:AA15))</f>
        <v>0</v>
      </c>
      <c r="AA25" s="15">
        <f>EXP(AA23-_xll.VoseOptimalFitLLH(D15:AA15))</f>
        <v>0</v>
      </c>
    </row>
    <row r="26" spans="2:27" x14ac:dyDescent="0.35">
      <c r="B26" s="16" t="s">
        <v>67</v>
      </c>
      <c r="C26" s="31"/>
      <c r="D26" s="16">
        <f t="array" ref="D26:AA26">_xll.VoseRank(D25:AA25,1)</f>
        <v>1</v>
      </c>
      <c r="E26" s="16">
        <v>2</v>
      </c>
      <c r="F26" s="16">
        <v>3</v>
      </c>
      <c r="G26" s="16">
        <v>4</v>
      </c>
      <c r="H26" s="16">
        <v>7</v>
      </c>
      <c r="I26" s="16">
        <v>5</v>
      </c>
      <c r="J26" s="16">
        <v>6</v>
      </c>
      <c r="K26" s="16">
        <v>8</v>
      </c>
      <c r="L26" s="16">
        <v>9</v>
      </c>
      <c r="M26" s="16">
        <v>10</v>
      </c>
      <c r="N26" s="16">
        <v>11</v>
      </c>
      <c r="O26" s="16">
        <v>12</v>
      </c>
      <c r="P26" s="16">
        <v>13</v>
      </c>
      <c r="Q26" s="16">
        <v>16</v>
      </c>
      <c r="R26" s="16">
        <v>14</v>
      </c>
      <c r="S26" s="16">
        <v>15</v>
      </c>
      <c r="T26" s="16">
        <v>17</v>
      </c>
      <c r="U26" s="16">
        <v>18</v>
      </c>
      <c r="V26" s="16">
        <v>19</v>
      </c>
      <c r="W26" s="16">
        <v>22</v>
      </c>
      <c r="X26" s="16">
        <v>22</v>
      </c>
      <c r="Y26" s="16">
        <v>22</v>
      </c>
      <c r="Z26" s="16">
        <v>22</v>
      </c>
      <c r="AA26" s="16">
        <v>22</v>
      </c>
    </row>
    <row r="27" spans="2:27" x14ac:dyDescent="0.35">
      <c r="B27" s="14" t="s">
        <v>68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</row>
    <row r="28" spans="2:27" x14ac:dyDescent="0.35">
      <c r="B28" s="15" t="s">
        <v>69</v>
      </c>
      <c r="C28" s="15">
        <f>_xll.VoseDataMin(C6)</f>
        <v>-0.17417639289337117</v>
      </c>
      <c r="D28" s="15" t="str">
        <f>_xll.VoseMin(D15)</f>
        <v>-Infinity</v>
      </c>
      <c r="E28" s="15" t="str">
        <f>_xll.VoseMin(E15)</f>
        <v>-Infinity</v>
      </c>
      <c r="F28" s="15" t="str">
        <f>_xll.VoseMin(F15)</f>
        <v>-Infinity</v>
      </c>
      <c r="G28" s="15" t="str">
        <f>_xll.VoseMin(G15)</f>
        <v>-Infinity</v>
      </c>
      <c r="H28" s="15" t="str">
        <f>_xll.VoseMin(H15)</f>
        <v>-Infinity</v>
      </c>
      <c r="I28" s="15" t="str">
        <f>_xll.VoseMin(I15)</f>
        <v>-Infinity</v>
      </c>
      <c r="J28" s="15">
        <f>_xll.VoseMin(J15)</f>
        <v>-987696.83932070225</v>
      </c>
      <c r="K28" s="15" t="str">
        <f>_xll.VoseMin(K15)</f>
        <v>-Infinity</v>
      </c>
      <c r="L28" s="15" t="str">
        <f>_xll.VoseMin(L15)</f>
        <v>-Infinity</v>
      </c>
      <c r="M28" s="15" t="str">
        <f>_xll.VoseMin(M15)</f>
        <v>-Infinity</v>
      </c>
      <c r="N28" s="15" t="str">
        <f>_xll.VoseMin(N15)</f>
        <v>-Infinity</v>
      </c>
      <c r="O28" s="15" t="str">
        <f>_xll.VoseMin(O15)</f>
        <v>-Infinity</v>
      </c>
      <c r="P28" s="15">
        <f>_xll.VoseMin(P15)</f>
        <v>-19125.139838697149</v>
      </c>
      <c r="Q28" s="15" t="str">
        <f>_xll.VoseMin(Q15)</f>
        <v>-Infinity</v>
      </c>
      <c r="R28" s="15" t="str">
        <f>_xll.VoseMin(R15)</f>
        <v>-Infinity</v>
      </c>
      <c r="S28" s="15">
        <f>_xll.VoseMin(S15)</f>
        <v>-333.64823939754422</v>
      </c>
      <c r="T28" s="15">
        <f>_xll.VoseMin(T15)</f>
        <v>-1.74382782848048</v>
      </c>
      <c r="U28" s="15">
        <f>_xll.VoseMin(U15)</f>
        <v>-0.19255172215462391</v>
      </c>
      <c r="V28" s="15" t="str">
        <f>_xll.VoseMin(V15)</f>
        <v>-Infinity</v>
      </c>
      <c r="W28" s="15" t="str">
        <f>_xll.VoseMin(W15)</f>
        <v>-Infinity</v>
      </c>
      <c r="X28" s="15">
        <f>_xll.VoseMin(X15)</f>
        <v>-0.1741763929214232</v>
      </c>
      <c r="Y28" s="15">
        <f>_xll.VoseMin(Y15)</f>
        <v>-0.1796559455661087</v>
      </c>
      <c r="Z28" s="15">
        <f>_xll.VoseMin(Z15)</f>
        <v>-0.17750625360894379</v>
      </c>
      <c r="AA28" s="15" t="str">
        <f>_xll.VoseMin(AA15)</f>
        <v>-Infinity</v>
      </c>
    </row>
    <row r="29" spans="2:27" x14ac:dyDescent="0.35">
      <c r="B29" s="15" t="s">
        <v>70</v>
      </c>
      <c r="C29" s="15">
        <f>_xll.VoseDataMax(C6)</f>
        <v>8.5255780136002116E-2</v>
      </c>
      <c r="D29" s="15" t="str">
        <f>_xll.VoseMax(D15)</f>
        <v>+Infinity</v>
      </c>
      <c r="E29" s="15" t="str">
        <f>_xll.VoseMax(E15)</f>
        <v>+Infinity</v>
      </c>
      <c r="F29" s="15" t="str">
        <f>_xll.VoseMax(F15)</f>
        <v>+Infinity</v>
      </c>
      <c r="G29" s="15" t="str">
        <f>_xll.VoseMax(G15)</f>
        <v>+Infinity</v>
      </c>
      <c r="H29" s="15" t="str">
        <f>_xll.VoseMax(H15)</f>
        <v>+Infinity</v>
      </c>
      <c r="I29" s="15" t="str">
        <f>_xll.VoseMax(I15)</f>
        <v>+Infinity</v>
      </c>
      <c r="J29" s="15" t="str">
        <f>_xll.VoseMax(J15)</f>
        <v>+Infinity</v>
      </c>
      <c r="K29" s="15" t="str">
        <f>_xll.VoseMax(K15)</f>
        <v>+Infinity</v>
      </c>
      <c r="L29" s="15" t="str">
        <f>_xll.VoseMax(L15)</f>
        <v>+Infinity</v>
      </c>
      <c r="M29" s="15" t="str">
        <f>_xll.VoseMax(M15)</f>
        <v>+Infinity</v>
      </c>
      <c r="N29" s="15" t="str">
        <f>_xll.VoseMax(N15)</f>
        <v>+Infinity</v>
      </c>
      <c r="O29" s="15" t="str">
        <f>_xll.VoseMax(O15)</f>
        <v>+Infinity</v>
      </c>
      <c r="P29" s="15">
        <f>_xll.VoseMax(P15)</f>
        <v>0.21715279557745101</v>
      </c>
      <c r="Q29" s="15" t="str">
        <f>_xll.VoseMax(Q15)</f>
        <v>+Infinity</v>
      </c>
      <c r="R29" s="15" t="str">
        <f>_xll.VoseMax(R15)</f>
        <v>+Infinity</v>
      </c>
      <c r="S29" s="15" t="str">
        <f>_xll.VoseMax(S15)</f>
        <v>+Infinity</v>
      </c>
      <c r="T29" s="15">
        <f>_xll.VoseMax(T15)</f>
        <v>0.18546217009068</v>
      </c>
      <c r="U29" s="15">
        <f>_xll.VoseMax(U15)</f>
        <v>0.27496001445921531</v>
      </c>
      <c r="V29" s="15" t="str">
        <f>_xll.VoseMax(V15)</f>
        <v>+Infinity</v>
      </c>
      <c r="W29" s="15" t="str">
        <f>_xll.VoseMax(W15)</f>
        <v>+Infinity</v>
      </c>
      <c r="X29" s="15">
        <f>_xll.VoseMax(X15)</f>
        <v>8.5257431780467269E-2</v>
      </c>
      <c r="Y29" s="15">
        <f>_xll.VoseMax(Y15)</f>
        <v>8.5255780136002213E-2</v>
      </c>
      <c r="Z29" s="15" t="str">
        <f>_xll.VoseMax(Z15)</f>
        <v>+Infinity</v>
      </c>
      <c r="AA29" s="15" t="str">
        <f>_xll.VoseMax(AA15)</f>
        <v>+Infinity</v>
      </c>
    </row>
    <row r="30" spans="2:27" x14ac:dyDescent="0.35">
      <c r="B30" s="15" t="s">
        <v>71</v>
      </c>
      <c r="C30" s="15">
        <f>_xll.VoseDataMean(C6)</f>
        <v>5.2658764629658484E-4</v>
      </c>
      <c r="D30" s="15">
        <f>_xll.VoseMean(D15)</f>
        <v>5.2978445778106603E-4</v>
      </c>
      <c r="E30" s="15">
        <f>_xll.VoseMean(E15)</f>
        <v>5.4418240653178874E-4</v>
      </c>
      <c r="F30" s="15">
        <f>_xll.VoseMean(F15)</f>
        <v>7.4150366527121281E-4</v>
      </c>
      <c r="G30" s="15">
        <f>_xll.VoseMean(G15)</f>
        <v>5.2658764629658484E-4</v>
      </c>
      <c r="H30" s="15">
        <f>_xll.VoseMean(H15)</f>
        <v>5.7671364977143779E-4</v>
      </c>
      <c r="I30" s="15">
        <f>_xll.VoseMean(I15)</f>
        <v>3.7925386488938968E-4</v>
      </c>
      <c r="J30" s="15">
        <f>_xll.VoseMean(J15)</f>
        <v>3.5416998434811831E-4</v>
      </c>
      <c r="K30" s="15">
        <f>_xll.VoseMean(K15)</f>
        <v>4.1031046385599018E-4</v>
      </c>
      <c r="L30" s="15" t="str">
        <f>_xll.VoseMean(L15)</f>
        <v>Undefined</v>
      </c>
      <c r="M30" s="15" t="str">
        <f>_xll.VoseMean(M15)</f>
        <v>Undefined</v>
      </c>
      <c r="N30" s="15">
        <f>_xll.VoseMean(N15)</f>
        <v>5.2393910583907466E-4</v>
      </c>
      <c r="O30" s="15">
        <f>_xll.VoseMean(O15)</f>
        <v>3.0715882039735219E-4</v>
      </c>
      <c r="P30" s="15">
        <f>_xll.VoseMean(P15)</f>
        <v>5.2906678320141509E-4</v>
      </c>
      <c r="Q30" s="15">
        <f>_xll.VoseMean(Q15)</f>
        <v>0</v>
      </c>
      <c r="R30" s="15">
        <f>_xll.VoseMean(R15)</f>
        <v>5.2658764629658484E-4</v>
      </c>
      <c r="S30" s="15">
        <f>_xll.VoseMean(S15)</f>
        <v>5.2021665089796443E-4</v>
      </c>
      <c r="T30" s="15">
        <f>_xll.VoseMean(T15)</f>
        <v>5.2658764629668199E-4</v>
      </c>
      <c r="U30" s="15">
        <f>_xll.VoseMean(U15)</f>
        <v>-1.2294787767813675E-3</v>
      </c>
      <c r="V30" s="15">
        <f>_xll.VoseMean(V15)</f>
        <v>-2.6288934331293702E-3</v>
      </c>
      <c r="W30" s="15">
        <f>_xll.VoseMean(W15)</f>
        <v>1.0623930696312695E-2</v>
      </c>
      <c r="X30" s="15">
        <f>_xll.VoseMean(X15)</f>
        <v>-4.4459480570477966E-2</v>
      </c>
      <c r="Y30" s="15">
        <f>_xll.VoseMean(Y15)</f>
        <v>-4.2865153549102725E-2</v>
      </c>
      <c r="Z30" s="15" t="str">
        <f>_xll.VoseMean(Z15)</f>
        <v>Infinity</v>
      </c>
      <c r="AA30" s="15">
        <f>_xll.VoseMean(AA15)</f>
        <v>0</v>
      </c>
    </row>
    <row r="31" spans="2:27" x14ac:dyDescent="0.35">
      <c r="B31" s="15" t="s">
        <v>72</v>
      </c>
      <c r="C31" s="15">
        <f>_xll.VoseDataStdev(C6)</f>
        <v>1.493684925629743E-2</v>
      </c>
      <c r="D31" s="15">
        <f>_xll.VoseStDev(D15)</f>
        <v>1.471750235583384E-2</v>
      </c>
      <c r="E31" s="15">
        <f>_xll.VoseStDev(E15)</f>
        <v>1.351937410517675E-2</v>
      </c>
      <c r="F31" s="15">
        <f>_xll.VoseStDev(F15)</f>
        <v>1.42295865990784E-2</v>
      </c>
      <c r="G31" s="15">
        <f>_xll.VoseStDev(G15)</f>
        <v>1.493684925629743E-2</v>
      </c>
      <c r="H31" s="15">
        <f>_xll.VoseStDev(H15)</f>
        <v>1.3262628905619399E-2</v>
      </c>
      <c r="I31" s="15">
        <f>_xll.VoseStDev(I15)</f>
        <v>1.330887642290495E-2</v>
      </c>
      <c r="J31" s="15">
        <f>_xll.VoseStDev(J15)</f>
        <v>1.3357967421977639E-2</v>
      </c>
      <c r="K31" s="15">
        <f>_xll.VoseStDev(K15)</f>
        <v>1.522526940351023E-2</v>
      </c>
      <c r="L31" s="15" t="str">
        <f>_xll.VoseStDev(L15)</f>
        <v>Undefined</v>
      </c>
      <c r="M31" s="15" t="str">
        <f>_xll.VoseStDev(M15)</f>
        <v>Undefined</v>
      </c>
      <c r="N31" s="15">
        <f>_xll.VoseStDev(N15)</f>
        <v>1.4514761503842028E-2</v>
      </c>
      <c r="O31" s="15">
        <f>_xll.VoseStDev(O15)</f>
        <v>1.476239493431308E-2</v>
      </c>
      <c r="P31" s="15">
        <f>_xll.VoseStDev(P15)</f>
        <v>1.4658964660657846E-2</v>
      </c>
      <c r="Q31" s="15">
        <f>_xll.VoseStDev(Q15)</f>
        <v>1.4940189670991548E-2</v>
      </c>
      <c r="R31" s="15">
        <f>_xll.VoseStDev(R15)</f>
        <v>1.493684925629743E-2</v>
      </c>
      <c r="S31" s="15">
        <f>_xll.VoseStDev(S15)</f>
        <v>1.493010169033091E-2</v>
      </c>
      <c r="T31" s="15">
        <f>_xll.VoseStDev(T15)</f>
        <v>1.7085677668969099E-2</v>
      </c>
      <c r="U31" s="15">
        <f>_xll.VoseStDev(U15)</f>
        <v>1.9070188620012096E-2</v>
      </c>
      <c r="V31" s="15">
        <f>_xll.VoseStDev(V15)</f>
        <v>2.2804369226708972E-2</v>
      </c>
      <c r="W31" s="15">
        <f>_xll.VoseStDev(W15)</f>
        <v>4.1187615309241768E-2</v>
      </c>
      <c r="X31" s="15">
        <f>_xll.VoseStDev(X15)</f>
        <v>7.4892094264265324E-2</v>
      </c>
      <c r="Y31" s="15">
        <f>_xll.VoseStDev(Y15)</f>
        <v>7.725287212910574E-2</v>
      </c>
      <c r="Z31" s="15" t="str">
        <f>_xll.VoseStDev(Z15)</f>
        <v>+Infinity</v>
      </c>
      <c r="AA31" s="15">
        <f>_xll.VoseStDev(AA15)</f>
        <v>1.0000000993409572</v>
      </c>
    </row>
    <row r="32" spans="2:27" x14ac:dyDescent="0.35">
      <c r="B32" s="15" t="s">
        <v>8</v>
      </c>
      <c r="C32" s="15">
        <f>_xll.VoseDataVariance(C6)</f>
        <v>2.2310946570535309E-4</v>
      </c>
      <c r="D32" s="15">
        <f>_xll.VoseVariance(D15)</f>
        <v>2.1660487559397465E-4</v>
      </c>
      <c r="E32" s="15">
        <f>_xll.VoseVariance(E15)</f>
        <v>1.8277347619572365E-4</v>
      </c>
      <c r="F32" s="15">
        <f>_xll.VoseVariance(F15)</f>
        <v>2.0248113478067161E-4</v>
      </c>
      <c r="G32" s="15">
        <f>_xll.VoseVariance(G15)</f>
        <v>2.2310946570535309E-4</v>
      </c>
      <c r="H32" s="15">
        <f>_xll.VoseVariance(H15)</f>
        <v>1.7589732548817122E-4</v>
      </c>
      <c r="I32" s="15">
        <f>_xll.VoseVariance(I15)</f>
        <v>1.7712619164015524E-4</v>
      </c>
      <c r="J32" s="15">
        <f>_xll.VoseVariance(J15)</f>
        <v>1.7843529364661593E-4</v>
      </c>
      <c r="K32" s="15">
        <f>_xll.VoseVariance(K15)</f>
        <v>2.3180882840946477E-4</v>
      </c>
      <c r="L32" s="15" t="str">
        <f>_xll.VoseVariance(L15)</f>
        <v>Undefined</v>
      </c>
      <c r="M32" s="15" t="str">
        <f>_xll.VoseVariance(M15)</f>
        <v>Undefined</v>
      </c>
      <c r="N32" s="15">
        <f>_xll.VoseVariance(N15)</f>
        <v>2.106783015134145E-4</v>
      </c>
      <c r="O32" s="15">
        <f>_xll.VoseVariance(O15)</f>
        <v>2.1792830419663247E-4</v>
      </c>
      <c r="P32" s="15">
        <f>_xll.VoseVariance(P15)</f>
        <v>2.148852449224156E-4</v>
      </c>
      <c r="Q32" s="15">
        <f>_xll.VoseVariance(Q15)</f>
        <v>2.2320926740520254E-4</v>
      </c>
      <c r="R32" s="15">
        <f>_xll.VoseVariance(R15)</f>
        <v>2.2310946570535309E-4</v>
      </c>
      <c r="S32" s="15">
        <f>_xll.VoseVariance(S15)</f>
        <v>2.2290793648362188E-4</v>
      </c>
      <c r="T32" s="15">
        <f>_xll.VoseVariance(T15)</f>
        <v>2.9192038140790936E-4</v>
      </c>
      <c r="U32" s="15">
        <f>_xll.VoseVariance(U15)</f>
        <v>3.6367209400283888E-4</v>
      </c>
      <c r="V32" s="15">
        <f>_xll.VoseVariance(V15)</f>
        <v>5.200392558280711E-4</v>
      </c>
      <c r="W32" s="15">
        <f>_xll.VoseVariance(W15)</f>
        <v>1.6964196548620867E-3</v>
      </c>
      <c r="X32" s="15">
        <f>_xll.VoseVariance(X15)</f>
        <v>5.6088257832876028E-3</v>
      </c>
      <c r="Y32" s="15">
        <f>_xll.VoseVariance(Y15)</f>
        <v>5.9680062521959634E-3</v>
      </c>
      <c r="Z32" s="15" t="str">
        <f>_xll.VoseVariance(Z15)</f>
        <v>Infinity</v>
      </c>
      <c r="AA32" s="15">
        <f>_xll.VoseVariance(AA15)</f>
        <v>1.0000001986819242</v>
      </c>
    </row>
    <row r="33" spans="2:27" x14ac:dyDescent="0.35">
      <c r="B33" s="15" t="s">
        <v>73</v>
      </c>
      <c r="C33" s="15">
        <f>_xll.VoseDataSkewness(C6)</f>
        <v>-1.49489674585975</v>
      </c>
      <c r="D33" s="15">
        <f>_xll.VoseSkewness(D15)</f>
        <v>0</v>
      </c>
      <c r="E33" s="15">
        <f>_xll.VoseSkewness(E15)</f>
        <v>0</v>
      </c>
      <c r="F33" s="15">
        <f>_xll.VoseSkewness(F15)</f>
        <v>0</v>
      </c>
      <c r="G33" s="15">
        <f>_xll.VoseSkewness(G15)</f>
        <v>0</v>
      </c>
      <c r="H33" s="15">
        <f>_xll.VoseSkewness(H15)</f>
        <v>0</v>
      </c>
      <c r="I33" s="15">
        <f>_xll.VoseSkewness(I15)</f>
        <v>-437677.02628795488</v>
      </c>
      <c r="J33" s="15" t="str">
        <f>_xll.VoseSkewness(J15)</f>
        <v>Undefined</v>
      </c>
      <c r="K33" s="15">
        <f>_xll.VoseSkewness(K15)</f>
        <v>0</v>
      </c>
      <c r="L33" s="15" t="str">
        <f>_xll.VoseSkewness(L15)</f>
        <v>Undefined</v>
      </c>
      <c r="M33" s="15" t="str">
        <f>_xll.VoseSkewness(M15)</f>
        <v>Undefined</v>
      </c>
      <c r="N33" s="15">
        <f>_xll.VoseSkewness(N15)</f>
        <v>-0.18904964067490473</v>
      </c>
      <c r="O33" s="15">
        <f>_xll.VoseSkewness(O15)</f>
        <v>-0.20350100315195455</v>
      </c>
      <c r="P33" s="15">
        <f>_xll.VoseSkewness(P15)</f>
        <v>-0.13533880101868265</v>
      </c>
      <c r="Q33" s="15">
        <f>_xll.VoseSkewness(Q15)</f>
        <v>0</v>
      </c>
      <c r="R33" s="15">
        <f>_xll.VoseSkewness(R15)</f>
        <v>0</v>
      </c>
      <c r="S33" s="15">
        <f>_xll.VoseSkewness(S15)</f>
        <v>1.3424388302188446E-4</v>
      </c>
      <c r="T33" s="15">
        <f>_xll.VoseSkewness(T15)</f>
        <v>-0.16503533837074155</v>
      </c>
      <c r="U33" s="15">
        <f>_xll.VoseSkewness(U15)</f>
        <v>-0.71676355071117359</v>
      </c>
      <c r="V33" s="15">
        <f>_xll.VoseSkewness(V15)</f>
        <v>-1.1395470994000001</v>
      </c>
      <c r="W33" s="15">
        <f>_xll.VoseSkewness(W15)</f>
        <v>1.1395470994000001</v>
      </c>
      <c r="X33" s="15">
        <f>_xll.VoseSkewness(X15)</f>
        <v>0</v>
      </c>
      <c r="Y33" s="15">
        <f>_xll.VoseSkewness(Y15)</f>
        <v>-5.7016941096210215E-2</v>
      </c>
      <c r="Z33" s="15" t="str">
        <f>_xll.VoseSkewness(Z15)</f>
        <v>Undefined</v>
      </c>
      <c r="AA33" s="15">
        <f>_xll.VoseSkewness(AA15)</f>
        <v>0</v>
      </c>
    </row>
    <row r="34" spans="2:27" x14ac:dyDescent="0.35">
      <c r="B34" s="15" t="s">
        <v>74</v>
      </c>
      <c r="C34" s="15">
        <f>_xll.VoseDataKurtosis(C6)</f>
        <v>22.621317045736173</v>
      </c>
      <c r="D34" s="15" t="str">
        <f>_xll.VoseKurtosis(D15)</f>
        <v>Undefined</v>
      </c>
      <c r="E34" s="15">
        <f>_xll.VoseKurtosis(E15)</f>
        <v>5</v>
      </c>
      <c r="F34" s="15">
        <f>_xll.VoseKurtosis(F15)</f>
        <v>6</v>
      </c>
      <c r="G34" s="15">
        <f>_xll.VoseKurtosis(G15)</f>
        <v>6.125523384691097</v>
      </c>
      <c r="H34" s="15">
        <f>_xll.VoseKurtosis(H15)</f>
        <v>4.2</v>
      </c>
      <c r="I34" s="15">
        <f>_xll.VoseKurtosis(I15)</f>
        <v>549855404.77343369</v>
      </c>
      <c r="J34" s="15">
        <f>_xll.VoseKurtosis(J15)</f>
        <v>0</v>
      </c>
      <c r="K34" s="15">
        <f>_xll.VoseKurtosis(K15)</f>
        <v>4.8109573603068583</v>
      </c>
      <c r="L34" s="15" t="str">
        <f>_xll.VoseKurtosis(L15)</f>
        <v>Undefined</v>
      </c>
      <c r="M34" s="15" t="str">
        <f>_xll.VoseKurtosis(M15)</f>
        <v>Undefined</v>
      </c>
      <c r="N34" s="15">
        <f>_xll.VoseKurtosis(N15)</f>
        <v>3.081138512116794</v>
      </c>
      <c r="O34" s="15">
        <f>_xll.VoseKurtosis(O15)</f>
        <v>3.1046987626293889</v>
      </c>
      <c r="P34" s="15">
        <f>_xll.VoseKurtosis(P15)</f>
        <v>3.0274745739612934</v>
      </c>
      <c r="Q34" s="15">
        <f>_xll.VoseKurtosis(Q15)</f>
        <v>3</v>
      </c>
      <c r="R34" s="15">
        <f>_xll.VoseKurtosis(R15)</f>
        <v>3</v>
      </c>
      <c r="S34" s="15">
        <f>_xll.VoseKurtosis(S15)</f>
        <v>3.0000000300357006</v>
      </c>
      <c r="T34" s="15">
        <f>_xll.VoseKurtosis(T15)</f>
        <v>3.0353983917251037</v>
      </c>
      <c r="U34" s="15">
        <f>_xll.VoseKurtosis(U15)</f>
        <v>3.7841187700321037</v>
      </c>
      <c r="V34" s="15">
        <f>_xll.VoseKurtosis(V15)</f>
        <v>5.4</v>
      </c>
      <c r="W34" s="15">
        <f>_xll.VoseKurtosis(W15)</f>
        <v>5.4</v>
      </c>
      <c r="X34" s="15">
        <f>_xll.VoseKurtosis(X15)</f>
        <v>1.8</v>
      </c>
      <c r="Y34" s="15">
        <f>_xll.VoseKurtosis(Y15)</f>
        <v>1.7884819994647942</v>
      </c>
      <c r="Z34" s="15" t="str">
        <f>_xll.VoseKurtosis(Z15)</f>
        <v>Undefined</v>
      </c>
      <c r="AA34" s="15">
        <f>_xll.VoseKurtosis(AA15)</f>
        <v>3.0000005960458913</v>
      </c>
    </row>
    <row r="35" spans="2:27" x14ac:dyDescent="0.35">
      <c r="B35" s="15" t="s">
        <v>75</v>
      </c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</row>
    <row r="36" spans="2:27" x14ac:dyDescent="0.35">
      <c r="B36" s="29">
        <v>0.01</v>
      </c>
      <c r="C36" s="15">
        <f>_xll.VoseDataPercentile(C6,B36)</f>
        <v>-3.5392198818152511E-2</v>
      </c>
      <c r="D36" s="15" t="str">
        <f ca="1">_xll.VoseSimulate(D15,B36)</f>
        <v>Error: "object" is not correct or contains invalid arguments</v>
      </c>
      <c r="E36" s="15" t="str">
        <f ca="1">_xll.VoseSimulate(E15,B36)</f>
        <v>Error: "object" is not correct or contains invalid arguments</v>
      </c>
      <c r="F36" s="15" t="str">
        <f ca="1">_xll.VoseSimulate(F15,B36)</f>
        <v>Error: "object" is not correct or contains invalid arguments</v>
      </c>
      <c r="G36" s="15" t="str">
        <f ca="1">_xll.VoseSimulate(G15,B36)</f>
        <v>Error: "object" is not correct or contains invalid arguments</v>
      </c>
      <c r="H36" s="15" t="str">
        <f ca="1">_xll.VoseSimulate(H15,B36)</f>
        <v>Error: "object" is not correct or contains invalid arguments</v>
      </c>
      <c r="I36" s="15" t="str">
        <f ca="1">_xll.VoseSimulate(I15,B36)</f>
        <v>Error: "object" is not correct or contains invalid arguments</v>
      </c>
      <c r="J36" s="15" t="str">
        <f ca="1">_xll.VoseSimulate(J15,B36)</f>
        <v>Error: "object" is not correct or contains invalid arguments</v>
      </c>
      <c r="K36" s="15" t="str">
        <f ca="1">_xll.VoseSimulate(K15,B36)</f>
        <v>Error: "object" is not correct or contains invalid arguments</v>
      </c>
      <c r="L36" s="15" t="str">
        <f ca="1">_xll.VoseSimulate(L15,B36)</f>
        <v>Error: "object" is not correct or contains invalid arguments</v>
      </c>
      <c r="M36" s="15" t="str">
        <f ca="1">_xll.VoseSimulate(M15,B36)</f>
        <v>Error: "object" is not correct or contains invalid arguments</v>
      </c>
      <c r="N36" s="15" t="str">
        <f ca="1">_xll.VoseSimulate(N15,B36)</f>
        <v>Error: "object" is not correct or contains invalid arguments</v>
      </c>
      <c r="O36" s="15" t="str">
        <f ca="1">_xll.VoseSimulate(O15,B36)</f>
        <v>Error: "object" is not correct or contains invalid arguments</v>
      </c>
      <c r="P36" s="15" t="str">
        <f ca="1">_xll.VoseSimulate(P15,B36)</f>
        <v>Error: "object" is not correct or contains invalid arguments</v>
      </c>
      <c r="Q36" s="15" t="str">
        <f ca="1">_xll.VoseSimulate(Q15,B36)</f>
        <v>Error: "object" is not correct or contains invalid arguments</v>
      </c>
      <c r="R36" s="15" t="str">
        <f ca="1">_xll.VoseSimulate(R15,B36)</f>
        <v>Error: "object" is not correct or contains invalid arguments</v>
      </c>
      <c r="S36" s="15" t="str">
        <f ca="1">_xll.VoseSimulate(S15,B36)</f>
        <v>Error: "object" is not correct or contains invalid arguments</v>
      </c>
      <c r="T36" s="15" t="str">
        <f ca="1">_xll.VoseSimulate(T15,B36)</f>
        <v>Error: "object" is not correct or contains invalid arguments</v>
      </c>
      <c r="U36" s="15" t="str">
        <f ca="1">_xll.VoseSimulate(U15,B36)</f>
        <v>Error: "object" is not correct or contains invalid arguments</v>
      </c>
      <c r="V36" s="15" t="str">
        <f ca="1">_xll.VoseSimulate(V15,B36)</f>
        <v>Error: "object" is not correct or contains invalid arguments</v>
      </c>
      <c r="W36" s="15" t="str">
        <f ca="1">_xll.VoseSimulate(W15,B36)</f>
        <v>Error: "object" is not correct or contains invalid arguments</v>
      </c>
      <c r="X36" s="15" t="str">
        <f ca="1">_xll.VoseSimulate(X15,B36)</f>
        <v>Error: "object" is not correct or contains invalid arguments</v>
      </c>
      <c r="Y36" s="15" t="str">
        <f ca="1">_xll.VoseSimulate(Y15,B36)</f>
        <v>Error: "object" is not correct or contains invalid arguments</v>
      </c>
      <c r="Z36" s="15" t="str">
        <f ca="1">_xll.VoseSimulate(Z15,B36)</f>
        <v>Error: "object" is not correct or contains invalid arguments</v>
      </c>
      <c r="AA36" s="15" t="str">
        <f ca="1">_xll.VoseSimulate(AA15,B36)</f>
        <v>Error: "object" is not correct or contains invalid arguments</v>
      </c>
    </row>
    <row r="37" spans="2:27" x14ac:dyDescent="0.35">
      <c r="B37" s="29">
        <v>0.05</v>
      </c>
      <c r="C37" s="15">
        <f>_xll.VoseDataPercentile(C6,B37)</f>
        <v>-2.1191998812131883E-2</v>
      </c>
      <c r="D37" s="15" t="str">
        <f ca="1">_xll.VoseSimulate(D15,B37)</f>
        <v>Error: "object" is not correct or contains invalid arguments</v>
      </c>
      <c r="E37" s="15" t="str">
        <f ca="1">_xll.VoseSimulate(E15,B37)</f>
        <v>Error: "object" is not correct or contains invalid arguments</v>
      </c>
      <c r="F37" s="15" t="str">
        <f ca="1">_xll.VoseSimulate(F15,B37)</f>
        <v>Error: "object" is not correct or contains invalid arguments</v>
      </c>
      <c r="G37" s="15" t="str">
        <f ca="1">_xll.VoseSimulate(G15,B37)</f>
        <v>Error: "object" is not correct or contains invalid arguments</v>
      </c>
      <c r="H37" s="15" t="str">
        <f ca="1">_xll.VoseSimulate(H15,B37)</f>
        <v>Error: "object" is not correct or contains invalid arguments</v>
      </c>
      <c r="I37" s="15" t="str">
        <f ca="1">_xll.VoseSimulate(I15,B37)</f>
        <v>Error: "object" is not correct or contains invalid arguments</v>
      </c>
      <c r="J37" s="15" t="str">
        <f ca="1">_xll.VoseSimulate(J15,B37)</f>
        <v>Error: "object" is not correct or contains invalid arguments</v>
      </c>
      <c r="K37" s="15" t="str">
        <f ca="1">_xll.VoseSimulate(K15,B37)</f>
        <v>Error: "object" is not correct or contains invalid arguments</v>
      </c>
      <c r="L37" s="15" t="str">
        <f ca="1">_xll.VoseSimulate(L15,B37)</f>
        <v>Error: "object" is not correct or contains invalid arguments</v>
      </c>
      <c r="M37" s="15" t="str">
        <f ca="1">_xll.VoseSimulate(M15,B37)</f>
        <v>Error: "object" is not correct or contains invalid arguments</v>
      </c>
      <c r="N37" s="15" t="str">
        <f ca="1">_xll.VoseSimulate(N15,B37)</f>
        <v>Error: "object" is not correct or contains invalid arguments</v>
      </c>
      <c r="O37" s="15" t="str">
        <f ca="1">_xll.VoseSimulate(O15,B37)</f>
        <v>Error: "object" is not correct or contains invalid arguments</v>
      </c>
      <c r="P37" s="15" t="str">
        <f ca="1">_xll.VoseSimulate(P15,B37)</f>
        <v>Error: "object" is not correct or contains invalid arguments</v>
      </c>
      <c r="Q37" s="15" t="str">
        <f ca="1">_xll.VoseSimulate(Q15,B37)</f>
        <v>Error: "object" is not correct or contains invalid arguments</v>
      </c>
      <c r="R37" s="15" t="str">
        <f ca="1">_xll.VoseSimulate(R15,B37)</f>
        <v>Error: "object" is not correct or contains invalid arguments</v>
      </c>
      <c r="S37" s="15" t="str">
        <f ca="1">_xll.VoseSimulate(S15,B37)</f>
        <v>Error: "object" is not correct or contains invalid arguments</v>
      </c>
      <c r="T37" s="15" t="str">
        <f ca="1">_xll.VoseSimulate(T15,B37)</f>
        <v>Error: "object" is not correct or contains invalid arguments</v>
      </c>
      <c r="U37" s="15" t="str">
        <f ca="1">_xll.VoseSimulate(U15,B37)</f>
        <v>Error: "object" is not correct or contains invalid arguments</v>
      </c>
      <c r="V37" s="15" t="str">
        <f ca="1">_xll.VoseSimulate(V15,B37)</f>
        <v>Error: "object" is not correct or contains invalid arguments</v>
      </c>
      <c r="W37" s="15" t="str">
        <f ca="1">_xll.VoseSimulate(W15,B37)</f>
        <v>Error: "object" is not correct or contains invalid arguments</v>
      </c>
      <c r="X37" s="15" t="str">
        <f ca="1">_xll.VoseSimulate(X15,B37)</f>
        <v>Error: "object" is not correct or contains invalid arguments</v>
      </c>
      <c r="Y37" s="15" t="str">
        <f ca="1">_xll.VoseSimulate(Y15,B37)</f>
        <v>Error: "object" is not correct or contains invalid arguments</v>
      </c>
      <c r="Z37" s="15" t="str">
        <f ca="1">_xll.VoseSimulate(Z15,B37)</f>
        <v>Error: "object" is not correct or contains invalid arguments</v>
      </c>
      <c r="AA37" s="15" t="str">
        <f ca="1">_xll.VoseSimulate(AA15,B37)</f>
        <v>Error: "object" is not correct or contains invalid arguments</v>
      </c>
    </row>
    <row r="38" spans="2:27" x14ac:dyDescent="0.35">
      <c r="B38" s="29">
        <v>0.15</v>
      </c>
      <c r="C38" s="15">
        <f>_xll.VoseDataPercentile(C6,B38)</f>
        <v>-1.085245774415973E-2</v>
      </c>
      <c r="D38" s="15" t="str">
        <f ca="1">_xll.VoseSimulate(D15,B38)</f>
        <v>Error: "object" is not correct or contains invalid arguments</v>
      </c>
      <c r="E38" s="15" t="str">
        <f ca="1">_xll.VoseSimulate(E15,B38)</f>
        <v>Error: "object" is not correct or contains invalid arguments</v>
      </c>
      <c r="F38" s="15" t="str">
        <f ca="1">_xll.VoseSimulate(F15,B38)</f>
        <v>Error: "object" is not correct or contains invalid arguments</v>
      </c>
      <c r="G38" s="15" t="str">
        <f ca="1">_xll.VoseSimulate(G15,B38)</f>
        <v>Error: "object" is not correct or contains invalid arguments</v>
      </c>
      <c r="H38" s="15" t="str">
        <f ca="1">_xll.VoseSimulate(H15,B38)</f>
        <v>Error: "object" is not correct or contains invalid arguments</v>
      </c>
      <c r="I38" s="15" t="str">
        <f ca="1">_xll.VoseSimulate(I15,B38)</f>
        <v>Error: "object" is not correct or contains invalid arguments</v>
      </c>
      <c r="J38" s="15" t="str">
        <f ca="1">_xll.VoseSimulate(J15,B38)</f>
        <v>Error: "object" is not correct or contains invalid arguments</v>
      </c>
      <c r="K38" s="15" t="str">
        <f ca="1">_xll.VoseSimulate(K15,B38)</f>
        <v>Error: "object" is not correct or contains invalid arguments</v>
      </c>
      <c r="L38" s="15" t="str">
        <f ca="1">_xll.VoseSimulate(L15,B38)</f>
        <v>Error: "object" is not correct or contains invalid arguments</v>
      </c>
      <c r="M38" s="15" t="str">
        <f ca="1">_xll.VoseSimulate(M15,B38)</f>
        <v>Error: "object" is not correct or contains invalid arguments</v>
      </c>
      <c r="N38" s="15" t="str">
        <f ca="1">_xll.VoseSimulate(N15,B38)</f>
        <v>Error: "object" is not correct or contains invalid arguments</v>
      </c>
      <c r="O38" s="15" t="str">
        <f ca="1">_xll.VoseSimulate(O15,B38)</f>
        <v>Error: "object" is not correct or contains invalid arguments</v>
      </c>
      <c r="P38" s="15" t="str">
        <f ca="1">_xll.VoseSimulate(P15,B38)</f>
        <v>Error: "object" is not correct or contains invalid arguments</v>
      </c>
      <c r="Q38" s="15" t="str">
        <f ca="1">_xll.VoseSimulate(Q15,B38)</f>
        <v>Error: "object" is not correct or contains invalid arguments</v>
      </c>
      <c r="R38" s="15" t="str">
        <f ca="1">_xll.VoseSimulate(R15,B38)</f>
        <v>Error: "object" is not correct or contains invalid arguments</v>
      </c>
      <c r="S38" s="15" t="str">
        <f ca="1">_xll.VoseSimulate(S15,B38)</f>
        <v>Error: "object" is not correct or contains invalid arguments</v>
      </c>
      <c r="T38" s="15" t="str">
        <f ca="1">_xll.VoseSimulate(T15,B38)</f>
        <v>Error: "object" is not correct or contains invalid arguments</v>
      </c>
      <c r="U38" s="15" t="str">
        <f ca="1">_xll.VoseSimulate(U15,B38)</f>
        <v>Error: "object" is not correct or contains invalid arguments</v>
      </c>
      <c r="V38" s="15" t="str">
        <f ca="1">_xll.VoseSimulate(V15,B38)</f>
        <v>Error: "object" is not correct or contains invalid arguments</v>
      </c>
      <c r="W38" s="15" t="str">
        <f ca="1">_xll.VoseSimulate(W15,B38)</f>
        <v>Error: "object" is not correct or contains invalid arguments</v>
      </c>
      <c r="X38" s="15" t="str">
        <f ca="1">_xll.VoseSimulate(X15,B38)</f>
        <v>Error: "object" is not correct or contains invalid arguments</v>
      </c>
      <c r="Y38" s="15" t="str">
        <f ca="1">_xll.VoseSimulate(Y15,B38)</f>
        <v>Error: "object" is not correct or contains invalid arguments</v>
      </c>
      <c r="Z38" s="15" t="str">
        <f ca="1">_xll.VoseSimulate(Z15,B38)</f>
        <v>Error: "object" is not correct or contains invalid arguments</v>
      </c>
      <c r="AA38" s="15" t="str">
        <f ca="1">_xll.VoseSimulate(AA15,B38)</f>
        <v>Error: "object" is not correct or contains invalid arguments</v>
      </c>
    </row>
    <row r="39" spans="2:27" x14ac:dyDescent="0.35">
      <c r="B39" s="29">
        <v>0.2</v>
      </c>
      <c r="C39" s="15">
        <f>_xll.VoseDataPercentile(C6,B39)</f>
        <v>-8.9526058050372337E-3</v>
      </c>
      <c r="D39" s="15" t="str">
        <f ca="1">_xll.VoseSimulate(D15,B39)</f>
        <v>Error: "object" is not correct or contains invalid arguments</v>
      </c>
      <c r="E39" s="15" t="str">
        <f ca="1">_xll.VoseSimulate(E15,B39)</f>
        <v>Error: "object" is not correct or contains invalid arguments</v>
      </c>
      <c r="F39" s="15" t="str">
        <f ca="1">_xll.VoseSimulate(F15,B39)</f>
        <v>Error: "object" is not correct or contains invalid arguments</v>
      </c>
      <c r="G39" s="15" t="str">
        <f ca="1">_xll.VoseSimulate(G15,B39)</f>
        <v>Error: "object" is not correct or contains invalid arguments</v>
      </c>
      <c r="H39" s="15" t="str">
        <f ca="1">_xll.VoseSimulate(H15,B39)</f>
        <v>Error: "object" is not correct or contains invalid arguments</v>
      </c>
      <c r="I39" s="15" t="str">
        <f ca="1">_xll.VoseSimulate(I15,B39)</f>
        <v>Error: "object" is not correct or contains invalid arguments</v>
      </c>
      <c r="J39" s="15" t="str">
        <f ca="1">_xll.VoseSimulate(J15,B39)</f>
        <v>Error: "object" is not correct or contains invalid arguments</v>
      </c>
      <c r="K39" s="15" t="str">
        <f ca="1">_xll.VoseSimulate(K15,B39)</f>
        <v>Error: "object" is not correct or contains invalid arguments</v>
      </c>
      <c r="L39" s="15" t="str">
        <f ca="1">_xll.VoseSimulate(L15,B39)</f>
        <v>Error: "object" is not correct or contains invalid arguments</v>
      </c>
      <c r="M39" s="15" t="str">
        <f ca="1">_xll.VoseSimulate(M15,B39)</f>
        <v>Error: "object" is not correct or contains invalid arguments</v>
      </c>
      <c r="N39" s="15" t="str">
        <f ca="1">_xll.VoseSimulate(N15,B39)</f>
        <v>Error: "object" is not correct or contains invalid arguments</v>
      </c>
      <c r="O39" s="15" t="str">
        <f ca="1">_xll.VoseSimulate(O15,B39)</f>
        <v>Error: "object" is not correct or contains invalid arguments</v>
      </c>
      <c r="P39" s="15" t="str">
        <f ca="1">_xll.VoseSimulate(P15,B39)</f>
        <v>Error: "object" is not correct or contains invalid arguments</v>
      </c>
      <c r="Q39" s="15" t="str">
        <f ca="1">_xll.VoseSimulate(Q15,B39)</f>
        <v>Error: "object" is not correct or contains invalid arguments</v>
      </c>
      <c r="R39" s="15" t="str">
        <f ca="1">_xll.VoseSimulate(R15,B39)</f>
        <v>Error: "object" is not correct or contains invalid arguments</v>
      </c>
      <c r="S39" s="15" t="str">
        <f ca="1">_xll.VoseSimulate(S15,B39)</f>
        <v>Error: "object" is not correct or contains invalid arguments</v>
      </c>
      <c r="T39" s="15" t="str">
        <f ca="1">_xll.VoseSimulate(T15,B39)</f>
        <v>Error: "object" is not correct or contains invalid arguments</v>
      </c>
      <c r="U39" s="15" t="str">
        <f ca="1">_xll.VoseSimulate(U15,B39)</f>
        <v>Error: "object" is not correct or contains invalid arguments</v>
      </c>
      <c r="V39" s="15" t="str">
        <f ca="1">_xll.VoseSimulate(V15,B39)</f>
        <v>Error: "object" is not correct or contains invalid arguments</v>
      </c>
      <c r="W39" s="15" t="str">
        <f ca="1">_xll.VoseSimulate(W15,B39)</f>
        <v>Error: "object" is not correct or contains invalid arguments</v>
      </c>
      <c r="X39" s="15" t="str">
        <f ca="1">_xll.VoseSimulate(X15,B39)</f>
        <v>Error: "object" is not correct or contains invalid arguments</v>
      </c>
      <c r="Y39" s="15" t="str">
        <f ca="1">_xll.VoseSimulate(Y15,B39)</f>
        <v>Error: "object" is not correct or contains invalid arguments</v>
      </c>
      <c r="Z39" s="15" t="str">
        <f ca="1">_xll.VoseSimulate(Z15,B39)</f>
        <v>Error: "object" is not correct or contains invalid arguments</v>
      </c>
      <c r="AA39" s="15" t="str">
        <f ca="1">_xll.VoseSimulate(AA15,B39)</f>
        <v>Error: "object" is not correct or contains invalid arguments</v>
      </c>
    </row>
    <row r="40" spans="2:27" x14ac:dyDescent="0.35">
      <c r="B40" s="29">
        <v>0.25</v>
      </c>
      <c r="C40" s="15">
        <f>_xll.VoseDataPercentile(C6,B40)</f>
        <v>-6.7506294454928121E-3</v>
      </c>
      <c r="D40" s="15" t="str">
        <f ca="1">_xll.VoseSimulate(D15,B40)</f>
        <v>Error: "object" is not correct or contains invalid arguments</v>
      </c>
      <c r="E40" s="15" t="str">
        <f ca="1">_xll.VoseSimulate(E15,B40)</f>
        <v>Error: "object" is not correct or contains invalid arguments</v>
      </c>
      <c r="F40" s="15" t="str">
        <f ca="1">_xll.VoseSimulate(F15,B40)</f>
        <v>Error: "object" is not correct or contains invalid arguments</v>
      </c>
      <c r="G40" s="15" t="str">
        <f ca="1">_xll.VoseSimulate(G15,B40)</f>
        <v>Error: "object" is not correct or contains invalid arguments</v>
      </c>
      <c r="H40" s="15" t="str">
        <f ca="1">_xll.VoseSimulate(H15,B40)</f>
        <v>Error: "object" is not correct or contains invalid arguments</v>
      </c>
      <c r="I40" s="15" t="str">
        <f ca="1">_xll.VoseSimulate(I15,B40)</f>
        <v>Error: "object" is not correct or contains invalid arguments</v>
      </c>
      <c r="J40" s="15" t="str">
        <f ca="1">_xll.VoseSimulate(J15,B40)</f>
        <v>Error: "object" is not correct or contains invalid arguments</v>
      </c>
      <c r="K40" s="15" t="str">
        <f ca="1">_xll.VoseSimulate(K15,B40)</f>
        <v>Error: "object" is not correct or contains invalid arguments</v>
      </c>
      <c r="L40" s="15" t="str">
        <f ca="1">_xll.VoseSimulate(L15,B40)</f>
        <v>Error: "object" is not correct or contains invalid arguments</v>
      </c>
      <c r="M40" s="15" t="str">
        <f ca="1">_xll.VoseSimulate(M15,B40)</f>
        <v>Error: "object" is not correct or contains invalid arguments</v>
      </c>
      <c r="N40" s="15" t="str">
        <f ca="1">_xll.VoseSimulate(N15,B40)</f>
        <v>Error: "object" is not correct or contains invalid arguments</v>
      </c>
      <c r="O40" s="15" t="str">
        <f ca="1">_xll.VoseSimulate(O15,B40)</f>
        <v>Error: "object" is not correct or contains invalid arguments</v>
      </c>
      <c r="P40" s="15" t="str">
        <f ca="1">_xll.VoseSimulate(P15,B40)</f>
        <v>Error: "object" is not correct or contains invalid arguments</v>
      </c>
      <c r="Q40" s="15" t="str">
        <f ca="1">_xll.VoseSimulate(Q15,B40)</f>
        <v>Error: "object" is not correct or contains invalid arguments</v>
      </c>
      <c r="R40" s="15" t="str">
        <f ca="1">_xll.VoseSimulate(R15,B40)</f>
        <v>Error: "object" is not correct or contains invalid arguments</v>
      </c>
      <c r="S40" s="15" t="str">
        <f ca="1">_xll.VoseSimulate(S15,B40)</f>
        <v>Error: "object" is not correct or contains invalid arguments</v>
      </c>
      <c r="T40" s="15" t="str">
        <f ca="1">_xll.VoseSimulate(T15,B40)</f>
        <v>Error: "object" is not correct or contains invalid arguments</v>
      </c>
      <c r="U40" s="15" t="str">
        <f ca="1">_xll.VoseSimulate(U15,B40)</f>
        <v>Error: "object" is not correct or contains invalid arguments</v>
      </c>
      <c r="V40" s="15" t="str">
        <f ca="1">_xll.VoseSimulate(V15,B40)</f>
        <v>Error: "object" is not correct or contains invalid arguments</v>
      </c>
      <c r="W40" s="15" t="str">
        <f ca="1">_xll.VoseSimulate(W15,B40)</f>
        <v>Error: "object" is not correct or contains invalid arguments</v>
      </c>
      <c r="X40" s="15" t="str">
        <f ca="1">_xll.VoseSimulate(X15,B40)</f>
        <v>Error: "object" is not correct or contains invalid arguments</v>
      </c>
      <c r="Y40" s="15" t="str">
        <f ca="1">_xll.VoseSimulate(Y15,B40)</f>
        <v>Error: "object" is not correct or contains invalid arguments</v>
      </c>
      <c r="Z40" s="15" t="str">
        <f ca="1">_xll.VoseSimulate(Z15,B40)</f>
        <v>Error: "object" is not correct or contains invalid arguments</v>
      </c>
      <c r="AA40" s="15" t="str">
        <f ca="1">_xll.VoseSimulate(AA15,B40)</f>
        <v>Error: "object" is not correct or contains invalid arguments</v>
      </c>
    </row>
    <row r="41" spans="2:27" x14ac:dyDescent="0.35">
      <c r="B41" s="29">
        <v>0.3</v>
      </c>
      <c r="C41" s="15">
        <f>_xll.VoseDataPercentile(C6,B41)</f>
        <v>-5.1281829409392686E-3</v>
      </c>
      <c r="D41" s="15" t="str">
        <f ca="1">_xll.VoseSimulate(D15,B41)</f>
        <v>Error: "object" is not correct or contains invalid arguments</v>
      </c>
      <c r="E41" s="15" t="str">
        <f ca="1">_xll.VoseSimulate(E15,B41)</f>
        <v>Error: "object" is not correct or contains invalid arguments</v>
      </c>
      <c r="F41" s="15" t="str">
        <f ca="1">_xll.VoseSimulate(F15,B41)</f>
        <v>Error: "object" is not correct or contains invalid arguments</v>
      </c>
      <c r="G41" s="15" t="str">
        <f ca="1">_xll.VoseSimulate(G15,B41)</f>
        <v>Error: "object" is not correct or contains invalid arguments</v>
      </c>
      <c r="H41" s="15" t="str">
        <f ca="1">_xll.VoseSimulate(H15,B41)</f>
        <v>Error: "object" is not correct or contains invalid arguments</v>
      </c>
      <c r="I41" s="15" t="str">
        <f ca="1">_xll.VoseSimulate(I15,B41)</f>
        <v>Error: "object" is not correct or contains invalid arguments</v>
      </c>
      <c r="J41" s="15" t="str">
        <f ca="1">_xll.VoseSimulate(J15,B41)</f>
        <v>Error: "object" is not correct or contains invalid arguments</v>
      </c>
      <c r="K41" s="15" t="str">
        <f ca="1">_xll.VoseSimulate(K15,B41)</f>
        <v>Error: "object" is not correct or contains invalid arguments</v>
      </c>
      <c r="L41" s="15" t="str">
        <f ca="1">_xll.VoseSimulate(L15,B41)</f>
        <v>Error: "object" is not correct or contains invalid arguments</v>
      </c>
      <c r="M41" s="15" t="str">
        <f ca="1">_xll.VoseSimulate(M15,B41)</f>
        <v>Error: "object" is not correct or contains invalid arguments</v>
      </c>
      <c r="N41" s="15" t="str">
        <f ca="1">_xll.VoseSimulate(N15,B41)</f>
        <v>Error: "object" is not correct or contains invalid arguments</v>
      </c>
      <c r="O41" s="15" t="str">
        <f ca="1">_xll.VoseSimulate(O15,B41)</f>
        <v>Error: "object" is not correct or contains invalid arguments</v>
      </c>
      <c r="P41" s="15" t="str">
        <f ca="1">_xll.VoseSimulate(P15,B41)</f>
        <v>Error: "object" is not correct or contains invalid arguments</v>
      </c>
      <c r="Q41" s="15" t="str">
        <f ca="1">_xll.VoseSimulate(Q15,B41)</f>
        <v>Error: "object" is not correct or contains invalid arguments</v>
      </c>
      <c r="R41" s="15" t="str">
        <f ca="1">_xll.VoseSimulate(R15,B41)</f>
        <v>Error: "object" is not correct or contains invalid arguments</v>
      </c>
      <c r="S41" s="15" t="str">
        <f ca="1">_xll.VoseSimulate(S15,B41)</f>
        <v>Error: "object" is not correct or contains invalid arguments</v>
      </c>
      <c r="T41" s="15" t="str">
        <f ca="1">_xll.VoseSimulate(T15,B41)</f>
        <v>Error: "object" is not correct or contains invalid arguments</v>
      </c>
      <c r="U41" s="15" t="str">
        <f ca="1">_xll.VoseSimulate(U15,B41)</f>
        <v>Error: "object" is not correct or contains invalid arguments</v>
      </c>
      <c r="V41" s="15" t="str">
        <f ca="1">_xll.VoseSimulate(V15,B41)</f>
        <v>Error: "object" is not correct or contains invalid arguments</v>
      </c>
      <c r="W41" s="15" t="str">
        <f ca="1">_xll.VoseSimulate(W15,B41)</f>
        <v>Error: "object" is not correct or contains invalid arguments</v>
      </c>
      <c r="X41" s="15" t="str">
        <f ca="1">_xll.VoseSimulate(X15,B41)</f>
        <v>Error: "object" is not correct or contains invalid arguments</v>
      </c>
      <c r="Y41" s="15" t="str">
        <f ca="1">_xll.VoseSimulate(Y15,B41)</f>
        <v>Error: "object" is not correct or contains invalid arguments</v>
      </c>
      <c r="Z41" s="15" t="str">
        <f ca="1">_xll.VoseSimulate(Z15,B41)</f>
        <v>Error: "object" is not correct or contains invalid arguments</v>
      </c>
      <c r="AA41" s="15" t="str">
        <f ca="1">_xll.VoseSimulate(AA15,B41)</f>
        <v>Error: "object" is not correct or contains invalid arguments</v>
      </c>
    </row>
    <row r="42" spans="2:27" x14ac:dyDescent="0.35">
      <c r="B42" s="29">
        <v>0.35</v>
      </c>
      <c r="C42" s="15">
        <f>_xll.VoseDataPercentile(C6,B42)</f>
        <v>-3.4587711548798184E-3</v>
      </c>
      <c r="D42" s="15" t="str">
        <f ca="1">_xll.VoseSimulate(D15,B42)</f>
        <v>Error: "object" is not correct or contains invalid arguments</v>
      </c>
      <c r="E42" s="15" t="str">
        <f ca="1">_xll.VoseSimulate(E15,B42)</f>
        <v>Error: "object" is not correct or contains invalid arguments</v>
      </c>
      <c r="F42" s="15" t="str">
        <f ca="1">_xll.VoseSimulate(F15,B42)</f>
        <v>Error: "object" is not correct or contains invalid arguments</v>
      </c>
      <c r="G42" s="15" t="str">
        <f ca="1">_xll.VoseSimulate(G15,B42)</f>
        <v>Error: "object" is not correct or contains invalid arguments</v>
      </c>
      <c r="H42" s="15" t="str">
        <f ca="1">_xll.VoseSimulate(H15,B42)</f>
        <v>Error: "object" is not correct or contains invalid arguments</v>
      </c>
      <c r="I42" s="15" t="str">
        <f ca="1">_xll.VoseSimulate(I15,B42)</f>
        <v>Error: "object" is not correct or contains invalid arguments</v>
      </c>
      <c r="J42" s="15" t="str">
        <f ca="1">_xll.VoseSimulate(J15,B42)</f>
        <v>Error: "object" is not correct or contains invalid arguments</v>
      </c>
      <c r="K42" s="15" t="str">
        <f ca="1">_xll.VoseSimulate(K15,B42)</f>
        <v>Error: "object" is not correct or contains invalid arguments</v>
      </c>
      <c r="L42" s="15" t="str">
        <f ca="1">_xll.VoseSimulate(L15,B42)</f>
        <v>Error: "object" is not correct or contains invalid arguments</v>
      </c>
      <c r="M42" s="15" t="str">
        <f ca="1">_xll.VoseSimulate(M15,B42)</f>
        <v>Error: "object" is not correct or contains invalid arguments</v>
      </c>
      <c r="N42" s="15" t="str">
        <f ca="1">_xll.VoseSimulate(N15,B42)</f>
        <v>Error: "object" is not correct or contains invalid arguments</v>
      </c>
      <c r="O42" s="15" t="str">
        <f ca="1">_xll.VoseSimulate(O15,B42)</f>
        <v>Error: "object" is not correct or contains invalid arguments</v>
      </c>
      <c r="P42" s="15" t="str">
        <f ca="1">_xll.VoseSimulate(P15,B42)</f>
        <v>Error: "object" is not correct or contains invalid arguments</v>
      </c>
      <c r="Q42" s="15" t="str">
        <f ca="1">_xll.VoseSimulate(Q15,B42)</f>
        <v>Error: "object" is not correct or contains invalid arguments</v>
      </c>
      <c r="R42" s="15" t="str">
        <f ca="1">_xll.VoseSimulate(R15,B42)</f>
        <v>Error: "object" is not correct or contains invalid arguments</v>
      </c>
      <c r="S42" s="15" t="str">
        <f ca="1">_xll.VoseSimulate(S15,B42)</f>
        <v>Error: "object" is not correct or contains invalid arguments</v>
      </c>
      <c r="T42" s="15" t="str">
        <f ca="1">_xll.VoseSimulate(T15,B42)</f>
        <v>Error: "object" is not correct or contains invalid arguments</v>
      </c>
      <c r="U42" s="15" t="str">
        <f ca="1">_xll.VoseSimulate(U15,B42)</f>
        <v>Error: "object" is not correct or contains invalid arguments</v>
      </c>
      <c r="V42" s="15" t="str">
        <f ca="1">_xll.VoseSimulate(V15,B42)</f>
        <v>Error: "object" is not correct or contains invalid arguments</v>
      </c>
      <c r="W42" s="15" t="str">
        <f ca="1">_xll.VoseSimulate(W15,B42)</f>
        <v>Error: "object" is not correct or contains invalid arguments</v>
      </c>
      <c r="X42" s="15" t="str">
        <f ca="1">_xll.VoseSimulate(X15,B42)</f>
        <v>Error: "object" is not correct or contains invalid arguments</v>
      </c>
      <c r="Y42" s="15" t="str">
        <f ca="1">_xll.VoseSimulate(Y15,B42)</f>
        <v>Error: "object" is not correct or contains invalid arguments</v>
      </c>
      <c r="Z42" s="15" t="str">
        <f ca="1">_xll.VoseSimulate(Z15,B42)</f>
        <v>Error: "object" is not correct or contains invalid arguments</v>
      </c>
      <c r="AA42" s="15" t="str">
        <f ca="1">_xll.VoseSimulate(AA15,B42)</f>
        <v>Error: "object" is not correct or contains invalid arguments</v>
      </c>
    </row>
    <row r="43" spans="2:27" x14ac:dyDescent="0.35">
      <c r="B43" s="29">
        <v>0.45</v>
      </c>
      <c r="C43" s="15">
        <f>_xll.VoseDataPercentile(C6,B43)</f>
        <v>-7.619289692594722E-4</v>
      </c>
      <c r="D43" s="15" t="str">
        <f ca="1">_xll.VoseSimulate(D15,B43)</f>
        <v>Error: "object" is not correct or contains invalid arguments</v>
      </c>
      <c r="E43" s="15" t="str">
        <f ca="1">_xll.VoseSimulate(E15,B43)</f>
        <v>Error: "object" is not correct or contains invalid arguments</v>
      </c>
      <c r="F43" s="15" t="str">
        <f ca="1">_xll.VoseSimulate(F15,B43)</f>
        <v>Error: "object" is not correct or contains invalid arguments</v>
      </c>
      <c r="G43" s="15" t="str">
        <f ca="1">_xll.VoseSimulate(G15,B43)</f>
        <v>Error: "object" is not correct or contains invalid arguments</v>
      </c>
      <c r="H43" s="15" t="str">
        <f ca="1">_xll.VoseSimulate(H15,B43)</f>
        <v>Error: "object" is not correct or contains invalid arguments</v>
      </c>
      <c r="I43" s="15" t="str">
        <f ca="1">_xll.VoseSimulate(I15,B43)</f>
        <v>Error: "object" is not correct or contains invalid arguments</v>
      </c>
      <c r="J43" s="15" t="str">
        <f ca="1">_xll.VoseSimulate(J15,B43)</f>
        <v>Error: "object" is not correct or contains invalid arguments</v>
      </c>
      <c r="K43" s="15" t="str">
        <f ca="1">_xll.VoseSimulate(K15,B43)</f>
        <v>Error: "object" is not correct or contains invalid arguments</v>
      </c>
      <c r="L43" s="15" t="str">
        <f ca="1">_xll.VoseSimulate(L15,B43)</f>
        <v>Error: "object" is not correct or contains invalid arguments</v>
      </c>
      <c r="M43" s="15" t="str">
        <f ca="1">_xll.VoseSimulate(M15,B43)</f>
        <v>Error: "object" is not correct or contains invalid arguments</v>
      </c>
      <c r="N43" s="15" t="str">
        <f ca="1">_xll.VoseSimulate(N15,B43)</f>
        <v>Error: "object" is not correct or contains invalid arguments</v>
      </c>
      <c r="O43" s="15" t="str">
        <f ca="1">_xll.VoseSimulate(O15,B43)</f>
        <v>Error: "object" is not correct or contains invalid arguments</v>
      </c>
      <c r="P43" s="15" t="str">
        <f ca="1">_xll.VoseSimulate(P15,B43)</f>
        <v>Error: "object" is not correct or contains invalid arguments</v>
      </c>
      <c r="Q43" s="15" t="str">
        <f ca="1">_xll.VoseSimulate(Q15,B43)</f>
        <v>Error: "object" is not correct or contains invalid arguments</v>
      </c>
      <c r="R43" s="15" t="str">
        <f ca="1">_xll.VoseSimulate(R15,B43)</f>
        <v>Error: "object" is not correct or contains invalid arguments</v>
      </c>
      <c r="S43" s="15" t="str">
        <f ca="1">_xll.VoseSimulate(S15,B43)</f>
        <v>Error: "object" is not correct or contains invalid arguments</v>
      </c>
      <c r="T43" s="15" t="str">
        <f ca="1">_xll.VoseSimulate(T15,B43)</f>
        <v>Error: "object" is not correct or contains invalid arguments</v>
      </c>
      <c r="U43" s="15" t="str">
        <f ca="1">_xll.VoseSimulate(U15,B43)</f>
        <v>Error: "object" is not correct or contains invalid arguments</v>
      </c>
      <c r="V43" s="15" t="str">
        <f ca="1">_xll.VoseSimulate(V15,B43)</f>
        <v>Error: "object" is not correct or contains invalid arguments</v>
      </c>
      <c r="W43" s="15" t="str">
        <f ca="1">_xll.VoseSimulate(W15,B43)</f>
        <v>Error: "object" is not correct or contains invalid arguments</v>
      </c>
      <c r="X43" s="15" t="str">
        <f ca="1">_xll.VoseSimulate(X15,B43)</f>
        <v>Error: "object" is not correct or contains invalid arguments</v>
      </c>
      <c r="Y43" s="15" t="str">
        <f ca="1">_xll.VoseSimulate(Y15,B43)</f>
        <v>Error: "object" is not correct or contains invalid arguments</v>
      </c>
      <c r="Z43" s="15" t="str">
        <f ca="1">_xll.VoseSimulate(Z15,B43)</f>
        <v>Error: "object" is not correct or contains invalid arguments</v>
      </c>
      <c r="AA43" s="15" t="str">
        <f ca="1">_xll.VoseSimulate(AA15,B43)</f>
        <v>Error: "object" is not correct or contains invalid arguments</v>
      </c>
    </row>
    <row r="44" spans="2:27" x14ac:dyDescent="0.35">
      <c r="B44" s="29">
        <v>0.5</v>
      </c>
      <c r="C44" s="15">
        <f>_xll.VoseDataPercentile(C6,B44)</f>
        <v>7.4150366526919988E-4</v>
      </c>
      <c r="D44" s="15" t="str">
        <f ca="1">_xll.VoseSimulate(D15,B44)</f>
        <v>Error: "object" is not correct or contains invalid arguments</v>
      </c>
      <c r="E44" s="15" t="str">
        <f ca="1">_xll.VoseSimulate(E15,B44)</f>
        <v>Error: "object" is not correct or contains invalid arguments</v>
      </c>
      <c r="F44" s="15" t="str">
        <f ca="1">_xll.VoseSimulate(F15,B44)</f>
        <v>Error: "object" is not correct or contains invalid arguments</v>
      </c>
      <c r="G44" s="15" t="str">
        <f ca="1">_xll.VoseSimulate(G15,B44)</f>
        <v>Error: "object" is not correct or contains invalid arguments</v>
      </c>
      <c r="H44" s="15" t="str">
        <f ca="1">_xll.VoseSimulate(H15,B44)</f>
        <v>Error: "object" is not correct or contains invalid arguments</v>
      </c>
      <c r="I44" s="15" t="str">
        <f ca="1">_xll.VoseSimulate(I15,B44)</f>
        <v>Error: "object" is not correct or contains invalid arguments</v>
      </c>
      <c r="J44" s="15" t="str">
        <f ca="1">_xll.VoseSimulate(J15,B44)</f>
        <v>Error: "object" is not correct or contains invalid arguments</v>
      </c>
      <c r="K44" s="15" t="str">
        <f ca="1">_xll.VoseSimulate(K15,B44)</f>
        <v>Error: "object" is not correct or contains invalid arguments</v>
      </c>
      <c r="L44" s="15" t="str">
        <f ca="1">_xll.VoseSimulate(L15,B44)</f>
        <v>Error: "object" is not correct or contains invalid arguments</v>
      </c>
      <c r="M44" s="15" t="str">
        <f ca="1">_xll.VoseSimulate(M15,B44)</f>
        <v>Error: "object" is not correct or contains invalid arguments</v>
      </c>
      <c r="N44" s="15" t="str">
        <f ca="1">_xll.VoseSimulate(N15,B44)</f>
        <v>Error: "object" is not correct or contains invalid arguments</v>
      </c>
      <c r="O44" s="15" t="str">
        <f ca="1">_xll.VoseSimulate(O15,B44)</f>
        <v>Error: "object" is not correct or contains invalid arguments</v>
      </c>
      <c r="P44" s="15" t="str">
        <f ca="1">_xll.VoseSimulate(P15,B44)</f>
        <v>Error: "object" is not correct or contains invalid arguments</v>
      </c>
      <c r="Q44" s="15" t="str">
        <f ca="1">_xll.VoseSimulate(Q15,B44)</f>
        <v>Error: "object" is not correct or contains invalid arguments</v>
      </c>
      <c r="R44" s="15" t="str">
        <f ca="1">_xll.VoseSimulate(R15,B44)</f>
        <v>Error: "object" is not correct or contains invalid arguments</v>
      </c>
      <c r="S44" s="15" t="str">
        <f ca="1">_xll.VoseSimulate(S15,B44)</f>
        <v>Error: "object" is not correct or contains invalid arguments</v>
      </c>
      <c r="T44" s="15" t="str">
        <f ca="1">_xll.VoseSimulate(T15,B44)</f>
        <v>Error: "object" is not correct or contains invalid arguments</v>
      </c>
      <c r="U44" s="15" t="str">
        <f ca="1">_xll.VoseSimulate(U15,B44)</f>
        <v>Error: "object" is not correct or contains invalid arguments</v>
      </c>
      <c r="V44" s="15" t="str">
        <f ca="1">_xll.VoseSimulate(V15,B44)</f>
        <v>Error: "object" is not correct or contains invalid arguments</v>
      </c>
      <c r="W44" s="15" t="str">
        <f ca="1">_xll.VoseSimulate(W15,B44)</f>
        <v>Error: "object" is not correct or contains invalid arguments</v>
      </c>
      <c r="X44" s="15" t="str">
        <f ca="1">_xll.VoseSimulate(X15,B44)</f>
        <v>Error: "object" is not correct or contains invalid arguments</v>
      </c>
      <c r="Y44" s="15" t="str">
        <f ca="1">_xll.VoseSimulate(Y15,B44)</f>
        <v>Error: "object" is not correct or contains invalid arguments</v>
      </c>
      <c r="Z44" s="15" t="str">
        <f ca="1">_xll.VoseSimulate(Z15,B44)</f>
        <v>Error: "object" is not correct or contains invalid arguments</v>
      </c>
      <c r="AA44" s="15" t="str">
        <f ca="1">_xll.VoseSimulate(AA15,B44)</f>
        <v>Error: "object" is not correct or contains invalid arguments</v>
      </c>
    </row>
    <row r="45" spans="2:27" x14ac:dyDescent="0.35">
      <c r="B45" s="29">
        <v>0.55000000000000004</v>
      </c>
      <c r="C45" s="15">
        <f>_xll.VoseDataPercentile(C6,B45)</f>
        <v>2.124752170039618E-3</v>
      </c>
      <c r="D45" s="15" t="str">
        <f ca="1">_xll.VoseSimulate(D15,B45)</f>
        <v>Error: "object" is not correct or contains invalid arguments</v>
      </c>
      <c r="E45" s="15" t="str">
        <f ca="1">_xll.VoseSimulate(E15,B45)</f>
        <v>Error: "object" is not correct or contains invalid arguments</v>
      </c>
      <c r="F45" s="15" t="str">
        <f ca="1">_xll.VoseSimulate(F15,B45)</f>
        <v>Error: "object" is not correct or contains invalid arguments</v>
      </c>
      <c r="G45" s="15" t="str">
        <f ca="1">_xll.VoseSimulate(G15,B45)</f>
        <v>Error: "object" is not correct or contains invalid arguments</v>
      </c>
      <c r="H45" s="15" t="str">
        <f ca="1">_xll.VoseSimulate(H15,B45)</f>
        <v>Error: "object" is not correct or contains invalid arguments</v>
      </c>
      <c r="I45" s="15" t="str">
        <f ca="1">_xll.VoseSimulate(I15,B45)</f>
        <v>Error: "object" is not correct or contains invalid arguments</v>
      </c>
      <c r="J45" s="15" t="str">
        <f ca="1">_xll.VoseSimulate(J15,B45)</f>
        <v>Error: "object" is not correct or contains invalid arguments</v>
      </c>
      <c r="K45" s="15" t="str">
        <f ca="1">_xll.VoseSimulate(K15,B45)</f>
        <v>Error: "object" is not correct or contains invalid arguments</v>
      </c>
      <c r="L45" s="15" t="str">
        <f ca="1">_xll.VoseSimulate(L15,B45)</f>
        <v>Error: "object" is not correct or contains invalid arguments</v>
      </c>
      <c r="M45" s="15" t="str">
        <f ca="1">_xll.VoseSimulate(M15,B45)</f>
        <v>Error: "object" is not correct or contains invalid arguments</v>
      </c>
      <c r="N45" s="15" t="str">
        <f ca="1">_xll.VoseSimulate(N15,B45)</f>
        <v>Error: "object" is not correct or contains invalid arguments</v>
      </c>
      <c r="O45" s="15" t="str">
        <f ca="1">_xll.VoseSimulate(O15,B45)</f>
        <v>Error: "object" is not correct or contains invalid arguments</v>
      </c>
      <c r="P45" s="15" t="str">
        <f ca="1">_xll.VoseSimulate(P15,B45)</f>
        <v>Error: "object" is not correct or contains invalid arguments</v>
      </c>
      <c r="Q45" s="15" t="str">
        <f ca="1">_xll.VoseSimulate(Q15,B45)</f>
        <v>Error: "object" is not correct or contains invalid arguments</v>
      </c>
      <c r="R45" s="15" t="str">
        <f ca="1">_xll.VoseSimulate(R15,B45)</f>
        <v>Error: "object" is not correct or contains invalid arguments</v>
      </c>
      <c r="S45" s="15" t="str">
        <f ca="1">_xll.VoseSimulate(S15,B45)</f>
        <v>Error: "object" is not correct or contains invalid arguments</v>
      </c>
      <c r="T45" s="15" t="str">
        <f ca="1">_xll.VoseSimulate(T15,B45)</f>
        <v>Error: "object" is not correct or contains invalid arguments</v>
      </c>
      <c r="U45" s="15" t="str">
        <f ca="1">_xll.VoseSimulate(U15,B45)</f>
        <v>Error: "object" is not correct or contains invalid arguments</v>
      </c>
      <c r="V45" s="15" t="str">
        <f ca="1">_xll.VoseSimulate(V15,B45)</f>
        <v>Error: "object" is not correct or contains invalid arguments</v>
      </c>
      <c r="W45" s="15" t="str">
        <f ca="1">_xll.VoseSimulate(W15,B45)</f>
        <v>Error: "object" is not correct or contains invalid arguments</v>
      </c>
      <c r="X45" s="15" t="str">
        <f ca="1">_xll.VoseSimulate(X15,B45)</f>
        <v>Error: "object" is not correct or contains invalid arguments</v>
      </c>
      <c r="Y45" s="15" t="str">
        <f ca="1">_xll.VoseSimulate(Y15,B45)</f>
        <v>Error: "object" is not correct or contains invalid arguments</v>
      </c>
      <c r="Z45" s="15" t="str">
        <f ca="1">_xll.VoseSimulate(Z15,B45)</f>
        <v>Error: "object" is not correct or contains invalid arguments</v>
      </c>
      <c r="AA45" s="15" t="str">
        <f ca="1">_xll.VoseSimulate(AA15,B45)</f>
        <v>Error: "object" is not correct or contains invalid arguments</v>
      </c>
    </row>
    <row r="46" spans="2:27" x14ac:dyDescent="0.35">
      <c r="B46" s="29">
        <v>0.65</v>
      </c>
      <c r="C46" s="15">
        <f>_xll.VoseDataPercentile(C6,B46)</f>
        <v>4.3145340969212324E-3</v>
      </c>
      <c r="D46" s="15" t="str">
        <f ca="1">_xll.VoseSimulate(D15,B46)</f>
        <v>Error: "object" is not correct or contains invalid arguments</v>
      </c>
      <c r="E46" s="15" t="str">
        <f ca="1">_xll.VoseSimulate(E15,B46)</f>
        <v>Error: "object" is not correct or contains invalid arguments</v>
      </c>
      <c r="F46" s="15" t="str">
        <f ca="1">_xll.VoseSimulate(F15,B46)</f>
        <v>Error: "object" is not correct or contains invalid arguments</v>
      </c>
      <c r="G46" s="15" t="str">
        <f ca="1">_xll.VoseSimulate(G15,B46)</f>
        <v>Error: "object" is not correct or contains invalid arguments</v>
      </c>
      <c r="H46" s="15" t="str">
        <f ca="1">_xll.VoseSimulate(H15,B46)</f>
        <v>Error: "object" is not correct or contains invalid arguments</v>
      </c>
      <c r="I46" s="15" t="str">
        <f ca="1">_xll.VoseSimulate(I15,B46)</f>
        <v>Error: "object" is not correct or contains invalid arguments</v>
      </c>
      <c r="J46" s="15" t="str">
        <f ca="1">_xll.VoseSimulate(J15,B46)</f>
        <v>Error: "object" is not correct or contains invalid arguments</v>
      </c>
      <c r="K46" s="15" t="str">
        <f ca="1">_xll.VoseSimulate(K15,B46)</f>
        <v>Error: "object" is not correct or contains invalid arguments</v>
      </c>
      <c r="L46" s="15" t="str">
        <f ca="1">_xll.VoseSimulate(L15,B46)</f>
        <v>Error: "object" is not correct or contains invalid arguments</v>
      </c>
      <c r="M46" s="15" t="str">
        <f ca="1">_xll.VoseSimulate(M15,B46)</f>
        <v>Error: "object" is not correct or contains invalid arguments</v>
      </c>
      <c r="N46" s="15" t="str">
        <f ca="1">_xll.VoseSimulate(N15,B46)</f>
        <v>Error: "object" is not correct or contains invalid arguments</v>
      </c>
      <c r="O46" s="15" t="str">
        <f ca="1">_xll.VoseSimulate(O15,B46)</f>
        <v>Error: "object" is not correct or contains invalid arguments</v>
      </c>
      <c r="P46" s="15" t="str">
        <f ca="1">_xll.VoseSimulate(P15,B46)</f>
        <v>Error: "object" is not correct or contains invalid arguments</v>
      </c>
      <c r="Q46" s="15" t="str">
        <f ca="1">_xll.VoseSimulate(Q15,B46)</f>
        <v>Error: "object" is not correct or contains invalid arguments</v>
      </c>
      <c r="R46" s="15" t="str">
        <f ca="1">_xll.VoseSimulate(R15,B46)</f>
        <v>Error: "object" is not correct or contains invalid arguments</v>
      </c>
      <c r="S46" s="15" t="str">
        <f ca="1">_xll.VoseSimulate(S15,B46)</f>
        <v>Error: "object" is not correct or contains invalid arguments</v>
      </c>
      <c r="T46" s="15" t="str">
        <f ca="1">_xll.VoseSimulate(T15,B46)</f>
        <v>Error: "object" is not correct or contains invalid arguments</v>
      </c>
      <c r="U46" s="15" t="str">
        <f ca="1">_xll.VoseSimulate(U15,B46)</f>
        <v>Error: "object" is not correct or contains invalid arguments</v>
      </c>
      <c r="V46" s="15" t="str">
        <f ca="1">_xll.VoseSimulate(V15,B46)</f>
        <v>Error: "object" is not correct or contains invalid arguments</v>
      </c>
      <c r="W46" s="15" t="str">
        <f ca="1">_xll.VoseSimulate(W15,B46)</f>
        <v>Error: "object" is not correct or contains invalid arguments</v>
      </c>
      <c r="X46" s="15" t="str">
        <f ca="1">_xll.VoseSimulate(X15,B46)</f>
        <v>Error: "object" is not correct or contains invalid arguments</v>
      </c>
      <c r="Y46" s="15" t="str">
        <f ca="1">_xll.VoseSimulate(Y15,B46)</f>
        <v>Error: "object" is not correct or contains invalid arguments</v>
      </c>
      <c r="Z46" s="15" t="str">
        <f ca="1">_xll.VoseSimulate(Z15,B46)</f>
        <v>Error: "object" is not correct or contains invalid arguments</v>
      </c>
      <c r="AA46" s="15" t="str">
        <f ca="1">_xll.VoseSimulate(AA15,B46)</f>
        <v>Error: "object" is not correct or contains invalid arguments</v>
      </c>
    </row>
    <row r="47" spans="2:27" x14ac:dyDescent="0.35">
      <c r="B47" s="29">
        <v>0.7</v>
      </c>
      <c r="C47" s="15">
        <f>_xll.VoseDataPercentile(C6,B47)</f>
        <v>5.7433660346767551E-3</v>
      </c>
      <c r="D47" s="15" t="str">
        <f ca="1">_xll.VoseSimulate(D15,B47)</f>
        <v>Error: "object" is not correct or contains invalid arguments</v>
      </c>
      <c r="E47" s="15" t="str">
        <f ca="1">_xll.VoseSimulate(E15,B47)</f>
        <v>Error: "object" is not correct or contains invalid arguments</v>
      </c>
      <c r="F47" s="15" t="str">
        <f ca="1">_xll.VoseSimulate(F15,B47)</f>
        <v>Error: "object" is not correct or contains invalid arguments</v>
      </c>
      <c r="G47" s="15" t="str">
        <f ca="1">_xll.VoseSimulate(G15,B47)</f>
        <v>Error: "object" is not correct or contains invalid arguments</v>
      </c>
      <c r="H47" s="15" t="str">
        <f ca="1">_xll.VoseSimulate(H15,B47)</f>
        <v>Error: "object" is not correct or contains invalid arguments</v>
      </c>
      <c r="I47" s="15" t="str">
        <f ca="1">_xll.VoseSimulate(I15,B47)</f>
        <v>Error: "object" is not correct or contains invalid arguments</v>
      </c>
      <c r="J47" s="15" t="str">
        <f ca="1">_xll.VoseSimulate(J15,B47)</f>
        <v>Error: "object" is not correct or contains invalid arguments</v>
      </c>
      <c r="K47" s="15" t="str">
        <f ca="1">_xll.VoseSimulate(K15,B47)</f>
        <v>Error: "object" is not correct or contains invalid arguments</v>
      </c>
      <c r="L47" s="15" t="str">
        <f ca="1">_xll.VoseSimulate(L15,B47)</f>
        <v>Error: "object" is not correct or contains invalid arguments</v>
      </c>
      <c r="M47" s="15" t="str">
        <f ca="1">_xll.VoseSimulate(M15,B47)</f>
        <v>Error: "object" is not correct or contains invalid arguments</v>
      </c>
      <c r="N47" s="15" t="str">
        <f ca="1">_xll.VoseSimulate(N15,B47)</f>
        <v>Error: "object" is not correct or contains invalid arguments</v>
      </c>
      <c r="O47" s="15" t="str">
        <f ca="1">_xll.VoseSimulate(O15,B47)</f>
        <v>Error: "object" is not correct or contains invalid arguments</v>
      </c>
      <c r="P47" s="15" t="str">
        <f ca="1">_xll.VoseSimulate(P15,B47)</f>
        <v>Error: "object" is not correct or contains invalid arguments</v>
      </c>
      <c r="Q47" s="15" t="str">
        <f ca="1">_xll.VoseSimulate(Q15,B47)</f>
        <v>Error: "object" is not correct or contains invalid arguments</v>
      </c>
      <c r="R47" s="15" t="str">
        <f ca="1">_xll.VoseSimulate(R15,B47)</f>
        <v>Error: "object" is not correct or contains invalid arguments</v>
      </c>
      <c r="S47" s="15" t="str">
        <f ca="1">_xll.VoseSimulate(S15,B47)</f>
        <v>Error: "object" is not correct or contains invalid arguments</v>
      </c>
      <c r="T47" s="15" t="str">
        <f ca="1">_xll.VoseSimulate(T15,B47)</f>
        <v>Error: "object" is not correct or contains invalid arguments</v>
      </c>
      <c r="U47" s="15" t="str">
        <f ca="1">_xll.VoseSimulate(U15,B47)</f>
        <v>Error: "object" is not correct or contains invalid arguments</v>
      </c>
      <c r="V47" s="15" t="str">
        <f ca="1">_xll.VoseSimulate(V15,B47)</f>
        <v>Error: "object" is not correct or contains invalid arguments</v>
      </c>
      <c r="W47" s="15" t="str">
        <f ca="1">_xll.VoseSimulate(W15,B47)</f>
        <v>Error: "object" is not correct or contains invalid arguments</v>
      </c>
      <c r="X47" s="15" t="str">
        <f ca="1">_xll.VoseSimulate(X15,B47)</f>
        <v>Error: "object" is not correct or contains invalid arguments</v>
      </c>
      <c r="Y47" s="15" t="str">
        <f ca="1">_xll.VoseSimulate(Y15,B47)</f>
        <v>Error: "object" is not correct or contains invalid arguments</v>
      </c>
      <c r="Z47" s="15" t="str">
        <f ca="1">_xll.VoseSimulate(Z15,B47)</f>
        <v>Error: "object" is not correct or contains invalid arguments</v>
      </c>
      <c r="AA47" s="15" t="str">
        <f ca="1">_xll.VoseSimulate(AA15,B47)</f>
        <v>Error: "object" is not correct or contains invalid arguments</v>
      </c>
    </row>
    <row r="48" spans="2:27" x14ac:dyDescent="0.35">
      <c r="B48" s="29">
        <v>0.75</v>
      </c>
      <c r="C48" s="15">
        <f>_xll.VoseDataPercentile(C6,B48)</f>
        <v>7.5060444098557317E-3</v>
      </c>
      <c r="D48" s="15" t="str">
        <f ca="1">_xll.VoseSimulate(D15,B48)</f>
        <v>Error: "object" is not correct or contains invalid arguments</v>
      </c>
      <c r="E48" s="15" t="str">
        <f ca="1">_xll.VoseSimulate(E15,B48)</f>
        <v>Error: "object" is not correct or contains invalid arguments</v>
      </c>
      <c r="F48" s="15" t="str">
        <f ca="1">_xll.VoseSimulate(F15,B48)</f>
        <v>Error: "object" is not correct or contains invalid arguments</v>
      </c>
      <c r="G48" s="15" t="str">
        <f ca="1">_xll.VoseSimulate(G15,B48)</f>
        <v>Error: "object" is not correct or contains invalid arguments</v>
      </c>
      <c r="H48" s="15" t="str">
        <f ca="1">_xll.VoseSimulate(H15,B48)</f>
        <v>Error: "object" is not correct or contains invalid arguments</v>
      </c>
      <c r="I48" s="15" t="str">
        <f ca="1">_xll.VoseSimulate(I15,B48)</f>
        <v>Error: "object" is not correct or contains invalid arguments</v>
      </c>
      <c r="J48" s="15" t="str">
        <f ca="1">_xll.VoseSimulate(J15,B48)</f>
        <v>Error: "object" is not correct or contains invalid arguments</v>
      </c>
      <c r="K48" s="15" t="str">
        <f ca="1">_xll.VoseSimulate(K15,B48)</f>
        <v>Error: "object" is not correct or contains invalid arguments</v>
      </c>
      <c r="L48" s="15" t="str">
        <f ca="1">_xll.VoseSimulate(L15,B48)</f>
        <v>Error: "object" is not correct or contains invalid arguments</v>
      </c>
      <c r="M48" s="15" t="str">
        <f ca="1">_xll.VoseSimulate(M15,B48)</f>
        <v>Error: "object" is not correct or contains invalid arguments</v>
      </c>
      <c r="N48" s="15" t="str">
        <f ca="1">_xll.VoseSimulate(N15,B48)</f>
        <v>Error: "object" is not correct or contains invalid arguments</v>
      </c>
      <c r="O48" s="15" t="str">
        <f ca="1">_xll.VoseSimulate(O15,B48)</f>
        <v>Error: "object" is not correct or contains invalid arguments</v>
      </c>
      <c r="P48" s="15" t="str">
        <f ca="1">_xll.VoseSimulate(P15,B48)</f>
        <v>Error: "object" is not correct or contains invalid arguments</v>
      </c>
      <c r="Q48" s="15" t="str">
        <f ca="1">_xll.VoseSimulate(Q15,B48)</f>
        <v>Error: "object" is not correct or contains invalid arguments</v>
      </c>
      <c r="R48" s="15" t="str">
        <f ca="1">_xll.VoseSimulate(R15,B48)</f>
        <v>Error: "object" is not correct or contains invalid arguments</v>
      </c>
      <c r="S48" s="15" t="str">
        <f ca="1">_xll.VoseSimulate(S15,B48)</f>
        <v>Error: "object" is not correct or contains invalid arguments</v>
      </c>
      <c r="T48" s="15" t="str">
        <f ca="1">_xll.VoseSimulate(T15,B48)</f>
        <v>Error: "object" is not correct or contains invalid arguments</v>
      </c>
      <c r="U48" s="15" t="str">
        <f ca="1">_xll.VoseSimulate(U15,B48)</f>
        <v>Error: "object" is not correct or contains invalid arguments</v>
      </c>
      <c r="V48" s="15" t="str">
        <f ca="1">_xll.VoseSimulate(V15,B48)</f>
        <v>Error: "object" is not correct or contains invalid arguments</v>
      </c>
      <c r="W48" s="15" t="str">
        <f ca="1">_xll.VoseSimulate(W15,B48)</f>
        <v>Error: "object" is not correct or contains invalid arguments</v>
      </c>
      <c r="X48" s="15" t="str">
        <f ca="1">_xll.VoseSimulate(X15,B48)</f>
        <v>Error: "object" is not correct or contains invalid arguments</v>
      </c>
      <c r="Y48" s="15" t="str">
        <f ca="1">_xll.VoseSimulate(Y15,B48)</f>
        <v>Error: "object" is not correct or contains invalid arguments</v>
      </c>
      <c r="Z48" s="15" t="str">
        <f ca="1">_xll.VoseSimulate(Z15,B48)</f>
        <v>Error: "object" is not correct or contains invalid arguments</v>
      </c>
      <c r="AA48" s="15" t="str">
        <f ca="1">_xll.VoseSimulate(AA15,B48)</f>
        <v>Error: "object" is not correct or contains invalid arguments</v>
      </c>
    </row>
    <row r="49" spans="2:27" x14ac:dyDescent="0.35">
      <c r="B49" s="29">
        <v>0.85</v>
      </c>
      <c r="C49" s="15">
        <f>_xll.VoseDataPercentile(C6,B49)</f>
        <v>1.256303755765369E-2</v>
      </c>
      <c r="D49" s="15" t="str">
        <f ca="1">_xll.VoseSimulate(D15,B49)</f>
        <v>Error: "object" is not correct or contains invalid arguments</v>
      </c>
      <c r="E49" s="15" t="str">
        <f ca="1">_xll.VoseSimulate(E15,B49)</f>
        <v>Error: "object" is not correct or contains invalid arguments</v>
      </c>
      <c r="F49" s="15" t="str">
        <f ca="1">_xll.VoseSimulate(F15,B49)</f>
        <v>Error: "object" is not correct or contains invalid arguments</v>
      </c>
      <c r="G49" s="15" t="str">
        <f ca="1">_xll.VoseSimulate(G15,B49)</f>
        <v>Error: "object" is not correct or contains invalid arguments</v>
      </c>
      <c r="H49" s="15" t="str">
        <f ca="1">_xll.VoseSimulate(H15,B49)</f>
        <v>Error: "object" is not correct or contains invalid arguments</v>
      </c>
      <c r="I49" s="15" t="str">
        <f ca="1">_xll.VoseSimulate(I15,B49)</f>
        <v>Error: "object" is not correct or contains invalid arguments</v>
      </c>
      <c r="J49" s="15" t="str">
        <f ca="1">_xll.VoseSimulate(J15,B49)</f>
        <v>Error: "object" is not correct or contains invalid arguments</v>
      </c>
      <c r="K49" s="15" t="str">
        <f ca="1">_xll.VoseSimulate(K15,B49)</f>
        <v>Error: "object" is not correct or contains invalid arguments</v>
      </c>
      <c r="L49" s="15" t="str">
        <f ca="1">_xll.VoseSimulate(L15,B49)</f>
        <v>Error: "object" is not correct or contains invalid arguments</v>
      </c>
      <c r="M49" s="15" t="str">
        <f ca="1">_xll.VoseSimulate(M15,B49)</f>
        <v>Error: "object" is not correct or contains invalid arguments</v>
      </c>
      <c r="N49" s="15" t="str">
        <f ca="1">_xll.VoseSimulate(N15,B49)</f>
        <v>Error: "object" is not correct or contains invalid arguments</v>
      </c>
      <c r="O49" s="15" t="str">
        <f ca="1">_xll.VoseSimulate(O15,B49)</f>
        <v>Error: "object" is not correct or contains invalid arguments</v>
      </c>
      <c r="P49" s="15" t="str">
        <f ca="1">_xll.VoseSimulate(P15,B49)</f>
        <v>Error: "object" is not correct or contains invalid arguments</v>
      </c>
      <c r="Q49" s="15" t="str">
        <f ca="1">_xll.VoseSimulate(Q15,B49)</f>
        <v>Error: "object" is not correct or contains invalid arguments</v>
      </c>
      <c r="R49" s="15" t="str">
        <f ca="1">_xll.VoseSimulate(R15,B49)</f>
        <v>Error: "object" is not correct or contains invalid arguments</v>
      </c>
      <c r="S49" s="15" t="str">
        <f ca="1">_xll.VoseSimulate(S15,B49)</f>
        <v>Error: "object" is not correct or contains invalid arguments</v>
      </c>
      <c r="T49" s="15" t="str">
        <f ca="1">_xll.VoseSimulate(T15,B49)</f>
        <v>Error: "object" is not correct or contains invalid arguments</v>
      </c>
      <c r="U49" s="15" t="str">
        <f ca="1">_xll.VoseSimulate(U15,B49)</f>
        <v>Error: "object" is not correct or contains invalid arguments</v>
      </c>
      <c r="V49" s="15" t="str">
        <f ca="1">_xll.VoseSimulate(V15,B49)</f>
        <v>Error: "object" is not correct or contains invalid arguments</v>
      </c>
      <c r="W49" s="15" t="str">
        <f ca="1">_xll.VoseSimulate(W15,B49)</f>
        <v>Error: "object" is not correct or contains invalid arguments</v>
      </c>
      <c r="X49" s="15" t="str">
        <f ca="1">_xll.VoseSimulate(X15,B49)</f>
        <v>Error: "object" is not correct or contains invalid arguments</v>
      </c>
      <c r="Y49" s="15" t="str">
        <f ca="1">_xll.VoseSimulate(Y15,B49)</f>
        <v>Error: "object" is not correct or contains invalid arguments</v>
      </c>
      <c r="Z49" s="15" t="str">
        <f ca="1">_xll.VoseSimulate(Z15,B49)</f>
        <v>Error: "object" is not correct or contains invalid arguments</v>
      </c>
      <c r="AA49" s="15" t="str">
        <f ca="1">_xll.VoseSimulate(AA15,B49)</f>
        <v>Error: "object" is not correct or contains invalid arguments</v>
      </c>
    </row>
    <row r="50" spans="2:27" x14ac:dyDescent="0.35">
      <c r="B50" s="29">
        <v>0.95</v>
      </c>
      <c r="C50" s="15">
        <f>_xll.VoseDataPercentile(C6,B50)</f>
        <v>2.4006683944098783E-2</v>
      </c>
      <c r="D50" s="15" t="str">
        <f ca="1">_xll.VoseSimulate(D15,B50)</f>
        <v>Error: "object" is not correct or contains invalid arguments</v>
      </c>
      <c r="E50" s="15" t="str">
        <f ca="1">_xll.VoseSimulate(E15,B50)</f>
        <v>Error: "object" is not correct or contains invalid arguments</v>
      </c>
      <c r="F50" s="15" t="str">
        <f ca="1">_xll.VoseSimulate(F15,B50)</f>
        <v>Error: "object" is not correct or contains invalid arguments</v>
      </c>
      <c r="G50" s="15" t="str">
        <f ca="1">_xll.VoseSimulate(G15,B50)</f>
        <v>Error: "object" is not correct or contains invalid arguments</v>
      </c>
      <c r="H50" s="15" t="str">
        <f ca="1">_xll.VoseSimulate(H15,B50)</f>
        <v>Error: "object" is not correct or contains invalid arguments</v>
      </c>
      <c r="I50" s="15" t="str">
        <f ca="1">_xll.VoseSimulate(I15,B50)</f>
        <v>Error: "object" is not correct or contains invalid arguments</v>
      </c>
      <c r="J50" s="15" t="str">
        <f ca="1">_xll.VoseSimulate(J15,B50)</f>
        <v>Error: "object" is not correct or contains invalid arguments</v>
      </c>
      <c r="K50" s="15" t="str">
        <f ca="1">_xll.VoseSimulate(K15,B50)</f>
        <v>Error: "object" is not correct or contains invalid arguments</v>
      </c>
      <c r="L50" s="15" t="str">
        <f ca="1">_xll.VoseSimulate(L15,B50)</f>
        <v>Error: "object" is not correct or contains invalid arguments</v>
      </c>
      <c r="M50" s="15" t="str">
        <f ca="1">_xll.VoseSimulate(M15,B50)</f>
        <v>Error: "object" is not correct or contains invalid arguments</v>
      </c>
      <c r="N50" s="15" t="str">
        <f ca="1">_xll.VoseSimulate(N15,B50)</f>
        <v>Error: "object" is not correct or contains invalid arguments</v>
      </c>
      <c r="O50" s="15" t="str">
        <f ca="1">_xll.VoseSimulate(O15,B50)</f>
        <v>Error: "object" is not correct or contains invalid arguments</v>
      </c>
      <c r="P50" s="15" t="str">
        <f ca="1">_xll.VoseSimulate(P15,B50)</f>
        <v>Error: "object" is not correct or contains invalid arguments</v>
      </c>
      <c r="Q50" s="15" t="str">
        <f ca="1">_xll.VoseSimulate(Q15,B50)</f>
        <v>Error: "object" is not correct or contains invalid arguments</v>
      </c>
      <c r="R50" s="15" t="str">
        <f ca="1">_xll.VoseSimulate(R15,B50)</f>
        <v>Error: "object" is not correct or contains invalid arguments</v>
      </c>
      <c r="S50" s="15" t="str">
        <f ca="1">_xll.VoseSimulate(S15,B50)</f>
        <v>Error: "object" is not correct or contains invalid arguments</v>
      </c>
      <c r="T50" s="15" t="str">
        <f ca="1">_xll.VoseSimulate(T15,B50)</f>
        <v>Error: "object" is not correct or contains invalid arguments</v>
      </c>
      <c r="U50" s="15" t="str">
        <f ca="1">_xll.VoseSimulate(U15,B50)</f>
        <v>Error: "object" is not correct or contains invalid arguments</v>
      </c>
      <c r="V50" s="15" t="str">
        <f ca="1">_xll.VoseSimulate(V15,B50)</f>
        <v>Error: "object" is not correct or contains invalid arguments</v>
      </c>
      <c r="W50" s="15" t="str">
        <f ca="1">_xll.VoseSimulate(W15,B50)</f>
        <v>Error: "object" is not correct or contains invalid arguments</v>
      </c>
      <c r="X50" s="15" t="str">
        <f ca="1">_xll.VoseSimulate(X15,B50)</f>
        <v>Error: "object" is not correct or contains invalid arguments</v>
      </c>
      <c r="Y50" s="15" t="str">
        <f ca="1">_xll.VoseSimulate(Y15,B50)</f>
        <v>Error: "object" is not correct or contains invalid arguments</v>
      </c>
      <c r="Z50" s="15" t="str">
        <f ca="1">_xll.VoseSimulate(Z15,B50)</f>
        <v>Error: "object" is not correct or contains invalid arguments</v>
      </c>
      <c r="AA50" s="15" t="str">
        <f ca="1">_xll.VoseSimulate(AA15,B50)</f>
        <v>Error: "object" is not correct or contains invalid arguments</v>
      </c>
    </row>
    <row r="51" spans="2:27" x14ac:dyDescent="0.35">
      <c r="B51" s="30">
        <v>0.99</v>
      </c>
      <c r="C51" s="16">
        <f>_xll.VoseDataPercentile(C6,B51)</f>
        <v>3.5659663922364436E-2</v>
      </c>
      <c r="D51" s="16" t="str">
        <f ca="1">_xll.VoseSimulate(D15,B51)</f>
        <v>Error: "object" is not correct or contains invalid arguments</v>
      </c>
      <c r="E51" s="16" t="str">
        <f ca="1">_xll.VoseSimulate(E15,B51)</f>
        <v>Error: "object" is not correct or contains invalid arguments</v>
      </c>
      <c r="F51" s="16" t="str">
        <f ca="1">_xll.VoseSimulate(F15,B51)</f>
        <v>Error: "object" is not correct or contains invalid arguments</v>
      </c>
      <c r="G51" s="16" t="str">
        <f ca="1">_xll.VoseSimulate(G15,B51)</f>
        <v>Error: "object" is not correct or contains invalid arguments</v>
      </c>
      <c r="H51" s="16" t="str">
        <f ca="1">_xll.VoseSimulate(H15,B51)</f>
        <v>Error: "object" is not correct or contains invalid arguments</v>
      </c>
      <c r="I51" s="16" t="str">
        <f ca="1">_xll.VoseSimulate(I15,B51)</f>
        <v>Error: "object" is not correct or contains invalid arguments</v>
      </c>
      <c r="J51" s="16" t="str">
        <f ca="1">_xll.VoseSimulate(J15,B51)</f>
        <v>Error: "object" is not correct or contains invalid arguments</v>
      </c>
      <c r="K51" s="16" t="str">
        <f ca="1">_xll.VoseSimulate(K15,B51)</f>
        <v>Error: "object" is not correct or contains invalid arguments</v>
      </c>
      <c r="L51" s="16" t="str">
        <f ca="1">_xll.VoseSimulate(L15,B51)</f>
        <v>Error: "object" is not correct or contains invalid arguments</v>
      </c>
      <c r="M51" s="16" t="str">
        <f ca="1">_xll.VoseSimulate(M15,B51)</f>
        <v>Error: "object" is not correct or contains invalid arguments</v>
      </c>
      <c r="N51" s="16" t="str">
        <f ca="1">_xll.VoseSimulate(N15,B51)</f>
        <v>Error: "object" is not correct or contains invalid arguments</v>
      </c>
      <c r="O51" s="16" t="str">
        <f ca="1">_xll.VoseSimulate(O15,B51)</f>
        <v>Error: "object" is not correct or contains invalid arguments</v>
      </c>
      <c r="P51" s="16" t="str">
        <f ca="1">_xll.VoseSimulate(P15,B51)</f>
        <v>Error: "object" is not correct or contains invalid arguments</v>
      </c>
      <c r="Q51" s="16" t="str">
        <f ca="1">_xll.VoseSimulate(Q15,B51)</f>
        <v>Error: "object" is not correct or contains invalid arguments</v>
      </c>
      <c r="R51" s="16" t="str">
        <f ca="1">_xll.VoseSimulate(R15,B51)</f>
        <v>Error: "object" is not correct or contains invalid arguments</v>
      </c>
      <c r="S51" s="16" t="str">
        <f ca="1">_xll.VoseSimulate(S15,B51)</f>
        <v>Error: "object" is not correct or contains invalid arguments</v>
      </c>
      <c r="T51" s="16" t="str">
        <f ca="1">_xll.VoseSimulate(T15,B51)</f>
        <v>Error: "object" is not correct or contains invalid arguments</v>
      </c>
      <c r="U51" s="16" t="str">
        <f ca="1">_xll.VoseSimulate(U15,B51)</f>
        <v>Error: "object" is not correct or contains invalid arguments</v>
      </c>
      <c r="V51" s="16" t="str">
        <f ca="1">_xll.VoseSimulate(V15,B51)</f>
        <v>Error: "object" is not correct or contains invalid arguments</v>
      </c>
      <c r="W51" s="16" t="str">
        <f ca="1">_xll.VoseSimulate(W15,B51)</f>
        <v>Error: "object" is not correct or contains invalid arguments</v>
      </c>
      <c r="X51" s="16" t="str">
        <f ca="1">_xll.VoseSimulate(X15,B51)</f>
        <v>Error: "object" is not correct or contains invalid arguments</v>
      </c>
      <c r="Y51" s="16" t="str">
        <f ca="1">_xll.VoseSimulate(Y15,B51)</f>
        <v>Error: "object" is not correct or contains invalid arguments</v>
      </c>
      <c r="Z51" s="16" t="str">
        <f ca="1">_xll.VoseSimulate(Z15,B51)</f>
        <v>Error: "object" is not correct or contains invalid arguments</v>
      </c>
      <c r="AA51" s="16" t="str">
        <f ca="1">_xll.VoseSimulate(AA15,B51)</f>
        <v>Error: "object" is not correct or contains invalid arguments</v>
      </c>
    </row>
    <row r="53" spans="2:27" x14ac:dyDescent="0.35">
      <c r="B53" s="17"/>
    </row>
    <row r="54" spans="2:27" x14ac:dyDescent="0.35">
      <c r="B54" s="54" t="s">
        <v>54</v>
      </c>
      <c r="C54" s="55"/>
    </row>
    <row r="55" spans="2:27" x14ac:dyDescent="0.35">
      <c r="B55" s="17" t="s">
        <v>103</v>
      </c>
    </row>
    <row r="56" spans="2:27" x14ac:dyDescent="0.35">
      <c r="B56" s="17" t="s">
        <v>104</v>
      </c>
    </row>
    <row r="57" spans="2:27" x14ac:dyDescent="0.35">
      <c r="B57" s="17" t="s">
        <v>105</v>
      </c>
    </row>
    <row r="58" spans="2:27" x14ac:dyDescent="0.35">
      <c r="B58" s="17" t="s">
        <v>106</v>
      </c>
    </row>
  </sheetData>
  <mergeCells count="3">
    <mergeCell ref="B3:D3"/>
    <mergeCell ref="D10:G10"/>
    <mergeCell ref="B54:C54"/>
  </mergeCells>
  <conditionalFormatting sqref="D18:AA18">
    <cfRule type="cellIs" dxfId="44" priority="1" stopIfTrue="1" operator="equal">
      <formula>1</formula>
    </cfRule>
  </conditionalFormatting>
  <conditionalFormatting sqref="D20:AA20">
    <cfRule type="cellIs" dxfId="43" priority="2" stopIfTrue="1" operator="equal">
      <formula>1</formula>
    </cfRule>
  </conditionalFormatting>
  <conditionalFormatting sqref="D22:AA22">
    <cfRule type="cellIs" dxfId="42" priority="3" stopIfTrue="1" operator="equal">
      <formula>1</formula>
    </cfRule>
  </conditionalFormatting>
  <conditionalFormatting sqref="D24:AA24">
    <cfRule type="cellIs" dxfId="41" priority="4" stopIfTrue="1" operator="equal">
      <formula>1</formula>
    </cfRule>
  </conditionalFormatting>
  <conditionalFormatting sqref="D26:AA26">
    <cfRule type="cellIs" dxfId="40" priority="5" stopIfTrue="1" operator="equal">
      <formula>1</formula>
    </cfRule>
  </conditionalFormatting>
  <dataValidations count="1">
    <dataValidation type="list" allowBlank="1" showInputMessage="1" showErrorMessage="1" sqref="C8">
      <formula1>"AIC, SIC, HQIC"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B3:N32"/>
  <sheetViews>
    <sheetView workbookViewId="0">
      <selection activeCell="E8" sqref="E8"/>
    </sheetView>
  </sheetViews>
  <sheetFormatPr defaultRowHeight="14.5" x14ac:dyDescent="0.35"/>
  <cols>
    <col min="2" max="13" width="22.6328125" customWidth="1"/>
  </cols>
  <sheetData>
    <row r="3" spans="2:14" ht="33" customHeight="1" x14ac:dyDescent="0.5">
      <c r="B3" s="50" t="s">
        <v>24</v>
      </c>
      <c r="C3" s="50"/>
      <c r="D3" s="50"/>
    </row>
    <row r="6" spans="2:14" x14ac:dyDescent="0.35">
      <c r="B6" s="5" t="s">
        <v>25</v>
      </c>
      <c r="C6" s="5" t="str">
        <f>_xll.VoseDataObject(BMYTS!C3:C1259)</f>
        <v>VoseDataObject('[StockPriceDistributionAndTimeSeriesFit.xlsx]BMYTS'!C3:C1259)</v>
      </c>
      <c r="D6" s="5"/>
      <c r="E6" s="5"/>
      <c r="F6" s="5"/>
      <c r="G6" s="5"/>
      <c r="H6" s="5"/>
      <c r="I6" s="5"/>
      <c r="J6" s="5"/>
      <c r="K6" s="5"/>
      <c r="L6" s="5"/>
      <c r="M6" s="5"/>
    </row>
    <row r="7" spans="2:14" x14ac:dyDescent="0.35">
      <c r="B7" s="5" t="s">
        <v>26</v>
      </c>
      <c r="C7" s="5">
        <v>1257</v>
      </c>
      <c r="D7" s="5"/>
      <c r="E7" s="5"/>
      <c r="F7" s="5"/>
      <c r="G7" s="5"/>
      <c r="H7" s="5"/>
      <c r="I7" s="5"/>
      <c r="J7" s="5"/>
      <c r="K7" s="5"/>
      <c r="L7" s="5"/>
      <c r="M7" s="5"/>
    </row>
    <row r="8" spans="2:14" x14ac:dyDescent="0.35">
      <c r="B8" s="5" t="s">
        <v>52</v>
      </c>
      <c r="C8" s="6" t="s">
        <v>46</v>
      </c>
      <c r="D8" s="7" t="s">
        <v>53</v>
      </c>
      <c r="E8" s="5"/>
      <c r="F8" s="5"/>
      <c r="G8" s="5"/>
      <c r="H8" s="5"/>
      <c r="I8" s="5"/>
      <c r="J8" s="5"/>
      <c r="K8" s="5"/>
      <c r="L8" s="5"/>
      <c r="M8" s="5"/>
    </row>
    <row r="9" spans="2:14" x14ac:dyDescent="0.35"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2:14" x14ac:dyDescent="0.35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2:14" x14ac:dyDescent="0.35">
      <c r="B11" s="8" t="s">
        <v>39</v>
      </c>
      <c r="C11" s="9" t="str">
        <f>_xll.VoseTimeOptimalFitObject(C15:M15,IF(C8="AIC",1,IF(C8="SIC",2,3)))</f>
        <v>Error: array is not valid. Please refer to the help file for allowed options</v>
      </c>
      <c r="D11" s="9"/>
      <c r="E11" s="9"/>
      <c r="F11" s="9"/>
      <c r="G11" s="9"/>
      <c r="H11" s="9"/>
      <c r="I11" s="9"/>
      <c r="J11" s="9"/>
      <c r="K11" s="9"/>
      <c r="L11" s="9"/>
      <c r="M11" s="10"/>
    </row>
    <row r="12" spans="2:14" x14ac:dyDescent="0.35">
      <c r="B12" s="11" t="s">
        <v>40</v>
      </c>
      <c r="C12" s="12" t="str">
        <f ca="1">_xll.VoseTimeBMAObject(C15:M15)</f>
        <v>VoseTimeBMA('[StockPriceDistributionAndTimeSeriesFit.xlsx]BMY TimeSeriesFit Report'!C15:M15)</v>
      </c>
      <c r="D12" s="12"/>
      <c r="E12" s="12"/>
      <c r="F12" s="12"/>
      <c r="G12" s="12"/>
      <c r="H12" s="12"/>
      <c r="I12" s="12"/>
      <c r="J12" s="12"/>
      <c r="K12" s="12"/>
      <c r="L12" s="12"/>
      <c r="M12" s="13"/>
    </row>
    <row r="13" spans="2:14" x14ac:dyDescent="0.35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2:14" x14ac:dyDescent="0.35">
      <c r="B14" s="14" t="s">
        <v>41</v>
      </c>
      <c r="C14" s="14" t="s">
        <v>35</v>
      </c>
      <c r="D14" s="14" t="s">
        <v>28</v>
      </c>
      <c r="E14" s="14" t="s">
        <v>27</v>
      </c>
      <c r="F14" s="14" t="s">
        <v>34</v>
      </c>
      <c r="G14" s="14" t="s">
        <v>32</v>
      </c>
      <c r="H14" s="14" t="s">
        <v>29</v>
      </c>
      <c r="I14" s="14" t="s">
        <v>30</v>
      </c>
      <c r="J14" s="14" t="s">
        <v>33</v>
      </c>
      <c r="K14" s="14" t="s">
        <v>36</v>
      </c>
      <c r="L14" s="14" t="s">
        <v>31</v>
      </c>
      <c r="M14" s="14" t="s">
        <v>37</v>
      </c>
    </row>
    <row r="15" spans="2:14" x14ac:dyDescent="0.35">
      <c r="B15" s="15" t="s">
        <v>42</v>
      </c>
      <c r="C15" s="15" t="str">
        <f ca="1">_xll.VoseTimeGBMAJFitObject(C6,FALSE,TRUE,)</f>
        <v>Error: {Data} array is invalid</v>
      </c>
      <c r="D15" s="15" t="str">
        <f ca="1">_xll.VoseTimeARCHFitObject(C6,FALSE,TRUE,)</f>
        <v>Error: {Data} array is invalid</v>
      </c>
      <c r="E15" s="15" t="str">
        <f ca="1">_xll.VoseTimeAPARCHFitObject(C6,FALSE,TRUE,)</f>
        <v>Error: {Data} array is invalid</v>
      </c>
      <c r="F15" s="15" t="str">
        <f ca="1">_xll.VoseTimeGBMFitObject(C6,,,FALSE,TRUE,)</f>
        <v>Error: {Data} array is invalid</v>
      </c>
      <c r="G15" s="15" t="str">
        <f ca="1">_xll.VoseTimeEGARCHFitObject(C6,FALSE,TRUE,)</f>
        <v>Error: {Data} array is invalid</v>
      </c>
      <c r="H15" s="15" t="str">
        <f ca="1">_xll.VoseTimeAR1FitObject(C6,FALSE,TRUE,)</f>
        <v>Error: {Data} array is invalid</v>
      </c>
      <c r="I15" s="15" t="str">
        <f ca="1">_xll.VoseTimeAR2FitObject(C6,FALSE,TRUE,)</f>
        <v>Error: {Data} array is invalid</v>
      </c>
      <c r="J15" s="15" t="str">
        <f ca="1">_xll.VoseTimeGARCHFitObject(C6,FALSE,TRUE,)</f>
        <v>Error: {Data} array is invalid</v>
      </c>
      <c r="K15" s="15" t="str">
        <f ca="1">_xll.VoseTimeMA1FitObject(C6,FALSE,TRUE,)</f>
        <v>Error: {Data} array is invalid</v>
      </c>
      <c r="L15" s="15" t="str">
        <f ca="1">_xll.VoseTimeARMAFitObject(C6,FALSE,TRUE,)</f>
        <v>Error: {Data} array is invalid</v>
      </c>
      <c r="M15" s="15" t="str">
        <f ca="1">_xll.VoseTimeMA2FitObject(C6,FALSE,TRUE,)</f>
        <v>Error: {Data} array is invalid</v>
      </c>
      <c r="N15" s="4" t="s">
        <v>38</v>
      </c>
    </row>
    <row r="16" spans="2:14" x14ac:dyDescent="0.35">
      <c r="B16" s="14" t="s">
        <v>43</v>
      </c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</row>
    <row r="17" spans="2:13" x14ac:dyDescent="0.35">
      <c r="B17" s="15" t="s">
        <v>44</v>
      </c>
      <c r="C17" s="15" t="str">
        <f ca="1">_xll.VoseAIC(C15)</f>
        <v>Error: parameter must be a valid Fit Object</v>
      </c>
      <c r="D17" s="15" t="str">
        <f ca="1">_xll.VoseAIC(D15)</f>
        <v>Error: parameter must be a valid Fit Object</v>
      </c>
      <c r="E17" s="15" t="str">
        <f ca="1">_xll.VoseAIC(E15)</f>
        <v>Error: parameter must be a valid Fit Object</v>
      </c>
      <c r="F17" s="15" t="str">
        <f ca="1">_xll.VoseAIC(F15)</f>
        <v>Error: parameter must be a valid Fit Object</v>
      </c>
      <c r="G17" s="15" t="str">
        <f ca="1">_xll.VoseAIC(G15)</f>
        <v>Error: parameter must be a valid Fit Object</v>
      </c>
      <c r="H17" s="15" t="str">
        <f ca="1">_xll.VoseAIC(H15)</f>
        <v>Error: parameter must be a valid Fit Object</v>
      </c>
      <c r="I17" s="15" t="str">
        <f ca="1">_xll.VoseAIC(I15)</f>
        <v>Error: parameter must be a valid Fit Object</v>
      </c>
      <c r="J17" s="15" t="str">
        <f ca="1">_xll.VoseAIC(J15)</f>
        <v>Error: parameter must be a valid Fit Object</v>
      </c>
      <c r="K17" s="15" t="str">
        <f ca="1">_xll.VoseAIC(K15)</f>
        <v>Error: parameter must be a valid Fit Object</v>
      </c>
      <c r="L17" s="15" t="str">
        <f ca="1">_xll.VoseAIC(L15)</f>
        <v>Error: parameter must be a valid Fit Object</v>
      </c>
      <c r="M17" s="15" t="str">
        <f ca="1">_xll.VoseAIC(M15)</f>
        <v>Error: parameter must be a valid Fit Object</v>
      </c>
    </row>
    <row r="18" spans="2:13" x14ac:dyDescent="0.35">
      <c r="B18" s="16" t="s">
        <v>45</v>
      </c>
      <c r="C18" s="16" t="str">
        <f t="array" aca="1" ref="C18:M18" ca="1">_xll.VoseRank(C17:M17)</f>
        <v>Error: {data} array is not valid</v>
      </c>
      <c r="D18" s="16" t="str">
        <f ca="1"/>
        <v>Error: {data} array is not valid</v>
      </c>
      <c r="E18" s="16" t="str">
        <f ca="1"/>
        <v>Error: {data} array is not valid</v>
      </c>
      <c r="F18" s="16" t="str">
        <f ca="1"/>
        <v>Error: {data} array is not valid</v>
      </c>
      <c r="G18" s="16" t="str">
        <f ca="1"/>
        <v>Error: {data} array is not valid</v>
      </c>
      <c r="H18" s="16" t="str">
        <f ca="1"/>
        <v>Error: {data} array is not valid</v>
      </c>
      <c r="I18" s="16" t="str">
        <f ca="1"/>
        <v>Error: {data} array is not valid</v>
      </c>
      <c r="J18" s="16" t="str">
        <f ca="1"/>
        <v>Error: {data} array is not valid</v>
      </c>
      <c r="K18" s="16" t="str">
        <f ca="1"/>
        <v>Error: {data} array is not valid</v>
      </c>
      <c r="L18" s="16" t="str">
        <f ca="1"/>
        <v>Error: {data} array is not valid</v>
      </c>
      <c r="M18" s="16" t="str">
        <f ca="1"/>
        <v>Error: {data} array is not valid</v>
      </c>
    </row>
    <row r="19" spans="2:13" x14ac:dyDescent="0.35">
      <c r="B19" s="15" t="s">
        <v>46</v>
      </c>
      <c r="C19" s="15" t="str">
        <f ca="1">_xll.VoseSIC(C15)</f>
        <v>Error: parameter must be a valid Fit Object</v>
      </c>
      <c r="D19" s="15" t="str">
        <f ca="1">_xll.VoseSIC(D15)</f>
        <v>Error: parameter must be a valid Fit Object</v>
      </c>
      <c r="E19" s="15" t="str">
        <f ca="1">_xll.VoseSIC(E15)</f>
        <v>Error: parameter must be a valid Fit Object</v>
      </c>
      <c r="F19" s="15" t="str">
        <f ca="1">_xll.VoseSIC(F15)</f>
        <v>Error: parameter must be a valid Fit Object</v>
      </c>
      <c r="G19" s="15" t="str">
        <f ca="1">_xll.VoseSIC(G15)</f>
        <v>Error: parameter must be a valid Fit Object</v>
      </c>
      <c r="H19" s="15" t="str">
        <f ca="1">_xll.VoseSIC(H15)</f>
        <v>Error: parameter must be a valid Fit Object</v>
      </c>
      <c r="I19" s="15" t="str">
        <f ca="1">_xll.VoseSIC(I15)</f>
        <v>Error: parameter must be a valid Fit Object</v>
      </c>
      <c r="J19" s="15" t="str">
        <f ca="1">_xll.VoseSIC(J15)</f>
        <v>Error: parameter must be a valid Fit Object</v>
      </c>
      <c r="K19" s="15" t="str">
        <f ca="1">_xll.VoseSIC(K15)</f>
        <v>Error: parameter must be a valid Fit Object</v>
      </c>
      <c r="L19" s="15" t="str">
        <f ca="1">_xll.VoseSIC(L15)</f>
        <v>Error: parameter must be a valid Fit Object</v>
      </c>
      <c r="M19" s="15" t="str">
        <f ca="1">_xll.VoseSIC(M15)</f>
        <v>Error: parameter must be a valid Fit Object</v>
      </c>
    </row>
    <row r="20" spans="2:13" x14ac:dyDescent="0.35">
      <c r="B20" s="16" t="s">
        <v>47</v>
      </c>
      <c r="C20" s="16" t="str">
        <f t="array" aca="1" ref="C20:M20" ca="1">_xll.VoseRank(C19:M19)</f>
        <v>Error: {data} array is not valid</v>
      </c>
      <c r="D20" s="16" t="str">
        <f ca="1"/>
        <v>Error: {data} array is not valid</v>
      </c>
      <c r="E20" s="16" t="str">
        <f ca="1"/>
        <v>Error: {data} array is not valid</v>
      </c>
      <c r="F20" s="16" t="str">
        <f ca="1"/>
        <v>Error: {data} array is not valid</v>
      </c>
      <c r="G20" s="16" t="str">
        <f ca="1"/>
        <v>Error: {data} array is not valid</v>
      </c>
      <c r="H20" s="16" t="str">
        <f ca="1"/>
        <v>Error: {data} array is not valid</v>
      </c>
      <c r="I20" s="16" t="str">
        <f ca="1"/>
        <v>Error: {data} array is not valid</v>
      </c>
      <c r="J20" s="16" t="str">
        <f ca="1"/>
        <v>Error: {data} array is not valid</v>
      </c>
      <c r="K20" s="16" t="str">
        <f ca="1"/>
        <v>Error: {data} array is not valid</v>
      </c>
      <c r="L20" s="16" t="str">
        <f ca="1"/>
        <v>Error: {data} array is not valid</v>
      </c>
      <c r="M20" s="16" t="str">
        <f ca="1"/>
        <v>Error: {data} array is not valid</v>
      </c>
    </row>
    <row r="21" spans="2:13" x14ac:dyDescent="0.35">
      <c r="B21" s="15" t="s">
        <v>48</v>
      </c>
      <c r="C21" s="15" t="str">
        <f ca="1">_xll.VoseHQIC(C15)</f>
        <v>Error: parameter must be a valid Fit Object</v>
      </c>
      <c r="D21" s="15" t="str">
        <f ca="1">_xll.VoseHQIC(D15)</f>
        <v>Error: parameter must be a valid Fit Object</v>
      </c>
      <c r="E21" s="15" t="str">
        <f ca="1">_xll.VoseHQIC(E15)</f>
        <v>Error: parameter must be a valid Fit Object</v>
      </c>
      <c r="F21" s="15" t="str">
        <f ca="1">_xll.VoseHQIC(F15)</f>
        <v>Error: parameter must be a valid Fit Object</v>
      </c>
      <c r="G21" s="15" t="str">
        <f ca="1">_xll.VoseHQIC(G15)</f>
        <v>Error: parameter must be a valid Fit Object</v>
      </c>
      <c r="H21" s="15" t="str">
        <f ca="1">_xll.VoseHQIC(H15)</f>
        <v>Error: parameter must be a valid Fit Object</v>
      </c>
      <c r="I21" s="15" t="str">
        <f ca="1">_xll.VoseHQIC(I15)</f>
        <v>Error: parameter must be a valid Fit Object</v>
      </c>
      <c r="J21" s="15" t="str">
        <f ca="1">_xll.VoseHQIC(J15)</f>
        <v>Error: parameter must be a valid Fit Object</v>
      </c>
      <c r="K21" s="15" t="str">
        <f ca="1">_xll.VoseHQIC(K15)</f>
        <v>Error: parameter must be a valid Fit Object</v>
      </c>
      <c r="L21" s="15" t="str">
        <f ca="1">_xll.VoseHQIC(L15)</f>
        <v>Error: parameter must be a valid Fit Object</v>
      </c>
      <c r="M21" s="15" t="str">
        <f ca="1">_xll.VoseHQIC(M15)</f>
        <v>Error: parameter must be a valid Fit Object</v>
      </c>
    </row>
    <row r="22" spans="2:13" x14ac:dyDescent="0.35">
      <c r="B22" s="16" t="s">
        <v>49</v>
      </c>
      <c r="C22" s="16" t="str">
        <f t="array" aca="1" ref="C22:M22" ca="1">_xll.VoseRank(C21:M21)</f>
        <v>Error: {data} array is not valid</v>
      </c>
      <c r="D22" s="16" t="str">
        <f ca="1"/>
        <v>Error: {data} array is not valid</v>
      </c>
      <c r="E22" s="16" t="str">
        <f ca="1"/>
        <v>Error: {data} array is not valid</v>
      </c>
      <c r="F22" s="16" t="str">
        <f ca="1"/>
        <v>Error: {data} array is not valid</v>
      </c>
      <c r="G22" s="16" t="str">
        <f ca="1"/>
        <v>Error: {data} array is not valid</v>
      </c>
      <c r="H22" s="16" t="str">
        <f ca="1"/>
        <v>Error: {data} array is not valid</v>
      </c>
      <c r="I22" s="16" t="str">
        <f ca="1"/>
        <v>Error: {data} array is not valid</v>
      </c>
      <c r="J22" s="16" t="str">
        <f ca="1"/>
        <v>Error: {data} array is not valid</v>
      </c>
      <c r="K22" s="16" t="str">
        <f ca="1"/>
        <v>Error: {data} array is not valid</v>
      </c>
      <c r="L22" s="16" t="str">
        <f ca="1"/>
        <v>Error: {data} array is not valid</v>
      </c>
      <c r="M22" s="16" t="str">
        <f ca="1"/>
        <v>Error: {data} array is not valid</v>
      </c>
    </row>
    <row r="23" spans="2:13" x14ac:dyDescent="0.35">
      <c r="B23" s="15" t="s">
        <v>50</v>
      </c>
      <c r="C23" s="15" t="str">
        <f ca="1">_xll.VoseLLH(C15)</f>
        <v>Error: parameter must be a valid Fit Object</v>
      </c>
      <c r="D23" s="15" t="str">
        <f ca="1">_xll.VoseLLH(D15)</f>
        <v>Error: parameter must be a valid Fit Object</v>
      </c>
      <c r="E23" s="15" t="str">
        <f ca="1">_xll.VoseLLH(E15)</f>
        <v>Error: parameter must be a valid Fit Object</v>
      </c>
      <c r="F23" s="15" t="str">
        <f ca="1">_xll.VoseLLH(F15)</f>
        <v>Error: parameter must be a valid Fit Object</v>
      </c>
      <c r="G23" s="15" t="str">
        <f ca="1">_xll.VoseLLH(G15)</f>
        <v>Error: parameter must be a valid Fit Object</v>
      </c>
      <c r="H23" s="15" t="str">
        <f ca="1">_xll.VoseLLH(H15)</f>
        <v>Error: parameter must be a valid Fit Object</v>
      </c>
      <c r="I23" s="15" t="str">
        <f ca="1">_xll.VoseLLH(I15)</f>
        <v>Error: parameter must be a valid Fit Object</v>
      </c>
      <c r="J23" s="15" t="str">
        <f ca="1">_xll.VoseLLH(J15)</f>
        <v>Error: parameter must be a valid Fit Object</v>
      </c>
      <c r="K23" s="15" t="str">
        <f ca="1">_xll.VoseLLH(K15)</f>
        <v>Error: parameter must be a valid Fit Object</v>
      </c>
      <c r="L23" s="15" t="str">
        <f ca="1">_xll.VoseLLH(L15)</f>
        <v>Error: parameter must be a valid Fit Object</v>
      </c>
      <c r="M23" s="15" t="str">
        <f ca="1">_xll.VoseLLH(M15)</f>
        <v>Error: parameter must be a valid Fit Object</v>
      </c>
    </row>
    <row r="24" spans="2:13" x14ac:dyDescent="0.35">
      <c r="B24" s="16" t="s">
        <v>51</v>
      </c>
      <c r="C24" s="16" t="str">
        <f t="array" aca="1" ref="C24:M24" ca="1">_xll.VoseRank(C23:M23,1)</f>
        <v>Error: {data} array is not valid</v>
      </c>
      <c r="D24" s="16" t="str">
        <f ca="1"/>
        <v>Error: {data} array is not valid</v>
      </c>
      <c r="E24" s="16" t="str">
        <f ca="1"/>
        <v>Error: {data} array is not valid</v>
      </c>
      <c r="F24" s="16" t="str">
        <f ca="1"/>
        <v>Error: {data} array is not valid</v>
      </c>
      <c r="G24" s="16" t="str">
        <f ca="1"/>
        <v>Error: {data} array is not valid</v>
      </c>
      <c r="H24" s="16" t="str">
        <f ca="1"/>
        <v>Error: {data} array is not valid</v>
      </c>
      <c r="I24" s="16" t="str">
        <f ca="1"/>
        <v>Error: {data} array is not valid</v>
      </c>
      <c r="J24" s="16" t="str">
        <f ca="1"/>
        <v>Error: {data} array is not valid</v>
      </c>
      <c r="K24" s="16" t="str">
        <f ca="1"/>
        <v>Error: {data} array is not valid</v>
      </c>
      <c r="L24" s="16" t="str">
        <f ca="1"/>
        <v>Error: {data} array is not valid</v>
      </c>
      <c r="M24" s="16" t="str">
        <f ca="1"/>
        <v>Error: {data} array is not valid</v>
      </c>
    </row>
    <row r="25" spans="2:13" x14ac:dyDescent="0.35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2:13" x14ac:dyDescent="0.35">
      <c r="B26" s="56" t="s">
        <v>54</v>
      </c>
      <c r="C26" s="56"/>
      <c r="D26" s="5"/>
      <c r="E26" s="5"/>
      <c r="F26" s="5"/>
      <c r="G26" s="5"/>
      <c r="H26" s="5"/>
      <c r="I26" s="5"/>
      <c r="J26" s="5"/>
      <c r="K26" s="5"/>
      <c r="L26" s="5"/>
      <c r="M26" s="5"/>
    </row>
    <row r="27" spans="2:13" x14ac:dyDescent="0.35">
      <c r="B27" s="17"/>
    </row>
    <row r="28" spans="2:13" x14ac:dyDescent="0.35">
      <c r="B28" s="17" t="s">
        <v>59</v>
      </c>
    </row>
    <row r="29" spans="2:13" x14ac:dyDescent="0.35">
      <c r="B29" s="17" t="s">
        <v>57</v>
      </c>
    </row>
    <row r="30" spans="2:13" x14ac:dyDescent="0.35">
      <c r="B30" s="17" t="s">
        <v>55</v>
      </c>
    </row>
    <row r="31" spans="2:13" x14ac:dyDescent="0.35">
      <c r="B31" s="17" t="s">
        <v>56</v>
      </c>
    </row>
    <row r="32" spans="2:13" x14ac:dyDescent="0.35">
      <c r="B32" s="17" t="s">
        <v>58</v>
      </c>
    </row>
  </sheetData>
  <mergeCells count="2">
    <mergeCell ref="B3:D3"/>
    <mergeCell ref="B26:C26"/>
  </mergeCells>
  <conditionalFormatting sqref="C18:M18">
    <cfRule type="cellIs" dxfId="39" priority="1" stopIfTrue="1" operator="equal">
      <formula>1</formula>
    </cfRule>
  </conditionalFormatting>
  <conditionalFormatting sqref="C20:M20">
    <cfRule type="cellIs" dxfId="38" priority="2" stopIfTrue="1" operator="equal">
      <formula>1</formula>
    </cfRule>
  </conditionalFormatting>
  <conditionalFormatting sqref="C22:M22">
    <cfRule type="cellIs" dxfId="37" priority="3" stopIfTrue="1" operator="equal">
      <formula>1</formula>
    </cfRule>
  </conditionalFormatting>
  <conditionalFormatting sqref="C24:M24">
    <cfRule type="cellIs" dxfId="36" priority="4" stopIfTrue="1" operator="equal">
      <formula>1</formula>
    </cfRule>
  </conditionalFormatting>
  <dataValidations count="1">
    <dataValidation type="list" allowBlank="1" showInputMessage="1" showErrorMessage="1" sqref="C8">
      <formula1>"AIC, SIC, HQIC"</formula1>
    </dataValidation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1261"/>
  <sheetViews>
    <sheetView workbookViewId="0">
      <selection activeCell="E1248" sqref="E1248"/>
    </sheetView>
  </sheetViews>
  <sheetFormatPr defaultRowHeight="14.5" x14ac:dyDescent="0.35"/>
  <cols>
    <col min="1" max="1" width="22.81640625" customWidth="1"/>
    <col min="3" max="3" width="17.54296875" customWidth="1"/>
    <col min="5" max="5" width="17.54296875" customWidth="1"/>
  </cols>
  <sheetData>
    <row r="1" spans="1:5" x14ac:dyDescent="0.35">
      <c r="A1" t="s">
        <v>0</v>
      </c>
      <c r="B1" t="s">
        <v>2</v>
      </c>
      <c r="C1" t="s">
        <v>6</v>
      </c>
    </row>
    <row r="2" spans="1:5" x14ac:dyDescent="0.35">
      <c r="A2" s="1">
        <v>42734</v>
      </c>
      <c r="B2">
        <v>71.970000999999996</v>
      </c>
      <c r="C2">
        <f t="shared" ref="C2:C65" si="0">LN(B2/B3)</f>
        <v>-5.2660460197012961E-3</v>
      </c>
      <c r="E2" t="s">
        <v>7</v>
      </c>
    </row>
    <row r="3" spans="1:5" x14ac:dyDescent="0.35">
      <c r="A3" s="1">
        <v>42733</v>
      </c>
      <c r="B3">
        <v>72.349997999999999</v>
      </c>
      <c r="C3">
        <f t="shared" si="0"/>
        <v>3.4474422666877515E-3</v>
      </c>
      <c r="E3">
        <f>AVERAGE(C:C)</f>
        <v>5.2209699016151549E-4</v>
      </c>
    </row>
    <row r="4" spans="1:5" x14ac:dyDescent="0.35">
      <c r="A4" s="1">
        <v>42732</v>
      </c>
      <c r="B4">
        <v>72.101005000000001</v>
      </c>
      <c r="C4">
        <f t="shared" si="0"/>
        <v>-7.1418535728221639E-3</v>
      </c>
    </row>
    <row r="5" spans="1:5" x14ac:dyDescent="0.35">
      <c r="A5" s="1">
        <v>42731</v>
      </c>
      <c r="B5">
        <v>72.617783000000003</v>
      </c>
      <c r="C5">
        <f t="shared" si="0"/>
        <v>2.6036587471261427E-3</v>
      </c>
      <c r="E5" t="s">
        <v>8</v>
      </c>
    </row>
    <row r="6" spans="1:5" x14ac:dyDescent="0.35">
      <c r="A6" s="1">
        <v>42727</v>
      </c>
      <c r="B6">
        <v>72.428956999999997</v>
      </c>
      <c r="C6">
        <f t="shared" si="0"/>
        <v>1.0621471933545536E-2</v>
      </c>
      <c r="E6">
        <f>VAR(C:C)</f>
        <v>1.6921719818545889E-4</v>
      </c>
    </row>
    <row r="7" spans="1:5" x14ac:dyDescent="0.35">
      <c r="A7" s="1">
        <v>42726</v>
      </c>
      <c r="B7">
        <v>71.663725999999997</v>
      </c>
      <c r="C7">
        <f t="shared" si="0"/>
        <v>-7.0476528680682386E-3</v>
      </c>
    </row>
    <row r="8" spans="1:5" x14ac:dyDescent="0.35">
      <c r="A8" s="1">
        <v>42725</v>
      </c>
      <c r="B8">
        <v>72.170570999999995</v>
      </c>
      <c r="C8">
        <f t="shared" si="0"/>
        <v>-1.0002081087385817E-2</v>
      </c>
      <c r="E8" t="s">
        <v>9</v>
      </c>
    </row>
    <row r="9" spans="1:5" x14ac:dyDescent="0.35">
      <c r="A9" s="1">
        <v>42724</v>
      </c>
      <c r="B9">
        <v>72.896049000000005</v>
      </c>
      <c r="C9">
        <f t="shared" si="0"/>
        <v>-4.7602822096954366E-3</v>
      </c>
      <c r="E9">
        <f>_xlfn.STDEV.P(C:C)</f>
        <v>1.3003175700507885E-2</v>
      </c>
    </row>
    <row r="10" spans="1:5" x14ac:dyDescent="0.35">
      <c r="A10" s="1">
        <v>42723</v>
      </c>
      <c r="B10">
        <v>73.243881999999999</v>
      </c>
      <c r="C10">
        <f t="shared" si="0"/>
        <v>-8.1385277535370604E-4</v>
      </c>
    </row>
    <row r="11" spans="1:5" x14ac:dyDescent="0.35">
      <c r="A11" s="1">
        <v>42720</v>
      </c>
      <c r="B11">
        <v>73.303516000000002</v>
      </c>
      <c r="C11">
        <f t="shared" si="0"/>
        <v>1.0357172126236242E-2</v>
      </c>
      <c r="E11" t="s">
        <v>10</v>
      </c>
    </row>
    <row r="12" spans="1:5" x14ac:dyDescent="0.35">
      <c r="A12" s="1">
        <v>42719</v>
      </c>
      <c r="B12">
        <v>72.548216999999994</v>
      </c>
      <c r="C12">
        <f t="shared" si="0"/>
        <v>7.2867450915656291E-3</v>
      </c>
      <c r="E12">
        <f>E3-(E6/2)</f>
        <v>4.3748839106878606E-4</v>
      </c>
    </row>
    <row r="13" spans="1:5" x14ac:dyDescent="0.35">
      <c r="A13" s="1">
        <v>42718</v>
      </c>
      <c r="B13">
        <v>72.021497999999994</v>
      </c>
      <c r="C13">
        <f t="shared" si="0"/>
        <v>-1.7508293789704924E-2</v>
      </c>
    </row>
    <row r="14" spans="1:5" x14ac:dyDescent="0.35">
      <c r="A14" s="1">
        <v>42717</v>
      </c>
      <c r="B14">
        <v>73.293575000000004</v>
      </c>
      <c r="C14">
        <f t="shared" si="0"/>
        <v>3.667679818908749E-3</v>
      </c>
    </row>
    <row r="15" spans="1:5" x14ac:dyDescent="0.35">
      <c r="A15" s="1">
        <v>42716</v>
      </c>
      <c r="B15">
        <v>73.02525</v>
      </c>
      <c r="C15">
        <f t="shared" si="0"/>
        <v>6.0060661318133667E-3</v>
      </c>
    </row>
    <row r="16" spans="1:5" x14ac:dyDescent="0.35">
      <c r="A16" s="1">
        <v>42713</v>
      </c>
      <c r="B16">
        <v>72.587969999999999</v>
      </c>
      <c r="C16">
        <f t="shared" si="0"/>
        <v>2.6779267842946385E-2</v>
      </c>
    </row>
    <row r="17" spans="1:3" x14ac:dyDescent="0.35">
      <c r="A17" s="1">
        <v>42712</v>
      </c>
      <c r="B17">
        <v>70.669914000000006</v>
      </c>
      <c r="C17">
        <f t="shared" si="0"/>
        <v>8.6152665279139919E-3</v>
      </c>
    </row>
    <row r="18" spans="1:3" x14ac:dyDescent="0.35">
      <c r="A18" s="1">
        <v>42711</v>
      </c>
      <c r="B18">
        <v>70.063688999999997</v>
      </c>
      <c r="C18">
        <f t="shared" si="0"/>
        <v>-1.2965199997627122E-2</v>
      </c>
    </row>
    <row r="19" spans="1:3" x14ac:dyDescent="0.35">
      <c r="A19" s="1">
        <v>42710</v>
      </c>
      <c r="B19">
        <v>70.977992999999998</v>
      </c>
      <c r="C19">
        <f t="shared" si="0"/>
        <v>-9.4761078695787902E-3</v>
      </c>
    </row>
    <row r="20" spans="1:3" x14ac:dyDescent="0.35">
      <c r="A20" s="1">
        <v>42709</v>
      </c>
      <c r="B20">
        <v>71.653784999999999</v>
      </c>
      <c r="C20">
        <f t="shared" si="0"/>
        <v>1.7771359355074116E-2</v>
      </c>
    </row>
    <row r="21" spans="1:3" x14ac:dyDescent="0.35">
      <c r="A21" s="1">
        <v>42706</v>
      </c>
      <c r="B21">
        <v>70.391648000000004</v>
      </c>
      <c r="C21">
        <f t="shared" si="0"/>
        <v>-1.4108195458173299E-3</v>
      </c>
    </row>
    <row r="22" spans="1:3" x14ac:dyDescent="0.35">
      <c r="A22" s="1">
        <v>42705</v>
      </c>
      <c r="B22">
        <v>70.491028</v>
      </c>
      <c r="C22">
        <f t="shared" si="0"/>
        <v>-1.1272668007987381E-3</v>
      </c>
    </row>
    <row r="23" spans="1:3" x14ac:dyDescent="0.35">
      <c r="A23" s="1">
        <v>42704</v>
      </c>
      <c r="B23">
        <v>70.570535000000007</v>
      </c>
      <c r="C23">
        <f t="shared" si="0"/>
        <v>2.8175783200821801E-4</v>
      </c>
    </row>
    <row r="24" spans="1:3" x14ac:dyDescent="0.35">
      <c r="A24" s="1">
        <v>42703</v>
      </c>
      <c r="B24">
        <v>70.550653999999994</v>
      </c>
      <c r="C24">
        <f t="shared" si="0"/>
        <v>-8.1370052585228378E-3</v>
      </c>
    </row>
    <row r="25" spans="1:3" x14ac:dyDescent="0.35">
      <c r="A25" s="1">
        <v>42702</v>
      </c>
      <c r="B25">
        <v>71.127066999999997</v>
      </c>
      <c r="C25">
        <f t="shared" si="0"/>
        <v>6.4480157573484692E-3</v>
      </c>
    </row>
    <row r="26" spans="1:3" x14ac:dyDescent="0.35">
      <c r="A26" s="1">
        <v>42699</v>
      </c>
      <c r="B26">
        <v>70.669914000000006</v>
      </c>
      <c r="C26">
        <f t="shared" si="0"/>
        <v>7.906263240469634E-3</v>
      </c>
    </row>
    <row r="27" spans="1:3" x14ac:dyDescent="0.35">
      <c r="A27" s="1">
        <v>42697</v>
      </c>
      <c r="B27">
        <v>70.113382000000001</v>
      </c>
      <c r="C27">
        <f t="shared" si="0"/>
        <v>5.9710915800039741E-3</v>
      </c>
    </row>
    <row r="28" spans="1:3" x14ac:dyDescent="0.35">
      <c r="A28" s="1">
        <v>42696</v>
      </c>
      <c r="B28">
        <v>69.695976000000002</v>
      </c>
      <c r="C28">
        <f t="shared" si="0"/>
        <v>-1.7096837930119639E-3</v>
      </c>
    </row>
    <row r="29" spans="1:3" x14ac:dyDescent="0.35">
      <c r="A29" s="1">
        <v>42695</v>
      </c>
      <c r="B29">
        <v>69.815235999999999</v>
      </c>
      <c r="C29">
        <f t="shared" si="0"/>
        <v>-7.3748338056241237E-3</v>
      </c>
    </row>
    <row r="30" spans="1:3" x14ac:dyDescent="0.35">
      <c r="A30" s="1">
        <v>42692</v>
      </c>
      <c r="B30">
        <v>70.332014999999998</v>
      </c>
      <c r="C30">
        <f t="shared" si="0"/>
        <v>-1.2218427417457005E-2</v>
      </c>
    </row>
    <row r="31" spans="1:3" x14ac:dyDescent="0.35">
      <c r="A31" s="1">
        <v>42691</v>
      </c>
      <c r="B31">
        <v>71.196633000000006</v>
      </c>
      <c r="C31">
        <f t="shared" si="0"/>
        <v>1.1370908211401676E-2</v>
      </c>
    </row>
    <row r="32" spans="1:3" x14ac:dyDescent="0.35">
      <c r="A32" s="1">
        <v>42690</v>
      </c>
      <c r="B32">
        <v>70.391648000000004</v>
      </c>
      <c r="C32">
        <f t="shared" si="0"/>
        <v>-7.8751316470140505E-3</v>
      </c>
    </row>
    <row r="33" spans="1:3" x14ac:dyDescent="0.35">
      <c r="A33" s="1">
        <v>42689</v>
      </c>
      <c r="B33">
        <v>70.948179999999994</v>
      </c>
      <c r="C33">
        <f t="shared" si="0"/>
        <v>-1.3357639397728235E-2</v>
      </c>
    </row>
    <row r="34" spans="1:3" x14ac:dyDescent="0.35">
      <c r="A34" s="1">
        <v>42688</v>
      </c>
      <c r="B34">
        <v>71.902237999999997</v>
      </c>
      <c r="C34">
        <f t="shared" si="0"/>
        <v>1.3637784480964654E-2</v>
      </c>
    </row>
    <row r="35" spans="1:3" x14ac:dyDescent="0.35">
      <c r="A35" s="1">
        <v>42685</v>
      </c>
      <c r="B35">
        <v>70.928307000000004</v>
      </c>
      <c r="C35">
        <f t="shared" si="0"/>
        <v>-4.8920227324729063E-3</v>
      </c>
    </row>
    <row r="36" spans="1:3" x14ac:dyDescent="0.35">
      <c r="A36" s="1">
        <v>42684</v>
      </c>
      <c r="B36">
        <v>71.276139999999998</v>
      </c>
      <c r="C36">
        <f t="shared" si="0"/>
        <v>3.5046522713735637E-2</v>
      </c>
    </row>
    <row r="37" spans="1:3" x14ac:dyDescent="0.35">
      <c r="A37" s="1">
        <v>42683</v>
      </c>
      <c r="B37">
        <v>68.821425000000005</v>
      </c>
      <c r="C37">
        <f t="shared" si="0"/>
        <v>5.7965725842223266E-2</v>
      </c>
    </row>
    <row r="38" spans="1:3" x14ac:dyDescent="0.35">
      <c r="A38" s="1">
        <v>42682</v>
      </c>
      <c r="B38">
        <v>64.94556</v>
      </c>
      <c r="C38">
        <f t="shared" si="0"/>
        <v>-9.8973284702422275E-3</v>
      </c>
    </row>
    <row r="39" spans="1:3" x14ac:dyDescent="0.35">
      <c r="A39" s="1">
        <v>42681</v>
      </c>
      <c r="B39">
        <v>65.591538999999997</v>
      </c>
      <c r="C39">
        <f t="shared" si="0"/>
        <v>1.2655543470837059E-2</v>
      </c>
    </row>
    <row r="40" spans="1:3" x14ac:dyDescent="0.35">
      <c r="A40" s="1">
        <v>42678</v>
      </c>
      <c r="B40">
        <v>64.766672999999997</v>
      </c>
      <c r="C40">
        <f t="shared" si="0"/>
        <v>-3.2171556783573856E-3</v>
      </c>
    </row>
    <row r="41" spans="1:3" x14ac:dyDescent="0.35">
      <c r="A41" s="1">
        <v>42677</v>
      </c>
      <c r="B41">
        <v>64.975373000000005</v>
      </c>
      <c r="C41">
        <f t="shared" si="0"/>
        <v>-4.8950480927671687E-2</v>
      </c>
    </row>
    <row r="42" spans="1:3" x14ac:dyDescent="0.35">
      <c r="A42" s="1">
        <v>42676</v>
      </c>
      <c r="B42">
        <v>68.235079999999996</v>
      </c>
      <c r="C42">
        <f t="shared" si="0"/>
        <v>2.611737055237005E-2</v>
      </c>
    </row>
    <row r="43" spans="1:3" x14ac:dyDescent="0.35">
      <c r="A43" s="1">
        <v>42675</v>
      </c>
      <c r="B43">
        <v>66.476029999999994</v>
      </c>
      <c r="C43">
        <f t="shared" si="0"/>
        <v>-2.6554191158540654E-2</v>
      </c>
    </row>
    <row r="44" spans="1:3" x14ac:dyDescent="0.35">
      <c r="A44" s="1">
        <v>42674</v>
      </c>
      <c r="B44">
        <v>68.264893000000001</v>
      </c>
      <c r="C44">
        <f t="shared" si="0"/>
        <v>1.7476069747201936E-2</v>
      </c>
    </row>
    <row r="45" spans="1:3" x14ac:dyDescent="0.35">
      <c r="A45" s="1">
        <v>42671</v>
      </c>
      <c r="B45">
        <v>67.082255000000004</v>
      </c>
      <c r="C45">
        <f t="shared" si="0"/>
        <v>-0.10269033214203001</v>
      </c>
    </row>
    <row r="46" spans="1:3" x14ac:dyDescent="0.35">
      <c r="A46" s="1">
        <v>42670</v>
      </c>
      <c r="B46">
        <v>74.33708</v>
      </c>
      <c r="C46">
        <f t="shared" si="0"/>
        <v>5.3619635367123603E-3</v>
      </c>
    </row>
    <row r="47" spans="1:3" x14ac:dyDescent="0.35">
      <c r="A47" s="1">
        <v>42669</v>
      </c>
      <c r="B47">
        <v>73.939554000000001</v>
      </c>
      <c r="C47">
        <f t="shared" si="0"/>
        <v>-6.8314817879709588E-3</v>
      </c>
    </row>
    <row r="48" spans="1:3" x14ac:dyDescent="0.35">
      <c r="A48" s="1">
        <v>42668</v>
      </c>
      <c r="B48">
        <v>74.446399999999997</v>
      </c>
      <c r="C48">
        <f t="shared" si="0"/>
        <v>-9.3011184412424581E-3</v>
      </c>
    </row>
    <row r="49" spans="1:3" x14ac:dyDescent="0.35">
      <c r="A49" s="1">
        <v>42667</v>
      </c>
      <c r="B49">
        <v>75.142065000000002</v>
      </c>
      <c r="C49">
        <f t="shared" si="0"/>
        <v>6.1024313222927968E-3</v>
      </c>
    </row>
    <row r="50" spans="1:3" x14ac:dyDescent="0.35">
      <c r="A50" s="1">
        <v>42664</v>
      </c>
      <c r="B50">
        <v>74.684911999999997</v>
      </c>
      <c r="C50">
        <f t="shared" si="0"/>
        <v>-5.7055974610568652E-3</v>
      </c>
    </row>
    <row r="51" spans="1:3" x14ac:dyDescent="0.35">
      <c r="A51" s="1">
        <v>42663</v>
      </c>
      <c r="B51">
        <v>75.112251999999998</v>
      </c>
      <c r="C51">
        <f t="shared" si="0"/>
        <v>4.9075351946735865E-3</v>
      </c>
    </row>
    <row r="52" spans="1:3" x14ac:dyDescent="0.35">
      <c r="A52" s="1">
        <v>42662</v>
      </c>
      <c r="B52">
        <v>74.744539000000003</v>
      </c>
      <c r="C52">
        <f t="shared" si="0"/>
        <v>-6.8902378982902282E-3</v>
      </c>
    </row>
    <row r="53" spans="1:3" x14ac:dyDescent="0.35">
      <c r="A53" s="1">
        <v>42661</v>
      </c>
      <c r="B53">
        <v>75.261324999999999</v>
      </c>
      <c r="C53">
        <f t="shared" si="0"/>
        <v>1.0219803551466464E-2</v>
      </c>
    </row>
    <row r="54" spans="1:3" x14ac:dyDescent="0.35">
      <c r="A54" s="1">
        <v>42660</v>
      </c>
      <c r="B54">
        <v>74.496086000000005</v>
      </c>
      <c r="C54">
        <f t="shared" si="0"/>
        <v>-4.1269781557881141E-3</v>
      </c>
    </row>
    <row r="55" spans="1:3" x14ac:dyDescent="0.35">
      <c r="A55" s="1">
        <v>42657</v>
      </c>
      <c r="B55">
        <v>74.804164999999998</v>
      </c>
      <c r="C55">
        <f t="shared" si="0"/>
        <v>-9.2954279647339331E-4</v>
      </c>
    </row>
    <row r="56" spans="1:3" x14ac:dyDescent="0.35">
      <c r="A56" s="1">
        <v>42656</v>
      </c>
      <c r="B56">
        <v>74.873731000000006</v>
      </c>
      <c r="C56">
        <f t="shared" si="0"/>
        <v>-5.9552217928491242E-3</v>
      </c>
    </row>
    <row r="57" spans="1:3" x14ac:dyDescent="0.35">
      <c r="A57" s="1">
        <v>42655</v>
      </c>
      <c r="B57">
        <v>75.320950999999994</v>
      </c>
      <c r="C57">
        <f t="shared" si="0"/>
        <v>6.2206638548857902E-3</v>
      </c>
    </row>
    <row r="58" spans="1:3" x14ac:dyDescent="0.35">
      <c r="A58" s="1">
        <v>42654</v>
      </c>
      <c r="B58">
        <v>74.853859</v>
      </c>
      <c r="C58">
        <f t="shared" si="0"/>
        <v>-1.5152818121984896E-2</v>
      </c>
    </row>
    <row r="59" spans="1:3" x14ac:dyDescent="0.35">
      <c r="A59" s="1">
        <v>42653</v>
      </c>
      <c r="B59">
        <v>75.996742999999995</v>
      </c>
      <c r="C59">
        <f t="shared" si="0"/>
        <v>9.1581372202791046E-4</v>
      </c>
    </row>
    <row r="60" spans="1:3" x14ac:dyDescent="0.35">
      <c r="A60" s="1">
        <v>42650</v>
      </c>
      <c r="B60">
        <v>75.927176000000003</v>
      </c>
      <c r="C60">
        <f t="shared" si="0"/>
        <v>-4.0493493557560772E-3</v>
      </c>
    </row>
    <row r="61" spans="1:3" x14ac:dyDescent="0.35">
      <c r="A61" s="1">
        <v>42649</v>
      </c>
      <c r="B61">
        <v>76.235254999999995</v>
      </c>
      <c r="C61">
        <f t="shared" si="0"/>
        <v>1.0878955809518358E-2</v>
      </c>
    </row>
    <row r="62" spans="1:3" x14ac:dyDescent="0.35">
      <c r="A62" s="1">
        <v>42648</v>
      </c>
      <c r="B62">
        <v>75.410390000000007</v>
      </c>
      <c r="C62">
        <f t="shared" si="0"/>
        <v>2.507025702158171E-3</v>
      </c>
    </row>
    <row r="63" spans="1:3" x14ac:dyDescent="0.35">
      <c r="A63" s="1">
        <v>42647</v>
      </c>
      <c r="B63">
        <v>75.221570999999997</v>
      </c>
      <c r="C63">
        <f t="shared" si="0"/>
        <v>-1.3202916108492782E-3</v>
      </c>
    </row>
    <row r="64" spans="1:3" x14ac:dyDescent="0.35">
      <c r="A64" s="1">
        <v>42646</v>
      </c>
      <c r="B64">
        <v>75.320950999999994</v>
      </c>
      <c r="C64">
        <f t="shared" si="0"/>
        <v>-2.4888842622958388E-2</v>
      </c>
    </row>
    <row r="65" spans="1:3" x14ac:dyDescent="0.35">
      <c r="A65" s="1">
        <v>42643</v>
      </c>
      <c r="B65">
        <v>77.219126000000003</v>
      </c>
      <c r="C65">
        <f t="shared" si="0"/>
        <v>1.0349316532214494E-2</v>
      </c>
    </row>
    <row r="66" spans="1:3" x14ac:dyDescent="0.35">
      <c r="A66" s="1">
        <v>42642</v>
      </c>
      <c r="B66">
        <v>76.424081999999999</v>
      </c>
      <c r="C66">
        <f t="shared" ref="C66:C129" si="1">LN(B66/B67)</f>
        <v>-1.1776945633191352E-2</v>
      </c>
    </row>
    <row r="67" spans="1:3" x14ac:dyDescent="0.35">
      <c r="A67" s="1">
        <v>42641</v>
      </c>
      <c r="B67">
        <v>77.329445000000007</v>
      </c>
      <c r="C67">
        <f t="shared" si="1"/>
        <v>1.5345642855291233E-3</v>
      </c>
    </row>
    <row r="68" spans="1:3" x14ac:dyDescent="0.35">
      <c r="A68" s="1">
        <v>42640</v>
      </c>
      <c r="B68">
        <v>77.210869000000002</v>
      </c>
      <c r="C68">
        <f t="shared" si="1"/>
        <v>1.6256353243325052E-2</v>
      </c>
    </row>
    <row r="69" spans="1:3" x14ac:dyDescent="0.35">
      <c r="A69" s="1">
        <v>42639</v>
      </c>
      <c r="B69">
        <v>75.965849000000006</v>
      </c>
      <c r="C69">
        <f t="shared" si="1"/>
        <v>-1.0094633725627437E-2</v>
      </c>
    </row>
    <row r="70" spans="1:3" x14ac:dyDescent="0.35">
      <c r="A70" s="1">
        <v>42636</v>
      </c>
      <c r="B70">
        <v>76.736580000000004</v>
      </c>
      <c r="C70">
        <f t="shared" si="1"/>
        <v>1.288572935215759E-3</v>
      </c>
    </row>
    <row r="71" spans="1:3" x14ac:dyDescent="0.35">
      <c r="A71" s="1">
        <v>42635</v>
      </c>
      <c r="B71">
        <v>76.637763000000007</v>
      </c>
      <c r="C71">
        <f t="shared" si="1"/>
        <v>9.1963385938441129E-3</v>
      </c>
    </row>
    <row r="72" spans="1:3" x14ac:dyDescent="0.35">
      <c r="A72" s="1">
        <v>42634</v>
      </c>
      <c r="B72">
        <v>75.936206999999996</v>
      </c>
      <c r="C72">
        <f t="shared" si="1"/>
        <v>1.1648579224387504E-2</v>
      </c>
    </row>
    <row r="73" spans="1:3" x14ac:dyDescent="0.35">
      <c r="A73" s="1">
        <v>42633</v>
      </c>
      <c r="B73">
        <v>75.056790000000007</v>
      </c>
      <c r="C73">
        <f t="shared" si="1"/>
        <v>-7.9984726992439591E-3</v>
      </c>
    </row>
    <row r="74" spans="1:3" x14ac:dyDescent="0.35">
      <c r="A74" s="1">
        <v>42632</v>
      </c>
      <c r="B74">
        <v>75.659537</v>
      </c>
      <c r="C74">
        <f t="shared" si="1"/>
        <v>-5.6000793020659408E-3</v>
      </c>
    </row>
    <row r="75" spans="1:3" x14ac:dyDescent="0.35">
      <c r="A75" s="1">
        <v>42629</v>
      </c>
      <c r="B75">
        <v>76.084424999999996</v>
      </c>
      <c r="C75">
        <f t="shared" si="1"/>
        <v>5.2083746194969017E-3</v>
      </c>
    </row>
    <row r="76" spans="1:3" x14ac:dyDescent="0.35">
      <c r="A76" s="1">
        <v>42628</v>
      </c>
      <c r="B76">
        <v>75.689178999999996</v>
      </c>
      <c r="C76">
        <f t="shared" si="1"/>
        <v>1.7648243469894222E-2</v>
      </c>
    </row>
    <row r="77" spans="1:3" x14ac:dyDescent="0.35">
      <c r="A77" s="1">
        <v>42627</v>
      </c>
      <c r="B77">
        <v>74.365116</v>
      </c>
      <c r="C77">
        <f t="shared" si="1"/>
        <v>-3.6913148662672743E-2</v>
      </c>
    </row>
    <row r="78" spans="1:3" x14ac:dyDescent="0.35">
      <c r="A78" s="1">
        <v>42626</v>
      </c>
      <c r="B78">
        <v>77.161460000000005</v>
      </c>
      <c r="C78">
        <f t="shared" si="1"/>
        <v>-2.3914688212963865E-2</v>
      </c>
    </row>
    <row r="79" spans="1:3" x14ac:dyDescent="0.35">
      <c r="A79" s="1">
        <v>42625</v>
      </c>
      <c r="B79">
        <v>79.028993999999997</v>
      </c>
      <c r="C79">
        <f t="shared" si="1"/>
        <v>1.473678734069246E-2</v>
      </c>
    </row>
    <row r="80" spans="1:3" x14ac:dyDescent="0.35">
      <c r="A80" s="1">
        <v>42622</v>
      </c>
      <c r="B80">
        <v>77.872900000000001</v>
      </c>
      <c r="C80">
        <f t="shared" si="1"/>
        <v>-2.382261835284907E-2</v>
      </c>
    </row>
    <row r="81" spans="1:3" x14ac:dyDescent="0.35">
      <c r="A81" s="1">
        <v>42621</v>
      </c>
      <c r="B81">
        <v>79.750309999999999</v>
      </c>
      <c r="C81">
        <f t="shared" si="1"/>
        <v>-5.5600786091029629E-3</v>
      </c>
    </row>
    <row r="82" spans="1:3" x14ac:dyDescent="0.35">
      <c r="A82" s="1">
        <v>42620</v>
      </c>
      <c r="B82">
        <v>80.194963000000001</v>
      </c>
      <c r="C82">
        <f t="shared" si="1"/>
        <v>4.3218660009080624E-3</v>
      </c>
    </row>
    <row r="83" spans="1:3" x14ac:dyDescent="0.35">
      <c r="A83" s="1">
        <v>42619</v>
      </c>
      <c r="B83">
        <v>79.849119000000002</v>
      </c>
      <c r="C83">
        <f t="shared" si="1"/>
        <v>1.3454715915814231E-2</v>
      </c>
    </row>
    <row r="84" spans="1:3" x14ac:dyDescent="0.35">
      <c r="A84" s="1">
        <v>42615</v>
      </c>
      <c r="B84">
        <v>78.781966999999995</v>
      </c>
      <c r="C84">
        <f t="shared" si="1"/>
        <v>3.7642600197551769E-4</v>
      </c>
    </row>
    <row r="85" spans="1:3" x14ac:dyDescent="0.35">
      <c r="A85" s="1">
        <v>42614</v>
      </c>
      <c r="B85">
        <v>78.752317000000005</v>
      </c>
      <c r="C85">
        <f t="shared" si="1"/>
        <v>3.7646612930249753E-4</v>
      </c>
    </row>
    <row r="86" spans="1:3" x14ac:dyDescent="0.35">
      <c r="A86" s="1">
        <v>42613</v>
      </c>
      <c r="B86">
        <v>78.722674999999995</v>
      </c>
      <c r="C86">
        <f t="shared" si="1"/>
        <v>-6.2742407745190959E-4</v>
      </c>
    </row>
    <row r="87" spans="1:3" x14ac:dyDescent="0.35">
      <c r="A87" s="1">
        <v>42612</v>
      </c>
      <c r="B87">
        <v>78.772082999999995</v>
      </c>
      <c r="C87">
        <f t="shared" si="1"/>
        <v>-6.2694185503286406E-4</v>
      </c>
    </row>
    <row r="88" spans="1:3" x14ac:dyDescent="0.35">
      <c r="A88" s="1">
        <v>42611</v>
      </c>
      <c r="B88">
        <v>78.821483999999998</v>
      </c>
      <c r="C88">
        <f t="shared" si="1"/>
        <v>5.2790222963112554E-3</v>
      </c>
    </row>
    <row r="89" spans="1:3" x14ac:dyDescent="0.35">
      <c r="A89" s="1">
        <v>42608</v>
      </c>
      <c r="B89">
        <v>78.406480000000002</v>
      </c>
      <c r="C89">
        <f t="shared" si="1"/>
        <v>-1.2604031178146982E-4</v>
      </c>
    </row>
    <row r="90" spans="1:3" x14ac:dyDescent="0.35">
      <c r="A90" s="1">
        <v>42607</v>
      </c>
      <c r="B90">
        <v>78.416363000000004</v>
      </c>
      <c r="C90">
        <f t="shared" si="1"/>
        <v>-2.1441881199196312E-2</v>
      </c>
    </row>
    <row r="91" spans="1:3" x14ac:dyDescent="0.35">
      <c r="A91" s="1">
        <v>42606</v>
      </c>
      <c r="B91">
        <v>80.115913000000006</v>
      </c>
      <c r="C91">
        <f t="shared" si="1"/>
        <v>-1.152672596309128E-2</v>
      </c>
    </row>
    <row r="92" spans="1:3" x14ac:dyDescent="0.35">
      <c r="A92" s="1">
        <v>42605</v>
      </c>
      <c r="B92">
        <v>81.044730000000001</v>
      </c>
      <c r="C92">
        <f t="shared" si="1"/>
        <v>-1.583795758847378E-3</v>
      </c>
    </row>
    <row r="93" spans="1:3" x14ac:dyDescent="0.35">
      <c r="A93" s="1">
        <v>42604</v>
      </c>
      <c r="B93">
        <v>81.173190000000005</v>
      </c>
      <c r="C93">
        <f t="shared" si="1"/>
        <v>5.2480862170269944E-3</v>
      </c>
    </row>
    <row r="94" spans="1:3" x14ac:dyDescent="0.35">
      <c r="A94" s="1">
        <v>42601</v>
      </c>
      <c r="B94">
        <v>80.748301999999995</v>
      </c>
      <c r="C94">
        <f t="shared" si="1"/>
        <v>-8.5293240887877163E-3</v>
      </c>
    </row>
    <row r="95" spans="1:3" x14ac:dyDescent="0.35">
      <c r="A95" s="1">
        <v>42600</v>
      </c>
      <c r="B95">
        <v>81.439976000000001</v>
      </c>
      <c r="C95">
        <f t="shared" si="1"/>
        <v>-4.3583679808167769E-3</v>
      </c>
    </row>
    <row r="96" spans="1:3" x14ac:dyDescent="0.35">
      <c r="A96" s="1">
        <v>42599</v>
      </c>
      <c r="B96">
        <v>81.795696000000007</v>
      </c>
      <c r="C96">
        <f t="shared" si="1"/>
        <v>1.208740003024027E-3</v>
      </c>
    </row>
    <row r="97" spans="1:3" x14ac:dyDescent="0.35">
      <c r="A97" s="1">
        <v>42598</v>
      </c>
      <c r="B97">
        <v>81.696886000000006</v>
      </c>
      <c r="C97">
        <f t="shared" si="1"/>
        <v>-6.1494402583106471E-3</v>
      </c>
    </row>
    <row r="98" spans="1:3" x14ac:dyDescent="0.35">
      <c r="A98" s="1">
        <v>42597</v>
      </c>
      <c r="B98">
        <v>82.200823999999997</v>
      </c>
      <c r="C98">
        <f t="shared" si="1"/>
        <v>-4.9163249598003491E-3</v>
      </c>
    </row>
    <row r="99" spans="1:3" x14ac:dyDescent="0.35">
      <c r="A99" s="1">
        <v>42594</v>
      </c>
      <c r="B99">
        <v>82.605945000000006</v>
      </c>
      <c r="C99">
        <f t="shared" si="1"/>
        <v>-1.1963314316655947E-4</v>
      </c>
    </row>
    <row r="100" spans="1:3" x14ac:dyDescent="0.35">
      <c r="A100" s="1">
        <v>42593</v>
      </c>
      <c r="B100">
        <v>82.615827999999993</v>
      </c>
      <c r="C100">
        <f t="shared" si="1"/>
        <v>7.1784405379554455E-4</v>
      </c>
    </row>
    <row r="101" spans="1:3" x14ac:dyDescent="0.35">
      <c r="A101" s="1">
        <v>42592</v>
      </c>
      <c r="B101">
        <v>82.556544000000002</v>
      </c>
      <c r="C101">
        <f t="shared" si="1"/>
        <v>-2.9877601653625642E-3</v>
      </c>
    </row>
    <row r="102" spans="1:3" x14ac:dyDescent="0.35">
      <c r="A102" s="1">
        <v>42591</v>
      </c>
      <c r="B102">
        <v>82.803572000000003</v>
      </c>
      <c r="C102">
        <f t="shared" si="1"/>
        <v>2.3875008411902322E-4</v>
      </c>
    </row>
    <row r="103" spans="1:3" x14ac:dyDescent="0.35">
      <c r="A103" s="1">
        <v>42590</v>
      </c>
      <c r="B103">
        <v>82.783805000000001</v>
      </c>
      <c r="C103">
        <f t="shared" si="1"/>
        <v>-6.8990587066144289E-3</v>
      </c>
    </row>
    <row r="104" spans="1:3" x14ac:dyDescent="0.35">
      <c r="A104" s="1">
        <v>42587</v>
      </c>
      <c r="B104">
        <v>83.356909999999999</v>
      </c>
      <c r="C104">
        <f t="shared" si="1"/>
        <v>9.2890823484509319E-3</v>
      </c>
    </row>
    <row r="105" spans="1:3" x14ac:dyDescent="0.35">
      <c r="A105" s="1">
        <v>42586</v>
      </c>
      <c r="B105">
        <v>82.586185999999998</v>
      </c>
      <c r="C105">
        <f t="shared" si="1"/>
        <v>-1.2602687250771806E-2</v>
      </c>
    </row>
    <row r="106" spans="1:3" x14ac:dyDescent="0.35">
      <c r="A106" s="1">
        <v>42585</v>
      </c>
      <c r="B106">
        <v>83.633579999999995</v>
      </c>
      <c r="C106">
        <f t="shared" si="1"/>
        <v>-3.3026492605748889E-3</v>
      </c>
    </row>
    <row r="107" spans="1:3" x14ac:dyDescent="0.35">
      <c r="A107" s="1">
        <v>42584</v>
      </c>
      <c r="B107">
        <v>83.910248999999993</v>
      </c>
      <c r="C107">
        <f t="shared" si="1"/>
        <v>3.0002779815799709E-2</v>
      </c>
    </row>
    <row r="108" spans="1:3" x14ac:dyDescent="0.35">
      <c r="A108" s="1">
        <v>42583</v>
      </c>
      <c r="B108">
        <v>81.430099999999996</v>
      </c>
      <c r="C108">
        <f t="shared" si="1"/>
        <v>-1.4336667775674954E-2</v>
      </c>
    </row>
    <row r="109" spans="1:3" x14ac:dyDescent="0.35">
      <c r="A109" s="1">
        <v>42580</v>
      </c>
      <c r="B109">
        <v>82.605945000000006</v>
      </c>
      <c r="C109">
        <f t="shared" si="1"/>
        <v>1.251823348948636E-2</v>
      </c>
    </row>
    <row r="110" spans="1:3" x14ac:dyDescent="0.35">
      <c r="A110" s="1">
        <v>42579</v>
      </c>
      <c r="B110">
        <v>81.578310000000002</v>
      </c>
      <c r="C110">
        <f t="shared" si="1"/>
        <v>-9.4033204662319191E-3</v>
      </c>
    </row>
    <row r="111" spans="1:3" x14ac:dyDescent="0.35">
      <c r="A111" s="1">
        <v>42578</v>
      </c>
      <c r="B111">
        <v>82.349035000000001</v>
      </c>
      <c r="C111">
        <f t="shared" si="1"/>
        <v>-3.5932750482174404E-3</v>
      </c>
    </row>
    <row r="112" spans="1:3" x14ac:dyDescent="0.35">
      <c r="A112" s="1">
        <v>42577</v>
      </c>
      <c r="B112">
        <v>82.645470000000003</v>
      </c>
      <c r="C112">
        <f t="shared" si="1"/>
        <v>9.3694216670269035E-3</v>
      </c>
    </row>
    <row r="113" spans="1:3" x14ac:dyDescent="0.35">
      <c r="A113" s="1">
        <v>42576</v>
      </c>
      <c r="B113">
        <v>81.874746000000002</v>
      </c>
      <c r="C113">
        <f t="shared" si="1"/>
        <v>-1.5676548432452737E-3</v>
      </c>
    </row>
    <row r="114" spans="1:3" x14ac:dyDescent="0.35">
      <c r="A114" s="1">
        <v>42573</v>
      </c>
      <c r="B114">
        <v>82.003197999999998</v>
      </c>
      <c r="C114">
        <f t="shared" si="1"/>
        <v>4.5893485890782784E-3</v>
      </c>
    </row>
    <row r="115" spans="1:3" x14ac:dyDescent="0.35">
      <c r="A115" s="1">
        <v>42572</v>
      </c>
      <c r="B115">
        <v>81.627718999999999</v>
      </c>
      <c r="C115">
        <f t="shared" si="1"/>
        <v>-8.1977626138479334E-3</v>
      </c>
    </row>
    <row r="116" spans="1:3" x14ac:dyDescent="0.35">
      <c r="A116" s="1">
        <v>42571</v>
      </c>
      <c r="B116">
        <v>82.299633999999998</v>
      </c>
      <c r="C116">
        <f t="shared" si="1"/>
        <v>5.6589350183449466E-3</v>
      </c>
    </row>
    <row r="117" spans="1:3" x14ac:dyDescent="0.35">
      <c r="A117" s="1">
        <v>42570</v>
      </c>
      <c r="B117">
        <v>81.835221000000004</v>
      </c>
      <c r="C117">
        <f t="shared" si="1"/>
        <v>-4.6979466665776478E-3</v>
      </c>
    </row>
    <row r="118" spans="1:3" x14ac:dyDescent="0.35">
      <c r="A118" s="1">
        <v>42569</v>
      </c>
      <c r="B118">
        <v>82.220583000000005</v>
      </c>
      <c r="C118">
        <f t="shared" si="1"/>
        <v>1.0267626321615937E-2</v>
      </c>
    </row>
    <row r="119" spans="1:3" x14ac:dyDescent="0.35">
      <c r="A119" s="1">
        <v>42566</v>
      </c>
      <c r="B119">
        <v>81.380691999999996</v>
      </c>
      <c r="C119">
        <f t="shared" si="1"/>
        <v>-7.3792175971028875E-3</v>
      </c>
    </row>
    <row r="120" spans="1:3" x14ac:dyDescent="0.35">
      <c r="A120" s="1">
        <v>42565</v>
      </c>
      <c r="B120">
        <v>81.983439000000004</v>
      </c>
      <c r="C120">
        <f t="shared" si="1"/>
        <v>8.3510626003565295E-3</v>
      </c>
    </row>
    <row r="121" spans="1:3" x14ac:dyDescent="0.35">
      <c r="A121" s="1">
        <v>42564</v>
      </c>
      <c r="B121">
        <v>81.301641000000004</v>
      </c>
      <c r="C121">
        <f t="shared" si="1"/>
        <v>6.2176639467672132E-3</v>
      </c>
    </row>
    <row r="122" spans="1:3" x14ac:dyDescent="0.35">
      <c r="A122" s="1">
        <v>42563</v>
      </c>
      <c r="B122">
        <v>80.797702999999998</v>
      </c>
      <c r="C122">
        <f t="shared" si="1"/>
        <v>8.7207988448111604E-3</v>
      </c>
    </row>
    <row r="123" spans="1:3" x14ac:dyDescent="0.35">
      <c r="A123" s="1">
        <v>42562</v>
      </c>
      <c r="B123">
        <v>80.096146000000005</v>
      </c>
      <c r="C123">
        <f t="shared" si="1"/>
        <v>8.4242274510250778E-3</v>
      </c>
    </row>
    <row r="124" spans="1:3" x14ac:dyDescent="0.35">
      <c r="A124" s="1">
        <v>42559</v>
      </c>
      <c r="B124">
        <v>79.424232000000003</v>
      </c>
      <c r="C124">
        <f t="shared" si="1"/>
        <v>1.1763307909641956E-2</v>
      </c>
    </row>
    <row r="125" spans="1:3" x14ac:dyDescent="0.35">
      <c r="A125" s="1">
        <v>42558</v>
      </c>
      <c r="B125">
        <v>78.495413999999997</v>
      </c>
      <c r="C125">
        <f t="shared" si="1"/>
        <v>-6.8995540790510821E-3</v>
      </c>
    </row>
    <row r="126" spans="1:3" x14ac:dyDescent="0.35">
      <c r="A126" s="1">
        <v>42557</v>
      </c>
      <c r="B126">
        <v>79.038870000000003</v>
      </c>
      <c r="C126">
        <f t="shared" si="1"/>
        <v>2.2248362637515864E-2</v>
      </c>
    </row>
    <row r="127" spans="1:3" x14ac:dyDescent="0.35">
      <c r="A127" s="1">
        <v>42556</v>
      </c>
      <c r="B127">
        <v>77.299802</v>
      </c>
      <c r="C127">
        <f t="shared" si="1"/>
        <v>-7.6665496936013282E-4</v>
      </c>
    </row>
    <row r="128" spans="1:3" x14ac:dyDescent="0.35">
      <c r="A128" s="1">
        <v>42552</v>
      </c>
      <c r="B128">
        <v>77.359087000000002</v>
      </c>
      <c r="C128">
        <f t="shared" si="1"/>
        <v>3.5828490243558098E-3</v>
      </c>
    </row>
    <row r="129" spans="1:3" x14ac:dyDescent="0.35">
      <c r="A129" s="1">
        <v>42551</v>
      </c>
      <c r="B129">
        <v>77.082417000000007</v>
      </c>
      <c r="C129">
        <f t="shared" si="1"/>
        <v>9.2724582861993358E-3</v>
      </c>
    </row>
    <row r="130" spans="1:3" x14ac:dyDescent="0.35">
      <c r="A130" s="1">
        <v>42550</v>
      </c>
      <c r="B130">
        <v>76.370976999999996</v>
      </c>
      <c r="C130">
        <f t="shared" ref="C130:C193" si="2">LN(B130/B131)</f>
        <v>3.032986474695968E-2</v>
      </c>
    </row>
    <row r="131" spans="1:3" x14ac:dyDescent="0.35">
      <c r="A131" s="1">
        <v>42549</v>
      </c>
      <c r="B131">
        <v>74.089429999999993</v>
      </c>
      <c r="C131">
        <f t="shared" si="2"/>
        <v>2.3337940443770664E-2</v>
      </c>
    </row>
    <row r="132" spans="1:3" x14ac:dyDescent="0.35">
      <c r="A132" s="1">
        <v>42548</v>
      </c>
      <c r="B132">
        <v>72.380356000000006</v>
      </c>
      <c r="C132">
        <f t="shared" si="2"/>
        <v>-2.0682988330235158E-2</v>
      </c>
    </row>
    <row r="133" spans="1:3" x14ac:dyDescent="0.35">
      <c r="A133" s="1">
        <v>42545</v>
      </c>
      <c r="B133">
        <v>73.892987000000005</v>
      </c>
      <c r="C133">
        <f t="shared" si="2"/>
        <v>-3.7696019182988753E-2</v>
      </c>
    </row>
    <row r="134" spans="1:3" x14ac:dyDescent="0.35">
      <c r="A134" s="1">
        <v>42544</v>
      </c>
      <c r="B134">
        <v>76.731624999999994</v>
      </c>
      <c r="C134">
        <f t="shared" si="2"/>
        <v>1.3921366593155283E-2</v>
      </c>
    </row>
    <row r="135" spans="1:3" x14ac:dyDescent="0.35">
      <c r="A135" s="1">
        <v>42543</v>
      </c>
      <c r="B135">
        <v>75.670817</v>
      </c>
      <c r="C135">
        <f t="shared" si="2"/>
        <v>1.9489630043778112E-3</v>
      </c>
    </row>
    <row r="136" spans="1:3" x14ac:dyDescent="0.35">
      <c r="A136" s="1">
        <v>42542</v>
      </c>
      <c r="B136">
        <v>75.523481000000004</v>
      </c>
      <c r="C136">
        <f t="shared" si="2"/>
        <v>5.3465027874514933E-3</v>
      </c>
    </row>
    <row r="137" spans="1:3" x14ac:dyDescent="0.35">
      <c r="A137" s="1">
        <v>42541</v>
      </c>
      <c r="B137">
        <v>75.120772000000002</v>
      </c>
      <c r="C137">
        <f t="shared" si="2"/>
        <v>1.276418660380047E-2</v>
      </c>
    </row>
    <row r="138" spans="1:3" x14ac:dyDescent="0.35">
      <c r="A138" s="1">
        <v>42538</v>
      </c>
      <c r="B138">
        <v>74.168009999999995</v>
      </c>
      <c r="C138">
        <f t="shared" si="2"/>
        <v>-1.3548362475764821E-2</v>
      </c>
    </row>
    <row r="139" spans="1:3" x14ac:dyDescent="0.35">
      <c r="A139" s="1">
        <v>42537</v>
      </c>
      <c r="B139">
        <v>75.179703000000003</v>
      </c>
      <c r="C139">
        <f t="shared" si="2"/>
        <v>-1.8274266477901955E-3</v>
      </c>
    </row>
    <row r="140" spans="1:3" x14ac:dyDescent="0.35">
      <c r="A140" s="1">
        <v>42536</v>
      </c>
      <c r="B140">
        <v>75.317214000000007</v>
      </c>
      <c r="C140">
        <f t="shared" si="2"/>
        <v>-1.6170075862570073E-2</v>
      </c>
    </row>
    <row r="141" spans="1:3" x14ac:dyDescent="0.35">
      <c r="A141" s="1">
        <v>42535</v>
      </c>
      <c r="B141">
        <v>76.544999000000004</v>
      </c>
      <c r="C141">
        <f t="shared" si="2"/>
        <v>-3.4586146576799448E-3</v>
      </c>
    </row>
    <row r="142" spans="1:3" x14ac:dyDescent="0.35">
      <c r="A142" s="1">
        <v>42534</v>
      </c>
      <c r="B142">
        <v>76.810197000000002</v>
      </c>
      <c r="C142">
        <f t="shared" si="2"/>
        <v>-4.211094436370022E-3</v>
      </c>
    </row>
    <row r="143" spans="1:3" x14ac:dyDescent="0.35">
      <c r="A143" s="1">
        <v>42531</v>
      </c>
      <c r="B143">
        <v>77.134333999999996</v>
      </c>
      <c r="C143">
        <f t="shared" si="2"/>
        <v>-9.6313258148693123E-3</v>
      </c>
    </row>
    <row r="144" spans="1:3" x14ac:dyDescent="0.35">
      <c r="A144" s="1">
        <v>42530</v>
      </c>
      <c r="B144">
        <v>77.880829000000006</v>
      </c>
      <c r="C144">
        <f t="shared" si="2"/>
        <v>-4.6555959463767003E-3</v>
      </c>
    </row>
    <row r="145" spans="1:3" x14ac:dyDescent="0.35">
      <c r="A145" s="1">
        <v>42529</v>
      </c>
      <c r="B145">
        <v>78.244255999999993</v>
      </c>
      <c r="C145">
        <f t="shared" si="2"/>
        <v>-4.2590135625672331E-3</v>
      </c>
    </row>
    <row r="146" spans="1:3" x14ac:dyDescent="0.35">
      <c r="A146" s="1">
        <v>42528</v>
      </c>
      <c r="B146">
        <v>78.578209999999999</v>
      </c>
      <c r="C146">
        <f t="shared" si="2"/>
        <v>-5.2362465080596412E-3</v>
      </c>
    </row>
    <row r="147" spans="1:3" x14ac:dyDescent="0.35">
      <c r="A147" s="1">
        <v>42527</v>
      </c>
      <c r="B147">
        <v>78.990744000000007</v>
      </c>
      <c r="C147">
        <f t="shared" si="2"/>
        <v>7.8646876380671932E-3</v>
      </c>
    </row>
    <row r="148" spans="1:3" x14ac:dyDescent="0.35">
      <c r="A148" s="1">
        <v>42524</v>
      </c>
      <c r="B148">
        <v>78.371943000000002</v>
      </c>
      <c r="C148">
        <f t="shared" si="2"/>
        <v>-1.25248270019789E-3</v>
      </c>
    </row>
    <row r="149" spans="1:3" x14ac:dyDescent="0.35">
      <c r="A149" s="1">
        <v>42523</v>
      </c>
      <c r="B149">
        <v>78.470163999999997</v>
      </c>
      <c r="C149">
        <f t="shared" si="2"/>
        <v>1.4753405911052411E-2</v>
      </c>
    </row>
    <row r="150" spans="1:3" x14ac:dyDescent="0.35">
      <c r="A150" s="1">
        <v>42522</v>
      </c>
      <c r="B150">
        <v>77.320959999999999</v>
      </c>
      <c r="C150">
        <f t="shared" si="2"/>
        <v>-2.9174317629470465E-3</v>
      </c>
    </row>
    <row r="151" spans="1:3" x14ac:dyDescent="0.35">
      <c r="A151" s="1">
        <v>42521</v>
      </c>
      <c r="B151">
        <v>77.546868000000003</v>
      </c>
      <c r="C151">
        <f t="shared" si="2"/>
        <v>1.0184630816882334E-2</v>
      </c>
    </row>
    <row r="152" spans="1:3" x14ac:dyDescent="0.35">
      <c r="A152" s="1">
        <v>42517</v>
      </c>
      <c r="B152">
        <v>76.761089999999996</v>
      </c>
      <c r="C152">
        <f t="shared" si="2"/>
        <v>1.1065478782653326E-2</v>
      </c>
    </row>
    <row r="153" spans="1:3" x14ac:dyDescent="0.35">
      <c r="A153" s="1">
        <v>42516</v>
      </c>
      <c r="B153">
        <v>75.916374000000005</v>
      </c>
      <c r="C153">
        <f t="shared" si="2"/>
        <v>7.2717820729116655E-3</v>
      </c>
    </row>
    <row r="154" spans="1:3" x14ac:dyDescent="0.35">
      <c r="A154" s="1">
        <v>42515</v>
      </c>
      <c r="B154">
        <v>75.366328999999993</v>
      </c>
      <c r="C154">
        <f t="shared" si="2"/>
        <v>-9.4688527211400104E-3</v>
      </c>
    </row>
    <row r="155" spans="1:3" x14ac:dyDescent="0.35">
      <c r="A155" s="1">
        <v>42514</v>
      </c>
      <c r="B155">
        <v>76.083350999999993</v>
      </c>
      <c r="C155">
        <f t="shared" si="2"/>
        <v>9.3386040966047714E-3</v>
      </c>
    </row>
    <row r="156" spans="1:3" x14ac:dyDescent="0.35">
      <c r="A156" s="1">
        <v>42513</v>
      </c>
      <c r="B156">
        <v>75.376146000000006</v>
      </c>
      <c r="C156">
        <f t="shared" si="2"/>
        <v>-8.692958841617927E-3</v>
      </c>
    </row>
    <row r="157" spans="1:3" x14ac:dyDescent="0.35">
      <c r="A157" s="1">
        <v>42510</v>
      </c>
      <c r="B157">
        <v>76.034244000000001</v>
      </c>
      <c r="C157">
        <f t="shared" si="2"/>
        <v>1.0340161137726038E-3</v>
      </c>
    </row>
    <row r="158" spans="1:3" x14ac:dyDescent="0.35">
      <c r="A158" s="1">
        <v>42509</v>
      </c>
      <c r="B158">
        <v>75.955663999999999</v>
      </c>
      <c r="C158">
        <f t="shared" si="2"/>
        <v>-6.4449846542860281E-3</v>
      </c>
    </row>
    <row r="159" spans="1:3" x14ac:dyDescent="0.35">
      <c r="A159" s="1">
        <v>42508</v>
      </c>
      <c r="B159">
        <v>76.446777999999995</v>
      </c>
      <c r="C159">
        <f t="shared" si="2"/>
        <v>9.4237307850568164E-3</v>
      </c>
    </row>
    <row r="160" spans="1:3" x14ac:dyDescent="0.35">
      <c r="A160" s="1">
        <v>42507</v>
      </c>
      <c r="B160">
        <v>75.729748000000001</v>
      </c>
      <c r="C160">
        <f t="shared" si="2"/>
        <v>-3.7543058138516197E-3</v>
      </c>
    </row>
    <row r="161" spans="1:3" x14ac:dyDescent="0.35">
      <c r="A161" s="1">
        <v>42506</v>
      </c>
      <c r="B161">
        <v>76.014595</v>
      </c>
      <c r="C161">
        <f t="shared" si="2"/>
        <v>1.4840151395730429E-2</v>
      </c>
    </row>
    <row r="162" spans="1:3" x14ac:dyDescent="0.35">
      <c r="A162" s="1">
        <v>42503</v>
      </c>
      <c r="B162">
        <v>74.894856000000004</v>
      </c>
      <c r="C162">
        <f t="shared" si="2"/>
        <v>-9.788010137684015E-3</v>
      </c>
    </row>
    <row r="163" spans="1:3" x14ac:dyDescent="0.35">
      <c r="A163" s="1">
        <v>42502</v>
      </c>
      <c r="B163">
        <v>75.631527000000006</v>
      </c>
      <c r="C163">
        <f t="shared" si="2"/>
        <v>5.1962733693200372E-4</v>
      </c>
    </row>
    <row r="164" spans="1:3" x14ac:dyDescent="0.35">
      <c r="A164" s="1">
        <v>42501</v>
      </c>
      <c r="B164">
        <v>75.592236999999997</v>
      </c>
      <c r="C164">
        <f t="shared" si="2"/>
        <v>-1.9430609704097043E-2</v>
      </c>
    </row>
    <row r="165" spans="1:3" x14ac:dyDescent="0.35">
      <c r="A165" s="1">
        <v>42500</v>
      </c>
      <c r="B165">
        <v>77.075402999999994</v>
      </c>
      <c r="C165">
        <f t="shared" si="2"/>
        <v>0</v>
      </c>
    </row>
    <row r="166" spans="1:3" x14ac:dyDescent="0.35">
      <c r="A166" s="1">
        <v>42499</v>
      </c>
      <c r="B166">
        <v>77.075402999999994</v>
      </c>
      <c r="C166">
        <f t="shared" si="2"/>
        <v>2.0860958830711835E-2</v>
      </c>
    </row>
    <row r="167" spans="1:3" x14ac:dyDescent="0.35">
      <c r="A167" s="1">
        <v>42496</v>
      </c>
      <c r="B167">
        <v>75.484190999999996</v>
      </c>
      <c r="C167">
        <f t="shared" si="2"/>
        <v>-2.1879960576586088E-2</v>
      </c>
    </row>
    <row r="168" spans="1:3" x14ac:dyDescent="0.35">
      <c r="A168" s="1">
        <v>42495</v>
      </c>
      <c r="B168">
        <v>77.153982999999997</v>
      </c>
      <c r="C168">
        <f t="shared" si="2"/>
        <v>1.3328420558157703E-2</v>
      </c>
    </row>
    <row r="169" spans="1:3" x14ac:dyDescent="0.35">
      <c r="A169" s="1">
        <v>42494</v>
      </c>
      <c r="B169">
        <v>76.132464999999996</v>
      </c>
      <c r="C169">
        <f t="shared" si="2"/>
        <v>-2.2074212313827873E-2</v>
      </c>
    </row>
    <row r="170" spans="1:3" x14ac:dyDescent="0.35">
      <c r="A170" s="1">
        <v>42493</v>
      </c>
      <c r="B170">
        <v>77.831715000000003</v>
      </c>
      <c r="C170">
        <f t="shared" si="2"/>
        <v>-3.2758231894776816E-3</v>
      </c>
    </row>
    <row r="171" spans="1:3" x14ac:dyDescent="0.35">
      <c r="A171" s="1">
        <v>42492</v>
      </c>
      <c r="B171">
        <v>78.087096000000003</v>
      </c>
      <c r="C171">
        <f t="shared" si="2"/>
        <v>1.3168097390178856E-2</v>
      </c>
    </row>
    <row r="172" spans="1:3" x14ac:dyDescent="0.35">
      <c r="A172" s="1">
        <v>42489</v>
      </c>
      <c r="B172">
        <v>77.065578000000002</v>
      </c>
      <c r="C172">
        <f t="shared" si="2"/>
        <v>-6.3711136765814112E-4</v>
      </c>
    </row>
    <row r="173" spans="1:3" x14ac:dyDescent="0.35">
      <c r="A173" s="1">
        <v>42488</v>
      </c>
      <c r="B173">
        <v>77.114693000000003</v>
      </c>
      <c r="C173">
        <f t="shared" si="2"/>
        <v>-9.7380705471811949E-2</v>
      </c>
    </row>
    <row r="174" spans="1:3" x14ac:dyDescent="0.35">
      <c r="A174" s="1">
        <v>42487</v>
      </c>
      <c r="B174">
        <v>85.001979000000006</v>
      </c>
      <c r="C174">
        <f t="shared" si="2"/>
        <v>-4.6211773959059678E-4</v>
      </c>
    </row>
    <row r="175" spans="1:3" x14ac:dyDescent="0.35">
      <c r="A175" s="1">
        <v>42486</v>
      </c>
      <c r="B175">
        <v>85.041269</v>
      </c>
      <c r="C175">
        <f t="shared" si="2"/>
        <v>2.6600685828290374E-3</v>
      </c>
    </row>
    <row r="176" spans="1:3" x14ac:dyDescent="0.35">
      <c r="A176" s="1">
        <v>42485</v>
      </c>
      <c r="B176">
        <v>84.815353999999999</v>
      </c>
      <c r="C176">
        <f t="shared" si="2"/>
        <v>-6.4643490304578553E-3</v>
      </c>
    </row>
    <row r="177" spans="1:3" x14ac:dyDescent="0.35">
      <c r="A177" s="1">
        <v>42482</v>
      </c>
      <c r="B177">
        <v>85.365405999999993</v>
      </c>
      <c r="C177">
        <f t="shared" si="2"/>
        <v>1.036131744096992E-3</v>
      </c>
    </row>
    <row r="178" spans="1:3" x14ac:dyDescent="0.35">
      <c r="A178" s="1">
        <v>42481</v>
      </c>
      <c r="B178">
        <v>85.277001999999996</v>
      </c>
      <c r="C178">
        <f t="shared" si="2"/>
        <v>-4.3672919047695255E-3</v>
      </c>
    </row>
    <row r="179" spans="1:3" x14ac:dyDescent="0.35">
      <c r="A179" s="1">
        <v>42480</v>
      </c>
      <c r="B179">
        <v>85.650245999999996</v>
      </c>
      <c r="C179">
        <f t="shared" si="2"/>
        <v>1.8635883888328847E-2</v>
      </c>
    </row>
    <row r="180" spans="1:3" x14ac:dyDescent="0.35">
      <c r="A180" s="1">
        <v>42479</v>
      </c>
      <c r="B180">
        <v>84.068859000000003</v>
      </c>
      <c r="C180">
        <f t="shared" si="2"/>
        <v>1.1988822338319376E-2</v>
      </c>
    </row>
    <row r="181" spans="1:3" x14ac:dyDescent="0.35">
      <c r="A181" s="1">
        <v>42478</v>
      </c>
      <c r="B181">
        <v>83.066990000000004</v>
      </c>
      <c r="C181">
        <f t="shared" si="2"/>
        <v>3.7910265063915869E-3</v>
      </c>
    </row>
    <row r="182" spans="1:3" x14ac:dyDescent="0.35">
      <c r="A182" s="1">
        <v>42475</v>
      </c>
      <c r="B182">
        <v>82.752677000000006</v>
      </c>
      <c r="C182">
        <f t="shared" si="2"/>
        <v>4.0437322086204009E-3</v>
      </c>
    </row>
    <row r="183" spans="1:3" x14ac:dyDescent="0.35">
      <c r="A183" s="1">
        <v>42474</v>
      </c>
      <c r="B183">
        <v>82.418723</v>
      </c>
      <c r="C183">
        <f t="shared" si="2"/>
        <v>4.7682573273958136E-4</v>
      </c>
    </row>
    <row r="184" spans="1:3" x14ac:dyDescent="0.35">
      <c r="A184" s="1">
        <v>42473</v>
      </c>
      <c r="B184">
        <v>82.379433000000006</v>
      </c>
      <c r="C184">
        <f t="shared" si="2"/>
        <v>1.57427381905073E-2</v>
      </c>
    </row>
    <row r="185" spans="1:3" x14ac:dyDescent="0.35">
      <c r="A185" s="1">
        <v>42472</v>
      </c>
      <c r="B185">
        <v>81.092709999999997</v>
      </c>
      <c r="C185">
        <f t="shared" si="2"/>
        <v>4.3700004992234445E-3</v>
      </c>
    </row>
    <row r="186" spans="1:3" x14ac:dyDescent="0.35">
      <c r="A186" s="1">
        <v>42471</v>
      </c>
      <c r="B186">
        <v>80.739108000000002</v>
      </c>
      <c r="C186">
        <f t="shared" si="2"/>
        <v>-9.685341637698212E-3</v>
      </c>
    </row>
    <row r="187" spans="1:3" x14ac:dyDescent="0.35">
      <c r="A187" s="1">
        <v>42468</v>
      </c>
      <c r="B187">
        <v>81.524893000000006</v>
      </c>
      <c r="C187">
        <f t="shared" si="2"/>
        <v>-9.1149831223340024E-3</v>
      </c>
    </row>
    <row r="188" spans="1:3" x14ac:dyDescent="0.35">
      <c r="A188" s="1">
        <v>42467</v>
      </c>
      <c r="B188">
        <v>82.271388000000002</v>
      </c>
      <c r="C188">
        <f t="shared" si="2"/>
        <v>-3.5752109941707588E-3</v>
      </c>
    </row>
    <row r="189" spans="1:3" x14ac:dyDescent="0.35">
      <c r="A189" s="1">
        <v>42466</v>
      </c>
      <c r="B189">
        <v>82.566051999999999</v>
      </c>
      <c r="C189">
        <f t="shared" si="2"/>
        <v>3.3261820632277644E-2</v>
      </c>
    </row>
    <row r="190" spans="1:3" x14ac:dyDescent="0.35">
      <c r="A190" s="1">
        <v>42465</v>
      </c>
      <c r="B190">
        <v>79.864925999999997</v>
      </c>
      <c r="C190">
        <f t="shared" si="2"/>
        <v>-2.2136634524708623E-2</v>
      </c>
    </row>
    <row r="191" spans="1:3" x14ac:dyDescent="0.35">
      <c r="A191" s="1">
        <v>42464</v>
      </c>
      <c r="B191">
        <v>81.65258</v>
      </c>
      <c r="C191">
        <f t="shared" si="2"/>
        <v>1.1737010454473994E-2</v>
      </c>
    </row>
    <row r="192" spans="1:3" x14ac:dyDescent="0.35">
      <c r="A192" s="1">
        <v>42461</v>
      </c>
      <c r="B192">
        <v>80.699825000000004</v>
      </c>
      <c r="C192">
        <f t="shared" si="2"/>
        <v>2.5593373339954256E-3</v>
      </c>
    </row>
    <row r="193" spans="1:3" x14ac:dyDescent="0.35">
      <c r="A193" s="1">
        <v>42460</v>
      </c>
      <c r="B193">
        <v>80.493550999999997</v>
      </c>
      <c r="C193">
        <f t="shared" si="2"/>
        <v>2.0765692105058566E-3</v>
      </c>
    </row>
    <row r="194" spans="1:3" x14ac:dyDescent="0.35">
      <c r="A194" s="1">
        <v>42459</v>
      </c>
      <c r="B194">
        <v>80.326573999999994</v>
      </c>
      <c r="C194">
        <f t="shared" ref="C194:C257" si="3">LN(B194/B195)</f>
        <v>4.2521064137289247E-3</v>
      </c>
    </row>
    <row r="195" spans="1:3" x14ac:dyDescent="0.35">
      <c r="A195" s="1">
        <v>42458</v>
      </c>
      <c r="B195">
        <v>79.985742000000002</v>
      </c>
      <c r="C195">
        <f t="shared" si="3"/>
        <v>1.291612991205638E-2</v>
      </c>
    </row>
    <row r="196" spans="1:3" x14ac:dyDescent="0.35">
      <c r="A196" s="1">
        <v>42457</v>
      </c>
      <c r="B196">
        <v>78.959278999999995</v>
      </c>
      <c r="C196">
        <f t="shared" si="3"/>
        <v>-8.7520565810709702E-3</v>
      </c>
    </row>
    <row r="197" spans="1:3" x14ac:dyDescent="0.35">
      <c r="A197" s="1">
        <v>42453</v>
      </c>
      <c r="B197">
        <v>79.653368</v>
      </c>
      <c r="C197">
        <f t="shared" si="3"/>
        <v>2.4576658334763855E-3</v>
      </c>
    </row>
    <row r="198" spans="1:3" x14ac:dyDescent="0.35">
      <c r="A198" s="1">
        <v>42452</v>
      </c>
      <c r="B198">
        <v>79.457847000000001</v>
      </c>
      <c r="C198">
        <f t="shared" si="3"/>
        <v>1.4774082038974429E-3</v>
      </c>
    </row>
    <row r="199" spans="1:3" x14ac:dyDescent="0.35">
      <c r="A199" s="1">
        <v>42451</v>
      </c>
      <c r="B199">
        <v>79.340541999999999</v>
      </c>
      <c r="C199">
        <f t="shared" si="3"/>
        <v>3.8269875157283524E-3</v>
      </c>
    </row>
    <row r="200" spans="1:3" x14ac:dyDescent="0.35">
      <c r="A200" s="1">
        <v>42450</v>
      </c>
      <c r="B200">
        <v>79.037486999999999</v>
      </c>
      <c r="C200">
        <f t="shared" si="3"/>
        <v>-1.2370579564137906E-4</v>
      </c>
    </row>
    <row r="201" spans="1:3" x14ac:dyDescent="0.35">
      <c r="A201" s="1">
        <v>42447</v>
      </c>
      <c r="B201">
        <v>79.047264999999996</v>
      </c>
      <c r="C201">
        <f t="shared" si="3"/>
        <v>1.3947952726340944E-2</v>
      </c>
    </row>
    <row r="202" spans="1:3" x14ac:dyDescent="0.35">
      <c r="A202" s="1">
        <v>42446</v>
      </c>
      <c r="B202">
        <v>77.952370999999999</v>
      </c>
      <c r="C202">
        <f t="shared" si="3"/>
        <v>-1.6911616412673709E-2</v>
      </c>
    </row>
    <row r="203" spans="1:3" x14ac:dyDescent="0.35">
      <c r="A203" s="1">
        <v>42445</v>
      </c>
      <c r="B203">
        <v>79.281881999999996</v>
      </c>
      <c r="C203">
        <f t="shared" si="3"/>
        <v>8.2956974441928833E-3</v>
      </c>
    </row>
    <row r="204" spans="1:3" x14ac:dyDescent="0.35">
      <c r="A204" s="1">
        <v>42444</v>
      </c>
      <c r="B204">
        <v>78.626903999999996</v>
      </c>
      <c r="C204">
        <f t="shared" si="3"/>
        <v>-3.8775900047639228E-2</v>
      </c>
    </row>
    <row r="205" spans="1:3" x14ac:dyDescent="0.35">
      <c r="A205" s="1">
        <v>42443</v>
      </c>
      <c r="B205">
        <v>81.735614999999996</v>
      </c>
      <c r="C205">
        <f t="shared" si="3"/>
        <v>-3.2240382097588486E-3</v>
      </c>
    </row>
    <row r="206" spans="1:3" x14ac:dyDescent="0.35">
      <c r="A206" s="1">
        <v>42440</v>
      </c>
      <c r="B206">
        <v>81.999559000000005</v>
      </c>
      <c r="C206">
        <f t="shared" si="3"/>
        <v>1.8773095077400655E-2</v>
      </c>
    </row>
    <row r="207" spans="1:3" x14ac:dyDescent="0.35">
      <c r="A207" s="1">
        <v>42439</v>
      </c>
      <c r="B207">
        <v>80.474532999999994</v>
      </c>
      <c r="C207">
        <f t="shared" si="3"/>
        <v>-1.0392850906844468E-2</v>
      </c>
    </row>
    <row r="208" spans="1:3" x14ac:dyDescent="0.35">
      <c r="A208" s="1">
        <v>42438</v>
      </c>
      <c r="B208">
        <v>81.315253999999996</v>
      </c>
      <c r="C208">
        <f t="shared" si="3"/>
        <v>5.6664274713206274E-3</v>
      </c>
    </row>
    <row r="209" spans="1:3" x14ac:dyDescent="0.35">
      <c r="A209" s="1">
        <v>42437</v>
      </c>
      <c r="B209">
        <v>80.855789999999999</v>
      </c>
      <c r="C209">
        <f t="shared" si="3"/>
        <v>-1.726043391706809E-2</v>
      </c>
    </row>
    <row r="210" spans="1:3" x14ac:dyDescent="0.35">
      <c r="A210" s="1">
        <v>42436</v>
      </c>
      <c r="B210">
        <v>82.263509999999997</v>
      </c>
      <c r="C210">
        <f t="shared" si="3"/>
        <v>7.6345310174155715E-3</v>
      </c>
    </row>
    <row r="211" spans="1:3" x14ac:dyDescent="0.35">
      <c r="A211" s="1">
        <v>42433</v>
      </c>
      <c r="B211">
        <v>81.637857999999994</v>
      </c>
      <c r="C211">
        <f t="shared" si="3"/>
        <v>-1.1967305324654075E-3</v>
      </c>
    </row>
    <row r="212" spans="1:3" x14ac:dyDescent="0.35">
      <c r="A212" s="1">
        <v>42432</v>
      </c>
      <c r="B212">
        <v>81.735614999999996</v>
      </c>
      <c r="C212">
        <f t="shared" si="3"/>
        <v>5.3966325605070559E-3</v>
      </c>
    </row>
    <row r="213" spans="1:3" x14ac:dyDescent="0.35">
      <c r="A213" s="1">
        <v>42431</v>
      </c>
      <c r="B213">
        <v>81.295705999999996</v>
      </c>
      <c r="C213">
        <f t="shared" si="3"/>
        <v>3.3727595715346346E-3</v>
      </c>
    </row>
    <row r="214" spans="1:3" x14ac:dyDescent="0.35">
      <c r="A214" s="1">
        <v>42430</v>
      </c>
      <c r="B214">
        <v>81.021977000000007</v>
      </c>
      <c r="C214">
        <f t="shared" si="3"/>
        <v>1.4339783065644617E-2</v>
      </c>
    </row>
    <row r="215" spans="1:3" x14ac:dyDescent="0.35">
      <c r="A215" s="1">
        <v>42429</v>
      </c>
      <c r="B215">
        <v>79.868430000000004</v>
      </c>
      <c r="C215">
        <f t="shared" si="3"/>
        <v>-1.6148014199683976E-2</v>
      </c>
    </row>
    <row r="216" spans="1:3" x14ac:dyDescent="0.35">
      <c r="A216" s="1">
        <v>42426</v>
      </c>
      <c r="B216">
        <v>81.168616</v>
      </c>
      <c r="C216">
        <f t="shared" si="3"/>
        <v>4.345215885444279E-3</v>
      </c>
    </row>
    <row r="217" spans="1:3" x14ac:dyDescent="0.35">
      <c r="A217" s="1">
        <v>42425</v>
      </c>
      <c r="B217">
        <v>80.816686000000004</v>
      </c>
      <c r="C217">
        <f t="shared" si="3"/>
        <v>6.4316664398798365E-3</v>
      </c>
    </row>
    <row r="218" spans="1:3" x14ac:dyDescent="0.35">
      <c r="A218" s="1">
        <v>42424</v>
      </c>
      <c r="B218">
        <v>80.298568000000003</v>
      </c>
      <c r="C218">
        <f t="shared" si="3"/>
        <v>1.1509888068371218E-2</v>
      </c>
    </row>
    <row r="219" spans="1:3" x14ac:dyDescent="0.35">
      <c r="A219" s="1">
        <v>42423</v>
      </c>
      <c r="B219">
        <v>79.379638999999997</v>
      </c>
      <c r="C219">
        <f t="shared" si="3"/>
        <v>-3.1968769292493593E-3</v>
      </c>
    </row>
    <row r="220" spans="1:3" x14ac:dyDescent="0.35">
      <c r="A220" s="1">
        <v>42422</v>
      </c>
      <c r="B220">
        <v>79.633812000000006</v>
      </c>
      <c r="C220">
        <f t="shared" si="3"/>
        <v>7.7638738902562092E-3</v>
      </c>
    </row>
    <row r="221" spans="1:3" x14ac:dyDescent="0.35">
      <c r="A221" s="1">
        <v>42419</v>
      </c>
      <c r="B221">
        <v>79.017938999999998</v>
      </c>
      <c r="C221">
        <f t="shared" si="3"/>
        <v>-2.1009468002685379E-3</v>
      </c>
    </row>
    <row r="222" spans="1:3" x14ac:dyDescent="0.35">
      <c r="A222" s="1">
        <v>42418</v>
      </c>
      <c r="B222">
        <v>79.184126000000006</v>
      </c>
      <c r="C222">
        <f t="shared" si="3"/>
        <v>2.469107700784855E-4</v>
      </c>
    </row>
    <row r="223" spans="1:3" x14ac:dyDescent="0.35">
      <c r="A223" s="1">
        <v>42417</v>
      </c>
      <c r="B223">
        <v>79.164576999999994</v>
      </c>
      <c r="C223">
        <f t="shared" si="3"/>
        <v>1.5054793360821073E-2</v>
      </c>
    </row>
    <row r="224" spans="1:3" x14ac:dyDescent="0.35">
      <c r="A224" s="1">
        <v>42416</v>
      </c>
      <c r="B224">
        <v>77.981696999999997</v>
      </c>
      <c r="C224">
        <f t="shared" si="3"/>
        <v>1.1600164696416315E-2</v>
      </c>
    </row>
    <row r="225" spans="1:3" x14ac:dyDescent="0.35">
      <c r="A225" s="1">
        <v>42412</v>
      </c>
      <c r="B225">
        <v>77.082323000000002</v>
      </c>
      <c r="C225">
        <f t="shared" si="3"/>
        <v>2.2184603793993393E-2</v>
      </c>
    </row>
    <row r="226" spans="1:3" x14ac:dyDescent="0.35">
      <c r="A226" s="1">
        <v>42411</v>
      </c>
      <c r="B226">
        <v>75.391110999999995</v>
      </c>
      <c r="C226">
        <f t="shared" si="3"/>
        <v>-1.4162705726999613E-2</v>
      </c>
    </row>
    <row r="227" spans="1:3" x14ac:dyDescent="0.35">
      <c r="A227" s="1">
        <v>42410</v>
      </c>
      <c r="B227">
        <v>76.466449999999995</v>
      </c>
      <c r="C227">
        <f t="shared" si="3"/>
        <v>2.0275771240203581E-2</v>
      </c>
    </row>
    <row r="228" spans="1:3" x14ac:dyDescent="0.35">
      <c r="A228" s="1">
        <v>42409</v>
      </c>
      <c r="B228">
        <v>74.931646000000001</v>
      </c>
      <c r="C228">
        <f t="shared" si="3"/>
        <v>6.4131867821860871E-3</v>
      </c>
    </row>
    <row r="229" spans="1:3" x14ac:dyDescent="0.35">
      <c r="A229" s="1">
        <v>42408</v>
      </c>
      <c r="B229">
        <v>74.452633000000006</v>
      </c>
      <c r="C229">
        <f t="shared" si="3"/>
        <v>-5.8911882796756215E-3</v>
      </c>
    </row>
    <row r="230" spans="1:3" x14ac:dyDescent="0.35">
      <c r="A230" s="1">
        <v>42405</v>
      </c>
      <c r="B230">
        <v>74.892542000000006</v>
      </c>
      <c r="C230">
        <f t="shared" si="3"/>
        <v>1.3056892053901965E-4</v>
      </c>
    </row>
    <row r="231" spans="1:3" x14ac:dyDescent="0.35">
      <c r="A231" s="1">
        <v>42404</v>
      </c>
      <c r="B231">
        <v>74.882763999999995</v>
      </c>
      <c r="C231">
        <f t="shared" si="3"/>
        <v>-9.4849455790780128E-3</v>
      </c>
    </row>
    <row r="232" spans="1:3" x14ac:dyDescent="0.35">
      <c r="A232" s="1">
        <v>42403</v>
      </c>
      <c r="B232">
        <v>75.596401999999998</v>
      </c>
      <c r="C232">
        <f t="shared" si="3"/>
        <v>-5.1593345304350238E-3</v>
      </c>
    </row>
    <row r="233" spans="1:3" x14ac:dyDescent="0.35">
      <c r="A233" s="1">
        <v>42402</v>
      </c>
      <c r="B233">
        <v>75.987437</v>
      </c>
      <c r="C233">
        <f t="shared" si="3"/>
        <v>-2.6282215776447918E-2</v>
      </c>
    </row>
    <row r="234" spans="1:3" x14ac:dyDescent="0.35">
      <c r="A234" s="1">
        <v>42401</v>
      </c>
      <c r="B234">
        <v>78.011031000000003</v>
      </c>
      <c r="C234">
        <f t="shared" si="3"/>
        <v>-1.9483144066366188E-2</v>
      </c>
    </row>
    <row r="235" spans="1:3" x14ac:dyDescent="0.35">
      <c r="A235" s="1">
        <v>42398</v>
      </c>
      <c r="B235">
        <v>79.545833999999999</v>
      </c>
      <c r="C235">
        <f t="shared" si="3"/>
        <v>2.9558841715642721E-2</v>
      </c>
    </row>
    <row r="236" spans="1:3" x14ac:dyDescent="0.35">
      <c r="A236" s="1">
        <v>42397</v>
      </c>
      <c r="B236">
        <v>77.228961999999996</v>
      </c>
      <c r="C236">
        <f t="shared" si="3"/>
        <v>-3.4217958023103331E-2</v>
      </c>
    </row>
    <row r="237" spans="1:3" x14ac:dyDescent="0.35">
      <c r="A237" s="1">
        <v>42396</v>
      </c>
      <c r="B237">
        <v>79.917311999999995</v>
      </c>
      <c r="C237">
        <f t="shared" si="3"/>
        <v>-1.1674697418093009E-2</v>
      </c>
    </row>
    <row r="238" spans="1:3" x14ac:dyDescent="0.35">
      <c r="A238" s="1">
        <v>42395</v>
      </c>
      <c r="B238">
        <v>80.855789999999999</v>
      </c>
      <c r="C238">
        <f t="shared" si="3"/>
        <v>1.8425297959579881E-2</v>
      </c>
    </row>
    <row r="239" spans="1:3" x14ac:dyDescent="0.35">
      <c r="A239" s="1">
        <v>42394</v>
      </c>
      <c r="B239">
        <v>79.379638999999997</v>
      </c>
      <c r="C239">
        <f t="shared" si="3"/>
        <v>-4.7914471545622657E-3</v>
      </c>
    </row>
    <row r="240" spans="1:3" x14ac:dyDescent="0.35">
      <c r="A240" s="1">
        <v>42391</v>
      </c>
      <c r="B240">
        <v>79.760895000000005</v>
      </c>
      <c r="C240">
        <f t="shared" si="3"/>
        <v>1.8680500907764151E-2</v>
      </c>
    </row>
    <row r="241" spans="1:3" x14ac:dyDescent="0.35">
      <c r="A241" s="1">
        <v>42390</v>
      </c>
      <c r="B241">
        <v>78.284751999999997</v>
      </c>
      <c r="C241">
        <f t="shared" si="3"/>
        <v>-2.4943588035841384E-3</v>
      </c>
    </row>
    <row r="242" spans="1:3" x14ac:dyDescent="0.35">
      <c r="A242" s="1">
        <v>42389</v>
      </c>
      <c r="B242">
        <v>78.480266</v>
      </c>
      <c r="C242">
        <f t="shared" si="3"/>
        <v>-1.60636434985926E-2</v>
      </c>
    </row>
    <row r="243" spans="1:3" x14ac:dyDescent="0.35">
      <c r="A243" s="1">
        <v>42388</v>
      </c>
      <c r="B243">
        <v>79.751125000000002</v>
      </c>
      <c r="C243">
        <f t="shared" si="3"/>
        <v>4.1764498182205708E-3</v>
      </c>
    </row>
    <row r="244" spans="1:3" x14ac:dyDescent="0.35">
      <c r="A244" s="1">
        <v>42384</v>
      </c>
      <c r="B244">
        <v>79.418743000000006</v>
      </c>
      <c r="C244">
        <f t="shared" si="3"/>
        <v>-6.6249887834233584E-3</v>
      </c>
    </row>
    <row r="245" spans="1:3" x14ac:dyDescent="0.35">
      <c r="A245" s="1">
        <v>42383</v>
      </c>
      <c r="B245">
        <v>79.946637999999993</v>
      </c>
      <c r="C245">
        <f t="shared" si="3"/>
        <v>4.5146782817181499E-2</v>
      </c>
    </row>
    <row r="246" spans="1:3" x14ac:dyDescent="0.35">
      <c r="A246" s="1">
        <v>42382</v>
      </c>
      <c r="B246">
        <v>76.417567000000005</v>
      </c>
      <c r="C246">
        <f t="shared" si="3"/>
        <v>-2.1764763608150221E-2</v>
      </c>
    </row>
    <row r="247" spans="1:3" x14ac:dyDescent="0.35">
      <c r="A247" s="1">
        <v>42381</v>
      </c>
      <c r="B247">
        <v>78.099008999999995</v>
      </c>
      <c r="C247">
        <f t="shared" si="3"/>
        <v>7.7909712188982882E-3</v>
      </c>
    </row>
    <row r="248" spans="1:3" x14ac:dyDescent="0.35">
      <c r="A248" s="1">
        <v>42380</v>
      </c>
      <c r="B248">
        <v>77.492906000000005</v>
      </c>
      <c r="C248">
        <f t="shared" si="3"/>
        <v>-5.62890403713526E-2</v>
      </c>
    </row>
    <row r="249" spans="1:3" x14ac:dyDescent="0.35">
      <c r="A249" s="1">
        <v>42377</v>
      </c>
      <c r="B249">
        <v>81.980009999999993</v>
      </c>
      <c r="C249">
        <f t="shared" si="3"/>
        <v>-1.3502511673779846E-2</v>
      </c>
    </row>
    <row r="250" spans="1:3" x14ac:dyDescent="0.35">
      <c r="A250" s="1">
        <v>42376</v>
      </c>
      <c r="B250">
        <v>83.094453000000001</v>
      </c>
      <c r="C250">
        <f t="shared" si="3"/>
        <v>-2.601165867180362E-2</v>
      </c>
    </row>
    <row r="251" spans="1:3" x14ac:dyDescent="0.35">
      <c r="A251" s="1">
        <v>42375</v>
      </c>
      <c r="B251">
        <v>85.284233999999998</v>
      </c>
      <c r="C251">
        <f t="shared" si="3"/>
        <v>-2.7584865609323168E-2</v>
      </c>
    </row>
    <row r="252" spans="1:3" x14ac:dyDescent="0.35">
      <c r="A252" s="1">
        <v>42374</v>
      </c>
      <c r="B252">
        <v>87.669535999999994</v>
      </c>
      <c r="C252">
        <f t="shared" si="3"/>
        <v>1.9479348085954213E-2</v>
      </c>
    </row>
    <row r="253" spans="1:3" x14ac:dyDescent="0.35">
      <c r="A253" s="1">
        <v>42373</v>
      </c>
      <c r="B253">
        <v>85.978316000000007</v>
      </c>
      <c r="C253">
        <f t="shared" si="3"/>
        <v>-1.4897014851971896E-2</v>
      </c>
    </row>
    <row r="254" spans="1:3" x14ac:dyDescent="0.35">
      <c r="A254" s="1">
        <v>42369</v>
      </c>
      <c r="B254">
        <v>87.268724000000006</v>
      </c>
      <c r="C254">
        <f t="shared" si="3"/>
        <v>-1.4126303825199612E-2</v>
      </c>
    </row>
    <row r="255" spans="1:3" x14ac:dyDescent="0.35">
      <c r="A255" s="1">
        <v>42368</v>
      </c>
      <c r="B255">
        <v>88.510256999999996</v>
      </c>
      <c r="C255">
        <f t="shared" si="3"/>
        <v>8.5085087135046064E-4</v>
      </c>
    </row>
    <row r="256" spans="1:3" x14ac:dyDescent="0.35">
      <c r="A256" s="1">
        <v>42367</v>
      </c>
      <c r="B256">
        <v>88.434979999999996</v>
      </c>
      <c r="C256">
        <f t="shared" si="3"/>
        <v>3.9704554204252444E-3</v>
      </c>
    </row>
    <row r="257" spans="1:3" x14ac:dyDescent="0.35">
      <c r="A257" s="1">
        <v>42366</v>
      </c>
      <c r="B257">
        <v>88.084548999999996</v>
      </c>
      <c r="C257">
        <f t="shared" si="3"/>
        <v>8.6570829537358732E-3</v>
      </c>
    </row>
    <row r="258" spans="1:3" x14ac:dyDescent="0.35">
      <c r="A258" s="1">
        <v>42362</v>
      </c>
      <c r="B258">
        <v>87.325284999999994</v>
      </c>
      <c r="C258">
        <f t="shared" ref="C258:C321" si="4">LN(B258/B259)</f>
        <v>6.6902202065447056E-4</v>
      </c>
    </row>
    <row r="259" spans="1:3" x14ac:dyDescent="0.35">
      <c r="A259" s="1">
        <v>42361</v>
      </c>
      <c r="B259">
        <v>87.266881999999995</v>
      </c>
      <c r="C259">
        <f t="shared" si="4"/>
        <v>8.7385529129962777E-3</v>
      </c>
    </row>
    <row r="260" spans="1:3" x14ac:dyDescent="0.35">
      <c r="A260" s="1">
        <v>42360</v>
      </c>
      <c r="B260">
        <v>86.507617999999994</v>
      </c>
      <c r="C260">
        <f t="shared" si="4"/>
        <v>9.2697882105553155E-3</v>
      </c>
    </row>
    <row r="261" spans="1:3" x14ac:dyDescent="0.35">
      <c r="A261" s="1">
        <v>42359</v>
      </c>
      <c r="B261">
        <v>85.709416000000004</v>
      </c>
      <c r="C261">
        <f t="shared" si="4"/>
        <v>1.6489584816772113E-2</v>
      </c>
    </row>
    <row r="262" spans="1:3" x14ac:dyDescent="0.35">
      <c r="A262" s="1">
        <v>42356</v>
      </c>
      <c r="B262">
        <v>84.307692000000003</v>
      </c>
      <c r="C262">
        <f t="shared" si="4"/>
        <v>-1.5466863941539363E-2</v>
      </c>
    </row>
    <row r="263" spans="1:3" x14ac:dyDescent="0.35">
      <c r="A263" s="1">
        <v>42355</v>
      </c>
      <c r="B263">
        <v>85.621803999999997</v>
      </c>
      <c r="C263">
        <f t="shared" si="4"/>
        <v>-2.9515574960137601E-3</v>
      </c>
    </row>
    <row r="264" spans="1:3" x14ac:dyDescent="0.35">
      <c r="A264" s="1">
        <v>42354</v>
      </c>
      <c r="B264">
        <v>85.874894999999995</v>
      </c>
      <c r="C264">
        <f t="shared" si="4"/>
        <v>1.7610529801259399E-2</v>
      </c>
    </row>
    <row r="265" spans="1:3" x14ac:dyDescent="0.35">
      <c r="A265" s="1">
        <v>42353</v>
      </c>
      <c r="B265">
        <v>84.375831000000005</v>
      </c>
      <c r="C265">
        <f t="shared" si="4"/>
        <v>1.8476135329625622E-3</v>
      </c>
    </row>
    <row r="266" spans="1:3" x14ac:dyDescent="0.35">
      <c r="A266" s="1">
        <v>42352</v>
      </c>
      <c r="B266">
        <v>84.220080999999993</v>
      </c>
      <c r="C266">
        <f t="shared" si="4"/>
        <v>7.1917261454098004E-3</v>
      </c>
    </row>
    <row r="267" spans="1:3" x14ac:dyDescent="0.35">
      <c r="A267" s="1">
        <v>42349</v>
      </c>
      <c r="B267">
        <v>83.616566000000006</v>
      </c>
      <c r="C267">
        <f t="shared" si="4"/>
        <v>-1.4332171189496134E-2</v>
      </c>
    </row>
    <row r="268" spans="1:3" x14ac:dyDescent="0.35">
      <c r="A268" s="1">
        <v>42348</v>
      </c>
      <c r="B268">
        <v>84.823601999999994</v>
      </c>
      <c r="C268">
        <f t="shared" si="4"/>
        <v>-4.2370814479033561E-3</v>
      </c>
    </row>
    <row r="269" spans="1:3" x14ac:dyDescent="0.35">
      <c r="A269" s="1">
        <v>42347</v>
      </c>
      <c r="B269">
        <v>85.183768999999998</v>
      </c>
      <c r="C269">
        <f t="shared" si="4"/>
        <v>-1.1814300469356817E-2</v>
      </c>
    </row>
    <row r="270" spans="1:3" x14ac:dyDescent="0.35">
      <c r="A270" s="1">
        <v>42346</v>
      </c>
      <c r="B270">
        <v>86.196123999999998</v>
      </c>
      <c r="C270">
        <f t="shared" si="4"/>
        <v>-2.1433315444075725E-3</v>
      </c>
    </row>
    <row r="271" spans="1:3" x14ac:dyDescent="0.35">
      <c r="A271" s="1">
        <v>42345</v>
      </c>
      <c r="B271">
        <v>86.381068999999997</v>
      </c>
      <c r="C271">
        <f t="shared" si="4"/>
        <v>3.3863405920655271E-3</v>
      </c>
    </row>
    <row r="272" spans="1:3" x14ac:dyDescent="0.35">
      <c r="A272" s="1">
        <v>42342</v>
      </c>
      <c r="B272">
        <v>86.089048000000005</v>
      </c>
      <c r="C272">
        <f t="shared" si="4"/>
        <v>2.4494751304520591E-2</v>
      </c>
    </row>
    <row r="273" spans="1:3" x14ac:dyDescent="0.35">
      <c r="A273" s="1">
        <v>42341</v>
      </c>
      <c r="B273">
        <v>84.005934999999994</v>
      </c>
      <c r="C273">
        <f t="shared" si="4"/>
        <v>-1.1406282653864581E-2</v>
      </c>
    </row>
    <row r="274" spans="1:3" x14ac:dyDescent="0.35">
      <c r="A274" s="1">
        <v>42340</v>
      </c>
      <c r="B274">
        <v>84.969616000000002</v>
      </c>
      <c r="C274">
        <f t="shared" si="4"/>
        <v>-1.8388743485137214E-2</v>
      </c>
    </row>
    <row r="275" spans="1:3" x14ac:dyDescent="0.35">
      <c r="A275" s="1">
        <v>42339</v>
      </c>
      <c r="B275">
        <v>86.546554999999998</v>
      </c>
      <c r="C275">
        <f t="shared" si="4"/>
        <v>2.344218660632862E-2</v>
      </c>
    </row>
    <row r="276" spans="1:3" x14ac:dyDescent="0.35">
      <c r="A276" s="1">
        <v>42338</v>
      </c>
      <c r="B276">
        <v>84.541309999999996</v>
      </c>
      <c r="C276">
        <f t="shared" si="4"/>
        <v>-5.0534431211912909E-3</v>
      </c>
    </row>
    <row r="277" spans="1:3" x14ac:dyDescent="0.35">
      <c r="A277" s="1">
        <v>42335</v>
      </c>
      <c r="B277">
        <v>84.969616000000002</v>
      </c>
      <c r="C277">
        <f t="shared" si="4"/>
        <v>3.5576728347204161E-3</v>
      </c>
    </row>
    <row r="278" spans="1:3" x14ac:dyDescent="0.35">
      <c r="A278" s="1">
        <v>42333</v>
      </c>
      <c r="B278">
        <v>84.667859000000007</v>
      </c>
      <c r="C278">
        <f t="shared" si="4"/>
        <v>2.5325346824929696E-3</v>
      </c>
    </row>
    <row r="279" spans="1:3" x14ac:dyDescent="0.35">
      <c r="A279" s="1">
        <v>42332</v>
      </c>
      <c r="B279">
        <v>84.453705999999997</v>
      </c>
      <c r="C279">
        <f t="shared" si="4"/>
        <v>-6.5483604751032081E-3</v>
      </c>
    </row>
    <row r="280" spans="1:3" x14ac:dyDescent="0.35">
      <c r="A280" s="1">
        <v>42331</v>
      </c>
      <c r="B280">
        <v>85.008554000000004</v>
      </c>
      <c r="C280">
        <f t="shared" si="4"/>
        <v>-2.9727245255327991E-3</v>
      </c>
    </row>
    <row r="281" spans="1:3" x14ac:dyDescent="0.35">
      <c r="A281" s="1">
        <v>42328</v>
      </c>
      <c r="B281">
        <v>85.261636999999993</v>
      </c>
      <c r="C281">
        <f t="shared" si="4"/>
        <v>2.6292769028379019E-3</v>
      </c>
    </row>
    <row r="282" spans="1:3" x14ac:dyDescent="0.35">
      <c r="A282" s="1">
        <v>42327</v>
      </c>
      <c r="B282">
        <v>85.037755000000004</v>
      </c>
      <c r="C282">
        <f t="shared" si="4"/>
        <v>-1.4094325541029984E-2</v>
      </c>
    </row>
    <row r="283" spans="1:3" x14ac:dyDescent="0.35">
      <c r="A283" s="1">
        <v>42326</v>
      </c>
      <c r="B283">
        <v>86.244791000000006</v>
      </c>
      <c r="C283">
        <f t="shared" si="4"/>
        <v>2.1447285439837819E-2</v>
      </c>
    </row>
    <row r="284" spans="1:3" x14ac:dyDescent="0.35">
      <c r="A284" s="1">
        <v>42325</v>
      </c>
      <c r="B284">
        <v>84.414769000000007</v>
      </c>
      <c r="C284">
        <f t="shared" si="4"/>
        <v>6.1303725065985516E-3</v>
      </c>
    </row>
    <row r="285" spans="1:3" x14ac:dyDescent="0.35">
      <c r="A285" s="1">
        <v>42324</v>
      </c>
      <c r="B285">
        <v>83.898858000000004</v>
      </c>
      <c r="C285">
        <f t="shared" si="4"/>
        <v>8.03780849255545E-3</v>
      </c>
    </row>
    <row r="286" spans="1:3" x14ac:dyDescent="0.35">
      <c r="A286" s="1">
        <v>42321</v>
      </c>
      <c r="B286">
        <v>83.227198000000001</v>
      </c>
      <c r="C286">
        <f t="shared" si="4"/>
        <v>1.1698783260581797E-4</v>
      </c>
    </row>
    <row r="287" spans="1:3" x14ac:dyDescent="0.35">
      <c r="A287" s="1">
        <v>42320</v>
      </c>
      <c r="B287">
        <v>83.217461999999998</v>
      </c>
      <c r="C287">
        <f t="shared" si="4"/>
        <v>-2.0034284490380742E-2</v>
      </c>
    </row>
    <row r="288" spans="1:3" x14ac:dyDescent="0.35">
      <c r="A288" s="1">
        <v>42319</v>
      </c>
      <c r="B288">
        <v>84.901477</v>
      </c>
      <c r="C288">
        <f t="shared" si="4"/>
        <v>-9.2439773887858373E-3</v>
      </c>
    </row>
    <row r="289" spans="1:3" x14ac:dyDescent="0.35">
      <c r="A289" s="1">
        <v>42318</v>
      </c>
      <c r="B289">
        <v>85.689943</v>
      </c>
      <c r="C289">
        <f t="shared" si="4"/>
        <v>4.0979080520893258E-3</v>
      </c>
    </row>
    <row r="290" spans="1:3" x14ac:dyDescent="0.35">
      <c r="A290" s="1">
        <v>42317</v>
      </c>
      <c r="B290">
        <v>85.339511999999999</v>
      </c>
      <c r="C290">
        <f t="shared" si="4"/>
        <v>-9.4228151679280493E-3</v>
      </c>
    </row>
    <row r="291" spans="1:3" x14ac:dyDescent="0.35">
      <c r="A291" s="1">
        <v>42314</v>
      </c>
      <c r="B291">
        <v>86.147451000000004</v>
      </c>
      <c r="C291">
        <f t="shared" si="4"/>
        <v>3.3956325903804862E-3</v>
      </c>
    </row>
    <row r="292" spans="1:3" x14ac:dyDescent="0.35">
      <c r="A292" s="1">
        <v>42313</v>
      </c>
      <c r="B292">
        <v>85.855422000000004</v>
      </c>
      <c r="C292">
        <f t="shared" si="4"/>
        <v>1.8538057845797061E-2</v>
      </c>
    </row>
    <row r="293" spans="1:3" x14ac:dyDescent="0.35">
      <c r="A293" s="1">
        <v>42312</v>
      </c>
      <c r="B293">
        <v>84.278491000000002</v>
      </c>
      <c r="C293">
        <f t="shared" si="4"/>
        <v>2.4284405819350067E-3</v>
      </c>
    </row>
    <row r="294" spans="1:3" x14ac:dyDescent="0.35">
      <c r="A294" s="1">
        <v>42311</v>
      </c>
      <c r="B294">
        <v>84.074073999999996</v>
      </c>
      <c r="C294">
        <f t="shared" si="4"/>
        <v>2.5504438941566241E-3</v>
      </c>
    </row>
    <row r="295" spans="1:3" x14ac:dyDescent="0.35">
      <c r="A295" s="1">
        <v>42310</v>
      </c>
      <c r="B295">
        <v>83.859921</v>
      </c>
      <c r="C295">
        <f t="shared" si="4"/>
        <v>4.6934719903994927E-2</v>
      </c>
    </row>
    <row r="296" spans="1:3" x14ac:dyDescent="0.35">
      <c r="A296" s="1">
        <v>42307</v>
      </c>
      <c r="B296">
        <v>80.014916999999997</v>
      </c>
      <c r="C296">
        <f t="shared" si="4"/>
        <v>-9.8058403005787144E-3</v>
      </c>
    </row>
    <row r="297" spans="1:3" x14ac:dyDescent="0.35">
      <c r="A297" s="1">
        <v>42306</v>
      </c>
      <c r="B297">
        <v>80.803389999999993</v>
      </c>
      <c r="C297">
        <f t="shared" si="4"/>
        <v>2.1707659069570766E-3</v>
      </c>
    </row>
    <row r="298" spans="1:3" x14ac:dyDescent="0.35">
      <c r="A298" s="1">
        <v>42305</v>
      </c>
      <c r="B298">
        <v>80.628174999999999</v>
      </c>
      <c r="C298">
        <f t="shared" si="4"/>
        <v>8.9741710592825697E-3</v>
      </c>
    </row>
    <row r="299" spans="1:3" x14ac:dyDescent="0.35">
      <c r="A299" s="1">
        <v>42304</v>
      </c>
      <c r="B299">
        <v>79.907841000000005</v>
      </c>
      <c r="C299">
        <f t="shared" si="4"/>
        <v>1.5715481341964765E-2</v>
      </c>
    </row>
    <row r="300" spans="1:3" x14ac:dyDescent="0.35">
      <c r="A300" s="1">
        <v>42303</v>
      </c>
      <c r="B300">
        <v>78.661867000000001</v>
      </c>
      <c r="C300">
        <f t="shared" si="4"/>
        <v>8.3255802306766748E-3</v>
      </c>
    </row>
    <row r="301" spans="1:3" x14ac:dyDescent="0.35">
      <c r="A301" s="1">
        <v>42300</v>
      </c>
      <c r="B301">
        <v>78.009680000000003</v>
      </c>
      <c r="C301">
        <f t="shared" si="4"/>
        <v>3.0276555850150579E-2</v>
      </c>
    </row>
    <row r="302" spans="1:3" x14ac:dyDescent="0.35">
      <c r="A302" s="1">
        <v>42299</v>
      </c>
      <c r="B302">
        <v>75.683211999999997</v>
      </c>
      <c r="C302">
        <f t="shared" si="4"/>
        <v>-3.5948051551323783E-3</v>
      </c>
    </row>
    <row r="303" spans="1:3" x14ac:dyDescent="0.35">
      <c r="A303" s="1">
        <v>42298</v>
      </c>
      <c r="B303">
        <v>75.955768000000006</v>
      </c>
      <c r="C303">
        <f t="shared" si="4"/>
        <v>-8.9309709924778307E-3</v>
      </c>
    </row>
    <row r="304" spans="1:3" x14ac:dyDescent="0.35">
      <c r="A304" s="1">
        <v>42297</v>
      </c>
      <c r="B304">
        <v>76.637164999999996</v>
      </c>
      <c r="C304">
        <f t="shared" si="4"/>
        <v>-1.849915028368335E-2</v>
      </c>
    </row>
    <row r="305" spans="1:3" x14ac:dyDescent="0.35">
      <c r="A305" s="1">
        <v>42296</v>
      </c>
      <c r="B305">
        <v>78.068082000000004</v>
      </c>
      <c r="C305">
        <f t="shared" si="4"/>
        <v>8.7319621465712879E-4</v>
      </c>
    </row>
    <row r="306" spans="1:3" x14ac:dyDescent="0.35">
      <c r="A306" s="1">
        <v>42293</v>
      </c>
      <c r="B306">
        <v>77.999943000000002</v>
      </c>
      <c r="C306">
        <f t="shared" si="4"/>
        <v>1.2431849856590585E-2</v>
      </c>
    </row>
    <row r="307" spans="1:3" x14ac:dyDescent="0.35">
      <c r="A307" s="1">
        <v>42292</v>
      </c>
      <c r="B307">
        <v>77.036261999999994</v>
      </c>
      <c r="C307">
        <f t="shared" si="4"/>
        <v>6.7195013974838619E-3</v>
      </c>
    </row>
    <row r="308" spans="1:3" x14ac:dyDescent="0.35">
      <c r="A308" s="1">
        <v>42291</v>
      </c>
      <c r="B308">
        <v>76.520352000000003</v>
      </c>
      <c r="C308">
        <f t="shared" si="4"/>
        <v>-1.8527232999921515E-2</v>
      </c>
    </row>
    <row r="309" spans="1:3" x14ac:dyDescent="0.35">
      <c r="A309" s="1">
        <v>42290</v>
      </c>
      <c r="B309">
        <v>77.951277000000005</v>
      </c>
      <c r="C309">
        <f t="shared" si="4"/>
        <v>0</v>
      </c>
    </row>
    <row r="310" spans="1:3" x14ac:dyDescent="0.35">
      <c r="A310" s="1">
        <v>42289</v>
      </c>
      <c r="B310">
        <v>77.951277000000005</v>
      </c>
      <c r="C310">
        <f t="shared" si="4"/>
        <v>1.7764289257435222E-2</v>
      </c>
    </row>
    <row r="311" spans="1:3" x14ac:dyDescent="0.35">
      <c r="A311" s="1">
        <v>42286</v>
      </c>
      <c r="B311">
        <v>76.578755000000001</v>
      </c>
      <c r="C311">
        <f t="shared" si="4"/>
        <v>1.2406657696200987E-2</v>
      </c>
    </row>
    <row r="312" spans="1:3" x14ac:dyDescent="0.35">
      <c r="A312" s="1">
        <v>42285</v>
      </c>
      <c r="B312">
        <v>75.634538000000006</v>
      </c>
      <c r="C312">
        <f t="shared" si="4"/>
        <v>1.9322800341287851E-3</v>
      </c>
    </row>
    <row r="313" spans="1:3" x14ac:dyDescent="0.35">
      <c r="A313" s="1">
        <v>42284</v>
      </c>
      <c r="B313">
        <v>75.488532000000006</v>
      </c>
      <c r="C313">
        <f t="shared" si="4"/>
        <v>-7.1951627108615048E-3</v>
      </c>
    </row>
    <row r="314" spans="1:3" x14ac:dyDescent="0.35">
      <c r="A314" s="1">
        <v>42283</v>
      </c>
      <c r="B314">
        <v>76.033642999999998</v>
      </c>
      <c r="C314">
        <f t="shared" si="4"/>
        <v>-1.8267700826770025E-2</v>
      </c>
    </row>
    <row r="315" spans="1:3" x14ac:dyDescent="0.35">
      <c r="A315" s="1">
        <v>42282</v>
      </c>
      <c r="B315">
        <v>77.435366999999999</v>
      </c>
      <c r="C315">
        <f t="shared" si="4"/>
        <v>1.175964351877317E-2</v>
      </c>
    </row>
    <row r="316" spans="1:3" x14ac:dyDescent="0.35">
      <c r="A316" s="1">
        <v>42279</v>
      </c>
      <c r="B316">
        <v>76.530088000000006</v>
      </c>
      <c r="C316">
        <f t="shared" si="4"/>
        <v>1.92634653064701E-2</v>
      </c>
    </row>
    <row r="317" spans="1:3" x14ac:dyDescent="0.35">
      <c r="A317" s="1">
        <v>42278</v>
      </c>
      <c r="B317">
        <v>75.069962000000004</v>
      </c>
      <c r="C317">
        <f t="shared" si="4"/>
        <v>3.8976639311920041E-3</v>
      </c>
    </row>
    <row r="318" spans="1:3" x14ac:dyDescent="0.35">
      <c r="A318" s="1">
        <v>42277</v>
      </c>
      <c r="B318">
        <v>74.777934000000002</v>
      </c>
      <c r="C318">
        <f t="shared" si="4"/>
        <v>1.3025822710453613E-3</v>
      </c>
    </row>
    <row r="319" spans="1:3" x14ac:dyDescent="0.35">
      <c r="A319" s="1">
        <v>42276</v>
      </c>
      <c r="B319">
        <v>74.680593000000002</v>
      </c>
      <c r="C319">
        <f t="shared" si="4"/>
        <v>-1.6944064563851119E-4</v>
      </c>
    </row>
    <row r="320" spans="1:3" x14ac:dyDescent="0.35">
      <c r="A320" s="1">
        <v>42275</v>
      </c>
      <c r="B320">
        <v>74.693247999999997</v>
      </c>
      <c r="C320">
        <f t="shared" si="4"/>
        <v>-3.0520132153206196E-2</v>
      </c>
    </row>
    <row r="321" spans="1:3" x14ac:dyDescent="0.35">
      <c r="A321" s="1">
        <v>42272</v>
      </c>
      <c r="B321">
        <v>77.008039999999994</v>
      </c>
      <c r="C321">
        <f t="shared" si="4"/>
        <v>-2.3860931407509507E-2</v>
      </c>
    </row>
    <row r="322" spans="1:3" x14ac:dyDescent="0.35">
      <c r="A322" s="1">
        <v>42271</v>
      </c>
      <c r="B322">
        <v>78.867621</v>
      </c>
      <c r="C322">
        <f t="shared" ref="C322:C385" si="5">LN(B322/B323)</f>
        <v>-7.4631906719900849E-3</v>
      </c>
    </row>
    <row r="323" spans="1:3" x14ac:dyDescent="0.35">
      <c r="A323" s="1">
        <v>42270</v>
      </c>
      <c r="B323">
        <v>79.458427</v>
      </c>
      <c r="C323">
        <f t="shared" si="5"/>
        <v>6.6039296007077385E-3</v>
      </c>
    </row>
    <row r="324" spans="1:3" x14ac:dyDescent="0.35">
      <c r="A324" s="1">
        <v>42269</v>
      </c>
      <c r="B324">
        <v>78.935417999999999</v>
      </c>
      <c r="C324">
        <f t="shared" si="5"/>
        <v>-1.823759869202966E-2</v>
      </c>
    </row>
    <row r="325" spans="1:3" x14ac:dyDescent="0.35">
      <c r="A325" s="1">
        <v>42268</v>
      </c>
      <c r="B325">
        <v>80.388217999999995</v>
      </c>
      <c r="C325">
        <f t="shared" si="5"/>
        <v>-7.5616547736946701E-3</v>
      </c>
    </row>
    <row r="326" spans="1:3" x14ac:dyDescent="0.35">
      <c r="A326" s="1">
        <v>42265</v>
      </c>
      <c r="B326">
        <v>80.998390000000001</v>
      </c>
      <c r="C326">
        <f t="shared" si="5"/>
        <v>-1.3539395791226261E-2</v>
      </c>
    </row>
    <row r="327" spans="1:3" x14ac:dyDescent="0.35">
      <c r="A327" s="1">
        <v>42264</v>
      </c>
      <c r="B327">
        <v>82.102517000000006</v>
      </c>
      <c r="C327">
        <f t="shared" si="5"/>
        <v>-6.9359452102055507E-3</v>
      </c>
    </row>
    <row r="328" spans="1:3" x14ac:dyDescent="0.35">
      <c r="A328" s="1">
        <v>42263</v>
      </c>
      <c r="B328">
        <v>82.673955000000007</v>
      </c>
      <c r="C328">
        <f t="shared" si="5"/>
        <v>3.2856024844050403E-3</v>
      </c>
    </row>
    <row r="329" spans="1:3" x14ac:dyDescent="0.35">
      <c r="A329" s="1">
        <v>42262</v>
      </c>
      <c r="B329">
        <v>82.402766999999997</v>
      </c>
      <c r="C329">
        <f t="shared" si="5"/>
        <v>9.091554649439719E-3</v>
      </c>
    </row>
    <row r="330" spans="1:3" x14ac:dyDescent="0.35">
      <c r="A330" s="1">
        <v>42261</v>
      </c>
      <c r="B330">
        <v>81.656993</v>
      </c>
      <c r="C330">
        <f t="shared" si="5"/>
        <v>-8.2684645055271008E-3</v>
      </c>
    </row>
    <row r="331" spans="1:3" x14ac:dyDescent="0.35">
      <c r="A331" s="1">
        <v>42258</v>
      </c>
      <c r="B331">
        <v>82.334969999999998</v>
      </c>
      <c r="C331">
        <f t="shared" si="5"/>
        <v>2.3807807673306931E-2</v>
      </c>
    </row>
    <row r="332" spans="1:3" x14ac:dyDescent="0.35">
      <c r="A332" s="1">
        <v>42257</v>
      </c>
      <c r="B332">
        <v>80.397904999999994</v>
      </c>
      <c r="C332">
        <f t="shared" si="5"/>
        <v>2.1553396618833601E-2</v>
      </c>
    </row>
    <row r="333" spans="1:3" x14ac:dyDescent="0.35">
      <c r="A333" s="1">
        <v>42256</v>
      </c>
      <c r="B333">
        <v>78.683598000000003</v>
      </c>
      <c r="C333">
        <f t="shared" si="5"/>
        <v>-1.2355677473891194E-2</v>
      </c>
    </row>
    <row r="334" spans="1:3" x14ac:dyDescent="0.35">
      <c r="A334" s="1">
        <v>42255</v>
      </c>
      <c r="B334">
        <v>79.661817999999997</v>
      </c>
      <c r="C334">
        <f t="shared" si="5"/>
        <v>2.0885245916498096E-2</v>
      </c>
    </row>
    <row r="335" spans="1:3" x14ac:dyDescent="0.35">
      <c r="A335" s="1">
        <v>42251</v>
      </c>
      <c r="B335">
        <v>78.015315000000001</v>
      </c>
      <c r="C335">
        <f t="shared" si="5"/>
        <v>-7.4211631559373782E-3</v>
      </c>
    </row>
    <row r="336" spans="1:3" x14ac:dyDescent="0.35">
      <c r="A336" s="1">
        <v>42250</v>
      </c>
      <c r="B336">
        <v>78.596433000000005</v>
      </c>
      <c r="C336">
        <f t="shared" si="5"/>
        <v>-6.1425333328970913E-3</v>
      </c>
    </row>
    <row r="337" spans="1:3" x14ac:dyDescent="0.35">
      <c r="A337" s="1">
        <v>42249</v>
      </c>
      <c r="B337">
        <v>79.080699999999993</v>
      </c>
      <c r="C337">
        <f t="shared" si="5"/>
        <v>1.754429006746426E-2</v>
      </c>
    </row>
    <row r="338" spans="1:3" x14ac:dyDescent="0.35">
      <c r="A338" s="1">
        <v>42248</v>
      </c>
      <c r="B338">
        <v>77.705385000000007</v>
      </c>
      <c r="C338">
        <f t="shared" si="5"/>
        <v>-2.5108925162282702E-2</v>
      </c>
    </row>
    <row r="339" spans="1:3" x14ac:dyDescent="0.35">
      <c r="A339" s="1">
        <v>42247</v>
      </c>
      <c r="B339">
        <v>79.681184999999999</v>
      </c>
      <c r="C339">
        <f t="shared" si="5"/>
        <v>-1.352191875645135E-2</v>
      </c>
    </row>
    <row r="340" spans="1:3" x14ac:dyDescent="0.35">
      <c r="A340" s="1">
        <v>42244</v>
      </c>
      <c r="B340">
        <v>80.765945000000002</v>
      </c>
      <c r="C340">
        <f t="shared" si="5"/>
        <v>-3.5911248244035175E-3</v>
      </c>
    </row>
    <row r="341" spans="1:3" x14ac:dyDescent="0.35">
      <c r="A341" s="1">
        <v>42243</v>
      </c>
      <c r="B341">
        <v>81.056506999999996</v>
      </c>
      <c r="C341">
        <f t="shared" si="5"/>
        <v>1.6742337502739792E-3</v>
      </c>
    </row>
    <row r="342" spans="1:3" x14ac:dyDescent="0.35">
      <c r="A342" s="1">
        <v>42242</v>
      </c>
      <c r="B342">
        <v>80.920912999999999</v>
      </c>
      <c r="C342">
        <f t="shared" si="5"/>
        <v>5.0695076875627069E-2</v>
      </c>
    </row>
    <row r="343" spans="1:3" x14ac:dyDescent="0.35">
      <c r="A343" s="1">
        <v>42241</v>
      </c>
      <c r="B343">
        <v>76.920868999999996</v>
      </c>
      <c r="C343">
        <f t="shared" si="5"/>
        <v>5.5555123387747473E-3</v>
      </c>
    </row>
    <row r="344" spans="1:3" x14ac:dyDescent="0.35">
      <c r="A344" s="1">
        <v>42240</v>
      </c>
      <c r="B344">
        <v>76.494719000000003</v>
      </c>
      <c r="C344">
        <f t="shared" si="5"/>
        <v>-2.0303928267380585E-2</v>
      </c>
    </row>
    <row r="345" spans="1:3" x14ac:dyDescent="0.35">
      <c r="A345" s="1">
        <v>42237</v>
      </c>
      <c r="B345">
        <v>78.063737000000003</v>
      </c>
      <c r="C345">
        <f t="shared" si="5"/>
        <v>-2.0386359599580562E-2</v>
      </c>
    </row>
    <row r="346" spans="1:3" x14ac:dyDescent="0.35">
      <c r="A346" s="1">
        <v>42236</v>
      </c>
      <c r="B346">
        <v>79.671504999999996</v>
      </c>
      <c r="C346">
        <f t="shared" si="5"/>
        <v>-3.5937674088719097E-2</v>
      </c>
    </row>
    <row r="347" spans="1:3" x14ac:dyDescent="0.35">
      <c r="A347" s="1">
        <v>42235</v>
      </c>
      <c r="B347">
        <v>82.586783999999994</v>
      </c>
      <c r="C347">
        <f t="shared" si="5"/>
        <v>5.5270845403528465E-3</v>
      </c>
    </row>
    <row r="348" spans="1:3" x14ac:dyDescent="0.35">
      <c r="A348" s="1">
        <v>42234</v>
      </c>
      <c r="B348">
        <v>82.131579000000002</v>
      </c>
      <c r="C348">
        <f t="shared" si="5"/>
        <v>5.4393670161347425E-3</v>
      </c>
    </row>
    <row r="349" spans="1:3" x14ac:dyDescent="0.35">
      <c r="A349" s="1">
        <v>42233</v>
      </c>
      <c r="B349">
        <v>81.686048</v>
      </c>
      <c r="C349">
        <f t="shared" si="5"/>
        <v>8.3031499244329017E-4</v>
      </c>
    </row>
    <row r="350" spans="1:3" x14ac:dyDescent="0.35">
      <c r="A350" s="1">
        <v>42230</v>
      </c>
      <c r="B350">
        <v>81.618251000000001</v>
      </c>
      <c r="C350">
        <f t="shared" si="5"/>
        <v>8.3100498838354199E-4</v>
      </c>
    </row>
    <row r="351" spans="1:3" x14ac:dyDescent="0.35">
      <c r="A351" s="1">
        <v>42229</v>
      </c>
      <c r="B351">
        <v>81.550454000000002</v>
      </c>
      <c r="C351">
        <f t="shared" si="5"/>
        <v>-1.0044472840137318E-2</v>
      </c>
    </row>
    <row r="352" spans="1:3" x14ac:dyDescent="0.35">
      <c r="A352" s="1">
        <v>42228</v>
      </c>
      <c r="B352">
        <v>82.373712999999995</v>
      </c>
      <c r="C352">
        <f t="shared" si="5"/>
        <v>-9.828046432137881E-3</v>
      </c>
    </row>
    <row r="353" spans="1:3" x14ac:dyDescent="0.35">
      <c r="A353" s="1">
        <v>42227</v>
      </c>
      <c r="B353">
        <v>83.187276999999995</v>
      </c>
      <c r="C353">
        <f t="shared" si="5"/>
        <v>1.8645460866514633E-3</v>
      </c>
    </row>
    <row r="354" spans="1:3" x14ac:dyDescent="0.35">
      <c r="A354" s="1">
        <v>42226</v>
      </c>
      <c r="B354">
        <v>83.032314999999997</v>
      </c>
      <c r="C354">
        <f t="shared" si="5"/>
        <v>7.6108529251618061E-3</v>
      </c>
    </row>
    <row r="355" spans="1:3" x14ac:dyDescent="0.35">
      <c r="A355" s="1">
        <v>42223</v>
      </c>
      <c r="B355">
        <v>82.402766999999997</v>
      </c>
      <c r="C355">
        <f t="shared" si="5"/>
        <v>3.5323508686362602E-3</v>
      </c>
    </row>
    <row r="356" spans="1:3" x14ac:dyDescent="0.35">
      <c r="A356" s="1">
        <v>42222</v>
      </c>
      <c r="B356">
        <v>82.112205000000003</v>
      </c>
      <c r="C356">
        <f t="shared" si="5"/>
        <v>-1.7422214008155856E-2</v>
      </c>
    </row>
    <row r="357" spans="1:3" x14ac:dyDescent="0.35">
      <c r="A357" s="1">
        <v>42221</v>
      </c>
      <c r="B357">
        <v>83.555316000000005</v>
      </c>
      <c r="C357">
        <f t="shared" si="5"/>
        <v>6.0457788335981488E-3</v>
      </c>
    </row>
    <row r="358" spans="1:3" x14ac:dyDescent="0.35">
      <c r="A358" s="1">
        <v>42220</v>
      </c>
      <c r="B358">
        <v>83.051682999999997</v>
      </c>
      <c r="C358">
        <f t="shared" si="5"/>
        <v>-8.1599000136777227E-4</v>
      </c>
    </row>
    <row r="359" spans="1:3" x14ac:dyDescent="0.35">
      <c r="A359" s="1">
        <v>42219</v>
      </c>
      <c r="B359">
        <v>83.119479999999996</v>
      </c>
      <c r="C359">
        <f t="shared" si="5"/>
        <v>9.8361023028795559E-3</v>
      </c>
    </row>
    <row r="360" spans="1:3" x14ac:dyDescent="0.35">
      <c r="A360" s="1">
        <v>42216</v>
      </c>
      <c r="B360">
        <v>82.305915999999996</v>
      </c>
      <c r="C360">
        <f t="shared" si="5"/>
        <v>1.9487398312771499E-2</v>
      </c>
    </row>
    <row r="361" spans="1:3" x14ac:dyDescent="0.35">
      <c r="A361" s="1">
        <v>42215</v>
      </c>
      <c r="B361">
        <v>80.717515000000006</v>
      </c>
      <c r="C361">
        <f t="shared" si="5"/>
        <v>-1.2046207180596496E-2</v>
      </c>
    </row>
    <row r="362" spans="1:3" x14ac:dyDescent="0.35">
      <c r="A362" s="1">
        <v>42214</v>
      </c>
      <c r="B362">
        <v>81.695734999999999</v>
      </c>
      <c r="C362">
        <f t="shared" si="5"/>
        <v>7.9747849490770639E-3</v>
      </c>
    </row>
    <row r="363" spans="1:3" x14ac:dyDescent="0.35">
      <c r="A363" s="1">
        <v>42213</v>
      </c>
      <c r="B363">
        <v>81.046819999999997</v>
      </c>
      <c r="C363">
        <f t="shared" si="5"/>
        <v>1.6750400251579298E-2</v>
      </c>
    </row>
    <row r="364" spans="1:3" x14ac:dyDescent="0.35">
      <c r="A364" s="1">
        <v>42212</v>
      </c>
      <c r="B364">
        <v>79.700559999999996</v>
      </c>
      <c r="C364">
        <f t="shared" si="5"/>
        <v>-1.2078903428331378E-2</v>
      </c>
    </row>
    <row r="365" spans="1:3" x14ac:dyDescent="0.35">
      <c r="A365" s="1">
        <v>42209</v>
      </c>
      <c r="B365">
        <v>80.669093000000004</v>
      </c>
      <c r="C365">
        <f t="shared" si="5"/>
        <v>-1.169738562801184E-2</v>
      </c>
    </row>
    <row r="366" spans="1:3" x14ac:dyDescent="0.35">
      <c r="A366" s="1">
        <v>42208</v>
      </c>
      <c r="B366">
        <v>81.618251000000001</v>
      </c>
      <c r="C366">
        <f t="shared" si="5"/>
        <v>-2.9811111052046778E-2</v>
      </c>
    </row>
    <row r="367" spans="1:3" x14ac:dyDescent="0.35">
      <c r="A367" s="1">
        <v>42207</v>
      </c>
      <c r="B367">
        <v>84.088012000000006</v>
      </c>
      <c r="C367">
        <f t="shared" si="5"/>
        <v>7.2828167946082031E-3</v>
      </c>
    </row>
    <row r="368" spans="1:3" x14ac:dyDescent="0.35">
      <c r="A368" s="1">
        <v>42206</v>
      </c>
      <c r="B368">
        <v>83.477839000000003</v>
      </c>
      <c r="C368">
        <f t="shared" si="5"/>
        <v>-4.5146710733234893E-3</v>
      </c>
    </row>
    <row r="369" spans="1:3" x14ac:dyDescent="0.35">
      <c r="A369" s="1">
        <v>42205</v>
      </c>
      <c r="B369">
        <v>83.855565999999996</v>
      </c>
      <c r="C369">
        <f t="shared" si="5"/>
        <v>-2.0768570824256506E-3</v>
      </c>
    </row>
    <row r="370" spans="1:3" x14ac:dyDescent="0.35">
      <c r="A370" s="1">
        <v>42202</v>
      </c>
      <c r="B370">
        <v>84.029903000000004</v>
      </c>
      <c r="C370">
        <f t="shared" si="5"/>
        <v>-2.9922258413089741E-3</v>
      </c>
    </row>
    <row r="371" spans="1:3" x14ac:dyDescent="0.35">
      <c r="A371" s="1">
        <v>42201</v>
      </c>
      <c r="B371">
        <v>84.281716000000003</v>
      </c>
      <c r="C371">
        <f t="shared" si="5"/>
        <v>4.838141024842162E-3</v>
      </c>
    </row>
    <row r="372" spans="1:3" x14ac:dyDescent="0.35">
      <c r="A372" s="1">
        <v>42200</v>
      </c>
      <c r="B372">
        <v>83.874933999999996</v>
      </c>
      <c r="C372">
        <f t="shared" si="5"/>
        <v>4.9777254561123811E-3</v>
      </c>
    </row>
    <row r="373" spans="1:3" x14ac:dyDescent="0.35">
      <c r="A373" s="1">
        <v>42199</v>
      </c>
      <c r="B373">
        <v>83.458465000000004</v>
      </c>
      <c r="C373">
        <f t="shared" si="5"/>
        <v>5.8037316003803677E-4</v>
      </c>
    </row>
    <row r="374" spans="1:3" x14ac:dyDescent="0.35">
      <c r="A374" s="1">
        <v>42198</v>
      </c>
      <c r="B374">
        <v>83.410042000000004</v>
      </c>
      <c r="C374">
        <f t="shared" si="5"/>
        <v>7.4592303087096089E-3</v>
      </c>
    </row>
    <row r="375" spans="1:3" x14ac:dyDescent="0.35">
      <c r="A375" s="1">
        <v>42195</v>
      </c>
      <c r="B375">
        <v>82.790182000000001</v>
      </c>
      <c r="C375">
        <f t="shared" si="5"/>
        <v>1.5562678160564346E-2</v>
      </c>
    </row>
    <row r="376" spans="1:3" x14ac:dyDescent="0.35">
      <c r="A376" s="1">
        <v>42194</v>
      </c>
      <c r="B376">
        <v>81.511718999999999</v>
      </c>
      <c r="C376">
        <f t="shared" si="5"/>
        <v>9.0714654378798408E-3</v>
      </c>
    </row>
    <row r="377" spans="1:3" x14ac:dyDescent="0.35">
      <c r="A377" s="1">
        <v>42193</v>
      </c>
      <c r="B377">
        <v>80.775632000000002</v>
      </c>
      <c r="C377">
        <f t="shared" si="5"/>
        <v>-1.900292996843151E-2</v>
      </c>
    </row>
    <row r="378" spans="1:3" x14ac:dyDescent="0.35">
      <c r="A378" s="1">
        <v>42192</v>
      </c>
      <c r="B378">
        <v>82.325282999999999</v>
      </c>
      <c r="C378">
        <f t="shared" si="5"/>
        <v>5.4264483943654504E-3</v>
      </c>
    </row>
    <row r="379" spans="1:3" x14ac:dyDescent="0.35">
      <c r="A379" s="1">
        <v>42191</v>
      </c>
      <c r="B379">
        <v>81.879759000000007</v>
      </c>
      <c r="C379">
        <f t="shared" si="5"/>
        <v>4.732692046750136E-4</v>
      </c>
    </row>
    <row r="380" spans="1:3" x14ac:dyDescent="0.35">
      <c r="A380" s="1">
        <v>42187</v>
      </c>
      <c r="B380">
        <v>81.841016999999994</v>
      </c>
      <c r="C380">
        <f t="shared" si="5"/>
        <v>-5.3112683531873605E-3</v>
      </c>
    </row>
    <row r="381" spans="1:3" x14ac:dyDescent="0.35">
      <c r="A381" s="1">
        <v>42186</v>
      </c>
      <c r="B381">
        <v>82.276853000000003</v>
      </c>
      <c r="C381">
        <f t="shared" si="5"/>
        <v>1.5421364992803522E-2</v>
      </c>
    </row>
    <row r="382" spans="1:3" x14ac:dyDescent="0.35">
      <c r="A382" s="1">
        <v>42185</v>
      </c>
      <c r="B382">
        <v>81.017764999999997</v>
      </c>
      <c r="C382">
        <f t="shared" si="5"/>
        <v>-1.0752968102190773E-3</v>
      </c>
    </row>
    <row r="383" spans="1:3" x14ac:dyDescent="0.35">
      <c r="A383" s="1">
        <v>42184</v>
      </c>
      <c r="B383">
        <v>81.104929999999996</v>
      </c>
      <c r="C383">
        <f t="shared" si="5"/>
        <v>-2.2470759799720408E-2</v>
      </c>
    </row>
    <row r="384" spans="1:3" x14ac:dyDescent="0.35">
      <c r="A384" s="1">
        <v>42181</v>
      </c>
      <c r="B384">
        <v>82.948049999999995</v>
      </c>
      <c r="C384">
        <f t="shared" si="5"/>
        <v>-7.4117238584851548E-3</v>
      </c>
    </row>
    <row r="385" spans="1:3" x14ac:dyDescent="0.35">
      <c r="A385" s="1">
        <v>42180</v>
      </c>
      <c r="B385">
        <v>83.565122000000002</v>
      </c>
      <c r="C385">
        <f t="shared" si="5"/>
        <v>-4.1450918722306098E-3</v>
      </c>
    </row>
    <row r="386" spans="1:3" x14ac:dyDescent="0.35">
      <c r="A386" s="1">
        <v>42179</v>
      </c>
      <c r="B386">
        <v>83.912226000000004</v>
      </c>
      <c r="C386">
        <f t="shared" ref="C386:C449" si="6">LN(B386/B387)</f>
        <v>-2.4964466593851646E-2</v>
      </c>
    </row>
    <row r="387" spans="1:3" x14ac:dyDescent="0.35">
      <c r="A387" s="1">
        <v>42178</v>
      </c>
      <c r="B387">
        <v>86.033417</v>
      </c>
      <c r="C387">
        <f t="shared" si="6"/>
        <v>-7.035565098830205E-3</v>
      </c>
    </row>
    <row r="388" spans="1:3" x14ac:dyDescent="0.35">
      <c r="A388" s="1">
        <v>42177</v>
      </c>
      <c r="B388">
        <v>86.640844999999999</v>
      </c>
      <c r="C388">
        <f t="shared" si="6"/>
        <v>-1.1130389255303706E-4</v>
      </c>
    </row>
    <row r="389" spans="1:3" x14ac:dyDescent="0.35">
      <c r="A389" s="1">
        <v>42174</v>
      </c>
      <c r="B389">
        <v>86.650488999999993</v>
      </c>
      <c r="C389">
        <f t="shared" si="6"/>
        <v>2.2262017504162424E-4</v>
      </c>
    </row>
    <row r="390" spans="1:3" x14ac:dyDescent="0.35">
      <c r="A390" s="1">
        <v>42173</v>
      </c>
      <c r="B390">
        <v>86.631201000000004</v>
      </c>
      <c r="C390">
        <f t="shared" si="6"/>
        <v>-1.5569326664151362E-3</v>
      </c>
    </row>
    <row r="391" spans="1:3" x14ac:dyDescent="0.35">
      <c r="A391" s="1">
        <v>42172</v>
      </c>
      <c r="B391">
        <v>86.766184999999993</v>
      </c>
      <c r="C391">
        <f t="shared" si="6"/>
        <v>9.7147187713076451E-3</v>
      </c>
    </row>
    <row r="392" spans="1:3" x14ac:dyDescent="0.35">
      <c r="A392" s="1">
        <v>42171</v>
      </c>
      <c r="B392">
        <v>85.927357000000001</v>
      </c>
      <c r="C392">
        <f t="shared" si="6"/>
        <v>9.5835415057493635E-3</v>
      </c>
    </row>
    <row r="393" spans="1:3" x14ac:dyDescent="0.35">
      <c r="A393" s="1">
        <v>42170</v>
      </c>
      <c r="B393">
        <v>85.107802000000007</v>
      </c>
      <c r="C393">
        <f t="shared" si="6"/>
        <v>-6.8868548577648205E-3</v>
      </c>
    </row>
    <row r="394" spans="1:3" x14ac:dyDescent="0.35">
      <c r="A394" s="1">
        <v>42167</v>
      </c>
      <c r="B394">
        <v>85.695949999999996</v>
      </c>
      <c r="C394">
        <f t="shared" si="6"/>
        <v>-8.8491204940722799E-3</v>
      </c>
    </row>
    <row r="395" spans="1:3" x14ac:dyDescent="0.35">
      <c r="A395" s="1">
        <v>42166</v>
      </c>
      <c r="B395">
        <v>86.457649000000004</v>
      </c>
      <c r="C395">
        <f t="shared" si="6"/>
        <v>1.0087518408981311E-2</v>
      </c>
    </row>
    <row r="396" spans="1:3" x14ac:dyDescent="0.35">
      <c r="A396" s="1">
        <v>42165</v>
      </c>
      <c r="B396">
        <v>85.589889999999997</v>
      </c>
      <c r="C396">
        <f t="shared" si="6"/>
        <v>1.2582986841009036E-2</v>
      </c>
    </row>
    <row r="397" spans="1:3" x14ac:dyDescent="0.35">
      <c r="A397" s="1">
        <v>42164</v>
      </c>
      <c r="B397">
        <v>84.519660999999999</v>
      </c>
      <c r="C397">
        <f t="shared" si="6"/>
        <v>-3.7574171055767005E-3</v>
      </c>
    </row>
    <row r="398" spans="1:3" x14ac:dyDescent="0.35">
      <c r="A398" s="1">
        <v>42163</v>
      </c>
      <c r="B398">
        <v>84.837834000000001</v>
      </c>
      <c r="C398">
        <f t="shared" si="6"/>
        <v>-5.6811099982778006E-4</v>
      </c>
    </row>
    <row r="399" spans="1:3" x14ac:dyDescent="0.35">
      <c r="A399" s="1">
        <v>42160</v>
      </c>
      <c r="B399">
        <v>84.886044999999996</v>
      </c>
      <c r="C399">
        <f t="shared" si="6"/>
        <v>4.8961143487638199E-3</v>
      </c>
    </row>
    <row r="400" spans="1:3" x14ac:dyDescent="0.35">
      <c r="A400" s="1">
        <v>42159</v>
      </c>
      <c r="B400">
        <v>84.471449000000007</v>
      </c>
      <c r="C400">
        <f t="shared" si="6"/>
        <v>-4.6688780411197062E-3</v>
      </c>
    </row>
    <row r="401" spans="1:3" x14ac:dyDescent="0.35">
      <c r="A401" s="1">
        <v>42158</v>
      </c>
      <c r="B401">
        <v>84.866758000000004</v>
      </c>
      <c r="C401">
        <f t="shared" si="6"/>
        <v>-1.1363049928338725E-4</v>
      </c>
    </row>
    <row r="402" spans="1:3" x14ac:dyDescent="0.35">
      <c r="A402" s="1">
        <v>42157</v>
      </c>
      <c r="B402">
        <v>84.876401999999999</v>
      </c>
      <c r="C402">
        <f t="shared" si="6"/>
        <v>-4.4205160043521811E-3</v>
      </c>
    </row>
    <row r="403" spans="1:3" x14ac:dyDescent="0.35">
      <c r="A403" s="1">
        <v>42156</v>
      </c>
      <c r="B403">
        <v>85.252430000000004</v>
      </c>
      <c r="C403">
        <f t="shared" si="6"/>
        <v>2.8314196956116394E-3</v>
      </c>
    </row>
    <row r="404" spans="1:3" x14ac:dyDescent="0.35">
      <c r="A404" s="1">
        <v>42153</v>
      </c>
      <c r="B404">
        <v>85.011386000000002</v>
      </c>
      <c r="C404">
        <f t="shared" si="6"/>
        <v>6.8071695280113036E-4</v>
      </c>
    </row>
    <row r="405" spans="1:3" x14ac:dyDescent="0.35">
      <c r="A405" s="1">
        <v>42152</v>
      </c>
      <c r="B405">
        <v>84.953536999999997</v>
      </c>
      <c r="C405">
        <f t="shared" si="6"/>
        <v>-6.5611327600138313E-3</v>
      </c>
    </row>
    <row r="406" spans="1:3" x14ac:dyDescent="0.35">
      <c r="A406" s="1">
        <v>42151</v>
      </c>
      <c r="B406">
        <v>85.512760999999998</v>
      </c>
      <c r="C406">
        <f t="shared" si="6"/>
        <v>1.2480372394394918E-2</v>
      </c>
    </row>
    <row r="407" spans="1:3" x14ac:dyDescent="0.35">
      <c r="A407" s="1">
        <v>42150</v>
      </c>
      <c r="B407">
        <v>84.452162000000001</v>
      </c>
      <c r="C407">
        <f t="shared" si="6"/>
        <v>-1.033575080669792E-2</v>
      </c>
    </row>
    <row r="408" spans="1:3" x14ac:dyDescent="0.35">
      <c r="A408" s="1">
        <v>42146</v>
      </c>
      <c r="B408">
        <v>85.329565000000002</v>
      </c>
      <c r="C408">
        <f t="shared" si="6"/>
        <v>-1.8063224564377105E-3</v>
      </c>
    </row>
    <row r="409" spans="1:3" x14ac:dyDescent="0.35">
      <c r="A409" s="1">
        <v>42145</v>
      </c>
      <c r="B409">
        <v>85.483836999999994</v>
      </c>
      <c r="C409">
        <f t="shared" si="6"/>
        <v>6.6769260508390002E-3</v>
      </c>
    </row>
    <row r="410" spans="1:3" x14ac:dyDescent="0.35">
      <c r="A410" s="1">
        <v>42144</v>
      </c>
      <c r="B410">
        <v>84.914968999999999</v>
      </c>
      <c r="C410">
        <f t="shared" si="6"/>
        <v>8.7814493287693713E-3</v>
      </c>
    </row>
    <row r="411" spans="1:3" x14ac:dyDescent="0.35">
      <c r="A411" s="1">
        <v>42143</v>
      </c>
      <c r="B411">
        <v>84.172556999999998</v>
      </c>
      <c r="C411">
        <f t="shared" si="6"/>
        <v>-6.2803075049898856E-3</v>
      </c>
    </row>
    <row r="412" spans="1:3" x14ac:dyDescent="0.35">
      <c r="A412" s="1">
        <v>42142</v>
      </c>
      <c r="B412">
        <v>84.702849999999998</v>
      </c>
      <c r="C412">
        <f t="shared" si="6"/>
        <v>3.4207113540744385E-3</v>
      </c>
    </row>
    <row r="413" spans="1:3" x14ac:dyDescent="0.35">
      <c r="A413" s="1">
        <v>42139</v>
      </c>
      <c r="B413">
        <v>84.413601</v>
      </c>
      <c r="C413">
        <f t="shared" si="6"/>
        <v>-5.1267185041237139E-3</v>
      </c>
    </row>
    <row r="414" spans="1:3" x14ac:dyDescent="0.35">
      <c r="A414" s="1">
        <v>42138</v>
      </c>
      <c r="B414">
        <v>84.847476999999998</v>
      </c>
      <c r="C414">
        <f t="shared" si="6"/>
        <v>1.7423601210543649E-2</v>
      </c>
    </row>
    <row r="415" spans="1:3" x14ac:dyDescent="0.35">
      <c r="A415" s="1">
        <v>42137</v>
      </c>
      <c r="B415">
        <v>83.381933000000004</v>
      </c>
      <c r="C415">
        <f t="shared" si="6"/>
        <v>3.707136963980518E-3</v>
      </c>
    </row>
    <row r="416" spans="1:3" x14ac:dyDescent="0.35">
      <c r="A416" s="1">
        <v>42136</v>
      </c>
      <c r="B416">
        <v>83.073397</v>
      </c>
      <c r="C416">
        <f t="shared" si="6"/>
        <v>-2.3185465768019151E-3</v>
      </c>
    </row>
    <row r="417" spans="1:3" x14ac:dyDescent="0.35">
      <c r="A417" s="1">
        <v>42135</v>
      </c>
      <c r="B417">
        <v>83.266229999999993</v>
      </c>
      <c r="C417">
        <f t="shared" si="6"/>
        <v>-3.3524104124447208E-3</v>
      </c>
    </row>
    <row r="418" spans="1:3" x14ac:dyDescent="0.35">
      <c r="A418" s="1">
        <v>42132</v>
      </c>
      <c r="B418">
        <v>83.545840999999996</v>
      </c>
      <c r="C418">
        <f t="shared" si="6"/>
        <v>1.9343450505915068E-2</v>
      </c>
    </row>
    <row r="419" spans="1:3" x14ac:dyDescent="0.35">
      <c r="A419" s="1">
        <v>42131</v>
      </c>
      <c r="B419">
        <v>81.945306000000002</v>
      </c>
      <c r="C419">
        <f t="shared" si="6"/>
        <v>2.7098146967916991E-3</v>
      </c>
    </row>
    <row r="420" spans="1:3" x14ac:dyDescent="0.35">
      <c r="A420" s="1">
        <v>42130</v>
      </c>
      <c r="B420">
        <v>81.723550000000003</v>
      </c>
      <c r="C420">
        <f t="shared" si="6"/>
        <v>2.2441712147946639E-3</v>
      </c>
    </row>
    <row r="421" spans="1:3" x14ac:dyDescent="0.35">
      <c r="A421" s="1">
        <v>42129</v>
      </c>
      <c r="B421">
        <v>81.540353999999994</v>
      </c>
      <c r="C421">
        <f t="shared" si="6"/>
        <v>-1.2456065803815787E-2</v>
      </c>
    </row>
    <row r="422" spans="1:3" x14ac:dyDescent="0.35">
      <c r="A422" s="1">
        <v>42128</v>
      </c>
      <c r="B422">
        <v>82.562377999999995</v>
      </c>
      <c r="C422">
        <f t="shared" si="6"/>
        <v>9.3462725900958E-4</v>
      </c>
    </row>
    <row r="423" spans="1:3" x14ac:dyDescent="0.35">
      <c r="A423" s="1">
        <v>42125</v>
      </c>
      <c r="B423">
        <v>82.485248999999996</v>
      </c>
      <c r="C423">
        <f t="shared" si="6"/>
        <v>1.4244827652202014E-2</v>
      </c>
    </row>
    <row r="424" spans="1:3" x14ac:dyDescent="0.35">
      <c r="A424" s="1">
        <v>42124</v>
      </c>
      <c r="B424">
        <v>81.31859</v>
      </c>
      <c r="C424">
        <f t="shared" si="6"/>
        <v>-5.2655954730772836E-2</v>
      </c>
    </row>
    <row r="425" spans="1:3" x14ac:dyDescent="0.35">
      <c r="A425" s="1">
        <v>42123</v>
      </c>
      <c r="B425">
        <v>85.715237000000002</v>
      </c>
      <c r="C425">
        <f t="shared" si="6"/>
        <v>-1.7616713211627732E-2</v>
      </c>
    </row>
    <row r="426" spans="1:3" x14ac:dyDescent="0.35">
      <c r="A426" s="1">
        <v>42122</v>
      </c>
      <c r="B426">
        <v>87.238636999999997</v>
      </c>
      <c r="C426">
        <f t="shared" si="6"/>
        <v>1.0555123676929359E-2</v>
      </c>
    </row>
    <row r="427" spans="1:3" x14ac:dyDescent="0.35">
      <c r="A427" s="1">
        <v>42121</v>
      </c>
      <c r="B427">
        <v>86.322665000000001</v>
      </c>
      <c r="C427">
        <f t="shared" si="6"/>
        <v>-2.0452856209208069E-2</v>
      </c>
    </row>
    <row r="428" spans="1:3" x14ac:dyDescent="0.35">
      <c r="A428" s="1">
        <v>42118</v>
      </c>
      <c r="B428">
        <v>88.106388999999993</v>
      </c>
      <c r="C428">
        <f t="shared" si="6"/>
        <v>-1.3123689978405792E-3</v>
      </c>
    </row>
    <row r="429" spans="1:3" x14ac:dyDescent="0.35">
      <c r="A429" s="1">
        <v>42117</v>
      </c>
      <c r="B429">
        <v>88.222093000000001</v>
      </c>
      <c r="C429">
        <f t="shared" si="6"/>
        <v>0</v>
      </c>
    </row>
    <row r="430" spans="1:3" x14ac:dyDescent="0.35">
      <c r="A430" s="1">
        <v>42116</v>
      </c>
      <c r="B430">
        <v>88.222093000000001</v>
      </c>
      <c r="C430">
        <f t="shared" si="6"/>
        <v>1.2647975197155227E-2</v>
      </c>
    </row>
    <row r="431" spans="1:3" x14ac:dyDescent="0.35">
      <c r="A431" s="1">
        <v>42115</v>
      </c>
      <c r="B431">
        <v>87.113288999999995</v>
      </c>
      <c r="C431">
        <f t="shared" si="6"/>
        <v>2.3269890668962765E-3</v>
      </c>
    </row>
    <row r="432" spans="1:3" x14ac:dyDescent="0.35">
      <c r="A432" s="1">
        <v>42114</v>
      </c>
      <c r="B432">
        <v>86.910813000000005</v>
      </c>
      <c r="C432">
        <f t="shared" si="6"/>
        <v>6.5668451638565203E-3</v>
      </c>
    </row>
    <row r="433" spans="1:3" x14ac:dyDescent="0.35">
      <c r="A433" s="1">
        <v>42111</v>
      </c>
      <c r="B433">
        <v>86.341953000000004</v>
      </c>
      <c r="C433">
        <f t="shared" si="6"/>
        <v>-1.2276177346983686E-3</v>
      </c>
    </row>
    <row r="434" spans="1:3" x14ac:dyDescent="0.35">
      <c r="A434" s="1">
        <v>42110</v>
      </c>
      <c r="B434">
        <v>86.448013000000003</v>
      </c>
      <c r="C434">
        <f t="shared" si="6"/>
        <v>-5.4501856015270632E-3</v>
      </c>
    </row>
    <row r="435" spans="1:3" x14ac:dyDescent="0.35">
      <c r="A435" s="1">
        <v>42109</v>
      </c>
      <c r="B435">
        <v>86.920456999999999</v>
      </c>
      <c r="C435">
        <f t="shared" si="6"/>
        <v>-1.6625293303128362E-3</v>
      </c>
    </row>
    <row r="436" spans="1:3" x14ac:dyDescent="0.35">
      <c r="A436" s="1">
        <v>42108</v>
      </c>
      <c r="B436">
        <v>87.065084999999996</v>
      </c>
      <c r="C436">
        <f t="shared" si="6"/>
        <v>7.558955447999862E-3</v>
      </c>
    </row>
    <row r="437" spans="1:3" x14ac:dyDescent="0.35">
      <c r="A437" s="1">
        <v>42107</v>
      </c>
      <c r="B437">
        <v>86.409445000000005</v>
      </c>
      <c r="C437">
        <f t="shared" si="6"/>
        <v>-9.9922390120783851E-3</v>
      </c>
    </row>
    <row r="438" spans="1:3" x14ac:dyDescent="0.35">
      <c r="A438" s="1">
        <v>42104</v>
      </c>
      <c r="B438">
        <v>87.277197000000001</v>
      </c>
      <c r="C438">
        <f t="shared" si="6"/>
        <v>6.9840881164387678E-3</v>
      </c>
    </row>
    <row r="439" spans="1:3" x14ac:dyDescent="0.35">
      <c r="A439" s="1">
        <v>42103</v>
      </c>
      <c r="B439">
        <v>86.669769000000002</v>
      </c>
      <c r="C439">
        <f t="shared" si="6"/>
        <v>-3.3318928379833272E-3</v>
      </c>
    </row>
    <row r="440" spans="1:3" x14ac:dyDescent="0.35">
      <c r="A440" s="1">
        <v>42102</v>
      </c>
      <c r="B440">
        <v>86.959024999999997</v>
      </c>
      <c r="C440">
        <f t="shared" si="6"/>
        <v>2.7757751048387833E-3</v>
      </c>
    </row>
    <row r="441" spans="1:3" x14ac:dyDescent="0.35">
      <c r="A441" s="1">
        <v>42101</v>
      </c>
      <c r="B441">
        <v>86.717980999999995</v>
      </c>
      <c r="C441">
        <f t="shared" si="6"/>
        <v>1.1121726069209126E-4</v>
      </c>
    </row>
    <row r="442" spans="1:3" x14ac:dyDescent="0.35">
      <c r="A442" s="1">
        <v>42100</v>
      </c>
      <c r="B442">
        <v>86.708337</v>
      </c>
      <c r="C442">
        <f t="shared" si="6"/>
        <v>3.6762926239384021E-3</v>
      </c>
    </row>
    <row r="443" spans="1:3" x14ac:dyDescent="0.35">
      <c r="A443" s="1">
        <v>42096</v>
      </c>
      <c r="B443">
        <v>86.390157000000002</v>
      </c>
      <c r="C443">
        <f t="shared" si="6"/>
        <v>8.4057666113722066E-3</v>
      </c>
    </row>
    <row r="444" spans="1:3" x14ac:dyDescent="0.35">
      <c r="A444" s="1">
        <v>42095</v>
      </c>
      <c r="B444">
        <v>85.667024999999995</v>
      </c>
      <c r="C444">
        <f t="shared" si="6"/>
        <v>-1.5855604963276763E-2</v>
      </c>
    </row>
    <row r="445" spans="1:3" x14ac:dyDescent="0.35">
      <c r="A445" s="1">
        <v>42094</v>
      </c>
      <c r="B445">
        <v>87.036152999999999</v>
      </c>
      <c r="C445">
        <f t="shared" si="6"/>
        <v>-5.8541840295761793E-3</v>
      </c>
    </row>
    <row r="446" spans="1:3" x14ac:dyDescent="0.35">
      <c r="A446" s="1">
        <v>42093</v>
      </c>
      <c r="B446">
        <v>87.547173000000001</v>
      </c>
      <c r="C446">
        <f t="shared" si="6"/>
        <v>1.1664786244105319E-2</v>
      </c>
    </row>
    <row r="447" spans="1:3" x14ac:dyDescent="0.35">
      <c r="A447" s="1">
        <v>42090</v>
      </c>
      <c r="B447">
        <v>86.531886999999998</v>
      </c>
      <c r="C447">
        <f t="shared" si="6"/>
        <v>1.0600960387172906E-2</v>
      </c>
    </row>
    <row r="448" spans="1:3" x14ac:dyDescent="0.35">
      <c r="A448" s="1">
        <v>42089</v>
      </c>
      <c r="B448">
        <v>85.619410999999999</v>
      </c>
      <c r="C448">
        <f t="shared" si="6"/>
        <v>1.4594136316140925E-3</v>
      </c>
    </row>
    <row r="449" spans="1:3" x14ac:dyDescent="0.35">
      <c r="A449" s="1">
        <v>42088</v>
      </c>
      <c r="B449">
        <v>85.494547999999995</v>
      </c>
      <c r="C449">
        <f t="shared" si="6"/>
        <v>-4.9310265784248746E-3</v>
      </c>
    </row>
    <row r="450" spans="1:3" x14ac:dyDescent="0.35">
      <c r="A450" s="1">
        <v>42087</v>
      </c>
      <c r="B450">
        <v>85.917164999999997</v>
      </c>
      <c r="C450">
        <f t="shared" ref="C450:C513" si="7">LN(B450/B451)</f>
        <v>-9.6791412460591406E-3</v>
      </c>
    </row>
    <row r="451" spans="1:3" x14ac:dyDescent="0.35">
      <c r="A451" s="1">
        <v>42086</v>
      </c>
      <c r="B451">
        <v>86.752807000000004</v>
      </c>
      <c r="C451">
        <f t="shared" si="7"/>
        <v>-1.0244077154938854E-2</v>
      </c>
    </row>
    <row r="452" spans="1:3" x14ac:dyDescent="0.35">
      <c r="A452" s="1">
        <v>42083</v>
      </c>
      <c r="B452">
        <v>87.646077000000005</v>
      </c>
      <c r="C452">
        <f t="shared" si="7"/>
        <v>1.4682634243400383E-2</v>
      </c>
    </row>
    <row r="453" spans="1:3" x14ac:dyDescent="0.35">
      <c r="A453" s="1">
        <v>42082</v>
      </c>
      <c r="B453">
        <v>86.368602999999993</v>
      </c>
      <c r="C453">
        <f t="shared" si="7"/>
        <v>-5.1026147708788236E-3</v>
      </c>
    </row>
    <row r="454" spans="1:3" x14ac:dyDescent="0.35">
      <c r="A454" s="1">
        <v>42081</v>
      </c>
      <c r="B454">
        <v>86.810434999999998</v>
      </c>
      <c r="C454">
        <f t="shared" si="7"/>
        <v>9.2258163385929726E-3</v>
      </c>
    </row>
    <row r="455" spans="1:3" x14ac:dyDescent="0.35">
      <c r="A455" s="1">
        <v>42080</v>
      </c>
      <c r="B455">
        <v>86.013221000000001</v>
      </c>
      <c r="C455">
        <f t="shared" si="7"/>
        <v>-4.7903048385104317E-3</v>
      </c>
    </row>
    <row r="456" spans="1:3" x14ac:dyDescent="0.35">
      <c r="A456" s="1">
        <v>42079</v>
      </c>
      <c r="B456">
        <v>86.426238999999995</v>
      </c>
      <c r="C456">
        <f t="shared" si="7"/>
        <v>2.0887909969038474E-2</v>
      </c>
    </row>
    <row r="457" spans="1:3" x14ac:dyDescent="0.35">
      <c r="A457" s="1">
        <v>42076</v>
      </c>
      <c r="B457">
        <v>84.639698999999993</v>
      </c>
      <c r="C457">
        <f t="shared" si="7"/>
        <v>-4.077018270139043E-3</v>
      </c>
    </row>
    <row r="458" spans="1:3" x14ac:dyDescent="0.35">
      <c r="A458" s="1">
        <v>42075</v>
      </c>
      <c r="B458">
        <v>84.985480999999993</v>
      </c>
      <c r="C458">
        <f t="shared" si="7"/>
        <v>1.3769847809887071E-2</v>
      </c>
    </row>
    <row r="459" spans="1:3" x14ac:dyDescent="0.35">
      <c r="A459" s="1">
        <v>42074</v>
      </c>
      <c r="B459">
        <v>83.823263999999995</v>
      </c>
      <c r="C459">
        <f t="shared" si="7"/>
        <v>3.7884682878339955E-3</v>
      </c>
    </row>
    <row r="460" spans="1:3" x14ac:dyDescent="0.35">
      <c r="A460" s="1">
        <v>42073</v>
      </c>
      <c r="B460">
        <v>83.506303000000003</v>
      </c>
      <c r="C460">
        <f t="shared" si="7"/>
        <v>-1.1891300067443674E-2</v>
      </c>
    </row>
    <row r="461" spans="1:3" x14ac:dyDescent="0.35">
      <c r="A461" s="1">
        <v>42072</v>
      </c>
      <c r="B461">
        <v>84.505229</v>
      </c>
      <c r="C461">
        <f t="shared" si="7"/>
        <v>1.1086475221707215E-2</v>
      </c>
    </row>
    <row r="462" spans="1:3" x14ac:dyDescent="0.35">
      <c r="A462" s="1">
        <v>42069</v>
      </c>
      <c r="B462">
        <v>83.573537999999999</v>
      </c>
      <c r="C462">
        <f t="shared" si="7"/>
        <v>-2.2051293353003106E-2</v>
      </c>
    </row>
    <row r="463" spans="1:3" x14ac:dyDescent="0.35">
      <c r="A463" s="1">
        <v>42068</v>
      </c>
      <c r="B463">
        <v>85.436912000000007</v>
      </c>
      <c r="C463">
        <f t="shared" si="7"/>
        <v>-8.989962656859962E-4</v>
      </c>
    </row>
    <row r="464" spans="1:3" x14ac:dyDescent="0.35">
      <c r="A464" s="1">
        <v>42067</v>
      </c>
      <c r="B464">
        <v>85.513754000000006</v>
      </c>
      <c r="C464">
        <f t="shared" si="7"/>
        <v>6.7620899391645775E-3</v>
      </c>
    </row>
    <row r="465" spans="1:3" x14ac:dyDescent="0.35">
      <c r="A465" s="1">
        <v>42066</v>
      </c>
      <c r="B465">
        <v>84.937453000000005</v>
      </c>
      <c r="C465">
        <f t="shared" si="7"/>
        <v>-1.2250745887384912E-2</v>
      </c>
    </row>
    <row r="466" spans="1:3" x14ac:dyDescent="0.35">
      <c r="A466" s="1">
        <v>42065</v>
      </c>
      <c r="B466">
        <v>85.984399999999994</v>
      </c>
      <c r="C466">
        <f t="shared" si="7"/>
        <v>1.7238886192165057E-2</v>
      </c>
    </row>
    <row r="467" spans="1:3" x14ac:dyDescent="0.35">
      <c r="A467" s="1">
        <v>42062</v>
      </c>
      <c r="B467">
        <v>84.514827999999994</v>
      </c>
      <c r="C467">
        <f t="shared" si="7"/>
        <v>-2.0436105982443399E-3</v>
      </c>
    </row>
    <row r="468" spans="1:3" x14ac:dyDescent="0.35">
      <c r="A468" s="1">
        <v>42061</v>
      </c>
      <c r="B468">
        <v>84.687719999999999</v>
      </c>
      <c r="C468">
        <f t="shared" si="7"/>
        <v>-1.4733899022343715E-3</v>
      </c>
    </row>
    <row r="469" spans="1:3" x14ac:dyDescent="0.35">
      <c r="A469" s="1">
        <v>42060</v>
      </c>
      <c r="B469">
        <v>84.81259</v>
      </c>
      <c r="C469">
        <f t="shared" si="7"/>
        <v>-1.0701281158791104E-2</v>
      </c>
    </row>
    <row r="470" spans="1:3" x14ac:dyDescent="0.35">
      <c r="A470" s="1">
        <v>42059</v>
      </c>
      <c r="B470">
        <v>85.725066999999996</v>
      </c>
      <c r="C470">
        <f t="shared" si="7"/>
        <v>1.2968903136598552E-2</v>
      </c>
    </row>
    <row r="471" spans="1:3" x14ac:dyDescent="0.35">
      <c r="A471" s="1">
        <v>42058</v>
      </c>
      <c r="B471">
        <v>84.620485000000002</v>
      </c>
      <c r="C471">
        <f t="shared" si="7"/>
        <v>1.1875007161322346E-2</v>
      </c>
    </row>
    <row r="472" spans="1:3" x14ac:dyDescent="0.35">
      <c r="A472" s="1">
        <v>42055</v>
      </c>
      <c r="B472">
        <v>83.621559000000005</v>
      </c>
      <c r="C472">
        <f t="shared" si="7"/>
        <v>1.0275442213644796E-2</v>
      </c>
    </row>
    <row r="473" spans="1:3" x14ac:dyDescent="0.35">
      <c r="A473" s="1">
        <v>42054</v>
      </c>
      <c r="B473">
        <v>82.766710000000003</v>
      </c>
      <c r="C473">
        <f t="shared" si="7"/>
        <v>-5.8011331495193112E-4</v>
      </c>
    </row>
    <row r="474" spans="1:3" x14ac:dyDescent="0.35">
      <c r="A474" s="1">
        <v>42053</v>
      </c>
      <c r="B474">
        <v>82.814738000000006</v>
      </c>
      <c r="C474">
        <f t="shared" si="7"/>
        <v>-2.2012653162455666E-3</v>
      </c>
    </row>
    <row r="475" spans="1:3" x14ac:dyDescent="0.35">
      <c r="A475" s="1">
        <v>42052</v>
      </c>
      <c r="B475">
        <v>82.997236000000001</v>
      </c>
      <c r="C475">
        <f t="shared" si="7"/>
        <v>3.8263298162918131E-3</v>
      </c>
    </row>
    <row r="476" spans="1:3" x14ac:dyDescent="0.35">
      <c r="A476" s="1">
        <v>42048</v>
      </c>
      <c r="B476">
        <v>82.680267999999998</v>
      </c>
      <c r="C476">
        <f t="shared" si="7"/>
        <v>4.648017077655522E-4</v>
      </c>
    </row>
    <row r="477" spans="1:3" x14ac:dyDescent="0.35">
      <c r="A477" s="1">
        <v>42047</v>
      </c>
      <c r="B477">
        <v>82.641846999999999</v>
      </c>
      <c r="C477">
        <f t="shared" si="7"/>
        <v>-5.8090489595899735E-4</v>
      </c>
    </row>
    <row r="478" spans="1:3" x14ac:dyDescent="0.35">
      <c r="A478" s="1">
        <v>42046</v>
      </c>
      <c r="B478">
        <v>82.689868000000004</v>
      </c>
      <c r="C478">
        <f t="shared" si="7"/>
        <v>1.1331164550757746E-2</v>
      </c>
    </row>
    <row r="479" spans="1:3" x14ac:dyDescent="0.35">
      <c r="A479" s="1">
        <v>42045</v>
      </c>
      <c r="B479">
        <v>81.758184</v>
      </c>
      <c r="C479">
        <f t="shared" si="7"/>
        <v>1.0629621611528922E-2</v>
      </c>
    </row>
    <row r="480" spans="1:3" x14ac:dyDescent="0.35">
      <c r="A480" s="1">
        <v>42044</v>
      </c>
      <c r="B480">
        <v>80.893727999999996</v>
      </c>
      <c r="C480">
        <f t="shared" si="7"/>
        <v>-1.4733011959326778E-2</v>
      </c>
    </row>
    <row r="481" spans="1:3" x14ac:dyDescent="0.35">
      <c r="A481" s="1">
        <v>42041</v>
      </c>
      <c r="B481">
        <v>82.094358999999997</v>
      </c>
      <c r="C481">
        <f t="shared" si="7"/>
        <v>1.2242658864091245E-2</v>
      </c>
    </row>
    <row r="482" spans="1:3" x14ac:dyDescent="0.35">
      <c r="A482" s="1">
        <v>42040</v>
      </c>
      <c r="B482">
        <v>81.095433</v>
      </c>
      <c r="C482">
        <f t="shared" si="7"/>
        <v>6.6547732690195888E-3</v>
      </c>
    </row>
    <row r="483" spans="1:3" x14ac:dyDescent="0.35">
      <c r="A483" s="1">
        <v>42039</v>
      </c>
      <c r="B483">
        <v>80.557552999999999</v>
      </c>
      <c r="C483">
        <f t="shared" si="7"/>
        <v>5.3799516000533282E-3</v>
      </c>
    </row>
    <row r="484" spans="1:3" x14ac:dyDescent="0.35">
      <c r="A484" s="1">
        <v>42038</v>
      </c>
      <c r="B484">
        <v>80.125321</v>
      </c>
      <c r="C484">
        <f t="shared" si="7"/>
        <v>7.2184860611861886E-3</v>
      </c>
    </row>
    <row r="485" spans="1:3" x14ac:dyDescent="0.35">
      <c r="A485" s="1">
        <v>42037</v>
      </c>
      <c r="B485">
        <v>79.549019999999999</v>
      </c>
      <c r="C485">
        <f t="shared" si="7"/>
        <v>-4.4575973147608474E-3</v>
      </c>
    </row>
    <row r="486" spans="1:3" x14ac:dyDescent="0.35">
      <c r="A486" s="1">
        <v>42034</v>
      </c>
      <c r="B486">
        <v>79.904409000000001</v>
      </c>
      <c r="C486">
        <f t="shared" si="7"/>
        <v>-1.9404177555102403E-2</v>
      </c>
    </row>
    <row r="487" spans="1:3" x14ac:dyDescent="0.35">
      <c r="A487" s="1">
        <v>42033</v>
      </c>
      <c r="B487">
        <v>81.470028999999997</v>
      </c>
      <c r="C487">
        <f t="shared" si="7"/>
        <v>-6.6976361198167371E-3</v>
      </c>
    </row>
    <row r="488" spans="1:3" x14ac:dyDescent="0.35">
      <c r="A488" s="1">
        <v>42032</v>
      </c>
      <c r="B488">
        <v>82.017516999999998</v>
      </c>
      <c r="C488">
        <f t="shared" si="7"/>
        <v>8.1134280973642336E-3</v>
      </c>
    </row>
    <row r="489" spans="1:3" x14ac:dyDescent="0.35">
      <c r="A489" s="1">
        <v>42031</v>
      </c>
      <c r="B489">
        <v>81.354765999999998</v>
      </c>
      <c r="C489">
        <f t="shared" si="7"/>
        <v>-5.9017843956437905E-4</v>
      </c>
    </row>
    <row r="490" spans="1:3" x14ac:dyDescent="0.35">
      <c r="A490" s="1">
        <v>42030</v>
      </c>
      <c r="B490">
        <v>81.402794</v>
      </c>
      <c r="C490">
        <f t="shared" si="7"/>
        <v>1.5218443830568498E-2</v>
      </c>
    </row>
    <row r="491" spans="1:3" x14ac:dyDescent="0.35">
      <c r="A491" s="1">
        <v>42027</v>
      </c>
      <c r="B491">
        <v>80.173349000000002</v>
      </c>
      <c r="C491">
        <f t="shared" si="7"/>
        <v>-5.3766505357532232E-3</v>
      </c>
    </row>
    <row r="492" spans="1:3" x14ac:dyDescent="0.35">
      <c r="A492" s="1">
        <v>42026</v>
      </c>
      <c r="B492">
        <v>80.605574000000004</v>
      </c>
      <c r="C492">
        <f t="shared" si="7"/>
        <v>2.3876644095194851E-2</v>
      </c>
    </row>
    <row r="493" spans="1:3" x14ac:dyDescent="0.35">
      <c r="A493" s="1">
        <v>42025</v>
      </c>
      <c r="B493">
        <v>78.703778</v>
      </c>
      <c r="C493">
        <f t="shared" si="7"/>
        <v>2.4438577202404608E-3</v>
      </c>
    </row>
    <row r="494" spans="1:3" x14ac:dyDescent="0.35">
      <c r="A494" s="1">
        <v>42024</v>
      </c>
      <c r="B494">
        <v>78.511672000000004</v>
      </c>
      <c r="C494">
        <f t="shared" si="7"/>
        <v>-6.3415408939537579E-3</v>
      </c>
    </row>
    <row r="495" spans="1:3" x14ac:dyDescent="0.35">
      <c r="A495" s="1">
        <v>42020</v>
      </c>
      <c r="B495">
        <v>79.011139</v>
      </c>
      <c r="C495">
        <f t="shared" si="7"/>
        <v>1.7289415274474876E-2</v>
      </c>
    </row>
    <row r="496" spans="1:3" x14ac:dyDescent="0.35">
      <c r="A496" s="1">
        <v>42019</v>
      </c>
      <c r="B496">
        <v>77.656824</v>
      </c>
      <c r="C496">
        <f t="shared" si="7"/>
        <v>-1.351370101769348E-2</v>
      </c>
    </row>
    <row r="497" spans="1:3" x14ac:dyDescent="0.35">
      <c r="A497" s="1">
        <v>42018</v>
      </c>
      <c r="B497">
        <v>78.713378000000006</v>
      </c>
      <c r="C497">
        <f t="shared" si="7"/>
        <v>-6.6890171166473717E-3</v>
      </c>
    </row>
    <row r="498" spans="1:3" x14ac:dyDescent="0.35">
      <c r="A498" s="1">
        <v>42017</v>
      </c>
      <c r="B498">
        <v>79.241658000000001</v>
      </c>
      <c r="C498">
        <f t="shared" si="7"/>
        <v>-3.7505018579833049E-3</v>
      </c>
    </row>
    <row r="499" spans="1:3" x14ac:dyDescent="0.35">
      <c r="A499" s="1">
        <v>42016</v>
      </c>
      <c r="B499">
        <v>79.539411999999999</v>
      </c>
      <c r="C499">
        <f t="shared" si="7"/>
        <v>-1.23613803354177E-2</v>
      </c>
    </row>
    <row r="500" spans="1:3" x14ac:dyDescent="0.35">
      <c r="A500" s="1">
        <v>42013</v>
      </c>
      <c r="B500">
        <v>80.528730999999993</v>
      </c>
      <c r="C500">
        <f t="shared" si="7"/>
        <v>-8.5511390933441147E-3</v>
      </c>
    </row>
    <row r="501" spans="1:3" x14ac:dyDescent="0.35">
      <c r="A501" s="1">
        <v>42012</v>
      </c>
      <c r="B501">
        <v>81.220296000000005</v>
      </c>
      <c r="C501">
        <f t="shared" si="7"/>
        <v>3.0376289187851652E-2</v>
      </c>
    </row>
    <row r="502" spans="1:3" x14ac:dyDescent="0.35">
      <c r="A502" s="1">
        <v>42011</v>
      </c>
      <c r="B502">
        <v>78.790220000000005</v>
      </c>
      <c r="C502">
        <f t="shared" si="7"/>
        <v>3.5234966065746318E-2</v>
      </c>
    </row>
    <row r="503" spans="1:3" x14ac:dyDescent="0.35">
      <c r="A503" s="1">
        <v>42010</v>
      </c>
      <c r="B503">
        <v>76.062388999999996</v>
      </c>
      <c r="C503">
        <f t="shared" si="7"/>
        <v>-1.0801420599927952E-2</v>
      </c>
    </row>
    <row r="504" spans="1:3" x14ac:dyDescent="0.35">
      <c r="A504" s="1">
        <v>42009</v>
      </c>
      <c r="B504">
        <v>76.888424000000001</v>
      </c>
      <c r="C504">
        <f t="shared" si="7"/>
        <v>-5.7299570825885115E-3</v>
      </c>
    </row>
    <row r="505" spans="1:3" x14ac:dyDescent="0.35">
      <c r="A505" s="1">
        <v>42006</v>
      </c>
      <c r="B505">
        <v>77.330256000000006</v>
      </c>
      <c r="C505">
        <f t="shared" si="7"/>
        <v>-2.7288647563348451E-3</v>
      </c>
    </row>
    <row r="506" spans="1:3" x14ac:dyDescent="0.35">
      <c r="A506" s="1">
        <v>42004</v>
      </c>
      <c r="B506">
        <v>77.541567999999998</v>
      </c>
      <c r="C506">
        <f t="shared" si="7"/>
        <v>-1.3411415306457425E-2</v>
      </c>
    </row>
    <row r="507" spans="1:3" x14ac:dyDescent="0.35">
      <c r="A507" s="1">
        <v>42003</v>
      </c>
      <c r="B507">
        <v>78.588515000000001</v>
      </c>
      <c r="C507">
        <f t="shared" si="7"/>
        <v>1.2458084669814679E-2</v>
      </c>
    </row>
    <row r="508" spans="1:3" x14ac:dyDescent="0.35">
      <c r="A508" s="1">
        <v>42002</v>
      </c>
      <c r="B508">
        <v>77.615526000000003</v>
      </c>
      <c r="C508">
        <f t="shared" si="7"/>
        <v>-8.4667616191052928E-3</v>
      </c>
    </row>
    <row r="509" spans="1:3" x14ac:dyDescent="0.35">
      <c r="A509" s="1">
        <v>41999</v>
      </c>
      <c r="B509">
        <v>78.275468000000004</v>
      </c>
      <c r="C509">
        <f t="shared" si="7"/>
        <v>-2.8064661683720022E-3</v>
      </c>
    </row>
    <row r="510" spans="1:3" x14ac:dyDescent="0.35">
      <c r="A510" s="1">
        <v>41997</v>
      </c>
      <c r="B510">
        <v>78.495453999999995</v>
      </c>
      <c r="C510">
        <f t="shared" si="7"/>
        <v>1.8293960043199481E-3</v>
      </c>
    </row>
    <row r="511" spans="1:3" x14ac:dyDescent="0.35">
      <c r="A511" s="1">
        <v>41996</v>
      </c>
      <c r="B511">
        <v>78.351985999999997</v>
      </c>
      <c r="C511">
        <f t="shared" si="7"/>
        <v>-1.3097462214553631E-2</v>
      </c>
    </row>
    <row r="512" spans="1:3" x14ac:dyDescent="0.35">
      <c r="A512" s="1">
        <v>41995</v>
      </c>
      <c r="B512">
        <v>79.384947999999994</v>
      </c>
      <c r="C512">
        <f t="shared" si="7"/>
        <v>-4.8182665103299436E-4</v>
      </c>
    </row>
    <row r="513" spans="1:3" x14ac:dyDescent="0.35">
      <c r="A513" s="1">
        <v>41992</v>
      </c>
      <c r="B513">
        <v>79.423207000000005</v>
      </c>
      <c r="C513">
        <f t="shared" si="7"/>
        <v>7.6155994609743679E-3</v>
      </c>
    </row>
    <row r="514" spans="1:3" x14ac:dyDescent="0.35">
      <c r="A514" s="1">
        <v>41991</v>
      </c>
      <c r="B514">
        <v>78.820649000000003</v>
      </c>
      <c r="C514">
        <f t="shared" ref="C514:C577" si="8">LN(B514/B515)</f>
        <v>2.1588015920865174E-2</v>
      </c>
    </row>
    <row r="515" spans="1:3" x14ac:dyDescent="0.35">
      <c r="A515" s="1">
        <v>41990</v>
      </c>
      <c r="B515">
        <v>77.137303000000003</v>
      </c>
      <c r="C515">
        <f t="shared" si="8"/>
        <v>1.9405956044993181E-2</v>
      </c>
    </row>
    <row r="516" spans="1:3" x14ac:dyDescent="0.35">
      <c r="A516" s="1">
        <v>41989</v>
      </c>
      <c r="B516">
        <v>75.654810999999995</v>
      </c>
      <c r="C516">
        <f t="shared" si="8"/>
        <v>-5.9242728868497269E-3</v>
      </c>
    </row>
    <row r="517" spans="1:3" x14ac:dyDescent="0.35">
      <c r="A517" s="1">
        <v>41988</v>
      </c>
      <c r="B517">
        <v>76.104341000000005</v>
      </c>
      <c r="C517">
        <f t="shared" si="8"/>
        <v>3.3989666646528703E-3</v>
      </c>
    </row>
    <row r="518" spans="1:3" x14ac:dyDescent="0.35">
      <c r="A518" s="1">
        <v>41985</v>
      </c>
      <c r="B518">
        <v>75.846103999999997</v>
      </c>
      <c r="C518">
        <f t="shared" si="8"/>
        <v>-1.4646291107637223E-2</v>
      </c>
    </row>
    <row r="519" spans="1:3" x14ac:dyDescent="0.35">
      <c r="A519" s="1">
        <v>41984</v>
      </c>
      <c r="B519">
        <v>76.965142999999998</v>
      </c>
      <c r="C519">
        <f t="shared" si="8"/>
        <v>-1.2428230751218794E-4</v>
      </c>
    </row>
    <row r="520" spans="1:3" x14ac:dyDescent="0.35">
      <c r="A520" s="1">
        <v>41983</v>
      </c>
      <c r="B520">
        <v>76.974709000000004</v>
      </c>
      <c r="C520">
        <f t="shared" si="8"/>
        <v>-1.0014280763877153E-2</v>
      </c>
    </row>
    <row r="521" spans="1:3" x14ac:dyDescent="0.35">
      <c r="A521" s="1">
        <v>41982</v>
      </c>
      <c r="B521">
        <v>77.749427999999995</v>
      </c>
      <c r="C521">
        <f t="shared" si="8"/>
        <v>-1.4654025479878575E-2</v>
      </c>
    </row>
    <row r="522" spans="1:3" x14ac:dyDescent="0.35">
      <c r="A522" s="1">
        <v>41981</v>
      </c>
      <c r="B522">
        <v>78.897159000000002</v>
      </c>
      <c r="C522">
        <f t="shared" si="8"/>
        <v>3.1568019766302722E-3</v>
      </c>
    </row>
    <row r="523" spans="1:3" x14ac:dyDescent="0.35">
      <c r="A523" s="1">
        <v>41978</v>
      </c>
      <c r="B523">
        <v>78.648488999999998</v>
      </c>
      <c r="C523">
        <f t="shared" si="8"/>
        <v>0</v>
      </c>
    </row>
    <row r="524" spans="1:3" x14ac:dyDescent="0.35">
      <c r="A524" s="1">
        <v>41977</v>
      </c>
      <c r="B524">
        <v>78.648488999999998</v>
      </c>
      <c r="C524">
        <f t="shared" si="8"/>
        <v>3.4109747224147389E-3</v>
      </c>
    </row>
    <row r="525" spans="1:3" x14ac:dyDescent="0.35">
      <c r="A525" s="1">
        <v>41976</v>
      </c>
      <c r="B525">
        <v>78.380678000000003</v>
      </c>
      <c r="C525">
        <f t="shared" si="8"/>
        <v>-2.1940510026275278E-3</v>
      </c>
    </row>
    <row r="526" spans="1:3" x14ac:dyDescent="0.35">
      <c r="A526" s="1">
        <v>41975</v>
      </c>
      <c r="B526">
        <v>78.552837999999994</v>
      </c>
      <c r="C526">
        <f t="shared" si="8"/>
        <v>1.5840739441686199E-3</v>
      </c>
    </row>
    <row r="527" spans="1:3" x14ac:dyDescent="0.35">
      <c r="A527" s="1">
        <v>41974</v>
      </c>
      <c r="B527">
        <v>78.428503000000006</v>
      </c>
      <c r="C527">
        <f t="shared" si="8"/>
        <v>-2.3144236794019062E-3</v>
      </c>
    </row>
    <row r="528" spans="1:3" x14ac:dyDescent="0.35">
      <c r="A528" s="1">
        <v>41971</v>
      </c>
      <c r="B528">
        <v>78.610230000000001</v>
      </c>
      <c r="C528">
        <f t="shared" si="8"/>
        <v>8.4306560942748569E-3</v>
      </c>
    </row>
    <row r="529" spans="1:3" x14ac:dyDescent="0.35">
      <c r="A529" s="1">
        <v>41969</v>
      </c>
      <c r="B529">
        <v>77.950280000000006</v>
      </c>
      <c r="C529">
        <f t="shared" si="8"/>
        <v>6.4007647154559416E-3</v>
      </c>
    </row>
    <row r="530" spans="1:3" x14ac:dyDescent="0.35">
      <c r="A530" s="1">
        <v>41968</v>
      </c>
      <c r="B530">
        <v>77.452932000000004</v>
      </c>
      <c r="C530">
        <f t="shared" si="8"/>
        <v>1.2351489526445428E-4</v>
      </c>
    </row>
    <row r="531" spans="1:3" x14ac:dyDescent="0.35">
      <c r="A531" s="1">
        <v>41967</v>
      </c>
      <c r="B531">
        <v>77.443365999999997</v>
      </c>
      <c r="C531">
        <f t="shared" si="8"/>
        <v>1.7692945777762977E-2</v>
      </c>
    </row>
    <row r="532" spans="1:3" x14ac:dyDescent="0.35">
      <c r="A532" s="1">
        <v>41964</v>
      </c>
      <c r="B532">
        <v>76.085215000000005</v>
      </c>
      <c r="C532">
        <f t="shared" si="8"/>
        <v>8.5848309483953621E-3</v>
      </c>
    </row>
    <row r="533" spans="1:3" x14ac:dyDescent="0.35">
      <c r="A533" s="1">
        <v>41963</v>
      </c>
      <c r="B533">
        <v>75.434832</v>
      </c>
      <c r="C533">
        <f t="shared" si="8"/>
        <v>-1.0845014028638829E-2</v>
      </c>
    </row>
    <row r="534" spans="1:3" x14ac:dyDescent="0.35">
      <c r="A534" s="1">
        <v>41962</v>
      </c>
      <c r="B534">
        <v>76.257375999999994</v>
      </c>
      <c r="C534">
        <f t="shared" si="8"/>
        <v>-1.5926653331660458E-2</v>
      </c>
    </row>
    <row r="535" spans="1:3" x14ac:dyDescent="0.35">
      <c r="A535" s="1">
        <v>41961</v>
      </c>
      <c r="B535">
        <v>77.481623999999996</v>
      </c>
      <c r="C535">
        <f t="shared" si="8"/>
        <v>8.0560851454261687E-3</v>
      </c>
    </row>
    <row r="536" spans="1:3" x14ac:dyDescent="0.35">
      <c r="A536" s="1">
        <v>41960</v>
      </c>
      <c r="B536">
        <v>76.859932999999998</v>
      </c>
      <c r="C536">
        <f t="shared" si="8"/>
        <v>1.2446791154977158E-4</v>
      </c>
    </row>
    <row r="537" spans="1:3" x14ac:dyDescent="0.35">
      <c r="A537" s="1">
        <v>41957</v>
      </c>
      <c r="B537">
        <v>76.850367000000006</v>
      </c>
      <c r="C537">
        <f t="shared" si="8"/>
        <v>-3.8507621586471429E-3</v>
      </c>
    </row>
    <row r="538" spans="1:3" x14ac:dyDescent="0.35">
      <c r="A538" s="1">
        <v>41956</v>
      </c>
      <c r="B538">
        <v>77.146870000000007</v>
      </c>
      <c r="C538">
        <f t="shared" si="8"/>
        <v>5.220724169451723E-3</v>
      </c>
    </row>
    <row r="539" spans="1:3" x14ac:dyDescent="0.35">
      <c r="A539" s="1">
        <v>41955</v>
      </c>
      <c r="B539">
        <v>76.745157000000006</v>
      </c>
      <c r="C539">
        <f t="shared" si="8"/>
        <v>8.0080392268180953E-3</v>
      </c>
    </row>
    <row r="540" spans="1:3" x14ac:dyDescent="0.35">
      <c r="A540" s="1">
        <v>41954</v>
      </c>
      <c r="B540">
        <v>76.133032999999998</v>
      </c>
      <c r="C540">
        <f t="shared" si="8"/>
        <v>6.427674487511535E-3</v>
      </c>
    </row>
    <row r="541" spans="1:3" x14ac:dyDescent="0.35">
      <c r="A541" s="1">
        <v>41953</v>
      </c>
      <c r="B541">
        <v>75.645244000000005</v>
      </c>
      <c r="C541">
        <f t="shared" si="8"/>
        <v>1.0422056810850766E-2</v>
      </c>
    </row>
    <row r="542" spans="1:3" x14ac:dyDescent="0.35">
      <c r="A542" s="1">
        <v>41950</v>
      </c>
      <c r="B542">
        <v>74.860958999999994</v>
      </c>
      <c r="C542">
        <f t="shared" si="8"/>
        <v>-1.6849731298362456E-2</v>
      </c>
    </row>
    <row r="543" spans="1:3" x14ac:dyDescent="0.35">
      <c r="A543" s="1">
        <v>41949</v>
      </c>
      <c r="B543">
        <v>76.133032999999998</v>
      </c>
      <c r="C543">
        <f t="shared" si="8"/>
        <v>8.706062142738856E-3</v>
      </c>
    </row>
    <row r="544" spans="1:3" x14ac:dyDescent="0.35">
      <c r="A544" s="1">
        <v>41948</v>
      </c>
      <c r="B544">
        <v>75.473090999999997</v>
      </c>
      <c r="C544">
        <f t="shared" si="8"/>
        <v>-7.5748226259100566E-3</v>
      </c>
    </row>
    <row r="545" spans="1:3" x14ac:dyDescent="0.35">
      <c r="A545" s="1">
        <v>41947</v>
      </c>
      <c r="B545">
        <v>76.046957000000006</v>
      </c>
      <c r="C545">
        <f t="shared" si="8"/>
        <v>1.176559874207834E-2</v>
      </c>
    </row>
    <row r="546" spans="1:3" x14ac:dyDescent="0.35">
      <c r="A546" s="1">
        <v>41946</v>
      </c>
      <c r="B546">
        <v>75.157461999999995</v>
      </c>
      <c r="C546">
        <f t="shared" si="8"/>
        <v>1.273378654018409E-3</v>
      </c>
    </row>
    <row r="547" spans="1:3" x14ac:dyDescent="0.35">
      <c r="A547" s="1">
        <v>41943</v>
      </c>
      <c r="B547">
        <v>75.061819</v>
      </c>
      <c r="C547">
        <f t="shared" si="8"/>
        <v>3.7020650629242331E-3</v>
      </c>
    </row>
    <row r="548" spans="1:3" x14ac:dyDescent="0.35">
      <c r="A548" s="1">
        <v>41942</v>
      </c>
      <c r="B548">
        <v>74.784448999999995</v>
      </c>
      <c r="C548">
        <f t="shared" si="8"/>
        <v>1.4078204289024712E-3</v>
      </c>
    </row>
    <row r="549" spans="1:3" x14ac:dyDescent="0.35">
      <c r="A549" s="1">
        <v>41941</v>
      </c>
      <c r="B549">
        <v>74.679239999999993</v>
      </c>
      <c r="C549">
        <f t="shared" si="8"/>
        <v>-5.2372257497299074E-3</v>
      </c>
    </row>
    <row r="550" spans="1:3" x14ac:dyDescent="0.35">
      <c r="A550" s="1">
        <v>41940</v>
      </c>
      <c r="B550">
        <v>75.071377999999996</v>
      </c>
      <c r="C550">
        <f t="shared" si="8"/>
        <v>1.019683088884657E-3</v>
      </c>
    </row>
    <row r="551" spans="1:3" x14ac:dyDescent="0.35">
      <c r="A551" s="1">
        <v>41939</v>
      </c>
      <c r="B551">
        <v>74.994867999999997</v>
      </c>
      <c r="C551">
        <f t="shared" si="8"/>
        <v>1.6848254632598165E-2</v>
      </c>
    </row>
    <row r="552" spans="1:3" x14ac:dyDescent="0.35">
      <c r="A552" s="1">
        <v>41936</v>
      </c>
      <c r="B552">
        <v>73.741919999999993</v>
      </c>
      <c r="C552">
        <f t="shared" si="8"/>
        <v>8.4663709167697113E-3</v>
      </c>
    </row>
    <row r="553" spans="1:3" x14ac:dyDescent="0.35">
      <c r="A553" s="1">
        <v>41935</v>
      </c>
      <c r="B553">
        <v>73.120228999999995</v>
      </c>
      <c r="C553">
        <f t="shared" si="8"/>
        <v>5.9035466696735891E-3</v>
      </c>
    </row>
    <row r="554" spans="1:3" x14ac:dyDescent="0.35">
      <c r="A554" s="1">
        <v>41934</v>
      </c>
      <c r="B554">
        <v>72.689831999999996</v>
      </c>
      <c r="C554">
        <f t="shared" si="8"/>
        <v>2.2393244533162214E-3</v>
      </c>
    </row>
    <row r="555" spans="1:3" x14ac:dyDescent="0.35">
      <c r="A555" s="1">
        <v>41933</v>
      </c>
      <c r="B555">
        <v>72.527237999999997</v>
      </c>
      <c r="C555">
        <f t="shared" si="8"/>
        <v>2.2943534954249781E-2</v>
      </c>
    </row>
    <row r="556" spans="1:3" x14ac:dyDescent="0.35">
      <c r="A556" s="1">
        <v>41932</v>
      </c>
      <c r="B556">
        <v>70.882150999999993</v>
      </c>
      <c r="C556">
        <f t="shared" si="8"/>
        <v>6.6337177671653268E-3</v>
      </c>
    </row>
    <row r="557" spans="1:3" x14ac:dyDescent="0.35">
      <c r="A557" s="1">
        <v>41929</v>
      </c>
      <c r="B557">
        <v>70.413494999999998</v>
      </c>
      <c r="C557">
        <f t="shared" si="8"/>
        <v>2.0446749049992604E-2</v>
      </c>
    </row>
    <row r="558" spans="1:3" x14ac:dyDescent="0.35">
      <c r="A558" s="1">
        <v>41928</v>
      </c>
      <c r="B558">
        <v>68.988387000000003</v>
      </c>
      <c r="C558">
        <f t="shared" si="8"/>
        <v>-1.5135203091143464E-2</v>
      </c>
    </row>
    <row r="559" spans="1:3" x14ac:dyDescent="0.35">
      <c r="A559" s="1">
        <v>41927</v>
      </c>
      <c r="B559">
        <v>70.040481999999997</v>
      </c>
      <c r="C559">
        <f t="shared" si="8"/>
        <v>-1.8267187377266347E-2</v>
      </c>
    </row>
    <row r="560" spans="1:3" x14ac:dyDescent="0.35">
      <c r="A560" s="1">
        <v>41926</v>
      </c>
      <c r="B560">
        <v>71.331682000000001</v>
      </c>
      <c r="C560">
        <f t="shared" si="8"/>
        <v>9.0242199194044449E-3</v>
      </c>
    </row>
    <row r="561" spans="1:3" x14ac:dyDescent="0.35">
      <c r="A561" s="1">
        <v>41925</v>
      </c>
      <c r="B561">
        <v>70.690865000000002</v>
      </c>
      <c r="C561">
        <f t="shared" si="8"/>
        <v>-2.1549291204528104E-2</v>
      </c>
    </row>
    <row r="562" spans="1:3" x14ac:dyDescent="0.35">
      <c r="A562" s="1">
        <v>41922</v>
      </c>
      <c r="B562">
        <v>72.230734999999996</v>
      </c>
      <c r="C562">
        <f t="shared" si="8"/>
        <v>1.5901856210014142E-3</v>
      </c>
    </row>
    <row r="563" spans="1:3" x14ac:dyDescent="0.35">
      <c r="A563" s="1">
        <v>41921</v>
      </c>
      <c r="B563">
        <v>72.115966</v>
      </c>
      <c r="C563">
        <f t="shared" si="8"/>
        <v>-1.6572813344495885E-2</v>
      </c>
    </row>
    <row r="564" spans="1:3" x14ac:dyDescent="0.35">
      <c r="A564" s="1">
        <v>41920</v>
      </c>
      <c r="B564">
        <v>73.321089000000001</v>
      </c>
      <c r="C564">
        <f t="shared" si="8"/>
        <v>2.8715240777689961E-2</v>
      </c>
    </row>
    <row r="565" spans="1:3" x14ac:dyDescent="0.35">
      <c r="A565" s="1">
        <v>41919</v>
      </c>
      <c r="B565">
        <v>71.245598000000001</v>
      </c>
      <c r="C565">
        <f t="shared" si="8"/>
        <v>-1.7565313931689024E-2</v>
      </c>
    </row>
    <row r="566" spans="1:3" x14ac:dyDescent="0.35">
      <c r="A566" s="1">
        <v>41918</v>
      </c>
      <c r="B566">
        <v>72.508105</v>
      </c>
      <c r="C566">
        <f t="shared" si="8"/>
        <v>-4.6062656107445782E-3</v>
      </c>
    </row>
    <row r="567" spans="1:3" x14ac:dyDescent="0.35">
      <c r="A567" s="1">
        <v>41915</v>
      </c>
      <c r="B567">
        <v>72.842866999999998</v>
      </c>
      <c r="C567">
        <f t="shared" si="8"/>
        <v>1.4681843823363025E-2</v>
      </c>
    </row>
    <row r="568" spans="1:3" x14ac:dyDescent="0.35">
      <c r="A568" s="1">
        <v>41914</v>
      </c>
      <c r="B568">
        <v>71.781211999999996</v>
      </c>
      <c r="C568">
        <f t="shared" si="8"/>
        <v>6.2821939499988046E-3</v>
      </c>
    </row>
    <row r="569" spans="1:3" x14ac:dyDescent="0.35">
      <c r="A569" s="1">
        <v>41913</v>
      </c>
      <c r="B569">
        <v>71.331682000000001</v>
      </c>
      <c r="C569">
        <f t="shared" si="8"/>
        <v>-4.5484419326827941E-3</v>
      </c>
    </row>
    <row r="570" spans="1:3" x14ac:dyDescent="0.35">
      <c r="A570" s="1">
        <v>41912</v>
      </c>
      <c r="B570">
        <v>71.656869</v>
      </c>
      <c r="C570">
        <f t="shared" si="8"/>
        <v>-9.4321517255678781E-3</v>
      </c>
    </row>
    <row r="571" spans="1:3" x14ac:dyDescent="0.35">
      <c r="A571" s="1">
        <v>41911</v>
      </c>
      <c r="B571">
        <v>72.335944999999995</v>
      </c>
      <c r="C571">
        <f t="shared" si="8"/>
        <v>3.8815726291803192E-3</v>
      </c>
    </row>
    <row r="572" spans="1:3" x14ac:dyDescent="0.35">
      <c r="A572" s="1">
        <v>41908</v>
      </c>
      <c r="B572">
        <v>72.055712</v>
      </c>
      <c r="C572">
        <f t="shared" si="8"/>
        <v>-6.3225074905600941E-3</v>
      </c>
    </row>
    <row r="573" spans="1:3" x14ac:dyDescent="0.35">
      <c r="A573" s="1">
        <v>41907</v>
      </c>
      <c r="B573">
        <v>72.512727999999996</v>
      </c>
      <c r="C573">
        <f t="shared" si="8"/>
        <v>-1.9503925722869436E-2</v>
      </c>
    </row>
    <row r="574" spans="1:3" x14ac:dyDescent="0.35">
      <c r="A574" s="1">
        <v>41906</v>
      </c>
      <c r="B574">
        <v>73.940893000000003</v>
      </c>
      <c r="C574">
        <f t="shared" si="8"/>
        <v>2.3450819822950476E-2</v>
      </c>
    </row>
    <row r="575" spans="1:3" x14ac:dyDescent="0.35">
      <c r="A575" s="1">
        <v>41905</v>
      </c>
      <c r="B575">
        <v>72.227091999999999</v>
      </c>
      <c r="C575">
        <f t="shared" si="8"/>
        <v>-1.31839341680416E-4</v>
      </c>
    </row>
    <row r="576" spans="1:3" x14ac:dyDescent="0.35">
      <c r="A576" s="1">
        <v>41904</v>
      </c>
      <c r="B576">
        <v>72.236615</v>
      </c>
      <c r="C576">
        <f t="shared" si="8"/>
        <v>-2.8954140848036517E-3</v>
      </c>
    </row>
    <row r="577" spans="1:3" x14ac:dyDescent="0.35">
      <c r="A577" s="1">
        <v>41901</v>
      </c>
      <c r="B577">
        <v>72.446072999999998</v>
      </c>
      <c r="C577">
        <f t="shared" si="8"/>
        <v>8.8443318514296616E-3</v>
      </c>
    </row>
    <row r="578" spans="1:3" x14ac:dyDescent="0.35">
      <c r="A578" s="1">
        <v>41900</v>
      </c>
      <c r="B578">
        <v>71.808160999999998</v>
      </c>
      <c r="C578">
        <f t="shared" ref="C578:C641" si="9">LN(B578/B579)</f>
        <v>6.1178433738062442E-3</v>
      </c>
    </row>
    <row r="579" spans="1:3" x14ac:dyDescent="0.35">
      <c r="A579" s="1">
        <v>41899</v>
      </c>
      <c r="B579">
        <v>71.370191000000005</v>
      </c>
      <c r="C579">
        <f t="shared" si="9"/>
        <v>-7.8401050076136007E-3</v>
      </c>
    </row>
    <row r="580" spans="1:3" x14ac:dyDescent="0.35">
      <c r="A580" s="1">
        <v>41898</v>
      </c>
      <c r="B580">
        <v>71.931939999999997</v>
      </c>
      <c r="C580">
        <f t="shared" si="9"/>
        <v>7.8401050076136042E-3</v>
      </c>
    </row>
    <row r="581" spans="1:3" x14ac:dyDescent="0.35">
      <c r="A581" s="1">
        <v>41897</v>
      </c>
      <c r="B581">
        <v>71.370191000000005</v>
      </c>
      <c r="C581">
        <f t="shared" si="9"/>
        <v>-5.720010015632721E-3</v>
      </c>
    </row>
    <row r="582" spans="1:3" x14ac:dyDescent="0.35">
      <c r="A582" s="1">
        <v>41894</v>
      </c>
      <c r="B582">
        <v>71.779599000000005</v>
      </c>
      <c r="C582">
        <f t="shared" si="9"/>
        <v>1.7258223323553797E-3</v>
      </c>
    </row>
    <row r="583" spans="1:3" x14ac:dyDescent="0.35">
      <c r="A583" s="1">
        <v>41893</v>
      </c>
      <c r="B583">
        <v>71.655827000000002</v>
      </c>
      <c r="C583">
        <f t="shared" si="9"/>
        <v>-2.918945311795402E-3</v>
      </c>
    </row>
    <row r="584" spans="1:3" x14ac:dyDescent="0.35">
      <c r="A584" s="1">
        <v>41892</v>
      </c>
      <c r="B584">
        <v>71.865291999999997</v>
      </c>
      <c r="C584">
        <f t="shared" si="9"/>
        <v>2.5204249080308027E-3</v>
      </c>
    </row>
    <row r="585" spans="1:3" x14ac:dyDescent="0.35">
      <c r="A585" s="1">
        <v>41891</v>
      </c>
      <c r="B585">
        <v>71.684388999999996</v>
      </c>
      <c r="C585">
        <f t="shared" si="9"/>
        <v>-1.5926067488908596E-3</v>
      </c>
    </row>
    <row r="586" spans="1:3" x14ac:dyDescent="0.35">
      <c r="A586" s="1">
        <v>41890</v>
      </c>
      <c r="B586">
        <v>71.798644999999993</v>
      </c>
      <c r="C586">
        <f t="shared" si="9"/>
        <v>1.1942451003731952E-3</v>
      </c>
    </row>
    <row r="587" spans="1:3" x14ac:dyDescent="0.35">
      <c r="A587" s="1">
        <v>41887</v>
      </c>
      <c r="B587">
        <v>71.712951000000004</v>
      </c>
      <c r="C587">
        <f t="shared" si="9"/>
        <v>1.363470189137694E-2</v>
      </c>
    </row>
    <row r="588" spans="1:3" x14ac:dyDescent="0.35">
      <c r="A588" s="1">
        <v>41886</v>
      </c>
      <c r="B588">
        <v>70.741802000000007</v>
      </c>
      <c r="C588">
        <f t="shared" si="9"/>
        <v>-9.4167271981609243E-4</v>
      </c>
    </row>
    <row r="589" spans="1:3" x14ac:dyDescent="0.35">
      <c r="A589" s="1">
        <v>41885</v>
      </c>
      <c r="B589">
        <v>70.808448999999996</v>
      </c>
      <c r="C589">
        <f t="shared" si="9"/>
        <v>7.2874872564511828E-3</v>
      </c>
    </row>
    <row r="590" spans="1:3" x14ac:dyDescent="0.35">
      <c r="A590" s="1">
        <v>41884</v>
      </c>
      <c r="B590">
        <v>70.294308999999998</v>
      </c>
      <c r="C590">
        <f t="shared" si="9"/>
        <v>1.7624201603849835E-3</v>
      </c>
    </row>
    <row r="591" spans="1:3" x14ac:dyDescent="0.35">
      <c r="A591" s="1">
        <v>41880</v>
      </c>
      <c r="B591">
        <v>70.170529999999999</v>
      </c>
      <c r="C591">
        <f t="shared" si="9"/>
        <v>5.8515591340581345E-3</v>
      </c>
    </row>
    <row r="592" spans="1:3" x14ac:dyDescent="0.35">
      <c r="A592" s="1">
        <v>41879</v>
      </c>
      <c r="B592">
        <v>69.761122</v>
      </c>
      <c r="C592">
        <f t="shared" si="9"/>
        <v>8.2225864510500259E-3</v>
      </c>
    </row>
    <row r="593" spans="1:3" x14ac:dyDescent="0.35">
      <c r="A593" s="1">
        <v>41878</v>
      </c>
      <c r="B593">
        <v>69.189857000000003</v>
      </c>
      <c r="C593">
        <f t="shared" si="9"/>
        <v>-8.9048111696867997E-3</v>
      </c>
    </row>
    <row r="594" spans="1:3" x14ac:dyDescent="0.35">
      <c r="A594" s="1">
        <v>41877</v>
      </c>
      <c r="B594">
        <v>69.808730999999995</v>
      </c>
      <c r="C594">
        <f t="shared" si="9"/>
        <v>-1.7714318058982539E-3</v>
      </c>
    </row>
    <row r="595" spans="1:3" x14ac:dyDescent="0.35">
      <c r="A595" s="1">
        <v>41876</v>
      </c>
      <c r="B595">
        <v>69.932501999999999</v>
      </c>
      <c r="C595">
        <f t="shared" si="9"/>
        <v>7.1047772450360753E-3</v>
      </c>
    </row>
    <row r="596" spans="1:3" x14ac:dyDescent="0.35">
      <c r="A596" s="1">
        <v>41873</v>
      </c>
      <c r="B596">
        <v>69.437408000000005</v>
      </c>
      <c r="C596">
        <f t="shared" si="9"/>
        <v>-2.3282644733077537E-3</v>
      </c>
    </row>
    <row r="597" spans="1:3" x14ac:dyDescent="0.35">
      <c r="A597" s="1">
        <v>41872</v>
      </c>
      <c r="B597">
        <v>69.599265000000003</v>
      </c>
      <c r="C597">
        <f t="shared" si="9"/>
        <v>8.5176412096306699E-3</v>
      </c>
    </row>
    <row r="598" spans="1:3" x14ac:dyDescent="0.35">
      <c r="A598" s="1">
        <v>41871</v>
      </c>
      <c r="B598">
        <v>69.008960999999999</v>
      </c>
      <c r="C598">
        <f t="shared" si="9"/>
        <v>-1.6541986595189598E-3</v>
      </c>
    </row>
    <row r="599" spans="1:3" x14ac:dyDescent="0.35">
      <c r="A599" s="1">
        <v>41870</v>
      </c>
      <c r="B599">
        <v>69.12321</v>
      </c>
      <c r="C599">
        <f t="shared" si="9"/>
        <v>5.3863664018802427E-3</v>
      </c>
    </row>
    <row r="600" spans="1:3" x14ac:dyDescent="0.35">
      <c r="A600" s="1">
        <v>41869</v>
      </c>
      <c r="B600">
        <v>68.751887999999994</v>
      </c>
      <c r="C600">
        <f t="shared" si="9"/>
        <v>1.0860575578264246E-2</v>
      </c>
    </row>
    <row r="601" spans="1:3" x14ac:dyDescent="0.35">
      <c r="A601" s="1">
        <v>41866</v>
      </c>
      <c r="B601">
        <v>68.009242999999998</v>
      </c>
      <c r="C601">
        <f t="shared" si="9"/>
        <v>-9.7520499978311376E-3</v>
      </c>
    </row>
    <row r="602" spans="1:3" x14ac:dyDescent="0.35">
      <c r="A602" s="1">
        <v>41865</v>
      </c>
      <c r="B602">
        <v>68.675717000000006</v>
      </c>
      <c r="C602">
        <f t="shared" si="9"/>
        <v>3.4719907565179814E-3</v>
      </c>
    </row>
    <row r="603" spans="1:3" x14ac:dyDescent="0.35">
      <c r="A603" s="1">
        <v>41864</v>
      </c>
      <c r="B603">
        <v>68.437689000000006</v>
      </c>
      <c r="C603">
        <f t="shared" si="9"/>
        <v>1.2036536387888859E-2</v>
      </c>
    </row>
    <row r="604" spans="1:3" x14ac:dyDescent="0.35">
      <c r="A604" s="1">
        <v>41863</v>
      </c>
      <c r="B604">
        <v>67.618874000000005</v>
      </c>
      <c r="C604">
        <f t="shared" si="9"/>
        <v>-3.0929417053936919E-3</v>
      </c>
    </row>
    <row r="605" spans="1:3" x14ac:dyDescent="0.35">
      <c r="A605" s="1">
        <v>41862</v>
      </c>
      <c r="B605">
        <v>67.828339</v>
      </c>
      <c r="C605">
        <f t="shared" si="9"/>
        <v>4.2199336396965183E-3</v>
      </c>
    </row>
    <row r="606" spans="1:3" x14ac:dyDescent="0.35">
      <c r="A606" s="1">
        <v>41859</v>
      </c>
      <c r="B606">
        <v>67.542710999999997</v>
      </c>
      <c r="C606">
        <f t="shared" si="9"/>
        <v>1.3339240819878672E-2</v>
      </c>
    </row>
    <row r="607" spans="1:3" x14ac:dyDescent="0.35">
      <c r="A607" s="1">
        <v>41858</v>
      </c>
      <c r="B607">
        <v>66.647724999999994</v>
      </c>
      <c r="C607">
        <f t="shared" si="9"/>
        <v>-4.9875172504145497E-3</v>
      </c>
    </row>
    <row r="608" spans="1:3" x14ac:dyDescent="0.35">
      <c r="A608" s="1">
        <v>41857</v>
      </c>
      <c r="B608">
        <v>66.980962000000005</v>
      </c>
      <c r="C608">
        <f t="shared" si="9"/>
        <v>-4.538366581300698E-3</v>
      </c>
    </row>
    <row r="609" spans="1:3" x14ac:dyDescent="0.35">
      <c r="A609" s="1">
        <v>41856</v>
      </c>
      <c r="B609">
        <v>67.285636999999994</v>
      </c>
      <c r="C609">
        <f t="shared" si="9"/>
        <v>5.5338909566998128E-3</v>
      </c>
    </row>
    <row r="610" spans="1:3" x14ac:dyDescent="0.35">
      <c r="A610" s="1">
        <v>41855</v>
      </c>
      <c r="B610">
        <v>66.914314000000005</v>
      </c>
      <c r="C610">
        <f t="shared" si="9"/>
        <v>-2.9304649562092791E-2</v>
      </c>
    </row>
    <row r="611" spans="1:3" x14ac:dyDescent="0.35">
      <c r="A611" s="1">
        <v>41852</v>
      </c>
      <c r="B611">
        <v>68.904229000000001</v>
      </c>
      <c r="C611">
        <f t="shared" si="9"/>
        <v>9.9987168623662838E-3</v>
      </c>
    </row>
    <row r="612" spans="1:3" x14ac:dyDescent="0.35">
      <c r="A612" s="1">
        <v>41851</v>
      </c>
      <c r="B612">
        <v>68.218708000000007</v>
      </c>
      <c r="C612">
        <f t="shared" si="9"/>
        <v>-1.5235731466760383E-2</v>
      </c>
    </row>
    <row r="613" spans="1:3" x14ac:dyDescent="0.35">
      <c r="A613" s="1">
        <v>41850</v>
      </c>
      <c r="B613">
        <v>69.266028000000006</v>
      </c>
      <c r="C613">
        <f t="shared" si="9"/>
        <v>6.2047382781468038E-3</v>
      </c>
    </row>
    <row r="614" spans="1:3" x14ac:dyDescent="0.35">
      <c r="A614" s="1">
        <v>41849</v>
      </c>
      <c r="B614">
        <v>68.837581</v>
      </c>
      <c r="C614">
        <f t="shared" si="9"/>
        <v>-3.3139830738414776E-3</v>
      </c>
    </row>
    <row r="615" spans="1:3" x14ac:dyDescent="0.35">
      <c r="A615" s="1">
        <v>41848</v>
      </c>
      <c r="B615">
        <v>69.066085999999999</v>
      </c>
      <c r="C615">
        <f t="shared" si="9"/>
        <v>4.4211133903248028E-3</v>
      </c>
    </row>
    <row r="616" spans="1:3" x14ac:dyDescent="0.35">
      <c r="A616" s="1">
        <v>41845</v>
      </c>
      <c r="B616">
        <v>68.761410999999995</v>
      </c>
      <c r="C616">
        <f t="shared" si="9"/>
        <v>-2.9035452769279216E-3</v>
      </c>
    </row>
    <row r="617" spans="1:3" x14ac:dyDescent="0.35">
      <c r="A617" s="1">
        <v>41844</v>
      </c>
      <c r="B617">
        <v>68.961353000000003</v>
      </c>
      <c r="C617">
        <f t="shared" si="9"/>
        <v>1.362271575908325E-2</v>
      </c>
    </row>
    <row r="618" spans="1:3" x14ac:dyDescent="0.35">
      <c r="A618" s="1">
        <v>41843</v>
      </c>
      <c r="B618">
        <v>68.028282000000004</v>
      </c>
      <c r="C618">
        <f t="shared" si="9"/>
        <v>1.0269433622442521E-2</v>
      </c>
    </row>
    <row r="619" spans="1:3" x14ac:dyDescent="0.35">
      <c r="A619" s="1">
        <v>41842</v>
      </c>
      <c r="B619">
        <v>67.333245000000005</v>
      </c>
      <c r="C619">
        <f t="shared" si="9"/>
        <v>9.2336948764146047E-3</v>
      </c>
    </row>
    <row r="620" spans="1:3" x14ac:dyDescent="0.35">
      <c r="A620" s="1">
        <v>41841</v>
      </c>
      <c r="B620">
        <v>66.714371999999997</v>
      </c>
      <c r="C620">
        <f t="shared" si="9"/>
        <v>-1.4029815053050261E-2</v>
      </c>
    </row>
    <row r="621" spans="1:3" x14ac:dyDescent="0.35">
      <c r="A621" s="1">
        <v>41838</v>
      </c>
      <c r="B621">
        <v>67.656959000000001</v>
      </c>
      <c r="C621">
        <f t="shared" si="9"/>
        <v>6.7777135464740261E-3</v>
      </c>
    </row>
    <row r="622" spans="1:3" x14ac:dyDescent="0.35">
      <c r="A622" s="1">
        <v>41837</v>
      </c>
      <c r="B622">
        <v>67.199950000000001</v>
      </c>
      <c r="C622">
        <f t="shared" si="9"/>
        <v>-5.933038736329224E-3</v>
      </c>
    </row>
    <row r="623" spans="1:3" x14ac:dyDescent="0.35">
      <c r="A623" s="1">
        <v>41836</v>
      </c>
      <c r="B623">
        <v>67.599834999999999</v>
      </c>
      <c r="C623">
        <f t="shared" si="9"/>
        <v>-1.4086320322533757E-4</v>
      </c>
    </row>
    <row r="624" spans="1:3" x14ac:dyDescent="0.35">
      <c r="A624" s="1">
        <v>41835</v>
      </c>
      <c r="B624">
        <v>67.609358</v>
      </c>
      <c r="C624">
        <f t="shared" si="9"/>
        <v>5.2241880114487771E-3</v>
      </c>
    </row>
    <row r="625" spans="1:3" x14ac:dyDescent="0.35">
      <c r="A625" s="1">
        <v>41834</v>
      </c>
      <c r="B625">
        <v>67.257075</v>
      </c>
      <c r="C625">
        <f t="shared" si="9"/>
        <v>2.267520189971734E-3</v>
      </c>
    </row>
    <row r="626" spans="1:3" x14ac:dyDescent="0.35">
      <c r="A626" s="1">
        <v>41831</v>
      </c>
      <c r="B626">
        <v>67.104741000000004</v>
      </c>
      <c r="C626">
        <f t="shared" si="9"/>
        <v>-4.255425597680596E-4</v>
      </c>
    </row>
    <row r="627" spans="1:3" x14ac:dyDescent="0.35">
      <c r="A627" s="1">
        <v>41830</v>
      </c>
      <c r="B627">
        <v>67.133302999999998</v>
      </c>
      <c r="C627">
        <f t="shared" si="9"/>
        <v>3.8366571617114921E-3</v>
      </c>
    </row>
    <row r="628" spans="1:3" x14ac:dyDescent="0.35">
      <c r="A628" s="1">
        <v>41829</v>
      </c>
      <c r="B628">
        <v>66.876228999999995</v>
      </c>
      <c r="C628">
        <f t="shared" si="9"/>
        <v>6.7138486690694332E-3</v>
      </c>
    </row>
    <row r="629" spans="1:3" x14ac:dyDescent="0.35">
      <c r="A629" s="1">
        <v>41828</v>
      </c>
      <c r="B629">
        <v>66.428736000000001</v>
      </c>
      <c r="C629">
        <f t="shared" si="9"/>
        <v>-8.7050245941204755E-3</v>
      </c>
    </row>
    <row r="630" spans="1:3" x14ac:dyDescent="0.35">
      <c r="A630" s="1">
        <v>41827</v>
      </c>
      <c r="B630">
        <v>67.009523999999999</v>
      </c>
      <c r="C630">
        <f t="shared" si="9"/>
        <v>-4.2625152273414655E-4</v>
      </c>
    </row>
    <row r="631" spans="1:3" x14ac:dyDescent="0.35">
      <c r="A631" s="1">
        <v>41823</v>
      </c>
      <c r="B631">
        <v>67.038093000000003</v>
      </c>
      <c r="C631">
        <f t="shared" si="9"/>
        <v>1.1714517400402042E-2</v>
      </c>
    </row>
    <row r="632" spans="1:3" x14ac:dyDescent="0.35">
      <c r="A632" s="1">
        <v>41822</v>
      </c>
      <c r="B632">
        <v>66.257356000000001</v>
      </c>
      <c r="C632">
        <f t="shared" si="9"/>
        <v>-4.3108938041813201E-4</v>
      </c>
    </row>
    <row r="633" spans="1:3" x14ac:dyDescent="0.35">
      <c r="A633" s="1">
        <v>41821</v>
      </c>
      <c r="B633">
        <v>66.285925000000006</v>
      </c>
      <c r="C633">
        <f t="shared" si="9"/>
        <v>1.5342684567570757E-2</v>
      </c>
    </row>
    <row r="634" spans="1:3" x14ac:dyDescent="0.35">
      <c r="A634" s="1">
        <v>41820</v>
      </c>
      <c r="B634">
        <v>65.276683000000006</v>
      </c>
      <c r="C634">
        <f t="shared" si="9"/>
        <v>-8.7134748004258078E-3</v>
      </c>
    </row>
    <row r="635" spans="1:3" x14ac:dyDescent="0.35">
      <c r="A635" s="1">
        <v>41817</v>
      </c>
      <c r="B635">
        <v>65.847954999999999</v>
      </c>
      <c r="C635">
        <f t="shared" si="9"/>
        <v>3.955177736478006E-3</v>
      </c>
    </row>
    <row r="636" spans="1:3" x14ac:dyDescent="0.35">
      <c r="A636" s="1">
        <v>41816</v>
      </c>
      <c r="B636">
        <v>65.588029000000006</v>
      </c>
      <c r="C636">
        <f t="shared" si="9"/>
        <v>-4.6116113309087924E-3</v>
      </c>
    </row>
    <row r="637" spans="1:3" x14ac:dyDescent="0.35">
      <c r="A637" s="1">
        <v>41815</v>
      </c>
      <c r="B637">
        <v>65.891193999999999</v>
      </c>
      <c r="C637">
        <f t="shared" si="9"/>
        <v>1.3607659102547999E-2</v>
      </c>
    </row>
    <row r="638" spans="1:3" x14ac:dyDescent="0.35">
      <c r="A638" s="1">
        <v>41814</v>
      </c>
      <c r="B638">
        <v>65.000641999999999</v>
      </c>
      <c r="C638">
        <f t="shared" si="9"/>
        <v>-3.201422917158987E-3</v>
      </c>
    </row>
    <row r="639" spans="1:3" x14ac:dyDescent="0.35">
      <c r="A639" s="1">
        <v>41813</v>
      </c>
      <c r="B639">
        <v>65.209069999999997</v>
      </c>
      <c r="C639">
        <f t="shared" si="9"/>
        <v>-4.349033345958795E-3</v>
      </c>
    </row>
    <row r="640" spans="1:3" x14ac:dyDescent="0.35">
      <c r="A640" s="1">
        <v>41810</v>
      </c>
      <c r="B640">
        <v>65.493284000000003</v>
      </c>
      <c r="C640">
        <f t="shared" si="9"/>
        <v>6.2396056820129631E-3</v>
      </c>
    </row>
    <row r="641" spans="1:3" x14ac:dyDescent="0.35">
      <c r="A641" s="1">
        <v>41809</v>
      </c>
      <c r="B641">
        <v>65.085903999999999</v>
      </c>
      <c r="C641">
        <f t="shared" si="9"/>
        <v>-5.8209180444811681E-4</v>
      </c>
    </row>
    <row r="642" spans="1:3" x14ac:dyDescent="0.35">
      <c r="A642" s="1">
        <v>41808</v>
      </c>
      <c r="B642">
        <v>65.123801</v>
      </c>
      <c r="C642">
        <f t="shared" ref="C642:C705" si="10">LN(B642/B643)</f>
        <v>7.5934417205426692E-3</v>
      </c>
    </row>
    <row r="643" spans="1:3" x14ac:dyDescent="0.35">
      <c r="A643" s="1">
        <v>41807</v>
      </c>
      <c r="B643">
        <v>64.631159999999994</v>
      </c>
      <c r="C643">
        <f t="shared" si="10"/>
        <v>8.981894383408259E-3</v>
      </c>
    </row>
    <row r="644" spans="1:3" x14ac:dyDescent="0.35">
      <c r="A644" s="1">
        <v>41806</v>
      </c>
      <c r="B644">
        <v>64.053248999999994</v>
      </c>
      <c r="C644">
        <f t="shared" si="10"/>
        <v>-2.0685580788305465E-3</v>
      </c>
    </row>
    <row r="645" spans="1:3" x14ac:dyDescent="0.35">
      <c r="A645" s="1">
        <v>41803</v>
      </c>
      <c r="B645">
        <v>64.185884000000001</v>
      </c>
      <c r="C645">
        <f t="shared" si="10"/>
        <v>-2.5060537928051122E-3</v>
      </c>
    </row>
    <row r="646" spans="1:3" x14ac:dyDescent="0.35">
      <c r="A646" s="1">
        <v>41802</v>
      </c>
      <c r="B646">
        <v>64.346939000000006</v>
      </c>
      <c r="C646">
        <f t="shared" si="10"/>
        <v>-2.9164228080727467E-2</v>
      </c>
    </row>
    <row r="647" spans="1:3" x14ac:dyDescent="0.35">
      <c r="A647" s="1">
        <v>41801</v>
      </c>
      <c r="B647">
        <v>66.251200999999995</v>
      </c>
      <c r="C647">
        <f t="shared" si="10"/>
        <v>-1.4289601739627485E-3</v>
      </c>
    </row>
    <row r="648" spans="1:3" x14ac:dyDescent="0.35">
      <c r="A648" s="1">
        <v>41800</v>
      </c>
      <c r="B648">
        <v>66.345939000000001</v>
      </c>
      <c r="C648">
        <f t="shared" si="10"/>
        <v>-9.6632942485929442E-3</v>
      </c>
    </row>
    <row r="649" spans="1:3" x14ac:dyDescent="0.35">
      <c r="A649" s="1">
        <v>41799</v>
      </c>
      <c r="B649">
        <v>66.990167</v>
      </c>
      <c r="C649">
        <f t="shared" si="10"/>
        <v>-8.4813789021337947E-4</v>
      </c>
    </row>
    <row r="650" spans="1:3" x14ac:dyDescent="0.35">
      <c r="A650" s="1">
        <v>41796</v>
      </c>
      <c r="B650">
        <v>67.047008000000005</v>
      </c>
      <c r="C650">
        <f t="shared" si="10"/>
        <v>7.0669429811026098E-4</v>
      </c>
    </row>
    <row r="651" spans="1:3" x14ac:dyDescent="0.35">
      <c r="A651" s="1">
        <v>41795</v>
      </c>
      <c r="B651">
        <v>66.999643000000006</v>
      </c>
      <c r="C651">
        <f t="shared" si="10"/>
        <v>-4.6554549792483255E-3</v>
      </c>
    </row>
    <row r="652" spans="1:3" x14ac:dyDescent="0.35">
      <c r="A652" s="1">
        <v>41794</v>
      </c>
      <c r="B652">
        <v>67.312284000000005</v>
      </c>
      <c r="C652">
        <f t="shared" si="10"/>
        <v>-7.0341311508430337E-4</v>
      </c>
    </row>
    <row r="653" spans="1:3" x14ac:dyDescent="0.35">
      <c r="A653" s="1">
        <v>41793</v>
      </c>
      <c r="B653">
        <v>67.359649000000005</v>
      </c>
      <c r="C653">
        <f t="shared" si="10"/>
        <v>7.7655956450613291E-3</v>
      </c>
    </row>
    <row r="654" spans="1:3" x14ac:dyDescent="0.35">
      <c r="A654" s="1">
        <v>41792</v>
      </c>
      <c r="B654">
        <v>66.838587000000004</v>
      </c>
      <c r="C654">
        <f t="shared" si="10"/>
        <v>-1.1332236402144863E-3</v>
      </c>
    </row>
    <row r="655" spans="1:3" x14ac:dyDescent="0.35">
      <c r="A655" s="1">
        <v>41789</v>
      </c>
      <c r="B655">
        <v>66.914372999999998</v>
      </c>
      <c r="C655">
        <f t="shared" si="10"/>
        <v>-6.7730398033324308E-3</v>
      </c>
    </row>
    <row r="656" spans="1:3" x14ac:dyDescent="0.35">
      <c r="A656" s="1">
        <v>41788</v>
      </c>
      <c r="B656">
        <v>67.369124999999997</v>
      </c>
      <c r="C656">
        <f t="shared" si="10"/>
        <v>2.3620956601705288E-2</v>
      </c>
    </row>
    <row r="657" spans="1:3" x14ac:dyDescent="0.35">
      <c r="A657" s="1">
        <v>41787</v>
      </c>
      <c r="B657">
        <v>65.796448999999996</v>
      </c>
      <c r="C657">
        <f t="shared" si="10"/>
        <v>3.7506463720158945E-3</v>
      </c>
    </row>
    <row r="658" spans="1:3" x14ac:dyDescent="0.35">
      <c r="A658" s="1">
        <v>41786</v>
      </c>
      <c r="B658">
        <v>65.550132000000005</v>
      </c>
      <c r="C658">
        <f t="shared" si="10"/>
        <v>9.4388494400284174E-3</v>
      </c>
    </row>
    <row r="659" spans="1:3" x14ac:dyDescent="0.35">
      <c r="A659" s="1">
        <v>41782</v>
      </c>
      <c r="B659">
        <v>64.934325000000001</v>
      </c>
      <c r="C659">
        <f t="shared" si="10"/>
        <v>1.115038488046372E-2</v>
      </c>
    </row>
    <row r="660" spans="1:3" x14ac:dyDescent="0.35">
      <c r="A660" s="1">
        <v>41781</v>
      </c>
      <c r="B660">
        <v>64.214303999999998</v>
      </c>
      <c r="C660">
        <f t="shared" si="10"/>
        <v>5.7705067466013596E-3</v>
      </c>
    </row>
    <row r="661" spans="1:3" x14ac:dyDescent="0.35">
      <c r="A661" s="1">
        <v>41780</v>
      </c>
      <c r="B661">
        <v>63.844822000000001</v>
      </c>
      <c r="C661">
        <f t="shared" si="10"/>
        <v>1.7816210989503835E-2</v>
      </c>
    </row>
    <row r="662" spans="1:3" x14ac:dyDescent="0.35">
      <c r="A662" s="1">
        <v>41779</v>
      </c>
      <c r="B662">
        <v>62.717421999999999</v>
      </c>
      <c r="C662">
        <f t="shared" si="10"/>
        <v>-5.2731678860261835E-3</v>
      </c>
    </row>
    <row r="663" spans="1:3" x14ac:dyDescent="0.35">
      <c r="A663" s="1">
        <v>41778</v>
      </c>
      <c r="B663">
        <v>63.049014999999997</v>
      </c>
      <c r="C663">
        <f t="shared" si="10"/>
        <v>1.209391342890674E-2</v>
      </c>
    </row>
    <row r="664" spans="1:3" x14ac:dyDescent="0.35">
      <c r="A664" s="1">
        <v>41775</v>
      </c>
      <c r="B664">
        <v>62.291097999999998</v>
      </c>
      <c r="C664">
        <f t="shared" si="10"/>
        <v>1.2549898638198114E-2</v>
      </c>
    </row>
    <row r="665" spans="1:3" x14ac:dyDescent="0.35">
      <c r="A665" s="1">
        <v>41774</v>
      </c>
      <c r="B665">
        <v>61.514235999999997</v>
      </c>
      <c r="C665">
        <f t="shared" si="10"/>
        <v>-4.4564037111652762E-3</v>
      </c>
    </row>
    <row r="666" spans="1:3" x14ac:dyDescent="0.35">
      <c r="A666" s="1">
        <v>41773</v>
      </c>
      <c r="B666">
        <v>61.788980000000002</v>
      </c>
      <c r="C666">
        <f t="shared" si="10"/>
        <v>-1.4309919552307657E-2</v>
      </c>
    </row>
    <row r="667" spans="1:3" x14ac:dyDescent="0.35">
      <c r="A667" s="1">
        <v>41772</v>
      </c>
      <c r="B667">
        <v>62.679532000000002</v>
      </c>
      <c r="C667">
        <f t="shared" si="10"/>
        <v>1.7381246041735684E-2</v>
      </c>
    </row>
    <row r="668" spans="1:3" x14ac:dyDescent="0.35">
      <c r="A668" s="1">
        <v>41771</v>
      </c>
      <c r="B668">
        <v>61.599497</v>
      </c>
      <c r="C668">
        <f t="shared" si="10"/>
        <v>9.4259033916253045E-3</v>
      </c>
    </row>
    <row r="669" spans="1:3" x14ac:dyDescent="0.35">
      <c r="A669" s="1">
        <v>41768</v>
      </c>
      <c r="B669">
        <v>61.021594</v>
      </c>
      <c r="C669">
        <f t="shared" si="10"/>
        <v>7.9495636875290664E-3</v>
      </c>
    </row>
    <row r="670" spans="1:3" x14ac:dyDescent="0.35">
      <c r="A670" s="1">
        <v>41767</v>
      </c>
      <c r="B670">
        <v>60.538421999999997</v>
      </c>
      <c r="C670">
        <f t="shared" si="10"/>
        <v>1.0960535134115254E-3</v>
      </c>
    </row>
    <row r="671" spans="1:3" x14ac:dyDescent="0.35">
      <c r="A671" s="1">
        <v>41766</v>
      </c>
      <c r="B671">
        <v>60.472104999999999</v>
      </c>
      <c r="C671">
        <f t="shared" si="10"/>
        <v>-6.0913675343586219E-3</v>
      </c>
    </row>
    <row r="672" spans="1:3" x14ac:dyDescent="0.35">
      <c r="A672" s="1">
        <v>41765</v>
      </c>
      <c r="B672">
        <v>60.841586999999997</v>
      </c>
      <c r="C672">
        <f t="shared" si="10"/>
        <v>3.7441813297366543E-3</v>
      </c>
    </row>
    <row r="673" spans="1:3" x14ac:dyDescent="0.35">
      <c r="A673" s="1">
        <v>41764</v>
      </c>
      <c r="B673">
        <v>60.614210999999997</v>
      </c>
      <c r="C673">
        <f t="shared" si="10"/>
        <v>2.8173481528507745E-3</v>
      </c>
    </row>
    <row r="674" spans="1:3" x14ac:dyDescent="0.35">
      <c r="A674" s="1">
        <v>41761</v>
      </c>
      <c r="B674">
        <v>60.443680000000001</v>
      </c>
      <c r="C674">
        <f t="shared" si="10"/>
        <v>-2.0478597856203911E-2</v>
      </c>
    </row>
    <row r="675" spans="1:3" x14ac:dyDescent="0.35">
      <c r="A675" s="1">
        <v>41760</v>
      </c>
      <c r="B675">
        <v>61.694243</v>
      </c>
      <c r="C675">
        <f t="shared" si="10"/>
        <v>-6.5238890221181914E-2</v>
      </c>
    </row>
    <row r="676" spans="1:3" x14ac:dyDescent="0.35">
      <c r="A676" s="1">
        <v>41759</v>
      </c>
      <c r="B676">
        <v>65.853297999999995</v>
      </c>
      <c r="C676">
        <f t="shared" si="10"/>
        <v>-4.449831068335651E-3</v>
      </c>
    </row>
    <row r="677" spans="1:3" x14ac:dyDescent="0.35">
      <c r="A677" s="1">
        <v>41758</v>
      </c>
      <c r="B677">
        <v>66.146986999999996</v>
      </c>
      <c r="C677">
        <f t="shared" si="10"/>
        <v>1.8357045613168373E-2</v>
      </c>
    </row>
    <row r="678" spans="1:3" x14ac:dyDescent="0.35">
      <c r="A678" s="1">
        <v>41757</v>
      </c>
      <c r="B678">
        <v>64.943800999999993</v>
      </c>
      <c r="C678">
        <f t="shared" si="10"/>
        <v>1.9890240727532548E-2</v>
      </c>
    </row>
    <row r="679" spans="1:3" x14ac:dyDescent="0.35">
      <c r="A679" s="1">
        <v>41754</v>
      </c>
      <c r="B679">
        <v>63.664814999999997</v>
      </c>
      <c r="C679">
        <f t="shared" si="10"/>
        <v>-2.0765091583991917E-2</v>
      </c>
    </row>
    <row r="680" spans="1:3" x14ac:dyDescent="0.35">
      <c r="A680" s="1">
        <v>41753</v>
      </c>
      <c r="B680">
        <v>65.000641999999999</v>
      </c>
      <c r="C680">
        <f t="shared" si="10"/>
        <v>-4.9432668005934353E-3</v>
      </c>
    </row>
    <row r="681" spans="1:3" x14ac:dyDescent="0.35">
      <c r="A681" s="1">
        <v>41752</v>
      </c>
      <c r="B681">
        <v>65.322753000000006</v>
      </c>
      <c r="C681">
        <f t="shared" si="10"/>
        <v>1.3060945584719504E-3</v>
      </c>
    </row>
    <row r="682" spans="1:3" x14ac:dyDescent="0.35">
      <c r="A682" s="1">
        <v>41751</v>
      </c>
      <c r="B682">
        <v>65.237491000000006</v>
      </c>
      <c r="C682">
        <f t="shared" si="10"/>
        <v>3.0543171244340351E-3</v>
      </c>
    </row>
    <row r="683" spans="1:3" x14ac:dyDescent="0.35">
      <c r="A683" s="1">
        <v>41750</v>
      </c>
      <c r="B683">
        <v>65.038539</v>
      </c>
      <c r="C683">
        <f t="shared" si="10"/>
        <v>7.6035427016654736E-3</v>
      </c>
    </row>
    <row r="684" spans="1:3" x14ac:dyDescent="0.35">
      <c r="A684" s="1">
        <v>41746</v>
      </c>
      <c r="B684">
        <v>64.545890999999997</v>
      </c>
      <c r="C684">
        <f t="shared" si="10"/>
        <v>1.6158770072435148E-3</v>
      </c>
    </row>
    <row r="685" spans="1:3" x14ac:dyDescent="0.35">
      <c r="A685" s="1">
        <v>41745</v>
      </c>
      <c r="B685">
        <v>64.441676999999999</v>
      </c>
      <c r="C685">
        <f t="shared" si="10"/>
        <v>1.1979696043423183E-2</v>
      </c>
    </row>
    <row r="686" spans="1:3" x14ac:dyDescent="0.35">
      <c r="A686" s="1">
        <v>41744</v>
      </c>
      <c r="B686">
        <v>63.674290999999997</v>
      </c>
      <c r="C686">
        <f t="shared" si="10"/>
        <v>7.3172622319864636E-3</v>
      </c>
    </row>
    <row r="687" spans="1:3" x14ac:dyDescent="0.35">
      <c r="A687" s="1">
        <v>41743</v>
      </c>
      <c r="B687">
        <v>63.210070000000002</v>
      </c>
      <c r="C687">
        <f t="shared" si="10"/>
        <v>8.7310821182378182E-3</v>
      </c>
    </row>
    <row r="688" spans="1:3" x14ac:dyDescent="0.35">
      <c r="A688" s="1">
        <v>41740</v>
      </c>
      <c r="B688">
        <v>62.660580000000003</v>
      </c>
      <c r="C688">
        <f t="shared" si="10"/>
        <v>-1.5750770264784875E-2</v>
      </c>
    </row>
    <row r="689" spans="1:3" x14ac:dyDescent="0.35">
      <c r="A689" s="1">
        <v>41739</v>
      </c>
      <c r="B689">
        <v>63.655346000000002</v>
      </c>
      <c r="C689">
        <f t="shared" si="10"/>
        <v>-3.3082558259821038E-2</v>
      </c>
    </row>
    <row r="690" spans="1:3" x14ac:dyDescent="0.35">
      <c r="A690" s="1">
        <v>41738</v>
      </c>
      <c r="B690">
        <v>65.796448999999996</v>
      </c>
      <c r="C690">
        <f t="shared" si="10"/>
        <v>2.581629555431764E-2</v>
      </c>
    </row>
    <row r="691" spans="1:3" x14ac:dyDescent="0.35">
      <c r="A691" s="1">
        <v>41737</v>
      </c>
      <c r="B691">
        <v>64.119567000000004</v>
      </c>
      <c r="C691">
        <f t="shared" si="10"/>
        <v>-5.158044306901372E-3</v>
      </c>
    </row>
    <row r="692" spans="1:3" x14ac:dyDescent="0.35">
      <c r="A692" s="1">
        <v>41736</v>
      </c>
      <c r="B692">
        <v>64.451153000000005</v>
      </c>
      <c r="C692">
        <f t="shared" si="10"/>
        <v>-1.4302679431458291E-2</v>
      </c>
    </row>
    <row r="693" spans="1:3" x14ac:dyDescent="0.35">
      <c r="A693" s="1">
        <v>41733</v>
      </c>
      <c r="B693">
        <v>65.379600999999994</v>
      </c>
      <c r="C693">
        <f t="shared" si="10"/>
        <v>-3.2785085712236921E-2</v>
      </c>
    </row>
    <row r="694" spans="1:3" x14ac:dyDescent="0.35">
      <c r="A694" s="1">
        <v>41732</v>
      </c>
      <c r="B694">
        <v>67.558600999999996</v>
      </c>
      <c r="C694">
        <f t="shared" si="10"/>
        <v>1.4549293517913215E-2</v>
      </c>
    </row>
    <row r="695" spans="1:3" x14ac:dyDescent="0.35">
      <c r="A695" s="1">
        <v>41731</v>
      </c>
      <c r="B695">
        <v>66.582786999999996</v>
      </c>
      <c r="C695">
        <f t="shared" si="10"/>
        <v>7.8565584414389041E-3</v>
      </c>
    </row>
    <row r="696" spans="1:3" x14ac:dyDescent="0.35">
      <c r="A696" s="1">
        <v>41730</v>
      </c>
      <c r="B696">
        <v>66.061724999999996</v>
      </c>
      <c r="C696">
        <f t="shared" si="10"/>
        <v>-3.578856418282813E-3</v>
      </c>
    </row>
    <row r="697" spans="1:3" x14ac:dyDescent="0.35">
      <c r="A697" s="1">
        <v>41729</v>
      </c>
      <c r="B697">
        <v>66.298574000000002</v>
      </c>
      <c r="C697">
        <f t="shared" si="10"/>
        <v>4.2962005845957234E-3</v>
      </c>
    </row>
    <row r="698" spans="1:3" x14ac:dyDescent="0.35">
      <c r="A698" s="1">
        <v>41726</v>
      </c>
      <c r="B698">
        <v>66.014353</v>
      </c>
      <c r="C698">
        <f t="shared" si="10"/>
        <v>1.2171965922475792E-2</v>
      </c>
    </row>
    <row r="699" spans="1:3" x14ac:dyDescent="0.35">
      <c r="A699" s="1">
        <v>41725</v>
      </c>
      <c r="B699">
        <v>65.215699000000001</v>
      </c>
      <c r="C699">
        <f t="shared" si="10"/>
        <v>-1.6922824047020297E-2</v>
      </c>
    </row>
    <row r="700" spans="1:3" x14ac:dyDescent="0.35">
      <c r="A700" s="1">
        <v>41724</v>
      </c>
      <c r="B700">
        <v>66.328723999999994</v>
      </c>
      <c r="C700">
        <f t="shared" si="10"/>
        <v>-1.1593500970350988E-2</v>
      </c>
    </row>
    <row r="701" spans="1:3" x14ac:dyDescent="0.35">
      <c r="A701" s="1">
        <v>41723</v>
      </c>
      <c r="B701">
        <v>67.102181000000002</v>
      </c>
      <c r="C701">
        <f t="shared" si="10"/>
        <v>1.415651835351505E-2</v>
      </c>
    </row>
    <row r="702" spans="1:3" x14ac:dyDescent="0.35">
      <c r="A702" s="1">
        <v>41722</v>
      </c>
      <c r="B702">
        <v>66.158940000000001</v>
      </c>
      <c r="C702">
        <f t="shared" si="10"/>
        <v>-1.4246876619706495E-3</v>
      </c>
    </row>
    <row r="703" spans="1:3" x14ac:dyDescent="0.35">
      <c r="A703" s="1">
        <v>41719</v>
      </c>
      <c r="B703">
        <v>66.253263000000004</v>
      </c>
      <c r="C703">
        <f t="shared" si="10"/>
        <v>-2.1269931379036273E-2</v>
      </c>
    </row>
    <row r="704" spans="1:3" x14ac:dyDescent="0.35">
      <c r="A704" s="1">
        <v>41718</v>
      </c>
      <c r="B704">
        <v>67.677559000000002</v>
      </c>
      <c r="C704">
        <f t="shared" si="10"/>
        <v>-5.2821526119419693E-3</v>
      </c>
    </row>
    <row r="705" spans="1:3" x14ac:dyDescent="0.35">
      <c r="A705" s="1">
        <v>41717</v>
      </c>
      <c r="B705">
        <v>68.035988000000003</v>
      </c>
      <c r="C705">
        <f t="shared" si="10"/>
        <v>-1.8134850497213532E-2</v>
      </c>
    </row>
    <row r="706" spans="1:3" x14ac:dyDescent="0.35">
      <c r="A706" s="1">
        <v>41716</v>
      </c>
      <c r="B706">
        <v>69.281065999999996</v>
      </c>
      <c r="C706">
        <f t="shared" ref="C706:C769" si="11">LN(B706/B707)</f>
        <v>1.0401001669642251E-2</v>
      </c>
    </row>
    <row r="707" spans="1:3" x14ac:dyDescent="0.35">
      <c r="A707" s="1">
        <v>41715</v>
      </c>
      <c r="B707">
        <v>68.564207999999994</v>
      </c>
      <c r="C707">
        <f t="shared" si="11"/>
        <v>5.5180383586158829E-3</v>
      </c>
    </row>
    <row r="708" spans="1:3" x14ac:dyDescent="0.35">
      <c r="A708" s="1">
        <v>41712</v>
      </c>
      <c r="B708">
        <v>68.186909999999997</v>
      </c>
      <c r="C708">
        <f t="shared" si="11"/>
        <v>-2.624886352238006E-3</v>
      </c>
    </row>
    <row r="709" spans="1:3" x14ac:dyDescent="0.35">
      <c r="A709" s="1">
        <v>41711</v>
      </c>
      <c r="B709">
        <v>68.366128000000003</v>
      </c>
      <c r="C709">
        <f t="shared" si="11"/>
        <v>-8.2743592122084045E-4</v>
      </c>
    </row>
    <row r="710" spans="1:3" x14ac:dyDescent="0.35">
      <c r="A710" s="1">
        <v>41710</v>
      </c>
      <c r="B710">
        <v>68.422719999999998</v>
      </c>
      <c r="C710">
        <f t="shared" si="11"/>
        <v>0</v>
      </c>
    </row>
    <row r="711" spans="1:3" x14ac:dyDescent="0.35">
      <c r="A711" s="1">
        <v>41709</v>
      </c>
      <c r="B711">
        <v>68.422719999999998</v>
      </c>
      <c r="C711">
        <f t="shared" si="11"/>
        <v>9.6543775408190215E-4</v>
      </c>
    </row>
    <row r="712" spans="1:3" x14ac:dyDescent="0.35">
      <c r="A712" s="1">
        <v>41708</v>
      </c>
      <c r="B712">
        <v>68.356694000000005</v>
      </c>
      <c r="C712">
        <f t="shared" si="11"/>
        <v>2.3485390885655435E-3</v>
      </c>
    </row>
    <row r="713" spans="1:3" x14ac:dyDescent="0.35">
      <c r="A713" s="1">
        <v>41705</v>
      </c>
      <c r="B713">
        <v>68.196343999999996</v>
      </c>
      <c r="C713">
        <f t="shared" si="11"/>
        <v>-3.5896075198040122E-3</v>
      </c>
    </row>
    <row r="714" spans="1:3" x14ac:dyDescent="0.35">
      <c r="A714" s="1">
        <v>41704</v>
      </c>
      <c r="B714">
        <v>68.441581999999997</v>
      </c>
      <c r="C714">
        <f t="shared" si="11"/>
        <v>-8.7816097630970379E-3</v>
      </c>
    </row>
    <row r="715" spans="1:3" x14ac:dyDescent="0.35">
      <c r="A715" s="1">
        <v>41703</v>
      </c>
      <c r="B715">
        <v>69.045255999999995</v>
      </c>
      <c r="C715">
        <f t="shared" si="11"/>
        <v>-4.6341124449877438E-3</v>
      </c>
    </row>
    <row r="716" spans="1:3" x14ac:dyDescent="0.35">
      <c r="A716" s="1">
        <v>41702</v>
      </c>
      <c r="B716">
        <v>69.365961999999996</v>
      </c>
      <c r="C716">
        <f t="shared" si="11"/>
        <v>2.8411756091827726E-2</v>
      </c>
    </row>
    <row r="717" spans="1:3" x14ac:dyDescent="0.35">
      <c r="A717" s="1">
        <v>41701</v>
      </c>
      <c r="B717">
        <v>67.422887000000003</v>
      </c>
      <c r="C717">
        <f t="shared" si="11"/>
        <v>-6.9919159176066038E-4</v>
      </c>
    </row>
    <row r="718" spans="1:3" x14ac:dyDescent="0.35">
      <c r="A718" s="1">
        <v>41698</v>
      </c>
      <c r="B718">
        <v>67.470044999999999</v>
      </c>
      <c r="C718">
        <f t="shared" si="11"/>
        <v>-4.1853128098960028E-3</v>
      </c>
    </row>
    <row r="719" spans="1:3" x14ac:dyDescent="0.35">
      <c r="A719" s="1">
        <v>41697</v>
      </c>
      <c r="B719">
        <v>67.753020000000006</v>
      </c>
      <c r="C719">
        <f t="shared" si="11"/>
        <v>3.0675007164223541E-3</v>
      </c>
    </row>
    <row r="720" spans="1:3" x14ac:dyDescent="0.35">
      <c r="A720" s="1">
        <v>41696</v>
      </c>
      <c r="B720">
        <v>67.545506000000003</v>
      </c>
      <c r="C720">
        <f t="shared" si="11"/>
        <v>-5.4313739771427207E-3</v>
      </c>
    </row>
    <row r="721" spans="1:3" x14ac:dyDescent="0.35">
      <c r="A721" s="1">
        <v>41695</v>
      </c>
      <c r="B721">
        <v>67.913369000000003</v>
      </c>
      <c r="C721">
        <f t="shared" si="11"/>
        <v>3.1995947354838987E-3</v>
      </c>
    </row>
    <row r="722" spans="1:3" x14ac:dyDescent="0.35">
      <c r="A722" s="1">
        <v>41694</v>
      </c>
      <c r="B722">
        <v>67.696421000000001</v>
      </c>
      <c r="C722">
        <f t="shared" si="11"/>
        <v>2.7866507466300439E-4</v>
      </c>
    </row>
    <row r="723" spans="1:3" x14ac:dyDescent="0.35">
      <c r="A723" s="1">
        <v>41691</v>
      </c>
      <c r="B723">
        <v>67.677559000000002</v>
      </c>
      <c r="C723">
        <f t="shared" si="11"/>
        <v>3.3505264449991321E-3</v>
      </c>
    </row>
    <row r="724" spans="1:3" x14ac:dyDescent="0.35">
      <c r="A724" s="1">
        <v>41690</v>
      </c>
      <c r="B724">
        <v>67.451183</v>
      </c>
      <c r="C724">
        <f t="shared" si="11"/>
        <v>8.0028429112547796E-3</v>
      </c>
    </row>
    <row r="725" spans="1:3" x14ac:dyDescent="0.35">
      <c r="A725" s="1">
        <v>41689</v>
      </c>
      <c r="B725">
        <v>66.913535999999993</v>
      </c>
      <c r="C725">
        <f t="shared" si="11"/>
        <v>1.9754369898118901E-3</v>
      </c>
    </row>
    <row r="726" spans="1:3" x14ac:dyDescent="0.35">
      <c r="A726" s="1">
        <v>41688</v>
      </c>
      <c r="B726">
        <v>66.781482999999994</v>
      </c>
      <c r="C726">
        <f t="shared" si="11"/>
        <v>7.5141278106116063E-3</v>
      </c>
    </row>
    <row r="727" spans="1:3" x14ac:dyDescent="0.35">
      <c r="A727" s="1">
        <v>41684</v>
      </c>
      <c r="B727">
        <v>66.281559000000001</v>
      </c>
      <c r="C727">
        <f t="shared" si="11"/>
        <v>4.993212335193252E-3</v>
      </c>
    </row>
    <row r="728" spans="1:3" x14ac:dyDescent="0.35">
      <c r="A728" s="1">
        <v>41683</v>
      </c>
      <c r="B728">
        <v>65.951425999999998</v>
      </c>
      <c r="C728">
        <f t="shared" si="11"/>
        <v>6.4566877525339102E-3</v>
      </c>
    </row>
    <row r="729" spans="1:3" x14ac:dyDescent="0.35">
      <c r="A729" s="1">
        <v>41682</v>
      </c>
      <c r="B729">
        <v>65.526970000000006</v>
      </c>
      <c r="C729">
        <f t="shared" si="11"/>
        <v>-1.2946281913767395E-3</v>
      </c>
    </row>
    <row r="730" spans="1:3" x14ac:dyDescent="0.35">
      <c r="A730" s="1">
        <v>41681</v>
      </c>
      <c r="B730">
        <v>65.611857999999998</v>
      </c>
      <c r="C730">
        <f t="shared" si="11"/>
        <v>4.2584529366585439E-2</v>
      </c>
    </row>
    <row r="731" spans="1:3" x14ac:dyDescent="0.35">
      <c r="A731" s="1">
        <v>41680</v>
      </c>
      <c r="B731">
        <v>62.876463999999999</v>
      </c>
      <c r="C731">
        <f t="shared" si="11"/>
        <v>-1.3114905503342742E-2</v>
      </c>
    </row>
    <row r="732" spans="1:3" x14ac:dyDescent="0.35">
      <c r="A732" s="1">
        <v>41677</v>
      </c>
      <c r="B732">
        <v>63.706513999999999</v>
      </c>
      <c r="C732">
        <f t="shared" si="11"/>
        <v>1.8982766656858288E-2</v>
      </c>
    </row>
    <row r="733" spans="1:3" x14ac:dyDescent="0.35">
      <c r="A733" s="1">
        <v>41676</v>
      </c>
      <c r="B733">
        <v>62.508594000000002</v>
      </c>
      <c r="C733">
        <f t="shared" si="11"/>
        <v>1.3673786159146445E-2</v>
      </c>
    </row>
    <row r="734" spans="1:3" x14ac:dyDescent="0.35">
      <c r="A734" s="1">
        <v>41675</v>
      </c>
      <c r="B734">
        <v>61.659681999999997</v>
      </c>
      <c r="C734">
        <f t="shared" si="11"/>
        <v>-2.9022379536111751E-3</v>
      </c>
    </row>
    <row r="735" spans="1:3" x14ac:dyDescent="0.35">
      <c r="A735" s="1">
        <v>41674</v>
      </c>
      <c r="B735">
        <v>61.838892999999999</v>
      </c>
      <c r="C735">
        <f t="shared" si="11"/>
        <v>-3.0460736159383323E-3</v>
      </c>
    </row>
    <row r="736" spans="1:3" x14ac:dyDescent="0.35">
      <c r="A736" s="1">
        <v>41673</v>
      </c>
      <c r="B736">
        <v>62.027546000000001</v>
      </c>
      <c r="C736">
        <f t="shared" si="11"/>
        <v>-3.3789946643243689E-2</v>
      </c>
    </row>
    <row r="737" spans="1:3" x14ac:dyDescent="0.35">
      <c r="A737" s="1">
        <v>41670</v>
      </c>
      <c r="B737">
        <v>64.159266000000002</v>
      </c>
      <c r="C737">
        <f t="shared" si="11"/>
        <v>-1.3724881795643285E-2</v>
      </c>
    </row>
    <row r="738" spans="1:3" x14ac:dyDescent="0.35">
      <c r="A738" s="1">
        <v>41669</v>
      </c>
      <c r="B738">
        <v>65.045914999999994</v>
      </c>
      <c r="C738">
        <f t="shared" si="11"/>
        <v>3.7076881413188434E-2</v>
      </c>
    </row>
    <row r="739" spans="1:3" x14ac:dyDescent="0.35">
      <c r="A739" s="1">
        <v>41668</v>
      </c>
      <c r="B739">
        <v>62.678376999999998</v>
      </c>
      <c r="C739">
        <f t="shared" si="11"/>
        <v>-1.4046889706479777E-2</v>
      </c>
    </row>
    <row r="740" spans="1:3" x14ac:dyDescent="0.35">
      <c r="A740" s="1">
        <v>41667</v>
      </c>
      <c r="B740">
        <v>63.565026000000003</v>
      </c>
      <c r="C740">
        <f t="shared" si="11"/>
        <v>3.2117302234021053E-2</v>
      </c>
    </row>
    <row r="741" spans="1:3" x14ac:dyDescent="0.35">
      <c r="A741" s="1">
        <v>41666</v>
      </c>
      <c r="B741">
        <v>61.555925000000002</v>
      </c>
      <c r="C741">
        <f t="shared" si="11"/>
        <v>-2.4486725639677534E-3</v>
      </c>
    </row>
    <row r="742" spans="1:3" x14ac:dyDescent="0.35">
      <c r="A742" s="1">
        <v>41663</v>
      </c>
      <c r="B742">
        <v>61.70684</v>
      </c>
      <c r="C742">
        <f t="shared" si="11"/>
        <v>-2.3267412551362696E-2</v>
      </c>
    </row>
    <row r="743" spans="1:3" x14ac:dyDescent="0.35">
      <c r="A743" s="1">
        <v>41662</v>
      </c>
      <c r="B743">
        <v>63.159432000000002</v>
      </c>
      <c r="C743">
        <f t="shared" si="11"/>
        <v>-1.4676686231187888E-2</v>
      </c>
    </row>
    <row r="744" spans="1:3" x14ac:dyDescent="0.35">
      <c r="A744" s="1">
        <v>41661</v>
      </c>
      <c r="B744">
        <v>64.093238999999997</v>
      </c>
      <c r="C744">
        <f t="shared" si="11"/>
        <v>-7.3561042209246833E-4</v>
      </c>
    </row>
    <row r="745" spans="1:3" x14ac:dyDescent="0.35">
      <c r="A745" s="1">
        <v>41660</v>
      </c>
      <c r="B745">
        <v>64.140404000000004</v>
      </c>
      <c r="C745">
        <f t="shared" si="11"/>
        <v>4.7169868189519907E-3</v>
      </c>
    </row>
    <row r="746" spans="1:3" x14ac:dyDescent="0.35">
      <c r="A746" s="1">
        <v>41656</v>
      </c>
      <c r="B746">
        <v>63.838566999999998</v>
      </c>
      <c r="C746">
        <f t="shared" si="11"/>
        <v>-3.8342829828129253E-3</v>
      </c>
    </row>
    <row r="747" spans="1:3" x14ac:dyDescent="0.35">
      <c r="A747" s="1">
        <v>41655</v>
      </c>
      <c r="B747">
        <v>64.083811999999995</v>
      </c>
      <c r="C747">
        <f t="shared" si="11"/>
        <v>4.4164427739040729E-4</v>
      </c>
    </row>
    <row r="748" spans="1:3" x14ac:dyDescent="0.35">
      <c r="A748" s="1">
        <v>41654</v>
      </c>
      <c r="B748">
        <v>64.055515999999997</v>
      </c>
      <c r="C748">
        <f t="shared" si="11"/>
        <v>-4.261172856138396E-3</v>
      </c>
    </row>
    <row r="749" spans="1:3" x14ac:dyDescent="0.35">
      <c r="A749" s="1">
        <v>41653</v>
      </c>
      <c r="B749">
        <v>64.329049999999995</v>
      </c>
      <c r="C749">
        <f t="shared" si="11"/>
        <v>3.6724351647015679E-3</v>
      </c>
    </row>
    <row r="750" spans="1:3" x14ac:dyDescent="0.35">
      <c r="A750" s="1">
        <v>41652</v>
      </c>
      <c r="B750">
        <v>64.093238999999997</v>
      </c>
      <c r="C750">
        <f t="shared" si="11"/>
        <v>-1.9961363508011195E-2</v>
      </c>
    </row>
    <row r="751" spans="1:3" x14ac:dyDescent="0.35">
      <c r="A751" s="1">
        <v>41649</v>
      </c>
      <c r="B751">
        <v>65.385481999999996</v>
      </c>
      <c r="C751">
        <f t="shared" si="11"/>
        <v>1.6582182570067001E-2</v>
      </c>
    </row>
    <row r="752" spans="1:3" x14ac:dyDescent="0.35">
      <c r="A752" s="1">
        <v>41648</v>
      </c>
      <c r="B752">
        <v>64.310187999999997</v>
      </c>
      <c r="C752">
        <f t="shared" si="11"/>
        <v>1.7011011166416779E-2</v>
      </c>
    </row>
    <row r="753" spans="1:3" x14ac:dyDescent="0.35">
      <c r="A753" s="1">
        <v>41647</v>
      </c>
      <c r="B753">
        <v>63.225459000000001</v>
      </c>
      <c r="C753">
        <f t="shared" si="11"/>
        <v>-7.7278556890235627E-3</v>
      </c>
    </row>
    <row r="754" spans="1:3" x14ac:dyDescent="0.35">
      <c r="A754" s="1">
        <v>41646</v>
      </c>
      <c r="B754">
        <v>63.715949000000002</v>
      </c>
      <c r="C754">
        <f t="shared" si="11"/>
        <v>1.2213439776802108E-2</v>
      </c>
    </row>
    <row r="755" spans="1:3" x14ac:dyDescent="0.35">
      <c r="A755" s="1">
        <v>41645</v>
      </c>
      <c r="B755">
        <v>62.942490999999997</v>
      </c>
      <c r="C755">
        <f t="shared" si="11"/>
        <v>-8.9870250166879052E-4</v>
      </c>
    </row>
    <row r="756" spans="1:3" x14ac:dyDescent="0.35">
      <c r="A756" s="1">
        <v>41642</v>
      </c>
      <c r="B756">
        <v>62.999082999999999</v>
      </c>
      <c r="C756">
        <f t="shared" si="11"/>
        <v>9.9309115527131311E-3</v>
      </c>
    </row>
    <row r="757" spans="1:3" x14ac:dyDescent="0.35">
      <c r="A757" s="1">
        <v>41641</v>
      </c>
      <c r="B757">
        <v>62.376541000000003</v>
      </c>
      <c r="C757">
        <f t="shared" si="11"/>
        <v>-1.0230267924470408E-2</v>
      </c>
    </row>
    <row r="758" spans="1:3" x14ac:dyDescent="0.35">
      <c r="A758" s="1">
        <v>41639</v>
      </c>
      <c r="B758">
        <v>63.017944999999997</v>
      </c>
      <c r="C758">
        <f t="shared" si="11"/>
        <v>-3.8841163143032466E-3</v>
      </c>
    </row>
    <row r="759" spans="1:3" x14ac:dyDescent="0.35">
      <c r="A759" s="1">
        <v>41638</v>
      </c>
      <c r="B759">
        <v>63.263190000000002</v>
      </c>
      <c r="C759">
        <f t="shared" si="11"/>
        <v>3.4800749656692322E-3</v>
      </c>
    </row>
    <row r="760" spans="1:3" x14ac:dyDescent="0.35">
      <c r="A760" s="1">
        <v>41635</v>
      </c>
      <c r="B760">
        <v>63.043411999999996</v>
      </c>
      <c r="C760">
        <f t="shared" si="11"/>
        <v>-5.0513183193790874E-3</v>
      </c>
    </row>
    <row r="761" spans="1:3" x14ac:dyDescent="0.35">
      <c r="A761" s="1">
        <v>41634</v>
      </c>
      <c r="B761">
        <v>63.362670000000001</v>
      </c>
      <c r="C761">
        <f t="shared" si="11"/>
        <v>5.3492050652385699E-3</v>
      </c>
    </row>
    <row r="762" spans="1:3" x14ac:dyDescent="0.35">
      <c r="A762" s="1">
        <v>41632</v>
      </c>
      <c r="B762">
        <v>63.024635000000004</v>
      </c>
      <c r="C762">
        <f t="shared" si="11"/>
        <v>1.9387716105201177E-3</v>
      </c>
    </row>
    <row r="763" spans="1:3" x14ac:dyDescent="0.35">
      <c r="A763" s="1">
        <v>41631</v>
      </c>
      <c r="B763">
        <v>62.902563000000001</v>
      </c>
      <c r="C763">
        <f t="shared" si="11"/>
        <v>6.4395695363295216E-3</v>
      </c>
    </row>
    <row r="764" spans="1:3" x14ac:dyDescent="0.35">
      <c r="A764" s="1">
        <v>41628</v>
      </c>
      <c r="B764">
        <v>62.498798999999998</v>
      </c>
      <c r="C764">
        <f t="shared" si="11"/>
        <v>-3.1500699430958338E-3</v>
      </c>
    </row>
    <row r="765" spans="1:3" x14ac:dyDescent="0.35">
      <c r="A765" s="1">
        <v>41627</v>
      </c>
      <c r="B765">
        <v>62.695985</v>
      </c>
      <c r="C765">
        <f t="shared" si="11"/>
        <v>0</v>
      </c>
    </row>
    <row r="766" spans="1:3" x14ac:dyDescent="0.35">
      <c r="A766" s="1">
        <v>41626</v>
      </c>
      <c r="B766">
        <v>62.695985</v>
      </c>
      <c r="C766">
        <f t="shared" si="11"/>
        <v>2.1037472575238719E-2</v>
      </c>
    </row>
    <row r="767" spans="1:3" x14ac:dyDescent="0.35">
      <c r="A767" s="1">
        <v>41625</v>
      </c>
      <c r="B767">
        <v>61.390796999999999</v>
      </c>
      <c r="C767">
        <f t="shared" si="11"/>
        <v>-3.6642196422121426E-3</v>
      </c>
    </row>
    <row r="768" spans="1:3" x14ac:dyDescent="0.35">
      <c r="A768" s="1">
        <v>41624</v>
      </c>
      <c r="B768">
        <v>61.616159000000003</v>
      </c>
      <c r="C768">
        <f t="shared" si="11"/>
        <v>-9.1388788981241543E-4</v>
      </c>
    </row>
    <row r="769" spans="1:3" x14ac:dyDescent="0.35">
      <c r="A769" s="1">
        <v>41621</v>
      </c>
      <c r="B769">
        <v>61.672494999999998</v>
      </c>
      <c r="C769">
        <f t="shared" si="11"/>
        <v>-7.4327011025706567E-3</v>
      </c>
    </row>
    <row r="770" spans="1:3" x14ac:dyDescent="0.35">
      <c r="A770" s="1">
        <v>41620</v>
      </c>
      <c r="B770">
        <v>62.132595999999999</v>
      </c>
      <c r="C770">
        <f t="shared" ref="C770:C833" si="12">LN(B770/B771)</f>
        <v>-9.064238694365288E-4</v>
      </c>
    </row>
    <row r="771" spans="1:3" x14ac:dyDescent="0.35">
      <c r="A771" s="1">
        <v>41619</v>
      </c>
      <c r="B771">
        <v>62.188940000000002</v>
      </c>
      <c r="C771">
        <f t="shared" si="12"/>
        <v>1.5103504382655924E-4</v>
      </c>
    </row>
    <row r="772" spans="1:3" x14ac:dyDescent="0.35">
      <c r="A772" s="1">
        <v>41618</v>
      </c>
      <c r="B772">
        <v>62.179547999999997</v>
      </c>
      <c r="C772">
        <f t="shared" si="12"/>
        <v>2.9889645473562251E-2</v>
      </c>
    </row>
    <row r="773" spans="1:3" x14ac:dyDescent="0.35">
      <c r="A773" s="1">
        <v>41617</v>
      </c>
      <c r="B773">
        <v>60.348523999999998</v>
      </c>
      <c r="C773">
        <f t="shared" si="12"/>
        <v>5.3041633331696999E-3</v>
      </c>
    </row>
    <row r="774" spans="1:3" x14ac:dyDescent="0.35">
      <c r="A774" s="1">
        <v>41614</v>
      </c>
      <c r="B774">
        <v>60.029273000000003</v>
      </c>
      <c r="C774">
        <f t="shared" si="12"/>
        <v>1.5765747312213675E-2</v>
      </c>
    </row>
    <row r="775" spans="1:3" x14ac:dyDescent="0.35">
      <c r="A775" s="1">
        <v>41613</v>
      </c>
      <c r="B775">
        <v>59.090288000000001</v>
      </c>
      <c r="C775">
        <f t="shared" si="12"/>
        <v>-4.2813072074834729E-3</v>
      </c>
    </row>
    <row r="776" spans="1:3" x14ac:dyDescent="0.35">
      <c r="A776" s="1">
        <v>41612</v>
      </c>
      <c r="B776">
        <v>59.343814000000002</v>
      </c>
      <c r="C776">
        <f t="shared" si="12"/>
        <v>-2.3920518622687195E-2</v>
      </c>
    </row>
    <row r="777" spans="1:3" x14ac:dyDescent="0.35">
      <c r="A777" s="1">
        <v>41611</v>
      </c>
      <c r="B777">
        <v>60.780462999999997</v>
      </c>
      <c r="C777">
        <f t="shared" si="12"/>
        <v>1.7008238831379234E-3</v>
      </c>
    </row>
    <row r="778" spans="1:3" x14ac:dyDescent="0.35">
      <c r="A778" s="1">
        <v>41610</v>
      </c>
      <c r="B778">
        <v>60.677174000000001</v>
      </c>
      <c r="C778">
        <f t="shared" si="12"/>
        <v>3.0962068384274001E-4</v>
      </c>
    </row>
    <row r="779" spans="1:3" x14ac:dyDescent="0.35">
      <c r="A779" s="1">
        <v>41607</v>
      </c>
      <c r="B779">
        <v>60.658389999999997</v>
      </c>
      <c r="C779">
        <f t="shared" si="12"/>
        <v>2.0143624459994965E-3</v>
      </c>
    </row>
    <row r="780" spans="1:3" x14ac:dyDescent="0.35">
      <c r="A780" s="1">
        <v>41605</v>
      </c>
      <c r="B780">
        <v>60.536324999999998</v>
      </c>
      <c r="C780">
        <f t="shared" si="12"/>
        <v>-6.6476359253676443E-3</v>
      </c>
    </row>
    <row r="781" spans="1:3" x14ac:dyDescent="0.35">
      <c r="A781" s="1">
        <v>41604</v>
      </c>
      <c r="B781">
        <v>60.940089</v>
      </c>
      <c r="C781">
        <f t="shared" si="12"/>
        <v>-3.2304952636768116E-3</v>
      </c>
    </row>
    <row r="782" spans="1:3" x14ac:dyDescent="0.35">
      <c r="A782" s="1">
        <v>41603</v>
      </c>
      <c r="B782">
        <v>61.137273999999998</v>
      </c>
      <c r="C782">
        <f t="shared" si="12"/>
        <v>1.3832881344929822E-3</v>
      </c>
    </row>
    <row r="783" spans="1:3" x14ac:dyDescent="0.35">
      <c r="A783" s="1">
        <v>41600</v>
      </c>
      <c r="B783">
        <v>61.052762000000001</v>
      </c>
      <c r="C783">
        <f t="shared" si="12"/>
        <v>-5.0625605045292931E-3</v>
      </c>
    </row>
    <row r="784" spans="1:3" x14ac:dyDescent="0.35">
      <c r="A784" s="1">
        <v>41599</v>
      </c>
      <c r="B784">
        <v>61.362628999999998</v>
      </c>
      <c r="C784">
        <f t="shared" si="12"/>
        <v>8.7605247723586393E-3</v>
      </c>
    </row>
    <row r="785" spans="1:3" x14ac:dyDescent="0.35">
      <c r="A785" s="1">
        <v>41598</v>
      </c>
      <c r="B785">
        <v>60.827407999999998</v>
      </c>
      <c r="C785">
        <f t="shared" si="12"/>
        <v>-2.4669103220040884E-3</v>
      </c>
    </row>
    <row r="786" spans="1:3" x14ac:dyDescent="0.35">
      <c r="A786" s="1">
        <v>41597</v>
      </c>
      <c r="B786">
        <v>60.977649</v>
      </c>
      <c r="C786">
        <f t="shared" si="12"/>
        <v>3.2389820957458926E-3</v>
      </c>
    </row>
    <row r="787" spans="1:3" x14ac:dyDescent="0.35">
      <c r="A787" s="1">
        <v>41596</v>
      </c>
      <c r="B787">
        <v>60.780462999999997</v>
      </c>
      <c r="C787">
        <f t="shared" si="12"/>
        <v>-1.6978210191451058E-3</v>
      </c>
    </row>
    <row r="788" spans="1:3" x14ac:dyDescent="0.35">
      <c r="A788" s="1">
        <v>41593</v>
      </c>
      <c r="B788">
        <v>60.883744999999998</v>
      </c>
      <c r="C788">
        <f t="shared" si="12"/>
        <v>5.1023665165324606E-3</v>
      </c>
    </row>
    <row r="789" spans="1:3" x14ac:dyDescent="0.35">
      <c r="A789" s="1">
        <v>41592</v>
      </c>
      <c r="B789">
        <v>60.573884999999997</v>
      </c>
      <c r="C789">
        <f t="shared" si="12"/>
        <v>9.0315330205694624E-3</v>
      </c>
    </row>
    <row r="790" spans="1:3" x14ac:dyDescent="0.35">
      <c r="A790" s="1">
        <v>41591</v>
      </c>
      <c r="B790">
        <v>60.029273000000003</v>
      </c>
      <c r="C790">
        <f t="shared" si="12"/>
        <v>1.4654016898823232E-2</v>
      </c>
    </row>
    <row r="791" spans="1:3" x14ac:dyDescent="0.35">
      <c r="A791" s="1">
        <v>41590</v>
      </c>
      <c r="B791">
        <v>59.156016999999999</v>
      </c>
      <c r="C791">
        <f t="shared" si="12"/>
        <v>6.3513283961210906E-4</v>
      </c>
    </row>
    <row r="792" spans="1:3" x14ac:dyDescent="0.35">
      <c r="A792" s="1">
        <v>41589</v>
      </c>
      <c r="B792">
        <v>59.118456999999999</v>
      </c>
      <c r="C792">
        <f t="shared" si="12"/>
        <v>1.0538183523338459E-2</v>
      </c>
    </row>
    <row r="793" spans="1:3" x14ac:dyDescent="0.35">
      <c r="A793" s="1">
        <v>41586</v>
      </c>
      <c r="B793">
        <v>58.498727000000002</v>
      </c>
      <c r="C793">
        <f t="shared" si="12"/>
        <v>2.4042728040629371E-2</v>
      </c>
    </row>
    <row r="794" spans="1:3" x14ac:dyDescent="0.35">
      <c r="A794" s="1">
        <v>41585</v>
      </c>
      <c r="B794">
        <v>57.109031000000002</v>
      </c>
      <c r="C794">
        <f t="shared" si="12"/>
        <v>-7.0451621240560239E-3</v>
      </c>
    </row>
    <row r="795" spans="1:3" x14ac:dyDescent="0.35">
      <c r="A795" s="1">
        <v>41584</v>
      </c>
      <c r="B795">
        <v>57.512794</v>
      </c>
      <c r="C795">
        <f t="shared" si="12"/>
        <v>1.1329218658966481E-2</v>
      </c>
    </row>
    <row r="796" spans="1:3" x14ac:dyDescent="0.35">
      <c r="A796" s="1">
        <v>41583</v>
      </c>
      <c r="B796">
        <v>56.864896000000002</v>
      </c>
      <c r="C796">
        <f t="shared" si="12"/>
        <v>-2.0268726537415353E-2</v>
      </c>
    </row>
    <row r="797" spans="1:3" x14ac:dyDescent="0.35">
      <c r="A797" s="1">
        <v>41582</v>
      </c>
      <c r="B797">
        <v>58.029235</v>
      </c>
      <c r="C797">
        <f t="shared" si="12"/>
        <v>2.5400778006405507E-2</v>
      </c>
    </row>
    <row r="798" spans="1:3" x14ac:dyDescent="0.35">
      <c r="A798" s="1">
        <v>41579</v>
      </c>
      <c r="B798">
        <v>56.573810000000002</v>
      </c>
      <c r="C798">
        <f t="shared" si="12"/>
        <v>2.6744523466102409E-2</v>
      </c>
    </row>
    <row r="799" spans="1:3" x14ac:dyDescent="0.35">
      <c r="A799" s="1">
        <v>41578</v>
      </c>
      <c r="B799">
        <v>55.080824</v>
      </c>
      <c r="C799">
        <f t="shared" si="12"/>
        <v>5.2137038608602485E-2</v>
      </c>
    </row>
    <row r="800" spans="1:3" x14ac:dyDescent="0.35">
      <c r="A800" s="1">
        <v>41577</v>
      </c>
      <c r="B800">
        <v>52.282651000000001</v>
      </c>
      <c r="C800">
        <f t="shared" si="12"/>
        <v>-8.4056904846964847E-3</v>
      </c>
    </row>
    <row r="801" spans="1:3" x14ac:dyDescent="0.35">
      <c r="A801" s="1">
        <v>41576</v>
      </c>
      <c r="B801">
        <v>52.723975000000003</v>
      </c>
      <c r="C801">
        <f t="shared" si="12"/>
        <v>1.074321015113695E-2</v>
      </c>
    </row>
    <row r="802" spans="1:3" x14ac:dyDescent="0.35">
      <c r="A802" s="1">
        <v>41575</v>
      </c>
      <c r="B802">
        <v>52.160581999999998</v>
      </c>
      <c r="C802">
        <f t="shared" si="12"/>
        <v>1.0859803748588481E-2</v>
      </c>
    </row>
    <row r="803" spans="1:3" x14ac:dyDescent="0.35">
      <c r="A803" s="1">
        <v>41572</v>
      </c>
      <c r="B803">
        <v>51.597192999999997</v>
      </c>
      <c r="C803">
        <f t="shared" si="12"/>
        <v>-1.2730764221477089E-3</v>
      </c>
    </row>
    <row r="804" spans="1:3" x14ac:dyDescent="0.35">
      <c r="A804" s="1">
        <v>41571</v>
      </c>
      <c r="B804">
        <v>51.662922000000002</v>
      </c>
      <c r="C804">
        <f t="shared" si="12"/>
        <v>3.8240823476530998E-3</v>
      </c>
    </row>
    <row r="805" spans="1:3" x14ac:dyDescent="0.35">
      <c r="A805" s="1">
        <v>41570</v>
      </c>
      <c r="B805">
        <v>51.465736</v>
      </c>
      <c r="C805">
        <f t="shared" si="12"/>
        <v>-2.0048581197856016E-3</v>
      </c>
    </row>
    <row r="806" spans="1:3" x14ac:dyDescent="0.35">
      <c r="A806" s="1">
        <v>41569</v>
      </c>
      <c r="B806">
        <v>51.569020999999999</v>
      </c>
      <c r="C806">
        <f t="shared" si="12"/>
        <v>-1.1945907087604074E-2</v>
      </c>
    </row>
    <row r="807" spans="1:3" x14ac:dyDescent="0.35">
      <c r="A807" s="1">
        <v>41568</v>
      </c>
      <c r="B807">
        <v>52.188754000000003</v>
      </c>
      <c r="C807">
        <f t="shared" si="12"/>
        <v>-6.0986221445528252E-3</v>
      </c>
    </row>
    <row r="808" spans="1:3" x14ac:dyDescent="0.35">
      <c r="A808" s="1">
        <v>41565</v>
      </c>
      <c r="B808">
        <v>52.508006000000002</v>
      </c>
      <c r="C808">
        <f t="shared" si="12"/>
        <v>-1.1910220925997432E-2</v>
      </c>
    </row>
    <row r="809" spans="1:3" x14ac:dyDescent="0.35">
      <c r="A809" s="1">
        <v>41564</v>
      </c>
      <c r="B809">
        <v>53.137127</v>
      </c>
      <c r="C809">
        <f t="shared" si="12"/>
        <v>1.8728797457002181E-2</v>
      </c>
    </row>
    <row r="810" spans="1:3" x14ac:dyDescent="0.35">
      <c r="A810" s="1">
        <v>41563</v>
      </c>
      <c r="B810">
        <v>52.151193999999997</v>
      </c>
      <c r="C810">
        <f t="shared" si="12"/>
        <v>1.7435946474882242E-2</v>
      </c>
    </row>
    <row r="811" spans="1:3" x14ac:dyDescent="0.35">
      <c r="A811" s="1">
        <v>41562</v>
      </c>
      <c r="B811">
        <v>51.249769999999998</v>
      </c>
      <c r="C811">
        <f t="shared" si="12"/>
        <v>-5.48146177319064E-3</v>
      </c>
    </row>
    <row r="812" spans="1:3" x14ac:dyDescent="0.35">
      <c r="A812" s="1">
        <v>41561</v>
      </c>
      <c r="B812">
        <v>51.531464999999997</v>
      </c>
      <c r="C812">
        <f t="shared" si="12"/>
        <v>3.8339342436481466E-3</v>
      </c>
    </row>
    <row r="813" spans="1:3" x14ac:dyDescent="0.35">
      <c r="A813" s="1">
        <v>41558</v>
      </c>
      <c r="B813">
        <v>51.334274999999998</v>
      </c>
      <c r="C813">
        <f t="shared" si="12"/>
        <v>-5.4864459464792383E-4</v>
      </c>
    </row>
    <row r="814" spans="1:3" x14ac:dyDescent="0.35">
      <c r="A814" s="1">
        <v>41557</v>
      </c>
      <c r="B814">
        <v>51.362447000000003</v>
      </c>
      <c r="C814">
        <f t="shared" si="12"/>
        <v>3.2515643208494094E-2</v>
      </c>
    </row>
    <row r="815" spans="1:3" x14ac:dyDescent="0.35">
      <c r="A815" s="1">
        <v>41556</v>
      </c>
      <c r="B815">
        <v>49.719223999999997</v>
      </c>
      <c r="C815">
        <f t="shared" si="12"/>
        <v>-4.710322296450048E-3</v>
      </c>
    </row>
    <row r="816" spans="1:3" x14ac:dyDescent="0.35">
      <c r="A816" s="1">
        <v>41555</v>
      </c>
      <c r="B816">
        <v>49.953969999999998</v>
      </c>
      <c r="C816">
        <f t="shared" si="12"/>
        <v>-1.2329696908323201E-2</v>
      </c>
    </row>
    <row r="817" spans="1:3" x14ac:dyDescent="0.35">
      <c r="A817" s="1">
        <v>41554</v>
      </c>
      <c r="B817">
        <v>50.573700000000002</v>
      </c>
      <c r="C817">
        <f t="shared" si="12"/>
        <v>1.8572641903338337E-4</v>
      </c>
    </row>
    <row r="818" spans="1:3" x14ac:dyDescent="0.35">
      <c r="A818" s="1">
        <v>41551</v>
      </c>
      <c r="B818">
        <v>50.564307999999997</v>
      </c>
      <c r="C818">
        <f t="shared" si="12"/>
        <v>6.5207192959238838E-3</v>
      </c>
    </row>
    <row r="819" spans="1:3" x14ac:dyDescent="0.35">
      <c r="A819" s="1">
        <v>41550</v>
      </c>
      <c r="B819">
        <v>50.235664999999997</v>
      </c>
      <c r="C819">
        <f t="shared" si="12"/>
        <v>5.435315824764796E-3</v>
      </c>
    </row>
    <row r="820" spans="1:3" x14ac:dyDescent="0.35">
      <c r="A820" s="1">
        <v>41549</v>
      </c>
      <c r="B820">
        <v>49.963358999999997</v>
      </c>
      <c r="C820">
        <f t="shared" si="12"/>
        <v>2.4460996239767225E-3</v>
      </c>
    </row>
    <row r="821" spans="1:3" x14ac:dyDescent="0.35">
      <c r="A821" s="1">
        <v>41548</v>
      </c>
      <c r="B821">
        <v>49.841293</v>
      </c>
      <c r="C821">
        <f t="shared" si="12"/>
        <v>1.7676017594881605E-2</v>
      </c>
    </row>
    <row r="822" spans="1:3" x14ac:dyDescent="0.35">
      <c r="A822" s="1">
        <v>41547</v>
      </c>
      <c r="B822">
        <v>48.968038</v>
      </c>
      <c r="C822">
        <f t="shared" si="12"/>
        <v>-2.4896466893050504E-3</v>
      </c>
    </row>
    <row r="823" spans="1:3" x14ac:dyDescent="0.35">
      <c r="A823" s="1">
        <v>41544</v>
      </c>
      <c r="B823">
        <v>49.090102999999999</v>
      </c>
      <c r="C823">
        <f t="shared" si="12"/>
        <v>5.0432618301617851E-3</v>
      </c>
    </row>
    <row r="824" spans="1:3" x14ac:dyDescent="0.35">
      <c r="A824" s="1">
        <v>41543</v>
      </c>
      <c r="B824">
        <v>48.843152000000003</v>
      </c>
      <c r="C824">
        <f t="shared" si="12"/>
        <v>-1.5279103718846383E-3</v>
      </c>
    </row>
    <row r="825" spans="1:3" x14ac:dyDescent="0.35">
      <c r="A825" s="1">
        <v>41542</v>
      </c>
      <c r="B825">
        <v>48.917836999999999</v>
      </c>
      <c r="C825">
        <f t="shared" si="12"/>
        <v>0</v>
      </c>
    </row>
    <row r="826" spans="1:3" x14ac:dyDescent="0.35">
      <c r="A826" s="1">
        <v>41541</v>
      </c>
      <c r="B826">
        <v>48.917836999999999</v>
      </c>
      <c r="C826">
        <f t="shared" si="12"/>
        <v>-1.6091182454915174E-2</v>
      </c>
    </row>
    <row r="827" spans="1:3" x14ac:dyDescent="0.35">
      <c r="A827" s="1">
        <v>41540</v>
      </c>
      <c r="B827">
        <v>49.711350000000003</v>
      </c>
      <c r="C827">
        <f t="shared" si="12"/>
        <v>-3.5617079820672057E-3</v>
      </c>
    </row>
    <row r="828" spans="1:3" x14ac:dyDescent="0.35">
      <c r="A828" s="1">
        <v>41537</v>
      </c>
      <c r="B828">
        <v>49.888722999999999</v>
      </c>
      <c r="C828">
        <f t="shared" si="12"/>
        <v>-1.8713901273380334E-4</v>
      </c>
    </row>
    <row r="829" spans="1:3" x14ac:dyDescent="0.35">
      <c r="A829" s="1">
        <v>41536</v>
      </c>
      <c r="B829">
        <v>49.898060000000001</v>
      </c>
      <c r="C829">
        <f t="shared" si="12"/>
        <v>2.4351613669964843E-3</v>
      </c>
    </row>
    <row r="830" spans="1:3" x14ac:dyDescent="0.35">
      <c r="A830" s="1">
        <v>41535</v>
      </c>
      <c r="B830">
        <v>49.776698000000003</v>
      </c>
      <c r="C830">
        <f t="shared" si="12"/>
        <v>-4.6777222102297525E-3</v>
      </c>
    </row>
    <row r="831" spans="1:3" x14ac:dyDescent="0.35">
      <c r="A831" s="1">
        <v>41534</v>
      </c>
      <c r="B831">
        <v>50.010084999999997</v>
      </c>
      <c r="C831">
        <f t="shared" si="12"/>
        <v>5.9914078380343431E-3</v>
      </c>
    </row>
    <row r="832" spans="1:3" x14ac:dyDescent="0.35">
      <c r="A832" s="1">
        <v>41533</v>
      </c>
      <c r="B832">
        <v>49.711350000000003</v>
      </c>
      <c r="C832">
        <f t="shared" si="12"/>
        <v>4.3285897854679024E-3</v>
      </c>
    </row>
    <row r="833" spans="1:3" x14ac:dyDescent="0.35">
      <c r="A833" s="1">
        <v>41530</v>
      </c>
      <c r="B833">
        <v>49.496634999999998</v>
      </c>
      <c r="C833">
        <f t="shared" si="12"/>
        <v>3.2115310348362512E-3</v>
      </c>
    </row>
    <row r="834" spans="1:3" x14ac:dyDescent="0.35">
      <c r="A834" s="1">
        <v>41529</v>
      </c>
      <c r="B834">
        <v>49.33793</v>
      </c>
      <c r="C834">
        <f t="shared" ref="C834:C897" si="13">LN(B834/B835)</f>
        <v>1.2375172406220372E-2</v>
      </c>
    </row>
    <row r="835" spans="1:3" x14ac:dyDescent="0.35">
      <c r="A835" s="1">
        <v>41528</v>
      </c>
      <c r="B835">
        <v>48.731127000000001</v>
      </c>
      <c r="C835">
        <f t="shared" si="13"/>
        <v>2.0711070108113024E-2</v>
      </c>
    </row>
    <row r="836" spans="1:3" x14ac:dyDescent="0.35">
      <c r="A836" s="1">
        <v>41527</v>
      </c>
      <c r="B836">
        <v>47.732233000000001</v>
      </c>
      <c r="C836">
        <f t="shared" si="13"/>
        <v>6.4750893433718091E-3</v>
      </c>
    </row>
    <row r="837" spans="1:3" x14ac:dyDescent="0.35">
      <c r="A837" s="1">
        <v>41526</v>
      </c>
      <c r="B837">
        <v>47.424160999999998</v>
      </c>
      <c r="C837">
        <f t="shared" si="13"/>
        <v>8.1036107160513005E-3</v>
      </c>
    </row>
    <row r="838" spans="1:3" x14ac:dyDescent="0.35">
      <c r="A838" s="1">
        <v>41523</v>
      </c>
      <c r="B838">
        <v>47.041407</v>
      </c>
      <c r="C838">
        <f t="shared" si="13"/>
        <v>4.3755420935688268E-3</v>
      </c>
    </row>
    <row r="839" spans="1:3" x14ac:dyDescent="0.35">
      <c r="A839" s="1">
        <v>41522</v>
      </c>
      <c r="B839">
        <v>46.836024999999999</v>
      </c>
      <c r="C839">
        <f t="shared" si="13"/>
        <v>-1.394363598606741E-3</v>
      </c>
    </row>
    <row r="840" spans="1:3" x14ac:dyDescent="0.35">
      <c r="A840" s="1">
        <v>41521</v>
      </c>
      <c r="B840">
        <v>46.901376999999997</v>
      </c>
      <c r="C840">
        <f t="shared" si="13"/>
        <v>3.9816991645962789E-4</v>
      </c>
    </row>
    <row r="841" spans="1:3" x14ac:dyDescent="0.35">
      <c r="A841" s="1">
        <v>41520</v>
      </c>
      <c r="B841">
        <v>46.882705999999999</v>
      </c>
      <c r="C841">
        <f t="shared" si="13"/>
        <v>-1.1939705338047041E-3</v>
      </c>
    </row>
    <row r="842" spans="1:3" x14ac:dyDescent="0.35">
      <c r="A842" s="1">
        <v>41516</v>
      </c>
      <c r="B842">
        <v>46.938715999999999</v>
      </c>
      <c r="C842">
        <f t="shared" si="13"/>
        <v>0</v>
      </c>
    </row>
    <row r="843" spans="1:3" x14ac:dyDescent="0.35">
      <c r="A843" s="1">
        <v>41515</v>
      </c>
      <c r="B843">
        <v>46.938715999999999</v>
      </c>
      <c r="C843">
        <f t="shared" si="13"/>
        <v>5.1844137386795244E-3</v>
      </c>
    </row>
    <row r="844" spans="1:3" x14ac:dyDescent="0.35">
      <c r="A844" s="1">
        <v>41514</v>
      </c>
      <c r="B844">
        <v>46.695996000000001</v>
      </c>
      <c r="C844">
        <f t="shared" si="13"/>
        <v>-1.9984727263905116E-4</v>
      </c>
    </row>
    <row r="845" spans="1:3" x14ac:dyDescent="0.35">
      <c r="A845" s="1">
        <v>41513</v>
      </c>
      <c r="B845">
        <v>46.705328999999999</v>
      </c>
      <c r="C845">
        <f t="shared" si="13"/>
        <v>-1.8614447924103727E-2</v>
      </c>
    </row>
    <row r="846" spans="1:3" x14ac:dyDescent="0.35">
      <c r="A846" s="1">
        <v>41512</v>
      </c>
      <c r="B846">
        <v>47.582864999999998</v>
      </c>
      <c r="C846">
        <f t="shared" si="13"/>
        <v>-5.2832619910376825E-3</v>
      </c>
    </row>
    <row r="847" spans="1:3" x14ac:dyDescent="0.35">
      <c r="A847" s="1">
        <v>41509</v>
      </c>
      <c r="B847">
        <v>47.834923000000003</v>
      </c>
      <c r="C847">
        <f t="shared" si="13"/>
        <v>1.2568948065213381E-2</v>
      </c>
    </row>
    <row r="848" spans="1:3" x14ac:dyDescent="0.35">
      <c r="A848" s="1">
        <v>41508</v>
      </c>
      <c r="B848">
        <v>47.237451</v>
      </c>
      <c r="C848">
        <f t="shared" si="13"/>
        <v>6.3441953838875879E-3</v>
      </c>
    </row>
    <row r="849" spans="1:3" x14ac:dyDescent="0.35">
      <c r="A849" s="1">
        <v>41507</v>
      </c>
      <c r="B849">
        <v>46.938715999999999</v>
      </c>
      <c r="C849">
        <f t="shared" si="13"/>
        <v>-1.5589884136355E-2</v>
      </c>
    </row>
    <row r="850" spans="1:3" x14ac:dyDescent="0.35">
      <c r="A850" s="1">
        <v>41506</v>
      </c>
      <c r="B850">
        <v>47.676219000000003</v>
      </c>
      <c r="C850">
        <f t="shared" si="13"/>
        <v>-1.1741938006851441E-3</v>
      </c>
    </row>
    <row r="851" spans="1:3" x14ac:dyDescent="0.35">
      <c r="A851" s="1">
        <v>41505</v>
      </c>
      <c r="B851">
        <v>47.732233000000001</v>
      </c>
      <c r="C851">
        <f t="shared" si="13"/>
        <v>-3.7090923189405278E-3</v>
      </c>
    </row>
    <row r="852" spans="1:3" x14ac:dyDescent="0.35">
      <c r="A852" s="1">
        <v>41502</v>
      </c>
      <c r="B852">
        <v>47.909604999999999</v>
      </c>
      <c r="C852">
        <f t="shared" si="13"/>
        <v>-3.3071179895237477E-3</v>
      </c>
    </row>
    <row r="853" spans="1:3" x14ac:dyDescent="0.35">
      <c r="A853" s="1">
        <v>41501</v>
      </c>
      <c r="B853">
        <v>48.068309999999997</v>
      </c>
      <c r="C853">
        <f t="shared" si="13"/>
        <v>-1.4269378752774186E-2</v>
      </c>
    </row>
    <row r="854" spans="1:3" x14ac:dyDescent="0.35">
      <c r="A854" s="1">
        <v>41500</v>
      </c>
      <c r="B854">
        <v>48.759132000000001</v>
      </c>
      <c r="C854">
        <f t="shared" si="13"/>
        <v>7.6613969298643277E-4</v>
      </c>
    </row>
    <row r="855" spans="1:3" x14ac:dyDescent="0.35">
      <c r="A855" s="1">
        <v>41499</v>
      </c>
      <c r="B855">
        <v>48.721789999999999</v>
      </c>
      <c r="C855">
        <f t="shared" si="13"/>
        <v>1.1369245327494785E-2</v>
      </c>
    </row>
    <row r="856" spans="1:3" x14ac:dyDescent="0.35">
      <c r="A856" s="1">
        <v>41498</v>
      </c>
      <c r="B856">
        <v>48.170997</v>
      </c>
      <c r="C856">
        <f t="shared" si="13"/>
        <v>5.8153547745254353E-4</v>
      </c>
    </row>
    <row r="857" spans="1:3" x14ac:dyDescent="0.35">
      <c r="A857" s="1">
        <v>41495</v>
      </c>
      <c r="B857">
        <v>48.142992</v>
      </c>
      <c r="C857">
        <f t="shared" si="13"/>
        <v>9.7001952975440215E-4</v>
      </c>
    </row>
    <row r="858" spans="1:3" x14ac:dyDescent="0.35">
      <c r="A858" s="1">
        <v>41494</v>
      </c>
      <c r="B858">
        <v>48.096314999999997</v>
      </c>
      <c r="C858">
        <f t="shared" si="13"/>
        <v>7.4031189503286849E-3</v>
      </c>
    </row>
    <row r="859" spans="1:3" x14ac:dyDescent="0.35">
      <c r="A859" s="1">
        <v>41493</v>
      </c>
      <c r="B859">
        <v>47.741567000000003</v>
      </c>
      <c r="C859">
        <f t="shared" si="13"/>
        <v>-5.8490904069515614E-3</v>
      </c>
    </row>
    <row r="860" spans="1:3" x14ac:dyDescent="0.35">
      <c r="A860" s="1">
        <v>41492</v>
      </c>
      <c r="B860">
        <v>48.021630000000002</v>
      </c>
      <c r="C860">
        <f t="shared" si="13"/>
        <v>-1.9421742153779198E-3</v>
      </c>
    </row>
    <row r="861" spans="1:3" x14ac:dyDescent="0.35">
      <c r="A861" s="1">
        <v>41491</v>
      </c>
      <c r="B861">
        <v>48.114986999999999</v>
      </c>
      <c r="C861">
        <f t="shared" si="13"/>
        <v>8.3780534390307648E-3</v>
      </c>
    </row>
    <row r="862" spans="1:3" x14ac:dyDescent="0.35">
      <c r="A862" s="1">
        <v>41488</v>
      </c>
      <c r="B862">
        <v>47.713560999999999</v>
      </c>
      <c r="C862">
        <f t="shared" si="13"/>
        <v>3.9139091018971286E-4</v>
      </c>
    </row>
    <row r="863" spans="1:3" x14ac:dyDescent="0.35">
      <c r="A863" s="1">
        <v>41487</v>
      </c>
      <c r="B863">
        <v>47.694890000000001</v>
      </c>
      <c r="C863">
        <f t="shared" si="13"/>
        <v>1.9767385567314864E-2</v>
      </c>
    </row>
    <row r="864" spans="1:3" x14ac:dyDescent="0.35">
      <c r="A864" s="1">
        <v>41486</v>
      </c>
      <c r="B864">
        <v>46.761344000000001</v>
      </c>
      <c r="C864">
        <f t="shared" si="13"/>
        <v>-3.1891502027357548E-3</v>
      </c>
    </row>
    <row r="865" spans="1:3" x14ac:dyDescent="0.35">
      <c r="A865" s="1">
        <v>41485</v>
      </c>
      <c r="B865">
        <v>46.910710999999999</v>
      </c>
      <c r="C865">
        <f t="shared" si="13"/>
        <v>-6.5457294391708188E-3</v>
      </c>
    </row>
    <row r="866" spans="1:3" x14ac:dyDescent="0.35">
      <c r="A866" s="1">
        <v>41484</v>
      </c>
      <c r="B866">
        <v>47.218783000000002</v>
      </c>
      <c r="C866">
        <f t="shared" si="13"/>
        <v>-9.4451636532017803E-3</v>
      </c>
    </row>
    <row r="867" spans="1:3" x14ac:dyDescent="0.35">
      <c r="A867" s="1">
        <v>41481</v>
      </c>
      <c r="B867">
        <v>47.666885000000001</v>
      </c>
      <c r="C867">
        <f t="shared" si="13"/>
        <v>2.7600354846884469E-2</v>
      </c>
    </row>
    <row r="868" spans="1:3" x14ac:dyDescent="0.35">
      <c r="A868" s="1">
        <v>41480</v>
      </c>
      <c r="B868">
        <v>46.369252000000003</v>
      </c>
      <c r="C868">
        <f t="shared" si="13"/>
        <v>-3.8179957068434304E-3</v>
      </c>
    </row>
    <row r="869" spans="1:3" x14ac:dyDescent="0.35">
      <c r="A869" s="1">
        <v>41479</v>
      </c>
      <c r="B869">
        <v>46.546627999999998</v>
      </c>
      <c r="C869">
        <f t="shared" si="13"/>
        <v>-6.3974654716156482E-3</v>
      </c>
    </row>
    <row r="870" spans="1:3" x14ac:dyDescent="0.35">
      <c r="A870" s="1">
        <v>41478</v>
      </c>
      <c r="B870">
        <v>46.845362999999999</v>
      </c>
      <c r="C870">
        <f t="shared" si="13"/>
        <v>-6.7527606257713627E-3</v>
      </c>
    </row>
    <row r="871" spans="1:3" x14ac:dyDescent="0.35">
      <c r="A871" s="1">
        <v>41477</v>
      </c>
      <c r="B871">
        <v>47.162768999999997</v>
      </c>
      <c r="C871">
        <f t="shared" si="13"/>
        <v>0</v>
      </c>
    </row>
    <row r="872" spans="1:3" x14ac:dyDescent="0.35">
      <c r="A872" s="1">
        <v>41474</v>
      </c>
      <c r="B872">
        <v>47.162768999999997</v>
      </c>
      <c r="C872">
        <f t="shared" si="13"/>
        <v>7.1514280927472773E-3</v>
      </c>
    </row>
    <row r="873" spans="1:3" x14ac:dyDescent="0.35">
      <c r="A873" s="1">
        <v>41473</v>
      </c>
      <c r="B873">
        <v>46.826690999999997</v>
      </c>
      <c r="C873">
        <f t="shared" si="13"/>
        <v>1.2235628036587322E-2</v>
      </c>
    </row>
    <row r="874" spans="1:3" x14ac:dyDescent="0.35">
      <c r="A874" s="1">
        <v>41472</v>
      </c>
      <c r="B874">
        <v>46.257227999999998</v>
      </c>
      <c r="C874">
        <f t="shared" si="13"/>
        <v>6.6821866974162876E-3</v>
      </c>
    </row>
    <row r="875" spans="1:3" x14ac:dyDescent="0.35">
      <c r="A875" s="1">
        <v>41471</v>
      </c>
      <c r="B875">
        <v>45.949159000000002</v>
      </c>
      <c r="C875">
        <f t="shared" si="13"/>
        <v>-1.0509411010162445E-2</v>
      </c>
    </row>
    <row r="876" spans="1:3" x14ac:dyDescent="0.35">
      <c r="A876" s="1">
        <v>41470</v>
      </c>
      <c r="B876">
        <v>46.434604</v>
      </c>
      <c r="C876">
        <f t="shared" si="13"/>
        <v>2.6170326212414134E-3</v>
      </c>
    </row>
    <row r="877" spans="1:3" x14ac:dyDescent="0.35">
      <c r="A877" s="1">
        <v>41467</v>
      </c>
      <c r="B877">
        <v>46.313242000000002</v>
      </c>
      <c r="C877">
        <f t="shared" si="13"/>
        <v>1.4119967338605251E-3</v>
      </c>
    </row>
    <row r="878" spans="1:3" x14ac:dyDescent="0.35">
      <c r="A878" s="1">
        <v>41466</v>
      </c>
      <c r="B878">
        <v>46.247894000000002</v>
      </c>
      <c r="C878">
        <f t="shared" si="13"/>
        <v>1.5255052848212219E-2</v>
      </c>
    </row>
    <row r="879" spans="1:3" x14ac:dyDescent="0.35">
      <c r="A879" s="1">
        <v>41465</v>
      </c>
      <c r="B879">
        <v>45.547733999999998</v>
      </c>
      <c r="C879">
        <f t="shared" si="13"/>
        <v>1.6116112101270001E-2</v>
      </c>
    </row>
    <row r="880" spans="1:3" x14ac:dyDescent="0.35">
      <c r="A880" s="1">
        <v>41464</v>
      </c>
      <c r="B880">
        <v>44.819564999999997</v>
      </c>
      <c r="C880">
        <f t="shared" si="13"/>
        <v>9.8377968249163481E-3</v>
      </c>
    </row>
    <row r="881" spans="1:3" x14ac:dyDescent="0.35">
      <c r="A881" s="1">
        <v>41463</v>
      </c>
      <c r="B881">
        <v>44.380800999999998</v>
      </c>
      <c r="C881">
        <f t="shared" si="13"/>
        <v>-8.4104608724136238E-4</v>
      </c>
    </row>
    <row r="882" spans="1:3" x14ac:dyDescent="0.35">
      <c r="A882" s="1">
        <v>41460</v>
      </c>
      <c r="B882">
        <v>44.418143000000001</v>
      </c>
      <c r="C882">
        <f t="shared" si="13"/>
        <v>5.9022541465481105E-3</v>
      </c>
    </row>
    <row r="883" spans="1:3" x14ac:dyDescent="0.35">
      <c r="A883" s="1">
        <v>41458</v>
      </c>
      <c r="B883">
        <v>44.156748</v>
      </c>
      <c r="C883">
        <f t="shared" si="13"/>
        <v>5.9372293444260602E-3</v>
      </c>
    </row>
    <row r="884" spans="1:3" x14ac:dyDescent="0.35">
      <c r="A884" s="1">
        <v>41457</v>
      </c>
      <c r="B884">
        <v>43.895356</v>
      </c>
      <c r="C884">
        <f t="shared" si="13"/>
        <v>-1.2049600771586231E-2</v>
      </c>
    </row>
    <row r="885" spans="1:3" x14ac:dyDescent="0.35">
      <c r="A885" s="1">
        <v>41456</v>
      </c>
      <c r="B885">
        <v>44.427477000000003</v>
      </c>
      <c r="C885">
        <f t="shared" si="13"/>
        <v>8.2287369570602821E-3</v>
      </c>
    </row>
    <row r="886" spans="1:3" x14ac:dyDescent="0.35">
      <c r="A886" s="1">
        <v>41453</v>
      </c>
      <c r="B886">
        <v>44.063395</v>
      </c>
      <c r="C886">
        <f t="shared" si="13"/>
        <v>-1.0956700548236244E-2</v>
      </c>
    </row>
    <row r="887" spans="1:3" x14ac:dyDescent="0.35">
      <c r="A887" s="1">
        <v>41452</v>
      </c>
      <c r="B887">
        <v>44.548839000000001</v>
      </c>
      <c r="C887">
        <f t="shared" si="13"/>
        <v>1.9297898781575251E-3</v>
      </c>
    </row>
    <row r="888" spans="1:3" x14ac:dyDescent="0.35">
      <c r="A888" s="1">
        <v>41451</v>
      </c>
      <c r="B888">
        <v>44.462952000000001</v>
      </c>
      <c r="C888">
        <f t="shared" si="13"/>
        <v>2.7283094160021511E-2</v>
      </c>
    </row>
    <row r="889" spans="1:3" x14ac:dyDescent="0.35">
      <c r="A889" s="1">
        <v>41450</v>
      </c>
      <c r="B889">
        <v>43.266264</v>
      </c>
      <c r="C889">
        <f t="shared" si="13"/>
        <v>1.2872114136714976E-3</v>
      </c>
    </row>
    <row r="890" spans="1:3" x14ac:dyDescent="0.35">
      <c r="A890" s="1">
        <v>41449</v>
      </c>
      <c r="B890">
        <v>43.210607000000003</v>
      </c>
      <c r="C890">
        <f t="shared" si="13"/>
        <v>-1.3857954414786431E-2</v>
      </c>
    </row>
    <row r="891" spans="1:3" x14ac:dyDescent="0.35">
      <c r="A891" s="1">
        <v>41446</v>
      </c>
      <c r="B891">
        <v>43.813586000000001</v>
      </c>
      <c r="C891">
        <f t="shared" si="13"/>
        <v>3.3934218131326608E-3</v>
      </c>
    </row>
    <row r="892" spans="1:3" x14ac:dyDescent="0.35">
      <c r="A892" s="1">
        <v>41445</v>
      </c>
      <c r="B892">
        <v>43.66516</v>
      </c>
      <c r="C892">
        <f t="shared" si="13"/>
        <v>-2.7243917411979842E-2</v>
      </c>
    </row>
    <row r="893" spans="1:3" x14ac:dyDescent="0.35">
      <c r="A893" s="1">
        <v>41444</v>
      </c>
      <c r="B893">
        <v>44.871122999999997</v>
      </c>
      <c r="C893">
        <f t="shared" si="13"/>
        <v>-8.0305159316729994E-3</v>
      </c>
    </row>
    <row r="894" spans="1:3" x14ac:dyDescent="0.35">
      <c r="A894" s="1">
        <v>41443</v>
      </c>
      <c r="B894">
        <v>45.232911999999999</v>
      </c>
      <c r="C894">
        <f t="shared" si="13"/>
        <v>1.0514458940234122E-2</v>
      </c>
    </row>
    <row r="895" spans="1:3" x14ac:dyDescent="0.35">
      <c r="A895" s="1">
        <v>41442</v>
      </c>
      <c r="B895">
        <v>44.759804000000003</v>
      </c>
      <c r="C895">
        <f t="shared" si="13"/>
        <v>8.7427245830723008E-3</v>
      </c>
    </row>
    <row r="896" spans="1:3" x14ac:dyDescent="0.35">
      <c r="A896" s="1">
        <v>41439</v>
      </c>
      <c r="B896">
        <v>44.370187000000001</v>
      </c>
      <c r="C896">
        <f t="shared" si="13"/>
        <v>-1.4624353335021814E-3</v>
      </c>
    </row>
    <row r="897" spans="1:3" x14ac:dyDescent="0.35">
      <c r="A897" s="1">
        <v>41438</v>
      </c>
      <c r="B897">
        <v>44.435122999999997</v>
      </c>
      <c r="C897">
        <f t="shared" si="13"/>
        <v>1.5569460090151152E-2</v>
      </c>
    </row>
    <row r="898" spans="1:3" x14ac:dyDescent="0.35">
      <c r="A898" s="1">
        <v>41437</v>
      </c>
      <c r="B898">
        <v>43.748649999999998</v>
      </c>
      <c r="C898">
        <f t="shared" ref="C898:C961" si="14">LN(B898/B899)</f>
        <v>3.6112181229538422E-3</v>
      </c>
    </row>
    <row r="899" spans="1:3" x14ac:dyDescent="0.35">
      <c r="A899" s="1">
        <v>41436</v>
      </c>
      <c r="B899">
        <v>43.590949000000002</v>
      </c>
      <c r="C899">
        <f t="shared" si="14"/>
        <v>3.1973053089024007E-3</v>
      </c>
    </row>
    <row r="900" spans="1:3" x14ac:dyDescent="0.35">
      <c r="A900" s="1">
        <v>41435</v>
      </c>
      <c r="B900">
        <v>43.451797999999997</v>
      </c>
      <c r="C900">
        <f t="shared" si="14"/>
        <v>-1.2801629066705698E-3</v>
      </c>
    </row>
    <row r="901" spans="1:3" x14ac:dyDescent="0.35">
      <c r="A901" s="1">
        <v>41432</v>
      </c>
      <c r="B901">
        <v>43.507458999999997</v>
      </c>
      <c r="C901">
        <f t="shared" si="14"/>
        <v>1.6554188031985922E-2</v>
      </c>
    </row>
    <row r="902" spans="1:3" x14ac:dyDescent="0.35">
      <c r="A902" s="1">
        <v>41431</v>
      </c>
      <c r="B902">
        <v>42.793157000000001</v>
      </c>
      <c r="C902">
        <f t="shared" si="14"/>
        <v>2.3874345179425377E-3</v>
      </c>
    </row>
    <row r="903" spans="1:3" x14ac:dyDescent="0.35">
      <c r="A903" s="1">
        <v>41430</v>
      </c>
      <c r="B903">
        <v>42.691113000000001</v>
      </c>
      <c r="C903">
        <f t="shared" si="14"/>
        <v>-1.0161191892168105E-2</v>
      </c>
    </row>
    <row r="904" spans="1:3" x14ac:dyDescent="0.35">
      <c r="A904" s="1">
        <v>41429</v>
      </c>
      <c r="B904">
        <v>43.127116999999998</v>
      </c>
      <c r="C904">
        <f t="shared" si="14"/>
        <v>-1.5791987932381388E-2</v>
      </c>
    </row>
    <row r="905" spans="1:3" x14ac:dyDescent="0.35">
      <c r="A905" s="1">
        <v>41428</v>
      </c>
      <c r="B905">
        <v>43.813586000000001</v>
      </c>
      <c r="C905">
        <f t="shared" si="14"/>
        <v>5.7330999555636588E-3</v>
      </c>
    </row>
    <row r="906" spans="1:3" x14ac:dyDescent="0.35">
      <c r="A906" s="1">
        <v>41425</v>
      </c>
      <c r="B906">
        <v>43.563116999999998</v>
      </c>
      <c r="C906">
        <f t="shared" si="14"/>
        <v>-1.5006055813832575E-2</v>
      </c>
    </row>
    <row r="907" spans="1:3" x14ac:dyDescent="0.35">
      <c r="A907" s="1">
        <v>41424</v>
      </c>
      <c r="B907">
        <v>44.221756999999997</v>
      </c>
      <c r="C907">
        <f t="shared" si="14"/>
        <v>1.2241552497832603E-2</v>
      </c>
    </row>
    <row r="908" spans="1:3" x14ac:dyDescent="0.35">
      <c r="A908" s="1">
        <v>41423</v>
      </c>
      <c r="B908">
        <v>43.683714000000002</v>
      </c>
      <c r="C908">
        <f t="shared" si="14"/>
        <v>-4.0266809006002146E-3</v>
      </c>
    </row>
    <row r="909" spans="1:3" x14ac:dyDescent="0.35">
      <c r="A909" s="1">
        <v>41422</v>
      </c>
      <c r="B909">
        <v>43.859969</v>
      </c>
      <c r="C909">
        <f t="shared" si="14"/>
        <v>2.3292969387667664E-3</v>
      </c>
    </row>
    <row r="910" spans="1:3" x14ac:dyDescent="0.35">
      <c r="A910" s="1">
        <v>41418</v>
      </c>
      <c r="B910">
        <v>43.757925</v>
      </c>
      <c r="C910">
        <f t="shared" si="14"/>
        <v>0</v>
      </c>
    </row>
    <row r="911" spans="1:3" x14ac:dyDescent="0.35">
      <c r="A911" s="1">
        <v>41417</v>
      </c>
      <c r="B911">
        <v>43.757925</v>
      </c>
      <c r="C911">
        <f t="shared" si="14"/>
        <v>-8.8646030098255175E-3</v>
      </c>
    </row>
    <row r="912" spans="1:3" x14ac:dyDescent="0.35">
      <c r="A912" s="1">
        <v>41416</v>
      </c>
      <c r="B912">
        <v>44.147545999999998</v>
      </c>
      <c r="C912">
        <f t="shared" si="14"/>
        <v>-7.7446569042971406E-3</v>
      </c>
    </row>
    <row r="913" spans="1:3" x14ac:dyDescent="0.35">
      <c r="A913" s="1">
        <v>41415</v>
      </c>
      <c r="B913">
        <v>44.490780999999998</v>
      </c>
      <c r="C913">
        <f t="shared" si="14"/>
        <v>-1.2502862370459915E-3</v>
      </c>
    </row>
    <row r="914" spans="1:3" x14ac:dyDescent="0.35">
      <c r="A914" s="1">
        <v>41414</v>
      </c>
      <c r="B914">
        <v>44.546441999999999</v>
      </c>
      <c r="C914">
        <f t="shared" si="14"/>
        <v>4.8011601559452199E-3</v>
      </c>
    </row>
    <row r="915" spans="1:3" x14ac:dyDescent="0.35">
      <c r="A915" s="1">
        <v>41411</v>
      </c>
      <c r="B915">
        <v>44.333080000000002</v>
      </c>
      <c r="C915">
        <f t="shared" si="14"/>
        <v>1.6668837295133188E-2</v>
      </c>
    </row>
    <row r="916" spans="1:3" x14ac:dyDescent="0.35">
      <c r="A916" s="1">
        <v>41410</v>
      </c>
      <c r="B916">
        <v>43.600223999999997</v>
      </c>
      <c r="C916">
        <f t="shared" si="14"/>
        <v>4.9056115727333241E-3</v>
      </c>
    </row>
    <row r="917" spans="1:3" x14ac:dyDescent="0.35">
      <c r="A917" s="1">
        <v>41409</v>
      </c>
      <c r="B917">
        <v>43.386862000000001</v>
      </c>
      <c r="C917">
        <f t="shared" si="14"/>
        <v>1.0964365679959681E-2</v>
      </c>
    </row>
    <row r="918" spans="1:3" x14ac:dyDescent="0.35">
      <c r="A918" s="1">
        <v>41408</v>
      </c>
      <c r="B918">
        <v>42.913750999999998</v>
      </c>
      <c r="C918">
        <f t="shared" si="14"/>
        <v>2.164001184275574E-3</v>
      </c>
    </row>
    <row r="919" spans="1:3" x14ac:dyDescent="0.35">
      <c r="A919" s="1">
        <v>41407</v>
      </c>
      <c r="B919">
        <v>42.820985999999998</v>
      </c>
      <c r="C919">
        <f t="shared" si="14"/>
        <v>-4.3233993344000228E-3</v>
      </c>
    </row>
    <row r="920" spans="1:3" x14ac:dyDescent="0.35">
      <c r="A920" s="1">
        <v>41404</v>
      </c>
      <c r="B920">
        <v>43.006518999999997</v>
      </c>
      <c r="C920">
        <f t="shared" si="14"/>
        <v>7.143702009552136E-3</v>
      </c>
    </row>
    <row r="921" spans="1:3" x14ac:dyDescent="0.35">
      <c r="A921" s="1">
        <v>41403</v>
      </c>
      <c r="B921">
        <v>42.700387999999997</v>
      </c>
      <c r="C921">
        <f t="shared" si="14"/>
        <v>-7.3593437358085234E-3</v>
      </c>
    </row>
    <row r="922" spans="1:3" x14ac:dyDescent="0.35">
      <c r="A922" s="1">
        <v>41402</v>
      </c>
      <c r="B922">
        <v>43.015794</v>
      </c>
      <c r="C922">
        <f t="shared" si="14"/>
        <v>-1.7238099127330241E-3</v>
      </c>
    </row>
    <row r="923" spans="1:3" x14ac:dyDescent="0.35">
      <c r="A923" s="1">
        <v>41401</v>
      </c>
      <c r="B923">
        <v>43.090009000000002</v>
      </c>
      <c r="C923">
        <f t="shared" si="14"/>
        <v>1.0605046736686016E-2</v>
      </c>
    </row>
    <row r="924" spans="1:3" x14ac:dyDescent="0.35">
      <c r="A924" s="1">
        <v>41400</v>
      </c>
      <c r="B924">
        <v>42.635452000000001</v>
      </c>
      <c r="C924">
        <f t="shared" si="14"/>
        <v>-9.3124737715348897E-3</v>
      </c>
    </row>
    <row r="925" spans="1:3" x14ac:dyDescent="0.35">
      <c r="A925" s="1">
        <v>41397</v>
      </c>
      <c r="B925">
        <v>43.034348000000001</v>
      </c>
      <c r="C925">
        <f t="shared" si="14"/>
        <v>4.9702780082382754E-3</v>
      </c>
    </row>
    <row r="926" spans="1:3" x14ac:dyDescent="0.35">
      <c r="A926" s="1">
        <v>41396</v>
      </c>
      <c r="B926">
        <v>42.820985999999998</v>
      </c>
      <c r="C926">
        <f t="shared" si="14"/>
        <v>4.9288583751728489E-2</v>
      </c>
    </row>
    <row r="927" spans="1:3" x14ac:dyDescent="0.35">
      <c r="A927" s="1">
        <v>41395</v>
      </c>
      <c r="B927">
        <v>40.761569999999999</v>
      </c>
      <c r="C927">
        <f t="shared" si="14"/>
        <v>-6.3521570282495925E-3</v>
      </c>
    </row>
    <row r="928" spans="1:3" x14ac:dyDescent="0.35">
      <c r="A928" s="1">
        <v>41394</v>
      </c>
      <c r="B928">
        <v>41.021318000000001</v>
      </c>
      <c r="C928">
        <f t="shared" si="14"/>
        <v>4.9875621100849386E-3</v>
      </c>
    </row>
    <row r="929" spans="1:3" x14ac:dyDescent="0.35">
      <c r="A929" s="1">
        <v>41393</v>
      </c>
      <c r="B929">
        <v>40.817231</v>
      </c>
      <c r="C929">
        <f t="shared" si="14"/>
        <v>4.5466627215934806E-4</v>
      </c>
    </row>
    <row r="930" spans="1:3" x14ac:dyDescent="0.35">
      <c r="A930" s="1">
        <v>41390</v>
      </c>
      <c r="B930">
        <v>40.798676999999998</v>
      </c>
      <c r="C930">
        <f t="shared" si="14"/>
        <v>-5.4422283822441776E-3</v>
      </c>
    </row>
    <row r="931" spans="1:3" x14ac:dyDescent="0.35">
      <c r="A931" s="1">
        <v>41389</v>
      </c>
      <c r="B931">
        <v>41.021318000000001</v>
      </c>
      <c r="C931">
        <f t="shared" si="14"/>
        <v>-3.8369962760589583E-3</v>
      </c>
    </row>
    <row r="932" spans="1:3" x14ac:dyDescent="0.35">
      <c r="A932" s="1">
        <v>41388</v>
      </c>
      <c r="B932">
        <v>41.179018999999997</v>
      </c>
      <c r="C932">
        <f t="shared" si="14"/>
        <v>1.3380402777551882E-2</v>
      </c>
    </row>
    <row r="933" spans="1:3" x14ac:dyDescent="0.35">
      <c r="A933" s="1">
        <v>41387</v>
      </c>
      <c r="B933">
        <v>40.631697000000003</v>
      </c>
      <c r="C933">
        <f t="shared" si="14"/>
        <v>9.6352619780854659E-3</v>
      </c>
    </row>
    <row r="934" spans="1:3" x14ac:dyDescent="0.35">
      <c r="A934" s="1">
        <v>41386</v>
      </c>
      <c r="B934">
        <v>40.242080000000001</v>
      </c>
      <c r="C934">
        <f t="shared" si="14"/>
        <v>7.1718325612507338E-3</v>
      </c>
    </row>
    <row r="935" spans="1:3" x14ac:dyDescent="0.35">
      <c r="A935" s="1">
        <v>41383</v>
      </c>
      <c r="B935">
        <v>39.954503000000003</v>
      </c>
      <c r="C935">
        <f t="shared" si="14"/>
        <v>8.627758515592672E-3</v>
      </c>
    </row>
    <row r="936" spans="1:3" x14ac:dyDescent="0.35">
      <c r="A936" s="1">
        <v>41382</v>
      </c>
      <c r="B936">
        <v>39.611268000000003</v>
      </c>
      <c r="C936">
        <f t="shared" si="14"/>
        <v>2.5794596064970428E-3</v>
      </c>
    </row>
    <row r="937" spans="1:3" x14ac:dyDescent="0.35">
      <c r="A937" s="1">
        <v>41381</v>
      </c>
      <c r="B937">
        <v>39.509224000000003</v>
      </c>
      <c r="C937">
        <f t="shared" si="14"/>
        <v>-1.2367415236078753E-2</v>
      </c>
    </row>
    <row r="938" spans="1:3" x14ac:dyDescent="0.35">
      <c r="A938" s="1">
        <v>41380</v>
      </c>
      <c r="B938">
        <v>40.000884999999997</v>
      </c>
      <c r="C938">
        <f t="shared" si="14"/>
        <v>2.5542779509176057E-3</v>
      </c>
    </row>
    <row r="939" spans="1:3" x14ac:dyDescent="0.35">
      <c r="A939" s="1">
        <v>41379</v>
      </c>
      <c r="B939">
        <v>39.898842000000002</v>
      </c>
      <c r="C939">
        <f t="shared" si="14"/>
        <v>-6.0269393105122178E-3</v>
      </c>
    </row>
    <row r="940" spans="1:3" x14ac:dyDescent="0.35">
      <c r="A940" s="1">
        <v>41376</v>
      </c>
      <c r="B940">
        <v>40.140036000000002</v>
      </c>
      <c r="C940">
        <f t="shared" si="14"/>
        <v>-5.3013888575828292E-3</v>
      </c>
    </row>
    <row r="941" spans="1:3" x14ac:dyDescent="0.35">
      <c r="A941" s="1">
        <v>41375</v>
      </c>
      <c r="B941">
        <v>40.353399000000003</v>
      </c>
      <c r="C941">
        <f t="shared" si="14"/>
        <v>1.272427988465423E-2</v>
      </c>
    </row>
    <row r="942" spans="1:3" x14ac:dyDescent="0.35">
      <c r="A942" s="1">
        <v>41374</v>
      </c>
      <c r="B942">
        <v>39.843184000000001</v>
      </c>
      <c r="C942">
        <f t="shared" si="14"/>
        <v>1.6311189780439561E-3</v>
      </c>
    </row>
    <row r="943" spans="1:3" x14ac:dyDescent="0.35">
      <c r="A943" s="1">
        <v>41373</v>
      </c>
      <c r="B943">
        <v>39.778247999999998</v>
      </c>
      <c r="C943">
        <f t="shared" si="14"/>
        <v>2.5686177057883497E-3</v>
      </c>
    </row>
    <row r="944" spans="1:3" x14ac:dyDescent="0.35">
      <c r="A944" s="1">
        <v>41372</v>
      </c>
      <c r="B944">
        <v>39.676203999999998</v>
      </c>
      <c r="C944">
        <f t="shared" si="14"/>
        <v>7.5099944956056415E-3</v>
      </c>
    </row>
    <row r="945" spans="1:3" x14ac:dyDescent="0.35">
      <c r="A945" s="1">
        <v>41369</v>
      </c>
      <c r="B945">
        <v>39.379351999999997</v>
      </c>
      <c r="C945">
        <f t="shared" si="14"/>
        <v>-1.882742048075316E-3</v>
      </c>
    </row>
    <row r="946" spans="1:3" x14ac:dyDescent="0.35">
      <c r="A946" s="1">
        <v>41368</v>
      </c>
      <c r="B946">
        <v>39.453563000000003</v>
      </c>
      <c r="C946">
        <f t="shared" si="14"/>
        <v>3.5330891184697541E-3</v>
      </c>
    </row>
    <row r="947" spans="1:3" x14ac:dyDescent="0.35">
      <c r="A947" s="1">
        <v>41367</v>
      </c>
      <c r="B947">
        <v>39.314416000000001</v>
      </c>
      <c r="C947">
        <f t="shared" si="14"/>
        <v>7.8172114861004022E-3</v>
      </c>
    </row>
    <row r="948" spans="1:3" x14ac:dyDescent="0.35">
      <c r="A948" s="1">
        <v>41366</v>
      </c>
      <c r="B948">
        <v>39.008285000000001</v>
      </c>
      <c r="C948">
        <f t="shared" si="14"/>
        <v>4.7676187025211736E-3</v>
      </c>
    </row>
    <row r="949" spans="1:3" x14ac:dyDescent="0.35">
      <c r="A949" s="1">
        <v>41365</v>
      </c>
      <c r="B949">
        <v>38.822750999999997</v>
      </c>
      <c r="C949">
        <f t="shared" si="14"/>
        <v>5.5109555281463779E-3</v>
      </c>
    </row>
    <row r="950" spans="1:3" x14ac:dyDescent="0.35">
      <c r="A950" s="1">
        <v>41361</v>
      </c>
      <c r="B950">
        <v>38.609389</v>
      </c>
      <c r="C950">
        <f t="shared" si="14"/>
        <v>-2.1600927016447564E-3</v>
      </c>
    </row>
    <row r="951" spans="1:3" x14ac:dyDescent="0.35">
      <c r="A951" s="1">
        <v>41360</v>
      </c>
      <c r="B951">
        <v>38.692878999999998</v>
      </c>
      <c r="C951">
        <f t="shared" si="14"/>
        <v>-4.6642550878557261E-3</v>
      </c>
    </row>
    <row r="952" spans="1:3" x14ac:dyDescent="0.35">
      <c r="A952" s="1">
        <v>41359</v>
      </c>
      <c r="B952">
        <v>38.873773999999997</v>
      </c>
      <c r="C952">
        <f t="shared" si="14"/>
        <v>3.0868114868263163E-3</v>
      </c>
    </row>
    <row r="953" spans="1:3" x14ac:dyDescent="0.35">
      <c r="A953" s="1">
        <v>41358</v>
      </c>
      <c r="B953">
        <v>38.753962999999999</v>
      </c>
      <c r="C953">
        <f t="shared" si="14"/>
        <v>-9.5080539393695E-4</v>
      </c>
    </row>
    <row r="954" spans="1:3" x14ac:dyDescent="0.35">
      <c r="A954" s="1">
        <v>41355</v>
      </c>
      <c r="B954">
        <v>38.790827999999998</v>
      </c>
      <c r="C954">
        <f t="shared" si="14"/>
        <v>2.8550808738680854E-3</v>
      </c>
    </row>
    <row r="955" spans="1:3" x14ac:dyDescent="0.35">
      <c r="A955" s="1">
        <v>41354</v>
      </c>
      <c r="B955">
        <v>38.680235000000003</v>
      </c>
      <c r="C955">
        <f t="shared" si="14"/>
        <v>-4.0422855454641474E-3</v>
      </c>
    </row>
    <row r="956" spans="1:3" x14ac:dyDescent="0.35">
      <c r="A956" s="1">
        <v>41353</v>
      </c>
      <c r="B956">
        <v>38.836908000000001</v>
      </c>
      <c r="C956">
        <f t="shared" si="14"/>
        <v>-4.9710022522999634E-3</v>
      </c>
    </row>
    <row r="957" spans="1:3" x14ac:dyDescent="0.35">
      <c r="A957" s="1">
        <v>41352</v>
      </c>
      <c r="B957">
        <v>39.030447000000002</v>
      </c>
      <c r="C957">
        <f t="shared" si="14"/>
        <v>-8.5495139532817163E-2</v>
      </c>
    </row>
    <row r="958" spans="1:3" x14ac:dyDescent="0.35">
      <c r="A958" s="1">
        <v>41351</v>
      </c>
      <c r="B958">
        <v>42.514158999999999</v>
      </c>
      <c r="C958">
        <f t="shared" si="14"/>
        <v>-9.7077825860316744E-3</v>
      </c>
    </row>
    <row r="959" spans="1:3" x14ac:dyDescent="0.35">
      <c r="A959" s="1">
        <v>41348</v>
      </c>
      <c r="B959">
        <v>42.928887000000003</v>
      </c>
      <c r="C959">
        <f t="shared" si="14"/>
        <v>-1.0889369609133078E-2</v>
      </c>
    </row>
    <row r="960" spans="1:3" x14ac:dyDescent="0.35">
      <c r="A960" s="1">
        <v>41347</v>
      </c>
      <c r="B960">
        <v>43.398910000000001</v>
      </c>
      <c r="C960">
        <f t="shared" si="14"/>
        <v>5.3231239812828266E-3</v>
      </c>
    </row>
    <row r="961" spans="1:3" x14ac:dyDescent="0.35">
      <c r="A961" s="1">
        <v>41346</v>
      </c>
      <c r="B961">
        <v>43.168506000000001</v>
      </c>
      <c r="C961">
        <f t="shared" si="14"/>
        <v>2.1348859475691355E-4</v>
      </c>
    </row>
    <row r="962" spans="1:3" x14ac:dyDescent="0.35">
      <c r="A962" s="1">
        <v>41345</v>
      </c>
      <c r="B962">
        <v>43.159291000000003</v>
      </c>
      <c r="C962">
        <f t="shared" ref="C962:C1025" si="15">LN(B962/B963)</f>
        <v>1.0683359228368173E-3</v>
      </c>
    </row>
    <row r="963" spans="1:3" x14ac:dyDescent="0.35">
      <c r="A963" s="1">
        <v>41344</v>
      </c>
      <c r="B963">
        <v>43.113207000000003</v>
      </c>
      <c r="C963">
        <f t="shared" si="15"/>
        <v>1.0745856194334543E-2</v>
      </c>
    </row>
    <row r="964" spans="1:3" x14ac:dyDescent="0.35">
      <c r="A964" s="1">
        <v>41341</v>
      </c>
      <c r="B964">
        <v>42.652399000000003</v>
      </c>
      <c r="C964">
        <f t="shared" si="15"/>
        <v>8.4626661478987512E-3</v>
      </c>
    </row>
    <row r="965" spans="1:3" x14ac:dyDescent="0.35">
      <c r="A965" s="1">
        <v>41340</v>
      </c>
      <c r="B965">
        <v>42.292968999999999</v>
      </c>
      <c r="C965">
        <f t="shared" si="15"/>
        <v>-4.9994732538834715E-3</v>
      </c>
    </row>
    <row r="966" spans="1:3" x14ac:dyDescent="0.35">
      <c r="A966" s="1">
        <v>41339</v>
      </c>
      <c r="B966">
        <v>42.504941000000002</v>
      </c>
      <c r="C966">
        <f t="shared" si="15"/>
        <v>-3.4631928940151492E-3</v>
      </c>
    </row>
    <row r="967" spans="1:3" x14ac:dyDescent="0.35">
      <c r="A967" s="1">
        <v>41338</v>
      </c>
      <c r="B967">
        <v>42.652399000000003</v>
      </c>
      <c r="C967">
        <f t="shared" si="15"/>
        <v>6.4840348544553E-4</v>
      </c>
    </row>
    <row r="968" spans="1:3" x14ac:dyDescent="0.35">
      <c r="A968" s="1">
        <v>41337</v>
      </c>
      <c r="B968">
        <v>42.624752000000001</v>
      </c>
      <c r="C968">
        <f t="shared" si="15"/>
        <v>-5.6058506416807406E-3</v>
      </c>
    </row>
    <row r="969" spans="1:3" x14ac:dyDescent="0.35">
      <c r="A969" s="1">
        <v>41334</v>
      </c>
      <c r="B969">
        <v>42.864370999999998</v>
      </c>
      <c r="C969">
        <f t="shared" si="15"/>
        <v>6.4711214082098295E-3</v>
      </c>
    </row>
    <row r="970" spans="1:3" x14ac:dyDescent="0.35">
      <c r="A970" s="1">
        <v>41333</v>
      </c>
      <c r="B970">
        <v>42.587885999999997</v>
      </c>
      <c r="C970">
        <f t="shared" si="15"/>
        <v>-1.081412886702042E-3</v>
      </c>
    </row>
    <row r="971" spans="1:3" x14ac:dyDescent="0.35">
      <c r="A971" s="1">
        <v>41332</v>
      </c>
      <c r="B971">
        <v>42.633966000000001</v>
      </c>
      <c r="C971">
        <f t="shared" si="15"/>
        <v>1.2398195499001192E-2</v>
      </c>
    </row>
    <row r="972" spans="1:3" x14ac:dyDescent="0.35">
      <c r="A972" s="1">
        <v>41331</v>
      </c>
      <c r="B972">
        <v>42.108645000000003</v>
      </c>
      <c r="C972">
        <f t="shared" si="15"/>
        <v>1.033992579974027E-2</v>
      </c>
    </row>
    <row r="973" spans="1:3" x14ac:dyDescent="0.35">
      <c r="A973" s="1">
        <v>41330</v>
      </c>
      <c r="B973">
        <v>41.675488000000001</v>
      </c>
      <c r="C973">
        <f t="shared" si="15"/>
        <v>-7.4906828312846507E-3</v>
      </c>
    </row>
    <row r="974" spans="1:3" x14ac:dyDescent="0.35">
      <c r="A974" s="1">
        <v>41327</v>
      </c>
      <c r="B974">
        <v>41.988838000000001</v>
      </c>
      <c r="C974">
        <f t="shared" si="15"/>
        <v>1.7575101856920562E-3</v>
      </c>
    </row>
    <row r="975" spans="1:3" x14ac:dyDescent="0.35">
      <c r="A975" s="1">
        <v>41326</v>
      </c>
      <c r="B975">
        <v>41.915106999999999</v>
      </c>
      <c r="C975">
        <f t="shared" si="15"/>
        <v>-1.2889319796053724E-2</v>
      </c>
    </row>
    <row r="976" spans="1:3" x14ac:dyDescent="0.35">
      <c r="A976" s="1">
        <v>41325</v>
      </c>
      <c r="B976">
        <v>42.458860999999999</v>
      </c>
      <c r="C976">
        <f t="shared" si="15"/>
        <v>-8.4297170861185287E-3</v>
      </c>
    </row>
    <row r="977" spans="1:3" x14ac:dyDescent="0.35">
      <c r="A977" s="1">
        <v>41324</v>
      </c>
      <c r="B977">
        <v>42.818289999999998</v>
      </c>
      <c r="C977">
        <f t="shared" si="15"/>
        <v>-5.1524862420233696E-3</v>
      </c>
    </row>
    <row r="978" spans="1:3" x14ac:dyDescent="0.35">
      <c r="A978" s="1">
        <v>41320</v>
      </c>
      <c r="B978">
        <v>43.039479999999998</v>
      </c>
      <c r="C978">
        <f t="shared" si="15"/>
        <v>1.5102782530523377E-2</v>
      </c>
    </row>
    <row r="979" spans="1:3" x14ac:dyDescent="0.35">
      <c r="A979" s="1">
        <v>41319</v>
      </c>
      <c r="B979">
        <v>42.394348000000001</v>
      </c>
      <c r="C979">
        <f t="shared" si="15"/>
        <v>1.224866730047198E-2</v>
      </c>
    </row>
    <row r="980" spans="1:3" x14ac:dyDescent="0.35">
      <c r="A980" s="1">
        <v>41318</v>
      </c>
      <c r="B980">
        <v>41.878241000000003</v>
      </c>
      <c r="C980">
        <f t="shared" si="15"/>
        <v>-2.1983428836007128E-3</v>
      </c>
    </row>
    <row r="981" spans="1:3" x14ac:dyDescent="0.35">
      <c r="A981" s="1">
        <v>41317</v>
      </c>
      <c r="B981">
        <v>41.970405</v>
      </c>
      <c r="C981">
        <f t="shared" si="15"/>
        <v>7.0515888223935379E-3</v>
      </c>
    </row>
    <row r="982" spans="1:3" x14ac:dyDescent="0.35">
      <c r="A982" s="1">
        <v>41316</v>
      </c>
      <c r="B982">
        <v>41.675488000000001</v>
      </c>
      <c r="C982">
        <f t="shared" si="15"/>
        <v>8.8496419066239583E-4</v>
      </c>
    </row>
    <row r="983" spans="1:3" x14ac:dyDescent="0.35">
      <c r="A983" s="1">
        <v>41313</v>
      </c>
      <c r="B983">
        <v>41.638623000000003</v>
      </c>
      <c r="C983">
        <f t="shared" si="15"/>
        <v>8.6696024720960274E-3</v>
      </c>
    </row>
    <row r="984" spans="1:3" x14ac:dyDescent="0.35">
      <c r="A984" s="1">
        <v>41312</v>
      </c>
      <c r="B984">
        <v>41.279192999999999</v>
      </c>
      <c r="C984">
        <f t="shared" si="15"/>
        <v>1.3260120885957466E-2</v>
      </c>
    </row>
    <row r="985" spans="1:3" x14ac:dyDescent="0.35">
      <c r="A985" s="1">
        <v>41311</v>
      </c>
      <c r="B985">
        <v>40.735439</v>
      </c>
      <c r="C985">
        <f t="shared" si="15"/>
        <v>-1.0801189776536116E-2</v>
      </c>
    </row>
    <row r="986" spans="1:3" x14ac:dyDescent="0.35">
      <c r="A986" s="1">
        <v>41310</v>
      </c>
      <c r="B986">
        <v>41.177815000000002</v>
      </c>
      <c r="C986">
        <f t="shared" si="15"/>
        <v>2.3093633102433703E-2</v>
      </c>
    </row>
    <row r="987" spans="1:3" x14ac:dyDescent="0.35">
      <c r="A987" s="1">
        <v>41309</v>
      </c>
      <c r="B987">
        <v>40.237766000000001</v>
      </c>
      <c r="C987">
        <f t="shared" si="15"/>
        <v>-5.0262947290771387E-3</v>
      </c>
    </row>
    <row r="988" spans="1:3" x14ac:dyDescent="0.35">
      <c r="A988" s="1">
        <v>41306</v>
      </c>
      <c r="B988">
        <v>40.440522000000001</v>
      </c>
      <c r="C988">
        <f t="shared" si="15"/>
        <v>1.5965301382001324E-3</v>
      </c>
    </row>
    <row r="989" spans="1:3" x14ac:dyDescent="0.35">
      <c r="A989" s="1">
        <v>41305</v>
      </c>
      <c r="B989">
        <v>40.376009000000003</v>
      </c>
      <c r="C989">
        <f t="shared" si="15"/>
        <v>-1.9663868511556697E-2</v>
      </c>
    </row>
    <row r="990" spans="1:3" x14ac:dyDescent="0.35">
      <c r="A990" s="1">
        <v>41304</v>
      </c>
      <c r="B990">
        <v>41.177815000000002</v>
      </c>
      <c r="C990">
        <f t="shared" si="15"/>
        <v>-6.6919510687152677E-3</v>
      </c>
    </row>
    <row r="991" spans="1:3" x14ac:dyDescent="0.35">
      <c r="A991" s="1">
        <v>41303</v>
      </c>
      <c r="B991">
        <v>41.454298999999999</v>
      </c>
      <c r="C991">
        <f t="shared" si="15"/>
        <v>7.5876399900085189E-3</v>
      </c>
    </row>
    <row r="992" spans="1:3" x14ac:dyDescent="0.35">
      <c r="A992" s="1">
        <v>41302</v>
      </c>
      <c r="B992">
        <v>41.140948999999999</v>
      </c>
      <c r="C992">
        <f t="shared" si="15"/>
        <v>-5.8075196259811607E-3</v>
      </c>
    </row>
    <row r="993" spans="1:3" x14ac:dyDescent="0.35">
      <c r="A993" s="1">
        <v>41299</v>
      </c>
      <c r="B993">
        <v>41.380571000000003</v>
      </c>
      <c r="C993">
        <f t="shared" si="15"/>
        <v>3.7934071961628125E-3</v>
      </c>
    </row>
    <row r="994" spans="1:3" x14ac:dyDescent="0.35">
      <c r="A994" s="1">
        <v>41298</v>
      </c>
      <c r="B994">
        <v>41.223894999999999</v>
      </c>
      <c r="C994">
        <f t="shared" si="15"/>
        <v>-7.3505569661137015E-3</v>
      </c>
    </row>
    <row r="995" spans="1:3" x14ac:dyDescent="0.35">
      <c r="A995" s="1">
        <v>41297</v>
      </c>
      <c r="B995">
        <v>41.528030000000001</v>
      </c>
      <c r="C995">
        <f t="shared" si="15"/>
        <v>1.0933997178375253E-2</v>
      </c>
    </row>
    <row r="996" spans="1:3" x14ac:dyDescent="0.35">
      <c r="A996" s="1">
        <v>41296</v>
      </c>
      <c r="B996">
        <v>41.076436000000001</v>
      </c>
      <c r="C996">
        <f t="shared" si="15"/>
        <v>-1.5693277824430408E-3</v>
      </c>
    </row>
    <row r="997" spans="1:3" x14ac:dyDescent="0.35">
      <c r="A997" s="1">
        <v>41292</v>
      </c>
      <c r="B997">
        <v>41.140948999999999</v>
      </c>
      <c r="C997">
        <f t="shared" si="15"/>
        <v>1.0810896553188287E-2</v>
      </c>
    </row>
    <row r="998" spans="1:3" x14ac:dyDescent="0.35">
      <c r="A998" s="1">
        <v>41291</v>
      </c>
      <c r="B998">
        <v>40.698574000000001</v>
      </c>
      <c r="C998">
        <f t="shared" si="15"/>
        <v>9.7850615700168266E-3</v>
      </c>
    </row>
    <row r="999" spans="1:3" x14ac:dyDescent="0.35">
      <c r="A999" s="1">
        <v>41290</v>
      </c>
      <c r="B999">
        <v>40.302278000000001</v>
      </c>
      <c r="C999">
        <f t="shared" si="15"/>
        <v>5.503266545831666E-3</v>
      </c>
    </row>
    <row r="1000" spans="1:3" x14ac:dyDescent="0.35">
      <c r="A1000" s="1">
        <v>41289</v>
      </c>
      <c r="B1000">
        <v>40.081093000000003</v>
      </c>
      <c r="C1000">
        <f t="shared" si="15"/>
        <v>6.9221177490146942E-3</v>
      </c>
    </row>
    <row r="1001" spans="1:3" x14ac:dyDescent="0.35">
      <c r="A1001" s="1">
        <v>41288</v>
      </c>
      <c r="B1001">
        <v>39.804605000000002</v>
      </c>
      <c r="C1001">
        <f t="shared" si="15"/>
        <v>3.0144418679410052E-3</v>
      </c>
    </row>
    <row r="1002" spans="1:3" x14ac:dyDescent="0.35">
      <c r="A1002" s="1">
        <v>41285</v>
      </c>
      <c r="B1002">
        <v>39.684797000000003</v>
      </c>
      <c r="C1002">
        <f t="shared" si="15"/>
        <v>1.6269579052685217E-3</v>
      </c>
    </row>
    <row r="1003" spans="1:3" x14ac:dyDescent="0.35">
      <c r="A1003" s="1">
        <v>41284</v>
      </c>
      <c r="B1003">
        <v>39.620283999999998</v>
      </c>
      <c r="C1003">
        <f t="shared" si="15"/>
        <v>8.1747837568553958E-3</v>
      </c>
    </row>
    <row r="1004" spans="1:3" x14ac:dyDescent="0.35">
      <c r="A1004" s="1">
        <v>41283</v>
      </c>
      <c r="B1004">
        <v>39.297716999999999</v>
      </c>
      <c r="C1004">
        <f t="shared" si="15"/>
        <v>4.9371100820162096E-3</v>
      </c>
    </row>
    <row r="1005" spans="1:3" x14ac:dyDescent="0.35">
      <c r="A1005" s="1">
        <v>41282</v>
      </c>
      <c r="B1005">
        <v>39.104177999999997</v>
      </c>
      <c r="C1005">
        <f t="shared" si="15"/>
        <v>0</v>
      </c>
    </row>
    <row r="1006" spans="1:3" x14ac:dyDescent="0.35">
      <c r="A1006" s="1">
        <v>41281</v>
      </c>
      <c r="B1006">
        <v>39.104177999999997</v>
      </c>
      <c r="C1006">
        <f t="shared" si="15"/>
        <v>-4.7127079039795448E-4</v>
      </c>
    </row>
    <row r="1007" spans="1:3" x14ac:dyDescent="0.35">
      <c r="A1007" s="1">
        <v>41278</v>
      </c>
      <c r="B1007">
        <v>39.122610999999999</v>
      </c>
      <c r="C1007">
        <f t="shared" si="15"/>
        <v>1.5669842958351901E-2</v>
      </c>
    </row>
    <row r="1008" spans="1:3" x14ac:dyDescent="0.35">
      <c r="A1008" s="1">
        <v>41277</v>
      </c>
      <c r="B1008">
        <v>38.514344000000001</v>
      </c>
      <c r="C1008">
        <f t="shared" si="15"/>
        <v>2.3958463235413592E-3</v>
      </c>
    </row>
    <row r="1009" spans="1:3" x14ac:dyDescent="0.35">
      <c r="A1009" s="1">
        <v>41276</v>
      </c>
      <c r="B1009">
        <v>38.422179999999997</v>
      </c>
      <c r="C1009">
        <f t="shared" si="15"/>
        <v>1.2308530491216628E-2</v>
      </c>
    </row>
    <row r="1010" spans="1:3" x14ac:dyDescent="0.35">
      <c r="A1010" s="1">
        <v>41274</v>
      </c>
      <c r="B1010">
        <v>37.952157999999997</v>
      </c>
      <c r="C1010">
        <f t="shared" si="15"/>
        <v>1.123331645466691E-2</v>
      </c>
    </row>
    <row r="1011" spans="1:3" x14ac:dyDescent="0.35">
      <c r="A1011" s="1">
        <v>41271</v>
      </c>
      <c r="B1011">
        <v>37.528215000000003</v>
      </c>
      <c r="C1011">
        <f t="shared" si="15"/>
        <v>-8.6802710741301619E-3</v>
      </c>
    </row>
    <row r="1012" spans="1:3" x14ac:dyDescent="0.35">
      <c r="A1012" s="1">
        <v>41270</v>
      </c>
      <c r="B1012">
        <v>37.855387999999998</v>
      </c>
      <c r="C1012">
        <f t="shared" si="15"/>
        <v>-7.4690412613549586E-3</v>
      </c>
    </row>
    <row r="1013" spans="1:3" x14ac:dyDescent="0.35">
      <c r="A1013" s="1">
        <v>41269</v>
      </c>
      <c r="B1013">
        <v>38.139189999999999</v>
      </c>
      <c r="C1013">
        <f t="shared" si="15"/>
        <v>-2.6369799626615397E-3</v>
      </c>
    </row>
    <row r="1014" spans="1:3" x14ac:dyDescent="0.35">
      <c r="A1014" s="1">
        <v>41267</v>
      </c>
      <c r="B1014">
        <v>38.239894999999997</v>
      </c>
      <c r="C1014">
        <f t="shared" si="15"/>
        <v>-6.2052279189474726E-3</v>
      </c>
    </row>
    <row r="1015" spans="1:3" x14ac:dyDescent="0.35">
      <c r="A1015" s="1">
        <v>41264</v>
      </c>
      <c r="B1015">
        <v>38.477919999999997</v>
      </c>
      <c r="C1015">
        <f t="shared" si="15"/>
        <v>-6.6398578156663755E-3</v>
      </c>
    </row>
    <row r="1016" spans="1:3" x14ac:dyDescent="0.35">
      <c r="A1016" s="1">
        <v>41263</v>
      </c>
      <c r="B1016">
        <v>38.734257999999997</v>
      </c>
      <c r="C1016">
        <f t="shared" si="15"/>
        <v>7.1158543958458036E-3</v>
      </c>
    </row>
    <row r="1017" spans="1:3" x14ac:dyDescent="0.35">
      <c r="A1017" s="1">
        <v>41262</v>
      </c>
      <c r="B1017">
        <v>38.459609</v>
      </c>
      <c r="C1017">
        <f t="shared" si="15"/>
        <v>-1.5119673734631051E-2</v>
      </c>
    </row>
    <row r="1018" spans="1:3" x14ac:dyDescent="0.35">
      <c r="A1018" s="1">
        <v>41261</v>
      </c>
      <c r="B1018">
        <v>39.045524</v>
      </c>
      <c r="C1018">
        <f t="shared" si="15"/>
        <v>7.7675189946319334E-3</v>
      </c>
    </row>
    <row r="1019" spans="1:3" x14ac:dyDescent="0.35">
      <c r="A1019" s="1">
        <v>41260</v>
      </c>
      <c r="B1019">
        <v>38.743411999999999</v>
      </c>
      <c r="C1019">
        <f t="shared" si="15"/>
        <v>0</v>
      </c>
    </row>
    <row r="1020" spans="1:3" x14ac:dyDescent="0.35">
      <c r="A1020" s="1">
        <v>41257</v>
      </c>
      <c r="B1020">
        <v>38.743411999999999</v>
      </c>
      <c r="C1020">
        <f t="shared" si="15"/>
        <v>9.73533366855861E-3</v>
      </c>
    </row>
    <row r="1021" spans="1:3" x14ac:dyDescent="0.35">
      <c r="A1021" s="1">
        <v>41256</v>
      </c>
      <c r="B1021">
        <v>38.368062000000002</v>
      </c>
      <c r="C1021">
        <f t="shared" si="15"/>
        <v>7.1603390843617235E-4</v>
      </c>
    </row>
    <row r="1022" spans="1:3" x14ac:dyDescent="0.35">
      <c r="A1022" s="1">
        <v>41255</v>
      </c>
      <c r="B1022">
        <v>38.340598999999997</v>
      </c>
      <c r="C1022">
        <f t="shared" si="15"/>
        <v>-2.8611945738928929E-3</v>
      </c>
    </row>
    <row r="1023" spans="1:3" x14ac:dyDescent="0.35">
      <c r="A1023" s="1">
        <v>41254</v>
      </c>
      <c r="B1023">
        <v>38.450456000000003</v>
      </c>
      <c r="C1023">
        <f t="shared" si="15"/>
        <v>1.6807120079601102E-2</v>
      </c>
    </row>
    <row r="1024" spans="1:3" x14ac:dyDescent="0.35">
      <c r="A1024" s="1">
        <v>41253</v>
      </c>
      <c r="B1024">
        <v>37.809615000000001</v>
      </c>
      <c r="C1024">
        <f t="shared" si="15"/>
        <v>9.7323883542408517E-3</v>
      </c>
    </row>
    <row r="1025" spans="1:3" x14ac:dyDescent="0.35">
      <c r="A1025" s="1">
        <v>41250</v>
      </c>
      <c r="B1025">
        <v>37.443421999999998</v>
      </c>
      <c r="C1025">
        <f t="shared" si="15"/>
        <v>1.1310748264503769E-2</v>
      </c>
    </row>
    <row r="1026" spans="1:3" x14ac:dyDescent="0.35">
      <c r="A1026" s="1">
        <v>41249</v>
      </c>
      <c r="B1026">
        <v>37.022295</v>
      </c>
      <c r="C1026">
        <f t="shared" ref="C1026:C1089" si="16">LN(B1026/B1027)</f>
        <v>1.2371550874082059E-3</v>
      </c>
    </row>
    <row r="1027" spans="1:3" x14ac:dyDescent="0.35">
      <c r="A1027" s="1">
        <v>41248</v>
      </c>
      <c r="B1027">
        <v>36.976520999999998</v>
      </c>
      <c r="C1027">
        <f t="shared" si="16"/>
        <v>-2.4761297448136683E-4</v>
      </c>
    </row>
    <row r="1028" spans="1:3" x14ac:dyDescent="0.35">
      <c r="A1028" s="1">
        <v>41247</v>
      </c>
      <c r="B1028">
        <v>36.985678</v>
      </c>
      <c r="C1028">
        <f t="shared" si="16"/>
        <v>-2.4721700522459893E-3</v>
      </c>
    </row>
    <row r="1029" spans="1:3" x14ac:dyDescent="0.35">
      <c r="A1029" s="1">
        <v>41246</v>
      </c>
      <c r="B1029">
        <v>37.077226000000003</v>
      </c>
      <c r="C1029">
        <f t="shared" si="16"/>
        <v>1.2353210732215353E-3</v>
      </c>
    </row>
    <row r="1030" spans="1:3" x14ac:dyDescent="0.35">
      <c r="A1030" s="1">
        <v>41243</v>
      </c>
      <c r="B1030">
        <v>37.031452000000002</v>
      </c>
      <c r="C1030">
        <f t="shared" si="16"/>
        <v>3.7152271193452427E-3</v>
      </c>
    </row>
    <row r="1031" spans="1:3" x14ac:dyDescent="0.35">
      <c r="A1031" s="1">
        <v>41242</v>
      </c>
      <c r="B1031">
        <v>36.894126999999997</v>
      </c>
      <c r="C1031">
        <f t="shared" si="16"/>
        <v>1.0476454031392871E-2</v>
      </c>
    </row>
    <row r="1032" spans="1:3" x14ac:dyDescent="0.35">
      <c r="A1032" s="1">
        <v>41241</v>
      </c>
      <c r="B1032">
        <v>36.509625</v>
      </c>
      <c r="C1032">
        <f t="shared" si="16"/>
        <v>8.5621381437004755E-3</v>
      </c>
    </row>
    <row r="1033" spans="1:3" x14ac:dyDescent="0.35">
      <c r="A1033" s="1">
        <v>41240</v>
      </c>
      <c r="B1033">
        <v>36.198359000000004</v>
      </c>
      <c r="C1033">
        <f t="shared" si="16"/>
        <v>-4.0383718155730854E-3</v>
      </c>
    </row>
    <row r="1034" spans="1:3" x14ac:dyDescent="0.35">
      <c r="A1034" s="1">
        <v>41239</v>
      </c>
      <c r="B1034">
        <v>36.344836999999998</v>
      </c>
      <c r="C1034">
        <f t="shared" si="16"/>
        <v>-7.2782555793614442E-3</v>
      </c>
    </row>
    <row r="1035" spans="1:3" x14ac:dyDescent="0.35">
      <c r="A1035" s="1">
        <v>41236</v>
      </c>
      <c r="B1035">
        <v>36.610329</v>
      </c>
      <c r="C1035">
        <f t="shared" si="16"/>
        <v>9.0430334388502103E-3</v>
      </c>
    </row>
    <row r="1036" spans="1:3" x14ac:dyDescent="0.35">
      <c r="A1036" s="1">
        <v>41234</v>
      </c>
      <c r="B1036">
        <v>36.280752999999997</v>
      </c>
      <c r="C1036">
        <f t="shared" si="16"/>
        <v>8.1074714987761538E-3</v>
      </c>
    </row>
    <row r="1037" spans="1:3" x14ac:dyDescent="0.35">
      <c r="A1037" s="1">
        <v>41233</v>
      </c>
      <c r="B1037">
        <v>35.987797</v>
      </c>
      <c r="C1037">
        <f t="shared" si="16"/>
        <v>-8.1074714987761313E-3</v>
      </c>
    </row>
    <row r="1038" spans="1:3" x14ac:dyDescent="0.35">
      <c r="A1038" s="1">
        <v>41232</v>
      </c>
      <c r="B1038">
        <v>36.280752999999997</v>
      </c>
      <c r="C1038">
        <f t="shared" si="16"/>
        <v>6.5823676987796665E-3</v>
      </c>
    </row>
    <row r="1039" spans="1:3" x14ac:dyDescent="0.35">
      <c r="A1039" s="1">
        <v>41229</v>
      </c>
      <c r="B1039">
        <v>36.042724</v>
      </c>
      <c r="C1039">
        <f t="shared" si="16"/>
        <v>2.539808698324236E-4</v>
      </c>
    </row>
    <row r="1040" spans="1:3" x14ac:dyDescent="0.35">
      <c r="A1040" s="1">
        <v>41228</v>
      </c>
      <c r="B1040">
        <v>36.033571000000002</v>
      </c>
      <c r="C1040">
        <f t="shared" si="16"/>
        <v>1.7800359790551489E-3</v>
      </c>
    </row>
    <row r="1041" spans="1:3" x14ac:dyDescent="0.35">
      <c r="A1041" s="1">
        <v>41227</v>
      </c>
      <c r="B1041">
        <v>35.969487000000001</v>
      </c>
      <c r="C1041">
        <f t="shared" si="16"/>
        <v>-1.3148123288984329E-2</v>
      </c>
    </row>
    <row r="1042" spans="1:3" x14ac:dyDescent="0.35">
      <c r="A1042" s="1">
        <v>41226</v>
      </c>
      <c r="B1042">
        <v>36.445540999999999</v>
      </c>
      <c r="C1042">
        <f t="shared" si="16"/>
        <v>-2.2581913190902882E-3</v>
      </c>
    </row>
    <row r="1043" spans="1:3" x14ac:dyDescent="0.35">
      <c r="A1043" s="1">
        <v>41225</v>
      </c>
      <c r="B1043">
        <v>36.527934999999999</v>
      </c>
      <c r="C1043">
        <f t="shared" si="16"/>
        <v>-2.5030835415122362E-3</v>
      </c>
    </row>
    <row r="1044" spans="1:3" x14ac:dyDescent="0.35">
      <c r="A1044" s="1">
        <v>41222</v>
      </c>
      <c r="B1044">
        <v>36.619481999999998</v>
      </c>
      <c r="C1044">
        <f t="shared" si="16"/>
        <v>-1.4989245771370792E-3</v>
      </c>
    </row>
    <row r="1045" spans="1:3" x14ac:dyDescent="0.35">
      <c r="A1045" s="1">
        <v>41221</v>
      </c>
      <c r="B1045">
        <v>36.674413000000001</v>
      </c>
      <c r="C1045">
        <f t="shared" si="16"/>
        <v>-1.6095362210954159E-2</v>
      </c>
    </row>
    <row r="1046" spans="1:3" x14ac:dyDescent="0.35">
      <c r="A1046" s="1">
        <v>41220</v>
      </c>
      <c r="B1046">
        <v>37.269477000000002</v>
      </c>
      <c r="C1046">
        <f t="shared" si="16"/>
        <v>5.1717539784351084E-3</v>
      </c>
    </row>
    <row r="1047" spans="1:3" x14ac:dyDescent="0.35">
      <c r="A1047" s="1">
        <v>41219</v>
      </c>
      <c r="B1047">
        <v>37.077226000000003</v>
      </c>
      <c r="C1047">
        <f t="shared" si="16"/>
        <v>4.9398309988523802E-4</v>
      </c>
    </row>
    <row r="1048" spans="1:3" x14ac:dyDescent="0.35">
      <c r="A1048" s="1">
        <v>41218</v>
      </c>
      <c r="B1048">
        <v>37.058914999999999</v>
      </c>
      <c r="C1048">
        <f t="shared" si="16"/>
        <v>-1.5200071035844132E-2</v>
      </c>
    </row>
    <row r="1049" spans="1:3" x14ac:dyDescent="0.35">
      <c r="A1049" s="1">
        <v>41215</v>
      </c>
      <c r="B1049">
        <v>37.626516000000002</v>
      </c>
      <c r="C1049">
        <f t="shared" si="16"/>
        <v>-4.8544207434666337E-3</v>
      </c>
    </row>
    <row r="1050" spans="1:3" x14ac:dyDescent="0.35">
      <c r="A1050" s="1">
        <v>41214</v>
      </c>
      <c r="B1050">
        <v>37.809615000000001</v>
      </c>
      <c r="C1050">
        <f t="shared" si="16"/>
        <v>4.1246965364357176E-3</v>
      </c>
    </row>
    <row r="1051" spans="1:3" x14ac:dyDescent="0.35">
      <c r="A1051" s="1">
        <v>41213</v>
      </c>
      <c r="B1051">
        <v>37.653982999999997</v>
      </c>
      <c r="C1051">
        <f t="shared" si="16"/>
        <v>1.7165700054493131E-2</v>
      </c>
    </row>
    <row r="1052" spans="1:3" x14ac:dyDescent="0.35">
      <c r="A1052" s="1">
        <v>41208</v>
      </c>
      <c r="B1052">
        <v>37.013142000000002</v>
      </c>
      <c r="C1052">
        <f t="shared" si="16"/>
        <v>-1.1313422688909287E-2</v>
      </c>
    </row>
    <row r="1053" spans="1:3" x14ac:dyDescent="0.35">
      <c r="A1053" s="1">
        <v>41207</v>
      </c>
      <c r="B1053">
        <v>37.434265000000003</v>
      </c>
      <c r="C1053">
        <f t="shared" si="16"/>
        <v>5.1489288784153297E-3</v>
      </c>
    </row>
    <row r="1054" spans="1:3" x14ac:dyDescent="0.35">
      <c r="A1054" s="1">
        <v>41206</v>
      </c>
      <c r="B1054">
        <v>37.242013999999998</v>
      </c>
      <c r="C1054">
        <f t="shared" si="16"/>
        <v>-1.4738604192332415E-3</v>
      </c>
    </row>
    <row r="1055" spans="1:3" x14ac:dyDescent="0.35">
      <c r="A1055" s="1">
        <v>41205</v>
      </c>
      <c r="B1055">
        <v>37.296944000000003</v>
      </c>
      <c r="C1055">
        <f t="shared" si="16"/>
        <v>-2.0168282456879003E-2</v>
      </c>
    </row>
    <row r="1056" spans="1:3" x14ac:dyDescent="0.35">
      <c r="A1056" s="1">
        <v>41204</v>
      </c>
      <c r="B1056">
        <v>38.056795999999999</v>
      </c>
      <c r="C1056">
        <f t="shared" si="16"/>
        <v>7.4852726112307607E-3</v>
      </c>
    </row>
    <row r="1057" spans="1:3" x14ac:dyDescent="0.35">
      <c r="A1057" s="1">
        <v>41201</v>
      </c>
      <c r="B1057">
        <v>37.772993999999997</v>
      </c>
      <c r="C1057">
        <f t="shared" si="16"/>
        <v>-1.1566478679425875E-2</v>
      </c>
    </row>
    <row r="1058" spans="1:3" x14ac:dyDescent="0.35">
      <c r="A1058" s="1">
        <v>41200</v>
      </c>
      <c r="B1058">
        <v>38.212431000000002</v>
      </c>
      <c r="C1058">
        <f t="shared" si="16"/>
        <v>2.6388514744702684E-3</v>
      </c>
    </row>
    <row r="1059" spans="1:3" x14ac:dyDescent="0.35">
      <c r="A1059" s="1">
        <v>41199</v>
      </c>
      <c r="B1059">
        <v>38.111727000000002</v>
      </c>
      <c r="C1059">
        <f t="shared" si="16"/>
        <v>-1.003828437213892E-2</v>
      </c>
    </row>
    <row r="1060" spans="1:3" x14ac:dyDescent="0.35">
      <c r="A1060" s="1">
        <v>41198</v>
      </c>
      <c r="B1060">
        <v>38.496229999999997</v>
      </c>
      <c r="C1060">
        <f t="shared" si="16"/>
        <v>1.0518829369268075E-2</v>
      </c>
    </row>
    <row r="1061" spans="1:3" x14ac:dyDescent="0.35">
      <c r="A1061" s="1">
        <v>41197</v>
      </c>
      <c r="B1061">
        <v>38.093417000000002</v>
      </c>
      <c r="C1061">
        <f t="shared" si="16"/>
        <v>1.745502359429282E-2</v>
      </c>
    </row>
    <row r="1062" spans="1:3" x14ac:dyDescent="0.35">
      <c r="A1062" s="1">
        <v>41194</v>
      </c>
      <c r="B1062">
        <v>37.434265000000003</v>
      </c>
      <c r="C1062">
        <f t="shared" si="16"/>
        <v>-4.8900448636545705E-4</v>
      </c>
    </row>
    <row r="1063" spans="1:3" x14ac:dyDescent="0.35">
      <c r="A1063" s="1">
        <v>41193</v>
      </c>
      <c r="B1063">
        <v>37.452575000000003</v>
      </c>
      <c r="C1063">
        <f t="shared" si="16"/>
        <v>2.6924619115967154E-3</v>
      </c>
    </row>
    <row r="1064" spans="1:3" x14ac:dyDescent="0.35">
      <c r="A1064" s="1">
        <v>41192</v>
      </c>
      <c r="B1064">
        <v>37.351871000000003</v>
      </c>
      <c r="C1064">
        <f t="shared" si="16"/>
        <v>-6.352393258213654E-3</v>
      </c>
    </row>
    <row r="1065" spans="1:3" x14ac:dyDescent="0.35">
      <c r="A1065" s="1">
        <v>41191</v>
      </c>
      <c r="B1065">
        <v>37.5899</v>
      </c>
      <c r="C1065">
        <f t="shared" si="16"/>
        <v>5.1276627670727931E-3</v>
      </c>
    </row>
    <row r="1066" spans="1:3" x14ac:dyDescent="0.35">
      <c r="A1066" s="1">
        <v>41190</v>
      </c>
      <c r="B1066">
        <v>37.397644999999997</v>
      </c>
      <c r="C1066">
        <f t="shared" si="16"/>
        <v>8.1110955996776327E-3</v>
      </c>
    </row>
    <row r="1067" spans="1:3" x14ac:dyDescent="0.35">
      <c r="A1067" s="1">
        <v>41187</v>
      </c>
      <c r="B1067">
        <v>37.095536000000003</v>
      </c>
      <c r="C1067">
        <f t="shared" si="16"/>
        <v>-3.2031749165307394E-3</v>
      </c>
    </row>
    <row r="1068" spans="1:3" x14ac:dyDescent="0.35">
      <c r="A1068" s="1">
        <v>41186</v>
      </c>
      <c r="B1068">
        <v>37.214550000000003</v>
      </c>
      <c r="C1068">
        <f t="shared" si="16"/>
        <v>2.0127443341426337E-2</v>
      </c>
    </row>
    <row r="1069" spans="1:3" x14ac:dyDescent="0.35">
      <c r="A1069" s="1">
        <v>41185</v>
      </c>
      <c r="B1069">
        <v>36.473004000000003</v>
      </c>
      <c r="C1069">
        <f t="shared" si="16"/>
        <v>5.0327395225344242E-3</v>
      </c>
    </row>
    <row r="1070" spans="1:3" x14ac:dyDescent="0.35">
      <c r="A1070" s="1">
        <v>41184</v>
      </c>
      <c r="B1070">
        <v>36.289906000000002</v>
      </c>
      <c r="C1070">
        <f t="shared" si="16"/>
        <v>3.5380047946168601E-3</v>
      </c>
    </row>
    <row r="1071" spans="1:3" x14ac:dyDescent="0.35">
      <c r="A1071" s="1">
        <v>41183</v>
      </c>
      <c r="B1071">
        <v>36.161738999999997</v>
      </c>
      <c r="C1071">
        <f t="shared" si="16"/>
        <v>1.3508548532964416E-2</v>
      </c>
    </row>
    <row r="1072" spans="1:3" x14ac:dyDescent="0.35">
      <c r="A1072" s="1">
        <v>41180</v>
      </c>
      <c r="B1072">
        <v>35.676530999999997</v>
      </c>
      <c r="C1072">
        <f t="shared" si="16"/>
        <v>-1.6794302619797745E-2</v>
      </c>
    </row>
    <row r="1073" spans="1:3" x14ac:dyDescent="0.35">
      <c r="A1073" s="1">
        <v>41179</v>
      </c>
      <c r="B1073">
        <v>36.280752999999997</v>
      </c>
      <c r="C1073">
        <f t="shared" si="16"/>
        <v>1.7513100484291944E-2</v>
      </c>
    </row>
    <row r="1074" spans="1:3" x14ac:dyDescent="0.35">
      <c r="A1074" s="1">
        <v>41178</v>
      </c>
      <c r="B1074">
        <v>35.650896000000003</v>
      </c>
      <c r="C1074">
        <f t="shared" si="16"/>
        <v>3.3235541164790701E-3</v>
      </c>
    </row>
    <row r="1075" spans="1:3" x14ac:dyDescent="0.35">
      <c r="A1075" s="1">
        <v>41177</v>
      </c>
      <c r="B1075">
        <v>35.532604999999997</v>
      </c>
      <c r="C1075">
        <f t="shared" si="16"/>
        <v>3.8485725582523877E-3</v>
      </c>
    </row>
    <row r="1076" spans="1:3" x14ac:dyDescent="0.35">
      <c r="A1076" s="1">
        <v>41176</v>
      </c>
      <c r="B1076">
        <v>35.396118000000001</v>
      </c>
      <c r="C1076">
        <f t="shared" si="16"/>
        <v>7.4829541631179271E-3</v>
      </c>
    </row>
    <row r="1077" spans="1:3" x14ac:dyDescent="0.35">
      <c r="A1077" s="1">
        <v>41173</v>
      </c>
      <c r="B1077">
        <v>35.132238999999998</v>
      </c>
      <c r="C1077">
        <f t="shared" si="16"/>
        <v>1.5552514896006087E-3</v>
      </c>
    </row>
    <row r="1078" spans="1:3" x14ac:dyDescent="0.35">
      <c r="A1078" s="1">
        <v>41172</v>
      </c>
      <c r="B1078">
        <v>35.077641999999997</v>
      </c>
      <c r="C1078">
        <f t="shared" si="16"/>
        <v>7.0285339161055387E-3</v>
      </c>
    </row>
    <row r="1079" spans="1:3" x14ac:dyDescent="0.35">
      <c r="A1079" s="1">
        <v>41171</v>
      </c>
      <c r="B1079">
        <v>34.831961999999997</v>
      </c>
      <c r="C1079">
        <f t="shared" si="16"/>
        <v>-8.3247020318909428E-3</v>
      </c>
    </row>
    <row r="1080" spans="1:3" x14ac:dyDescent="0.35">
      <c r="A1080" s="1">
        <v>41170</v>
      </c>
      <c r="B1080">
        <v>35.123137999999997</v>
      </c>
      <c r="C1080">
        <f t="shared" si="16"/>
        <v>9.6317124825332848E-3</v>
      </c>
    </row>
    <row r="1081" spans="1:3" x14ac:dyDescent="0.35">
      <c r="A1081" s="1">
        <v>41169</v>
      </c>
      <c r="B1081">
        <v>34.786465999999997</v>
      </c>
      <c r="C1081">
        <f t="shared" si="16"/>
        <v>-3.6553387420505032E-3</v>
      </c>
    </row>
    <row r="1082" spans="1:3" x14ac:dyDescent="0.35">
      <c r="A1082" s="1">
        <v>41166</v>
      </c>
      <c r="B1082">
        <v>34.913854999999998</v>
      </c>
      <c r="C1082">
        <f t="shared" si="16"/>
        <v>1.5231328878430369E-2</v>
      </c>
    </row>
    <row r="1083" spans="1:3" x14ac:dyDescent="0.35">
      <c r="A1083" s="1">
        <v>41165</v>
      </c>
      <c r="B1083">
        <v>34.386099999999999</v>
      </c>
      <c r="C1083">
        <f t="shared" si="16"/>
        <v>1.0590697232886357E-3</v>
      </c>
    </row>
    <row r="1084" spans="1:3" x14ac:dyDescent="0.35">
      <c r="A1084" s="1">
        <v>41164</v>
      </c>
      <c r="B1084">
        <v>34.349702000000001</v>
      </c>
      <c r="C1084">
        <f t="shared" si="16"/>
        <v>-9.4912588841480003E-3</v>
      </c>
    </row>
    <row r="1085" spans="1:3" x14ac:dyDescent="0.35">
      <c r="A1085" s="1">
        <v>41163</v>
      </c>
      <c r="B1085">
        <v>34.677275999999999</v>
      </c>
      <c r="C1085">
        <f t="shared" si="16"/>
        <v>-3.6668274058534226E-3</v>
      </c>
    </row>
    <row r="1086" spans="1:3" x14ac:dyDescent="0.35">
      <c r="A1086" s="1">
        <v>41162</v>
      </c>
      <c r="B1086">
        <v>34.804665</v>
      </c>
      <c r="C1086">
        <f t="shared" si="16"/>
        <v>-1.5674399514726046E-3</v>
      </c>
    </row>
    <row r="1087" spans="1:3" x14ac:dyDescent="0.35">
      <c r="A1087" s="1">
        <v>41159</v>
      </c>
      <c r="B1087">
        <v>34.859262000000001</v>
      </c>
      <c r="C1087">
        <f t="shared" si="16"/>
        <v>-2.2710574707321667E-2</v>
      </c>
    </row>
    <row r="1088" spans="1:3" x14ac:dyDescent="0.35">
      <c r="A1088" s="1">
        <v>41158</v>
      </c>
      <c r="B1088">
        <v>35.659993999999998</v>
      </c>
      <c r="C1088">
        <f t="shared" si="16"/>
        <v>5.3729060604136292E-3</v>
      </c>
    </row>
    <row r="1089" spans="1:3" x14ac:dyDescent="0.35">
      <c r="A1089" s="1">
        <v>41157</v>
      </c>
      <c r="B1089">
        <v>35.468910000000001</v>
      </c>
      <c r="C1089">
        <f t="shared" si="16"/>
        <v>-1.8050562742275487E-2</v>
      </c>
    </row>
    <row r="1090" spans="1:3" x14ac:dyDescent="0.35">
      <c r="A1090" s="1">
        <v>41156</v>
      </c>
      <c r="B1090">
        <v>36.114956999999997</v>
      </c>
      <c r="C1090">
        <f t="shared" ref="C1090:C1153" si="17">LN(B1090/B1091)</f>
        <v>3.5335553796032133E-3</v>
      </c>
    </row>
    <row r="1091" spans="1:3" x14ac:dyDescent="0.35">
      <c r="A1091" s="1">
        <v>41152</v>
      </c>
      <c r="B1091">
        <v>35.987568000000003</v>
      </c>
      <c r="C1091">
        <f t="shared" si="17"/>
        <v>-5.055745893044574E-4</v>
      </c>
    </row>
    <row r="1092" spans="1:3" x14ac:dyDescent="0.35">
      <c r="A1092" s="1">
        <v>41151</v>
      </c>
      <c r="B1092">
        <v>36.005766999999999</v>
      </c>
      <c r="C1092">
        <f t="shared" si="17"/>
        <v>-1.1557892789463188E-2</v>
      </c>
    </row>
    <row r="1093" spans="1:3" x14ac:dyDescent="0.35">
      <c r="A1093" s="1">
        <v>41150</v>
      </c>
      <c r="B1093">
        <v>36.424332</v>
      </c>
      <c r="C1093">
        <f t="shared" si="17"/>
        <v>1.1052573676666769E-2</v>
      </c>
    </row>
    <row r="1094" spans="1:3" x14ac:dyDescent="0.35">
      <c r="A1094" s="1">
        <v>41149</v>
      </c>
      <c r="B1094">
        <v>36.023966000000001</v>
      </c>
      <c r="C1094">
        <f t="shared" si="17"/>
        <v>-5.0390860221687303E-3</v>
      </c>
    </row>
    <row r="1095" spans="1:3" x14ac:dyDescent="0.35">
      <c r="A1095" s="1">
        <v>41148</v>
      </c>
      <c r="B1095">
        <v>36.205952000000003</v>
      </c>
      <c r="C1095">
        <f t="shared" si="17"/>
        <v>1.7607904144960758E-3</v>
      </c>
    </row>
    <row r="1096" spans="1:3" x14ac:dyDescent="0.35">
      <c r="A1096" s="1">
        <v>41145</v>
      </c>
      <c r="B1096">
        <v>36.142257000000001</v>
      </c>
      <c r="C1096">
        <f t="shared" si="17"/>
        <v>4.2891893097735841E-3</v>
      </c>
    </row>
    <row r="1097" spans="1:3" x14ac:dyDescent="0.35">
      <c r="A1097" s="1">
        <v>41144</v>
      </c>
      <c r="B1097">
        <v>35.987568000000003</v>
      </c>
      <c r="C1097">
        <f t="shared" si="17"/>
        <v>-1.7683245715523956E-3</v>
      </c>
    </row>
    <row r="1098" spans="1:3" x14ac:dyDescent="0.35">
      <c r="A1098" s="1">
        <v>41143</v>
      </c>
      <c r="B1098">
        <v>36.051262000000001</v>
      </c>
      <c r="C1098">
        <f t="shared" si="17"/>
        <v>-6.0393230617973963E-3</v>
      </c>
    </row>
    <row r="1099" spans="1:3" x14ac:dyDescent="0.35">
      <c r="A1099" s="1">
        <v>41142</v>
      </c>
      <c r="B1099">
        <v>36.269646000000002</v>
      </c>
      <c r="C1099">
        <f t="shared" si="17"/>
        <v>-5.0050380000680825E-3</v>
      </c>
    </row>
    <row r="1100" spans="1:3" x14ac:dyDescent="0.35">
      <c r="A1100" s="1">
        <v>41141</v>
      </c>
      <c r="B1100">
        <v>36.451631999999996</v>
      </c>
      <c r="C1100">
        <f t="shared" si="17"/>
        <v>9.0271611468673036E-3</v>
      </c>
    </row>
    <row r="1101" spans="1:3" x14ac:dyDescent="0.35">
      <c r="A1101" s="1">
        <v>41138</v>
      </c>
      <c r="B1101">
        <v>36.124057999999998</v>
      </c>
      <c r="C1101">
        <f t="shared" si="17"/>
        <v>-4.2729350544844372E-3</v>
      </c>
    </row>
    <row r="1102" spans="1:3" x14ac:dyDescent="0.35">
      <c r="A1102" s="1">
        <v>41137</v>
      </c>
      <c r="B1102">
        <v>36.278744000000003</v>
      </c>
      <c r="C1102">
        <f t="shared" si="17"/>
        <v>1.5059815493208332E-3</v>
      </c>
    </row>
    <row r="1103" spans="1:3" x14ac:dyDescent="0.35">
      <c r="A1103" s="1">
        <v>41136</v>
      </c>
      <c r="B1103">
        <v>36.224150000000002</v>
      </c>
      <c r="C1103">
        <f t="shared" si="17"/>
        <v>1.005276800008288E-3</v>
      </c>
    </row>
    <row r="1104" spans="1:3" x14ac:dyDescent="0.35">
      <c r="A1104" s="1">
        <v>41135</v>
      </c>
      <c r="B1104">
        <v>36.187753000000001</v>
      </c>
      <c r="C1104">
        <f t="shared" si="17"/>
        <v>-5.2664303029309511E-3</v>
      </c>
    </row>
    <row r="1105" spans="1:3" x14ac:dyDescent="0.35">
      <c r="A1105" s="1">
        <v>41134</v>
      </c>
      <c r="B1105">
        <v>36.378836</v>
      </c>
      <c r="C1105">
        <f t="shared" si="17"/>
        <v>-7.2274867201137403E-3</v>
      </c>
    </row>
    <row r="1106" spans="1:3" x14ac:dyDescent="0.35">
      <c r="A1106" s="1">
        <v>41131</v>
      </c>
      <c r="B1106">
        <v>36.642716</v>
      </c>
      <c r="C1106">
        <f t="shared" si="17"/>
        <v>1.7397843502746926E-3</v>
      </c>
    </row>
    <row r="1107" spans="1:3" x14ac:dyDescent="0.35">
      <c r="A1107" s="1">
        <v>41130</v>
      </c>
      <c r="B1107">
        <v>36.579020999999997</v>
      </c>
      <c r="C1107">
        <f t="shared" si="17"/>
        <v>1.1257164118751287E-2</v>
      </c>
    </row>
    <row r="1108" spans="1:3" x14ac:dyDescent="0.35">
      <c r="A1108" s="1">
        <v>41129</v>
      </c>
      <c r="B1108">
        <v>36.169553999999998</v>
      </c>
      <c r="C1108">
        <f t="shared" si="17"/>
        <v>2.2667365798222736E-3</v>
      </c>
    </row>
    <row r="1109" spans="1:3" x14ac:dyDescent="0.35">
      <c r="A1109" s="1">
        <v>41128</v>
      </c>
      <c r="B1109">
        <v>36.08766</v>
      </c>
      <c r="C1109">
        <f t="shared" si="17"/>
        <v>1.3709306867850312E-2</v>
      </c>
    </row>
    <row r="1110" spans="1:3" x14ac:dyDescent="0.35">
      <c r="A1110" s="1">
        <v>41127</v>
      </c>
      <c r="B1110">
        <v>35.596299000000002</v>
      </c>
      <c r="C1110">
        <f t="shared" si="17"/>
        <v>-3.0628707161806483E-3</v>
      </c>
    </row>
    <row r="1111" spans="1:3" x14ac:dyDescent="0.35">
      <c r="A1111" s="1">
        <v>41124</v>
      </c>
      <c r="B1111">
        <v>35.705492999999997</v>
      </c>
      <c r="C1111">
        <f t="shared" si="17"/>
        <v>-4.1188852275200229E-2</v>
      </c>
    </row>
    <row r="1112" spans="1:3" x14ac:dyDescent="0.35">
      <c r="A1112" s="1">
        <v>41123</v>
      </c>
      <c r="B1112">
        <v>37.206868999999998</v>
      </c>
      <c r="C1112">
        <f t="shared" si="17"/>
        <v>-3.932413783786666E-2</v>
      </c>
    </row>
    <row r="1113" spans="1:3" x14ac:dyDescent="0.35">
      <c r="A1113" s="1">
        <v>41122</v>
      </c>
      <c r="B1113">
        <v>38.699145999999999</v>
      </c>
      <c r="C1113">
        <f t="shared" si="17"/>
        <v>-1.3081281365620817E-2</v>
      </c>
    </row>
    <row r="1114" spans="1:3" x14ac:dyDescent="0.35">
      <c r="A1114" s="1">
        <v>41121</v>
      </c>
      <c r="B1114">
        <v>39.208705999999999</v>
      </c>
      <c r="C1114">
        <f t="shared" si="17"/>
        <v>-5.092636770589536E-3</v>
      </c>
    </row>
    <row r="1115" spans="1:3" x14ac:dyDescent="0.35">
      <c r="A1115" s="1">
        <v>41120</v>
      </c>
      <c r="B1115">
        <v>39.408890999999997</v>
      </c>
      <c r="C1115">
        <f t="shared" si="17"/>
        <v>2.2651312125967011E-2</v>
      </c>
    </row>
    <row r="1116" spans="1:3" x14ac:dyDescent="0.35">
      <c r="A1116" s="1">
        <v>41117</v>
      </c>
      <c r="B1116">
        <v>38.526262000000003</v>
      </c>
      <c r="C1116">
        <f t="shared" si="17"/>
        <v>6.3973945110053143E-3</v>
      </c>
    </row>
    <row r="1117" spans="1:3" x14ac:dyDescent="0.35">
      <c r="A1117" s="1">
        <v>41116</v>
      </c>
      <c r="B1117">
        <v>38.280580999999998</v>
      </c>
      <c r="C1117">
        <f t="shared" si="17"/>
        <v>-1.4252161684292144E-3</v>
      </c>
    </row>
    <row r="1118" spans="1:3" x14ac:dyDescent="0.35">
      <c r="A1118" s="1">
        <v>41115</v>
      </c>
      <c r="B1118">
        <v>38.335177999999999</v>
      </c>
      <c r="C1118">
        <f t="shared" si="17"/>
        <v>-7.1180799111421995E-4</v>
      </c>
    </row>
    <row r="1119" spans="1:3" x14ac:dyDescent="0.35">
      <c r="A1119" s="1">
        <v>41114</v>
      </c>
      <c r="B1119">
        <v>38.362475000000003</v>
      </c>
      <c r="C1119">
        <f t="shared" si="17"/>
        <v>-7.5614654351589339E-3</v>
      </c>
    </row>
    <row r="1120" spans="1:3" x14ac:dyDescent="0.35">
      <c r="A1120" s="1">
        <v>41113</v>
      </c>
      <c r="B1120">
        <v>38.653651000000004</v>
      </c>
      <c r="C1120">
        <f t="shared" si="17"/>
        <v>-1.4489593656970851E-2</v>
      </c>
    </row>
    <row r="1121" spans="1:3" x14ac:dyDescent="0.35">
      <c r="A1121" s="1">
        <v>41110</v>
      </c>
      <c r="B1121">
        <v>39.217804000000001</v>
      </c>
      <c r="C1121">
        <f t="shared" si="17"/>
        <v>-9.237982955082687E-3</v>
      </c>
    </row>
    <row r="1122" spans="1:3" x14ac:dyDescent="0.35">
      <c r="A1122" s="1">
        <v>41109</v>
      </c>
      <c r="B1122">
        <v>39.581775999999998</v>
      </c>
      <c r="C1122">
        <f t="shared" si="17"/>
        <v>1.0166410697081225E-2</v>
      </c>
    </row>
    <row r="1123" spans="1:3" x14ac:dyDescent="0.35">
      <c r="A1123" s="1">
        <v>41108</v>
      </c>
      <c r="B1123">
        <v>39.18141</v>
      </c>
      <c r="C1123">
        <f t="shared" si="17"/>
        <v>7.4592344972049668E-3</v>
      </c>
    </row>
    <row r="1124" spans="1:3" x14ac:dyDescent="0.35">
      <c r="A1124" s="1">
        <v>41107</v>
      </c>
      <c r="B1124">
        <v>38.890234</v>
      </c>
      <c r="C1124">
        <f t="shared" si="17"/>
        <v>1.0584633076216038E-2</v>
      </c>
    </row>
    <row r="1125" spans="1:3" x14ac:dyDescent="0.35">
      <c r="A1125" s="1">
        <v>41106</v>
      </c>
      <c r="B1125">
        <v>38.480766000000003</v>
      </c>
      <c r="C1125">
        <f t="shared" si="17"/>
        <v>-5.1886470305489421E-3</v>
      </c>
    </row>
    <row r="1126" spans="1:3" x14ac:dyDescent="0.35">
      <c r="A1126" s="1">
        <v>41103</v>
      </c>
      <c r="B1126">
        <v>38.680948000000001</v>
      </c>
      <c r="C1126">
        <f t="shared" si="17"/>
        <v>1.1831659115577858E-2</v>
      </c>
    </row>
    <row r="1127" spans="1:3" x14ac:dyDescent="0.35">
      <c r="A1127" s="1">
        <v>41102</v>
      </c>
      <c r="B1127">
        <v>38.225985000000001</v>
      </c>
      <c r="C1127">
        <f t="shared" si="17"/>
        <v>-7.8246186597803989E-3</v>
      </c>
    </row>
    <row r="1128" spans="1:3" x14ac:dyDescent="0.35">
      <c r="A1128" s="1">
        <v>41101</v>
      </c>
      <c r="B1128">
        <v>38.526262000000003</v>
      </c>
      <c r="C1128">
        <f t="shared" si="17"/>
        <v>-7.9981658475508123E-3</v>
      </c>
    </row>
    <row r="1129" spans="1:3" x14ac:dyDescent="0.35">
      <c r="A1129" s="1">
        <v>41100</v>
      </c>
      <c r="B1129">
        <v>38.835636999999998</v>
      </c>
      <c r="C1129">
        <f t="shared" si="17"/>
        <v>2.3457259552050872E-3</v>
      </c>
    </row>
    <row r="1130" spans="1:3" x14ac:dyDescent="0.35">
      <c r="A1130" s="1">
        <v>41099</v>
      </c>
      <c r="B1130">
        <v>38.744646000000003</v>
      </c>
      <c r="C1130">
        <f t="shared" si="17"/>
        <v>1.9206333540222862E-2</v>
      </c>
    </row>
    <row r="1131" spans="1:3" x14ac:dyDescent="0.35">
      <c r="A1131" s="1">
        <v>41096</v>
      </c>
      <c r="B1131">
        <v>38.007604000000001</v>
      </c>
      <c r="C1131">
        <f t="shared" si="17"/>
        <v>-1.8971383160212723E-2</v>
      </c>
    </row>
    <row r="1132" spans="1:3" x14ac:dyDescent="0.35">
      <c r="A1132" s="1">
        <v>41095</v>
      </c>
      <c r="B1132">
        <v>38.735543999999997</v>
      </c>
      <c r="C1132">
        <f t="shared" si="17"/>
        <v>-7.4889116102219043E-3</v>
      </c>
    </row>
    <row r="1133" spans="1:3" x14ac:dyDescent="0.35">
      <c r="A1133" s="1">
        <v>41093</v>
      </c>
      <c r="B1133">
        <v>39.026719999999997</v>
      </c>
      <c r="C1133">
        <f t="shared" si="17"/>
        <v>1.1490267089379958E-2</v>
      </c>
    </row>
    <row r="1134" spans="1:3" x14ac:dyDescent="0.35">
      <c r="A1134" s="1">
        <v>41092</v>
      </c>
      <c r="B1134">
        <v>38.580858999999997</v>
      </c>
      <c r="C1134">
        <f t="shared" si="17"/>
        <v>9.4787866601528815E-3</v>
      </c>
    </row>
    <row r="1135" spans="1:3" x14ac:dyDescent="0.35">
      <c r="A1135" s="1">
        <v>41089</v>
      </c>
      <c r="B1135">
        <v>38.216887</v>
      </c>
      <c r="C1135">
        <f t="shared" si="17"/>
        <v>2.5073666631620476E-2</v>
      </c>
    </row>
    <row r="1136" spans="1:3" x14ac:dyDescent="0.35">
      <c r="A1136" s="1">
        <v>41088</v>
      </c>
      <c r="B1136">
        <v>37.270563000000003</v>
      </c>
      <c r="C1136">
        <f t="shared" si="17"/>
        <v>1.55003094890884E-2</v>
      </c>
    </row>
    <row r="1137" spans="1:3" x14ac:dyDescent="0.35">
      <c r="A1137" s="1">
        <v>41087</v>
      </c>
      <c r="B1137">
        <v>36.697311999999997</v>
      </c>
      <c r="C1137">
        <f t="shared" si="17"/>
        <v>-2.5259025395547819E-3</v>
      </c>
    </row>
    <row r="1138" spans="1:3" x14ac:dyDescent="0.35">
      <c r="A1138" s="1">
        <v>41086</v>
      </c>
      <c r="B1138">
        <v>36.790123000000001</v>
      </c>
      <c r="C1138">
        <f t="shared" si="17"/>
        <v>0</v>
      </c>
    </row>
    <row r="1139" spans="1:3" x14ac:dyDescent="0.35">
      <c r="A1139" s="1">
        <v>41085</v>
      </c>
      <c r="B1139">
        <v>36.790123000000001</v>
      </c>
      <c r="C1139">
        <f t="shared" si="17"/>
        <v>-2.4530730088486458E-2</v>
      </c>
    </row>
    <row r="1140" spans="1:3" x14ac:dyDescent="0.35">
      <c r="A1140" s="1">
        <v>41082</v>
      </c>
      <c r="B1140">
        <v>37.703772000000001</v>
      </c>
      <c r="C1140">
        <f t="shared" si="17"/>
        <v>3.3645750640957446E-3</v>
      </c>
    </row>
    <row r="1141" spans="1:3" x14ac:dyDescent="0.35">
      <c r="A1141" s="1">
        <v>41081</v>
      </c>
      <c r="B1141">
        <v>37.577128000000002</v>
      </c>
      <c r="C1141">
        <f t="shared" si="17"/>
        <v>-1.5526363446494008E-2</v>
      </c>
    </row>
    <row r="1142" spans="1:3" x14ac:dyDescent="0.35">
      <c r="A1142" s="1">
        <v>41080</v>
      </c>
      <c r="B1142">
        <v>38.165117000000002</v>
      </c>
      <c r="C1142">
        <f t="shared" si="17"/>
        <v>-9.9057821573719958E-3</v>
      </c>
    </row>
    <row r="1143" spans="1:3" x14ac:dyDescent="0.35">
      <c r="A1143" s="1">
        <v>41079</v>
      </c>
      <c r="B1143">
        <v>38.545051000000001</v>
      </c>
      <c r="C1143">
        <f t="shared" si="17"/>
        <v>9.3921254282154285E-4</v>
      </c>
    </row>
    <row r="1144" spans="1:3" x14ac:dyDescent="0.35">
      <c r="A1144" s="1">
        <v>41078</v>
      </c>
      <c r="B1144">
        <v>38.508865999999998</v>
      </c>
      <c r="C1144">
        <f t="shared" si="17"/>
        <v>2.3518067953354387E-3</v>
      </c>
    </row>
    <row r="1145" spans="1:3" x14ac:dyDescent="0.35">
      <c r="A1145" s="1">
        <v>41075</v>
      </c>
      <c r="B1145">
        <v>38.418407000000002</v>
      </c>
      <c r="C1145">
        <f t="shared" si="17"/>
        <v>1.5423284986710258E-2</v>
      </c>
    </row>
    <row r="1146" spans="1:3" x14ac:dyDescent="0.35">
      <c r="A1146" s="1">
        <v>41074</v>
      </c>
      <c r="B1146">
        <v>37.830415000000002</v>
      </c>
      <c r="C1146">
        <f t="shared" si="17"/>
        <v>6.7178412789985304E-3</v>
      </c>
    </row>
    <row r="1147" spans="1:3" x14ac:dyDescent="0.35">
      <c r="A1147" s="1">
        <v>41073</v>
      </c>
      <c r="B1147">
        <v>37.577128000000002</v>
      </c>
      <c r="C1147">
        <f t="shared" si="17"/>
        <v>-6.0002510070417273E-3</v>
      </c>
    </row>
    <row r="1148" spans="1:3" x14ac:dyDescent="0.35">
      <c r="A1148" s="1">
        <v>41072</v>
      </c>
      <c r="B1148">
        <v>37.803277999999999</v>
      </c>
      <c r="C1148">
        <f t="shared" si="17"/>
        <v>7.4457110503880208E-3</v>
      </c>
    </row>
    <row r="1149" spans="1:3" x14ac:dyDescent="0.35">
      <c r="A1149" s="1">
        <v>41071</v>
      </c>
      <c r="B1149">
        <v>37.522851000000003</v>
      </c>
      <c r="C1149">
        <f t="shared" si="17"/>
        <v>-1.0074484846304188E-2</v>
      </c>
    </row>
    <row r="1150" spans="1:3" x14ac:dyDescent="0.35">
      <c r="A1150" s="1">
        <v>41068</v>
      </c>
      <c r="B1150">
        <v>37.902785000000002</v>
      </c>
      <c r="C1150">
        <f t="shared" si="17"/>
        <v>4.3052181702821161E-3</v>
      </c>
    </row>
    <row r="1151" spans="1:3" x14ac:dyDescent="0.35">
      <c r="A1151" s="1">
        <v>41067</v>
      </c>
      <c r="B1151">
        <v>37.739955999999999</v>
      </c>
      <c r="C1151">
        <f t="shared" si="17"/>
        <v>5.7692666760220633E-3</v>
      </c>
    </row>
    <row r="1152" spans="1:3" x14ac:dyDescent="0.35">
      <c r="A1152" s="1">
        <v>41066</v>
      </c>
      <c r="B1152">
        <v>37.522851000000003</v>
      </c>
      <c r="C1152">
        <f t="shared" si="17"/>
        <v>1.0664170212601982E-2</v>
      </c>
    </row>
    <row r="1153" spans="1:3" x14ac:dyDescent="0.35">
      <c r="A1153" s="1">
        <v>41065</v>
      </c>
      <c r="B1153">
        <v>37.124827000000003</v>
      </c>
      <c r="C1153">
        <f t="shared" si="17"/>
        <v>1.2258045553330219E-2</v>
      </c>
    </row>
    <row r="1154" spans="1:3" x14ac:dyDescent="0.35">
      <c r="A1154" s="1">
        <v>41064</v>
      </c>
      <c r="B1154">
        <v>36.672527000000002</v>
      </c>
      <c r="C1154">
        <f t="shared" ref="C1154:C1217" si="18">LN(B1154/B1155)</f>
        <v>2.4675464453047398E-4</v>
      </c>
    </row>
    <row r="1155" spans="1:3" x14ac:dyDescent="0.35">
      <c r="A1155" s="1">
        <v>41061</v>
      </c>
      <c r="B1155">
        <v>36.663479000000002</v>
      </c>
      <c r="C1155">
        <f t="shared" si="18"/>
        <v>-2.0755288850741228E-2</v>
      </c>
    </row>
    <row r="1156" spans="1:3" x14ac:dyDescent="0.35">
      <c r="A1156" s="1">
        <v>41060</v>
      </c>
      <c r="B1156">
        <v>37.432392</v>
      </c>
      <c r="C1156">
        <f t="shared" si="18"/>
        <v>5.3307819263811234E-3</v>
      </c>
    </row>
    <row r="1157" spans="1:3" x14ac:dyDescent="0.35">
      <c r="A1157" s="1">
        <v>41059</v>
      </c>
      <c r="B1157">
        <v>37.233378999999999</v>
      </c>
      <c r="C1157">
        <f t="shared" si="18"/>
        <v>-1.3034229393480654E-2</v>
      </c>
    </row>
    <row r="1158" spans="1:3" x14ac:dyDescent="0.35">
      <c r="A1158" s="1">
        <v>41058</v>
      </c>
      <c r="B1158">
        <v>37.721863999999997</v>
      </c>
      <c r="C1158">
        <f t="shared" si="18"/>
        <v>7.1973558845120063E-4</v>
      </c>
    </row>
    <row r="1159" spans="1:3" x14ac:dyDescent="0.35">
      <c r="A1159" s="1">
        <v>41054</v>
      </c>
      <c r="B1159">
        <v>37.694724000000001</v>
      </c>
      <c r="C1159">
        <f t="shared" si="18"/>
        <v>4.8111124887733328E-3</v>
      </c>
    </row>
    <row r="1160" spans="1:3" x14ac:dyDescent="0.35">
      <c r="A1160" s="1">
        <v>41053</v>
      </c>
      <c r="B1160">
        <v>37.513806000000002</v>
      </c>
      <c r="C1160">
        <f t="shared" si="18"/>
        <v>1.1398221070957178E-2</v>
      </c>
    </row>
    <row r="1161" spans="1:3" x14ac:dyDescent="0.35">
      <c r="A1161" s="1">
        <v>41052</v>
      </c>
      <c r="B1161">
        <v>37.088642999999998</v>
      </c>
      <c r="C1161">
        <f t="shared" si="18"/>
        <v>-6.0790390498092388E-3</v>
      </c>
    </row>
    <row r="1162" spans="1:3" x14ac:dyDescent="0.35">
      <c r="A1162" s="1">
        <v>41051</v>
      </c>
      <c r="B1162">
        <v>37.314793000000002</v>
      </c>
      <c r="C1162">
        <f t="shared" si="18"/>
        <v>-2.4212791679577269E-3</v>
      </c>
    </row>
    <row r="1163" spans="1:3" x14ac:dyDescent="0.35">
      <c r="A1163" s="1">
        <v>41050</v>
      </c>
      <c r="B1163">
        <v>37.405251999999997</v>
      </c>
      <c r="C1163">
        <f t="shared" si="18"/>
        <v>9.4764300473731116E-3</v>
      </c>
    </row>
    <row r="1164" spans="1:3" x14ac:dyDescent="0.35">
      <c r="A1164" s="1">
        <v>41047</v>
      </c>
      <c r="B1164">
        <v>37.052458000000001</v>
      </c>
      <c r="C1164">
        <f t="shared" si="18"/>
        <v>-1.3338366314653138E-2</v>
      </c>
    </row>
    <row r="1165" spans="1:3" x14ac:dyDescent="0.35">
      <c r="A1165" s="1">
        <v>41046</v>
      </c>
      <c r="B1165">
        <v>37.549987999999999</v>
      </c>
      <c r="C1165">
        <f t="shared" si="18"/>
        <v>-1.4588335247580578E-2</v>
      </c>
    </row>
    <row r="1166" spans="1:3" x14ac:dyDescent="0.35">
      <c r="A1166" s="1">
        <v>41045</v>
      </c>
      <c r="B1166">
        <v>38.101795000000003</v>
      </c>
      <c r="C1166">
        <f t="shared" si="18"/>
        <v>-2.6081787404341628E-3</v>
      </c>
    </row>
    <row r="1167" spans="1:3" x14ac:dyDescent="0.35">
      <c r="A1167" s="1">
        <v>41044</v>
      </c>
      <c r="B1167">
        <v>38.201301000000001</v>
      </c>
      <c r="C1167">
        <f t="shared" si="18"/>
        <v>-1.2472203259248939E-2</v>
      </c>
    </row>
    <row r="1168" spans="1:3" x14ac:dyDescent="0.35">
      <c r="A1168" s="1">
        <v>41043</v>
      </c>
      <c r="B1168">
        <v>38.680739000000003</v>
      </c>
      <c r="C1168">
        <f t="shared" si="18"/>
        <v>6.3342469153097143E-3</v>
      </c>
    </row>
    <row r="1169" spans="1:3" x14ac:dyDescent="0.35">
      <c r="A1169" s="1">
        <v>41040</v>
      </c>
      <c r="B1169">
        <v>38.436500000000002</v>
      </c>
      <c r="C1169">
        <f t="shared" si="18"/>
        <v>5.9011338164245359E-3</v>
      </c>
    </row>
    <row r="1170" spans="1:3" x14ac:dyDescent="0.35">
      <c r="A1170" s="1">
        <v>41039</v>
      </c>
      <c r="B1170">
        <v>38.210349000000001</v>
      </c>
      <c r="C1170">
        <f t="shared" si="18"/>
        <v>2.3682252751488258E-4</v>
      </c>
    </row>
    <row r="1171" spans="1:3" x14ac:dyDescent="0.35">
      <c r="A1171" s="1">
        <v>41038</v>
      </c>
      <c r="B1171">
        <v>38.201301000000001</v>
      </c>
      <c r="C1171">
        <f t="shared" si="18"/>
        <v>-1.8534285616249507E-2</v>
      </c>
    </row>
    <row r="1172" spans="1:3" x14ac:dyDescent="0.35">
      <c r="A1172" s="1">
        <v>41037</v>
      </c>
      <c r="B1172">
        <v>38.915937</v>
      </c>
      <c r="C1172">
        <f t="shared" si="18"/>
        <v>3.7261294774433413E-3</v>
      </c>
    </row>
    <row r="1173" spans="1:3" x14ac:dyDescent="0.35">
      <c r="A1173" s="1">
        <v>41036</v>
      </c>
      <c r="B1173">
        <v>38.771200999999998</v>
      </c>
      <c r="C1173">
        <f t="shared" si="18"/>
        <v>3.7400654617922948E-3</v>
      </c>
    </row>
    <row r="1174" spans="1:3" x14ac:dyDescent="0.35">
      <c r="A1174" s="1">
        <v>41033</v>
      </c>
      <c r="B1174">
        <v>38.626465000000003</v>
      </c>
      <c r="C1174">
        <f t="shared" si="18"/>
        <v>-1.4646349603705984E-2</v>
      </c>
    </row>
    <row r="1175" spans="1:3" x14ac:dyDescent="0.35">
      <c r="A1175" s="1">
        <v>41032</v>
      </c>
      <c r="B1175">
        <v>39.196365</v>
      </c>
      <c r="C1175">
        <f t="shared" si="18"/>
        <v>2.1225391191563678E-2</v>
      </c>
    </row>
    <row r="1176" spans="1:3" x14ac:dyDescent="0.35">
      <c r="A1176" s="1">
        <v>41031</v>
      </c>
      <c r="B1176">
        <v>38.373173999999999</v>
      </c>
      <c r="C1176">
        <f t="shared" si="18"/>
        <v>-7.0704097167358353E-4</v>
      </c>
    </row>
    <row r="1177" spans="1:3" x14ac:dyDescent="0.35">
      <c r="A1177" s="1">
        <v>41030</v>
      </c>
      <c r="B1177">
        <v>38.400314999999999</v>
      </c>
      <c r="C1177">
        <f t="shared" si="18"/>
        <v>4.2493193408040973E-3</v>
      </c>
    </row>
    <row r="1178" spans="1:3" x14ac:dyDescent="0.35">
      <c r="A1178" s="1">
        <v>41029</v>
      </c>
      <c r="B1178">
        <v>38.237485999999997</v>
      </c>
      <c r="C1178">
        <f t="shared" si="18"/>
        <v>-9.4587519302151272E-4</v>
      </c>
    </row>
    <row r="1179" spans="1:3" x14ac:dyDescent="0.35">
      <c r="A1179" s="1">
        <v>41026</v>
      </c>
      <c r="B1179">
        <v>38.273671</v>
      </c>
      <c r="C1179">
        <f t="shared" si="18"/>
        <v>9.4990443273796042E-3</v>
      </c>
    </row>
    <row r="1180" spans="1:3" x14ac:dyDescent="0.35">
      <c r="A1180" s="1">
        <v>41025</v>
      </c>
      <c r="B1180">
        <v>37.911828999999997</v>
      </c>
      <c r="C1180">
        <f t="shared" si="18"/>
        <v>7.1839041975280673E-3</v>
      </c>
    </row>
    <row r="1181" spans="1:3" x14ac:dyDescent="0.35">
      <c r="A1181" s="1">
        <v>41024</v>
      </c>
      <c r="B1181">
        <v>37.640450000000001</v>
      </c>
      <c r="C1181">
        <f t="shared" si="18"/>
        <v>8.9318533583744031E-3</v>
      </c>
    </row>
    <row r="1182" spans="1:3" x14ac:dyDescent="0.35">
      <c r="A1182" s="1">
        <v>41023</v>
      </c>
      <c r="B1182">
        <v>37.305748000000001</v>
      </c>
      <c r="C1182">
        <f t="shared" si="18"/>
        <v>-3.872217124276107E-3</v>
      </c>
    </row>
    <row r="1183" spans="1:3" x14ac:dyDescent="0.35">
      <c r="A1183" s="1">
        <v>41022</v>
      </c>
      <c r="B1183">
        <v>37.450484000000003</v>
      </c>
      <c r="C1183">
        <f t="shared" si="18"/>
        <v>-3.616583017670285E-3</v>
      </c>
    </row>
    <row r="1184" spans="1:3" x14ac:dyDescent="0.35">
      <c r="A1184" s="1">
        <v>41019</v>
      </c>
      <c r="B1184">
        <v>37.586171999999998</v>
      </c>
      <c r="C1184">
        <f t="shared" si="18"/>
        <v>9.1877020568187813E-3</v>
      </c>
    </row>
    <row r="1185" spans="1:3" x14ac:dyDescent="0.35">
      <c r="A1185" s="1">
        <v>41018</v>
      </c>
      <c r="B1185">
        <v>37.242423000000002</v>
      </c>
      <c r="C1185">
        <f t="shared" si="18"/>
        <v>0</v>
      </c>
    </row>
    <row r="1186" spans="1:3" x14ac:dyDescent="0.35">
      <c r="A1186" s="1">
        <v>41017</v>
      </c>
      <c r="B1186">
        <v>37.242423000000002</v>
      </c>
      <c r="C1186">
        <f t="shared" si="18"/>
        <v>-1.2791358560227686E-2</v>
      </c>
    </row>
    <row r="1187" spans="1:3" x14ac:dyDescent="0.35">
      <c r="A1187" s="1">
        <v>41016</v>
      </c>
      <c r="B1187">
        <v>37.721863999999997</v>
      </c>
      <c r="C1187">
        <f t="shared" si="18"/>
        <v>2.7225762213786361E-2</v>
      </c>
    </row>
    <row r="1188" spans="1:3" x14ac:dyDescent="0.35">
      <c r="A1188" s="1">
        <v>41015</v>
      </c>
      <c r="B1188">
        <v>36.708711999999998</v>
      </c>
      <c r="C1188">
        <f t="shared" si="18"/>
        <v>1.2329741040542417E-3</v>
      </c>
    </row>
    <row r="1189" spans="1:3" x14ac:dyDescent="0.35">
      <c r="A1189" s="1">
        <v>41012</v>
      </c>
      <c r="B1189">
        <v>36.663479000000002</v>
      </c>
      <c r="C1189">
        <f t="shared" si="18"/>
        <v>-1.8820065244079337E-2</v>
      </c>
    </row>
    <row r="1190" spans="1:3" x14ac:dyDescent="0.35">
      <c r="A1190" s="1">
        <v>41011</v>
      </c>
      <c r="B1190">
        <v>37.360022000000001</v>
      </c>
      <c r="C1190">
        <f t="shared" si="18"/>
        <v>9.6901802654479272E-4</v>
      </c>
    </row>
    <row r="1191" spans="1:3" x14ac:dyDescent="0.35">
      <c r="A1191" s="1">
        <v>41010</v>
      </c>
      <c r="B1191">
        <v>37.323836999999997</v>
      </c>
      <c r="C1191">
        <f t="shared" si="18"/>
        <v>6.5652849840824876E-3</v>
      </c>
    </row>
    <row r="1192" spans="1:3" x14ac:dyDescent="0.35">
      <c r="A1192" s="1">
        <v>41009</v>
      </c>
      <c r="B1192">
        <v>37.079597999999997</v>
      </c>
      <c r="C1192">
        <f t="shared" si="18"/>
        <v>-1.5492908447849186E-2</v>
      </c>
    </row>
    <row r="1193" spans="1:3" x14ac:dyDescent="0.35">
      <c r="A1193" s="1">
        <v>41008</v>
      </c>
      <c r="B1193">
        <v>37.658541999999997</v>
      </c>
      <c r="C1193">
        <f t="shared" si="18"/>
        <v>-3.3573133861093921E-3</v>
      </c>
    </row>
    <row r="1194" spans="1:3" x14ac:dyDescent="0.35">
      <c r="A1194" s="1">
        <v>41004</v>
      </c>
      <c r="B1194">
        <v>37.785186000000003</v>
      </c>
      <c r="C1194">
        <f t="shared" si="18"/>
        <v>-1.4498183654532705E-2</v>
      </c>
    </row>
    <row r="1195" spans="1:3" x14ac:dyDescent="0.35">
      <c r="A1195" s="1">
        <v>41003</v>
      </c>
      <c r="B1195">
        <v>38.336993</v>
      </c>
      <c r="C1195">
        <f t="shared" si="18"/>
        <v>3.782505971656414E-3</v>
      </c>
    </row>
    <row r="1196" spans="1:3" x14ac:dyDescent="0.35">
      <c r="A1196" s="1">
        <v>41002</v>
      </c>
      <c r="B1196">
        <v>38.192256999999998</v>
      </c>
      <c r="C1196">
        <f t="shared" si="18"/>
        <v>-1.270897715168255E-2</v>
      </c>
    </row>
    <row r="1197" spans="1:3" x14ac:dyDescent="0.35">
      <c r="A1197" s="1">
        <v>41001</v>
      </c>
      <c r="B1197">
        <v>38.680739000000003</v>
      </c>
      <c r="C1197">
        <f t="shared" si="18"/>
        <v>-8.1519448623917617E-3</v>
      </c>
    </row>
    <row r="1198" spans="1:3" x14ac:dyDescent="0.35">
      <c r="A1198" s="1">
        <v>40998</v>
      </c>
      <c r="B1198">
        <v>38.997351000000002</v>
      </c>
      <c r="C1198">
        <f t="shared" si="18"/>
        <v>2.3204267904443677E-4</v>
      </c>
    </row>
    <row r="1199" spans="1:3" x14ac:dyDescent="0.35">
      <c r="A1199" s="1">
        <v>40997</v>
      </c>
      <c r="B1199">
        <v>38.988303000000002</v>
      </c>
      <c r="C1199">
        <f t="shared" si="18"/>
        <v>4.1850747218299678E-3</v>
      </c>
    </row>
    <row r="1200" spans="1:3" x14ac:dyDescent="0.35">
      <c r="A1200" s="1">
        <v>40996</v>
      </c>
      <c r="B1200">
        <v>38.825474999999997</v>
      </c>
      <c r="C1200">
        <f t="shared" si="18"/>
        <v>-4.0690844911449595E-3</v>
      </c>
    </row>
    <row r="1201" spans="1:3" x14ac:dyDescent="0.35">
      <c r="A1201" s="1">
        <v>40995</v>
      </c>
      <c r="B1201">
        <v>38.983781</v>
      </c>
      <c r="C1201">
        <f t="shared" si="18"/>
        <v>6.9298969539719998E-4</v>
      </c>
    </row>
    <row r="1202" spans="1:3" x14ac:dyDescent="0.35">
      <c r="A1202" s="1">
        <v>40994</v>
      </c>
      <c r="B1202">
        <v>38.956775</v>
      </c>
      <c r="C1202">
        <f t="shared" si="18"/>
        <v>2.5744423642834427E-2</v>
      </c>
    </row>
    <row r="1203" spans="1:3" x14ac:dyDescent="0.35">
      <c r="A1203" s="1">
        <v>40991</v>
      </c>
      <c r="B1203">
        <v>37.966655000000003</v>
      </c>
      <c r="C1203">
        <f t="shared" si="18"/>
        <v>1.5530151268645381E-2</v>
      </c>
    </row>
    <row r="1204" spans="1:3" x14ac:dyDescent="0.35">
      <c r="A1204" s="1">
        <v>40990</v>
      </c>
      <c r="B1204">
        <v>37.381582000000002</v>
      </c>
      <c r="C1204">
        <f t="shared" si="18"/>
        <v>2.893626828756493E-3</v>
      </c>
    </row>
    <row r="1205" spans="1:3" x14ac:dyDescent="0.35">
      <c r="A1205" s="1">
        <v>40989</v>
      </c>
      <c r="B1205">
        <v>37.273569999999999</v>
      </c>
      <c r="C1205">
        <f t="shared" si="18"/>
        <v>1.4350237119596937E-2</v>
      </c>
    </row>
    <row r="1206" spans="1:3" x14ac:dyDescent="0.35">
      <c r="A1206" s="1">
        <v>40988</v>
      </c>
      <c r="B1206">
        <v>36.742505000000001</v>
      </c>
      <c r="C1206">
        <f t="shared" si="18"/>
        <v>-9.9939826369688303E-3</v>
      </c>
    </row>
    <row r="1207" spans="1:3" x14ac:dyDescent="0.35">
      <c r="A1207" s="1">
        <v>40987</v>
      </c>
      <c r="B1207">
        <v>37.111550000000001</v>
      </c>
      <c r="C1207">
        <f t="shared" si="18"/>
        <v>-8.6936142923914154E-3</v>
      </c>
    </row>
    <row r="1208" spans="1:3" x14ac:dyDescent="0.35">
      <c r="A1208" s="1">
        <v>40984</v>
      </c>
      <c r="B1208">
        <v>37.435589999999998</v>
      </c>
      <c r="C1208">
        <f t="shared" si="18"/>
        <v>-2.6413979637924523E-3</v>
      </c>
    </row>
    <row r="1209" spans="1:3" x14ac:dyDescent="0.35">
      <c r="A1209" s="1">
        <v>40983</v>
      </c>
      <c r="B1209">
        <v>37.534602999999997</v>
      </c>
      <c r="C1209">
        <f t="shared" si="18"/>
        <v>3.1223929149237647E-3</v>
      </c>
    </row>
    <row r="1210" spans="1:3" x14ac:dyDescent="0.35">
      <c r="A1210" s="1">
        <v>40982</v>
      </c>
      <c r="B1210">
        <v>37.417588000000002</v>
      </c>
      <c r="C1210">
        <f t="shared" si="18"/>
        <v>-6.2350668309942266E-3</v>
      </c>
    </row>
    <row r="1211" spans="1:3" x14ac:dyDescent="0.35">
      <c r="A1211" s="1">
        <v>40981</v>
      </c>
      <c r="B1211">
        <v>37.651617999999999</v>
      </c>
      <c r="C1211">
        <f t="shared" si="18"/>
        <v>4.7823455906631474E-4</v>
      </c>
    </row>
    <row r="1212" spans="1:3" x14ac:dyDescent="0.35">
      <c r="A1212" s="1">
        <v>40980</v>
      </c>
      <c r="B1212">
        <v>37.633616000000004</v>
      </c>
      <c r="C1212">
        <f t="shared" si="18"/>
        <v>-9.7584900594036329E-3</v>
      </c>
    </row>
    <row r="1213" spans="1:3" x14ac:dyDescent="0.35">
      <c r="A1213" s="1">
        <v>40977</v>
      </c>
      <c r="B1213">
        <v>38.002661000000003</v>
      </c>
      <c r="C1213">
        <f t="shared" si="18"/>
        <v>1.1194620739894018E-2</v>
      </c>
    </row>
    <row r="1214" spans="1:3" x14ac:dyDescent="0.35">
      <c r="A1214" s="1">
        <v>40976</v>
      </c>
      <c r="B1214">
        <v>37.579608</v>
      </c>
      <c r="C1214">
        <f t="shared" si="18"/>
        <v>1.6908635428986629E-2</v>
      </c>
    </row>
    <row r="1215" spans="1:3" x14ac:dyDescent="0.35">
      <c r="A1215" s="1">
        <v>40975</v>
      </c>
      <c r="B1215">
        <v>36.949530000000003</v>
      </c>
      <c r="C1215">
        <f t="shared" si="18"/>
        <v>-8.4900818679229141E-3</v>
      </c>
    </row>
    <row r="1216" spans="1:3" x14ac:dyDescent="0.35">
      <c r="A1216" s="1">
        <v>40974</v>
      </c>
      <c r="B1216">
        <v>37.264569999999999</v>
      </c>
      <c r="C1216">
        <f t="shared" si="18"/>
        <v>-2.4148711099414064E-4</v>
      </c>
    </row>
    <row r="1217" spans="1:3" x14ac:dyDescent="0.35">
      <c r="A1217" s="1">
        <v>40973</v>
      </c>
      <c r="B1217">
        <v>37.273569999999999</v>
      </c>
      <c r="C1217">
        <f t="shared" si="18"/>
        <v>8.9751741416278438E-3</v>
      </c>
    </row>
    <row r="1218" spans="1:3" x14ac:dyDescent="0.35">
      <c r="A1218" s="1">
        <v>40970</v>
      </c>
      <c r="B1218">
        <v>36.940530000000003</v>
      </c>
      <c r="C1218">
        <f t="shared" ref="C1218:C1258" si="19">LN(B1218/B1219)</f>
        <v>-1.331253395139125E-2</v>
      </c>
    </row>
    <row r="1219" spans="1:3" x14ac:dyDescent="0.35">
      <c r="A1219" s="1">
        <v>40969</v>
      </c>
      <c r="B1219">
        <v>37.435589999999998</v>
      </c>
      <c r="C1219">
        <f t="shared" si="19"/>
        <v>9.6224810800934308E-4</v>
      </c>
    </row>
    <row r="1220" spans="1:3" x14ac:dyDescent="0.35">
      <c r="A1220" s="1">
        <v>40968</v>
      </c>
      <c r="B1220">
        <v>37.399585000000002</v>
      </c>
      <c r="C1220">
        <f t="shared" si="19"/>
        <v>-1.3150201127374542E-2</v>
      </c>
    </row>
    <row r="1221" spans="1:3" x14ac:dyDescent="0.35">
      <c r="A1221" s="1">
        <v>40967</v>
      </c>
      <c r="B1221">
        <v>37.894644999999997</v>
      </c>
      <c r="C1221">
        <f t="shared" si="19"/>
        <v>6.4338811395024389E-3</v>
      </c>
    </row>
    <row r="1222" spans="1:3" x14ac:dyDescent="0.35">
      <c r="A1222" s="1">
        <v>40966</v>
      </c>
      <c r="B1222">
        <v>37.651617999999999</v>
      </c>
      <c r="C1222">
        <f t="shared" si="19"/>
        <v>-5.245540519582096E-3</v>
      </c>
    </row>
    <row r="1223" spans="1:3" x14ac:dyDescent="0.35">
      <c r="A1223" s="1">
        <v>40963</v>
      </c>
      <c r="B1223">
        <v>37.849640000000001</v>
      </c>
      <c r="C1223">
        <f t="shared" si="19"/>
        <v>1.2202533848441131E-2</v>
      </c>
    </row>
    <row r="1224" spans="1:3" x14ac:dyDescent="0.35">
      <c r="A1224" s="1">
        <v>40962</v>
      </c>
      <c r="B1224">
        <v>37.390585000000002</v>
      </c>
      <c r="C1224">
        <f t="shared" si="19"/>
        <v>1.1135412489242647E-2</v>
      </c>
    </row>
    <row r="1225" spans="1:3" x14ac:dyDescent="0.35">
      <c r="A1225" s="1">
        <v>40961</v>
      </c>
      <c r="B1225">
        <v>36.976534999999998</v>
      </c>
      <c r="C1225">
        <f t="shared" si="19"/>
        <v>-5.3410533925818899E-3</v>
      </c>
    </row>
    <row r="1226" spans="1:3" x14ac:dyDescent="0.35">
      <c r="A1226" s="1">
        <v>40960</v>
      </c>
      <c r="B1226">
        <v>37.174557</v>
      </c>
      <c r="C1226">
        <f t="shared" si="19"/>
        <v>-5.3127850588161824E-3</v>
      </c>
    </row>
    <row r="1227" spans="1:3" x14ac:dyDescent="0.35">
      <c r="A1227" s="1">
        <v>40956</v>
      </c>
      <c r="B1227">
        <v>37.372582999999999</v>
      </c>
      <c r="C1227">
        <f t="shared" si="19"/>
        <v>-6.7210765784495568E-3</v>
      </c>
    </row>
    <row r="1228" spans="1:3" x14ac:dyDescent="0.35">
      <c r="A1228" s="1">
        <v>40955</v>
      </c>
      <c r="B1228">
        <v>37.624612999999997</v>
      </c>
      <c r="C1228">
        <f t="shared" si="19"/>
        <v>7.2029094120685776E-3</v>
      </c>
    </row>
    <row r="1229" spans="1:3" x14ac:dyDescent="0.35">
      <c r="A1229" s="1">
        <v>40954</v>
      </c>
      <c r="B1229">
        <v>37.354579999999999</v>
      </c>
      <c r="C1229">
        <f t="shared" si="19"/>
        <v>-1.3403774671110497E-2</v>
      </c>
    </row>
    <row r="1230" spans="1:3" x14ac:dyDescent="0.35">
      <c r="A1230" s="1">
        <v>40953</v>
      </c>
      <c r="B1230">
        <v>37.858643000000001</v>
      </c>
      <c r="C1230">
        <f t="shared" si="19"/>
        <v>-7.3433361308184782E-3</v>
      </c>
    </row>
    <row r="1231" spans="1:3" x14ac:dyDescent="0.35">
      <c r="A1231" s="1">
        <v>40952</v>
      </c>
      <c r="B1231">
        <v>38.137675000000002</v>
      </c>
      <c r="C1231">
        <f t="shared" si="19"/>
        <v>1.1632123846701427E-2</v>
      </c>
    </row>
    <row r="1232" spans="1:3" x14ac:dyDescent="0.35">
      <c r="A1232" s="1">
        <v>40949</v>
      </c>
      <c r="B1232">
        <v>37.696623000000002</v>
      </c>
      <c r="C1232">
        <f t="shared" si="19"/>
        <v>-5.9517006235460489E-3</v>
      </c>
    </row>
    <row r="1233" spans="1:3" x14ac:dyDescent="0.35">
      <c r="A1233" s="1">
        <v>40948</v>
      </c>
      <c r="B1233">
        <v>37.921650999999997</v>
      </c>
      <c r="C1233">
        <f t="shared" si="19"/>
        <v>-8.9791892667483546E-3</v>
      </c>
    </row>
    <row r="1234" spans="1:3" x14ac:dyDescent="0.35">
      <c r="A1234" s="1">
        <v>40947</v>
      </c>
      <c r="B1234">
        <v>38.263689999999997</v>
      </c>
      <c r="C1234">
        <f t="shared" si="19"/>
        <v>2.3551318315757222E-3</v>
      </c>
    </row>
    <row r="1235" spans="1:3" x14ac:dyDescent="0.35">
      <c r="A1235" s="1">
        <v>40946</v>
      </c>
      <c r="B1235">
        <v>38.173679999999997</v>
      </c>
      <c r="C1235">
        <f t="shared" si="19"/>
        <v>1.4487835601877792E-2</v>
      </c>
    </row>
    <row r="1236" spans="1:3" x14ac:dyDescent="0.35">
      <c r="A1236" s="1">
        <v>40945</v>
      </c>
      <c r="B1236">
        <v>37.624612999999997</v>
      </c>
      <c r="C1236">
        <f t="shared" si="19"/>
        <v>-5.9630313078364357E-3</v>
      </c>
    </row>
    <row r="1237" spans="1:3" x14ac:dyDescent="0.35">
      <c r="A1237" s="1">
        <v>40942</v>
      </c>
      <c r="B1237">
        <v>37.849640000000001</v>
      </c>
      <c r="C1237">
        <f t="shared" si="19"/>
        <v>-4.034714980755208E-3</v>
      </c>
    </row>
    <row r="1238" spans="1:3" x14ac:dyDescent="0.35">
      <c r="A1238" s="1">
        <v>40941</v>
      </c>
      <c r="B1238">
        <v>38.002661000000003</v>
      </c>
      <c r="C1238">
        <f t="shared" si="19"/>
        <v>-2.0164811358403773E-2</v>
      </c>
    </row>
    <row r="1239" spans="1:3" x14ac:dyDescent="0.35">
      <c r="A1239" s="1">
        <v>40940</v>
      </c>
      <c r="B1239">
        <v>38.776755999999999</v>
      </c>
      <c r="C1239">
        <f t="shared" si="19"/>
        <v>1.1613694687957123E-3</v>
      </c>
    </row>
    <row r="1240" spans="1:3" x14ac:dyDescent="0.35">
      <c r="A1240" s="1">
        <v>40939</v>
      </c>
      <c r="B1240">
        <v>38.731748000000003</v>
      </c>
      <c r="C1240">
        <f t="shared" si="19"/>
        <v>1.0043307999666681E-2</v>
      </c>
    </row>
    <row r="1241" spans="1:3" x14ac:dyDescent="0.35">
      <c r="A1241" s="1">
        <v>40938</v>
      </c>
      <c r="B1241">
        <v>38.344700000000003</v>
      </c>
      <c r="C1241">
        <f t="shared" si="19"/>
        <v>6.121943343565639E-3</v>
      </c>
    </row>
    <row r="1242" spans="1:3" x14ac:dyDescent="0.35">
      <c r="A1242" s="1">
        <v>40935</v>
      </c>
      <c r="B1242">
        <v>38.110672999999998</v>
      </c>
      <c r="C1242">
        <f t="shared" si="19"/>
        <v>5.2095974040590777E-3</v>
      </c>
    </row>
    <row r="1243" spans="1:3" x14ac:dyDescent="0.35">
      <c r="A1243" s="1">
        <v>40934</v>
      </c>
      <c r="B1243">
        <v>37.912647999999997</v>
      </c>
      <c r="C1243">
        <f t="shared" si="19"/>
        <v>9.5005510166007933E-4</v>
      </c>
    </row>
    <row r="1244" spans="1:3" x14ac:dyDescent="0.35">
      <c r="A1244" s="1">
        <v>40933</v>
      </c>
      <c r="B1244">
        <v>37.876646000000001</v>
      </c>
      <c r="C1244">
        <f t="shared" si="19"/>
        <v>5.4808672206778531E-3</v>
      </c>
    </row>
    <row r="1245" spans="1:3" x14ac:dyDescent="0.35">
      <c r="A1245" s="1">
        <v>40932</v>
      </c>
      <c r="B1245">
        <v>37.669617000000002</v>
      </c>
      <c r="C1245">
        <f t="shared" si="19"/>
        <v>-3.5778597456340884E-3</v>
      </c>
    </row>
    <row r="1246" spans="1:3" x14ac:dyDescent="0.35">
      <c r="A1246" s="1">
        <v>40931</v>
      </c>
      <c r="B1246">
        <v>37.804634999999998</v>
      </c>
      <c r="C1246">
        <f t="shared" si="19"/>
        <v>-1.5123145196944181E-2</v>
      </c>
    </row>
    <row r="1247" spans="1:3" x14ac:dyDescent="0.35">
      <c r="A1247" s="1">
        <v>40928</v>
      </c>
      <c r="B1247">
        <v>38.380704999999999</v>
      </c>
      <c r="C1247">
        <f t="shared" si="19"/>
        <v>-1.6403121759431599E-3</v>
      </c>
    </row>
    <row r="1248" spans="1:3" x14ac:dyDescent="0.35">
      <c r="A1248" s="1">
        <v>40927</v>
      </c>
      <c r="B1248">
        <v>38.443713000000002</v>
      </c>
      <c r="C1248">
        <f t="shared" si="19"/>
        <v>9.8823979952892601E-3</v>
      </c>
    </row>
    <row r="1249" spans="1:3" x14ac:dyDescent="0.35">
      <c r="A1249" s="1">
        <v>40926</v>
      </c>
      <c r="B1249">
        <v>38.065668000000002</v>
      </c>
      <c r="C1249">
        <f t="shared" si="19"/>
        <v>1.2851210683104786E-2</v>
      </c>
    </row>
    <row r="1250" spans="1:3" x14ac:dyDescent="0.35">
      <c r="A1250" s="1">
        <v>40925</v>
      </c>
      <c r="B1250">
        <v>37.579608</v>
      </c>
      <c r="C1250">
        <f t="shared" si="19"/>
        <v>1.2048333516686733E-2</v>
      </c>
    </row>
    <row r="1251" spans="1:3" x14ac:dyDescent="0.35">
      <c r="A1251" s="1">
        <v>40921</v>
      </c>
      <c r="B1251">
        <v>37.129553000000001</v>
      </c>
      <c r="C1251">
        <f t="shared" si="19"/>
        <v>-1.467959549979171E-2</v>
      </c>
    </row>
    <row r="1252" spans="1:3" x14ac:dyDescent="0.35">
      <c r="A1252" s="1">
        <v>40920</v>
      </c>
      <c r="B1252">
        <v>37.678620000000002</v>
      </c>
      <c r="C1252">
        <f t="shared" si="19"/>
        <v>6.7113837415157017E-3</v>
      </c>
    </row>
    <row r="1253" spans="1:3" x14ac:dyDescent="0.35">
      <c r="A1253" s="1">
        <v>40919</v>
      </c>
      <c r="B1253">
        <v>37.426591000000002</v>
      </c>
      <c r="C1253">
        <f t="shared" si="19"/>
        <v>4.3384318026528047E-3</v>
      </c>
    </row>
    <row r="1254" spans="1:3" x14ac:dyDescent="0.35">
      <c r="A1254" s="1">
        <v>40918</v>
      </c>
      <c r="B1254">
        <v>37.264569999999999</v>
      </c>
      <c r="C1254">
        <f t="shared" si="19"/>
        <v>3.8722038531479731E-3</v>
      </c>
    </row>
    <row r="1255" spans="1:3" x14ac:dyDescent="0.35">
      <c r="A1255" s="1">
        <v>40917</v>
      </c>
      <c r="B1255">
        <v>37.120553000000001</v>
      </c>
      <c r="C1255">
        <f t="shared" si="19"/>
        <v>-7.729498292655272E-3</v>
      </c>
    </row>
    <row r="1256" spans="1:3" x14ac:dyDescent="0.35">
      <c r="A1256" s="1">
        <v>40914</v>
      </c>
      <c r="B1256">
        <v>37.408588000000002</v>
      </c>
      <c r="C1256">
        <f t="shared" si="19"/>
        <v>1.6008106973092528E-2</v>
      </c>
    </row>
    <row r="1257" spans="1:3" x14ac:dyDescent="0.35">
      <c r="A1257" s="1">
        <v>40913</v>
      </c>
      <c r="B1257">
        <v>36.814515</v>
      </c>
      <c r="C1257">
        <f t="shared" si="19"/>
        <v>-7.3081901420800266E-3</v>
      </c>
    </row>
    <row r="1258" spans="1:3" x14ac:dyDescent="0.35">
      <c r="A1258" s="1">
        <v>40912</v>
      </c>
      <c r="B1258">
        <v>37.084547999999998</v>
      </c>
      <c r="C1258">
        <f t="shared" si="19"/>
        <v>-6.7730758833818606E-3</v>
      </c>
    </row>
    <row r="1259" spans="1:3" x14ac:dyDescent="0.35">
      <c r="A1259" s="1">
        <v>40911</v>
      </c>
      <c r="B1259">
        <v>37.336576999999998</v>
      </c>
    </row>
    <row r="1260" spans="1:3" x14ac:dyDescent="0.35">
      <c r="A1260" s="1">
        <v>40912</v>
      </c>
      <c r="B1260" s="2">
        <f ca="1">B1259*EXP(E12+E9*NORMSINV(RAND()))</f>
        <v>37.191822411760455</v>
      </c>
    </row>
    <row r="1261" spans="1:3" x14ac:dyDescent="0.35">
      <c r="A1261" s="1">
        <v>40913</v>
      </c>
      <c r="B1261" s="2">
        <f ca="1">B1260*EXP(E13+E10*NORMSINV(RAND()))</f>
        <v>37.191822411760455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P1259"/>
  <sheetViews>
    <sheetView topLeftCell="B75" workbookViewId="0">
      <selection activeCell="E83" sqref="E83"/>
    </sheetView>
  </sheetViews>
  <sheetFormatPr defaultRowHeight="14.5" x14ac:dyDescent="0.35"/>
  <cols>
    <col min="1" max="1" width="14.7265625" customWidth="1"/>
    <col min="2" max="2" width="10.54296875" customWidth="1"/>
    <col min="3" max="3" width="12.26953125" customWidth="1"/>
    <col min="8" max="8" width="19.36328125" customWidth="1"/>
  </cols>
  <sheetData>
    <row r="1" spans="1:8" x14ac:dyDescent="0.35">
      <c r="A1" s="20" t="s">
        <v>0</v>
      </c>
      <c r="B1" s="20" t="s">
        <v>2</v>
      </c>
      <c r="C1" s="20" t="s">
        <v>11</v>
      </c>
      <c r="G1" s="34" t="s">
        <v>12</v>
      </c>
      <c r="H1" s="34" t="s">
        <v>13</v>
      </c>
    </row>
    <row r="2" spans="1:8" x14ac:dyDescent="0.35">
      <c r="A2" s="1">
        <v>40911</v>
      </c>
      <c r="B2">
        <v>37.336576999999998</v>
      </c>
      <c r="E2" s="20" t="s">
        <v>7</v>
      </c>
      <c r="G2">
        <f>PERCENTILE(C3:C1259,5%)</f>
        <v>-1.8977692521856479E-2</v>
      </c>
      <c r="H2">
        <f>PERCENTILE(C3:C1259,1%)</f>
        <v>-3.4974633091974267E-2</v>
      </c>
    </row>
    <row r="3" spans="1:8" x14ac:dyDescent="0.35">
      <c r="A3" s="1">
        <v>40912</v>
      </c>
      <c r="B3">
        <v>37.084547999999998</v>
      </c>
      <c r="C3">
        <f>LN(B3/B2)</f>
        <v>-6.7730758833818606E-3</v>
      </c>
      <c r="E3" s="2">
        <f>AVERAGE(C:C)</f>
        <v>5.2209699016151549E-4</v>
      </c>
    </row>
    <row r="4" spans="1:8" x14ac:dyDescent="0.35">
      <c r="A4" s="1">
        <v>40913</v>
      </c>
      <c r="B4">
        <v>36.814515</v>
      </c>
      <c r="C4">
        <f t="shared" ref="C4:C67" si="0">LN(B4/B3)</f>
        <v>-7.3081901420800266E-3</v>
      </c>
      <c r="E4" s="2"/>
      <c r="G4" s="35" t="s">
        <v>14</v>
      </c>
    </row>
    <row r="5" spans="1:8" x14ac:dyDescent="0.35">
      <c r="A5" s="1">
        <v>40914</v>
      </c>
      <c r="B5">
        <v>37.408588000000002</v>
      </c>
      <c r="C5">
        <f t="shared" si="0"/>
        <v>1.6008106973092528E-2</v>
      </c>
      <c r="E5" s="20" t="s">
        <v>8</v>
      </c>
      <c r="G5" t="str">
        <f>_xll.VoseDataObject(C3:C1259)</f>
        <v>VoseDataObject('[StockPriceDistributionAndTimeSeriesFit.xlsx]CAHDistribution Fit'!C3:C1259)</v>
      </c>
    </row>
    <row r="6" spans="1:8" x14ac:dyDescent="0.35">
      <c r="A6" s="1">
        <v>40917</v>
      </c>
      <c r="B6">
        <v>37.120553000000001</v>
      </c>
      <c r="C6">
        <f t="shared" si="0"/>
        <v>-7.729498292655272E-3</v>
      </c>
      <c r="E6" s="2">
        <f>VAR(C:C)</f>
        <v>1.6921719818545889E-4</v>
      </c>
    </row>
    <row r="7" spans="1:8" x14ac:dyDescent="0.35">
      <c r="A7" s="1">
        <v>40918</v>
      </c>
      <c r="B7">
        <v>37.264569999999999</v>
      </c>
      <c r="C7">
        <f t="shared" si="0"/>
        <v>3.8722038531479731E-3</v>
      </c>
      <c r="E7" s="2"/>
      <c r="F7" s="2" t="s">
        <v>16</v>
      </c>
      <c r="G7" s="35" t="s">
        <v>15</v>
      </c>
    </row>
    <row r="8" spans="1:8" x14ac:dyDescent="0.35">
      <c r="A8" s="1">
        <v>40919</v>
      </c>
      <c r="B8">
        <v>37.426591000000002</v>
      </c>
      <c r="C8">
        <f t="shared" si="0"/>
        <v>4.3384318026528047E-3</v>
      </c>
      <c r="E8" s="20" t="s">
        <v>9</v>
      </c>
      <c r="G8" t="str">
        <f>_xll.VoseStudent3FitObject(G5)</f>
        <v>VoseStudent3(0.0008640330325122594,0.01282577009420293,4)</v>
      </c>
    </row>
    <row r="9" spans="1:8" x14ac:dyDescent="0.35">
      <c r="A9" s="1">
        <v>40920</v>
      </c>
      <c r="B9">
        <v>37.678620000000002</v>
      </c>
      <c r="C9">
        <f t="shared" si="0"/>
        <v>6.7113837415157017E-3</v>
      </c>
      <c r="E9" s="2">
        <f>_xlfn.STDEV.P(C:C)</f>
        <v>1.3003175700507885E-2</v>
      </c>
      <c r="G9" s="34" t="s">
        <v>108</v>
      </c>
      <c r="H9" s="34" t="s">
        <v>109</v>
      </c>
    </row>
    <row r="10" spans="1:8" ht="15" thickBot="1" x14ac:dyDescent="0.4">
      <c r="A10" s="1">
        <v>40921</v>
      </c>
      <c r="B10">
        <v>37.129553000000001</v>
      </c>
      <c r="C10">
        <f t="shared" si="0"/>
        <v>-1.467959549979171E-2</v>
      </c>
      <c r="G10" s="36" t="str">
        <f ca="1">_xll.VoseSimulate(G8,5%)</f>
        <v>Error: "object" is not correct or contains invalid arguments</v>
      </c>
      <c r="H10" s="37" t="e">
        <f ca="1">_xll.VoseOutput("1st Order 1%")+_xll.VoseSimulate(G8,1%)</f>
        <v>#VALUE!</v>
      </c>
    </row>
    <row r="11" spans="1:8" x14ac:dyDescent="0.35">
      <c r="A11" s="1">
        <v>40925</v>
      </c>
      <c r="B11">
        <v>37.579608</v>
      </c>
      <c r="C11">
        <f t="shared" si="0"/>
        <v>1.2048333516686733E-2</v>
      </c>
    </row>
    <row r="12" spans="1:8" x14ac:dyDescent="0.35">
      <c r="A12" s="1">
        <v>40926</v>
      </c>
      <c r="B12">
        <v>38.065668000000002</v>
      </c>
      <c r="C12">
        <f t="shared" si="0"/>
        <v>1.2851210683104786E-2</v>
      </c>
      <c r="F12" s="2" t="s">
        <v>17</v>
      </c>
      <c r="G12" s="35" t="s">
        <v>18</v>
      </c>
    </row>
    <row r="13" spans="1:8" ht="15" thickBot="1" x14ac:dyDescent="0.4">
      <c r="A13" s="1">
        <v>40927</v>
      </c>
      <c r="B13">
        <v>38.443713000000002</v>
      </c>
      <c r="C13">
        <f t="shared" si="0"/>
        <v>9.8823979952892601E-3</v>
      </c>
      <c r="G13" t="str">
        <f ca="1">_xll.VoseStudent3FitObject(G5,TRUE)</f>
        <v>Error: no valid data</v>
      </c>
    </row>
    <row r="14" spans="1:8" ht="15" thickBot="1" x14ac:dyDescent="0.4">
      <c r="A14" s="1">
        <v>40928</v>
      </c>
      <c r="B14">
        <v>38.380704999999999</v>
      </c>
      <c r="C14">
        <f t="shared" si="0"/>
        <v>-1.6403121759431599E-3</v>
      </c>
      <c r="G14" s="32" t="str">
        <f ca="1">_xll.VoseSimulate(G13,5%)</f>
        <v>Error: "object" is not correct or contains invalid arguments</v>
      </c>
      <c r="H14" s="33" t="e">
        <f ca="1">_xll.VoseOutput("2nd Order 1%")+_xll.VoseSimulate(G13,1%)</f>
        <v>#VALUE!</v>
      </c>
    </row>
    <row r="15" spans="1:8" x14ac:dyDescent="0.35">
      <c r="A15" s="1">
        <v>40931</v>
      </c>
      <c r="B15">
        <v>37.804634999999998</v>
      </c>
      <c r="C15">
        <f t="shared" si="0"/>
        <v>-1.5123145196944181E-2</v>
      </c>
      <c r="G15" t="str">
        <f ca="1">_xll.VoseSimMean(G14)</f>
        <v>No simulation results</v>
      </c>
      <c r="H15" t="str">
        <f ca="1">_xll.VoseSimMean(H14)</f>
        <v>No simulation results</v>
      </c>
    </row>
    <row r="16" spans="1:8" x14ac:dyDescent="0.35">
      <c r="A16" s="1">
        <v>40932</v>
      </c>
      <c r="B16">
        <v>37.669617000000002</v>
      </c>
      <c r="C16">
        <f t="shared" si="0"/>
        <v>-3.5778597456340884E-3</v>
      </c>
    </row>
    <row r="17" spans="1:16" x14ac:dyDescent="0.35">
      <c r="A17" s="1">
        <v>40933</v>
      </c>
      <c r="B17">
        <v>37.876646000000001</v>
      </c>
      <c r="C17">
        <f t="shared" si="0"/>
        <v>5.4808672206778531E-3</v>
      </c>
      <c r="F17" s="2" t="s">
        <v>19</v>
      </c>
      <c r="G17" s="35" t="s">
        <v>20</v>
      </c>
    </row>
    <row r="18" spans="1:16" x14ac:dyDescent="0.35">
      <c r="A18" s="1">
        <v>40934</v>
      </c>
      <c r="B18">
        <v>37.912647999999997</v>
      </c>
      <c r="C18">
        <f t="shared" si="0"/>
        <v>9.5005510166007933E-4</v>
      </c>
      <c r="G18" t="s">
        <v>21</v>
      </c>
      <c r="I18" t="s">
        <v>22</v>
      </c>
    </row>
    <row r="19" spans="1:16" x14ac:dyDescent="0.35">
      <c r="A19" s="1">
        <v>40935</v>
      </c>
      <c r="B19">
        <v>38.110672999999998</v>
      </c>
      <c r="C19">
        <f t="shared" si="0"/>
        <v>5.2095974040590777E-3</v>
      </c>
      <c r="G19" t="s">
        <v>77</v>
      </c>
      <c r="H19" t="str">
        <f ca="1">_xll.VoseStudent3FitObject(C3:C1259,TRUE)</f>
        <v>VoseStudent3(0.0009175117145157877,0.01273905698091668,5)</v>
      </c>
      <c r="I19">
        <v>1</v>
      </c>
    </row>
    <row r="20" spans="1:16" x14ac:dyDescent="0.35">
      <c r="A20" s="1">
        <v>40938</v>
      </c>
      <c r="B20">
        <v>38.344700000000003</v>
      </c>
      <c r="C20">
        <f t="shared" si="0"/>
        <v>6.121943343565639E-3</v>
      </c>
      <c r="G20" t="s">
        <v>78</v>
      </c>
      <c r="H20" t="str">
        <f ca="1">_xll.VoseHSFitObject(C3:C1259,TRUE)</f>
        <v>VoseHS(0.0003679408435745823,0.01251898037322276)</v>
      </c>
      <c r="I20">
        <v>0</v>
      </c>
    </row>
    <row r="21" spans="1:16" x14ac:dyDescent="0.35">
      <c r="A21" s="1">
        <v>40939</v>
      </c>
      <c r="B21">
        <v>38.731748000000003</v>
      </c>
      <c r="C21">
        <f t="shared" si="0"/>
        <v>1.0043307999666681E-2</v>
      </c>
      <c r="G21" t="s">
        <v>107</v>
      </c>
      <c r="H21" t="str">
        <f ca="1">_xll.VoseGLogisticFitObject(C3:C1259,TRUE)</f>
        <v>VoseGLogistic(0.002218106879928109,0.006130434320380726,0.8542869493769945)</v>
      </c>
      <c r="I21">
        <v>0</v>
      </c>
    </row>
    <row r="22" spans="1:16" x14ac:dyDescent="0.35">
      <c r="A22" s="1">
        <v>40940</v>
      </c>
      <c r="B22">
        <v>38.776755999999999</v>
      </c>
      <c r="C22">
        <f t="shared" si="0"/>
        <v>1.1613694687957123E-3</v>
      </c>
      <c r="G22" t="s">
        <v>81</v>
      </c>
      <c r="H22" t="str">
        <f ca="1">_xll.VoseLogisticFitObject(C3:C1259,TRUE)</f>
        <v>VoseLogistic(0.0006345682806736704,0.006579287929406968)</v>
      </c>
      <c r="I22">
        <v>0</v>
      </c>
    </row>
    <row r="23" spans="1:16" x14ac:dyDescent="0.35">
      <c r="A23" s="1">
        <v>40941</v>
      </c>
      <c r="B23">
        <v>38.002661000000003</v>
      </c>
      <c r="C23">
        <f t="shared" si="0"/>
        <v>-2.0164811358403773E-2</v>
      </c>
    </row>
    <row r="24" spans="1:16" x14ac:dyDescent="0.35">
      <c r="A24" s="1">
        <v>40942</v>
      </c>
      <c r="B24">
        <v>37.849640000000001</v>
      </c>
      <c r="C24">
        <f t="shared" si="0"/>
        <v>-4.034714980755208E-3</v>
      </c>
    </row>
    <row r="25" spans="1:16" x14ac:dyDescent="0.35">
      <c r="A25" s="1">
        <v>40945</v>
      </c>
      <c r="B25">
        <v>37.624612999999997</v>
      </c>
      <c r="C25">
        <f t="shared" si="0"/>
        <v>-5.9630313078364357E-3</v>
      </c>
      <c r="G25" t="str">
        <f ca="1">_xll.VoseBMAObject(H19:H22,I19:I22)</f>
        <v>VoseBMA('[StockPriceDistributionAndTimeSeriesFit.xlsx]CAHDistribution Fit'!H19:H22,'[StockPriceDistributionAndTimeSeriesFit.xlsx]CAHDistribution Fit'!I19:I22)</v>
      </c>
    </row>
    <row r="26" spans="1:16" x14ac:dyDescent="0.35">
      <c r="A26" s="1">
        <v>40946</v>
      </c>
      <c r="B26">
        <v>38.173679999999997</v>
      </c>
      <c r="C26">
        <f t="shared" si="0"/>
        <v>1.4487835601877792E-2</v>
      </c>
      <c r="G26">
        <f>_xll.VoseSimulate(G25,5%)</f>
        <v>-1.4898226007266455E-2</v>
      </c>
      <c r="H26">
        <f>_xll.VoseOutput("BMA 1%")+_xll.VoseSimulate(G25,1%)</f>
        <v>-2.5403338249611371E-2</v>
      </c>
    </row>
    <row r="27" spans="1:16" x14ac:dyDescent="0.35">
      <c r="A27" s="1">
        <v>40947</v>
      </c>
      <c r="B27">
        <v>38.263689999999997</v>
      </c>
      <c r="C27">
        <f t="shared" si="0"/>
        <v>2.3551318315757222E-3</v>
      </c>
      <c r="G27">
        <f>_xll.VoseSimMean(G26)</f>
        <v>-2.1968983532989653E-2</v>
      </c>
      <c r="H27">
        <f>_xll.VoseSimMean(H26)</f>
        <v>-3.9181341782814523E-2</v>
      </c>
    </row>
    <row r="28" spans="1:16" x14ac:dyDescent="0.35">
      <c r="A28" s="1">
        <v>40948</v>
      </c>
      <c r="B28">
        <v>37.921650999999997</v>
      </c>
      <c r="C28">
        <f t="shared" si="0"/>
        <v>-8.9791892667483546E-3</v>
      </c>
    </row>
    <row r="29" spans="1:16" x14ac:dyDescent="0.35">
      <c r="A29" s="1">
        <v>40949</v>
      </c>
      <c r="B29">
        <v>37.696623000000002</v>
      </c>
      <c r="C29">
        <f t="shared" si="0"/>
        <v>-5.9517006235460489E-3</v>
      </c>
      <c r="H29" s="35" t="s">
        <v>111</v>
      </c>
      <c r="I29" s="35" t="s">
        <v>112</v>
      </c>
      <c r="J29" s="35" t="s">
        <v>113</v>
      </c>
    </row>
    <row r="30" spans="1:16" x14ac:dyDescent="0.35">
      <c r="A30" s="1">
        <v>40952</v>
      </c>
      <c r="B30">
        <v>38.137675000000002</v>
      </c>
      <c r="C30">
        <f t="shared" si="0"/>
        <v>1.1632123846701427E-2</v>
      </c>
      <c r="H30" s="38">
        <v>1000</v>
      </c>
      <c r="I30" s="38">
        <v>1000</v>
      </c>
      <c r="J30" s="38">
        <v>1000</v>
      </c>
      <c r="N30" t="s">
        <v>114</v>
      </c>
      <c r="O30" t="s">
        <v>115</v>
      </c>
      <c r="P30" t="s">
        <v>116</v>
      </c>
    </row>
    <row r="31" spans="1:16" x14ac:dyDescent="0.35">
      <c r="A31" s="1">
        <v>40953</v>
      </c>
      <c r="B31">
        <v>37.858643000000001</v>
      </c>
      <c r="C31">
        <f t="shared" si="0"/>
        <v>-7.3433361308184782E-3</v>
      </c>
      <c r="H31" s="39" t="e">
        <f ca="1">_xll.VoseOutput(H29)+H30*EXP(O31)</f>
        <v>#VALUE!</v>
      </c>
      <c r="I31" s="39" t="e">
        <f ca="1">_xll.VoseOutput(I29)+I30*EXP(P31)</f>
        <v>#VALUE!</v>
      </c>
      <c r="J31" s="40" t="e">
        <f ca="1">_xll.VoseOutput(J29)+J30*EXP(P31)</f>
        <v>#VALUE!</v>
      </c>
      <c r="N31" s="41" t="str">
        <f ca="1">_xll.VoseSimulate($G$8)</f>
        <v>Error: "object" is not correct or contains invalid arguments</v>
      </c>
      <c r="O31" s="41" t="str">
        <f ca="1">_xll.VoseSimulate($G$13)</f>
        <v>Error: "object" is not correct or contains invalid arguments</v>
      </c>
      <c r="P31" s="41" t="str">
        <f ca="1">_xll.VoseSimulate($G$25)</f>
        <v>Error: the source range are locked. Check workbook is not in Protected View mode and recalculte it.</v>
      </c>
    </row>
    <row r="32" spans="1:16" x14ac:dyDescent="0.35">
      <c r="A32" s="1">
        <v>40954</v>
      </c>
      <c r="B32">
        <v>37.354579999999999</v>
      </c>
      <c r="C32">
        <f t="shared" si="0"/>
        <v>-1.3403774671110497E-2</v>
      </c>
      <c r="G32" s="35" t="s">
        <v>117</v>
      </c>
    </row>
    <row r="33" spans="1:11" x14ac:dyDescent="0.35">
      <c r="A33" s="1">
        <v>40955</v>
      </c>
      <c r="B33">
        <v>37.624612999999997</v>
      </c>
      <c r="C33">
        <f t="shared" si="0"/>
        <v>7.2029094120685776E-3</v>
      </c>
    </row>
    <row r="34" spans="1:11" x14ac:dyDescent="0.35">
      <c r="A34" s="1">
        <v>40956</v>
      </c>
      <c r="B34">
        <v>37.372582999999999</v>
      </c>
      <c r="C34">
        <f t="shared" si="0"/>
        <v>-6.7210765784495568E-3</v>
      </c>
      <c r="G34" s="42">
        <v>0.01</v>
      </c>
      <c r="H34" s="38" t="str">
        <f ca="1">_xll.VoseSimPercentile(H$31,$G34)</f>
        <v>No simulation results</v>
      </c>
      <c r="I34" s="38" t="str">
        <f ca="1">_xll.VoseSimPercentile(I$31,$G34)</f>
        <v>No simulation results</v>
      </c>
      <c r="J34" s="38" t="str">
        <f ca="1">_xll.VoseSimPercentile(J$31,$G34)</f>
        <v>No simulation results</v>
      </c>
    </row>
    <row r="35" spans="1:11" x14ac:dyDescent="0.35">
      <c r="A35" s="1">
        <v>40960</v>
      </c>
      <c r="B35">
        <v>37.174557</v>
      </c>
      <c r="C35">
        <f t="shared" si="0"/>
        <v>-5.3127850588161824E-3</v>
      </c>
      <c r="G35" s="42">
        <v>0.05</v>
      </c>
      <c r="H35" s="38" t="str">
        <f ca="1">_xll.VoseSimPercentile(H$31,$G35)</f>
        <v>No simulation results</v>
      </c>
      <c r="I35" s="38" t="str">
        <f ca="1">_xll.VoseSimPercentile(I$31,$G35)</f>
        <v>No simulation results</v>
      </c>
      <c r="J35" s="38" t="str">
        <f ca="1">_xll.VoseSimPercentile(J$31,$G35)</f>
        <v>No simulation results</v>
      </c>
      <c r="K35" s="38"/>
    </row>
    <row r="36" spans="1:11" ht="15" thickBot="1" x14ac:dyDescent="0.4">
      <c r="A36" s="1">
        <v>40961</v>
      </c>
      <c r="B36">
        <v>36.976534999999998</v>
      </c>
      <c r="C36">
        <f t="shared" si="0"/>
        <v>-5.3410533925818899E-3</v>
      </c>
    </row>
    <row r="37" spans="1:11" x14ac:dyDescent="0.35">
      <c r="A37" s="1">
        <v>40962</v>
      </c>
      <c r="B37">
        <v>37.390585000000002</v>
      </c>
      <c r="C37">
        <f t="shared" si="0"/>
        <v>1.1135412489242647E-2</v>
      </c>
      <c r="G37" s="43" t="s">
        <v>118</v>
      </c>
      <c r="H37" s="44" t="e">
        <f ca="1">H$30-H34</f>
        <v>#VALUE!</v>
      </c>
      <c r="I37" s="44" t="e">
        <f t="shared" ref="I37:J38" ca="1" si="1">I$30-I34</f>
        <v>#VALUE!</v>
      </c>
      <c r="J37" s="44" t="e">
        <f t="shared" ca="1" si="1"/>
        <v>#VALUE!</v>
      </c>
    </row>
    <row r="38" spans="1:11" ht="15" thickBot="1" x14ac:dyDescent="0.4">
      <c r="A38" s="1">
        <v>40963</v>
      </c>
      <c r="B38">
        <v>37.849640000000001</v>
      </c>
      <c r="C38">
        <f t="shared" si="0"/>
        <v>1.2202533848441131E-2</v>
      </c>
      <c r="G38" s="36" t="s">
        <v>119</v>
      </c>
      <c r="H38" s="45" t="e">
        <f ca="1">H$30-H35</f>
        <v>#VALUE!</v>
      </c>
      <c r="I38" s="45" t="e">
        <f t="shared" ca="1" si="1"/>
        <v>#VALUE!</v>
      </c>
      <c r="J38" s="45" t="e">
        <f t="shared" ca="1" si="1"/>
        <v>#VALUE!</v>
      </c>
    </row>
    <row r="39" spans="1:11" x14ac:dyDescent="0.35">
      <c r="A39" s="1">
        <v>40966</v>
      </c>
      <c r="B39">
        <v>37.651617999999999</v>
      </c>
      <c r="C39">
        <f t="shared" si="0"/>
        <v>-5.245540519582096E-3</v>
      </c>
    </row>
    <row r="40" spans="1:11" x14ac:dyDescent="0.35">
      <c r="A40" s="1">
        <v>40967</v>
      </c>
      <c r="B40">
        <v>37.894644999999997</v>
      </c>
      <c r="C40">
        <f t="shared" si="0"/>
        <v>6.4338811395024389E-3</v>
      </c>
      <c r="G40" t="s">
        <v>120</v>
      </c>
      <c r="H40" s="38" t="e">
        <f ca="1">H30-H31</f>
        <v>#VALUE!</v>
      </c>
      <c r="I40" s="38" t="e">
        <f t="shared" ref="I40:J40" ca="1" si="2">I30-I31</f>
        <v>#VALUE!</v>
      </c>
      <c r="J40" s="38" t="e">
        <f t="shared" ca="1" si="2"/>
        <v>#VALUE!</v>
      </c>
    </row>
    <row r="41" spans="1:11" ht="15" thickBot="1" x14ac:dyDescent="0.4">
      <c r="A41" s="1">
        <v>40968</v>
      </c>
      <c r="B41">
        <v>37.399585000000002</v>
      </c>
      <c r="C41">
        <f t="shared" si="0"/>
        <v>-1.3150201127374542E-2</v>
      </c>
    </row>
    <row r="42" spans="1:11" x14ac:dyDescent="0.35">
      <c r="A42" s="1">
        <v>40969</v>
      </c>
      <c r="B42">
        <v>37.435589999999998</v>
      </c>
      <c r="C42">
        <f t="shared" si="0"/>
        <v>9.6224810800934308E-4</v>
      </c>
      <c r="G42" s="43" t="s">
        <v>121</v>
      </c>
      <c r="H42" s="46" t="str">
        <f ca="1">_xll.VoseSimCVARp(H$40,$G34)</f>
        <v>No simulation results</v>
      </c>
      <c r="I42" s="46" t="str">
        <f ca="1">_xll.VoseSimCVARp(I$40,$G34)</f>
        <v>No simulation results</v>
      </c>
      <c r="J42" s="46" t="str">
        <f ca="1">_xll.VoseSimCVARp(J$40,$G34)</f>
        <v>No simulation results</v>
      </c>
    </row>
    <row r="43" spans="1:11" ht="15" thickBot="1" x14ac:dyDescent="0.4">
      <c r="A43" s="1">
        <v>40970</v>
      </c>
      <c r="B43">
        <v>36.940530000000003</v>
      </c>
      <c r="C43">
        <f t="shared" si="0"/>
        <v>-1.331253395139125E-2</v>
      </c>
      <c r="G43" s="36" t="s">
        <v>122</v>
      </c>
      <c r="H43" s="47" t="str">
        <f ca="1">_xll.VoseSimCVARp(H$40,$G35)</f>
        <v>No simulation results</v>
      </c>
      <c r="I43" s="47" t="str">
        <f ca="1">_xll.VoseSimCVARp(I$40,$G35)</f>
        <v>No simulation results</v>
      </c>
      <c r="J43" s="47" t="str">
        <f ca="1">_xll.VoseSimCVARp(J$40,$G35)</f>
        <v>No simulation results</v>
      </c>
    </row>
    <row r="44" spans="1:11" x14ac:dyDescent="0.35">
      <c r="A44" s="1">
        <v>40973</v>
      </c>
      <c r="B44">
        <v>37.273569999999999</v>
      </c>
      <c r="C44">
        <f t="shared" si="0"/>
        <v>8.9751741416278438E-3</v>
      </c>
    </row>
    <row r="45" spans="1:11" x14ac:dyDescent="0.35">
      <c r="A45" s="1">
        <v>40974</v>
      </c>
      <c r="B45">
        <v>37.264569999999999</v>
      </c>
      <c r="C45">
        <f t="shared" si="0"/>
        <v>-2.4148711099414064E-4</v>
      </c>
    </row>
    <row r="46" spans="1:11" x14ac:dyDescent="0.35">
      <c r="A46" s="1">
        <v>40975</v>
      </c>
      <c r="B46">
        <v>36.949530000000003</v>
      </c>
      <c r="C46">
        <f t="shared" si="0"/>
        <v>-8.4900818679229141E-3</v>
      </c>
      <c r="F46" s="35" t="s">
        <v>123</v>
      </c>
    </row>
    <row r="47" spans="1:11" x14ac:dyDescent="0.35">
      <c r="A47" s="1">
        <v>40976</v>
      </c>
      <c r="B47">
        <v>37.579608</v>
      </c>
      <c r="C47">
        <f t="shared" si="0"/>
        <v>1.6908635428986629E-2</v>
      </c>
    </row>
    <row r="48" spans="1:11" x14ac:dyDescent="0.35">
      <c r="A48" s="1">
        <v>40977</v>
      </c>
      <c r="B48">
        <v>38.002661000000003</v>
      </c>
      <c r="C48">
        <f t="shared" si="0"/>
        <v>1.1194620739894018E-2</v>
      </c>
      <c r="J48" s="48">
        <v>1</v>
      </c>
      <c r="K48" t="s">
        <v>124</v>
      </c>
    </row>
    <row r="49" spans="1:11" x14ac:dyDescent="0.35">
      <c r="A49" s="1">
        <v>40980</v>
      </c>
      <c r="B49">
        <v>37.633616000000004</v>
      </c>
      <c r="C49">
        <f t="shared" si="0"/>
        <v>-9.7584900594036329E-3</v>
      </c>
      <c r="H49" t="s">
        <v>125</v>
      </c>
      <c r="J49" s="41">
        <v>225</v>
      </c>
      <c r="K49" t="s">
        <v>126</v>
      </c>
    </row>
    <row r="50" spans="1:11" x14ac:dyDescent="0.35">
      <c r="A50" s="1">
        <v>40981</v>
      </c>
      <c r="B50">
        <v>37.651617999999999</v>
      </c>
      <c r="C50">
        <f t="shared" si="0"/>
        <v>4.7823455906631474E-4</v>
      </c>
    </row>
    <row r="51" spans="1:11" x14ac:dyDescent="0.35">
      <c r="A51" s="1">
        <v>40982</v>
      </c>
      <c r="B51">
        <v>37.417588000000002</v>
      </c>
      <c r="C51">
        <f t="shared" si="0"/>
        <v>-6.2350668309942266E-3</v>
      </c>
      <c r="I51" t="s">
        <v>18</v>
      </c>
      <c r="K51" t="s">
        <v>20</v>
      </c>
    </row>
    <row r="52" spans="1:11" x14ac:dyDescent="0.35">
      <c r="A52" s="1">
        <v>40983</v>
      </c>
      <c r="B52">
        <v>37.534602999999997</v>
      </c>
      <c r="C52">
        <f t="shared" si="0"/>
        <v>3.1223929149237647E-3</v>
      </c>
      <c r="I52" t="s">
        <v>127</v>
      </c>
      <c r="J52" t="s">
        <v>128</v>
      </c>
    </row>
    <row r="53" spans="1:11" x14ac:dyDescent="0.35">
      <c r="A53" s="1">
        <v>40984</v>
      </c>
      <c r="B53">
        <v>37.435589999999998</v>
      </c>
      <c r="C53">
        <f t="shared" si="0"/>
        <v>-2.6413979637924523E-3</v>
      </c>
      <c r="G53">
        <v>1</v>
      </c>
      <c r="H53" t="s">
        <v>129</v>
      </c>
      <c r="I53" s="49">
        <f ca="1">EXP(_xll.VoseKthSmallest($G$8,$J$49,$G53))-1</f>
        <v>-3.9393637188660846E-2</v>
      </c>
      <c r="J53" s="49" t="e">
        <f ca="1">EXP(_xll.VoseKthSmallest($G$13,$J$49,$G53))-1</f>
        <v>#VALUE!</v>
      </c>
      <c r="K53" s="49" t="e">
        <f ca="1">EXP(_xll.VoseKthSmallest($G$25,$J$49,$G53))-1</f>
        <v>#VALUE!</v>
      </c>
    </row>
    <row r="54" spans="1:11" x14ac:dyDescent="0.35">
      <c r="A54" s="1">
        <v>40987</v>
      </c>
      <c r="B54">
        <v>37.111550000000001</v>
      </c>
      <c r="C54">
        <f t="shared" si="0"/>
        <v>-8.6936142923914154E-3</v>
      </c>
      <c r="G54">
        <v>2</v>
      </c>
      <c r="H54" t="s">
        <v>130</v>
      </c>
      <c r="I54" s="49">
        <f ca="1">EXP(_xll.VoseKthSmallest($G$8,$J$49,$G54))-1</f>
        <v>-3.9941351876154885E-2</v>
      </c>
      <c r="J54" s="49" t="e">
        <f ca="1">EXP(_xll.VoseKthSmallest($G$13,$J$49,$G54))-1</f>
        <v>#VALUE!</v>
      </c>
      <c r="K54" s="49" t="e">
        <f ca="1">EXP(_xll.VoseKthSmallest($G$25,$J$49,$G54))-1</f>
        <v>#VALUE!</v>
      </c>
    </row>
    <row r="55" spans="1:11" x14ac:dyDescent="0.35">
      <c r="A55" s="1">
        <v>40988</v>
      </c>
      <c r="B55">
        <v>36.742505000000001</v>
      </c>
      <c r="C55">
        <f t="shared" si="0"/>
        <v>-9.9939826369688303E-3</v>
      </c>
      <c r="I55" s="49"/>
      <c r="J55" s="49"/>
      <c r="K55" s="49"/>
    </row>
    <row r="56" spans="1:11" x14ac:dyDescent="0.35">
      <c r="A56" s="1">
        <v>40989</v>
      </c>
      <c r="B56">
        <v>37.273569999999999</v>
      </c>
      <c r="C56">
        <f t="shared" si="0"/>
        <v>1.4350237119596937E-2</v>
      </c>
      <c r="H56" t="s">
        <v>131</v>
      </c>
      <c r="I56" s="49" t="str">
        <f ca="1">_xll.VoseSimMean(I53)</f>
        <v>No simulation results</v>
      </c>
      <c r="J56" s="49" t="str">
        <f ca="1">_xll.VoseSimMean(J53)</f>
        <v>No simulation results</v>
      </c>
      <c r="K56" s="49" t="str">
        <f ca="1">_xll.VoseSimMean(K53)</f>
        <v>No simulation results</v>
      </c>
    </row>
    <row r="57" spans="1:11" x14ac:dyDescent="0.35">
      <c r="A57" s="1">
        <v>40990</v>
      </c>
      <c r="B57">
        <v>37.381582000000002</v>
      </c>
      <c r="C57">
        <f t="shared" si="0"/>
        <v>2.893626828756493E-3</v>
      </c>
      <c r="H57" t="s">
        <v>132</v>
      </c>
      <c r="I57" s="49" t="str">
        <f ca="1">_xll.VoseSimMean(I54)</f>
        <v>No simulation results</v>
      </c>
      <c r="J57" s="49" t="str">
        <f ca="1">_xll.VoseSimMean(J54)</f>
        <v>No simulation results</v>
      </c>
      <c r="K57" s="49" t="str">
        <f ca="1">_xll.VoseSimMean(K54)</f>
        <v>No simulation results</v>
      </c>
    </row>
    <row r="58" spans="1:11" x14ac:dyDescent="0.35">
      <c r="A58" s="1">
        <v>40991</v>
      </c>
      <c r="B58">
        <v>37.966655000000003</v>
      </c>
      <c r="C58">
        <f t="shared" si="0"/>
        <v>1.5530151268645381E-2</v>
      </c>
    </row>
    <row r="59" spans="1:11" x14ac:dyDescent="0.35">
      <c r="A59" s="1">
        <v>40994</v>
      </c>
      <c r="B59">
        <v>38.956775</v>
      </c>
      <c r="C59">
        <f t="shared" si="0"/>
        <v>2.5744423642834427E-2</v>
      </c>
    </row>
    <row r="60" spans="1:11" x14ac:dyDescent="0.35">
      <c r="A60" s="1">
        <v>40995</v>
      </c>
      <c r="B60">
        <v>38.983781</v>
      </c>
      <c r="C60">
        <f t="shared" si="0"/>
        <v>6.9298969539719998E-4</v>
      </c>
    </row>
    <row r="61" spans="1:11" x14ac:dyDescent="0.35">
      <c r="A61" s="1">
        <v>40996</v>
      </c>
      <c r="B61">
        <v>38.825474999999997</v>
      </c>
      <c r="C61">
        <f t="shared" si="0"/>
        <v>-4.0690844911449595E-3</v>
      </c>
    </row>
    <row r="62" spans="1:11" x14ac:dyDescent="0.35">
      <c r="A62" s="1">
        <v>40997</v>
      </c>
      <c r="B62">
        <v>38.988303000000002</v>
      </c>
      <c r="C62">
        <f t="shared" si="0"/>
        <v>4.1850747218299678E-3</v>
      </c>
    </row>
    <row r="63" spans="1:11" x14ac:dyDescent="0.35">
      <c r="A63" s="1">
        <v>40998</v>
      </c>
      <c r="B63">
        <v>38.997351000000002</v>
      </c>
      <c r="C63">
        <f t="shared" si="0"/>
        <v>2.3204267904443677E-4</v>
      </c>
    </row>
    <row r="64" spans="1:11" x14ac:dyDescent="0.35">
      <c r="A64" s="1">
        <v>41001</v>
      </c>
      <c r="B64">
        <v>38.680739000000003</v>
      </c>
      <c r="C64">
        <f t="shared" si="0"/>
        <v>-8.1519448623917617E-3</v>
      </c>
    </row>
    <row r="65" spans="1:3" x14ac:dyDescent="0.35">
      <c r="A65" s="1">
        <v>41002</v>
      </c>
      <c r="B65">
        <v>38.192256999999998</v>
      </c>
      <c r="C65">
        <f t="shared" si="0"/>
        <v>-1.270897715168255E-2</v>
      </c>
    </row>
    <row r="66" spans="1:3" x14ac:dyDescent="0.35">
      <c r="A66" s="1">
        <v>41003</v>
      </c>
      <c r="B66">
        <v>38.336993</v>
      </c>
      <c r="C66">
        <f t="shared" si="0"/>
        <v>3.782505971656414E-3</v>
      </c>
    </row>
    <row r="67" spans="1:3" x14ac:dyDescent="0.35">
      <c r="A67" s="1">
        <v>41004</v>
      </c>
      <c r="B67">
        <v>37.785186000000003</v>
      </c>
      <c r="C67">
        <f t="shared" si="0"/>
        <v>-1.4498183654532705E-2</v>
      </c>
    </row>
    <row r="68" spans="1:3" x14ac:dyDescent="0.35">
      <c r="A68" s="1">
        <v>41008</v>
      </c>
      <c r="B68">
        <v>37.658541999999997</v>
      </c>
      <c r="C68">
        <f t="shared" ref="C68:C131" si="3">LN(B68/B67)</f>
        <v>-3.3573133861093921E-3</v>
      </c>
    </row>
    <row r="69" spans="1:3" x14ac:dyDescent="0.35">
      <c r="A69" s="1">
        <v>41009</v>
      </c>
      <c r="B69">
        <v>37.079597999999997</v>
      </c>
      <c r="C69">
        <f t="shared" si="3"/>
        <v>-1.5492908447849186E-2</v>
      </c>
    </row>
    <row r="70" spans="1:3" x14ac:dyDescent="0.35">
      <c r="A70" s="1">
        <v>41010</v>
      </c>
      <c r="B70">
        <v>37.323836999999997</v>
      </c>
      <c r="C70">
        <f t="shared" si="3"/>
        <v>6.5652849840824876E-3</v>
      </c>
    </row>
    <row r="71" spans="1:3" x14ac:dyDescent="0.35">
      <c r="A71" s="1">
        <v>41011</v>
      </c>
      <c r="B71">
        <v>37.360022000000001</v>
      </c>
      <c r="C71">
        <f t="shared" si="3"/>
        <v>9.6901802654479272E-4</v>
      </c>
    </row>
    <row r="72" spans="1:3" x14ac:dyDescent="0.35">
      <c r="A72" s="1">
        <v>41012</v>
      </c>
      <c r="B72">
        <v>36.663479000000002</v>
      </c>
      <c r="C72">
        <f t="shared" si="3"/>
        <v>-1.8820065244079337E-2</v>
      </c>
    </row>
    <row r="73" spans="1:3" x14ac:dyDescent="0.35">
      <c r="A73" s="1">
        <v>41015</v>
      </c>
      <c r="B73">
        <v>36.708711999999998</v>
      </c>
      <c r="C73">
        <f t="shared" si="3"/>
        <v>1.2329741040542417E-3</v>
      </c>
    </row>
    <row r="74" spans="1:3" x14ac:dyDescent="0.35">
      <c r="A74" s="1">
        <v>41016</v>
      </c>
      <c r="B74">
        <v>37.721863999999997</v>
      </c>
      <c r="C74">
        <f t="shared" si="3"/>
        <v>2.7225762213786361E-2</v>
      </c>
    </row>
    <row r="75" spans="1:3" x14ac:dyDescent="0.35">
      <c r="A75" s="1">
        <v>41017</v>
      </c>
      <c r="B75">
        <v>37.242423000000002</v>
      </c>
      <c r="C75">
        <f t="shared" si="3"/>
        <v>-1.2791358560227686E-2</v>
      </c>
    </row>
    <row r="76" spans="1:3" x14ac:dyDescent="0.35">
      <c r="A76" s="1">
        <v>41018</v>
      </c>
      <c r="B76">
        <v>37.242423000000002</v>
      </c>
      <c r="C76">
        <f t="shared" si="3"/>
        <v>0</v>
      </c>
    </row>
    <row r="77" spans="1:3" x14ac:dyDescent="0.35">
      <c r="A77" s="1">
        <v>41019</v>
      </c>
      <c r="B77">
        <v>37.586171999999998</v>
      </c>
      <c r="C77">
        <f t="shared" si="3"/>
        <v>9.1877020568187813E-3</v>
      </c>
    </row>
    <row r="78" spans="1:3" x14ac:dyDescent="0.35">
      <c r="A78" s="1">
        <v>41022</v>
      </c>
      <c r="B78">
        <v>37.450484000000003</v>
      </c>
      <c r="C78">
        <f t="shared" si="3"/>
        <v>-3.616583017670285E-3</v>
      </c>
    </row>
    <row r="79" spans="1:3" x14ac:dyDescent="0.35">
      <c r="A79" s="1">
        <v>41023</v>
      </c>
      <c r="B79">
        <v>37.305748000000001</v>
      </c>
      <c r="C79">
        <f t="shared" si="3"/>
        <v>-3.872217124276107E-3</v>
      </c>
    </row>
    <row r="80" spans="1:3" x14ac:dyDescent="0.35">
      <c r="A80" s="1">
        <v>41024</v>
      </c>
      <c r="B80">
        <v>37.640450000000001</v>
      </c>
      <c r="C80">
        <f t="shared" si="3"/>
        <v>8.9318533583744031E-3</v>
      </c>
    </row>
    <row r="81" spans="1:3" x14ac:dyDescent="0.35">
      <c r="A81" s="1">
        <v>41025</v>
      </c>
      <c r="B81">
        <v>37.911828999999997</v>
      </c>
      <c r="C81">
        <f t="shared" si="3"/>
        <v>7.1839041975280673E-3</v>
      </c>
    </row>
    <row r="82" spans="1:3" x14ac:dyDescent="0.35">
      <c r="A82" s="1">
        <v>41026</v>
      </c>
      <c r="B82">
        <v>38.273671</v>
      </c>
      <c r="C82">
        <f t="shared" si="3"/>
        <v>9.4990443273796042E-3</v>
      </c>
    </row>
    <row r="83" spans="1:3" x14ac:dyDescent="0.35">
      <c r="A83" s="1">
        <v>41029</v>
      </c>
      <c r="B83">
        <v>38.237485999999997</v>
      </c>
      <c r="C83">
        <f t="shared" si="3"/>
        <v>-9.4587519302151272E-4</v>
      </c>
    </row>
    <row r="84" spans="1:3" x14ac:dyDescent="0.35">
      <c r="A84" s="1">
        <v>41030</v>
      </c>
      <c r="B84">
        <v>38.400314999999999</v>
      </c>
      <c r="C84">
        <f t="shared" si="3"/>
        <v>4.2493193408040973E-3</v>
      </c>
    </row>
    <row r="85" spans="1:3" x14ac:dyDescent="0.35">
      <c r="A85" s="1">
        <v>41031</v>
      </c>
      <c r="B85">
        <v>38.373173999999999</v>
      </c>
      <c r="C85">
        <f t="shared" si="3"/>
        <v>-7.0704097167358353E-4</v>
      </c>
    </row>
    <row r="86" spans="1:3" x14ac:dyDescent="0.35">
      <c r="A86" s="1">
        <v>41032</v>
      </c>
      <c r="B86">
        <v>39.196365</v>
      </c>
      <c r="C86">
        <f t="shared" si="3"/>
        <v>2.1225391191563678E-2</v>
      </c>
    </row>
    <row r="87" spans="1:3" x14ac:dyDescent="0.35">
      <c r="A87" s="1">
        <v>41033</v>
      </c>
      <c r="B87">
        <v>38.626465000000003</v>
      </c>
      <c r="C87">
        <f t="shared" si="3"/>
        <v>-1.4646349603705984E-2</v>
      </c>
    </row>
    <row r="88" spans="1:3" x14ac:dyDescent="0.35">
      <c r="A88" s="1">
        <v>41036</v>
      </c>
      <c r="B88">
        <v>38.771200999999998</v>
      </c>
      <c r="C88">
        <f t="shared" si="3"/>
        <v>3.7400654617922948E-3</v>
      </c>
    </row>
    <row r="89" spans="1:3" x14ac:dyDescent="0.35">
      <c r="A89" s="1">
        <v>41037</v>
      </c>
      <c r="B89">
        <v>38.915937</v>
      </c>
      <c r="C89">
        <f t="shared" si="3"/>
        <v>3.7261294774433413E-3</v>
      </c>
    </row>
    <row r="90" spans="1:3" x14ac:dyDescent="0.35">
      <c r="A90" s="1">
        <v>41038</v>
      </c>
      <c r="B90">
        <v>38.201301000000001</v>
      </c>
      <c r="C90">
        <f t="shared" si="3"/>
        <v>-1.8534285616249507E-2</v>
      </c>
    </row>
    <row r="91" spans="1:3" x14ac:dyDescent="0.35">
      <c r="A91" s="1">
        <v>41039</v>
      </c>
      <c r="B91">
        <v>38.210349000000001</v>
      </c>
      <c r="C91">
        <f t="shared" si="3"/>
        <v>2.3682252751488258E-4</v>
      </c>
    </row>
    <row r="92" spans="1:3" x14ac:dyDescent="0.35">
      <c r="A92" s="1">
        <v>41040</v>
      </c>
      <c r="B92">
        <v>38.436500000000002</v>
      </c>
      <c r="C92">
        <f t="shared" si="3"/>
        <v>5.9011338164245359E-3</v>
      </c>
    </row>
    <row r="93" spans="1:3" x14ac:dyDescent="0.35">
      <c r="A93" s="1">
        <v>41043</v>
      </c>
      <c r="B93">
        <v>38.680739000000003</v>
      </c>
      <c r="C93">
        <f t="shared" si="3"/>
        <v>6.3342469153097143E-3</v>
      </c>
    </row>
    <row r="94" spans="1:3" x14ac:dyDescent="0.35">
      <c r="A94" s="1">
        <v>41044</v>
      </c>
      <c r="B94">
        <v>38.201301000000001</v>
      </c>
      <c r="C94">
        <f t="shared" si="3"/>
        <v>-1.2472203259248939E-2</v>
      </c>
    </row>
    <row r="95" spans="1:3" x14ac:dyDescent="0.35">
      <c r="A95" s="1">
        <v>41045</v>
      </c>
      <c r="B95">
        <v>38.101795000000003</v>
      </c>
      <c r="C95">
        <f t="shared" si="3"/>
        <v>-2.6081787404341628E-3</v>
      </c>
    </row>
    <row r="96" spans="1:3" x14ac:dyDescent="0.35">
      <c r="A96" s="1">
        <v>41046</v>
      </c>
      <c r="B96">
        <v>37.549987999999999</v>
      </c>
      <c r="C96">
        <f t="shared" si="3"/>
        <v>-1.4588335247580578E-2</v>
      </c>
    </row>
    <row r="97" spans="1:3" x14ac:dyDescent="0.35">
      <c r="A97" s="1">
        <v>41047</v>
      </c>
      <c r="B97">
        <v>37.052458000000001</v>
      </c>
      <c r="C97">
        <f t="shared" si="3"/>
        <v>-1.3338366314653138E-2</v>
      </c>
    </row>
    <row r="98" spans="1:3" x14ac:dyDescent="0.35">
      <c r="A98" s="1">
        <v>41050</v>
      </c>
      <c r="B98">
        <v>37.405251999999997</v>
      </c>
      <c r="C98">
        <f t="shared" si="3"/>
        <v>9.4764300473731116E-3</v>
      </c>
    </row>
    <row r="99" spans="1:3" x14ac:dyDescent="0.35">
      <c r="A99" s="1">
        <v>41051</v>
      </c>
      <c r="B99">
        <v>37.314793000000002</v>
      </c>
      <c r="C99">
        <f t="shared" si="3"/>
        <v>-2.4212791679577269E-3</v>
      </c>
    </row>
    <row r="100" spans="1:3" x14ac:dyDescent="0.35">
      <c r="A100" s="1">
        <v>41052</v>
      </c>
      <c r="B100">
        <v>37.088642999999998</v>
      </c>
      <c r="C100">
        <f t="shared" si="3"/>
        <v>-6.0790390498092388E-3</v>
      </c>
    </row>
    <row r="101" spans="1:3" x14ac:dyDescent="0.35">
      <c r="A101" s="1">
        <v>41053</v>
      </c>
      <c r="B101">
        <v>37.513806000000002</v>
      </c>
      <c r="C101">
        <f t="shared" si="3"/>
        <v>1.1398221070957178E-2</v>
      </c>
    </row>
    <row r="102" spans="1:3" x14ac:dyDescent="0.35">
      <c r="A102" s="1">
        <v>41054</v>
      </c>
      <c r="B102">
        <v>37.694724000000001</v>
      </c>
      <c r="C102">
        <f t="shared" si="3"/>
        <v>4.8111124887733328E-3</v>
      </c>
    </row>
    <row r="103" spans="1:3" x14ac:dyDescent="0.35">
      <c r="A103" s="1">
        <v>41058</v>
      </c>
      <c r="B103">
        <v>37.721863999999997</v>
      </c>
      <c r="C103">
        <f t="shared" si="3"/>
        <v>7.1973558845120063E-4</v>
      </c>
    </row>
    <row r="104" spans="1:3" x14ac:dyDescent="0.35">
      <c r="A104" s="1">
        <v>41059</v>
      </c>
      <c r="B104">
        <v>37.233378999999999</v>
      </c>
      <c r="C104">
        <f t="shared" si="3"/>
        <v>-1.3034229393480654E-2</v>
      </c>
    </row>
    <row r="105" spans="1:3" x14ac:dyDescent="0.35">
      <c r="A105" s="1">
        <v>41060</v>
      </c>
      <c r="B105">
        <v>37.432392</v>
      </c>
      <c r="C105">
        <f t="shared" si="3"/>
        <v>5.3307819263811234E-3</v>
      </c>
    </row>
    <row r="106" spans="1:3" x14ac:dyDescent="0.35">
      <c r="A106" s="1">
        <v>41061</v>
      </c>
      <c r="B106">
        <v>36.663479000000002</v>
      </c>
      <c r="C106">
        <f t="shared" si="3"/>
        <v>-2.0755288850741228E-2</v>
      </c>
    </row>
    <row r="107" spans="1:3" x14ac:dyDescent="0.35">
      <c r="A107" s="1">
        <v>41064</v>
      </c>
      <c r="B107">
        <v>36.672527000000002</v>
      </c>
      <c r="C107">
        <f t="shared" si="3"/>
        <v>2.4675464453047398E-4</v>
      </c>
    </row>
    <row r="108" spans="1:3" x14ac:dyDescent="0.35">
      <c r="A108" s="1">
        <v>41065</v>
      </c>
      <c r="B108">
        <v>37.124827000000003</v>
      </c>
      <c r="C108">
        <f t="shared" si="3"/>
        <v>1.2258045553330219E-2</v>
      </c>
    </row>
    <row r="109" spans="1:3" x14ac:dyDescent="0.35">
      <c r="A109" s="1">
        <v>41066</v>
      </c>
      <c r="B109">
        <v>37.522851000000003</v>
      </c>
      <c r="C109">
        <f t="shared" si="3"/>
        <v>1.0664170212601982E-2</v>
      </c>
    </row>
    <row r="110" spans="1:3" x14ac:dyDescent="0.35">
      <c r="A110" s="1">
        <v>41067</v>
      </c>
      <c r="B110">
        <v>37.739955999999999</v>
      </c>
      <c r="C110">
        <f t="shared" si="3"/>
        <v>5.7692666760220633E-3</v>
      </c>
    </row>
    <row r="111" spans="1:3" x14ac:dyDescent="0.35">
      <c r="A111" s="1">
        <v>41068</v>
      </c>
      <c r="B111">
        <v>37.902785000000002</v>
      </c>
      <c r="C111">
        <f t="shared" si="3"/>
        <v>4.3052181702821161E-3</v>
      </c>
    </row>
    <row r="112" spans="1:3" x14ac:dyDescent="0.35">
      <c r="A112" s="1">
        <v>41071</v>
      </c>
      <c r="B112">
        <v>37.522851000000003</v>
      </c>
      <c r="C112">
        <f t="shared" si="3"/>
        <v>-1.0074484846304188E-2</v>
      </c>
    </row>
    <row r="113" spans="1:3" x14ac:dyDescent="0.35">
      <c r="A113" s="1">
        <v>41072</v>
      </c>
      <c r="B113">
        <v>37.803277999999999</v>
      </c>
      <c r="C113">
        <f t="shared" si="3"/>
        <v>7.4457110503880208E-3</v>
      </c>
    </row>
    <row r="114" spans="1:3" x14ac:dyDescent="0.35">
      <c r="A114" s="1">
        <v>41073</v>
      </c>
      <c r="B114">
        <v>37.577128000000002</v>
      </c>
      <c r="C114">
        <f t="shared" si="3"/>
        <v>-6.0002510070417273E-3</v>
      </c>
    </row>
    <row r="115" spans="1:3" x14ac:dyDescent="0.35">
      <c r="A115" s="1">
        <v>41074</v>
      </c>
      <c r="B115">
        <v>37.830415000000002</v>
      </c>
      <c r="C115">
        <f t="shared" si="3"/>
        <v>6.7178412789985304E-3</v>
      </c>
    </row>
    <row r="116" spans="1:3" x14ac:dyDescent="0.35">
      <c r="A116" s="1">
        <v>41075</v>
      </c>
      <c r="B116">
        <v>38.418407000000002</v>
      </c>
      <c r="C116">
        <f t="shared" si="3"/>
        <v>1.5423284986710258E-2</v>
      </c>
    </row>
    <row r="117" spans="1:3" x14ac:dyDescent="0.35">
      <c r="A117" s="1">
        <v>41078</v>
      </c>
      <c r="B117">
        <v>38.508865999999998</v>
      </c>
      <c r="C117">
        <f t="shared" si="3"/>
        <v>2.3518067953354387E-3</v>
      </c>
    </row>
    <row r="118" spans="1:3" x14ac:dyDescent="0.35">
      <c r="A118" s="1">
        <v>41079</v>
      </c>
      <c r="B118">
        <v>38.545051000000001</v>
      </c>
      <c r="C118">
        <f t="shared" si="3"/>
        <v>9.3921254282154285E-4</v>
      </c>
    </row>
    <row r="119" spans="1:3" x14ac:dyDescent="0.35">
      <c r="A119" s="1">
        <v>41080</v>
      </c>
      <c r="B119">
        <v>38.165117000000002</v>
      </c>
      <c r="C119">
        <f t="shared" si="3"/>
        <v>-9.9057821573719958E-3</v>
      </c>
    </row>
    <row r="120" spans="1:3" x14ac:dyDescent="0.35">
      <c r="A120" s="1">
        <v>41081</v>
      </c>
      <c r="B120">
        <v>37.577128000000002</v>
      </c>
      <c r="C120">
        <f t="shared" si="3"/>
        <v>-1.5526363446494008E-2</v>
      </c>
    </row>
    <row r="121" spans="1:3" x14ac:dyDescent="0.35">
      <c r="A121" s="1">
        <v>41082</v>
      </c>
      <c r="B121">
        <v>37.703772000000001</v>
      </c>
      <c r="C121">
        <f t="shared" si="3"/>
        <v>3.3645750640957446E-3</v>
      </c>
    </row>
    <row r="122" spans="1:3" x14ac:dyDescent="0.35">
      <c r="A122" s="1">
        <v>41085</v>
      </c>
      <c r="B122">
        <v>36.790123000000001</v>
      </c>
      <c r="C122">
        <f t="shared" si="3"/>
        <v>-2.4530730088486458E-2</v>
      </c>
    </row>
    <row r="123" spans="1:3" x14ac:dyDescent="0.35">
      <c r="A123" s="1">
        <v>41086</v>
      </c>
      <c r="B123">
        <v>36.790123000000001</v>
      </c>
      <c r="C123">
        <f t="shared" si="3"/>
        <v>0</v>
      </c>
    </row>
    <row r="124" spans="1:3" x14ac:dyDescent="0.35">
      <c r="A124" s="1">
        <v>41087</v>
      </c>
      <c r="B124">
        <v>36.697311999999997</v>
      </c>
      <c r="C124">
        <f t="shared" si="3"/>
        <v>-2.5259025395547819E-3</v>
      </c>
    </row>
    <row r="125" spans="1:3" x14ac:dyDescent="0.35">
      <c r="A125" s="1">
        <v>41088</v>
      </c>
      <c r="B125">
        <v>37.270563000000003</v>
      </c>
      <c r="C125">
        <f t="shared" si="3"/>
        <v>1.55003094890884E-2</v>
      </c>
    </row>
    <row r="126" spans="1:3" x14ac:dyDescent="0.35">
      <c r="A126" s="1">
        <v>41089</v>
      </c>
      <c r="B126">
        <v>38.216887</v>
      </c>
      <c r="C126">
        <f t="shared" si="3"/>
        <v>2.5073666631620476E-2</v>
      </c>
    </row>
    <row r="127" spans="1:3" x14ac:dyDescent="0.35">
      <c r="A127" s="1">
        <v>41092</v>
      </c>
      <c r="B127">
        <v>38.580858999999997</v>
      </c>
      <c r="C127">
        <f t="shared" si="3"/>
        <v>9.4787866601528815E-3</v>
      </c>
    </row>
    <row r="128" spans="1:3" x14ac:dyDescent="0.35">
      <c r="A128" s="1">
        <v>41093</v>
      </c>
      <c r="B128">
        <v>39.026719999999997</v>
      </c>
      <c r="C128">
        <f t="shared" si="3"/>
        <v>1.1490267089379958E-2</v>
      </c>
    </row>
    <row r="129" spans="1:3" x14ac:dyDescent="0.35">
      <c r="A129" s="1">
        <v>41095</v>
      </c>
      <c r="B129">
        <v>38.735543999999997</v>
      </c>
      <c r="C129">
        <f t="shared" si="3"/>
        <v>-7.4889116102219043E-3</v>
      </c>
    </row>
    <row r="130" spans="1:3" x14ac:dyDescent="0.35">
      <c r="A130" s="1">
        <v>41096</v>
      </c>
      <c r="B130">
        <v>38.007604000000001</v>
      </c>
      <c r="C130">
        <f t="shared" si="3"/>
        <v>-1.8971383160212723E-2</v>
      </c>
    </row>
    <row r="131" spans="1:3" x14ac:dyDescent="0.35">
      <c r="A131" s="1">
        <v>41099</v>
      </c>
      <c r="B131">
        <v>38.744646000000003</v>
      </c>
      <c r="C131">
        <f t="shared" si="3"/>
        <v>1.9206333540222862E-2</v>
      </c>
    </row>
    <row r="132" spans="1:3" x14ac:dyDescent="0.35">
      <c r="A132" s="1">
        <v>41100</v>
      </c>
      <c r="B132">
        <v>38.835636999999998</v>
      </c>
      <c r="C132">
        <f t="shared" ref="C132:C195" si="4">LN(B132/B131)</f>
        <v>2.3457259552050872E-3</v>
      </c>
    </row>
    <row r="133" spans="1:3" x14ac:dyDescent="0.35">
      <c r="A133" s="1">
        <v>41101</v>
      </c>
      <c r="B133">
        <v>38.526262000000003</v>
      </c>
      <c r="C133">
        <f t="shared" si="4"/>
        <v>-7.9981658475508123E-3</v>
      </c>
    </row>
    <row r="134" spans="1:3" x14ac:dyDescent="0.35">
      <c r="A134" s="1">
        <v>41102</v>
      </c>
      <c r="B134">
        <v>38.225985000000001</v>
      </c>
      <c r="C134">
        <f t="shared" si="4"/>
        <v>-7.8246186597803989E-3</v>
      </c>
    </row>
    <row r="135" spans="1:3" x14ac:dyDescent="0.35">
      <c r="A135" s="1">
        <v>41103</v>
      </c>
      <c r="B135">
        <v>38.680948000000001</v>
      </c>
      <c r="C135">
        <f t="shared" si="4"/>
        <v>1.1831659115577858E-2</v>
      </c>
    </row>
    <row r="136" spans="1:3" x14ac:dyDescent="0.35">
      <c r="A136" s="1">
        <v>41106</v>
      </c>
      <c r="B136">
        <v>38.480766000000003</v>
      </c>
      <c r="C136">
        <f t="shared" si="4"/>
        <v>-5.1886470305489421E-3</v>
      </c>
    </row>
    <row r="137" spans="1:3" x14ac:dyDescent="0.35">
      <c r="A137" s="1">
        <v>41107</v>
      </c>
      <c r="B137">
        <v>38.890234</v>
      </c>
      <c r="C137">
        <f t="shared" si="4"/>
        <v>1.0584633076216038E-2</v>
      </c>
    </row>
    <row r="138" spans="1:3" x14ac:dyDescent="0.35">
      <c r="A138" s="1">
        <v>41108</v>
      </c>
      <c r="B138">
        <v>39.18141</v>
      </c>
      <c r="C138">
        <f t="shared" si="4"/>
        <v>7.4592344972049668E-3</v>
      </c>
    </row>
    <row r="139" spans="1:3" x14ac:dyDescent="0.35">
      <c r="A139" s="1">
        <v>41109</v>
      </c>
      <c r="B139">
        <v>39.581775999999998</v>
      </c>
      <c r="C139">
        <f t="shared" si="4"/>
        <v>1.0166410697081225E-2</v>
      </c>
    </row>
    <row r="140" spans="1:3" x14ac:dyDescent="0.35">
      <c r="A140" s="1">
        <v>41110</v>
      </c>
      <c r="B140">
        <v>39.217804000000001</v>
      </c>
      <c r="C140">
        <f t="shared" si="4"/>
        <v>-9.237982955082687E-3</v>
      </c>
    </row>
    <row r="141" spans="1:3" x14ac:dyDescent="0.35">
      <c r="A141" s="1">
        <v>41113</v>
      </c>
      <c r="B141">
        <v>38.653651000000004</v>
      </c>
      <c r="C141">
        <f t="shared" si="4"/>
        <v>-1.4489593656970851E-2</v>
      </c>
    </row>
    <row r="142" spans="1:3" x14ac:dyDescent="0.35">
      <c r="A142" s="1">
        <v>41114</v>
      </c>
      <c r="B142">
        <v>38.362475000000003</v>
      </c>
      <c r="C142">
        <f t="shared" si="4"/>
        <v>-7.5614654351589339E-3</v>
      </c>
    </row>
    <row r="143" spans="1:3" x14ac:dyDescent="0.35">
      <c r="A143" s="1">
        <v>41115</v>
      </c>
      <c r="B143">
        <v>38.335177999999999</v>
      </c>
      <c r="C143">
        <f t="shared" si="4"/>
        <v>-7.1180799111421995E-4</v>
      </c>
    </row>
    <row r="144" spans="1:3" x14ac:dyDescent="0.35">
      <c r="A144" s="1">
        <v>41116</v>
      </c>
      <c r="B144">
        <v>38.280580999999998</v>
      </c>
      <c r="C144">
        <f t="shared" si="4"/>
        <v>-1.4252161684292144E-3</v>
      </c>
    </row>
    <row r="145" spans="1:3" x14ac:dyDescent="0.35">
      <c r="A145" s="1">
        <v>41117</v>
      </c>
      <c r="B145">
        <v>38.526262000000003</v>
      </c>
      <c r="C145">
        <f t="shared" si="4"/>
        <v>6.3973945110053143E-3</v>
      </c>
    </row>
    <row r="146" spans="1:3" x14ac:dyDescent="0.35">
      <c r="A146" s="1">
        <v>41120</v>
      </c>
      <c r="B146">
        <v>39.408890999999997</v>
      </c>
      <c r="C146">
        <f t="shared" si="4"/>
        <v>2.2651312125967011E-2</v>
      </c>
    </row>
    <row r="147" spans="1:3" x14ac:dyDescent="0.35">
      <c r="A147" s="1">
        <v>41121</v>
      </c>
      <c r="B147">
        <v>39.208705999999999</v>
      </c>
      <c r="C147">
        <f t="shared" si="4"/>
        <v>-5.092636770589536E-3</v>
      </c>
    </row>
    <row r="148" spans="1:3" x14ac:dyDescent="0.35">
      <c r="A148" s="1">
        <v>41122</v>
      </c>
      <c r="B148">
        <v>38.699145999999999</v>
      </c>
      <c r="C148">
        <f t="shared" si="4"/>
        <v>-1.3081281365620817E-2</v>
      </c>
    </row>
    <row r="149" spans="1:3" x14ac:dyDescent="0.35">
      <c r="A149" s="1">
        <v>41123</v>
      </c>
      <c r="B149">
        <v>37.206868999999998</v>
      </c>
      <c r="C149">
        <f t="shared" si="4"/>
        <v>-3.932413783786666E-2</v>
      </c>
    </row>
    <row r="150" spans="1:3" x14ac:dyDescent="0.35">
      <c r="A150" s="1">
        <v>41124</v>
      </c>
      <c r="B150">
        <v>35.705492999999997</v>
      </c>
      <c r="C150">
        <f t="shared" si="4"/>
        <v>-4.1188852275200229E-2</v>
      </c>
    </row>
    <row r="151" spans="1:3" x14ac:dyDescent="0.35">
      <c r="A151" s="1">
        <v>41127</v>
      </c>
      <c r="B151">
        <v>35.596299000000002</v>
      </c>
      <c r="C151">
        <f t="shared" si="4"/>
        <v>-3.0628707161806483E-3</v>
      </c>
    </row>
    <row r="152" spans="1:3" x14ac:dyDescent="0.35">
      <c r="A152" s="1">
        <v>41128</v>
      </c>
      <c r="B152">
        <v>36.08766</v>
      </c>
      <c r="C152">
        <f t="shared" si="4"/>
        <v>1.3709306867850312E-2</v>
      </c>
    </row>
    <row r="153" spans="1:3" x14ac:dyDescent="0.35">
      <c r="A153" s="1">
        <v>41129</v>
      </c>
      <c r="B153">
        <v>36.169553999999998</v>
      </c>
      <c r="C153">
        <f t="shared" si="4"/>
        <v>2.2667365798222736E-3</v>
      </c>
    </row>
    <row r="154" spans="1:3" x14ac:dyDescent="0.35">
      <c r="A154" s="1">
        <v>41130</v>
      </c>
      <c r="B154">
        <v>36.579020999999997</v>
      </c>
      <c r="C154">
        <f t="shared" si="4"/>
        <v>1.1257164118751287E-2</v>
      </c>
    </row>
    <row r="155" spans="1:3" x14ac:dyDescent="0.35">
      <c r="A155" s="1">
        <v>41131</v>
      </c>
      <c r="B155">
        <v>36.642716</v>
      </c>
      <c r="C155">
        <f t="shared" si="4"/>
        <v>1.7397843502746926E-3</v>
      </c>
    </row>
    <row r="156" spans="1:3" x14ac:dyDescent="0.35">
      <c r="A156" s="1">
        <v>41134</v>
      </c>
      <c r="B156">
        <v>36.378836</v>
      </c>
      <c r="C156">
        <f t="shared" si="4"/>
        <v>-7.2274867201137403E-3</v>
      </c>
    </row>
    <row r="157" spans="1:3" x14ac:dyDescent="0.35">
      <c r="A157" s="1">
        <v>41135</v>
      </c>
      <c r="B157">
        <v>36.187753000000001</v>
      </c>
      <c r="C157">
        <f t="shared" si="4"/>
        <v>-5.2664303029309511E-3</v>
      </c>
    </row>
    <row r="158" spans="1:3" x14ac:dyDescent="0.35">
      <c r="A158" s="1">
        <v>41136</v>
      </c>
      <c r="B158">
        <v>36.224150000000002</v>
      </c>
      <c r="C158">
        <f t="shared" si="4"/>
        <v>1.005276800008288E-3</v>
      </c>
    </row>
    <row r="159" spans="1:3" x14ac:dyDescent="0.35">
      <c r="A159" s="1">
        <v>41137</v>
      </c>
      <c r="B159">
        <v>36.278744000000003</v>
      </c>
      <c r="C159">
        <f t="shared" si="4"/>
        <v>1.5059815493208332E-3</v>
      </c>
    </row>
    <row r="160" spans="1:3" x14ac:dyDescent="0.35">
      <c r="A160" s="1">
        <v>41138</v>
      </c>
      <c r="B160">
        <v>36.124057999999998</v>
      </c>
      <c r="C160">
        <f t="shared" si="4"/>
        <v>-4.2729350544844372E-3</v>
      </c>
    </row>
    <row r="161" spans="1:3" x14ac:dyDescent="0.35">
      <c r="A161" s="1">
        <v>41141</v>
      </c>
      <c r="B161">
        <v>36.451631999999996</v>
      </c>
      <c r="C161">
        <f t="shared" si="4"/>
        <v>9.0271611468673036E-3</v>
      </c>
    </row>
    <row r="162" spans="1:3" x14ac:dyDescent="0.35">
      <c r="A162" s="1">
        <v>41142</v>
      </c>
      <c r="B162">
        <v>36.269646000000002</v>
      </c>
      <c r="C162">
        <f t="shared" si="4"/>
        <v>-5.0050380000680825E-3</v>
      </c>
    </row>
    <row r="163" spans="1:3" x14ac:dyDescent="0.35">
      <c r="A163" s="1">
        <v>41143</v>
      </c>
      <c r="B163">
        <v>36.051262000000001</v>
      </c>
      <c r="C163">
        <f t="shared" si="4"/>
        <v>-6.0393230617973963E-3</v>
      </c>
    </row>
    <row r="164" spans="1:3" x14ac:dyDescent="0.35">
      <c r="A164" s="1">
        <v>41144</v>
      </c>
      <c r="B164">
        <v>35.987568000000003</v>
      </c>
      <c r="C164">
        <f t="shared" si="4"/>
        <v>-1.7683245715523956E-3</v>
      </c>
    </row>
    <row r="165" spans="1:3" x14ac:dyDescent="0.35">
      <c r="A165" s="1">
        <v>41145</v>
      </c>
      <c r="B165">
        <v>36.142257000000001</v>
      </c>
      <c r="C165">
        <f t="shared" si="4"/>
        <v>4.2891893097735841E-3</v>
      </c>
    </row>
    <row r="166" spans="1:3" x14ac:dyDescent="0.35">
      <c r="A166" s="1">
        <v>41148</v>
      </c>
      <c r="B166">
        <v>36.205952000000003</v>
      </c>
      <c r="C166">
        <f t="shared" si="4"/>
        <v>1.7607904144960758E-3</v>
      </c>
    </row>
    <row r="167" spans="1:3" x14ac:dyDescent="0.35">
      <c r="A167" s="1">
        <v>41149</v>
      </c>
      <c r="B167">
        <v>36.023966000000001</v>
      </c>
      <c r="C167">
        <f t="shared" si="4"/>
        <v>-5.0390860221687303E-3</v>
      </c>
    </row>
    <row r="168" spans="1:3" x14ac:dyDescent="0.35">
      <c r="A168" s="1">
        <v>41150</v>
      </c>
      <c r="B168">
        <v>36.424332</v>
      </c>
      <c r="C168">
        <f t="shared" si="4"/>
        <v>1.1052573676666769E-2</v>
      </c>
    </row>
    <row r="169" spans="1:3" x14ac:dyDescent="0.35">
      <c r="A169" s="1">
        <v>41151</v>
      </c>
      <c r="B169">
        <v>36.005766999999999</v>
      </c>
      <c r="C169">
        <f t="shared" si="4"/>
        <v>-1.1557892789463188E-2</v>
      </c>
    </row>
    <row r="170" spans="1:3" x14ac:dyDescent="0.35">
      <c r="A170" s="1">
        <v>41152</v>
      </c>
      <c r="B170">
        <v>35.987568000000003</v>
      </c>
      <c r="C170">
        <f t="shared" si="4"/>
        <v>-5.055745893044574E-4</v>
      </c>
    </row>
    <row r="171" spans="1:3" x14ac:dyDescent="0.35">
      <c r="A171" s="1">
        <v>41156</v>
      </c>
      <c r="B171">
        <v>36.114956999999997</v>
      </c>
      <c r="C171">
        <f t="shared" si="4"/>
        <v>3.5335553796032133E-3</v>
      </c>
    </row>
    <row r="172" spans="1:3" x14ac:dyDescent="0.35">
      <c r="A172" s="1">
        <v>41157</v>
      </c>
      <c r="B172">
        <v>35.468910000000001</v>
      </c>
      <c r="C172">
        <f t="shared" si="4"/>
        <v>-1.8050562742275487E-2</v>
      </c>
    </row>
    <row r="173" spans="1:3" x14ac:dyDescent="0.35">
      <c r="A173" s="1">
        <v>41158</v>
      </c>
      <c r="B173">
        <v>35.659993999999998</v>
      </c>
      <c r="C173">
        <f t="shared" si="4"/>
        <v>5.3729060604136292E-3</v>
      </c>
    </row>
    <row r="174" spans="1:3" x14ac:dyDescent="0.35">
      <c r="A174" s="1">
        <v>41159</v>
      </c>
      <c r="B174">
        <v>34.859262000000001</v>
      </c>
      <c r="C174">
        <f t="shared" si="4"/>
        <v>-2.2710574707321667E-2</v>
      </c>
    </row>
    <row r="175" spans="1:3" x14ac:dyDescent="0.35">
      <c r="A175" s="1">
        <v>41162</v>
      </c>
      <c r="B175">
        <v>34.804665</v>
      </c>
      <c r="C175">
        <f t="shared" si="4"/>
        <v>-1.5674399514726046E-3</v>
      </c>
    </row>
    <row r="176" spans="1:3" x14ac:dyDescent="0.35">
      <c r="A176" s="1">
        <v>41163</v>
      </c>
      <c r="B176">
        <v>34.677275999999999</v>
      </c>
      <c r="C176">
        <f t="shared" si="4"/>
        <v>-3.6668274058534226E-3</v>
      </c>
    </row>
    <row r="177" spans="1:3" x14ac:dyDescent="0.35">
      <c r="A177" s="1">
        <v>41164</v>
      </c>
      <c r="B177">
        <v>34.349702000000001</v>
      </c>
      <c r="C177">
        <f t="shared" si="4"/>
        <v>-9.4912588841480003E-3</v>
      </c>
    </row>
    <row r="178" spans="1:3" x14ac:dyDescent="0.35">
      <c r="A178" s="1">
        <v>41165</v>
      </c>
      <c r="B178">
        <v>34.386099999999999</v>
      </c>
      <c r="C178">
        <f t="shared" si="4"/>
        <v>1.0590697232886357E-3</v>
      </c>
    </row>
    <row r="179" spans="1:3" x14ac:dyDescent="0.35">
      <c r="A179" s="1">
        <v>41166</v>
      </c>
      <c r="B179">
        <v>34.913854999999998</v>
      </c>
      <c r="C179">
        <f t="shared" si="4"/>
        <v>1.5231328878430369E-2</v>
      </c>
    </row>
    <row r="180" spans="1:3" x14ac:dyDescent="0.35">
      <c r="A180" s="1">
        <v>41169</v>
      </c>
      <c r="B180">
        <v>34.786465999999997</v>
      </c>
      <c r="C180">
        <f t="shared" si="4"/>
        <v>-3.6553387420505032E-3</v>
      </c>
    </row>
    <row r="181" spans="1:3" x14ac:dyDescent="0.35">
      <c r="A181" s="1">
        <v>41170</v>
      </c>
      <c r="B181">
        <v>35.123137999999997</v>
      </c>
      <c r="C181">
        <f t="shared" si="4"/>
        <v>9.6317124825332848E-3</v>
      </c>
    </row>
    <row r="182" spans="1:3" x14ac:dyDescent="0.35">
      <c r="A182" s="1">
        <v>41171</v>
      </c>
      <c r="B182">
        <v>34.831961999999997</v>
      </c>
      <c r="C182">
        <f t="shared" si="4"/>
        <v>-8.3247020318909428E-3</v>
      </c>
    </row>
    <row r="183" spans="1:3" x14ac:dyDescent="0.35">
      <c r="A183" s="1">
        <v>41172</v>
      </c>
      <c r="B183">
        <v>35.077641999999997</v>
      </c>
      <c r="C183">
        <f t="shared" si="4"/>
        <v>7.0285339161055387E-3</v>
      </c>
    </row>
    <row r="184" spans="1:3" x14ac:dyDescent="0.35">
      <c r="A184" s="1">
        <v>41173</v>
      </c>
      <c r="B184">
        <v>35.132238999999998</v>
      </c>
      <c r="C184">
        <f t="shared" si="4"/>
        <v>1.5552514896006087E-3</v>
      </c>
    </row>
    <row r="185" spans="1:3" x14ac:dyDescent="0.35">
      <c r="A185" s="1">
        <v>41176</v>
      </c>
      <c r="B185">
        <v>35.396118000000001</v>
      </c>
      <c r="C185">
        <f t="shared" si="4"/>
        <v>7.4829541631179271E-3</v>
      </c>
    </row>
    <row r="186" spans="1:3" x14ac:dyDescent="0.35">
      <c r="A186" s="1">
        <v>41177</v>
      </c>
      <c r="B186">
        <v>35.532604999999997</v>
      </c>
      <c r="C186">
        <f t="shared" si="4"/>
        <v>3.8485725582523877E-3</v>
      </c>
    </row>
    <row r="187" spans="1:3" x14ac:dyDescent="0.35">
      <c r="A187" s="1">
        <v>41178</v>
      </c>
      <c r="B187">
        <v>35.650896000000003</v>
      </c>
      <c r="C187">
        <f t="shared" si="4"/>
        <v>3.3235541164790701E-3</v>
      </c>
    </row>
    <row r="188" spans="1:3" x14ac:dyDescent="0.35">
      <c r="A188" s="1">
        <v>41179</v>
      </c>
      <c r="B188">
        <v>36.280752999999997</v>
      </c>
      <c r="C188">
        <f t="shared" si="4"/>
        <v>1.7513100484291944E-2</v>
      </c>
    </row>
    <row r="189" spans="1:3" x14ac:dyDescent="0.35">
      <c r="A189" s="1">
        <v>41180</v>
      </c>
      <c r="B189">
        <v>35.676530999999997</v>
      </c>
      <c r="C189">
        <f t="shared" si="4"/>
        <v>-1.6794302619797745E-2</v>
      </c>
    </row>
    <row r="190" spans="1:3" x14ac:dyDescent="0.35">
      <c r="A190" s="1">
        <v>41183</v>
      </c>
      <c r="B190">
        <v>36.161738999999997</v>
      </c>
      <c r="C190">
        <f t="shared" si="4"/>
        <v>1.3508548532964416E-2</v>
      </c>
    </row>
    <row r="191" spans="1:3" x14ac:dyDescent="0.35">
      <c r="A191" s="1">
        <v>41184</v>
      </c>
      <c r="B191">
        <v>36.289906000000002</v>
      </c>
      <c r="C191">
        <f t="shared" si="4"/>
        <v>3.5380047946168601E-3</v>
      </c>
    </row>
    <row r="192" spans="1:3" x14ac:dyDescent="0.35">
      <c r="A192" s="1">
        <v>41185</v>
      </c>
      <c r="B192">
        <v>36.473004000000003</v>
      </c>
      <c r="C192">
        <f t="shared" si="4"/>
        <v>5.0327395225344242E-3</v>
      </c>
    </row>
    <row r="193" spans="1:3" x14ac:dyDescent="0.35">
      <c r="A193" s="1">
        <v>41186</v>
      </c>
      <c r="B193">
        <v>37.214550000000003</v>
      </c>
      <c r="C193">
        <f t="shared" si="4"/>
        <v>2.0127443341426337E-2</v>
      </c>
    </row>
    <row r="194" spans="1:3" x14ac:dyDescent="0.35">
      <c r="A194" s="1">
        <v>41187</v>
      </c>
      <c r="B194">
        <v>37.095536000000003</v>
      </c>
      <c r="C194">
        <f t="shared" si="4"/>
        <v>-3.2031749165307394E-3</v>
      </c>
    </row>
    <row r="195" spans="1:3" x14ac:dyDescent="0.35">
      <c r="A195" s="1">
        <v>41190</v>
      </c>
      <c r="B195">
        <v>37.397644999999997</v>
      </c>
      <c r="C195">
        <f t="shared" si="4"/>
        <v>8.1110955996776327E-3</v>
      </c>
    </row>
    <row r="196" spans="1:3" x14ac:dyDescent="0.35">
      <c r="A196" s="1">
        <v>41191</v>
      </c>
      <c r="B196">
        <v>37.5899</v>
      </c>
      <c r="C196">
        <f t="shared" ref="C196:C259" si="5">LN(B196/B195)</f>
        <v>5.1276627670727931E-3</v>
      </c>
    </row>
    <row r="197" spans="1:3" x14ac:dyDescent="0.35">
      <c r="A197" s="1">
        <v>41192</v>
      </c>
      <c r="B197">
        <v>37.351871000000003</v>
      </c>
      <c r="C197">
        <f t="shared" si="5"/>
        <v>-6.352393258213654E-3</v>
      </c>
    </row>
    <row r="198" spans="1:3" x14ac:dyDescent="0.35">
      <c r="A198" s="1">
        <v>41193</v>
      </c>
      <c r="B198">
        <v>37.452575000000003</v>
      </c>
      <c r="C198">
        <f t="shared" si="5"/>
        <v>2.6924619115967154E-3</v>
      </c>
    </row>
    <row r="199" spans="1:3" x14ac:dyDescent="0.35">
      <c r="A199" s="1">
        <v>41194</v>
      </c>
      <c r="B199">
        <v>37.434265000000003</v>
      </c>
      <c r="C199">
        <f t="shared" si="5"/>
        <v>-4.8900448636545705E-4</v>
      </c>
    </row>
    <row r="200" spans="1:3" x14ac:dyDescent="0.35">
      <c r="A200" s="1">
        <v>41197</v>
      </c>
      <c r="B200">
        <v>38.093417000000002</v>
      </c>
      <c r="C200">
        <f t="shared" si="5"/>
        <v>1.745502359429282E-2</v>
      </c>
    </row>
    <row r="201" spans="1:3" x14ac:dyDescent="0.35">
      <c r="A201" s="1">
        <v>41198</v>
      </c>
      <c r="B201">
        <v>38.496229999999997</v>
      </c>
      <c r="C201">
        <f t="shared" si="5"/>
        <v>1.0518829369268075E-2</v>
      </c>
    </row>
    <row r="202" spans="1:3" x14ac:dyDescent="0.35">
      <c r="A202" s="1">
        <v>41199</v>
      </c>
      <c r="B202">
        <v>38.111727000000002</v>
      </c>
      <c r="C202">
        <f t="shared" si="5"/>
        <v>-1.003828437213892E-2</v>
      </c>
    </row>
    <row r="203" spans="1:3" x14ac:dyDescent="0.35">
      <c r="A203" s="1">
        <v>41200</v>
      </c>
      <c r="B203">
        <v>38.212431000000002</v>
      </c>
      <c r="C203">
        <f t="shared" si="5"/>
        <v>2.6388514744702684E-3</v>
      </c>
    </row>
    <row r="204" spans="1:3" x14ac:dyDescent="0.35">
      <c r="A204" s="1">
        <v>41201</v>
      </c>
      <c r="B204">
        <v>37.772993999999997</v>
      </c>
      <c r="C204">
        <f t="shared" si="5"/>
        <v>-1.1566478679425875E-2</v>
      </c>
    </row>
    <row r="205" spans="1:3" x14ac:dyDescent="0.35">
      <c r="A205" s="1">
        <v>41204</v>
      </c>
      <c r="B205">
        <v>38.056795999999999</v>
      </c>
      <c r="C205">
        <f t="shared" si="5"/>
        <v>7.4852726112307607E-3</v>
      </c>
    </row>
    <row r="206" spans="1:3" x14ac:dyDescent="0.35">
      <c r="A206" s="1">
        <v>41205</v>
      </c>
      <c r="B206">
        <v>37.296944000000003</v>
      </c>
      <c r="C206">
        <f t="shared" si="5"/>
        <v>-2.0168282456879003E-2</v>
      </c>
    </row>
    <row r="207" spans="1:3" x14ac:dyDescent="0.35">
      <c r="A207" s="1">
        <v>41206</v>
      </c>
      <c r="B207">
        <v>37.242013999999998</v>
      </c>
      <c r="C207">
        <f t="shared" si="5"/>
        <v>-1.4738604192332415E-3</v>
      </c>
    </row>
    <row r="208" spans="1:3" x14ac:dyDescent="0.35">
      <c r="A208" s="1">
        <v>41207</v>
      </c>
      <c r="B208">
        <v>37.434265000000003</v>
      </c>
      <c r="C208">
        <f t="shared" si="5"/>
        <v>5.1489288784153297E-3</v>
      </c>
    </row>
    <row r="209" spans="1:3" x14ac:dyDescent="0.35">
      <c r="A209" s="1">
        <v>41208</v>
      </c>
      <c r="B209">
        <v>37.013142000000002</v>
      </c>
      <c r="C209">
        <f t="shared" si="5"/>
        <v>-1.1313422688909287E-2</v>
      </c>
    </row>
    <row r="210" spans="1:3" x14ac:dyDescent="0.35">
      <c r="A210" s="1">
        <v>41213</v>
      </c>
      <c r="B210">
        <v>37.653982999999997</v>
      </c>
      <c r="C210">
        <f t="shared" si="5"/>
        <v>1.7165700054493131E-2</v>
      </c>
    </row>
    <row r="211" spans="1:3" x14ac:dyDescent="0.35">
      <c r="A211" s="1">
        <v>41214</v>
      </c>
      <c r="B211">
        <v>37.809615000000001</v>
      </c>
      <c r="C211">
        <f t="shared" si="5"/>
        <v>4.1246965364357176E-3</v>
      </c>
    </row>
    <row r="212" spans="1:3" x14ac:dyDescent="0.35">
      <c r="A212" s="1">
        <v>41215</v>
      </c>
      <c r="B212">
        <v>37.626516000000002</v>
      </c>
      <c r="C212">
        <f t="shared" si="5"/>
        <v>-4.8544207434666337E-3</v>
      </c>
    </row>
    <row r="213" spans="1:3" x14ac:dyDescent="0.35">
      <c r="A213" s="1">
        <v>41218</v>
      </c>
      <c r="B213">
        <v>37.058914999999999</v>
      </c>
      <c r="C213">
        <f t="shared" si="5"/>
        <v>-1.5200071035844132E-2</v>
      </c>
    </row>
    <row r="214" spans="1:3" x14ac:dyDescent="0.35">
      <c r="A214" s="1">
        <v>41219</v>
      </c>
      <c r="B214">
        <v>37.077226000000003</v>
      </c>
      <c r="C214">
        <f t="shared" si="5"/>
        <v>4.9398309988523802E-4</v>
      </c>
    </row>
    <row r="215" spans="1:3" x14ac:dyDescent="0.35">
      <c r="A215" s="1">
        <v>41220</v>
      </c>
      <c r="B215">
        <v>37.269477000000002</v>
      </c>
      <c r="C215">
        <f t="shared" si="5"/>
        <v>5.1717539784351084E-3</v>
      </c>
    </row>
    <row r="216" spans="1:3" x14ac:dyDescent="0.35">
      <c r="A216" s="1">
        <v>41221</v>
      </c>
      <c r="B216">
        <v>36.674413000000001</v>
      </c>
      <c r="C216">
        <f t="shared" si="5"/>
        <v>-1.6095362210954159E-2</v>
      </c>
    </row>
    <row r="217" spans="1:3" x14ac:dyDescent="0.35">
      <c r="A217" s="1">
        <v>41222</v>
      </c>
      <c r="B217">
        <v>36.619481999999998</v>
      </c>
      <c r="C217">
        <f t="shared" si="5"/>
        <v>-1.4989245771370792E-3</v>
      </c>
    </row>
    <row r="218" spans="1:3" x14ac:dyDescent="0.35">
      <c r="A218" s="1">
        <v>41225</v>
      </c>
      <c r="B218">
        <v>36.527934999999999</v>
      </c>
      <c r="C218">
        <f t="shared" si="5"/>
        <v>-2.5030835415122362E-3</v>
      </c>
    </row>
    <row r="219" spans="1:3" x14ac:dyDescent="0.35">
      <c r="A219" s="1">
        <v>41226</v>
      </c>
      <c r="B219">
        <v>36.445540999999999</v>
      </c>
      <c r="C219">
        <f t="shared" si="5"/>
        <v>-2.2581913190902882E-3</v>
      </c>
    </row>
    <row r="220" spans="1:3" x14ac:dyDescent="0.35">
      <c r="A220" s="1">
        <v>41227</v>
      </c>
      <c r="B220">
        <v>35.969487000000001</v>
      </c>
      <c r="C220">
        <f t="shared" si="5"/>
        <v>-1.3148123288984329E-2</v>
      </c>
    </row>
    <row r="221" spans="1:3" x14ac:dyDescent="0.35">
      <c r="A221" s="1">
        <v>41228</v>
      </c>
      <c r="B221">
        <v>36.033571000000002</v>
      </c>
      <c r="C221">
        <f t="shared" si="5"/>
        <v>1.7800359790551489E-3</v>
      </c>
    </row>
    <row r="222" spans="1:3" x14ac:dyDescent="0.35">
      <c r="A222" s="1">
        <v>41229</v>
      </c>
      <c r="B222">
        <v>36.042724</v>
      </c>
      <c r="C222">
        <f t="shared" si="5"/>
        <v>2.539808698324236E-4</v>
      </c>
    </row>
    <row r="223" spans="1:3" x14ac:dyDescent="0.35">
      <c r="A223" s="1">
        <v>41232</v>
      </c>
      <c r="B223">
        <v>36.280752999999997</v>
      </c>
      <c r="C223">
        <f t="shared" si="5"/>
        <v>6.5823676987796665E-3</v>
      </c>
    </row>
    <row r="224" spans="1:3" x14ac:dyDescent="0.35">
      <c r="A224" s="1">
        <v>41233</v>
      </c>
      <c r="B224">
        <v>35.987797</v>
      </c>
      <c r="C224">
        <f t="shared" si="5"/>
        <v>-8.1074714987761313E-3</v>
      </c>
    </row>
    <row r="225" spans="1:3" x14ac:dyDescent="0.35">
      <c r="A225" s="1">
        <v>41234</v>
      </c>
      <c r="B225">
        <v>36.280752999999997</v>
      </c>
      <c r="C225">
        <f t="shared" si="5"/>
        <v>8.1074714987761538E-3</v>
      </c>
    </row>
    <row r="226" spans="1:3" x14ac:dyDescent="0.35">
      <c r="A226" s="1">
        <v>41236</v>
      </c>
      <c r="B226">
        <v>36.610329</v>
      </c>
      <c r="C226">
        <f t="shared" si="5"/>
        <v>9.0430334388502103E-3</v>
      </c>
    </row>
    <row r="227" spans="1:3" x14ac:dyDescent="0.35">
      <c r="A227" s="1">
        <v>41239</v>
      </c>
      <c r="B227">
        <v>36.344836999999998</v>
      </c>
      <c r="C227">
        <f t="shared" si="5"/>
        <v>-7.2782555793614442E-3</v>
      </c>
    </row>
    <row r="228" spans="1:3" x14ac:dyDescent="0.35">
      <c r="A228" s="1">
        <v>41240</v>
      </c>
      <c r="B228">
        <v>36.198359000000004</v>
      </c>
      <c r="C228">
        <f t="shared" si="5"/>
        <v>-4.0383718155730854E-3</v>
      </c>
    </row>
    <row r="229" spans="1:3" x14ac:dyDescent="0.35">
      <c r="A229" s="1">
        <v>41241</v>
      </c>
      <c r="B229">
        <v>36.509625</v>
      </c>
      <c r="C229">
        <f t="shared" si="5"/>
        <v>8.5621381437004755E-3</v>
      </c>
    </row>
    <row r="230" spans="1:3" x14ac:dyDescent="0.35">
      <c r="A230" s="1">
        <v>41242</v>
      </c>
      <c r="B230">
        <v>36.894126999999997</v>
      </c>
      <c r="C230">
        <f t="shared" si="5"/>
        <v>1.0476454031392871E-2</v>
      </c>
    </row>
    <row r="231" spans="1:3" x14ac:dyDescent="0.35">
      <c r="A231" s="1">
        <v>41243</v>
      </c>
      <c r="B231">
        <v>37.031452000000002</v>
      </c>
      <c r="C231">
        <f t="shared" si="5"/>
        <v>3.7152271193452427E-3</v>
      </c>
    </row>
    <row r="232" spans="1:3" x14ac:dyDescent="0.35">
      <c r="A232" s="1">
        <v>41246</v>
      </c>
      <c r="B232">
        <v>37.077226000000003</v>
      </c>
      <c r="C232">
        <f t="shared" si="5"/>
        <v>1.2353210732215353E-3</v>
      </c>
    </row>
    <row r="233" spans="1:3" x14ac:dyDescent="0.35">
      <c r="A233" s="1">
        <v>41247</v>
      </c>
      <c r="B233">
        <v>36.985678</v>
      </c>
      <c r="C233">
        <f t="shared" si="5"/>
        <v>-2.4721700522459893E-3</v>
      </c>
    </row>
    <row r="234" spans="1:3" x14ac:dyDescent="0.35">
      <c r="A234" s="1">
        <v>41248</v>
      </c>
      <c r="B234">
        <v>36.976520999999998</v>
      </c>
      <c r="C234">
        <f t="shared" si="5"/>
        <v>-2.4761297448136683E-4</v>
      </c>
    </row>
    <row r="235" spans="1:3" x14ac:dyDescent="0.35">
      <c r="A235" s="1">
        <v>41249</v>
      </c>
      <c r="B235">
        <v>37.022295</v>
      </c>
      <c r="C235">
        <f t="shared" si="5"/>
        <v>1.2371550874082059E-3</v>
      </c>
    </row>
    <row r="236" spans="1:3" x14ac:dyDescent="0.35">
      <c r="A236" s="1">
        <v>41250</v>
      </c>
      <c r="B236">
        <v>37.443421999999998</v>
      </c>
      <c r="C236">
        <f t="shared" si="5"/>
        <v>1.1310748264503769E-2</v>
      </c>
    </row>
    <row r="237" spans="1:3" x14ac:dyDescent="0.35">
      <c r="A237" s="1">
        <v>41253</v>
      </c>
      <c r="B237">
        <v>37.809615000000001</v>
      </c>
      <c r="C237">
        <f t="shared" si="5"/>
        <v>9.7323883542408517E-3</v>
      </c>
    </row>
    <row r="238" spans="1:3" x14ac:dyDescent="0.35">
      <c r="A238" s="1">
        <v>41254</v>
      </c>
      <c r="B238">
        <v>38.450456000000003</v>
      </c>
      <c r="C238">
        <f t="shared" si="5"/>
        <v>1.6807120079601102E-2</v>
      </c>
    </row>
    <row r="239" spans="1:3" x14ac:dyDescent="0.35">
      <c r="A239" s="1">
        <v>41255</v>
      </c>
      <c r="B239">
        <v>38.340598999999997</v>
      </c>
      <c r="C239">
        <f t="shared" si="5"/>
        <v>-2.8611945738928929E-3</v>
      </c>
    </row>
    <row r="240" spans="1:3" x14ac:dyDescent="0.35">
      <c r="A240" s="1">
        <v>41256</v>
      </c>
      <c r="B240">
        <v>38.368062000000002</v>
      </c>
      <c r="C240">
        <f t="shared" si="5"/>
        <v>7.1603390843617235E-4</v>
      </c>
    </row>
    <row r="241" spans="1:3" x14ac:dyDescent="0.35">
      <c r="A241" s="1">
        <v>41257</v>
      </c>
      <c r="B241">
        <v>38.743411999999999</v>
      </c>
      <c r="C241">
        <f t="shared" si="5"/>
        <v>9.73533366855861E-3</v>
      </c>
    </row>
    <row r="242" spans="1:3" x14ac:dyDescent="0.35">
      <c r="A242" s="1">
        <v>41260</v>
      </c>
      <c r="B242">
        <v>38.743411999999999</v>
      </c>
      <c r="C242">
        <f t="shared" si="5"/>
        <v>0</v>
      </c>
    </row>
    <row r="243" spans="1:3" x14ac:dyDescent="0.35">
      <c r="A243" s="1">
        <v>41261</v>
      </c>
      <c r="B243">
        <v>39.045524</v>
      </c>
      <c r="C243">
        <f t="shared" si="5"/>
        <v>7.7675189946319334E-3</v>
      </c>
    </row>
    <row r="244" spans="1:3" x14ac:dyDescent="0.35">
      <c r="A244" s="1">
        <v>41262</v>
      </c>
      <c r="B244">
        <v>38.459609</v>
      </c>
      <c r="C244">
        <f t="shared" si="5"/>
        <v>-1.5119673734631051E-2</v>
      </c>
    </row>
    <row r="245" spans="1:3" x14ac:dyDescent="0.35">
      <c r="A245" s="1">
        <v>41263</v>
      </c>
      <c r="B245">
        <v>38.734257999999997</v>
      </c>
      <c r="C245">
        <f t="shared" si="5"/>
        <v>7.1158543958458036E-3</v>
      </c>
    </row>
    <row r="246" spans="1:3" x14ac:dyDescent="0.35">
      <c r="A246" s="1">
        <v>41264</v>
      </c>
      <c r="B246">
        <v>38.477919999999997</v>
      </c>
      <c r="C246">
        <f t="shared" si="5"/>
        <v>-6.6398578156663755E-3</v>
      </c>
    </row>
    <row r="247" spans="1:3" x14ac:dyDescent="0.35">
      <c r="A247" s="1">
        <v>41267</v>
      </c>
      <c r="B247">
        <v>38.239894999999997</v>
      </c>
      <c r="C247">
        <f t="shared" si="5"/>
        <v>-6.2052279189474726E-3</v>
      </c>
    </row>
    <row r="248" spans="1:3" x14ac:dyDescent="0.35">
      <c r="A248" s="1">
        <v>41269</v>
      </c>
      <c r="B248">
        <v>38.139189999999999</v>
      </c>
      <c r="C248">
        <f t="shared" si="5"/>
        <v>-2.6369799626615397E-3</v>
      </c>
    </row>
    <row r="249" spans="1:3" x14ac:dyDescent="0.35">
      <c r="A249" s="1">
        <v>41270</v>
      </c>
      <c r="B249">
        <v>37.855387999999998</v>
      </c>
      <c r="C249">
        <f t="shared" si="5"/>
        <v>-7.4690412613549586E-3</v>
      </c>
    </row>
    <row r="250" spans="1:3" x14ac:dyDescent="0.35">
      <c r="A250" s="1">
        <v>41271</v>
      </c>
      <c r="B250">
        <v>37.528215000000003</v>
      </c>
      <c r="C250">
        <f t="shared" si="5"/>
        <v>-8.6802710741301619E-3</v>
      </c>
    </row>
    <row r="251" spans="1:3" x14ac:dyDescent="0.35">
      <c r="A251" s="1">
        <v>41274</v>
      </c>
      <c r="B251">
        <v>37.952157999999997</v>
      </c>
      <c r="C251">
        <f t="shared" si="5"/>
        <v>1.123331645466691E-2</v>
      </c>
    </row>
    <row r="252" spans="1:3" x14ac:dyDescent="0.35">
      <c r="A252" s="1">
        <v>41276</v>
      </c>
      <c r="B252">
        <v>38.422179999999997</v>
      </c>
      <c r="C252">
        <f t="shared" si="5"/>
        <v>1.2308530491216628E-2</v>
      </c>
    </row>
    <row r="253" spans="1:3" x14ac:dyDescent="0.35">
      <c r="A253" s="1">
        <v>41277</v>
      </c>
      <c r="B253">
        <v>38.514344000000001</v>
      </c>
      <c r="C253">
        <f t="shared" si="5"/>
        <v>2.3958463235413592E-3</v>
      </c>
    </row>
    <row r="254" spans="1:3" x14ac:dyDescent="0.35">
      <c r="A254" s="1">
        <v>41278</v>
      </c>
      <c r="B254">
        <v>39.122610999999999</v>
      </c>
      <c r="C254">
        <f t="shared" si="5"/>
        <v>1.5669842958351901E-2</v>
      </c>
    </row>
    <row r="255" spans="1:3" x14ac:dyDescent="0.35">
      <c r="A255" s="1">
        <v>41281</v>
      </c>
      <c r="B255">
        <v>39.104177999999997</v>
      </c>
      <c r="C255">
        <f t="shared" si="5"/>
        <v>-4.7127079039795448E-4</v>
      </c>
    </row>
    <row r="256" spans="1:3" x14ac:dyDescent="0.35">
      <c r="A256" s="1">
        <v>41282</v>
      </c>
      <c r="B256">
        <v>39.104177999999997</v>
      </c>
      <c r="C256">
        <f t="shared" si="5"/>
        <v>0</v>
      </c>
    </row>
    <row r="257" spans="1:3" x14ac:dyDescent="0.35">
      <c r="A257" s="1">
        <v>41283</v>
      </c>
      <c r="B257">
        <v>39.297716999999999</v>
      </c>
      <c r="C257">
        <f t="shared" si="5"/>
        <v>4.9371100820162096E-3</v>
      </c>
    </row>
    <row r="258" spans="1:3" x14ac:dyDescent="0.35">
      <c r="A258" s="1">
        <v>41284</v>
      </c>
      <c r="B258">
        <v>39.620283999999998</v>
      </c>
      <c r="C258">
        <f t="shared" si="5"/>
        <v>8.1747837568553958E-3</v>
      </c>
    </row>
    <row r="259" spans="1:3" x14ac:dyDescent="0.35">
      <c r="A259" s="1">
        <v>41285</v>
      </c>
      <c r="B259">
        <v>39.684797000000003</v>
      </c>
      <c r="C259">
        <f t="shared" si="5"/>
        <v>1.6269579052685217E-3</v>
      </c>
    </row>
    <row r="260" spans="1:3" x14ac:dyDescent="0.35">
      <c r="A260" s="1">
        <v>41288</v>
      </c>
      <c r="B260">
        <v>39.804605000000002</v>
      </c>
      <c r="C260">
        <f t="shared" ref="C260:C323" si="6">LN(B260/B259)</f>
        <v>3.0144418679410052E-3</v>
      </c>
    </row>
    <row r="261" spans="1:3" x14ac:dyDescent="0.35">
      <c r="A261" s="1">
        <v>41289</v>
      </c>
      <c r="B261">
        <v>40.081093000000003</v>
      </c>
      <c r="C261">
        <f t="shared" si="6"/>
        <v>6.9221177490146942E-3</v>
      </c>
    </row>
    <row r="262" spans="1:3" x14ac:dyDescent="0.35">
      <c r="A262" s="1">
        <v>41290</v>
      </c>
      <c r="B262">
        <v>40.302278000000001</v>
      </c>
      <c r="C262">
        <f t="shared" si="6"/>
        <v>5.503266545831666E-3</v>
      </c>
    </row>
    <row r="263" spans="1:3" x14ac:dyDescent="0.35">
      <c r="A263" s="1">
        <v>41291</v>
      </c>
      <c r="B263">
        <v>40.698574000000001</v>
      </c>
      <c r="C263">
        <f t="shared" si="6"/>
        <v>9.7850615700168266E-3</v>
      </c>
    </row>
    <row r="264" spans="1:3" x14ac:dyDescent="0.35">
      <c r="A264" s="1">
        <v>41292</v>
      </c>
      <c r="B264">
        <v>41.140948999999999</v>
      </c>
      <c r="C264">
        <f t="shared" si="6"/>
        <v>1.0810896553188287E-2</v>
      </c>
    </row>
    <row r="265" spans="1:3" x14ac:dyDescent="0.35">
      <c r="A265" s="1">
        <v>41296</v>
      </c>
      <c r="B265">
        <v>41.076436000000001</v>
      </c>
      <c r="C265">
        <f t="shared" si="6"/>
        <v>-1.5693277824430408E-3</v>
      </c>
    </row>
    <row r="266" spans="1:3" x14ac:dyDescent="0.35">
      <c r="A266" s="1">
        <v>41297</v>
      </c>
      <c r="B266">
        <v>41.528030000000001</v>
      </c>
      <c r="C266">
        <f t="shared" si="6"/>
        <v>1.0933997178375253E-2</v>
      </c>
    </row>
    <row r="267" spans="1:3" x14ac:dyDescent="0.35">
      <c r="A267" s="1">
        <v>41298</v>
      </c>
      <c r="B267">
        <v>41.223894999999999</v>
      </c>
      <c r="C267">
        <f t="shared" si="6"/>
        <v>-7.3505569661137015E-3</v>
      </c>
    </row>
    <row r="268" spans="1:3" x14ac:dyDescent="0.35">
      <c r="A268" s="1">
        <v>41299</v>
      </c>
      <c r="B268">
        <v>41.380571000000003</v>
      </c>
      <c r="C268">
        <f t="shared" si="6"/>
        <v>3.7934071961628125E-3</v>
      </c>
    </row>
    <row r="269" spans="1:3" x14ac:dyDescent="0.35">
      <c r="A269" s="1">
        <v>41302</v>
      </c>
      <c r="B269">
        <v>41.140948999999999</v>
      </c>
      <c r="C269">
        <f t="shared" si="6"/>
        <v>-5.8075196259811607E-3</v>
      </c>
    </row>
    <row r="270" spans="1:3" x14ac:dyDescent="0.35">
      <c r="A270" s="1">
        <v>41303</v>
      </c>
      <c r="B270">
        <v>41.454298999999999</v>
      </c>
      <c r="C270">
        <f t="shared" si="6"/>
        <v>7.5876399900085189E-3</v>
      </c>
    </row>
    <row r="271" spans="1:3" x14ac:dyDescent="0.35">
      <c r="A271" s="1">
        <v>41304</v>
      </c>
      <c r="B271">
        <v>41.177815000000002</v>
      </c>
      <c r="C271">
        <f t="shared" si="6"/>
        <v>-6.6919510687152677E-3</v>
      </c>
    </row>
    <row r="272" spans="1:3" x14ac:dyDescent="0.35">
      <c r="A272" s="1">
        <v>41305</v>
      </c>
      <c r="B272">
        <v>40.376009000000003</v>
      </c>
      <c r="C272">
        <f t="shared" si="6"/>
        <v>-1.9663868511556697E-2</v>
      </c>
    </row>
    <row r="273" spans="1:3" x14ac:dyDescent="0.35">
      <c r="A273" s="1">
        <v>41306</v>
      </c>
      <c r="B273">
        <v>40.440522000000001</v>
      </c>
      <c r="C273">
        <f t="shared" si="6"/>
        <v>1.5965301382001324E-3</v>
      </c>
    </row>
    <row r="274" spans="1:3" x14ac:dyDescent="0.35">
      <c r="A274" s="1">
        <v>41309</v>
      </c>
      <c r="B274">
        <v>40.237766000000001</v>
      </c>
      <c r="C274">
        <f t="shared" si="6"/>
        <v>-5.0262947290771387E-3</v>
      </c>
    </row>
    <row r="275" spans="1:3" x14ac:dyDescent="0.35">
      <c r="A275" s="1">
        <v>41310</v>
      </c>
      <c r="B275">
        <v>41.177815000000002</v>
      </c>
      <c r="C275">
        <f t="shared" si="6"/>
        <v>2.3093633102433703E-2</v>
      </c>
    </row>
    <row r="276" spans="1:3" x14ac:dyDescent="0.35">
      <c r="A276" s="1">
        <v>41311</v>
      </c>
      <c r="B276">
        <v>40.735439</v>
      </c>
      <c r="C276">
        <f t="shared" si="6"/>
        <v>-1.0801189776536116E-2</v>
      </c>
    </row>
    <row r="277" spans="1:3" x14ac:dyDescent="0.35">
      <c r="A277" s="1">
        <v>41312</v>
      </c>
      <c r="B277">
        <v>41.279192999999999</v>
      </c>
      <c r="C277">
        <f t="shared" si="6"/>
        <v>1.3260120885957466E-2</v>
      </c>
    </row>
    <row r="278" spans="1:3" x14ac:dyDescent="0.35">
      <c r="A278" s="1">
        <v>41313</v>
      </c>
      <c r="B278">
        <v>41.638623000000003</v>
      </c>
      <c r="C278">
        <f t="shared" si="6"/>
        <v>8.6696024720960274E-3</v>
      </c>
    </row>
    <row r="279" spans="1:3" x14ac:dyDescent="0.35">
      <c r="A279" s="1">
        <v>41316</v>
      </c>
      <c r="B279">
        <v>41.675488000000001</v>
      </c>
      <c r="C279">
        <f t="shared" si="6"/>
        <v>8.8496419066239583E-4</v>
      </c>
    </row>
    <row r="280" spans="1:3" x14ac:dyDescent="0.35">
      <c r="A280" s="1">
        <v>41317</v>
      </c>
      <c r="B280">
        <v>41.970405</v>
      </c>
      <c r="C280">
        <f t="shared" si="6"/>
        <v>7.0515888223935379E-3</v>
      </c>
    </row>
    <row r="281" spans="1:3" x14ac:dyDescent="0.35">
      <c r="A281" s="1">
        <v>41318</v>
      </c>
      <c r="B281">
        <v>41.878241000000003</v>
      </c>
      <c r="C281">
        <f t="shared" si="6"/>
        <v>-2.1983428836007128E-3</v>
      </c>
    </row>
    <row r="282" spans="1:3" x14ac:dyDescent="0.35">
      <c r="A282" s="1">
        <v>41319</v>
      </c>
      <c r="B282">
        <v>42.394348000000001</v>
      </c>
      <c r="C282">
        <f t="shared" si="6"/>
        <v>1.224866730047198E-2</v>
      </c>
    </row>
    <row r="283" spans="1:3" x14ac:dyDescent="0.35">
      <c r="A283" s="1">
        <v>41320</v>
      </c>
      <c r="B283">
        <v>43.039479999999998</v>
      </c>
      <c r="C283">
        <f t="shared" si="6"/>
        <v>1.5102782530523377E-2</v>
      </c>
    </row>
    <row r="284" spans="1:3" x14ac:dyDescent="0.35">
      <c r="A284" s="1">
        <v>41324</v>
      </c>
      <c r="B284">
        <v>42.818289999999998</v>
      </c>
      <c r="C284">
        <f t="shared" si="6"/>
        <v>-5.1524862420233696E-3</v>
      </c>
    </row>
    <row r="285" spans="1:3" x14ac:dyDescent="0.35">
      <c r="A285" s="1">
        <v>41325</v>
      </c>
      <c r="B285">
        <v>42.458860999999999</v>
      </c>
      <c r="C285">
        <f t="shared" si="6"/>
        <v>-8.4297170861185287E-3</v>
      </c>
    </row>
    <row r="286" spans="1:3" x14ac:dyDescent="0.35">
      <c r="A286" s="1">
        <v>41326</v>
      </c>
      <c r="B286">
        <v>41.915106999999999</v>
      </c>
      <c r="C286">
        <f t="shared" si="6"/>
        <v>-1.2889319796053724E-2</v>
      </c>
    </row>
    <row r="287" spans="1:3" x14ac:dyDescent="0.35">
      <c r="A287" s="1">
        <v>41327</v>
      </c>
      <c r="B287">
        <v>41.988838000000001</v>
      </c>
      <c r="C287">
        <f t="shared" si="6"/>
        <v>1.7575101856920562E-3</v>
      </c>
    </row>
    <row r="288" spans="1:3" x14ac:dyDescent="0.35">
      <c r="A288" s="1">
        <v>41330</v>
      </c>
      <c r="B288">
        <v>41.675488000000001</v>
      </c>
      <c r="C288">
        <f t="shared" si="6"/>
        <v>-7.4906828312846507E-3</v>
      </c>
    </row>
    <row r="289" spans="1:3" x14ac:dyDescent="0.35">
      <c r="A289" s="1">
        <v>41331</v>
      </c>
      <c r="B289">
        <v>42.108645000000003</v>
      </c>
      <c r="C289">
        <f t="shared" si="6"/>
        <v>1.033992579974027E-2</v>
      </c>
    </row>
    <row r="290" spans="1:3" x14ac:dyDescent="0.35">
      <c r="A290" s="1">
        <v>41332</v>
      </c>
      <c r="B290">
        <v>42.633966000000001</v>
      </c>
      <c r="C290">
        <f t="shared" si="6"/>
        <v>1.2398195499001192E-2</v>
      </c>
    </row>
    <row r="291" spans="1:3" x14ac:dyDescent="0.35">
      <c r="A291" s="1">
        <v>41333</v>
      </c>
      <c r="B291">
        <v>42.587885999999997</v>
      </c>
      <c r="C291">
        <f t="shared" si="6"/>
        <v>-1.081412886702042E-3</v>
      </c>
    </row>
    <row r="292" spans="1:3" x14ac:dyDescent="0.35">
      <c r="A292" s="1">
        <v>41334</v>
      </c>
      <c r="B292">
        <v>42.864370999999998</v>
      </c>
      <c r="C292">
        <f t="shared" si="6"/>
        <v>6.4711214082098295E-3</v>
      </c>
    </row>
    <row r="293" spans="1:3" x14ac:dyDescent="0.35">
      <c r="A293" s="1">
        <v>41337</v>
      </c>
      <c r="B293">
        <v>42.624752000000001</v>
      </c>
      <c r="C293">
        <f t="shared" si="6"/>
        <v>-5.6058506416807406E-3</v>
      </c>
    </row>
    <row r="294" spans="1:3" x14ac:dyDescent="0.35">
      <c r="A294" s="1">
        <v>41338</v>
      </c>
      <c r="B294">
        <v>42.652399000000003</v>
      </c>
      <c r="C294">
        <f t="shared" si="6"/>
        <v>6.4840348544553E-4</v>
      </c>
    </row>
    <row r="295" spans="1:3" x14ac:dyDescent="0.35">
      <c r="A295" s="1">
        <v>41339</v>
      </c>
      <c r="B295">
        <v>42.504941000000002</v>
      </c>
      <c r="C295">
        <f t="shared" si="6"/>
        <v>-3.4631928940151492E-3</v>
      </c>
    </row>
    <row r="296" spans="1:3" x14ac:dyDescent="0.35">
      <c r="A296" s="1">
        <v>41340</v>
      </c>
      <c r="B296">
        <v>42.292968999999999</v>
      </c>
      <c r="C296">
        <f t="shared" si="6"/>
        <v>-4.9994732538834715E-3</v>
      </c>
    </row>
    <row r="297" spans="1:3" x14ac:dyDescent="0.35">
      <c r="A297" s="1">
        <v>41341</v>
      </c>
      <c r="B297">
        <v>42.652399000000003</v>
      </c>
      <c r="C297">
        <f t="shared" si="6"/>
        <v>8.4626661478987512E-3</v>
      </c>
    </row>
    <row r="298" spans="1:3" x14ac:dyDescent="0.35">
      <c r="A298" s="1">
        <v>41344</v>
      </c>
      <c r="B298">
        <v>43.113207000000003</v>
      </c>
      <c r="C298">
        <f t="shared" si="6"/>
        <v>1.0745856194334543E-2</v>
      </c>
    </row>
    <row r="299" spans="1:3" x14ac:dyDescent="0.35">
      <c r="A299" s="1">
        <v>41345</v>
      </c>
      <c r="B299">
        <v>43.159291000000003</v>
      </c>
      <c r="C299">
        <f t="shared" si="6"/>
        <v>1.0683359228368173E-3</v>
      </c>
    </row>
    <row r="300" spans="1:3" x14ac:dyDescent="0.35">
      <c r="A300" s="1">
        <v>41346</v>
      </c>
      <c r="B300">
        <v>43.168506000000001</v>
      </c>
      <c r="C300">
        <f t="shared" si="6"/>
        <v>2.1348859475691355E-4</v>
      </c>
    </row>
    <row r="301" spans="1:3" x14ac:dyDescent="0.35">
      <c r="A301" s="1">
        <v>41347</v>
      </c>
      <c r="B301">
        <v>43.398910000000001</v>
      </c>
      <c r="C301">
        <f t="shared" si="6"/>
        <v>5.3231239812828266E-3</v>
      </c>
    </row>
    <row r="302" spans="1:3" x14ac:dyDescent="0.35">
      <c r="A302" s="1">
        <v>41348</v>
      </c>
      <c r="B302">
        <v>42.928887000000003</v>
      </c>
      <c r="C302">
        <f t="shared" si="6"/>
        <v>-1.0889369609133078E-2</v>
      </c>
    </row>
    <row r="303" spans="1:3" x14ac:dyDescent="0.35">
      <c r="A303" s="1">
        <v>41351</v>
      </c>
      <c r="B303">
        <v>42.514158999999999</v>
      </c>
      <c r="C303">
        <f t="shared" si="6"/>
        <v>-9.7077825860316744E-3</v>
      </c>
    </row>
    <row r="304" spans="1:3" x14ac:dyDescent="0.35">
      <c r="A304" s="1">
        <v>41352</v>
      </c>
      <c r="B304">
        <v>39.030447000000002</v>
      </c>
      <c r="C304">
        <f t="shared" si="6"/>
        <v>-8.5495139532817163E-2</v>
      </c>
    </row>
    <row r="305" spans="1:3" x14ac:dyDescent="0.35">
      <c r="A305" s="1">
        <v>41353</v>
      </c>
      <c r="B305">
        <v>38.836908000000001</v>
      </c>
      <c r="C305">
        <f t="shared" si="6"/>
        <v>-4.9710022522999634E-3</v>
      </c>
    </row>
    <row r="306" spans="1:3" x14ac:dyDescent="0.35">
      <c r="A306" s="1">
        <v>41354</v>
      </c>
      <c r="B306">
        <v>38.680235000000003</v>
      </c>
      <c r="C306">
        <f t="shared" si="6"/>
        <v>-4.0422855454641474E-3</v>
      </c>
    </row>
    <row r="307" spans="1:3" x14ac:dyDescent="0.35">
      <c r="A307" s="1">
        <v>41355</v>
      </c>
      <c r="B307">
        <v>38.790827999999998</v>
      </c>
      <c r="C307">
        <f t="shared" si="6"/>
        <v>2.8550808738680854E-3</v>
      </c>
    </row>
    <row r="308" spans="1:3" x14ac:dyDescent="0.35">
      <c r="A308" s="1">
        <v>41358</v>
      </c>
      <c r="B308">
        <v>38.753962999999999</v>
      </c>
      <c r="C308">
        <f t="shared" si="6"/>
        <v>-9.5080539393695E-4</v>
      </c>
    </row>
    <row r="309" spans="1:3" x14ac:dyDescent="0.35">
      <c r="A309" s="1">
        <v>41359</v>
      </c>
      <c r="B309">
        <v>38.873773999999997</v>
      </c>
      <c r="C309">
        <f t="shared" si="6"/>
        <v>3.0868114868263163E-3</v>
      </c>
    </row>
    <row r="310" spans="1:3" x14ac:dyDescent="0.35">
      <c r="A310" s="1">
        <v>41360</v>
      </c>
      <c r="B310">
        <v>38.692878999999998</v>
      </c>
      <c r="C310">
        <f t="shared" si="6"/>
        <v>-4.6642550878557261E-3</v>
      </c>
    </row>
    <row r="311" spans="1:3" x14ac:dyDescent="0.35">
      <c r="A311" s="1">
        <v>41361</v>
      </c>
      <c r="B311">
        <v>38.609389</v>
      </c>
      <c r="C311">
        <f t="shared" si="6"/>
        <v>-2.1600927016447564E-3</v>
      </c>
    </row>
    <row r="312" spans="1:3" x14ac:dyDescent="0.35">
      <c r="A312" s="1">
        <v>41365</v>
      </c>
      <c r="B312">
        <v>38.822750999999997</v>
      </c>
      <c r="C312">
        <f t="shared" si="6"/>
        <v>5.5109555281463779E-3</v>
      </c>
    </row>
    <row r="313" spans="1:3" x14ac:dyDescent="0.35">
      <c r="A313" s="1">
        <v>41366</v>
      </c>
      <c r="B313">
        <v>39.008285000000001</v>
      </c>
      <c r="C313">
        <f t="shared" si="6"/>
        <v>4.7676187025211736E-3</v>
      </c>
    </row>
    <row r="314" spans="1:3" x14ac:dyDescent="0.35">
      <c r="A314" s="1">
        <v>41367</v>
      </c>
      <c r="B314">
        <v>39.314416000000001</v>
      </c>
      <c r="C314">
        <f t="shared" si="6"/>
        <v>7.8172114861004022E-3</v>
      </c>
    </row>
    <row r="315" spans="1:3" x14ac:dyDescent="0.35">
      <c r="A315" s="1">
        <v>41368</v>
      </c>
      <c r="B315">
        <v>39.453563000000003</v>
      </c>
      <c r="C315">
        <f t="shared" si="6"/>
        <v>3.5330891184697541E-3</v>
      </c>
    </row>
    <row r="316" spans="1:3" x14ac:dyDescent="0.35">
      <c r="A316" s="1">
        <v>41369</v>
      </c>
      <c r="B316">
        <v>39.379351999999997</v>
      </c>
      <c r="C316">
        <f t="shared" si="6"/>
        <v>-1.882742048075316E-3</v>
      </c>
    </row>
    <row r="317" spans="1:3" x14ac:dyDescent="0.35">
      <c r="A317" s="1">
        <v>41372</v>
      </c>
      <c r="B317">
        <v>39.676203999999998</v>
      </c>
      <c r="C317">
        <f t="shared" si="6"/>
        <v>7.5099944956056415E-3</v>
      </c>
    </row>
    <row r="318" spans="1:3" x14ac:dyDescent="0.35">
      <c r="A318" s="1">
        <v>41373</v>
      </c>
      <c r="B318">
        <v>39.778247999999998</v>
      </c>
      <c r="C318">
        <f t="shared" si="6"/>
        <v>2.5686177057883497E-3</v>
      </c>
    </row>
    <row r="319" spans="1:3" x14ac:dyDescent="0.35">
      <c r="A319" s="1">
        <v>41374</v>
      </c>
      <c r="B319">
        <v>39.843184000000001</v>
      </c>
      <c r="C319">
        <f t="shared" si="6"/>
        <v>1.6311189780439561E-3</v>
      </c>
    </row>
    <row r="320" spans="1:3" x14ac:dyDescent="0.35">
      <c r="A320" s="1">
        <v>41375</v>
      </c>
      <c r="B320">
        <v>40.353399000000003</v>
      </c>
      <c r="C320">
        <f t="shared" si="6"/>
        <v>1.272427988465423E-2</v>
      </c>
    </row>
    <row r="321" spans="1:3" x14ac:dyDescent="0.35">
      <c r="A321" s="1">
        <v>41376</v>
      </c>
      <c r="B321">
        <v>40.140036000000002</v>
      </c>
      <c r="C321">
        <f t="shared" si="6"/>
        <v>-5.3013888575828292E-3</v>
      </c>
    </row>
    <row r="322" spans="1:3" x14ac:dyDescent="0.35">
      <c r="A322" s="1">
        <v>41379</v>
      </c>
      <c r="B322">
        <v>39.898842000000002</v>
      </c>
      <c r="C322">
        <f t="shared" si="6"/>
        <v>-6.0269393105122178E-3</v>
      </c>
    </row>
    <row r="323" spans="1:3" x14ac:dyDescent="0.35">
      <c r="A323" s="1">
        <v>41380</v>
      </c>
      <c r="B323">
        <v>40.000884999999997</v>
      </c>
      <c r="C323">
        <f t="shared" si="6"/>
        <v>2.5542779509176057E-3</v>
      </c>
    </row>
    <row r="324" spans="1:3" x14ac:dyDescent="0.35">
      <c r="A324" s="1">
        <v>41381</v>
      </c>
      <c r="B324">
        <v>39.509224000000003</v>
      </c>
      <c r="C324">
        <f t="shared" ref="C324:C387" si="7">LN(B324/B323)</f>
        <v>-1.2367415236078753E-2</v>
      </c>
    </row>
    <row r="325" spans="1:3" x14ac:dyDescent="0.35">
      <c r="A325" s="1">
        <v>41382</v>
      </c>
      <c r="B325">
        <v>39.611268000000003</v>
      </c>
      <c r="C325">
        <f t="shared" si="7"/>
        <v>2.5794596064970428E-3</v>
      </c>
    </row>
    <row r="326" spans="1:3" x14ac:dyDescent="0.35">
      <c r="A326" s="1">
        <v>41383</v>
      </c>
      <c r="B326">
        <v>39.954503000000003</v>
      </c>
      <c r="C326">
        <f t="shared" si="7"/>
        <v>8.627758515592672E-3</v>
      </c>
    </row>
    <row r="327" spans="1:3" x14ac:dyDescent="0.35">
      <c r="A327" s="1">
        <v>41386</v>
      </c>
      <c r="B327">
        <v>40.242080000000001</v>
      </c>
      <c r="C327">
        <f t="shared" si="7"/>
        <v>7.1718325612507338E-3</v>
      </c>
    </row>
    <row r="328" spans="1:3" x14ac:dyDescent="0.35">
      <c r="A328" s="1">
        <v>41387</v>
      </c>
      <c r="B328">
        <v>40.631697000000003</v>
      </c>
      <c r="C328">
        <f t="shared" si="7"/>
        <v>9.6352619780854659E-3</v>
      </c>
    </row>
    <row r="329" spans="1:3" x14ac:dyDescent="0.35">
      <c r="A329" s="1">
        <v>41388</v>
      </c>
      <c r="B329">
        <v>41.179018999999997</v>
      </c>
      <c r="C329">
        <f t="shared" si="7"/>
        <v>1.3380402777551882E-2</v>
      </c>
    </row>
    <row r="330" spans="1:3" x14ac:dyDescent="0.35">
      <c r="A330" s="1">
        <v>41389</v>
      </c>
      <c r="B330">
        <v>41.021318000000001</v>
      </c>
      <c r="C330">
        <f t="shared" si="7"/>
        <v>-3.8369962760589583E-3</v>
      </c>
    </row>
    <row r="331" spans="1:3" x14ac:dyDescent="0.35">
      <c r="A331" s="1">
        <v>41390</v>
      </c>
      <c r="B331">
        <v>40.798676999999998</v>
      </c>
      <c r="C331">
        <f t="shared" si="7"/>
        <v>-5.4422283822441776E-3</v>
      </c>
    </row>
    <row r="332" spans="1:3" x14ac:dyDescent="0.35">
      <c r="A332" s="1">
        <v>41393</v>
      </c>
      <c r="B332">
        <v>40.817231</v>
      </c>
      <c r="C332">
        <f t="shared" si="7"/>
        <v>4.5466627215934806E-4</v>
      </c>
    </row>
    <row r="333" spans="1:3" x14ac:dyDescent="0.35">
      <c r="A333" s="1">
        <v>41394</v>
      </c>
      <c r="B333">
        <v>41.021318000000001</v>
      </c>
      <c r="C333">
        <f t="shared" si="7"/>
        <v>4.9875621100849386E-3</v>
      </c>
    </row>
    <row r="334" spans="1:3" x14ac:dyDescent="0.35">
      <c r="A334" s="1">
        <v>41395</v>
      </c>
      <c r="B334">
        <v>40.761569999999999</v>
      </c>
      <c r="C334">
        <f t="shared" si="7"/>
        <v>-6.3521570282495925E-3</v>
      </c>
    </row>
    <row r="335" spans="1:3" x14ac:dyDescent="0.35">
      <c r="A335" s="1">
        <v>41396</v>
      </c>
      <c r="B335">
        <v>42.820985999999998</v>
      </c>
      <c r="C335">
        <f t="shared" si="7"/>
        <v>4.9288583751728489E-2</v>
      </c>
    </row>
    <row r="336" spans="1:3" x14ac:dyDescent="0.35">
      <c r="A336" s="1">
        <v>41397</v>
      </c>
      <c r="B336">
        <v>43.034348000000001</v>
      </c>
      <c r="C336">
        <f t="shared" si="7"/>
        <v>4.9702780082382754E-3</v>
      </c>
    </row>
    <row r="337" spans="1:3" x14ac:dyDescent="0.35">
      <c r="A337" s="1">
        <v>41400</v>
      </c>
      <c r="B337">
        <v>42.635452000000001</v>
      </c>
      <c r="C337">
        <f t="shared" si="7"/>
        <v>-9.3124737715348897E-3</v>
      </c>
    </row>
    <row r="338" spans="1:3" x14ac:dyDescent="0.35">
      <c r="A338" s="1">
        <v>41401</v>
      </c>
      <c r="B338">
        <v>43.090009000000002</v>
      </c>
      <c r="C338">
        <f t="shared" si="7"/>
        <v>1.0605046736686016E-2</v>
      </c>
    </row>
    <row r="339" spans="1:3" x14ac:dyDescent="0.35">
      <c r="A339" s="1">
        <v>41402</v>
      </c>
      <c r="B339">
        <v>43.015794</v>
      </c>
      <c r="C339">
        <f t="shared" si="7"/>
        <v>-1.7238099127330241E-3</v>
      </c>
    </row>
    <row r="340" spans="1:3" x14ac:dyDescent="0.35">
      <c r="A340" s="1">
        <v>41403</v>
      </c>
      <c r="B340">
        <v>42.700387999999997</v>
      </c>
      <c r="C340">
        <f t="shared" si="7"/>
        <v>-7.3593437358085234E-3</v>
      </c>
    </row>
    <row r="341" spans="1:3" x14ac:dyDescent="0.35">
      <c r="A341" s="1">
        <v>41404</v>
      </c>
      <c r="B341">
        <v>43.006518999999997</v>
      </c>
      <c r="C341">
        <f t="shared" si="7"/>
        <v>7.143702009552136E-3</v>
      </c>
    </row>
    <row r="342" spans="1:3" x14ac:dyDescent="0.35">
      <c r="A342" s="1">
        <v>41407</v>
      </c>
      <c r="B342">
        <v>42.820985999999998</v>
      </c>
      <c r="C342">
        <f t="shared" si="7"/>
        <v>-4.3233993344000228E-3</v>
      </c>
    </row>
    <row r="343" spans="1:3" x14ac:dyDescent="0.35">
      <c r="A343" s="1">
        <v>41408</v>
      </c>
      <c r="B343">
        <v>42.913750999999998</v>
      </c>
      <c r="C343">
        <f t="shared" si="7"/>
        <v>2.164001184275574E-3</v>
      </c>
    </row>
    <row r="344" spans="1:3" x14ac:dyDescent="0.35">
      <c r="A344" s="1">
        <v>41409</v>
      </c>
      <c r="B344">
        <v>43.386862000000001</v>
      </c>
      <c r="C344">
        <f t="shared" si="7"/>
        <v>1.0964365679959681E-2</v>
      </c>
    </row>
    <row r="345" spans="1:3" x14ac:dyDescent="0.35">
      <c r="A345" s="1">
        <v>41410</v>
      </c>
      <c r="B345">
        <v>43.600223999999997</v>
      </c>
      <c r="C345">
        <f t="shared" si="7"/>
        <v>4.9056115727333241E-3</v>
      </c>
    </row>
    <row r="346" spans="1:3" x14ac:dyDescent="0.35">
      <c r="A346" s="1">
        <v>41411</v>
      </c>
      <c r="B346">
        <v>44.333080000000002</v>
      </c>
      <c r="C346">
        <f t="shared" si="7"/>
        <v>1.6668837295133188E-2</v>
      </c>
    </row>
    <row r="347" spans="1:3" x14ac:dyDescent="0.35">
      <c r="A347" s="1">
        <v>41414</v>
      </c>
      <c r="B347">
        <v>44.546441999999999</v>
      </c>
      <c r="C347">
        <f t="shared" si="7"/>
        <v>4.8011601559452199E-3</v>
      </c>
    </row>
    <row r="348" spans="1:3" x14ac:dyDescent="0.35">
      <c r="A348" s="1">
        <v>41415</v>
      </c>
      <c r="B348">
        <v>44.490780999999998</v>
      </c>
      <c r="C348">
        <f t="shared" si="7"/>
        <v>-1.2502862370459915E-3</v>
      </c>
    </row>
    <row r="349" spans="1:3" x14ac:dyDescent="0.35">
      <c r="A349" s="1">
        <v>41416</v>
      </c>
      <c r="B349">
        <v>44.147545999999998</v>
      </c>
      <c r="C349">
        <f t="shared" si="7"/>
        <v>-7.7446569042971406E-3</v>
      </c>
    </row>
    <row r="350" spans="1:3" x14ac:dyDescent="0.35">
      <c r="A350" s="1">
        <v>41417</v>
      </c>
      <c r="B350">
        <v>43.757925</v>
      </c>
      <c r="C350">
        <f t="shared" si="7"/>
        <v>-8.8646030098255175E-3</v>
      </c>
    </row>
    <row r="351" spans="1:3" x14ac:dyDescent="0.35">
      <c r="A351" s="1">
        <v>41418</v>
      </c>
      <c r="B351">
        <v>43.757925</v>
      </c>
      <c r="C351">
        <f t="shared" si="7"/>
        <v>0</v>
      </c>
    </row>
    <row r="352" spans="1:3" x14ac:dyDescent="0.35">
      <c r="A352" s="1">
        <v>41422</v>
      </c>
      <c r="B352">
        <v>43.859969</v>
      </c>
      <c r="C352">
        <f t="shared" si="7"/>
        <v>2.3292969387667664E-3</v>
      </c>
    </row>
    <row r="353" spans="1:3" x14ac:dyDescent="0.35">
      <c r="A353" s="1">
        <v>41423</v>
      </c>
      <c r="B353">
        <v>43.683714000000002</v>
      </c>
      <c r="C353">
        <f t="shared" si="7"/>
        <v>-4.0266809006002146E-3</v>
      </c>
    </row>
    <row r="354" spans="1:3" x14ac:dyDescent="0.35">
      <c r="A354" s="1">
        <v>41424</v>
      </c>
      <c r="B354">
        <v>44.221756999999997</v>
      </c>
      <c r="C354">
        <f t="shared" si="7"/>
        <v>1.2241552497832603E-2</v>
      </c>
    </row>
    <row r="355" spans="1:3" x14ac:dyDescent="0.35">
      <c r="A355" s="1">
        <v>41425</v>
      </c>
      <c r="B355">
        <v>43.563116999999998</v>
      </c>
      <c r="C355">
        <f t="shared" si="7"/>
        <v>-1.5006055813832575E-2</v>
      </c>
    </row>
    <row r="356" spans="1:3" x14ac:dyDescent="0.35">
      <c r="A356" s="1">
        <v>41428</v>
      </c>
      <c r="B356">
        <v>43.813586000000001</v>
      </c>
      <c r="C356">
        <f t="shared" si="7"/>
        <v>5.7330999555636588E-3</v>
      </c>
    </row>
    <row r="357" spans="1:3" x14ac:dyDescent="0.35">
      <c r="A357" s="1">
        <v>41429</v>
      </c>
      <c r="B357">
        <v>43.127116999999998</v>
      </c>
      <c r="C357">
        <f t="shared" si="7"/>
        <v>-1.5791987932381388E-2</v>
      </c>
    </row>
    <row r="358" spans="1:3" x14ac:dyDescent="0.35">
      <c r="A358" s="1">
        <v>41430</v>
      </c>
      <c r="B358">
        <v>42.691113000000001</v>
      </c>
      <c r="C358">
        <f t="shared" si="7"/>
        <v>-1.0161191892168105E-2</v>
      </c>
    </row>
    <row r="359" spans="1:3" x14ac:dyDescent="0.35">
      <c r="A359" s="1">
        <v>41431</v>
      </c>
      <c r="B359">
        <v>42.793157000000001</v>
      </c>
      <c r="C359">
        <f t="shared" si="7"/>
        <v>2.3874345179425377E-3</v>
      </c>
    </row>
    <row r="360" spans="1:3" x14ac:dyDescent="0.35">
      <c r="A360" s="1">
        <v>41432</v>
      </c>
      <c r="B360">
        <v>43.507458999999997</v>
      </c>
      <c r="C360">
        <f t="shared" si="7"/>
        <v>1.6554188031985922E-2</v>
      </c>
    </row>
    <row r="361" spans="1:3" x14ac:dyDescent="0.35">
      <c r="A361" s="1">
        <v>41435</v>
      </c>
      <c r="B361">
        <v>43.451797999999997</v>
      </c>
      <c r="C361">
        <f t="shared" si="7"/>
        <v>-1.2801629066705698E-3</v>
      </c>
    </row>
    <row r="362" spans="1:3" x14ac:dyDescent="0.35">
      <c r="A362" s="1">
        <v>41436</v>
      </c>
      <c r="B362">
        <v>43.590949000000002</v>
      </c>
      <c r="C362">
        <f t="shared" si="7"/>
        <v>3.1973053089024007E-3</v>
      </c>
    </row>
    <row r="363" spans="1:3" x14ac:dyDescent="0.35">
      <c r="A363" s="1">
        <v>41437</v>
      </c>
      <c r="B363">
        <v>43.748649999999998</v>
      </c>
      <c r="C363">
        <f t="shared" si="7"/>
        <v>3.6112181229538422E-3</v>
      </c>
    </row>
    <row r="364" spans="1:3" x14ac:dyDescent="0.35">
      <c r="A364" s="1">
        <v>41438</v>
      </c>
      <c r="B364">
        <v>44.435122999999997</v>
      </c>
      <c r="C364">
        <f t="shared" si="7"/>
        <v>1.5569460090151152E-2</v>
      </c>
    </row>
    <row r="365" spans="1:3" x14ac:dyDescent="0.35">
      <c r="A365" s="1">
        <v>41439</v>
      </c>
      <c r="B365">
        <v>44.370187000000001</v>
      </c>
      <c r="C365">
        <f t="shared" si="7"/>
        <v>-1.4624353335021814E-3</v>
      </c>
    </row>
    <row r="366" spans="1:3" x14ac:dyDescent="0.35">
      <c r="A366" s="1">
        <v>41442</v>
      </c>
      <c r="B366">
        <v>44.759804000000003</v>
      </c>
      <c r="C366">
        <f t="shared" si="7"/>
        <v>8.7427245830723008E-3</v>
      </c>
    </row>
    <row r="367" spans="1:3" x14ac:dyDescent="0.35">
      <c r="A367" s="1">
        <v>41443</v>
      </c>
      <c r="B367">
        <v>45.232911999999999</v>
      </c>
      <c r="C367">
        <f t="shared" si="7"/>
        <v>1.0514458940234122E-2</v>
      </c>
    </row>
    <row r="368" spans="1:3" x14ac:dyDescent="0.35">
      <c r="A368" s="1">
        <v>41444</v>
      </c>
      <c r="B368">
        <v>44.871122999999997</v>
      </c>
      <c r="C368">
        <f t="shared" si="7"/>
        <v>-8.0305159316729994E-3</v>
      </c>
    </row>
    <row r="369" spans="1:3" x14ac:dyDescent="0.35">
      <c r="A369" s="1">
        <v>41445</v>
      </c>
      <c r="B369">
        <v>43.66516</v>
      </c>
      <c r="C369">
        <f t="shared" si="7"/>
        <v>-2.7243917411979842E-2</v>
      </c>
    </row>
    <row r="370" spans="1:3" x14ac:dyDescent="0.35">
      <c r="A370" s="1">
        <v>41446</v>
      </c>
      <c r="B370">
        <v>43.813586000000001</v>
      </c>
      <c r="C370">
        <f t="shared" si="7"/>
        <v>3.3934218131326608E-3</v>
      </c>
    </row>
    <row r="371" spans="1:3" x14ac:dyDescent="0.35">
      <c r="A371" s="1">
        <v>41449</v>
      </c>
      <c r="B371">
        <v>43.210607000000003</v>
      </c>
      <c r="C371">
        <f t="shared" si="7"/>
        <v>-1.3857954414786431E-2</v>
      </c>
    </row>
    <row r="372" spans="1:3" x14ac:dyDescent="0.35">
      <c r="A372" s="1">
        <v>41450</v>
      </c>
      <c r="B372">
        <v>43.266264</v>
      </c>
      <c r="C372">
        <f t="shared" si="7"/>
        <v>1.2872114136714976E-3</v>
      </c>
    </row>
    <row r="373" spans="1:3" x14ac:dyDescent="0.35">
      <c r="A373" s="1">
        <v>41451</v>
      </c>
      <c r="B373">
        <v>44.462952000000001</v>
      </c>
      <c r="C373">
        <f t="shared" si="7"/>
        <v>2.7283094160021511E-2</v>
      </c>
    </row>
    <row r="374" spans="1:3" x14ac:dyDescent="0.35">
      <c r="A374" s="1">
        <v>41452</v>
      </c>
      <c r="B374">
        <v>44.548839000000001</v>
      </c>
      <c r="C374">
        <f t="shared" si="7"/>
        <v>1.9297898781575251E-3</v>
      </c>
    </row>
    <row r="375" spans="1:3" x14ac:dyDescent="0.35">
      <c r="A375" s="1">
        <v>41453</v>
      </c>
      <c r="B375">
        <v>44.063395</v>
      </c>
      <c r="C375">
        <f t="shared" si="7"/>
        <v>-1.0956700548236244E-2</v>
      </c>
    </row>
    <row r="376" spans="1:3" x14ac:dyDescent="0.35">
      <c r="A376" s="1">
        <v>41456</v>
      </c>
      <c r="B376">
        <v>44.427477000000003</v>
      </c>
      <c r="C376">
        <f t="shared" si="7"/>
        <v>8.2287369570602821E-3</v>
      </c>
    </row>
    <row r="377" spans="1:3" x14ac:dyDescent="0.35">
      <c r="A377" s="1">
        <v>41457</v>
      </c>
      <c r="B377">
        <v>43.895356</v>
      </c>
      <c r="C377">
        <f t="shared" si="7"/>
        <v>-1.2049600771586231E-2</v>
      </c>
    </row>
    <row r="378" spans="1:3" x14ac:dyDescent="0.35">
      <c r="A378" s="1">
        <v>41458</v>
      </c>
      <c r="B378">
        <v>44.156748</v>
      </c>
      <c r="C378">
        <f t="shared" si="7"/>
        <v>5.9372293444260602E-3</v>
      </c>
    </row>
    <row r="379" spans="1:3" x14ac:dyDescent="0.35">
      <c r="A379" s="1">
        <v>41460</v>
      </c>
      <c r="B379">
        <v>44.418143000000001</v>
      </c>
      <c r="C379">
        <f t="shared" si="7"/>
        <v>5.9022541465481105E-3</v>
      </c>
    </row>
    <row r="380" spans="1:3" x14ac:dyDescent="0.35">
      <c r="A380" s="1">
        <v>41463</v>
      </c>
      <c r="B380">
        <v>44.380800999999998</v>
      </c>
      <c r="C380">
        <f t="shared" si="7"/>
        <v>-8.4104608724136238E-4</v>
      </c>
    </row>
    <row r="381" spans="1:3" x14ac:dyDescent="0.35">
      <c r="A381" s="1">
        <v>41464</v>
      </c>
      <c r="B381">
        <v>44.819564999999997</v>
      </c>
      <c r="C381">
        <f t="shared" si="7"/>
        <v>9.8377968249163481E-3</v>
      </c>
    </row>
    <row r="382" spans="1:3" x14ac:dyDescent="0.35">
      <c r="A382" s="1">
        <v>41465</v>
      </c>
      <c r="B382">
        <v>45.547733999999998</v>
      </c>
      <c r="C382">
        <f t="shared" si="7"/>
        <v>1.6116112101270001E-2</v>
      </c>
    </row>
    <row r="383" spans="1:3" x14ac:dyDescent="0.35">
      <c r="A383" s="1">
        <v>41466</v>
      </c>
      <c r="B383">
        <v>46.247894000000002</v>
      </c>
      <c r="C383">
        <f t="shared" si="7"/>
        <v>1.5255052848212219E-2</v>
      </c>
    </row>
    <row r="384" spans="1:3" x14ac:dyDescent="0.35">
      <c r="A384" s="1">
        <v>41467</v>
      </c>
      <c r="B384">
        <v>46.313242000000002</v>
      </c>
      <c r="C384">
        <f t="shared" si="7"/>
        <v>1.4119967338605251E-3</v>
      </c>
    </row>
    <row r="385" spans="1:3" x14ac:dyDescent="0.35">
      <c r="A385" s="1">
        <v>41470</v>
      </c>
      <c r="B385">
        <v>46.434604</v>
      </c>
      <c r="C385">
        <f t="shared" si="7"/>
        <v>2.6170326212414134E-3</v>
      </c>
    </row>
    <row r="386" spans="1:3" x14ac:dyDescent="0.35">
      <c r="A386" s="1">
        <v>41471</v>
      </c>
      <c r="B386">
        <v>45.949159000000002</v>
      </c>
      <c r="C386">
        <f t="shared" si="7"/>
        <v>-1.0509411010162445E-2</v>
      </c>
    </row>
    <row r="387" spans="1:3" x14ac:dyDescent="0.35">
      <c r="A387" s="1">
        <v>41472</v>
      </c>
      <c r="B387">
        <v>46.257227999999998</v>
      </c>
      <c r="C387">
        <f t="shared" si="7"/>
        <v>6.6821866974162876E-3</v>
      </c>
    </row>
    <row r="388" spans="1:3" x14ac:dyDescent="0.35">
      <c r="A388" s="1">
        <v>41473</v>
      </c>
      <c r="B388">
        <v>46.826690999999997</v>
      </c>
      <c r="C388">
        <f t="shared" ref="C388:C451" si="8">LN(B388/B387)</f>
        <v>1.2235628036587322E-2</v>
      </c>
    </row>
    <row r="389" spans="1:3" x14ac:dyDescent="0.35">
      <c r="A389" s="1">
        <v>41474</v>
      </c>
      <c r="B389">
        <v>47.162768999999997</v>
      </c>
      <c r="C389">
        <f t="shared" si="8"/>
        <v>7.1514280927472773E-3</v>
      </c>
    </row>
    <row r="390" spans="1:3" x14ac:dyDescent="0.35">
      <c r="A390" s="1">
        <v>41477</v>
      </c>
      <c r="B390">
        <v>47.162768999999997</v>
      </c>
      <c r="C390">
        <f t="shared" si="8"/>
        <v>0</v>
      </c>
    </row>
    <row r="391" spans="1:3" x14ac:dyDescent="0.35">
      <c r="A391" s="1">
        <v>41478</v>
      </c>
      <c r="B391">
        <v>46.845362999999999</v>
      </c>
      <c r="C391">
        <f t="shared" si="8"/>
        <v>-6.7527606257713627E-3</v>
      </c>
    </row>
    <row r="392" spans="1:3" x14ac:dyDescent="0.35">
      <c r="A392" s="1">
        <v>41479</v>
      </c>
      <c r="B392">
        <v>46.546627999999998</v>
      </c>
      <c r="C392">
        <f t="shared" si="8"/>
        <v>-6.3974654716156482E-3</v>
      </c>
    </row>
    <row r="393" spans="1:3" x14ac:dyDescent="0.35">
      <c r="A393" s="1">
        <v>41480</v>
      </c>
      <c r="B393">
        <v>46.369252000000003</v>
      </c>
      <c r="C393">
        <f t="shared" si="8"/>
        <v>-3.8179957068434304E-3</v>
      </c>
    </row>
    <row r="394" spans="1:3" x14ac:dyDescent="0.35">
      <c r="A394" s="1">
        <v>41481</v>
      </c>
      <c r="B394">
        <v>47.666885000000001</v>
      </c>
      <c r="C394">
        <f t="shared" si="8"/>
        <v>2.7600354846884469E-2</v>
      </c>
    </row>
    <row r="395" spans="1:3" x14ac:dyDescent="0.35">
      <c r="A395" s="1">
        <v>41484</v>
      </c>
      <c r="B395">
        <v>47.218783000000002</v>
      </c>
      <c r="C395">
        <f t="shared" si="8"/>
        <v>-9.4451636532017803E-3</v>
      </c>
    </row>
    <row r="396" spans="1:3" x14ac:dyDescent="0.35">
      <c r="A396" s="1">
        <v>41485</v>
      </c>
      <c r="B396">
        <v>46.910710999999999</v>
      </c>
      <c r="C396">
        <f t="shared" si="8"/>
        <v>-6.5457294391708188E-3</v>
      </c>
    </row>
    <row r="397" spans="1:3" x14ac:dyDescent="0.35">
      <c r="A397" s="1">
        <v>41486</v>
      </c>
      <c r="B397">
        <v>46.761344000000001</v>
      </c>
      <c r="C397">
        <f t="shared" si="8"/>
        <v>-3.1891502027357548E-3</v>
      </c>
    </row>
    <row r="398" spans="1:3" x14ac:dyDescent="0.35">
      <c r="A398" s="1">
        <v>41487</v>
      </c>
      <c r="B398">
        <v>47.694890000000001</v>
      </c>
      <c r="C398">
        <f t="shared" si="8"/>
        <v>1.9767385567314864E-2</v>
      </c>
    </row>
    <row r="399" spans="1:3" x14ac:dyDescent="0.35">
      <c r="A399" s="1">
        <v>41488</v>
      </c>
      <c r="B399">
        <v>47.713560999999999</v>
      </c>
      <c r="C399">
        <f t="shared" si="8"/>
        <v>3.9139091018971286E-4</v>
      </c>
    </row>
    <row r="400" spans="1:3" x14ac:dyDescent="0.35">
      <c r="A400" s="1">
        <v>41491</v>
      </c>
      <c r="B400">
        <v>48.114986999999999</v>
      </c>
      <c r="C400">
        <f t="shared" si="8"/>
        <v>8.3780534390307648E-3</v>
      </c>
    </row>
    <row r="401" spans="1:3" x14ac:dyDescent="0.35">
      <c r="A401" s="1">
        <v>41492</v>
      </c>
      <c r="B401">
        <v>48.021630000000002</v>
      </c>
      <c r="C401">
        <f t="shared" si="8"/>
        <v>-1.9421742153779198E-3</v>
      </c>
    </row>
    <row r="402" spans="1:3" x14ac:dyDescent="0.35">
      <c r="A402" s="1">
        <v>41493</v>
      </c>
      <c r="B402">
        <v>47.741567000000003</v>
      </c>
      <c r="C402">
        <f t="shared" si="8"/>
        <v>-5.8490904069515614E-3</v>
      </c>
    </row>
    <row r="403" spans="1:3" x14ac:dyDescent="0.35">
      <c r="A403" s="1">
        <v>41494</v>
      </c>
      <c r="B403">
        <v>48.096314999999997</v>
      </c>
      <c r="C403">
        <f t="shared" si="8"/>
        <v>7.4031189503286849E-3</v>
      </c>
    </row>
    <row r="404" spans="1:3" x14ac:dyDescent="0.35">
      <c r="A404" s="1">
        <v>41495</v>
      </c>
      <c r="B404">
        <v>48.142992</v>
      </c>
      <c r="C404">
        <f t="shared" si="8"/>
        <v>9.7001952975440215E-4</v>
      </c>
    </row>
    <row r="405" spans="1:3" x14ac:dyDescent="0.35">
      <c r="A405" s="1">
        <v>41498</v>
      </c>
      <c r="B405">
        <v>48.170997</v>
      </c>
      <c r="C405">
        <f t="shared" si="8"/>
        <v>5.8153547745254353E-4</v>
      </c>
    </row>
    <row r="406" spans="1:3" x14ac:dyDescent="0.35">
      <c r="A406" s="1">
        <v>41499</v>
      </c>
      <c r="B406">
        <v>48.721789999999999</v>
      </c>
      <c r="C406">
        <f t="shared" si="8"/>
        <v>1.1369245327494785E-2</v>
      </c>
    </row>
    <row r="407" spans="1:3" x14ac:dyDescent="0.35">
      <c r="A407" s="1">
        <v>41500</v>
      </c>
      <c r="B407">
        <v>48.759132000000001</v>
      </c>
      <c r="C407">
        <f t="shared" si="8"/>
        <v>7.6613969298643277E-4</v>
      </c>
    </row>
    <row r="408" spans="1:3" x14ac:dyDescent="0.35">
      <c r="A408" s="1">
        <v>41501</v>
      </c>
      <c r="B408">
        <v>48.068309999999997</v>
      </c>
      <c r="C408">
        <f t="shared" si="8"/>
        <v>-1.4269378752774186E-2</v>
      </c>
    </row>
    <row r="409" spans="1:3" x14ac:dyDescent="0.35">
      <c r="A409" s="1">
        <v>41502</v>
      </c>
      <c r="B409">
        <v>47.909604999999999</v>
      </c>
      <c r="C409">
        <f t="shared" si="8"/>
        <v>-3.3071179895237477E-3</v>
      </c>
    </row>
    <row r="410" spans="1:3" x14ac:dyDescent="0.35">
      <c r="A410" s="1">
        <v>41505</v>
      </c>
      <c r="B410">
        <v>47.732233000000001</v>
      </c>
      <c r="C410">
        <f t="shared" si="8"/>
        <v>-3.7090923189405278E-3</v>
      </c>
    </row>
    <row r="411" spans="1:3" x14ac:dyDescent="0.35">
      <c r="A411" s="1">
        <v>41506</v>
      </c>
      <c r="B411">
        <v>47.676219000000003</v>
      </c>
      <c r="C411">
        <f t="shared" si="8"/>
        <v>-1.1741938006851441E-3</v>
      </c>
    </row>
    <row r="412" spans="1:3" x14ac:dyDescent="0.35">
      <c r="A412" s="1">
        <v>41507</v>
      </c>
      <c r="B412">
        <v>46.938715999999999</v>
      </c>
      <c r="C412">
        <f t="shared" si="8"/>
        <v>-1.5589884136355E-2</v>
      </c>
    </row>
    <row r="413" spans="1:3" x14ac:dyDescent="0.35">
      <c r="A413" s="1">
        <v>41508</v>
      </c>
      <c r="B413">
        <v>47.237451</v>
      </c>
      <c r="C413">
        <f t="shared" si="8"/>
        <v>6.3441953838875879E-3</v>
      </c>
    </row>
    <row r="414" spans="1:3" x14ac:dyDescent="0.35">
      <c r="A414" s="1">
        <v>41509</v>
      </c>
      <c r="B414">
        <v>47.834923000000003</v>
      </c>
      <c r="C414">
        <f t="shared" si="8"/>
        <v>1.2568948065213381E-2</v>
      </c>
    </row>
    <row r="415" spans="1:3" x14ac:dyDescent="0.35">
      <c r="A415" s="1">
        <v>41512</v>
      </c>
      <c r="B415">
        <v>47.582864999999998</v>
      </c>
      <c r="C415">
        <f t="shared" si="8"/>
        <v>-5.2832619910376825E-3</v>
      </c>
    </row>
    <row r="416" spans="1:3" x14ac:dyDescent="0.35">
      <c r="A416" s="1">
        <v>41513</v>
      </c>
      <c r="B416">
        <v>46.705328999999999</v>
      </c>
      <c r="C416">
        <f t="shared" si="8"/>
        <v>-1.8614447924103727E-2</v>
      </c>
    </row>
    <row r="417" spans="1:3" x14ac:dyDescent="0.35">
      <c r="A417" s="1">
        <v>41514</v>
      </c>
      <c r="B417">
        <v>46.695996000000001</v>
      </c>
      <c r="C417">
        <f t="shared" si="8"/>
        <v>-1.9984727263905116E-4</v>
      </c>
    </row>
    <row r="418" spans="1:3" x14ac:dyDescent="0.35">
      <c r="A418" s="1">
        <v>41515</v>
      </c>
      <c r="B418">
        <v>46.938715999999999</v>
      </c>
      <c r="C418">
        <f t="shared" si="8"/>
        <v>5.1844137386795244E-3</v>
      </c>
    </row>
    <row r="419" spans="1:3" x14ac:dyDescent="0.35">
      <c r="A419" s="1">
        <v>41516</v>
      </c>
      <c r="B419">
        <v>46.938715999999999</v>
      </c>
      <c r="C419">
        <f t="shared" si="8"/>
        <v>0</v>
      </c>
    </row>
    <row r="420" spans="1:3" x14ac:dyDescent="0.35">
      <c r="A420" s="1">
        <v>41520</v>
      </c>
      <c r="B420">
        <v>46.882705999999999</v>
      </c>
      <c r="C420">
        <f t="shared" si="8"/>
        <v>-1.1939705338047041E-3</v>
      </c>
    </row>
    <row r="421" spans="1:3" x14ac:dyDescent="0.35">
      <c r="A421" s="1">
        <v>41521</v>
      </c>
      <c r="B421">
        <v>46.901376999999997</v>
      </c>
      <c r="C421">
        <f t="shared" si="8"/>
        <v>3.9816991645962789E-4</v>
      </c>
    </row>
    <row r="422" spans="1:3" x14ac:dyDescent="0.35">
      <c r="A422" s="1">
        <v>41522</v>
      </c>
      <c r="B422">
        <v>46.836024999999999</v>
      </c>
      <c r="C422">
        <f t="shared" si="8"/>
        <v>-1.394363598606741E-3</v>
      </c>
    </row>
    <row r="423" spans="1:3" x14ac:dyDescent="0.35">
      <c r="A423" s="1">
        <v>41523</v>
      </c>
      <c r="B423">
        <v>47.041407</v>
      </c>
      <c r="C423">
        <f t="shared" si="8"/>
        <v>4.3755420935688268E-3</v>
      </c>
    </row>
    <row r="424" spans="1:3" x14ac:dyDescent="0.35">
      <c r="A424" s="1">
        <v>41526</v>
      </c>
      <c r="B424">
        <v>47.424160999999998</v>
      </c>
      <c r="C424">
        <f t="shared" si="8"/>
        <v>8.1036107160513005E-3</v>
      </c>
    </row>
    <row r="425" spans="1:3" x14ac:dyDescent="0.35">
      <c r="A425" s="1">
        <v>41527</v>
      </c>
      <c r="B425">
        <v>47.732233000000001</v>
      </c>
      <c r="C425">
        <f t="shared" si="8"/>
        <v>6.4750893433718091E-3</v>
      </c>
    </row>
    <row r="426" spans="1:3" x14ac:dyDescent="0.35">
      <c r="A426" s="1">
        <v>41528</v>
      </c>
      <c r="B426">
        <v>48.731127000000001</v>
      </c>
      <c r="C426">
        <f t="shared" si="8"/>
        <v>2.0711070108113024E-2</v>
      </c>
    </row>
    <row r="427" spans="1:3" x14ac:dyDescent="0.35">
      <c r="A427" s="1">
        <v>41529</v>
      </c>
      <c r="B427">
        <v>49.33793</v>
      </c>
      <c r="C427">
        <f t="shared" si="8"/>
        <v>1.2375172406220372E-2</v>
      </c>
    </row>
    <row r="428" spans="1:3" x14ac:dyDescent="0.35">
      <c r="A428" s="1">
        <v>41530</v>
      </c>
      <c r="B428">
        <v>49.496634999999998</v>
      </c>
      <c r="C428">
        <f t="shared" si="8"/>
        <v>3.2115310348362512E-3</v>
      </c>
    </row>
    <row r="429" spans="1:3" x14ac:dyDescent="0.35">
      <c r="A429" s="1">
        <v>41533</v>
      </c>
      <c r="B429">
        <v>49.711350000000003</v>
      </c>
      <c r="C429">
        <f t="shared" si="8"/>
        <v>4.3285897854679024E-3</v>
      </c>
    </row>
    <row r="430" spans="1:3" x14ac:dyDescent="0.35">
      <c r="A430" s="1">
        <v>41534</v>
      </c>
      <c r="B430">
        <v>50.010084999999997</v>
      </c>
      <c r="C430">
        <f t="shared" si="8"/>
        <v>5.9914078380343431E-3</v>
      </c>
    </row>
    <row r="431" spans="1:3" x14ac:dyDescent="0.35">
      <c r="A431" s="1">
        <v>41535</v>
      </c>
      <c r="B431">
        <v>49.776698000000003</v>
      </c>
      <c r="C431">
        <f t="shared" si="8"/>
        <v>-4.6777222102297525E-3</v>
      </c>
    </row>
    <row r="432" spans="1:3" x14ac:dyDescent="0.35">
      <c r="A432" s="1">
        <v>41536</v>
      </c>
      <c r="B432">
        <v>49.898060000000001</v>
      </c>
      <c r="C432">
        <f t="shared" si="8"/>
        <v>2.4351613669964843E-3</v>
      </c>
    </row>
    <row r="433" spans="1:3" x14ac:dyDescent="0.35">
      <c r="A433" s="1">
        <v>41537</v>
      </c>
      <c r="B433">
        <v>49.888722999999999</v>
      </c>
      <c r="C433">
        <f t="shared" si="8"/>
        <v>-1.8713901273380334E-4</v>
      </c>
    </row>
    <row r="434" spans="1:3" x14ac:dyDescent="0.35">
      <c r="A434" s="1">
        <v>41540</v>
      </c>
      <c r="B434">
        <v>49.711350000000003</v>
      </c>
      <c r="C434">
        <f t="shared" si="8"/>
        <v>-3.5617079820672057E-3</v>
      </c>
    </row>
    <row r="435" spans="1:3" x14ac:dyDescent="0.35">
      <c r="A435" s="1">
        <v>41541</v>
      </c>
      <c r="B435">
        <v>48.917836999999999</v>
      </c>
      <c r="C435">
        <f t="shared" si="8"/>
        <v>-1.6091182454915174E-2</v>
      </c>
    </row>
    <row r="436" spans="1:3" x14ac:dyDescent="0.35">
      <c r="A436" s="1">
        <v>41542</v>
      </c>
      <c r="B436">
        <v>48.917836999999999</v>
      </c>
      <c r="C436">
        <f t="shared" si="8"/>
        <v>0</v>
      </c>
    </row>
    <row r="437" spans="1:3" x14ac:dyDescent="0.35">
      <c r="A437" s="1">
        <v>41543</v>
      </c>
      <c r="B437">
        <v>48.843152000000003</v>
      </c>
      <c r="C437">
        <f t="shared" si="8"/>
        <v>-1.5279103718846383E-3</v>
      </c>
    </row>
    <row r="438" spans="1:3" x14ac:dyDescent="0.35">
      <c r="A438" s="1">
        <v>41544</v>
      </c>
      <c r="B438">
        <v>49.090102999999999</v>
      </c>
      <c r="C438">
        <f t="shared" si="8"/>
        <v>5.0432618301617851E-3</v>
      </c>
    </row>
    <row r="439" spans="1:3" x14ac:dyDescent="0.35">
      <c r="A439" s="1">
        <v>41547</v>
      </c>
      <c r="B439">
        <v>48.968038</v>
      </c>
      <c r="C439">
        <f t="shared" si="8"/>
        <v>-2.4896466893050504E-3</v>
      </c>
    </row>
    <row r="440" spans="1:3" x14ac:dyDescent="0.35">
      <c r="A440" s="1">
        <v>41548</v>
      </c>
      <c r="B440">
        <v>49.841293</v>
      </c>
      <c r="C440">
        <f t="shared" si="8"/>
        <v>1.7676017594881605E-2</v>
      </c>
    </row>
    <row r="441" spans="1:3" x14ac:dyDescent="0.35">
      <c r="A441" s="1">
        <v>41549</v>
      </c>
      <c r="B441">
        <v>49.963358999999997</v>
      </c>
      <c r="C441">
        <f t="shared" si="8"/>
        <v>2.4460996239767225E-3</v>
      </c>
    </row>
    <row r="442" spans="1:3" x14ac:dyDescent="0.35">
      <c r="A442" s="1">
        <v>41550</v>
      </c>
      <c r="B442">
        <v>50.235664999999997</v>
      </c>
      <c r="C442">
        <f t="shared" si="8"/>
        <v>5.435315824764796E-3</v>
      </c>
    </row>
    <row r="443" spans="1:3" x14ac:dyDescent="0.35">
      <c r="A443" s="1">
        <v>41551</v>
      </c>
      <c r="B443">
        <v>50.564307999999997</v>
      </c>
      <c r="C443">
        <f t="shared" si="8"/>
        <v>6.5207192959238838E-3</v>
      </c>
    </row>
    <row r="444" spans="1:3" x14ac:dyDescent="0.35">
      <c r="A444" s="1">
        <v>41554</v>
      </c>
      <c r="B444">
        <v>50.573700000000002</v>
      </c>
      <c r="C444">
        <f t="shared" si="8"/>
        <v>1.8572641903338337E-4</v>
      </c>
    </row>
    <row r="445" spans="1:3" x14ac:dyDescent="0.35">
      <c r="A445" s="1">
        <v>41555</v>
      </c>
      <c r="B445">
        <v>49.953969999999998</v>
      </c>
      <c r="C445">
        <f t="shared" si="8"/>
        <v>-1.2329696908323201E-2</v>
      </c>
    </row>
    <row r="446" spans="1:3" x14ac:dyDescent="0.35">
      <c r="A446" s="1">
        <v>41556</v>
      </c>
      <c r="B446">
        <v>49.719223999999997</v>
      </c>
      <c r="C446">
        <f t="shared" si="8"/>
        <v>-4.710322296450048E-3</v>
      </c>
    </row>
    <row r="447" spans="1:3" x14ac:dyDescent="0.35">
      <c r="A447" s="1">
        <v>41557</v>
      </c>
      <c r="B447">
        <v>51.362447000000003</v>
      </c>
      <c r="C447">
        <f t="shared" si="8"/>
        <v>3.2515643208494094E-2</v>
      </c>
    </row>
    <row r="448" spans="1:3" x14ac:dyDescent="0.35">
      <c r="A448" s="1">
        <v>41558</v>
      </c>
      <c r="B448">
        <v>51.334274999999998</v>
      </c>
      <c r="C448">
        <f t="shared" si="8"/>
        <v>-5.4864459464792383E-4</v>
      </c>
    </row>
    <row r="449" spans="1:3" x14ac:dyDescent="0.35">
      <c r="A449" s="1">
        <v>41561</v>
      </c>
      <c r="B449">
        <v>51.531464999999997</v>
      </c>
      <c r="C449">
        <f t="shared" si="8"/>
        <v>3.8339342436481466E-3</v>
      </c>
    </row>
    <row r="450" spans="1:3" x14ac:dyDescent="0.35">
      <c r="A450" s="1">
        <v>41562</v>
      </c>
      <c r="B450">
        <v>51.249769999999998</v>
      </c>
      <c r="C450">
        <f t="shared" si="8"/>
        <v>-5.48146177319064E-3</v>
      </c>
    </row>
    <row r="451" spans="1:3" x14ac:dyDescent="0.35">
      <c r="A451" s="1">
        <v>41563</v>
      </c>
      <c r="B451">
        <v>52.151193999999997</v>
      </c>
      <c r="C451">
        <f t="shared" si="8"/>
        <v>1.7435946474882242E-2</v>
      </c>
    </row>
    <row r="452" spans="1:3" x14ac:dyDescent="0.35">
      <c r="A452" s="1">
        <v>41564</v>
      </c>
      <c r="B452">
        <v>53.137127</v>
      </c>
      <c r="C452">
        <f t="shared" ref="C452:C515" si="9">LN(B452/B451)</f>
        <v>1.8728797457002181E-2</v>
      </c>
    </row>
    <row r="453" spans="1:3" x14ac:dyDescent="0.35">
      <c r="A453" s="1">
        <v>41565</v>
      </c>
      <c r="B453">
        <v>52.508006000000002</v>
      </c>
      <c r="C453">
        <f t="shared" si="9"/>
        <v>-1.1910220925997432E-2</v>
      </c>
    </row>
    <row r="454" spans="1:3" x14ac:dyDescent="0.35">
      <c r="A454" s="1">
        <v>41568</v>
      </c>
      <c r="B454">
        <v>52.188754000000003</v>
      </c>
      <c r="C454">
        <f t="shared" si="9"/>
        <v>-6.0986221445528252E-3</v>
      </c>
    </row>
    <row r="455" spans="1:3" x14ac:dyDescent="0.35">
      <c r="A455" s="1">
        <v>41569</v>
      </c>
      <c r="B455">
        <v>51.569020999999999</v>
      </c>
      <c r="C455">
        <f t="shared" si="9"/>
        <v>-1.1945907087604074E-2</v>
      </c>
    </row>
    <row r="456" spans="1:3" x14ac:dyDescent="0.35">
      <c r="A456" s="1">
        <v>41570</v>
      </c>
      <c r="B456">
        <v>51.465736</v>
      </c>
      <c r="C456">
        <f t="shared" si="9"/>
        <v>-2.0048581197856016E-3</v>
      </c>
    </row>
    <row r="457" spans="1:3" x14ac:dyDescent="0.35">
      <c r="A457" s="1">
        <v>41571</v>
      </c>
      <c r="B457">
        <v>51.662922000000002</v>
      </c>
      <c r="C457">
        <f t="shared" si="9"/>
        <v>3.8240823476530998E-3</v>
      </c>
    </row>
    <row r="458" spans="1:3" x14ac:dyDescent="0.35">
      <c r="A458" s="1">
        <v>41572</v>
      </c>
      <c r="B458">
        <v>51.597192999999997</v>
      </c>
      <c r="C458">
        <f t="shared" si="9"/>
        <v>-1.2730764221477089E-3</v>
      </c>
    </row>
    <row r="459" spans="1:3" x14ac:dyDescent="0.35">
      <c r="A459" s="1">
        <v>41575</v>
      </c>
      <c r="B459">
        <v>52.160581999999998</v>
      </c>
      <c r="C459">
        <f t="shared" si="9"/>
        <v>1.0859803748588481E-2</v>
      </c>
    </row>
    <row r="460" spans="1:3" x14ac:dyDescent="0.35">
      <c r="A460" s="1">
        <v>41576</v>
      </c>
      <c r="B460">
        <v>52.723975000000003</v>
      </c>
      <c r="C460">
        <f t="shared" si="9"/>
        <v>1.074321015113695E-2</v>
      </c>
    </row>
    <row r="461" spans="1:3" x14ac:dyDescent="0.35">
      <c r="A461" s="1">
        <v>41577</v>
      </c>
      <c r="B461">
        <v>52.282651000000001</v>
      </c>
      <c r="C461">
        <f t="shared" si="9"/>
        <v>-8.4056904846964847E-3</v>
      </c>
    </row>
    <row r="462" spans="1:3" x14ac:dyDescent="0.35">
      <c r="A462" s="1">
        <v>41578</v>
      </c>
      <c r="B462">
        <v>55.080824</v>
      </c>
      <c r="C462">
        <f t="shared" si="9"/>
        <v>5.2137038608602485E-2</v>
      </c>
    </row>
    <row r="463" spans="1:3" x14ac:dyDescent="0.35">
      <c r="A463" s="1">
        <v>41579</v>
      </c>
      <c r="B463">
        <v>56.573810000000002</v>
      </c>
      <c r="C463">
        <f t="shared" si="9"/>
        <v>2.6744523466102409E-2</v>
      </c>
    </row>
    <row r="464" spans="1:3" x14ac:dyDescent="0.35">
      <c r="A464" s="1">
        <v>41582</v>
      </c>
      <c r="B464">
        <v>58.029235</v>
      </c>
      <c r="C464">
        <f t="shared" si="9"/>
        <v>2.5400778006405507E-2</v>
      </c>
    </row>
    <row r="465" spans="1:3" x14ac:dyDescent="0.35">
      <c r="A465" s="1">
        <v>41583</v>
      </c>
      <c r="B465">
        <v>56.864896000000002</v>
      </c>
      <c r="C465">
        <f t="shared" si="9"/>
        <v>-2.0268726537415353E-2</v>
      </c>
    </row>
    <row r="466" spans="1:3" x14ac:dyDescent="0.35">
      <c r="A466" s="1">
        <v>41584</v>
      </c>
      <c r="B466">
        <v>57.512794</v>
      </c>
      <c r="C466">
        <f t="shared" si="9"/>
        <v>1.1329218658966481E-2</v>
      </c>
    </row>
    <row r="467" spans="1:3" x14ac:dyDescent="0.35">
      <c r="A467" s="1">
        <v>41585</v>
      </c>
      <c r="B467">
        <v>57.109031000000002</v>
      </c>
      <c r="C467">
        <f t="shared" si="9"/>
        <v>-7.0451621240560239E-3</v>
      </c>
    </row>
    <row r="468" spans="1:3" x14ac:dyDescent="0.35">
      <c r="A468" s="1">
        <v>41586</v>
      </c>
      <c r="B468">
        <v>58.498727000000002</v>
      </c>
      <c r="C468">
        <f t="shared" si="9"/>
        <v>2.4042728040629371E-2</v>
      </c>
    </row>
    <row r="469" spans="1:3" x14ac:dyDescent="0.35">
      <c r="A469" s="1">
        <v>41589</v>
      </c>
      <c r="B469">
        <v>59.118456999999999</v>
      </c>
      <c r="C469">
        <f t="shared" si="9"/>
        <v>1.0538183523338459E-2</v>
      </c>
    </row>
    <row r="470" spans="1:3" x14ac:dyDescent="0.35">
      <c r="A470" s="1">
        <v>41590</v>
      </c>
      <c r="B470">
        <v>59.156016999999999</v>
      </c>
      <c r="C470">
        <f t="shared" si="9"/>
        <v>6.3513283961210906E-4</v>
      </c>
    </row>
    <row r="471" spans="1:3" x14ac:dyDescent="0.35">
      <c r="A471" s="1">
        <v>41591</v>
      </c>
      <c r="B471">
        <v>60.029273000000003</v>
      </c>
      <c r="C471">
        <f t="shared" si="9"/>
        <v>1.4654016898823232E-2</v>
      </c>
    </row>
    <row r="472" spans="1:3" x14ac:dyDescent="0.35">
      <c r="A472" s="1">
        <v>41592</v>
      </c>
      <c r="B472">
        <v>60.573884999999997</v>
      </c>
      <c r="C472">
        <f t="shared" si="9"/>
        <v>9.0315330205694624E-3</v>
      </c>
    </row>
    <row r="473" spans="1:3" x14ac:dyDescent="0.35">
      <c r="A473" s="1">
        <v>41593</v>
      </c>
      <c r="B473">
        <v>60.883744999999998</v>
      </c>
      <c r="C473">
        <f t="shared" si="9"/>
        <v>5.1023665165324606E-3</v>
      </c>
    </row>
    <row r="474" spans="1:3" x14ac:dyDescent="0.35">
      <c r="A474" s="1">
        <v>41596</v>
      </c>
      <c r="B474">
        <v>60.780462999999997</v>
      </c>
      <c r="C474">
        <f t="shared" si="9"/>
        <v>-1.6978210191451058E-3</v>
      </c>
    </row>
    <row r="475" spans="1:3" x14ac:dyDescent="0.35">
      <c r="A475" s="1">
        <v>41597</v>
      </c>
      <c r="B475">
        <v>60.977649</v>
      </c>
      <c r="C475">
        <f t="shared" si="9"/>
        <v>3.2389820957458926E-3</v>
      </c>
    </row>
    <row r="476" spans="1:3" x14ac:dyDescent="0.35">
      <c r="A476" s="1">
        <v>41598</v>
      </c>
      <c r="B476">
        <v>60.827407999999998</v>
      </c>
      <c r="C476">
        <f t="shared" si="9"/>
        <v>-2.4669103220040884E-3</v>
      </c>
    </row>
    <row r="477" spans="1:3" x14ac:dyDescent="0.35">
      <c r="A477" s="1">
        <v>41599</v>
      </c>
      <c r="B477">
        <v>61.362628999999998</v>
      </c>
      <c r="C477">
        <f t="shared" si="9"/>
        <v>8.7605247723586393E-3</v>
      </c>
    </row>
    <row r="478" spans="1:3" x14ac:dyDescent="0.35">
      <c r="A478" s="1">
        <v>41600</v>
      </c>
      <c r="B478">
        <v>61.052762000000001</v>
      </c>
      <c r="C478">
        <f t="shared" si="9"/>
        <v>-5.0625605045292931E-3</v>
      </c>
    </row>
    <row r="479" spans="1:3" x14ac:dyDescent="0.35">
      <c r="A479" s="1">
        <v>41603</v>
      </c>
      <c r="B479">
        <v>61.137273999999998</v>
      </c>
      <c r="C479">
        <f t="shared" si="9"/>
        <v>1.3832881344929822E-3</v>
      </c>
    </row>
    <row r="480" spans="1:3" x14ac:dyDescent="0.35">
      <c r="A480" s="1">
        <v>41604</v>
      </c>
      <c r="B480">
        <v>60.940089</v>
      </c>
      <c r="C480">
        <f t="shared" si="9"/>
        <v>-3.2304952636768116E-3</v>
      </c>
    </row>
    <row r="481" spans="1:3" x14ac:dyDescent="0.35">
      <c r="A481" s="1">
        <v>41605</v>
      </c>
      <c r="B481">
        <v>60.536324999999998</v>
      </c>
      <c r="C481">
        <f t="shared" si="9"/>
        <v>-6.6476359253676443E-3</v>
      </c>
    </row>
    <row r="482" spans="1:3" x14ac:dyDescent="0.35">
      <c r="A482" s="1">
        <v>41607</v>
      </c>
      <c r="B482">
        <v>60.658389999999997</v>
      </c>
      <c r="C482">
        <f t="shared" si="9"/>
        <v>2.0143624459994965E-3</v>
      </c>
    </row>
    <row r="483" spans="1:3" x14ac:dyDescent="0.35">
      <c r="A483" s="1">
        <v>41610</v>
      </c>
      <c r="B483">
        <v>60.677174000000001</v>
      </c>
      <c r="C483">
        <f t="shared" si="9"/>
        <v>3.0962068384274001E-4</v>
      </c>
    </row>
    <row r="484" spans="1:3" x14ac:dyDescent="0.35">
      <c r="A484" s="1">
        <v>41611</v>
      </c>
      <c r="B484">
        <v>60.780462999999997</v>
      </c>
      <c r="C484">
        <f t="shared" si="9"/>
        <v>1.7008238831379234E-3</v>
      </c>
    </row>
    <row r="485" spans="1:3" x14ac:dyDescent="0.35">
      <c r="A485" s="1">
        <v>41612</v>
      </c>
      <c r="B485">
        <v>59.343814000000002</v>
      </c>
      <c r="C485">
        <f t="shared" si="9"/>
        <v>-2.3920518622687195E-2</v>
      </c>
    </row>
    <row r="486" spans="1:3" x14ac:dyDescent="0.35">
      <c r="A486" s="1">
        <v>41613</v>
      </c>
      <c r="B486">
        <v>59.090288000000001</v>
      </c>
      <c r="C486">
        <f t="shared" si="9"/>
        <v>-4.2813072074834729E-3</v>
      </c>
    </row>
    <row r="487" spans="1:3" x14ac:dyDescent="0.35">
      <c r="A487" s="1">
        <v>41614</v>
      </c>
      <c r="B487">
        <v>60.029273000000003</v>
      </c>
      <c r="C487">
        <f t="shared" si="9"/>
        <v>1.5765747312213675E-2</v>
      </c>
    </row>
    <row r="488" spans="1:3" x14ac:dyDescent="0.35">
      <c r="A488" s="1">
        <v>41617</v>
      </c>
      <c r="B488">
        <v>60.348523999999998</v>
      </c>
      <c r="C488">
        <f t="shared" si="9"/>
        <v>5.3041633331696999E-3</v>
      </c>
    </row>
    <row r="489" spans="1:3" x14ac:dyDescent="0.35">
      <c r="A489" s="1">
        <v>41618</v>
      </c>
      <c r="B489">
        <v>62.179547999999997</v>
      </c>
      <c r="C489">
        <f t="shared" si="9"/>
        <v>2.9889645473562251E-2</v>
      </c>
    </row>
    <row r="490" spans="1:3" x14ac:dyDescent="0.35">
      <c r="A490" s="1">
        <v>41619</v>
      </c>
      <c r="B490">
        <v>62.188940000000002</v>
      </c>
      <c r="C490">
        <f t="shared" si="9"/>
        <v>1.5103504382655924E-4</v>
      </c>
    </row>
    <row r="491" spans="1:3" x14ac:dyDescent="0.35">
      <c r="A491" s="1">
        <v>41620</v>
      </c>
      <c r="B491">
        <v>62.132595999999999</v>
      </c>
      <c r="C491">
        <f t="shared" si="9"/>
        <v>-9.064238694365288E-4</v>
      </c>
    </row>
    <row r="492" spans="1:3" x14ac:dyDescent="0.35">
      <c r="A492" s="1">
        <v>41621</v>
      </c>
      <c r="B492">
        <v>61.672494999999998</v>
      </c>
      <c r="C492">
        <f t="shared" si="9"/>
        <v>-7.4327011025706567E-3</v>
      </c>
    </row>
    <row r="493" spans="1:3" x14ac:dyDescent="0.35">
      <c r="A493" s="1">
        <v>41624</v>
      </c>
      <c r="B493">
        <v>61.616159000000003</v>
      </c>
      <c r="C493">
        <f t="shared" si="9"/>
        <v>-9.1388788981241543E-4</v>
      </c>
    </row>
    <row r="494" spans="1:3" x14ac:dyDescent="0.35">
      <c r="A494" s="1">
        <v>41625</v>
      </c>
      <c r="B494">
        <v>61.390796999999999</v>
      </c>
      <c r="C494">
        <f t="shared" si="9"/>
        <v>-3.6642196422121426E-3</v>
      </c>
    </row>
    <row r="495" spans="1:3" x14ac:dyDescent="0.35">
      <c r="A495" s="1">
        <v>41626</v>
      </c>
      <c r="B495">
        <v>62.695985</v>
      </c>
      <c r="C495">
        <f t="shared" si="9"/>
        <v>2.1037472575238719E-2</v>
      </c>
    </row>
    <row r="496" spans="1:3" x14ac:dyDescent="0.35">
      <c r="A496" s="1">
        <v>41627</v>
      </c>
      <c r="B496">
        <v>62.695985</v>
      </c>
      <c r="C496">
        <f t="shared" si="9"/>
        <v>0</v>
      </c>
    </row>
    <row r="497" spans="1:3" x14ac:dyDescent="0.35">
      <c r="A497" s="1">
        <v>41628</v>
      </c>
      <c r="B497">
        <v>62.498798999999998</v>
      </c>
      <c r="C497">
        <f t="shared" si="9"/>
        <v>-3.1500699430958338E-3</v>
      </c>
    </row>
    <row r="498" spans="1:3" x14ac:dyDescent="0.35">
      <c r="A498" s="1">
        <v>41631</v>
      </c>
      <c r="B498">
        <v>62.902563000000001</v>
      </c>
      <c r="C498">
        <f t="shared" si="9"/>
        <v>6.4395695363295216E-3</v>
      </c>
    </row>
    <row r="499" spans="1:3" x14ac:dyDescent="0.35">
      <c r="A499" s="1">
        <v>41632</v>
      </c>
      <c r="B499">
        <v>63.024635000000004</v>
      </c>
      <c r="C499">
        <f t="shared" si="9"/>
        <v>1.9387716105201177E-3</v>
      </c>
    </row>
    <row r="500" spans="1:3" x14ac:dyDescent="0.35">
      <c r="A500" s="1">
        <v>41634</v>
      </c>
      <c r="B500">
        <v>63.362670000000001</v>
      </c>
      <c r="C500">
        <f t="shared" si="9"/>
        <v>5.3492050652385699E-3</v>
      </c>
    </row>
    <row r="501" spans="1:3" x14ac:dyDescent="0.35">
      <c r="A501" s="1">
        <v>41635</v>
      </c>
      <c r="B501">
        <v>63.043411999999996</v>
      </c>
      <c r="C501">
        <f t="shared" si="9"/>
        <v>-5.0513183193790874E-3</v>
      </c>
    </row>
    <row r="502" spans="1:3" x14ac:dyDescent="0.35">
      <c r="A502" s="1">
        <v>41638</v>
      </c>
      <c r="B502">
        <v>63.263190000000002</v>
      </c>
      <c r="C502">
        <f t="shared" si="9"/>
        <v>3.4800749656692322E-3</v>
      </c>
    </row>
    <row r="503" spans="1:3" x14ac:dyDescent="0.35">
      <c r="A503" s="1">
        <v>41639</v>
      </c>
      <c r="B503">
        <v>63.017944999999997</v>
      </c>
      <c r="C503">
        <f t="shared" si="9"/>
        <v>-3.8841163143032466E-3</v>
      </c>
    </row>
    <row r="504" spans="1:3" x14ac:dyDescent="0.35">
      <c r="A504" s="1">
        <v>41641</v>
      </c>
      <c r="B504">
        <v>62.376541000000003</v>
      </c>
      <c r="C504">
        <f t="shared" si="9"/>
        <v>-1.0230267924470408E-2</v>
      </c>
    </row>
    <row r="505" spans="1:3" x14ac:dyDescent="0.35">
      <c r="A505" s="1">
        <v>41642</v>
      </c>
      <c r="B505">
        <v>62.999082999999999</v>
      </c>
      <c r="C505">
        <f t="shared" si="9"/>
        <v>9.9309115527131311E-3</v>
      </c>
    </row>
    <row r="506" spans="1:3" x14ac:dyDescent="0.35">
      <c r="A506" s="1">
        <v>41645</v>
      </c>
      <c r="B506">
        <v>62.942490999999997</v>
      </c>
      <c r="C506">
        <f t="shared" si="9"/>
        <v>-8.9870250166879052E-4</v>
      </c>
    </row>
    <row r="507" spans="1:3" x14ac:dyDescent="0.35">
      <c r="A507" s="1">
        <v>41646</v>
      </c>
      <c r="B507">
        <v>63.715949000000002</v>
      </c>
      <c r="C507">
        <f t="shared" si="9"/>
        <v>1.2213439776802108E-2</v>
      </c>
    </row>
    <row r="508" spans="1:3" x14ac:dyDescent="0.35">
      <c r="A508" s="1">
        <v>41647</v>
      </c>
      <c r="B508">
        <v>63.225459000000001</v>
      </c>
      <c r="C508">
        <f t="shared" si="9"/>
        <v>-7.7278556890235627E-3</v>
      </c>
    </row>
    <row r="509" spans="1:3" x14ac:dyDescent="0.35">
      <c r="A509" s="1">
        <v>41648</v>
      </c>
      <c r="B509">
        <v>64.310187999999997</v>
      </c>
      <c r="C509">
        <f t="shared" si="9"/>
        <v>1.7011011166416779E-2</v>
      </c>
    </row>
    <row r="510" spans="1:3" x14ac:dyDescent="0.35">
      <c r="A510" s="1">
        <v>41649</v>
      </c>
      <c r="B510">
        <v>65.385481999999996</v>
      </c>
      <c r="C510">
        <f t="shared" si="9"/>
        <v>1.6582182570067001E-2</v>
      </c>
    </row>
    <row r="511" spans="1:3" x14ac:dyDescent="0.35">
      <c r="A511" s="1">
        <v>41652</v>
      </c>
      <c r="B511">
        <v>64.093238999999997</v>
      </c>
      <c r="C511">
        <f t="shared" si="9"/>
        <v>-1.9961363508011195E-2</v>
      </c>
    </row>
    <row r="512" spans="1:3" x14ac:dyDescent="0.35">
      <c r="A512" s="1">
        <v>41653</v>
      </c>
      <c r="B512">
        <v>64.329049999999995</v>
      </c>
      <c r="C512">
        <f t="shared" si="9"/>
        <v>3.6724351647015679E-3</v>
      </c>
    </row>
    <row r="513" spans="1:3" x14ac:dyDescent="0.35">
      <c r="A513" s="1">
        <v>41654</v>
      </c>
      <c r="B513">
        <v>64.055515999999997</v>
      </c>
      <c r="C513">
        <f t="shared" si="9"/>
        <v>-4.261172856138396E-3</v>
      </c>
    </row>
    <row r="514" spans="1:3" x14ac:dyDescent="0.35">
      <c r="A514" s="1">
        <v>41655</v>
      </c>
      <c r="B514">
        <v>64.083811999999995</v>
      </c>
      <c r="C514">
        <f t="shared" si="9"/>
        <v>4.4164427739040729E-4</v>
      </c>
    </row>
    <row r="515" spans="1:3" x14ac:dyDescent="0.35">
      <c r="A515" s="1">
        <v>41656</v>
      </c>
      <c r="B515">
        <v>63.838566999999998</v>
      </c>
      <c r="C515">
        <f t="shared" si="9"/>
        <v>-3.8342829828129253E-3</v>
      </c>
    </row>
    <row r="516" spans="1:3" x14ac:dyDescent="0.35">
      <c r="A516" s="1">
        <v>41660</v>
      </c>
      <c r="B516">
        <v>64.140404000000004</v>
      </c>
      <c r="C516">
        <f t="shared" ref="C516:C579" si="10">LN(B516/B515)</f>
        <v>4.7169868189519907E-3</v>
      </c>
    </row>
    <row r="517" spans="1:3" x14ac:dyDescent="0.35">
      <c r="A517" s="1">
        <v>41661</v>
      </c>
      <c r="B517">
        <v>64.093238999999997</v>
      </c>
      <c r="C517">
        <f t="shared" si="10"/>
        <v>-7.3561042209246833E-4</v>
      </c>
    </row>
    <row r="518" spans="1:3" x14ac:dyDescent="0.35">
      <c r="A518" s="1">
        <v>41662</v>
      </c>
      <c r="B518">
        <v>63.159432000000002</v>
      </c>
      <c r="C518">
        <f t="shared" si="10"/>
        <v>-1.4676686231187888E-2</v>
      </c>
    </row>
    <row r="519" spans="1:3" x14ac:dyDescent="0.35">
      <c r="A519" s="1">
        <v>41663</v>
      </c>
      <c r="B519">
        <v>61.70684</v>
      </c>
      <c r="C519">
        <f t="shared" si="10"/>
        <v>-2.3267412551362696E-2</v>
      </c>
    </row>
    <row r="520" spans="1:3" x14ac:dyDescent="0.35">
      <c r="A520" s="1">
        <v>41666</v>
      </c>
      <c r="B520">
        <v>61.555925000000002</v>
      </c>
      <c r="C520">
        <f t="shared" si="10"/>
        <v>-2.4486725639677534E-3</v>
      </c>
    </row>
    <row r="521" spans="1:3" x14ac:dyDescent="0.35">
      <c r="A521" s="1">
        <v>41667</v>
      </c>
      <c r="B521">
        <v>63.565026000000003</v>
      </c>
      <c r="C521">
        <f t="shared" si="10"/>
        <v>3.2117302234021053E-2</v>
      </c>
    </row>
    <row r="522" spans="1:3" x14ac:dyDescent="0.35">
      <c r="A522" s="1">
        <v>41668</v>
      </c>
      <c r="B522">
        <v>62.678376999999998</v>
      </c>
      <c r="C522">
        <f t="shared" si="10"/>
        <v>-1.4046889706479777E-2</v>
      </c>
    </row>
    <row r="523" spans="1:3" x14ac:dyDescent="0.35">
      <c r="A523" s="1">
        <v>41669</v>
      </c>
      <c r="B523">
        <v>65.045914999999994</v>
      </c>
      <c r="C523">
        <f t="shared" si="10"/>
        <v>3.7076881413188434E-2</v>
      </c>
    </row>
    <row r="524" spans="1:3" x14ac:dyDescent="0.35">
      <c r="A524" s="1">
        <v>41670</v>
      </c>
      <c r="B524">
        <v>64.159266000000002</v>
      </c>
      <c r="C524">
        <f t="shared" si="10"/>
        <v>-1.3724881795643285E-2</v>
      </c>
    </row>
    <row r="525" spans="1:3" x14ac:dyDescent="0.35">
      <c r="A525" s="1">
        <v>41673</v>
      </c>
      <c r="B525">
        <v>62.027546000000001</v>
      </c>
      <c r="C525">
        <f t="shared" si="10"/>
        <v>-3.3789946643243689E-2</v>
      </c>
    </row>
    <row r="526" spans="1:3" x14ac:dyDescent="0.35">
      <c r="A526" s="1">
        <v>41674</v>
      </c>
      <c r="B526">
        <v>61.838892999999999</v>
      </c>
      <c r="C526">
        <f t="shared" si="10"/>
        <v>-3.0460736159383323E-3</v>
      </c>
    </row>
    <row r="527" spans="1:3" x14ac:dyDescent="0.35">
      <c r="A527" s="1">
        <v>41675</v>
      </c>
      <c r="B527">
        <v>61.659681999999997</v>
      </c>
      <c r="C527">
        <f t="shared" si="10"/>
        <v>-2.9022379536111751E-3</v>
      </c>
    </row>
    <row r="528" spans="1:3" x14ac:dyDescent="0.35">
      <c r="A528" s="1">
        <v>41676</v>
      </c>
      <c r="B528">
        <v>62.508594000000002</v>
      </c>
      <c r="C528">
        <f t="shared" si="10"/>
        <v>1.3673786159146445E-2</v>
      </c>
    </row>
    <row r="529" spans="1:3" x14ac:dyDescent="0.35">
      <c r="A529" s="1">
        <v>41677</v>
      </c>
      <c r="B529">
        <v>63.706513999999999</v>
      </c>
      <c r="C529">
        <f t="shared" si="10"/>
        <v>1.8982766656858288E-2</v>
      </c>
    </row>
    <row r="530" spans="1:3" x14ac:dyDescent="0.35">
      <c r="A530" s="1">
        <v>41680</v>
      </c>
      <c r="B530">
        <v>62.876463999999999</v>
      </c>
      <c r="C530">
        <f t="shared" si="10"/>
        <v>-1.3114905503342742E-2</v>
      </c>
    </row>
    <row r="531" spans="1:3" x14ac:dyDescent="0.35">
      <c r="A531" s="1">
        <v>41681</v>
      </c>
      <c r="B531">
        <v>65.611857999999998</v>
      </c>
      <c r="C531">
        <f t="shared" si="10"/>
        <v>4.2584529366585439E-2</v>
      </c>
    </row>
    <row r="532" spans="1:3" x14ac:dyDescent="0.35">
      <c r="A532" s="1">
        <v>41682</v>
      </c>
      <c r="B532">
        <v>65.526970000000006</v>
      </c>
      <c r="C532">
        <f t="shared" si="10"/>
        <v>-1.2946281913767395E-3</v>
      </c>
    </row>
    <row r="533" spans="1:3" x14ac:dyDescent="0.35">
      <c r="A533" s="1">
        <v>41683</v>
      </c>
      <c r="B533">
        <v>65.951425999999998</v>
      </c>
      <c r="C533">
        <f t="shared" si="10"/>
        <v>6.4566877525339102E-3</v>
      </c>
    </row>
    <row r="534" spans="1:3" x14ac:dyDescent="0.35">
      <c r="A534" s="1">
        <v>41684</v>
      </c>
      <c r="B534">
        <v>66.281559000000001</v>
      </c>
      <c r="C534">
        <f t="shared" si="10"/>
        <v>4.993212335193252E-3</v>
      </c>
    </row>
    <row r="535" spans="1:3" x14ac:dyDescent="0.35">
      <c r="A535" s="1">
        <v>41688</v>
      </c>
      <c r="B535">
        <v>66.781482999999994</v>
      </c>
      <c r="C535">
        <f t="shared" si="10"/>
        <v>7.5141278106116063E-3</v>
      </c>
    </row>
    <row r="536" spans="1:3" x14ac:dyDescent="0.35">
      <c r="A536" s="1">
        <v>41689</v>
      </c>
      <c r="B536">
        <v>66.913535999999993</v>
      </c>
      <c r="C536">
        <f t="shared" si="10"/>
        <v>1.9754369898118901E-3</v>
      </c>
    </row>
    <row r="537" spans="1:3" x14ac:dyDescent="0.35">
      <c r="A537" s="1">
        <v>41690</v>
      </c>
      <c r="B537">
        <v>67.451183</v>
      </c>
      <c r="C537">
        <f t="shared" si="10"/>
        <v>8.0028429112547796E-3</v>
      </c>
    </row>
    <row r="538" spans="1:3" x14ac:dyDescent="0.35">
      <c r="A538" s="1">
        <v>41691</v>
      </c>
      <c r="B538">
        <v>67.677559000000002</v>
      </c>
      <c r="C538">
        <f t="shared" si="10"/>
        <v>3.3505264449991321E-3</v>
      </c>
    </row>
    <row r="539" spans="1:3" x14ac:dyDescent="0.35">
      <c r="A539" s="1">
        <v>41694</v>
      </c>
      <c r="B539">
        <v>67.696421000000001</v>
      </c>
      <c r="C539">
        <f t="shared" si="10"/>
        <v>2.7866507466300439E-4</v>
      </c>
    </row>
    <row r="540" spans="1:3" x14ac:dyDescent="0.35">
      <c r="A540" s="1">
        <v>41695</v>
      </c>
      <c r="B540">
        <v>67.913369000000003</v>
      </c>
      <c r="C540">
        <f t="shared" si="10"/>
        <v>3.1995947354838987E-3</v>
      </c>
    </row>
    <row r="541" spans="1:3" x14ac:dyDescent="0.35">
      <c r="A541" s="1">
        <v>41696</v>
      </c>
      <c r="B541">
        <v>67.545506000000003</v>
      </c>
      <c r="C541">
        <f t="shared" si="10"/>
        <v>-5.4313739771427207E-3</v>
      </c>
    </row>
    <row r="542" spans="1:3" x14ac:dyDescent="0.35">
      <c r="A542" s="1">
        <v>41697</v>
      </c>
      <c r="B542">
        <v>67.753020000000006</v>
      </c>
      <c r="C542">
        <f t="shared" si="10"/>
        <v>3.0675007164223541E-3</v>
      </c>
    </row>
    <row r="543" spans="1:3" x14ac:dyDescent="0.35">
      <c r="A543" s="1">
        <v>41698</v>
      </c>
      <c r="B543">
        <v>67.470044999999999</v>
      </c>
      <c r="C543">
        <f t="shared" si="10"/>
        <v>-4.1853128098960028E-3</v>
      </c>
    </row>
    <row r="544" spans="1:3" x14ac:dyDescent="0.35">
      <c r="A544" s="1">
        <v>41701</v>
      </c>
      <c r="B544">
        <v>67.422887000000003</v>
      </c>
      <c r="C544">
        <f t="shared" si="10"/>
        <v>-6.9919159176066038E-4</v>
      </c>
    </row>
    <row r="545" spans="1:3" x14ac:dyDescent="0.35">
      <c r="A545" s="1">
        <v>41702</v>
      </c>
      <c r="B545">
        <v>69.365961999999996</v>
      </c>
      <c r="C545">
        <f t="shared" si="10"/>
        <v>2.8411756091827726E-2</v>
      </c>
    </row>
    <row r="546" spans="1:3" x14ac:dyDescent="0.35">
      <c r="A546" s="1">
        <v>41703</v>
      </c>
      <c r="B546">
        <v>69.045255999999995</v>
      </c>
      <c r="C546">
        <f t="shared" si="10"/>
        <v>-4.6341124449877438E-3</v>
      </c>
    </row>
    <row r="547" spans="1:3" x14ac:dyDescent="0.35">
      <c r="A547" s="1">
        <v>41704</v>
      </c>
      <c r="B547">
        <v>68.441581999999997</v>
      </c>
      <c r="C547">
        <f t="shared" si="10"/>
        <v>-8.7816097630970379E-3</v>
      </c>
    </row>
    <row r="548" spans="1:3" x14ac:dyDescent="0.35">
      <c r="A548" s="1">
        <v>41705</v>
      </c>
      <c r="B548">
        <v>68.196343999999996</v>
      </c>
      <c r="C548">
        <f t="shared" si="10"/>
        <v>-3.5896075198040122E-3</v>
      </c>
    </row>
    <row r="549" spans="1:3" x14ac:dyDescent="0.35">
      <c r="A549" s="1">
        <v>41708</v>
      </c>
      <c r="B549">
        <v>68.356694000000005</v>
      </c>
      <c r="C549">
        <f t="shared" si="10"/>
        <v>2.3485390885655435E-3</v>
      </c>
    </row>
    <row r="550" spans="1:3" x14ac:dyDescent="0.35">
      <c r="A550" s="1">
        <v>41709</v>
      </c>
      <c r="B550">
        <v>68.422719999999998</v>
      </c>
      <c r="C550">
        <f t="shared" si="10"/>
        <v>9.6543775408190215E-4</v>
      </c>
    </row>
    <row r="551" spans="1:3" x14ac:dyDescent="0.35">
      <c r="A551" s="1">
        <v>41710</v>
      </c>
      <c r="B551">
        <v>68.422719999999998</v>
      </c>
      <c r="C551">
        <f t="shared" si="10"/>
        <v>0</v>
      </c>
    </row>
    <row r="552" spans="1:3" x14ac:dyDescent="0.35">
      <c r="A552" s="1">
        <v>41711</v>
      </c>
      <c r="B552">
        <v>68.366128000000003</v>
      </c>
      <c r="C552">
        <f t="shared" si="10"/>
        <v>-8.2743592122084045E-4</v>
      </c>
    </row>
    <row r="553" spans="1:3" x14ac:dyDescent="0.35">
      <c r="A553" s="1">
        <v>41712</v>
      </c>
      <c r="B553">
        <v>68.186909999999997</v>
      </c>
      <c r="C553">
        <f t="shared" si="10"/>
        <v>-2.624886352238006E-3</v>
      </c>
    </row>
    <row r="554" spans="1:3" x14ac:dyDescent="0.35">
      <c r="A554" s="1">
        <v>41715</v>
      </c>
      <c r="B554">
        <v>68.564207999999994</v>
      </c>
      <c r="C554">
        <f t="shared" si="10"/>
        <v>5.5180383586158829E-3</v>
      </c>
    </row>
    <row r="555" spans="1:3" x14ac:dyDescent="0.35">
      <c r="A555" s="1">
        <v>41716</v>
      </c>
      <c r="B555">
        <v>69.281065999999996</v>
      </c>
      <c r="C555">
        <f t="shared" si="10"/>
        <v>1.0401001669642251E-2</v>
      </c>
    </row>
    <row r="556" spans="1:3" x14ac:dyDescent="0.35">
      <c r="A556" s="1">
        <v>41717</v>
      </c>
      <c r="B556">
        <v>68.035988000000003</v>
      </c>
      <c r="C556">
        <f t="shared" si="10"/>
        <v>-1.8134850497213532E-2</v>
      </c>
    </row>
    <row r="557" spans="1:3" x14ac:dyDescent="0.35">
      <c r="A557" s="1">
        <v>41718</v>
      </c>
      <c r="B557">
        <v>67.677559000000002</v>
      </c>
      <c r="C557">
        <f t="shared" si="10"/>
        <v>-5.2821526119419693E-3</v>
      </c>
    </row>
    <row r="558" spans="1:3" x14ac:dyDescent="0.35">
      <c r="A558" s="1">
        <v>41719</v>
      </c>
      <c r="B558">
        <v>66.253263000000004</v>
      </c>
      <c r="C558">
        <f t="shared" si="10"/>
        <v>-2.1269931379036273E-2</v>
      </c>
    </row>
    <row r="559" spans="1:3" x14ac:dyDescent="0.35">
      <c r="A559" s="1">
        <v>41722</v>
      </c>
      <c r="B559">
        <v>66.158940000000001</v>
      </c>
      <c r="C559">
        <f t="shared" si="10"/>
        <v>-1.4246876619706495E-3</v>
      </c>
    </row>
    <row r="560" spans="1:3" x14ac:dyDescent="0.35">
      <c r="A560" s="1">
        <v>41723</v>
      </c>
      <c r="B560">
        <v>67.102181000000002</v>
      </c>
      <c r="C560">
        <f t="shared" si="10"/>
        <v>1.415651835351505E-2</v>
      </c>
    </row>
    <row r="561" spans="1:3" x14ac:dyDescent="0.35">
      <c r="A561" s="1">
        <v>41724</v>
      </c>
      <c r="B561">
        <v>66.328723999999994</v>
      </c>
      <c r="C561">
        <f t="shared" si="10"/>
        <v>-1.1593500970350988E-2</v>
      </c>
    </row>
    <row r="562" spans="1:3" x14ac:dyDescent="0.35">
      <c r="A562" s="1">
        <v>41725</v>
      </c>
      <c r="B562">
        <v>65.215699000000001</v>
      </c>
      <c r="C562">
        <f t="shared" si="10"/>
        <v>-1.6922824047020297E-2</v>
      </c>
    </row>
    <row r="563" spans="1:3" x14ac:dyDescent="0.35">
      <c r="A563" s="1">
        <v>41726</v>
      </c>
      <c r="B563">
        <v>66.014353</v>
      </c>
      <c r="C563">
        <f t="shared" si="10"/>
        <v>1.2171965922475792E-2</v>
      </c>
    </row>
    <row r="564" spans="1:3" x14ac:dyDescent="0.35">
      <c r="A564" s="1">
        <v>41729</v>
      </c>
      <c r="B564">
        <v>66.298574000000002</v>
      </c>
      <c r="C564">
        <f t="shared" si="10"/>
        <v>4.2962005845957234E-3</v>
      </c>
    </row>
    <row r="565" spans="1:3" x14ac:dyDescent="0.35">
      <c r="A565" s="1">
        <v>41730</v>
      </c>
      <c r="B565">
        <v>66.061724999999996</v>
      </c>
      <c r="C565">
        <f t="shared" si="10"/>
        <v>-3.578856418282813E-3</v>
      </c>
    </row>
    <row r="566" spans="1:3" x14ac:dyDescent="0.35">
      <c r="A566" s="1">
        <v>41731</v>
      </c>
      <c r="B566">
        <v>66.582786999999996</v>
      </c>
      <c r="C566">
        <f t="shared" si="10"/>
        <v>7.8565584414389041E-3</v>
      </c>
    </row>
    <row r="567" spans="1:3" x14ac:dyDescent="0.35">
      <c r="A567" s="1">
        <v>41732</v>
      </c>
      <c r="B567">
        <v>67.558600999999996</v>
      </c>
      <c r="C567">
        <f t="shared" si="10"/>
        <v>1.4549293517913215E-2</v>
      </c>
    </row>
    <row r="568" spans="1:3" x14ac:dyDescent="0.35">
      <c r="A568" s="1">
        <v>41733</v>
      </c>
      <c r="B568">
        <v>65.379600999999994</v>
      </c>
      <c r="C568">
        <f t="shared" si="10"/>
        <v>-3.2785085712236921E-2</v>
      </c>
    </row>
    <row r="569" spans="1:3" x14ac:dyDescent="0.35">
      <c r="A569" s="1">
        <v>41736</v>
      </c>
      <c r="B569">
        <v>64.451153000000005</v>
      </c>
      <c r="C569">
        <f t="shared" si="10"/>
        <v>-1.4302679431458291E-2</v>
      </c>
    </row>
    <row r="570" spans="1:3" x14ac:dyDescent="0.35">
      <c r="A570" s="1">
        <v>41737</v>
      </c>
      <c r="B570">
        <v>64.119567000000004</v>
      </c>
      <c r="C570">
        <f t="shared" si="10"/>
        <v>-5.158044306901372E-3</v>
      </c>
    </row>
    <row r="571" spans="1:3" x14ac:dyDescent="0.35">
      <c r="A571" s="1">
        <v>41738</v>
      </c>
      <c r="B571">
        <v>65.796448999999996</v>
      </c>
      <c r="C571">
        <f t="shared" si="10"/>
        <v>2.581629555431764E-2</v>
      </c>
    </row>
    <row r="572" spans="1:3" x14ac:dyDescent="0.35">
      <c r="A572" s="1">
        <v>41739</v>
      </c>
      <c r="B572">
        <v>63.655346000000002</v>
      </c>
      <c r="C572">
        <f t="shared" si="10"/>
        <v>-3.3082558259821038E-2</v>
      </c>
    </row>
    <row r="573" spans="1:3" x14ac:dyDescent="0.35">
      <c r="A573" s="1">
        <v>41740</v>
      </c>
      <c r="B573">
        <v>62.660580000000003</v>
      </c>
      <c r="C573">
        <f t="shared" si="10"/>
        <v>-1.5750770264784875E-2</v>
      </c>
    </row>
    <row r="574" spans="1:3" x14ac:dyDescent="0.35">
      <c r="A574" s="1">
        <v>41743</v>
      </c>
      <c r="B574">
        <v>63.210070000000002</v>
      </c>
      <c r="C574">
        <f t="shared" si="10"/>
        <v>8.7310821182378182E-3</v>
      </c>
    </row>
    <row r="575" spans="1:3" x14ac:dyDescent="0.35">
      <c r="A575" s="1">
        <v>41744</v>
      </c>
      <c r="B575">
        <v>63.674290999999997</v>
      </c>
      <c r="C575">
        <f t="shared" si="10"/>
        <v>7.3172622319864636E-3</v>
      </c>
    </row>
    <row r="576" spans="1:3" x14ac:dyDescent="0.35">
      <c r="A576" s="1">
        <v>41745</v>
      </c>
      <c r="B576">
        <v>64.441676999999999</v>
      </c>
      <c r="C576">
        <f t="shared" si="10"/>
        <v>1.1979696043423183E-2</v>
      </c>
    </row>
    <row r="577" spans="1:3" x14ac:dyDescent="0.35">
      <c r="A577" s="1">
        <v>41746</v>
      </c>
      <c r="B577">
        <v>64.545890999999997</v>
      </c>
      <c r="C577">
        <f t="shared" si="10"/>
        <v>1.6158770072435148E-3</v>
      </c>
    </row>
    <row r="578" spans="1:3" x14ac:dyDescent="0.35">
      <c r="A578" s="1">
        <v>41750</v>
      </c>
      <c r="B578">
        <v>65.038539</v>
      </c>
      <c r="C578">
        <f t="shared" si="10"/>
        <v>7.6035427016654736E-3</v>
      </c>
    </row>
    <row r="579" spans="1:3" x14ac:dyDescent="0.35">
      <c r="A579" s="1">
        <v>41751</v>
      </c>
      <c r="B579">
        <v>65.237491000000006</v>
      </c>
      <c r="C579">
        <f t="shared" si="10"/>
        <v>3.0543171244340351E-3</v>
      </c>
    </row>
    <row r="580" spans="1:3" x14ac:dyDescent="0.35">
      <c r="A580" s="1">
        <v>41752</v>
      </c>
      <c r="B580">
        <v>65.322753000000006</v>
      </c>
      <c r="C580">
        <f t="shared" ref="C580:C643" si="11">LN(B580/B579)</f>
        <v>1.3060945584719504E-3</v>
      </c>
    </row>
    <row r="581" spans="1:3" x14ac:dyDescent="0.35">
      <c r="A581" s="1">
        <v>41753</v>
      </c>
      <c r="B581">
        <v>65.000641999999999</v>
      </c>
      <c r="C581">
        <f t="shared" si="11"/>
        <v>-4.9432668005934353E-3</v>
      </c>
    </row>
    <row r="582" spans="1:3" x14ac:dyDescent="0.35">
      <c r="A582" s="1">
        <v>41754</v>
      </c>
      <c r="B582">
        <v>63.664814999999997</v>
      </c>
      <c r="C582">
        <f t="shared" si="11"/>
        <v>-2.0765091583991917E-2</v>
      </c>
    </row>
    <row r="583" spans="1:3" x14ac:dyDescent="0.35">
      <c r="A583" s="1">
        <v>41757</v>
      </c>
      <c r="B583">
        <v>64.943800999999993</v>
      </c>
      <c r="C583">
        <f t="shared" si="11"/>
        <v>1.9890240727532548E-2</v>
      </c>
    </row>
    <row r="584" spans="1:3" x14ac:dyDescent="0.35">
      <c r="A584" s="1">
        <v>41758</v>
      </c>
      <c r="B584">
        <v>66.146986999999996</v>
      </c>
      <c r="C584">
        <f t="shared" si="11"/>
        <v>1.8357045613168373E-2</v>
      </c>
    </row>
    <row r="585" spans="1:3" x14ac:dyDescent="0.35">
      <c r="A585" s="1">
        <v>41759</v>
      </c>
      <c r="B585">
        <v>65.853297999999995</v>
      </c>
      <c r="C585">
        <f t="shared" si="11"/>
        <v>-4.449831068335651E-3</v>
      </c>
    </row>
    <row r="586" spans="1:3" x14ac:dyDescent="0.35">
      <c r="A586" s="1">
        <v>41760</v>
      </c>
      <c r="B586">
        <v>61.694243</v>
      </c>
      <c r="C586">
        <f t="shared" si="11"/>
        <v>-6.5238890221181914E-2</v>
      </c>
    </row>
    <row r="587" spans="1:3" x14ac:dyDescent="0.35">
      <c r="A587" s="1">
        <v>41761</v>
      </c>
      <c r="B587">
        <v>60.443680000000001</v>
      </c>
      <c r="C587">
        <f t="shared" si="11"/>
        <v>-2.0478597856203911E-2</v>
      </c>
    </row>
    <row r="588" spans="1:3" x14ac:dyDescent="0.35">
      <c r="A588" s="1">
        <v>41764</v>
      </c>
      <c r="B588">
        <v>60.614210999999997</v>
      </c>
      <c r="C588">
        <f t="shared" si="11"/>
        <v>2.8173481528507745E-3</v>
      </c>
    </row>
    <row r="589" spans="1:3" x14ac:dyDescent="0.35">
      <c r="A589" s="1">
        <v>41765</v>
      </c>
      <c r="B589">
        <v>60.841586999999997</v>
      </c>
      <c r="C589">
        <f t="shared" si="11"/>
        <v>3.7441813297366543E-3</v>
      </c>
    </row>
    <row r="590" spans="1:3" x14ac:dyDescent="0.35">
      <c r="A590" s="1">
        <v>41766</v>
      </c>
      <c r="B590">
        <v>60.472104999999999</v>
      </c>
      <c r="C590">
        <f t="shared" si="11"/>
        <v>-6.0913675343586219E-3</v>
      </c>
    </row>
    <row r="591" spans="1:3" x14ac:dyDescent="0.35">
      <c r="A591" s="1">
        <v>41767</v>
      </c>
      <c r="B591">
        <v>60.538421999999997</v>
      </c>
      <c r="C591">
        <f t="shared" si="11"/>
        <v>1.0960535134115254E-3</v>
      </c>
    </row>
    <row r="592" spans="1:3" x14ac:dyDescent="0.35">
      <c r="A592" s="1">
        <v>41768</v>
      </c>
      <c r="B592">
        <v>61.021594</v>
      </c>
      <c r="C592">
        <f t="shared" si="11"/>
        <v>7.9495636875290664E-3</v>
      </c>
    </row>
    <row r="593" spans="1:3" x14ac:dyDescent="0.35">
      <c r="A593" s="1">
        <v>41771</v>
      </c>
      <c r="B593">
        <v>61.599497</v>
      </c>
      <c r="C593">
        <f t="shared" si="11"/>
        <v>9.4259033916253045E-3</v>
      </c>
    </row>
    <row r="594" spans="1:3" x14ac:dyDescent="0.35">
      <c r="A594" s="1">
        <v>41772</v>
      </c>
      <c r="B594">
        <v>62.679532000000002</v>
      </c>
      <c r="C594">
        <f t="shared" si="11"/>
        <v>1.7381246041735684E-2</v>
      </c>
    </row>
    <row r="595" spans="1:3" x14ac:dyDescent="0.35">
      <c r="A595" s="1">
        <v>41773</v>
      </c>
      <c r="B595">
        <v>61.788980000000002</v>
      </c>
      <c r="C595">
        <f t="shared" si="11"/>
        <v>-1.4309919552307657E-2</v>
      </c>
    </row>
    <row r="596" spans="1:3" x14ac:dyDescent="0.35">
      <c r="A596" s="1">
        <v>41774</v>
      </c>
      <c r="B596">
        <v>61.514235999999997</v>
      </c>
      <c r="C596">
        <f t="shared" si="11"/>
        <v>-4.4564037111652762E-3</v>
      </c>
    </row>
    <row r="597" spans="1:3" x14ac:dyDescent="0.35">
      <c r="A597" s="1">
        <v>41775</v>
      </c>
      <c r="B597">
        <v>62.291097999999998</v>
      </c>
      <c r="C597">
        <f t="shared" si="11"/>
        <v>1.2549898638198114E-2</v>
      </c>
    </row>
    <row r="598" spans="1:3" x14ac:dyDescent="0.35">
      <c r="A598" s="1">
        <v>41778</v>
      </c>
      <c r="B598">
        <v>63.049014999999997</v>
      </c>
      <c r="C598">
        <f t="shared" si="11"/>
        <v>1.209391342890674E-2</v>
      </c>
    </row>
    <row r="599" spans="1:3" x14ac:dyDescent="0.35">
      <c r="A599" s="1">
        <v>41779</v>
      </c>
      <c r="B599">
        <v>62.717421999999999</v>
      </c>
      <c r="C599">
        <f t="shared" si="11"/>
        <v>-5.2731678860261835E-3</v>
      </c>
    </row>
    <row r="600" spans="1:3" x14ac:dyDescent="0.35">
      <c r="A600" s="1">
        <v>41780</v>
      </c>
      <c r="B600">
        <v>63.844822000000001</v>
      </c>
      <c r="C600">
        <f t="shared" si="11"/>
        <v>1.7816210989503835E-2</v>
      </c>
    </row>
    <row r="601" spans="1:3" x14ac:dyDescent="0.35">
      <c r="A601" s="1">
        <v>41781</v>
      </c>
      <c r="B601">
        <v>64.214303999999998</v>
      </c>
      <c r="C601">
        <f t="shared" si="11"/>
        <v>5.7705067466013596E-3</v>
      </c>
    </row>
    <row r="602" spans="1:3" x14ac:dyDescent="0.35">
      <c r="A602" s="1">
        <v>41782</v>
      </c>
      <c r="B602">
        <v>64.934325000000001</v>
      </c>
      <c r="C602">
        <f t="shared" si="11"/>
        <v>1.115038488046372E-2</v>
      </c>
    </row>
    <row r="603" spans="1:3" x14ac:dyDescent="0.35">
      <c r="A603" s="1">
        <v>41786</v>
      </c>
      <c r="B603">
        <v>65.550132000000005</v>
      </c>
      <c r="C603">
        <f t="shared" si="11"/>
        <v>9.4388494400284174E-3</v>
      </c>
    </row>
    <row r="604" spans="1:3" x14ac:dyDescent="0.35">
      <c r="A604" s="1">
        <v>41787</v>
      </c>
      <c r="B604">
        <v>65.796448999999996</v>
      </c>
      <c r="C604">
        <f t="shared" si="11"/>
        <v>3.7506463720158945E-3</v>
      </c>
    </row>
    <row r="605" spans="1:3" x14ac:dyDescent="0.35">
      <c r="A605" s="1">
        <v>41788</v>
      </c>
      <c r="B605">
        <v>67.369124999999997</v>
      </c>
      <c r="C605">
        <f t="shared" si="11"/>
        <v>2.3620956601705288E-2</v>
      </c>
    </row>
    <row r="606" spans="1:3" x14ac:dyDescent="0.35">
      <c r="A606" s="1">
        <v>41789</v>
      </c>
      <c r="B606">
        <v>66.914372999999998</v>
      </c>
      <c r="C606">
        <f t="shared" si="11"/>
        <v>-6.7730398033324308E-3</v>
      </c>
    </row>
    <row r="607" spans="1:3" x14ac:dyDescent="0.35">
      <c r="A607" s="1">
        <v>41792</v>
      </c>
      <c r="B607">
        <v>66.838587000000004</v>
      </c>
      <c r="C607">
        <f t="shared" si="11"/>
        <v>-1.1332236402144863E-3</v>
      </c>
    </row>
    <row r="608" spans="1:3" x14ac:dyDescent="0.35">
      <c r="A608" s="1">
        <v>41793</v>
      </c>
      <c r="B608">
        <v>67.359649000000005</v>
      </c>
      <c r="C608">
        <f t="shared" si="11"/>
        <v>7.7655956450613291E-3</v>
      </c>
    </row>
    <row r="609" spans="1:3" x14ac:dyDescent="0.35">
      <c r="A609" s="1">
        <v>41794</v>
      </c>
      <c r="B609">
        <v>67.312284000000005</v>
      </c>
      <c r="C609">
        <f t="shared" si="11"/>
        <v>-7.0341311508430337E-4</v>
      </c>
    </row>
    <row r="610" spans="1:3" x14ac:dyDescent="0.35">
      <c r="A610" s="1">
        <v>41795</v>
      </c>
      <c r="B610">
        <v>66.999643000000006</v>
      </c>
      <c r="C610">
        <f t="shared" si="11"/>
        <v>-4.6554549792483255E-3</v>
      </c>
    </row>
    <row r="611" spans="1:3" x14ac:dyDescent="0.35">
      <c r="A611" s="1">
        <v>41796</v>
      </c>
      <c r="B611">
        <v>67.047008000000005</v>
      </c>
      <c r="C611">
        <f t="shared" si="11"/>
        <v>7.0669429811026098E-4</v>
      </c>
    </row>
    <row r="612" spans="1:3" x14ac:dyDescent="0.35">
      <c r="A612" s="1">
        <v>41799</v>
      </c>
      <c r="B612">
        <v>66.990167</v>
      </c>
      <c r="C612">
        <f t="shared" si="11"/>
        <v>-8.4813789021337947E-4</v>
      </c>
    </row>
    <row r="613" spans="1:3" x14ac:dyDescent="0.35">
      <c r="A613" s="1">
        <v>41800</v>
      </c>
      <c r="B613">
        <v>66.345939000000001</v>
      </c>
      <c r="C613">
        <f t="shared" si="11"/>
        <v>-9.6632942485929442E-3</v>
      </c>
    </row>
    <row r="614" spans="1:3" x14ac:dyDescent="0.35">
      <c r="A614" s="1">
        <v>41801</v>
      </c>
      <c r="B614">
        <v>66.251200999999995</v>
      </c>
      <c r="C614">
        <f t="shared" si="11"/>
        <v>-1.4289601739627485E-3</v>
      </c>
    </row>
    <row r="615" spans="1:3" x14ac:dyDescent="0.35">
      <c r="A615" s="1">
        <v>41802</v>
      </c>
      <c r="B615">
        <v>64.346939000000006</v>
      </c>
      <c r="C615">
        <f t="shared" si="11"/>
        <v>-2.9164228080727467E-2</v>
      </c>
    </row>
    <row r="616" spans="1:3" x14ac:dyDescent="0.35">
      <c r="A616" s="1">
        <v>41803</v>
      </c>
      <c r="B616">
        <v>64.185884000000001</v>
      </c>
      <c r="C616">
        <f t="shared" si="11"/>
        <v>-2.5060537928051122E-3</v>
      </c>
    </row>
    <row r="617" spans="1:3" x14ac:dyDescent="0.35">
      <c r="A617" s="1">
        <v>41806</v>
      </c>
      <c r="B617">
        <v>64.053248999999994</v>
      </c>
      <c r="C617">
        <f t="shared" si="11"/>
        <v>-2.0685580788305465E-3</v>
      </c>
    </row>
    <row r="618" spans="1:3" x14ac:dyDescent="0.35">
      <c r="A618" s="1">
        <v>41807</v>
      </c>
      <c r="B618">
        <v>64.631159999999994</v>
      </c>
      <c r="C618">
        <f t="shared" si="11"/>
        <v>8.981894383408259E-3</v>
      </c>
    </row>
    <row r="619" spans="1:3" x14ac:dyDescent="0.35">
      <c r="A619" s="1">
        <v>41808</v>
      </c>
      <c r="B619">
        <v>65.123801</v>
      </c>
      <c r="C619">
        <f t="shared" si="11"/>
        <v>7.5934417205426692E-3</v>
      </c>
    </row>
    <row r="620" spans="1:3" x14ac:dyDescent="0.35">
      <c r="A620" s="1">
        <v>41809</v>
      </c>
      <c r="B620">
        <v>65.085903999999999</v>
      </c>
      <c r="C620">
        <f t="shared" si="11"/>
        <v>-5.8209180444811681E-4</v>
      </c>
    </row>
    <row r="621" spans="1:3" x14ac:dyDescent="0.35">
      <c r="A621" s="1">
        <v>41810</v>
      </c>
      <c r="B621">
        <v>65.493284000000003</v>
      </c>
      <c r="C621">
        <f t="shared" si="11"/>
        <v>6.2396056820129631E-3</v>
      </c>
    </row>
    <row r="622" spans="1:3" x14ac:dyDescent="0.35">
      <c r="A622" s="1">
        <v>41813</v>
      </c>
      <c r="B622">
        <v>65.209069999999997</v>
      </c>
      <c r="C622">
        <f t="shared" si="11"/>
        <v>-4.349033345958795E-3</v>
      </c>
    </row>
    <row r="623" spans="1:3" x14ac:dyDescent="0.35">
      <c r="A623" s="1">
        <v>41814</v>
      </c>
      <c r="B623">
        <v>65.000641999999999</v>
      </c>
      <c r="C623">
        <f t="shared" si="11"/>
        <v>-3.201422917158987E-3</v>
      </c>
    </row>
    <row r="624" spans="1:3" x14ac:dyDescent="0.35">
      <c r="A624" s="1">
        <v>41815</v>
      </c>
      <c r="B624">
        <v>65.891193999999999</v>
      </c>
      <c r="C624">
        <f t="shared" si="11"/>
        <v>1.3607659102547999E-2</v>
      </c>
    </row>
    <row r="625" spans="1:3" x14ac:dyDescent="0.35">
      <c r="A625" s="1">
        <v>41816</v>
      </c>
      <c r="B625">
        <v>65.588029000000006</v>
      </c>
      <c r="C625">
        <f t="shared" si="11"/>
        <v>-4.6116113309087924E-3</v>
      </c>
    </row>
    <row r="626" spans="1:3" x14ac:dyDescent="0.35">
      <c r="A626" s="1">
        <v>41817</v>
      </c>
      <c r="B626">
        <v>65.847954999999999</v>
      </c>
      <c r="C626">
        <f t="shared" si="11"/>
        <v>3.955177736478006E-3</v>
      </c>
    </row>
    <row r="627" spans="1:3" x14ac:dyDescent="0.35">
      <c r="A627" s="1">
        <v>41820</v>
      </c>
      <c r="B627">
        <v>65.276683000000006</v>
      </c>
      <c r="C627">
        <f t="shared" si="11"/>
        <v>-8.7134748004258078E-3</v>
      </c>
    </row>
    <row r="628" spans="1:3" x14ac:dyDescent="0.35">
      <c r="A628" s="1">
        <v>41821</v>
      </c>
      <c r="B628">
        <v>66.285925000000006</v>
      </c>
      <c r="C628">
        <f t="shared" si="11"/>
        <v>1.5342684567570757E-2</v>
      </c>
    </row>
    <row r="629" spans="1:3" x14ac:dyDescent="0.35">
      <c r="A629" s="1">
        <v>41822</v>
      </c>
      <c r="B629">
        <v>66.257356000000001</v>
      </c>
      <c r="C629">
        <f t="shared" si="11"/>
        <v>-4.3108938041813201E-4</v>
      </c>
    </row>
    <row r="630" spans="1:3" x14ac:dyDescent="0.35">
      <c r="A630" s="1">
        <v>41823</v>
      </c>
      <c r="B630">
        <v>67.038093000000003</v>
      </c>
      <c r="C630">
        <f t="shared" si="11"/>
        <v>1.1714517400402042E-2</v>
      </c>
    </row>
    <row r="631" spans="1:3" x14ac:dyDescent="0.35">
      <c r="A631" s="1">
        <v>41827</v>
      </c>
      <c r="B631">
        <v>67.009523999999999</v>
      </c>
      <c r="C631">
        <f t="shared" si="11"/>
        <v>-4.2625152273414655E-4</v>
      </c>
    </row>
    <row r="632" spans="1:3" x14ac:dyDescent="0.35">
      <c r="A632" s="1">
        <v>41828</v>
      </c>
      <c r="B632">
        <v>66.428736000000001</v>
      </c>
      <c r="C632">
        <f t="shared" si="11"/>
        <v>-8.7050245941204755E-3</v>
      </c>
    </row>
    <row r="633" spans="1:3" x14ac:dyDescent="0.35">
      <c r="A633" s="1">
        <v>41829</v>
      </c>
      <c r="B633">
        <v>66.876228999999995</v>
      </c>
      <c r="C633">
        <f t="shared" si="11"/>
        <v>6.7138486690694332E-3</v>
      </c>
    </row>
    <row r="634" spans="1:3" x14ac:dyDescent="0.35">
      <c r="A634" s="1">
        <v>41830</v>
      </c>
      <c r="B634">
        <v>67.133302999999998</v>
      </c>
      <c r="C634">
        <f t="shared" si="11"/>
        <v>3.8366571617114921E-3</v>
      </c>
    </row>
    <row r="635" spans="1:3" x14ac:dyDescent="0.35">
      <c r="A635" s="1">
        <v>41831</v>
      </c>
      <c r="B635">
        <v>67.104741000000004</v>
      </c>
      <c r="C635">
        <f t="shared" si="11"/>
        <v>-4.255425597680596E-4</v>
      </c>
    </row>
    <row r="636" spans="1:3" x14ac:dyDescent="0.35">
      <c r="A636" s="1">
        <v>41834</v>
      </c>
      <c r="B636">
        <v>67.257075</v>
      </c>
      <c r="C636">
        <f t="shared" si="11"/>
        <v>2.267520189971734E-3</v>
      </c>
    </row>
    <row r="637" spans="1:3" x14ac:dyDescent="0.35">
      <c r="A637" s="1">
        <v>41835</v>
      </c>
      <c r="B637">
        <v>67.609358</v>
      </c>
      <c r="C637">
        <f t="shared" si="11"/>
        <v>5.2241880114487771E-3</v>
      </c>
    </row>
    <row r="638" spans="1:3" x14ac:dyDescent="0.35">
      <c r="A638" s="1">
        <v>41836</v>
      </c>
      <c r="B638">
        <v>67.599834999999999</v>
      </c>
      <c r="C638">
        <f t="shared" si="11"/>
        <v>-1.4086320322533757E-4</v>
      </c>
    </row>
    <row r="639" spans="1:3" x14ac:dyDescent="0.35">
      <c r="A639" s="1">
        <v>41837</v>
      </c>
      <c r="B639">
        <v>67.199950000000001</v>
      </c>
      <c r="C639">
        <f t="shared" si="11"/>
        <v>-5.933038736329224E-3</v>
      </c>
    </row>
    <row r="640" spans="1:3" x14ac:dyDescent="0.35">
      <c r="A640" s="1">
        <v>41838</v>
      </c>
      <c r="B640">
        <v>67.656959000000001</v>
      </c>
      <c r="C640">
        <f t="shared" si="11"/>
        <v>6.7777135464740261E-3</v>
      </c>
    </row>
    <row r="641" spans="1:3" x14ac:dyDescent="0.35">
      <c r="A641" s="1">
        <v>41841</v>
      </c>
      <c r="B641">
        <v>66.714371999999997</v>
      </c>
      <c r="C641">
        <f t="shared" si="11"/>
        <v>-1.4029815053050261E-2</v>
      </c>
    </row>
    <row r="642" spans="1:3" x14ac:dyDescent="0.35">
      <c r="A642" s="1">
        <v>41842</v>
      </c>
      <c r="B642">
        <v>67.333245000000005</v>
      </c>
      <c r="C642">
        <f t="shared" si="11"/>
        <v>9.2336948764146047E-3</v>
      </c>
    </row>
    <row r="643" spans="1:3" x14ac:dyDescent="0.35">
      <c r="A643" s="1">
        <v>41843</v>
      </c>
      <c r="B643">
        <v>68.028282000000004</v>
      </c>
      <c r="C643">
        <f t="shared" si="11"/>
        <v>1.0269433622442521E-2</v>
      </c>
    </row>
    <row r="644" spans="1:3" x14ac:dyDescent="0.35">
      <c r="A644" s="1">
        <v>41844</v>
      </c>
      <c r="B644">
        <v>68.961353000000003</v>
      </c>
      <c r="C644">
        <f t="shared" ref="C644:C707" si="12">LN(B644/B643)</f>
        <v>1.362271575908325E-2</v>
      </c>
    </row>
    <row r="645" spans="1:3" x14ac:dyDescent="0.35">
      <c r="A645" s="1">
        <v>41845</v>
      </c>
      <c r="B645">
        <v>68.761410999999995</v>
      </c>
      <c r="C645">
        <f t="shared" si="12"/>
        <v>-2.9035452769279216E-3</v>
      </c>
    </row>
    <row r="646" spans="1:3" x14ac:dyDescent="0.35">
      <c r="A646" s="1">
        <v>41848</v>
      </c>
      <c r="B646">
        <v>69.066085999999999</v>
      </c>
      <c r="C646">
        <f t="shared" si="12"/>
        <v>4.4211133903248028E-3</v>
      </c>
    </row>
    <row r="647" spans="1:3" x14ac:dyDescent="0.35">
      <c r="A647" s="1">
        <v>41849</v>
      </c>
      <c r="B647">
        <v>68.837581</v>
      </c>
      <c r="C647">
        <f t="shared" si="12"/>
        <v>-3.3139830738414776E-3</v>
      </c>
    </row>
    <row r="648" spans="1:3" x14ac:dyDescent="0.35">
      <c r="A648" s="1">
        <v>41850</v>
      </c>
      <c r="B648">
        <v>69.266028000000006</v>
      </c>
      <c r="C648">
        <f t="shared" si="12"/>
        <v>6.2047382781468038E-3</v>
      </c>
    </row>
    <row r="649" spans="1:3" x14ac:dyDescent="0.35">
      <c r="A649" s="1">
        <v>41851</v>
      </c>
      <c r="B649">
        <v>68.218708000000007</v>
      </c>
      <c r="C649">
        <f t="shared" si="12"/>
        <v>-1.5235731466760383E-2</v>
      </c>
    </row>
    <row r="650" spans="1:3" x14ac:dyDescent="0.35">
      <c r="A650" s="1">
        <v>41852</v>
      </c>
      <c r="B650">
        <v>68.904229000000001</v>
      </c>
      <c r="C650">
        <f t="shared" si="12"/>
        <v>9.9987168623662838E-3</v>
      </c>
    </row>
    <row r="651" spans="1:3" x14ac:dyDescent="0.35">
      <c r="A651" s="1">
        <v>41855</v>
      </c>
      <c r="B651">
        <v>66.914314000000005</v>
      </c>
      <c r="C651">
        <f t="shared" si="12"/>
        <v>-2.9304649562092791E-2</v>
      </c>
    </row>
    <row r="652" spans="1:3" x14ac:dyDescent="0.35">
      <c r="A652" s="1">
        <v>41856</v>
      </c>
      <c r="B652">
        <v>67.285636999999994</v>
      </c>
      <c r="C652">
        <f t="shared" si="12"/>
        <v>5.5338909566998128E-3</v>
      </c>
    </row>
    <row r="653" spans="1:3" x14ac:dyDescent="0.35">
      <c r="A653" s="1">
        <v>41857</v>
      </c>
      <c r="B653">
        <v>66.980962000000005</v>
      </c>
      <c r="C653">
        <f t="shared" si="12"/>
        <v>-4.538366581300698E-3</v>
      </c>
    </row>
    <row r="654" spans="1:3" x14ac:dyDescent="0.35">
      <c r="A654" s="1">
        <v>41858</v>
      </c>
      <c r="B654">
        <v>66.647724999999994</v>
      </c>
      <c r="C654">
        <f t="shared" si="12"/>
        <v>-4.9875172504145497E-3</v>
      </c>
    </row>
    <row r="655" spans="1:3" x14ac:dyDescent="0.35">
      <c r="A655" s="1">
        <v>41859</v>
      </c>
      <c r="B655">
        <v>67.542710999999997</v>
      </c>
      <c r="C655">
        <f t="shared" si="12"/>
        <v>1.3339240819878672E-2</v>
      </c>
    </row>
    <row r="656" spans="1:3" x14ac:dyDescent="0.35">
      <c r="A656" s="1">
        <v>41862</v>
      </c>
      <c r="B656">
        <v>67.828339</v>
      </c>
      <c r="C656">
        <f t="shared" si="12"/>
        <v>4.2199336396965183E-3</v>
      </c>
    </row>
    <row r="657" spans="1:3" x14ac:dyDescent="0.35">
      <c r="A657" s="1">
        <v>41863</v>
      </c>
      <c r="B657">
        <v>67.618874000000005</v>
      </c>
      <c r="C657">
        <f t="shared" si="12"/>
        <v>-3.0929417053936919E-3</v>
      </c>
    </row>
    <row r="658" spans="1:3" x14ac:dyDescent="0.35">
      <c r="A658" s="1">
        <v>41864</v>
      </c>
      <c r="B658">
        <v>68.437689000000006</v>
      </c>
      <c r="C658">
        <f t="shared" si="12"/>
        <v>1.2036536387888859E-2</v>
      </c>
    </row>
    <row r="659" spans="1:3" x14ac:dyDescent="0.35">
      <c r="A659" s="1">
        <v>41865</v>
      </c>
      <c r="B659">
        <v>68.675717000000006</v>
      </c>
      <c r="C659">
        <f t="shared" si="12"/>
        <v>3.4719907565179814E-3</v>
      </c>
    </row>
    <row r="660" spans="1:3" x14ac:dyDescent="0.35">
      <c r="A660" s="1">
        <v>41866</v>
      </c>
      <c r="B660">
        <v>68.009242999999998</v>
      </c>
      <c r="C660">
        <f t="shared" si="12"/>
        <v>-9.7520499978311376E-3</v>
      </c>
    </row>
    <row r="661" spans="1:3" x14ac:dyDescent="0.35">
      <c r="A661" s="1">
        <v>41869</v>
      </c>
      <c r="B661">
        <v>68.751887999999994</v>
      </c>
      <c r="C661">
        <f t="shared" si="12"/>
        <v>1.0860575578264246E-2</v>
      </c>
    </row>
    <row r="662" spans="1:3" x14ac:dyDescent="0.35">
      <c r="A662" s="1">
        <v>41870</v>
      </c>
      <c r="B662">
        <v>69.12321</v>
      </c>
      <c r="C662">
        <f t="shared" si="12"/>
        <v>5.3863664018802427E-3</v>
      </c>
    </row>
    <row r="663" spans="1:3" x14ac:dyDescent="0.35">
      <c r="A663" s="1">
        <v>41871</v>
      </c>
      <c r="B663">
        <v>69.008960999999999</v>
      </c>
      <c r="C663">
        <f t="shared" si="12"/>
        <v>-1.6541986595189598E-3</v>
      </c>
    </row>
    <row r="664" spans="1:3" x14ac:dyDescent="0.35">
      <c r="A664" s="1">
        <v>41872</v>
      </c>
      <c r="B664">
        <v>69.599265000000003</v>
      </c>
      <c r="C664">
        <f t="shared" si="12"/>
        <v>8.5176412096306699E-3</v>
      </c>
    </row>
    <row r="665" spans="1:3" x14ac:dyDescent="0.35">
      <c r="A665" s="1">
        <v>41873</v>
      </c>
      <c r="B665">
        <v>69.437408000000005</v>
      </c>
      <c r="C665">
        <f t="shared" si="12"/>
        <v>-2.3282644733077537E-3</v>
      </c>
    </row>
    <row r="666" spans="1:3" x14ac:dyDescent="0.35">
      <c r="A666" s="1">
        <v>41876</v>
      </c>
      <c r="B666">
        <v>69.932501999999999</v>
      </c>
      <c r="C666">
        <f t="shared" si="12"/>
        <v>7.1047772450360753E-3</v>
      </c>
    </row>
    <row r="667" spans="1:3" x14ac:dyDescent="0.35">
      <c r="A667" s="1">
        <v>41877</v>
      </c>
      <c r="B667">
        <v>69.808730999999995</v>
      </c>
      <c r="C667">
        <f t="shared" si="12"/>
        <v>-1.7714318058982539E-3</v>
      </c>
    </row>
    <row r="668" spans="1:3" x14ac:dyDescent="0.35">
      <c r="A668" s="1">
        <v>41878</v>
      </c>
      <c r="B668">
        <v>69.189857000000003</v>
      </c>
      <c r="C668">
        <f t="shared" si="12"/>
        <v>-8.9048111696867997E-3</v>
      </c>
    </row>
    <row r="669" spans="1:3" x14ac:dyDescent="0.35">
      <c r="A669" s="1">
        <v>41879</v>
      </c>
      <c r="B669">
        <v>69.761122</v>
      </c>
      <c r="C669">
        <f t="shared" si="12"/>
        <v>8.2225864510500259E-3</v>
      </c>
    </row>
    <row r="670" spans="1:3" x14ac:dyDescent="0.35">
      <c r="A670" s="1">
        <v>41880</v>
      </c>
      <c r="B670">
        <v>70.170529999999999</v>
      </c>
      <c r="C670">
        <f t="shared" si="12"/>
        <v>5.8515591340581345E-3</v>
      </c>
    </row>
    <row r="671" spans="1:3" x14ac:dyDescent="0.35">
      <c r="A671" s="1">
        <v>41884</v>
      </c>
      <c r="B671">
        <v>70.294308999999998</v>
      </c>
      <c r="C671">
        <f t="shared" si="12"/>
        <v>1.7624201603849835E-3</v>
      </c>
    </row>
    <row r="672" spans="1:3" x14ac:dyDescent="0.35">
      <c r="A672" s="1">
        <v>41885</v>
      </c>
      <c r="B672">
        <v>70.808448999999996</v>
      </c>
      <c r="C672">
        <f t="shared" si="12"/>
        <v>7.2874872564511828E-3</v>
      </c>
    </row>
    <row r="673" spans="1:3" x14ac:dyDescent="0.35">
      <c r="A673" s="1">
        <v>41886</v>
      </c>
      <c r="B673">
        <v>70.741802000000007</v>
      </c>
      <c r="C673">
        <f t="shared" si="12"/>
        <v>-9.4167271981609243E-4</v>
      </c>
    </row>
    <row r="674" spans="1:3" x14ac:dyDescent="0.35">
      <c r="A674" s="1">
        <v>41887</v>
      </c>
      <c r="B674">
        <v>71.712951000000004</v>
      </c>
      <c r="C674">
        <f t="shared" si="12"/>
        <v>1.363470189137694E-2</v>
      </c>
    </row>
    <row r="675" spans="1:3" x14ac:dyDescent="0.35">
      <c r="A675" s="1">
        <v>41890</v>
      </c>
      <c r="B675">
        <v>71.798644999999993</v>
      </c>
      <c r="C675">
        <f t="shared" si="12"/>
        <v>1.1942451003731952E-3</v>
      </c>
    </row>
    <row r="676" spans="1:3" x14ac:dyDescent="0.35">
      <c r="A676" s="1">
        <v>41891</v>
      </c>
      <c r="B676">
        <v>71.684388999999996</v>
      </c>
      <c r="C676">
        <f t="shared" si="12"/>
        <v>-1.5926067488908596E-3</v>
      </c>
    </row>
    <row r="677" spans="1:3" x14ac:dyDescent="0.35">
      <c r="A677" s="1">
        <v>41892</v>
      </c>
      <c r="B677">
        <v>71.865291999999997</v>
      </c>
      <c r="C677">
        <f t="shared" si="12"/>
        <v>2.5204249080308027E-3</v>
      </c>
    </row>
    <row r="678" spans="1:3" x14ac:dyDescent="0.35">
      <c r="A678" s="1">
        <v>41893</v>
      </c>
      <c r="B678">
        <v>71.655827000000002</v>
      </c>
      <c r="C678">
        <f t="shared" si="12"/>
        <v>-2.918945311795402E-3</v>
      </c>
    </row>
    <row r="679" spans="1:3" x14ac:dyDescent="0.35">
      <c r="A679" s="1">
        <v>41894</v>
      </c>
      <c r="B679">
        <v>71.779599000000005</v>
      </c>
      <c r="C679">
        <f t="shared" si="12"/>
        <v>1.7258223323553797E-3</v>
      </c>
    </row>
    <row r="680" spans="1:3" x14ac:dyDescent="0.35">
      <c r="A680" s="1">
        <v>41897</v>
      </c>
      <c r="B680">
        <v>71.370191000000005</v>
      </c>
      <c r="C680">
        <f t="shared" si="12"/>
        <v>-5.720010015632721E-3</v>
      </c>
    </row>
    <row r="681" spans="1:3" x14ac:dyDescent="0.35">
      <c r="A681" s="1">
        <v>41898</v>
      </c>
      <c r="B681">
        <v>71.931939999999997</v>
      </c>
      <c r="C681">
        <f t="shared" si="12"/>
        <v>7.8401050076136042E-3</v>
      </c>
    </row>
    <row r="682" spans="1:3" x14ac:dyDescent="0.35">
      <c r="A682" s="1">
        <v>41899</v>
      </c>
      <c r="B682">
        <v>71.370191000000005</v>
      </c>
      <c r="C682">
        <f t="shared" si="12"/>
        <v>-7.8401050076136007E-3</v>
      </c>
    </row>
    <row r="683" spans="1:3" x14ac:dyDescent="0.35">
      <c r="A683" s="1">
        <v>41900</v>
      </c>
      <c r="B683">
        <v>71.808160999999998</v>
      </c>
      <c r="C683">
        <f t="shared" si="12"/>
        <v>6.1178433738062442E-3</v>
      </c>
    </row>
    <row r="684" spans="1:3" x14ac:dyDescent="0.35">
      <c r="A684" s="1">
        <v>41901</v>
      </c>
      <c r="B684">
        <v>72.446072999999998</v>
      </c>
      <c r="C684">
        <f t="shared" si="12"/>
        <v>8.8443318514296616E-3</v>
      </c>
    </row>
    <row r="685" spans="1:3" x14ac:dyDescent="0.35">
      <c r="A685" s="1">
        <v>41904</v>
      </c>
      <c r="B685">
        <v>72.236615</v>
      </c>
      <c r="C685">
        <f t="shared" si="12"/>
        <v>-2.8954140848036517E-3</v>
      </c>
    </row>
    <row r="686" spans="1:3" x14ac:dyDescent="0.35">
      <c r="A686" s="1">
        <v>41905</v>
      </c>
      <c r="B686">
        <v>72.227091999999999</v>
      </c>
      <c r="C686">
        <f t="shared" si="12"/>
        <v>-1.31839341680416E-4</v>
      </c>
    </row>
    <row r="687" spans="1:3" x14ac:dyDescent="0.35">
      <c r="A687" s="1">
        <v>41906</v>
      </c>
      <c r="B687">
        <v>73.940893000000003</v>
      </c>
      <c r="C687">
        <f t="shared" si="12"/>
        <v>2.3450819822950476E-2</v>
      </c>
    </row>
    <row r="688" spans="1:3" x14ac:dyDescent="0.35">
      <c r="A688" s="1">
        <v>41907</v>
      </c>
      <c r="B688">
        <v>72.512727999999996</v>
      </c>
      <c r="C688">
        <f t="shared" si="12"/>
        <v>-1.9503925722869436E-2</v>
      </c>
    </row>
    <row r="689" spans="1:3" x14ac:dyDescent="0.35">
      <c r="A689" s="1">
        <v>41908</v>
      </c>
      <c r="B689">
        <v>72.055712</v>
      </c>
      <c r="C689">
        <f t="shared" si="12"/>
        <v>-6.3225074905600941E-3</v>
      </c>
    </row>
    <row r="690" spans="1:3" x14ac:dyDescent="0.35">
      <c r="A690" s="1">
        <v>41911</v>
      </c>
      <c r="B690">
        <v>72.335944999999995</v>
      </c>
      <c r="C690">
        <f t="shared" si="12"/>
        <v>3.8815726291803192E-3</v>
      </c>
    </row>
    <row r="691" spans="1:3" x14ac:dyDescent="0.35">
      <c r="A691" s="1">
        <v>41912</v>
      </c>
      <c r="B691">
        <v>71.656869</v>
      </c>
      <c r="C691">
        <f t="shared" si="12"/>
        <v>-9.4321517255678781E-3</v>
      </c>
    </row>
    <row r="692" spans="1:3" x14ac:dyDescent="0.35">
      <c r="A692" s="1">
        <v>41913</v>
      </c>
      <c r="B692">
        <v>71.331682000000001</v>
      </c>
      <c r="C692">
        <f t="shared" si="12"/>
        <v>-4.5484419326827941E-3</v>
      </c>
    </row>
    <row r="693" spans="1:3" x14ac:dyDescent="0.35">
      <c r="A693" s="1">
        <v>41914</v>
      </c>
      <c r="B693">
        <v>71.781211999999996</v>
      </c>
      <c r="C693">
        <f t="shared" si="12"/>
        <v>6.2821939499988046E-3</v>
      </c>
    </row>
    <row r="694" spans="1:3" x14ac:dyDescent="0.35">
      <c r="A694" s="1">
        <v>41915</v>
      </c>
      <c r="B694">
        <v>72.842866999999998</v>
      </c>
      <c r="C694">
        <f t="shared" si="12"/>
        <v>1.4681843823363025E-2</v>
      </c>
    </row>
    <row r="695" spans="1:3" x14ac:dyDescent="0.35">
      <c r="A695" s="1">
        <v>41918</v>
      </c>
      <c r="B695">
        <v>72.508105</v>
      </c>
      <c r="C695">
        <f t="shared" si="12"/>
        <v>-4.6062656107445782E-3</v>
      </c>
    </row>
    <row r="696" spans="1:3" x14ac:dyDescent="0.35">
      <c r="A696" s="1">
        <v>41919</v>
      </c>
      <c r="B696">
        <v>71.245598000000001</v>
      </c>
      <c r="C696">
        <f t="shared" si="12"/>
        <v>-1.7565313931689024E-2</v>
      </c>
    </row>
    <row r="697" spans="1:3" x14ac:dyDescent="0.35">
      <c r="A697" s="1">
        <v>41920</v>
      </c>
      <c r="B697">
        <v>73.321089000000001</v>
      </c>
      <c r="C697">
        <f t="shared" si="12"/>
        <v>2.8715240777689961E-2</v>
      </c>
    </row>
    <row r="698" spans="1:3" x14ac:dyDescent="0.35">
      <c r="A698" s="1">
        <v>41921</v>
      </c>
      <c r="B698">
        <v>72.115966</v>
      </c>
      <c r="C698">
        <f t="shared" si="12"/>
        <v>-1.6572813344495885E-2</v>
      </c>
    </row>
    <row r="699" spans="1:3" x14ac:dyDescent="0.35">
      <c r="A699" s="1">
        <v>41922</v>
      </c>
      <c r="B699">
        <v>72.230734999999996</v>
      </c>
      <c r="C699">
        <f t="shared" si="12"/>
        <v>1.5901856210014142E-3</v>
      </c>
    </row>
    <row r="700" spans="1:3" x14ac:dyDescent="0.35">
      <c r="A700" s="1">
        <v>41925</v>
      </c>
      <c r="B700">
        <v>70.690865000000002</v>
      </c>
      <c r="C700">
        <f t="shared" si="12"/>
        <v>-2.1549291204528104E-2</v>
      </c>
    </row>
    <row r="701" spans="1:3" x14ac:dyDescent="0.35">
      <c r="A701" s="1">
        <v>41926</v>
      </c>
      <c r="B701">
        <v>71.331682000000001</v>
      </c>
      <c r="C701">
        <f t="shared" si="12"/>
        <v>9.0242199194044449E-3</v>
      </c>
    </row>
    <row r="702" spans="1:3" x14ac:dyDescent="0.35">
      <c r="A702" s="1">
        <v>41927</v>
      </c>
      <c r="B702">
        <v>70.040481999999997</v>
      </c>
      <c r="C702">
        <f t="shared" si="12"/>
        <v>-1.8267187377266347E-2</v>
      </c>
    </row>
    <row r="703" spans="1:3" x14ac:dyDescent="0.35">
      <c r="A703" s="1">
        <v>41928</v>
      </c>
      <c r="B703">
        <v>68.988387000000003</v>
      </c>
      <c r="C703">
        <f t="shared" si="12"/>
        <v>-1.5135203091143464E-2</v>
      </c>
    </row>
    <row r="704" spans="1:3" x14ac:dyDescent="0.35">
      <c r="A704" s="1">
        <v>41929</v>
      </c>
      <c r="B704">
        <v>70.413494999999998</v>
      </c>
      <c r="C704">
        <f t="shared" si="12"/>
        <v>2.0446749049992604E-2</v>
      </c>
    </row>
    <row r="705" spans="1:3" x14ac:dyDescent="0.35">
      <c r="A705" s="1">
        <v>41932</v>
      </c>
      <c r="B705">
        <v>70.882150999999993</v>
      </c>
      <c r="C705">
        <f t="shared" si="12"/>
        <v>6.6337177671653268E-3</v>
      </c>
    </row>
    <row r="706" spans="1:3" x14ac:dyDescent="0.35">
      <c r="A706" s="1">
        <v>41933</v>
      </c>
      <c r="B706">
        <v>72.527237999999997</v>
      </c>
      <c r="C706">
        <f t="shared" si="12"/>
        <v>2.2943534954249781E-2</v>
      </c>
    </row>
    <row r="707" spans="1:3" x14ac:dyDescent="0.35">
      <c r="A707" s="1">
        <v>41934</v>
      </c>
      <c r="B707">
        <v>72.689831999999996</v>
      </c>
      <c r="C707">
        <f t="shared" si="12"/>
        <v>2.2393244533162214E-3</v>
      </c>
    </row>
    <row r="708" spans="1:3" x14ac:dyDescent="0.35">
      <c r="A708" s="1">
        <v>41935</v>
      </c>
      <c r="B708">
        <v>73.120228999999995</v>
      </c>
      <c r="C708">
        <f t="shared" ref="C708:C771" si="13">LN(B708/B707)</f>
        <v>5.9035466696735891E-3</v>
      </c>
    </row>
    <row r="709" spans="1:3" x14ac:dyDescent="0.35">
      <c r="A709" s="1">
        <v>41936</v>
      </c>
      <c r="B709">
        <v>73.741919999999993</v>
      </c>
      <c r="C709">
        <f t="shared" si="13"/>
        <v>8.4663709167697113E-3</v>
      </c>
    </row>
    <row r="710" spans="1:3" x14ac:dyDescent="0.35">
      <c r="A710" s="1">
        <v>41939</v>
      </c>
      <c r="B710">
        <v>74.994867999999997</v>
      </c>
      <c r="C710">
        <f t="shared" si="13"/>
        <v>1.6848254632598165E-2</v>
      </c>
    </row>
    <row r="711" spans="1:3" x14ac:dyDescent="0.35">
      <c r="A711" s="1">
        <v>41940</v>
      </c>
      <c r="B711">
        <v>75.071377999999996</v>
      </c>
      <c r="C711">
        <f t="shared" si="13"/>
        <v>1.019683088884657E-3</v>
      </c>
    </row>
    <row r="712" spans="1:3" x14ac:dyDescent="0.35">
      <c r="A712" s="1">
        <v>41941</v>
      </c>
      <c r="B712">
        <v>74.679239999999993</v>
      </c>
      <c r="C712">
        <f t="shared" si="13"/>
        <v>-5.2372257497299074E-3</v>
      </c>
    </row>
    <row r="713" spans="1:3" x14ac:dyDescent="0.35">
      <c r="A713" s="1">
        <v>41942</v>
      </c>
      <c r="B713">
        <v>74.784448999999995</v>
      </c>
      <c r="C713">
        <f t="shared" si="13"/>
        <v>1.4078204289024712E-3</v>
      </c>
    </row>
    <row r="714" spans="1:3" x14ac:dyDescent="0.35">
      <c r="A714" s="1">
        <v>41943</v>
      </c>
      <c r="B714">
        <v>75.061819</v>
      </c>
      <c r="C714">
        <f t="shared" si="13"/>
        <v>3.7020650629242331E-3</v>
      </c>
    </row>
    <row r="715" spans="1:3" x14ac:dyDescent="0.35">
      <c r="A715" s="1">
        <v>41946</v>
      </c>
      <c r="B715">
        <v>75.157461999999995</v>
      </c>
      <c r="C715">
        <f t="shared" si="13"/>
        <v>1.273378654018409E-3</v>
      </c>
    </row>
    <row r="716" spans="1:3" x14ac:dyDescent="0.35">
      <c r="A716" s="1">
        <v>41947</v>
      </c>
      <c r="B716">
        <v>76.046957000000006</v>
      </c>
      <c r="C716">
        <f t="shared" si="13"/>
        <v>1.176559874207834E-2</v>
      </c>
    </row>
    <row r="717" spans="1:3" x14ac:dyDescent="0.35">
      <c r="A717" s="1">
        <v>41948</v>
      </c>
      <c r="B717">
        <v>75.473090999999997</v>
      </c>
      <c r="C717">
        <f t="shared" si="13"/>
        <v>-7.5748226259100566E-3</v>
      </c>
    </row>
    <row r="718" spans="1:3" x14ac:dyDescent="0.35">
      <c r="A718" s="1">
        <v>41949</v>
      </c>
      <c r="B718">
        <v>76.133032999999998</v>
      </c>
      <c r="C718">
        <f t="shared" si="13"/>
        <v>8.706062142738856E-3</v>
      </c>
    </row>
    <row r="719" spans="1:3" x14ac:dyDescent="0.35">
      <c r="A719" s="1">
        <v>41950</v>
      </c>
      <c r="B719">
        <v>74.860958999999994</v>
      </c>
      <c r="C719">
        <f t="shared" si="13"/>
        <v>-1.6849731298362456E-2</v>
      </c>
    </row>
    <row r="720" spans="1:3" x14ac:dyDescent="0.35">
      <c r="A720" s="1">
        <v>41953</v>
      </c>
      <c r="B720">
        <v>75.645244000000005</v>
      </c>
      <c r="C720">
        <f t="shared" si="13"/>
        <v>1.0422056810850766E-2</v>
      </c>
    </row>
    <row r="721" spans="1:3" x14ac:dyDescent="0.35">
      <c r="A721" s="1">
        <v>41954</v>
      </c>
      <c r="B721">
        <v>76.133032999999998</v>
      </c>
      <c r="C721">
        <f t="shared" si="13"/>
        <v>6.427674487511535E-3</v>
      </c>
    </row>
    <row r="722" spans="1:3" x14ac:dyDescent="0.35">
      <c r="A722" s="1">
        <v>41955</v>
      </c>
      <c r="B722">
        <v>76.745157000000006</v>
      </c>
      <c r="C722">
        <f t="shared" si="13"/>
        <v>8.0080392268180953E-3</v>
      </c>
    </row>
    <row r="723" spans="1:3" x14ac:dyDescent="0.35">
      <c r="A723" s="1">
        <v>41956</v>
      </c>
      <c r="B723">
        <v>77.146870000000007</v>
      </c>
      <c r="C723">
        <f t="shared" si="13"/>
        <v>5.220724169451723E-3</v>
      </c>
    </row>
    <row r="724" spans="1:3" x14ac:dyDescent="0.35">
      <c r="A724" s="1">
        <v>41957</v>
      </c>
      <c r="B724">
        <v>76.850367000000006</v>
      </c>
      <c r="C724">
        <f t="shared" si="13"/>
        <v>-3.8507621586471429E-3</v>
      </c>
    </row>
    <row r="725" spans="1:3" x14ac:dyDescent="0.35">
      <c r="A725" s="1">
        <v>41960</v>
      </c>
      <c r="B725">
        <v>76.859932999999998</v>
      </c>
      <c r="C725">
        <f t="shared" si="13"/>
        <v>1.2446791154977158E-4</v>
      </c>
    </row>
    <row r="726" spans="1:3" x14ac:dyDescent="0.35">
      <c r="A726" s="1">
        <v>41961</v>
      </c>
      <c r="B726">
        <v>77.481623999999996</v>
      </c>
      <c r="C726">
        <f t="shared" si="13"/>
        <v>8.0560851454261687E-3</v>
      </c>
    </row>
    <row r="727" spans="1:3" x14ac:dyDescent="0.35">
      <c r="A727" s="1">
        <v>41962</v>
      </c>
      <c r="B727">
        <v>76.257375999999994</v>
      </c>
      <c r="C727">
        <f t="shared" si="13"/>
        <v>-1.5926653331660458E-2</v>
      </c>
    </row>
    <row r="728" spans="1:3" x14ac:dyDescent="0.35">
      <c r="A728" s="1">
        <v>41963</v>
      </c>
      <c r="B728">
        <v>75.434832</v>
      </c>
      <c r="C728">
        <f t="shared" si="13"/>
        <v>-1.0845014028638829E-2</v>
      </c>
    </row>
    <row r="729" spans="1:3" x14ac:dyDescent="0.35">
      <c r="A729" s="1">
        <v>41964</v>
      </c>
      <c r="B729">
        <v>76.085215000000005</v>
      </c>
      <c r="C729">
        <f t="shared" si="13"/>
        <v>8.5848309483953621E-3</v>
      </c>
    </row>
    <row r="730" spans="1:3" x14ac:dyDescent="0.35">
      <c r="A730" s="1">
        <v>41967</v>
      </c>
      <c r="B730">
        <v>77.443365999999997</v>
      </c>
      <c r="C730">
        <f t="shared" si="13"/>
        <v>1.7692945777762977E-2</v>
      </c>
    </row>
    <row r="731" spans="1:3" x14ac:dyDescent="0.35">
      <c r="A731" s="1">
        <v>41968</v>
      </c>
      <c r="B731">
        <v>77.452932000000004</v>
      </c>
      <c r="C731">
        <f t="shared" si="13"/>
        <v>1.2351489526445428E-4</v>
      </c>
    </row>
    <row r="732" spans="1:3" x14ac:dyDescent="0.35">
      <c r="A732" s="1">
        <v>41969</v>
      </c>
      <c r="B732">
        <v>77.950280000000006</v>
      </c>
      <c r="C732">
        <f t="shared" si="13"/>
        <v>6.4007647154559416E-3</v>
      </c>
    </row>
    <row r="733" spans="1:3" x14ac:dyDescent="0.35">
      <c r="A733" s="1">
        <v>41971</v>
      </c>
      <c r="B733">
        <v>78.610230000000001</v>
      </c>
      <c r="C733">
        <f t="shared" si="13"/>
        <v>8.4306560942748569E-3</v>
      </c>
    </row>
    <row r="734" spans="1:3" x14ac:dyDescent="0.35">
      <c r="A734" s="1">
        <v>41974</v>
      </c>
      <c r="B734">
        <v>78.428503000000006</v>
      </c>
      <c r="C734">
        <f t="shared" si="13"/>
        <v>-2.3144236794019062E-3</v>
      </c>
    </row>
    <row r="735" spans="1:3" x14ac:dyDescent="0.35">
      <c r="A735" s="1">
        <v>41975</v>
      </c>
      <c r="B735">
        <v>78.552837999999994</v>
      </c>
      <c r="C735">
        <f t="shared" si="13"/>
        <v>1.5840739441686199E-3</v>
      </c>
    </row>
    <row r="736" spans="1:3" x14ac:dyDescent="0.35">
      <c r="A736" s="1">
        <v>41976</v>
      </c>
      <c r="B736">
        <v>78.380678000000003</v>
      </c>
      <c r="C736">
        <f t="shared" si="13"/>
        <v>-2.1940510026275278E-3</v>
      </c>
    </row>
    <row r="737" spans="1:3" x14ac:dyDescent="0.35">
      <c r="A737" s="1">
        <v>41977</v>
      </c>
      <c r="B737">
        <v>78.648488999999998</v>
      </c>
      <c r="C737">
        <f t="shared" si="13"/>
        <v>3.4109747224147389E-3</v>
      </c>
    </row>
    <row r="738" spans="1:3" x14ac:dyDescent="0.35">
      <c r="A738" s="1">
        <v>41978</v>
      </c>
      <c r="B738">
        <v>78.648488999999998</v>
      </c>
      <c r="C738">
        <f t="shared" si="13"/>
        <v>0</v>
      </c>
    </row>
    <row r="739" spans="1:3" x14ac:dyDescent="0.35">
      <c r="A739" s="1">
        <v>41981</v>
      </c>
      <c r="B739">
        <v>78.897159000000002</v>
      </c>
      <c r="C739">
        <f t="shared" si="13"/>
        <v>3.1568019766302722E-3</v>
      </c>
    </row>
    <row r="740" spans="1:3" x14ac:dyDescent="0.35">
      <c r="A740" s="1">
        <v>41982</v>
      </c>
      <c r="B740">
        <v>77.749427999999995</v>
      </c>
      <c r="C740">
        <f t="shared" si="13"/>
        <v>-1.4654025479878575E-2</v>
      </c>
    </row>
    <row r="741" spans="1:3" x14ac:dyDescent="0.35">
      <c r="A741" s="1">
        <v>41983</v>
      </c>
      <c r="B741">
        <v>76.974709000000004</v>
      </c>
      <c r="C741">
        <f t="shared" si="13"/>
        <v>-1.0014280763877153E-2</v>
      </c>
    </row>
    <row r="742" spans="1:3" x14ac:dyDescent="0.35">
      <c r="A742" s="1">
        <v>41984</v>
      </c>
      <c r="B742">
        <v>76.965142999999998</v>
      </c>
      <c r="C742">
        <f t="shared" si="13"/>
        <v>-1.2428230751218794E-4</v>
      </c>
    </row>
    <row r="743" spans="1:3" x14ac:dyDescent="0.35">
      <c r="A743" s="1">
        <v>41985</v>
      </c>
      <c r="B743">
        <v>75.846103999999997</v>
      </c>
      <c r="C743">
        <f t="shared" si="13"/>
        <v>-1.4646291107637223E-2</v>
      </c>
    </row>
    <row r="744" spans="1:3" x14ac:dyDescent="0.35">
      <c r="A744" s="1">
        <v>41988</v>
      </c>
      <c r="B744">
        <v>76.104341000000005</v>
      </c>
      <c r="C744">
        <f t="shared" si="13"/>
        <v>3.3989666646528703E-3</v>
      </c>
    </row>
    <row r="745" spans="1:3" x14ac:dyDescent="0.35">
      <c r="A745" s="1">
        <v>41989</v>
      </c>
      <c r="B745">
        <v>75.654810999999995</v>
      </c>
      <c r="C745">
        <f t="shared" si="13"/>
        <v>-5.9242728868497269E-3</v>
      </c>
    </row>
    <row r="746" spans="1:3" x14ac:dyDescent="0.35">
      <c r="A746" s="1">
        <v>41990</v>
      </c>
      <c r="B746">
        <v>77.137303000000003</v>
      </c>
      <c r="C746">
        <f t="shared" si="13"/>
        <v>1.9405956044993181E-2</v>
      </c>
    </row>
    <row r="747" spans="1:3" x14ac:dyDescent="0.35">
      <c r="A747" s="1">
        <v>41991</v>
      </c>
      <c r="B747">
        <v>78.820649000000003</v>
      </c>
      <c r="C747">
        <f t="shared" si="13"/>
        <v>2.1588015920865174E-2</v>
      </c>
    </row>
    <row r="748" spans="1:3" x14ac:dyDescent="0.35">
      <c r="A748" s="1">
        <v>41992</v>
      </c>
      <c r="B748">
        <v>79.423207000000005</v>
      </c>
      <c r="C748">
        <f t="shared" si="13"/>
        <v>7.6155994609743679E-3</v>
      </c>
    </row>
    <row r="749" spans="1:3" x14ac:dyDescent="0.35">
      <c r="A749" s="1">
        <v>41995</v>
      </c>
      <c r="B749">
        <v>79.384947999999994</v>
      </c>
      <c r="C749">
        <f t="shared" si="13"/>
        <v>-4.8182665103299436E-4</v>
      </c>
    </row>
    <row r="750" spans="1:3" x14ac:dyDescent="0.35">
      <c r="A750" s="1">
        <v>41996</v>
      </c>
      <c r="B750">
        <v>78.351985999999997</v>
      </c>
      <c r="C750">
        <f t="shared" si="13"/>
        <v>-1.3097462214553631E-2</v>
      </c>
    </row>
    <row r="751" spans="1:3" x14ac:dyDescent="0.35">
      <c r="A751" s="1">
        <v>41997</v>
      </c>
      <c r="B751">
        <v>78.495453999999995</v>
      </c>
      <c r="C751">
        <f t="shared" si="13"/>
        <v>1.8293960043199481E-3</v>
      </c>
    </row>
    <row r="752" spans="1:3" x14ac:dyDescent="0.35">
      <c r="A752" s="1">
        <v>41999</v>
      </c>
      <c r="B752">
        <v>78.275468000000004</v>
      </c>
      <c r="C752">
        <f t="shared" si="13"/>
        <v>-2.8064661683720022E-3</v>
      </c>
    </row>
    <row r="753" spans="1:3" x14ac:dyDescent="0.35">
      <c r="A753" s="1">
        <v>42002</v>
      </c>
      <c r="B753">
        <v>77.615526000000003</v>
      </c>
      <c r="C753">
        <f t="shared" si="13"/>
        <v>-8.4667616191052928E-3</v>
      </c>
    </row>
    <row r="754" spans="1:3" x14ac:dyDescent="0.35">
      <c r="A754" s="1">
        <v>42003</v>
      </c>
      <c r="B754">
        <v>78.588515000000001</v>
      </c>
      <c r="C754">
        <f t="shared" si="13"/>
        <v>1.2458084669814679E-2</v>
      </c>
    </row>
    <row r="755" spans="1:3" x14ac:dyDescent="0.35">
      <c r="A755" s="1">
        <v>42004</v>
      </c>
      <c r="B755">
        <v>77.541567999999998</v>
      </c>
      <c r="C755">
        <f t="shared" si="13"/>
        <v>-1.3411415306457425E-2</v>
      </c>
    </row>
    <row r="756" spans="1:3" x14ac:dyDescent="0.35">
      <c r="A756" s="1">
        <v>42006</v>
      </c>
      <c r="B756">
        <v>77.330256000000006</v>
      </c>
      <c r="C756">
        <f t="shared" si="13"/>
        <v>-2.7288647563348451E-3</v>
      </c>
    </row>
    <row r="757" spans="1:3" x14ac:dyDescent="0.35">
      <c r="A757" s="1">
        <v>42009</v>
      </c>
      <c r="B757">
        <v>76.888424000000001</v>
      </c>
      <c r="C757">
        <f t="shared" si="13"/>
        <v>-5.7299570825885115E-3</v>
      </c>
    </row>
    <row r="758" spans="1:3" x14ac:dyDescent="0.35">
      <c r="A758" s="1">
        <v>42010</v>
      </c>
      <c r="B758">
        <v>76.062388999999996</v>
      </c>
      <c r="C758">
        <f t="shared" si="13"/>
        <v>-1.0801420599927952E-2</v>
      </c>
    </row>
    <row r="759" spans="1:3" x14ac:dyDescent="0.35">
      <c r="A759" s="1">
        <v>42011</v>
      </c>
      <c r="B759">
        <v>78.790220000000005</v>
      </c>
      <c r="C759">
        <f t="shared" si="13"/>
        <v>3.5234966065746318E-2</v>
      </c>
    </row>
    <row r="760" spans="1:3" x14ac:dyDescent="0.35">
      <c r="A760" s="1">
        <v>42012</v>
      </c>
      <c r="B760">
        <v>81.220296000000005</v>
      </c>
      <c r="C760">
        <f t="shared" si="13"/>
        <v>3.0376289187851652E-2</v>
      </c>
    </row>
    <row r="761" spans="1:3" x14ac:dyDescent="0.35">
      <c r="A761" s="1">
        <v>42013</v>
      </c>
      <c r="B761">
        <v>80.528730999999993</v>
      </c>
      <c r="C761">
        <f t="shared" si="13"/>
        <v>-8.5511390933441147E-3</v>
      </c>
    </row>
    <row r="762" spans="1:3" x14ac:dyDescent="0.35">
      <c r="A762" s="1">
        <v>42016</v>
      </c>
      <c r="B762">
        <v>79.539411999999999</v>
      </c>
      <c r="C762">
        <f t="shared" si="13"/>
        <v>-1.23613803354177E-2</v>
      </c>
    </row>
    <row r="763" spans="1:3" x14ac:dyDescent="0.35">
      <c r="A763" s="1">
        <v>42017</v>
      </c>
      <c r="B763">
        <v>79.241658000000001</v>
      </c>
      <c r="C763">
        <f t="shared" si="13"/>
        <v>-3.7505018579833049E-3</v>
      </c>
    </row>
    <row r="764" spans="1:3" x14ac:dyDescent="0.35">
      <c r="A764" s="1">
        <v>42018</v>
      </c>
      <c r="B764">
        <v>78.713378000000006</v>
      </c>
      <c r="C764">
        <f t="shared" si="13"/>
        <v>-6.6890171166473717E-3</v>
      </c>
    </row>
    <row r="765" spans="1:3" x14ac:dyDescent="0.35">
      <c r="A765" s="1">
        <v>42019</v>
      </c>
      <c r="B765">
        <v>77.656824</v>
      </c>
      <c r="C765">
        <f t="shared" si="13"/>
        <v>-1.351370101769348E-2</v>
      </c>
    </row>
    <row r="766" spans="1:3" x14ac:dyDescent="0.35">
      <c r="A766" s="1">
        <v>42020</v>
      </c>
      <c r="B766">
        <v>79.011139</v>
      </c>
      <c r="C766">
        <f t="shared" si="13"/>
        <v>1.7289415274474876E-2</v>
      </c>
    </row>
    <row r="767" spans="1:3" x14ac:dyDescent="0.35">
      <c r="A767" s="1">
        <v>42024</v>
      </c>
      <c r="B767">
        <v>78.511672000000004</v>
      </c>
      <c r="C767">
        <f t="shared" si="13"/>
        <v>-6.3415408939537579E-3</v>
      </c>
    </row>
    <row r="768" spans="1:3" x14ac:dyDescent="0.35">
      <c r="A768" s="1">
        <v>42025</v>
      </c>
      <c r="B768">
        <v>78.703778</v>
      </c>
      <c r="C768">
        <f t="shared" si="13"/>
        <v>2.4438577202404608E-3</v>
      </c>
    </row>
    <row r="769" spans="1:3" x14ac:dyDescent="0.35">
      <c r="A769" s="1">
        <v>42026</v>
      </c>
      <c r="B769">
        <v>80.605574000000004</v>
      </c>
      <c r="C769">
        <f t="shared" si="13"/>
        <v>2.3876644095194851E-2</v>
      </c>
    </row>
    <row r="770" spans="1:3" x14ac:dyDescent="0.35">
      <c r="A770" s="1">
        <v>42027</v>
      </c>
      <c r="B770">
        <v>80.173349000000002</v>
      </c>
      <c r="C770">
        <f t="shared" si="13"/>
        <v>-5.3766505357532232E-3</v>
      </c>
    </row>
    <row r="771" spans="1:3" x14ac:dyDescent="0.35">
      <c r="A771" s="1">
        <v>42030</v>
      </c>
      <c r="B771">
        <v>81.402794</v>
      </c>
      <c r="C771">
        <f t="shared" si="13"/>
        <v>1.5218443830568498E-2</v>
      </c>
    </row>
    <row r="772" spans="1:3" x14ac:dyDescent="0.35">
      <c r="A772" s="1">
        <v>42031</v>
      </c>
      <c r="B772">
        <v>81.354765999999998</v>
      </c>
      <c r="C772">
        <f t="shared" ref="C772:C835" si="14">LN(B772/B771)</f>
        <v>-5.9017843956437905E-4</v>
      </c>
    </row>
    <row r="773" spans="1:3" x14ac:dyDescent="0.35">
      <c r="A773" s="1">
        <v>42032</v>
      </c>
      <c r="B773">
        <v>82.017516999999998</v>
      </c>
      <c r="C773">
        <f t="shared" si="14"/>
        <v>8.1134280973642336E-3</v>
      </c>
    </row>
    <row r="774" spans="1:3" x14ac:dyDescent="0.35">
      <c r="A774" s="1">
        <v>42033</v>
      </c>
      <c r="B774">
        <v>81.470028999999997</v>
      </c>
      <c r="C774">
        <f t="shared" si="14"/>
        <v>-6.6976361198167371E-3</v>
      </c>
    </row>
    <row r="775" spans="1:3" x14ac:dyDescent="0.35">
      <c r="A775" s="1">
        <v>42034</v>
      </c>
      <c r="B775">
        <v>79.904409000000001</v>
      </c>
      <c r="C775">
        <f t="shared" si="14"/>
        <v>-1.9404177555102403E-2</v>
      </c>
    </row>
    <row r="776" spans="1:3" x14ac:dyDescent="0.35">
      <c r="A776" s="1">
        <v>42037</v>
      </c>
      <c r="B776">
        <v>79.549019999999999</v>
      </c>
      <c r="C776">
        <f t="shared" si="14"/>
        <v>-4.4575973147608474E-3</v>
      </c>
    </row>
    <row r="777" spans="1:3" x14ac:dyDescent="0.35">
      <c r="A777" s="1">
        <v>42038</v>
      </c>
      <c r="B777">
        <v>80.125321</v>
      </c>
      <c r="C777">
        <f t="shared" si="14"/>
        <v>7.2184860611861886E-3</v>
      </c>
    </row>
    <row r="778" spans="1:3" x14ac:dyDescent="0.35">
      <c r="A778" s="1">
        <v>42039</v>
      </c>
      <c r="B778">
        <v>80.557552999999999</v>
      </c>
      <c r="C778">
        <f t="shared" si="14"/>
        <v>5.3799516000533282E-3</v>
      </c>
    </row>
    <row r="779" spans="1:3" x14ac:dyDescent="0.35">
      <c r="A779" s="1">
        <v>42040</v>
      </c>
      <c r="B779">
        <v>81.095433</v>
      </c>
      <c r="C779">
        <f t="shared" si="14"/>
        <v>6.6547732690195888E-3</v>
      </c>
    </row>
    <row r="780" spans="1:3" x14ac:dyDescent="0.35">
      <c r="A780" s="1">
        <v>42041</v>
      </c>
      <c r="B780">
        <v>82.094358999999997</v>
      </c>
      <c r="C780">
        <f t="shared" si="14"/>
        <v>1.2242658864091245E-2</v>
      </c>
    </row>
    <row r="781" spans="1:3" x14ac:dyDescent="0.35">
      <c r="A781" s="1">
        <v>42044</v>
      </c>
      <c r="B781">
        <v>80.893727999999996</v>
      </c>
      <c r="C781">
        <f t="shared" si="14"/>
        <v>-1.4733011959326778E-2</v>
      </c>
    </row>
    <row r="782" spans="1:3" x14ac:dyDescent="0.35">
      <c r="A782" s="1">
        <v>42045</v>
      </c>
      <c r="B782">
        <v>81.758184</v>
      </c>
      <c r="C782">
        <f t="shared" si="14"/>
        <v>1.0629621611528922E-2</v>
      </c>
    </row>
    <row r="783" spans="1:3" x14ac:dyDescent="0.35">
      <c r="A783" s="1">
        <v>42046</v>
      </c>
      <c r="B783">
        <v>82.689868000000004</v>
      </c>
      <c r="C783">
        <f t="shared" si="14"/>
        <v>1.1331164550757746E-2</v>
      </c>
    </row>
    <row r="784" spans="1:3" x14ac:dyDescent="0.35">
      <c r="A784" s="1">
        <v>42047</v>
      </c>
      <c r="B784">
        <v>82.641846999999999</v>
      </c>
      <c r="C784">
        <f t="shared" si="14"/>
        <v>-5.8090489595899735E-4</v>
      </c>
    </row>
    <row r="785" spans="1:3" x14ac:dyDescent="0.35">
      <c r="A785" s="1">
        <v>42048</v>
      </c>
      <c r="B785">
        <v>82.680267999999998</v>
      </c>
      <c r="C785">
        <f t="shared" si="14"/>
        <v>4.648017077655522E-4</v>
      </c>
    </row>
    <row r="786" spans="1:3" x14ac:dyDescent="0.35">
      <c r="A786" s="1">
        <v>42052</v>
      </c>
      <c r="B786">
        <v>82.997236000000001</v>
      </c>
      <c r="C786">
        <f t="shared" si="14"/>
        <v>3.8263298162918131E-3</v>
      </c>
    </row>
    <row r="787" spans="1:3" x14ac:dyDescent="0.35">
      <c r="A787" s="1">
        <v>42053</v>
      </c>
      <c r="B787">
        <v>82.814738000000006</v>
      </c>
      <c r="C787">
        <f t="shared" si="14"/>
        <v>-2.2012653162455666E-3</v>
      </c>
    </row>
    <row r="788" spans="1:3" x14ac:dyDescent="0.35">
      <c r="A788" s="1">
        <v>42054</v>
      </c>
      <c r="B788">
        <v>82.766710000000003</v>
      </c>
      <c r="C788">
        <f t="shared" si="14"/>
        <v>-5.8011331495193112E-4</v>
      </c>
    </row>
    <row r="789" spans="1:3" x14ac:dyDescent="0.35">
      <c r="A789" s="1">
        <v>42055</v>
      </c>
      <c r="B789">
        <v>83.621559000000005</v>
      </c>
      <c r="C789">
        <f t="shared" si="14"/>
        <v>1.0275442213644796E-2</v>
      </c>
    </row>
    <row r="790" spans="1:3" x14ac:dyDescent="0.35">
      <c r="A790" s="1">
        <v>42058</v>
      </c>
      <c r="B790">
        <v>84.620485000000002</v>
      </c>
      <c r="C790">
        <f t="shared" si="14"/>
        <v>1.1875007161322346E-2</v>
      </c>
    </row>
    <row r="791" spans="1:3" x14ac:dyDescent="0.35">
      <c r="A791" s="1">
        <v>42059</v>
      </c>
      <c r="B791">
        <v>85.725066999999996</v>
      </c>
      <c r="C791">
        <f t="shared" si="14"/>
        <v>1.2968903136598552E-2</v>
      </c>
    </row>
    <row r="792" spans="1:3" x14ac:dyDescent="0.35">
      <c r="A792" s="1">
        <v>42060</v>
      </c>
      <c r="B792">
        <v>84.81259</v>
      </c>
      <c r="C792">
        <f t="shared" si="14"/>
        <v>-1.0701281158791104E-2</v>
      </c>
    </row>
    <row r="793" spans="1:3" x14ac:dyDescent="0.35">
      <c r="A793" s="1">
        <v>42061</v>
      </c>
      <c r="B793">
        <v>84.687719999999999</v>
      </c>
      <c r="C793">
        <f t="shared" si="14"/>
        <v>-1.4733899022343715E-3</v>
      </c>
    </row>
    <row r="794" spans="1:3" x14ac:dyDescent="0.35">
      <c r="A794" s="1">
        <v>42062</v>
      </c>
      <c r="B794">
        <v>84.514827999999994</v>
      </c>
      <c r="C794">
        <f t="shared" si="14"/>
        <v>-2.0436105982443399E-3</v>
      </c>
    </row>
    <row r="795" spans="1:3" x14ac:dyDescent="0.35">
      <c r="A795" s="1">
        <v>42065</v>
      </c>
      <c r="B795">
        <v>85.984399999999994</v>
      </c>
      <c r="C795">
        <f t="shared" si="14"/>
        <v>1.7238886192165057E-2</v>
      </c>
    </row>
    <row r="796" spans="1:3" x14ac:dyDescent="0.35">
      <c r="A796" s="1">
        <v>42066</v>
      </c>
      <c r="B796">
        <v>84.937453000000005</v>
      </c>
      <c r="C796">
        <f t="shared" si="14"/>
        <v>-1.2250745887384912E-2</v>
      </c>
    </row>
    <row r="797" spans="1:3" x14ac:dyDescent="0.35">
      <c r="A797" s="1">
        <v>42067</v>
      </c>
      <c r="B797">
        <v>85.513754000000006</v>
      </c>
      <c r="C797">
        <f t="shared" si="14"/>
        <v>6.7620899391645775E-3</v>
      </c>
    </row>
    <row r="798" spans="1:3" x14ac:dyDescent="0.35">
      <c r="A798" s="1">
        <v>42068</v>
      </c>
      <c r="B798">
        <v>85.436912000000007</v>
      </c>
      <c r="C798">
        <f t="shared" si="14"/>
        <v>-8.989962656859962E-4</v>
      </c>
    </row>
    <row r="799" spans="1:3" x14ac:dyDescent="0.35">
      <c r="A799" s="1">
        <v>42069</v>
      </c>
      <c r="B799">
        <v>83.573537999999999</v>
      </c>
      <c r="C799">
        <f t="shared" si="14"/>
        <v>-2.2051293353003106E-2</v>
      </c>
    </row>
    <row r="800" spans="1:3" x14ac:dyDescent="0.35">
      <c r="A800" s="1">
        <v>42072</v>
      </c>
      <c r="B800">
        <v>84.505229</v>
      </c>
      <c r="C800">
        <f t="shared" si="14"/>
        <v>1.1086475221707215E-2</v>
      </c>
    </row>
    <row r="801" spans="1:3" x14ac:dyDescent="0.35">
      <c r="A801" s="1">
        <v>42073</v>
      </c>
      <c r="B801">
        <v>83.506303000000003</v>
      </c>
      <c r="C801">
        <f t="shared" si="14"/>
        <v>-1.1891300067443674E-2</v>
      </c>
    </row>
    <row r="802" spans="1:3" x14ac:dyDescent="0.35">
      <c r="A802" s="1">
        <v>42074</v>
      </c>
      <c r="B802">
        <v>83.823263999999995</v>
      </c>
      <c r="C802">
        <f t="shared" si="14"/>
        <v>3.7884682878339955E-3</v>
      </c>
    </row>
    <row r="803" spans="1:3" x14ac:dyDescent="0.35">
      <c r="A803" s="1">
        <v>42075</v>
      </c>
      <c r="B803">
        <v>84.985480999999993</v>
      </c>
      <c r="C803">
        <f t="shared" si="14"/>
        <v>1.3769847809887071E-2</v>
      </c>
    </row>
    <row r="804" spans="1:3" x14ac:dyDescent="0.35">
      <c r="A804" s="1">
        <v>42076</v>
      </c>
      <c r="B804">
        <v>84.639698999999993</v>
      </c>
      <c r="C804">
        <f t="shared" si="14"/>
        <v>-4.077018270139043E-3</v>
      </c>
    </row>
    <row r="805" spans="1:3" x14ac:dyDescent="0.35">
      <c r="A805" s="1">
        <v>42079</v>
      </c>
      <c r="B805">
        <v>86.426238999999995</v>
      </c>
      <c r="C805">
        <f t="shared" si="14"/>
        <v>2.0887909969038474E-2</v>
      </c>
    </row>
    <row r="806" spans="1:3" x14ac:dyDescent="0.35">
      <c r="A806" s="1">
        <v>42080</v>
      </c>
      <c r="B806">
        <v>86.013221000000001</v>
      </c>
      <c r="C806">
        <f t="shared" si="14"/>
        <v>-4.7903048385104317E-3</v>
      </c>
    </row>
    <row r="807" spans="1:3" x14ac:dyDescent="0.35">
      <c r="A807" s="1">
        <v>42081</v>
      </c>
      <c r="B807">
        <v>86.810434999999998</v>
      </c>
      <c r="C807">
        <f t="shared" si="14"/>
        <v>9.2258163385929726E-3</v>
      </c>
    </row>
    <row r="808" spans="1:3" x14ac:dyDescent="0.35">
      <c r="A808" s="1">
        <v>42082</v>
      </c>
      <c r="B808">
        <v>86.368602999999993</v>
      </c>
      <c r="C808">
        <f t="shared" si="14"/>
        <v>-5.1026147708788236E-3</v>
      </c>
    </row>
    <row r="809" spans="1:3" x14ac:dyDescent="0.35">
      <c r="A809" s="1">
        <v>42083</v>
      </c>
      <c r="B809">
        <v>87.646077000000005</v>
      </c>
      <c r="C809">
        <f t="shared" si="14"/>
        <v>1.4682634243400383E-2</v>
      </c>
    </row>
    <row r="810" spans="1:3" x14ac:dyDescent="0.35">
      <c r="A810" s="1">
        <v>42086</v>
      </c>
      <c r="B810">
        <v>86.752807000000004</v>
      </c>
      <c r="C810">
        <f t="shared" si="14"/>
        <v>-1.0244077154938854E-2</v>
      </c>
    </row>
    <row r="811" spans="1:3" x14ac:dyDescent="0.35">
      <c r="A811" s="1">
        <v>42087</v>
      </c>
      <c r="B811">
        <v>85.917164999999997</v>
      </c>
      <c r="C811">
        <f t="shared" si="14"/>
        <v>-9.6791412460591406E-3</v>
      </c>
    </row>
    <row r="812" spans="1:3" x14ac:dyDescent="0.35">
      <c r="A812" s="1">
        <v>42088</v>
      </c>
      <c r="B812">
        <v>85.494547999999995</v>
      </c>
      <c r="C812">
        <f t="shared" si="14"/>
        <v>-4.9310265784248746E-3</v>
      </c>
    </row>
    <row r="813" spans="1:3" x14ac:dyDescent="0.35">
      <c r="A813" s="1">
        <v>42089</v>
      </c>
      <c r="B813">
        <v>85.619410999999999</v>
      </c>
      <c r="C813">
        <f t="shared" si="14"/>
        <v>1.4594136316140925E-3</v>
      </c>
    </row>
    <row r="814" spans="1:3" x14ac:dyDescent="0.35">
      <c r="A814" s="1">
        <v>42090</v>
      </c>
      <c r="B814">
        <v>86.531886999999998</v>
      </c>
      <c r="C814">
        <f t="shared" si="14"/>
        <v>1.0600960387172906E-2</v>
      </c>
    </row>
    <row r="815" spans="1:3" x14ac:dyDescent="0.35">
      <c r="A815" s="1">
        <v>42093</v>
      </c>
      <c r="B815">
        <v>87.547173000000001</v>
      </c>
      <c r="C815">
        <f t="shared" si="14"/>
        <v>1.1664786244105319E-2</v>
      </c>
    </row>
    <row r="816" spans="1:3" x14ac:dyDescent="0.35">
      <c r="A816" s="1">
        <v>42094</v>
      </c>
      <c r="B816">
        <v>87.036152999999999</v>
      </c>
      <c r="C816">
        <f t="shared" si="14"/>
        <v>-5.8541840295761793E-3</v>
      </c>
    </row>
    <row r="817" spans="1:3" x14ac:dyDescent="0.35">
      <c r="A817" s="1">
        <v>42095</v>
      </c>
      <c r="B817">
        <v>85.667024999999995</v>
      </c>
      <c r="C817">
        <f t="shared" si="14"/>
        <v>-1.5855604963276763E-2</v>
      </c>
    </row>
    <row r="818" spans="1:3" x14ac:dyDescent="0.35">
      <c r="A818" s="1">
        <v>42096</v>
      </c>
      <c r="B818">
        <v>86.390157000000002</v>
      </c>
      <c r="C818">
        <f t="shared" si="14"/>
        <v>8.4057666113722066E-3</v>
      </c>
    </row>
    <row r="819" spans="1:3" x14ac:dyDescent="0.35">
      <c r="A819" s="1">
        <v>42100</v>
      </c>
      <c r="B819">
        <v>86.708337</v>
      </c>
      <c r="C819">
        <f t="shared" si="14"/>
        <v>3.6762926239384021E-3</v>
      </c>
    </row>
    <row r="820" spans="1:3" x14ac:dyDescent="0.35">
      <c r="A820" s="1">
        <v>42101</v>
      </c>
      <c r="B820">
        <v>86.717980999999995</v>
      </c>
      <c r="C820">
        <f t="shared" si="14"/>
        <v>1.1121726069209126E-4</v>
      </c>
    </row>
    <row r="821" spans="1:3" x14ac:dyDescent="0.35">
      <c r="A821" s="1">
        <v>42102</v>
      </c>
      <c r="B821">
        <v>86.959024999999997</v>
      </c>
      <c r="C821">
        <f t="shared" si="14"/>
        <v>2.7757751048387833E-3</v>
      </c>
    </row>
    <row r="822" spans="1:3" x14ac:dyDescent="0.35">
      <c r="A822" s="1">
        <v>42103</v>
      </c>
      <c r="B822">
        <v>86.669769000000002</v>
      </c>
      <c r="C822">
        <f t="shared" si="14"/>
        <v>-3.3318928379833272E-3</v>
      </c>
    </row>
    <row r="823" spans="1:3" x14ac:dyDescent="0.35">
      <c r="A823" s="1">
        <v>42104</v>
      </c>
      <c r="B823">
        <v>87.277197000000001</v>
      </c>
      <c r="C823">
        <f t="shared" si="14"/>
        <v>6.9840881164387678E-3</v>
      </c>
    </row>
    <row r="824" spans="1:3" x14ac:dyDescent="0.35">
      <c r="A824" s="1">
        <v>42107</v>
      </c>
      <c r="B824">
        <v>86.409445000000005</v>
      </c>
      <c r="C824">
        <f t="shared" si="14"/>
        <v>-9.9922390120783851E-3</v>
      </c>
    </row>
    <row r="825" spans="1:3" x14ac:dyDescent="0.35">
      <c r="A825" s="1">
        <v>42108</v>
      </c>
      <c r="B825">
        <v>87.065084999999996</v>
      </c>
      <c r="C825">
        <f t="shared" si="14"/>
        <v>7.558955447999862E-3</v>
      </c>
    </row>
    <row r="826" spans="1:3" x14ac:dyDescent="0.35">
      <c r="A826" s="1">
        <v>42109</v>
      </c>
      <c r="B826">
        <v>86.920456999999999</v>
      </c>
      <c r="C826">
        <f t="shared" si="14"/>
        <v>-1.6625293303128362E-3</v>
      </c>
    </row>
    <row r="827" spans="1:3" x14ac:dyDescent="0.35">
      <c r="A827" s="1">
        <v>42110</v>
      </c>
      <c r="B827">
        <v>86.448013000000003</v>
      </c>
      <c r="C827">
        <f t="shared" si="14"/>
        <v>-5.4501856015270632E-3</v>
      </c>
    </row>
    <row r="828" spans="1:3" x14ac:dyDescent="0.35">
      <c r="A828" s="1">
        <v>42111</v>
      </c>
      <c r="B828">
        <v>86.341953000000004</v>
      </c>
      <c r="C828">
        <f t="shared" si="14"/>
        <v>-1.2276177346983686E-3</v>
      </c>
    </row>
    <row r="829" spans="1:3" x14ac:dyDescent="0.35">
      <c r="A829" s="1">
        <v>42114</v>
      </c>
      <c r="B829">
        <v>86.910813000000005</v>
      </c>
      <c r="C829">
        <f t="shared" si="14"/>
        <v>6.5668451638565203E-3</v>
      </c>
    </row>
    <row r="830" spans="1:3" x14ac:dyDescent="0.35">
      <c r="A830" s="1">
        <v>42115</v>
      </c>
      <c r="B830">
        <v>87.113288999999995</v>
      </c>
      <c r="C830">
        <f t="shared" si="14"/>
        <v>2.3269890668962765E-3</v>
      </c>
    </row>
    <row r="831" spans="1:3" x14ac:dyDescent="0.35">
      <c r="A831" s="1">
        <v>42116</v>
      </c>
      <c r="B831">
        <v>88.222093000000001</v>
      </c>
      <c r="C831">
        <f t="shared" si="14"/>
        <v>1.2647975197155227E-2</v>
      </c>
    </row>
    <row r="832" spans="1:3" x14ac:dyDescent="0.35">
      <c r="A832" s="1">
        <v>42117</v>
      </c>
      <c r="B832">
        <v>88.222093000000001</v>
      </c>
      <c r="C832">
        <f t="shared" si="14"/>
        <v>0</v>
      </c>
    </row>
    <row r="833" spans="1:3" x14ac:dyDescent="0.35">
      <c r="A833" s="1">
        <v>42118</v>
      </c>
      <c r="B833">
        <v>88.106388999999993</v>
      </c>
      <c r="C833">
        <f t="shared" si="14"/>
        <v>-1.3123689978405792E-3</v>
      </c>
    </row>
    <row r="834" spans="1:3" x14ac:dyDescent="0.35">
      <c r="A834" s="1">
        <v>42121</v>
      </c>
      <c r="B834">
        <v>86.322665000000001</v>
      </c>
      <c r="C834">
        <f t="shared" si="14"/>
        <v>-2.0452856209208069E-2</v>
      </c>
    </row>
    <row r="835" spans="1:3" x14ac:dyDescent="0.35">
      <c r="A835" s="1">
        <v>42122</v>
      </c>
      <c r="B835">
        <v>87.238636999999997</v>
      </c>
      <c r="C835">
        <f t="shared" si="14"/>
        <v>1.0555123676929359E-2</v>
      </c>
    </row>
    <row r="836" spans="1:3" x14ac:dyDescent="0.35">
      <c r="A836" s="1">
        <v>42123</v>
      </c>
      <c r="B836">
        <v>85.715237000000002</v>
      </c>
      <c r="C836">
        <f t="shared" ref="C836:C899" si="15">LN(B836/B835)</f>
        <v>-1.7616713211627732E-2</v>
      </c>
    </row>
    <row r="837" spans="1:3" x14ac:dyDescent="0.35">
      <c r="A837" s="1">
        <v>42124</v>
      </c>
      <c r="B837">
        <v>81.31859</v>
      </c>
      <c r="C837">
        <f t="shared" si="15"/>
        <v>-5.2655954730772836E-2</v>
      </c>
    </row>
    <row r="838" spans="1:3" x14ac:dyDescent="0.35">
      <c r="A838" s="1">
        <v>42125</v>
      </c>
      <c r="B838">
        <v>82.485248999999996</v>
      </c>
      <c r="C838">
        <f t="shared" si="15"/>
        <v>1.4244827652202014E-2</v>
      </c>
    </row>
    <row r="839" spans="1:3" x14ac:dyDescent="0.35">
      <c r="A839" s="1">
        <v>42128</v>
      </c>
      <c r="B839">
        <v>82.562377999999995</v>
      </c>
      <c r="C839">
        <f t="shared" si="15"/>
        <v>9.3462725900958E-4</v>
      </c>
    </row>
    <row r="840" spans="1:3" x14ac:dyDescent="0.35">
      <c r="A840" s="1">
        <v>42129</v>
      </c>
      <c r="B840">
        <v>81.540353999999994</v>
      </c>
      <c r="C840">
        <f t="shared" si="15"/>
        <v>-1.2456065803815787E-2</v>
      </c>
    </row>
    <row r="841" spans="1:3" x14ac:dyDescent="0.35">
      <c r="A841" s="1">
        <v>42130</v>
      </c>
      <c r="B841">
        <v>81.723550000000003</v>
      </c>
      <c r="C841">
        <f t="shared" si="15"/>
        <v>2.2441712147946639E-3</v>
      </c>
    </row>
    <row r="842" spans="1:3" x14ac:dyDescent="0.35">
      <c r="A842" s="1">
        <v>42131</v>
      </c>
      <c r="B842">
        <v>81.945306000000002</v>
      </c>
      <c r="C842">
        <f t="shared" si="15"/>
        <v>2.7098146967916991E-3</v>
      </c>
    </row>
    <row r="843" spans="1:3" x14ac:dyDescent="0.35">
      <c r="A843" s="1">
        <v>42132</v>
      </c>
      <c r="B843">
        <v>83.545840999999996</v>
      </c>
      <c r="C843">
        <f t="shared" si="15"/>
        <v>1.9343450505915068E-2</v>
      </c>
    </row>
    <row r="844" spans="1:3" x14ac:dyDescent="0.35">
      <c r="A844" s="1">
        <v>42135</v>
      </c>
      <c r="B844">
        <v>83.266229999999993</v>
      </c>
      <c r="C844">
        <f t="shared" si="15"/>
        <v>-3.3524104124447208E-3</v>
      </c>
    </row>
    <row r="845" spans="1:3" x14ac:dyDescent="0.35">
      <c r="A845" s="1">
        <v>42136</v>
      </c>
      <c r="B845">
        <v>83.073397</v>
      </c>
      <c r="C845">
        <f t="shared" si="15"/>
        <v>-2.3185465768019151E-3</v>
      </c>
    </row>
    <row r="846" spans="1:3" x14ac:dyDescent="0.35">
      <c r="A846" s="1">
        <v>42137</v>
      </c>
      <c r="B846">
        <v>83.381933000000004</v>
      </c>
      <c r="C846">
        <f t="shared" si="15"/>
        <v>3.707136963980518E-3</v>
      </c>
    </row>
    <row r="847" spans="1:3" x14ac:dyDescent="0.35">
      <c r="A847" s="1">
        <v>42138</v>
      </c>
      <c r="B847">
        <v>84.847476999999998</v>
      </c>
      <c r="C847">
        <f t="shared" si="15"/>
        <v>1.7423601210543649E-2</v>
      </c>
    </row>
    <row r="848" spans="1:3" x14ac:dyDescent="0.35">
      <c r="A848" s="1">
        <v>42139</v>
      </c>
      <c r="B848">
        <v>84.413601</v>
      </c>
      <c r="C848">
        <f t="shared" si="15"/>
        <v>-5.1267185041237139E-3</v>
      </c>
    </row>
    <row r="849" spans="1:3" x14ac:dyDescent="0.35">
      <c r="A849" s="1">
        <v>42142</v>
      </c>
      <c r="B849">
        <v>84.702849999999998</v>
      </c>
      <c r="C849">
        <f t="shared" si="15"/>
        <v>3.4207113540744385E-3</v>
      </c>
    </row>
    <row r="850" spans="1:3" x14ac:dyDescent="0.35">
      <c r="A850" s="1">
        <v>42143</v>
      </c>
      <c r="B850">
        <v>84.172556999999998</v>
      </c>
      <c r="C850">
        <f t="shared" si="15"/>
        <v>-6.2803075049898856E-3</v>
      </c>
    </row>
    <row r="851" spans="1:3" x14ac:dyDescent="0.35">
      <c r="A851" s="1">
        <v>42144</v>
      </c>
      <c r="B851">
        <v>84.914968999999999</v>
      </c>
      <c r="C851">
        <f t="shared" si="15"/>
        <v>8.7814493287693713E-3</v>
      </c>
    </row>
    <row r="852" spans="1:3" x14ac:dyDescent="0.35">
      <c r="A852" s="1">
        <v>42145</v>
      </c>
      <c r="B852">
        <v>85.483836999999994</v>
      </c>
      <c r="C852">
        <f t="shared" si="15"/>
        <v>6.6769260508390002E-3</v>
      </c>
    </row>
    <row r="853" spans="1:3" x14ac:dyDescent="0.35">
      <c r="A853" s="1">
        <v>42146</v>
      </c>
      <c r="B853">
        <v>85.329565000000002</v>
      </c>
      <c r="C853">
        <f t="shared" si="15"/>
        <v>-1.8063224564377105E-3</v>
      </c>
    </row>
    <row r="854" spans="1:3" x14ac:dyDescent="0.35">
      <c r="A854" s="1">
        <v>42150</v>
      </c>
      <c r="B854">
        <v>84.452162000000001</v>
      </c>
      <c r="C854">
        <f t="shared" si="15"/>
        <v>-1.033575080669792E-2</v>
      </c>
    </row>
    <row r="855" spans="1:3" x14ac:dyDescent="0.35">
      <c r="A855" s="1">
        <v>42151</v>
      </c>
      <c r="B855">
        <v>85.512760999999998</v>
      </c>
      <c r="C855">
        <f t="shared" si="15"/>
        <v>1.2480372394394918E-2</v>
      </c>
    </row>
    <row r="856" spans="1:3" x14ac:dyDescent="0.35">
      <c r="A856" s="1">
        <v>42152</v>
      </c>
      <c r="B856">
        <v>84.953536999999997</v>
      </c>
      <c r="C856">
        <f t="shared" si="15"/>
        <v>-6.5611327600138313E-3</v>
      </c>
    </row>
    <row r="857" spans="1:3" x14ac:dyDescent="0.35">
      <c r="A857" s="1">
        <v>42153</v>
      </c>
      <c r="B857">
        <v>85.011386000000002</v>
      </c>
      <c r="C857">
        <f t="shared" si="15"/>
        <v>6.8071695280113036E-4</v>
      </c>
    </row>
    <row r="858" spans="1:3" x14ac:dyDescent="0.35">
      <c r="A858" s="1">
        <v>42156</v>
      </c>
      <c r="B858">
        <v>85.252430000000004</v>
      </c>
      <c r="C858">
        <f t="shared" si="15"/>
        <v>2.8314196956116394E-3</v>
      </c>
    </row>
    <row r="859" spans="1:3" x14ac:dyDescent="0.35">
      <c r="A859" s="1">
        <v>42157</v>
      </c>
      <c r="B859">
        <v>84.876401999999999</v>
      </c>
      <c r="C859">
        <f t="shared" si="15"/>
        <v>-4.4205160043521811E-3</v>
      </c>
    </row>
    <row r="860" spans="1:3" x14ac:dyDescent="0.35">
      <c r="A860" s="1">
        <v>42158</v>
      </c>
      <c r="B860">
        <v>84.866758000000004</v>
      </c>
      <c r="C860">
        <f t="shared" si="15"/>
        <v>-1.1363049928338725E-4</v>
      </c>
    </row>
    <row r="861" spans="1:3" x14ac:dyDescent="0.35">
      <c r="A861" s="1">
        <v>42159</v>
      </c>
      <c r="B861">
        <v>84.471449000000007</v>
      </c>
      <c r="C861">
        <f t="shared" si="15"/>
        <v>-4.6688780411197062E-3</v>
      </c>
    </row>
    <row r="862" spans="1:3" x14ac:dyDescent="0.35">
      <c r="A862" s="1">
        <v>42160</v>
      </c>
      <c r="B862">
        <v>84.886044999999996</v>
      </c>
      <c r="C862">
        <f t="shared" si="15"/>
        <v>4.8961143487638199E-3</v>
      </c>
    </row>
    <row r="863" spans="1:3" x14ac:dyDescent="0.35">
      <c r="A863" s="1">
        <v>42163</v>
      </c>
      <c r="B863">
        <v>84.837834000000001</v>
      </c>
      <c r="C863">
        <f t="shared" si="15"/>
        <v>-5.6811099982778006E-4</v>
      </c>
    </row>
    <row r="864" spans="1:3" x14ac:dyDescent="0.35">
      <c r="A864" s="1">
        <v>42164</v>
      </c>
      <c r="B864">
        <v>84.519660999999999</v>
      </c>
      <c r="C864">
        <f t="shared" si="15"/>
        <v>-3.7574171055767005E-3</v>
      </c>
    </row>
    <row r="865" spans="1:3" x14ac:dyDescent="0.35">
      <c r="A865" s="1">
        <v>42165</v>
      </c>
      <c r="B865">
        <v>85.589889999999997</v>
      </c>
      <c r="C865">
        <f t="shared" si="15"/>
        <v>1.2582986841009036E-2</v>
      </c>
    </row>
    <row r="866" spans="1:3" x14ac:dyDescent="0.35">
      <c r="A866" s="1">
        <v>42166</v>
      </c>
      <c r="B866">
        <v>86.457649000000004</v>
      </c>
      <c r="C866">
        <f t="shared" si="15"/>
        <v>1.0087518408981311E-2</v>
      </c>
    </row>
    <row r="867" spans="1:3" x14ac:dyDescent="0.35">
      <c r="A867" s="1">
        <v>42167</v>
      </c>
      <c r="B867">
        <v>85.695949999999996</v>
      </c>
      <c r="C867">
        <f t="shared" si="15"/>
        <v>-8.8491204940722799E-3</v>
      </c>
    </row>
    <row r="868" spans="1:3" x14ac:dyDescent="0.35">
      <c r="A868" s="1">
        <v>42170</v>
      </c>
      <c r="B868">
        <v>85.107802000000007</v>
      </c>
      <c r="C868">
        <f t="shared" si="15"/>
        <v>-6.8868548577648205E-3</v>
      </c>
    </row>
    <row r="869" spans="1:3" x14ac:dyDescent="0.35">
      <c r="A869" s="1">
        <v>42171</v>
      </c>
      <c r="B869">
        <v>85.927357000000001</v>
      </c>
      <c r="C869">
        <f t="shared" si="15"/>
        <v>9.5835415057493635E-3</v>
      </c>
    </row>
    <row r="870" spans="1:3" x14ac:dyDescent="0.35">
      <c r="A870" s="1">
        <v>42172</v>
      </c>
      <c r="B870">
        <v>86.766184999999993</v>
      </c>
      <c r="C870">
        <f t="shared" si="15"/>
        <v>9.7147187713076451E-3</v>
      </c>
    </row>
    <row r="871" spans="1:3" x14ac:dyDescent="0.35">
      <c r="A871" s="1">
        <v>42173</v>
      </c>
      <c r="B871">
        <v>86.631201000000004</v>
      </c>
      <c r="C871">
        <f t="shared" si="15"/>
        <v>-1.5569326664151362E-3</v>
      </c>
    </row>
    <row r="872" spans="1:3" x14ac:dyDescent="0.35">
      <c r="A872" s="1">
        <v>42174</v>
      </c>
      <c r="B872">
        <v>86.650488999999993</v>
      </c>
      <c r="C872">
        <f t="shared" si="15"/>
        <v>2.2262017504162424E-4</v>
      </c>
    </row>
    <row r="873" spans="1:3" x14ac:dyDescent="0.35">
      <c r="A873" s="1">
        <v>42177</v>
      </c>
      <c r="B873">
        <v>86.640844999999999</v>
      </c>
      <c r="C873">
        <f t="shared" si="15"/>
        <v>-1.1130389255303706E-4</v>
      </c>
    </row>
    <row r="874" spans="1:3" x14ac:dyDescent="0.35">
      <c r="A874" s="1">
        <v>42178</v>
      </c>
      <c r="B874">
        <v>86.033417</v>
      </c>
      <c r="C874">
        <f t="shared" si="15"/>
        <v>-7.035565098830205E-3</v>
      </c>
    </row>
    <row r="875" spans="1:3" x14ac:dyDescent="0.35">
      <c r="A875" s="1">
        <v>42179</v>
      </c>
      <c r="B875">
        <v>83.912226000000004</v>
      </c>
      <c r="C875">
        <f t="shared" si="15"/>
        <v>-2.4964466593851646E-2</v>
      </c>
    </row>
    <row r="876" spans="1:3" x14ac:dyDescent="0.35">
      <c r="A876" s="1">
        <v>42180</v>
      </c>
      <c r="B876">
        <v>83.565122000000002</v>
      </c>
      <c r="C876">
        <f t="shared" si="15"/>
        <v>-4.1450918722306098E-3</v>
      </c>
    </row>
    <row r="877" spans="1:3" x14ac:dyDescent="0.35">
      <c r="A877" s="1">
        <v>42181</v>
      </c>
      <c r="B877">
        <v>82.948049999999995</v>
      </c>
      <c r="C877">
        <f t="shared" si="15"/>
        <v>-7.4117238584851548E-3</v>
      </c>
    </row>
    <row r="878" spans="1:3" x14ac:dyDescent="0.35">
      <c r="A878" s="1">
        <v>42184</v>
      </c>
      <c r="B878">
        <v>81.104929999999996</v>
      </c>
      <c r="C878">
        <f t="shared" si="15"/>
        <v>-2.2470759799720408E-2</v>
      </c>
    </row>
    <row r="879" spans="1:3" x14ac:dyDescent="0.35">
      <c r="A879" s="1">
        <v>42185</v>
      </c>
      <c r="B879">
        <v>81.017764999999997</v>
      </c>
      <c r="C879">
        <f t="shared" si="15"/>
        <v>-1.0752968102190773E-3</v>
      </c>
    </row>
    <row r="880" spans="1:3" x14ac:dyDescent="0.35">
      <c r="A880" s="1">
        <v>42186</v>
      </c>
      <c r="B880">
        <v>82.276853000000003</v>
      </c>
      <c r="C880">
        <f t="shared" si="15"/>
        <v>1.5421364992803522E-2</v>
      </c>
    </row>
    <row r="881" spans="1:3" x14ac:dyDescent="0.35">
      <c r="A881" s="1">
        <v>42187</v>
      </c>
      <c r="B881">
        <v>81.841016999999994</v>
      </c>
      <c r="C881">
        <f t="shared" si="15"/>
        <v>-5.3112683531873605E-3</v>
      </c>
    </row>
    <row r="882" spans="1:3" x14ac:dyDescent="0.35">
      <c r="A882" s="1">
        <v>42191</v>
      </c>
      <c r="B882">
        <v>81.879759000000007</v>
      </c>
      <c r="C882">
        <f t="shared" si="15"/>
        <v>4.732692046750136E-4</v>
      </c>
    </row>
    <row r="883" spans="1:3" x14ac:dyDescent="0.35">
      <c r="A883" s="1">
        <v>42192</v>
      </c>
      <c r="B883">
        <v>82.325282999999999</v>
      </c>
      <c r="C883">
        <f t="shared" si="15"/>
        <v>5.4264483943654504E-3</v>
      </c>
    </row>
    <row r="884" spans="1:3" x14ac:dyDescent="0.35">
      <c r="A884" s="1">
        <v>42193</v>
      </c>
      <c r="B884">
        <v>80.775632000000002</v>
      </c>
      <c r="C884">
        <f t="shared" si="15"/>
        <v>-1.900292996843151E-2</v>
      </c>
    </row>
    <row r="885" spans="1:3" x14ac:dyDescent="0.35">
      <c r="A885" s="1">
        <v>42194</v>
      </c>
      <c r="B885">
        <v>81.511718999999999</v>
      </c>
      <c r="C885">
        <f t="shared" si="15"/>
        <v>9.0714654378798408E-3</v>
      </c>
    </row>
    <row r="886" spans="1:3" x14ac:dyDescent="0.35">
      <c r="A886" s="1">
        <v>42195</v>
      </c>
      <c r="B886">
        <v>82.790182000000001</v>
      </c>
      <c r="C886">
        <f t="shared" si="15"/>
        <v>1.5562678160564346E-2</v>
      </c>
    </row>
    <row r="887" spans="1:3" x14ac:dyDescent="0.35">
      <c r="A887" s="1">
        <v>42198</v>
      </c>
      <c r="B887">
        <v>83.410042000000004</v>
      </c>
      <c r="C887">
        <f t="shared" si="15"/>
        <v>7.4592303087096089E-3</v>
      </c>
    </row>
    <row r="888" spans="1:3" x14ac:dyDescent="0.35">
      <c r="A888" s="1">
        <v>42199</v>
      </c>
      <c r="B888">
        <v>83.458465000000004</v>
      </c>
      <c r="C888">
        <f t="shared" si="15"/>
        <v>5.8037316003803677E-4</v>
      </c>
    </row>
    <row r="889" spans="1:3" x14ac:dyDescent="0.35">
      <c r="A889" s="1">
        <v>42200</v>
      </c>
      <c r="B889">
        <v>83.874933999999996</v>
      </c>
      <c r="C889">
        <f t="shared" si="15"/>
        <v>4.9777254561123811E-3</v>
      </c>
    </row>
    <row r="890" spans="1:3" x14ac:dyDescent="0.35">
      <c r="A890" s="1">
        <v>42201</v>
      </c>
      <c r="B890">
        <v>84.281716000000003</v>
      </c>
      <c r="C890">
        <f t="shared" si="15"/>
        <v>4.838141024842162E-3</v>
      </c>
    </row>
    <row r="891" spans="1:3" x14ac:dyDescent="0.35">
      <c r="A891" s="1">
        <v>42202</v>
      </c>
      <c r="B891">
        <v>84.029903000000004</v>
      </c>
      <c r="C891">
        <f t="shared" si="15"/>
        <v>-2.9922258413089741E-3</v>
      </c>
    </row>
    <row r="892" spans="1:3" x14ac:dyDescent="0.35">
      <c r="A892" s="1">
        <v>42205</v>
      </c>
      <c r="B892">
        <v>83.855565999999996</v>
      </c>
      <c r="C892">
        <f t="shared" si="15"/>
        <v>-2.0768570824256506E-3</v>
      </c>
    </row>
    <row r="893" spans="1:3" x14ac:dyDescent="0.35">
      <c r="A893" s="1">
        <v>42206</v>
      </c>
      <c r="B893">
        <v>83.477839000000003</v>
      </c>
      <c r="C893">
        <f t="shared" si="15"/>
        <v>-4.5146710733234893E-3</v>
      </c>
    </row>
    <row r="894" spans="1:3" x14ac:dyDescent="0.35">
      <c r="A894" s="1">
        <v>42207</v>
      </c>
      <c r="B894">
        <v>84.088012000000006</v>
      </c>
      <c r="C894">
        <f t="shared" si="15"/>
        <v>7.2828167946082031E-3</v>
      </c>
    </row>
    <row r="895" spans="1:3" x14ac:dyDescent="0.35">
      <c r="A895" s="1">
        <v>42208</v>
      </c>
      <c r="B895">
        <v>81.618251000000001</v>
      </c>
      <c r="C895">
        <f t="shared" si="15"/>
        <v>-2.9811111052046778E-2</v>
      </c>
    </row>
    <row r="896" spans="1:3" x14ac:dyDescent="0.35">
      <c r="A896" s="1">
        <v>42209</v>
      </c>
      <c r="B896">
        <v>80.669093000000004</v>
      </c>
      <c r="C896">
        <f t="shared" si="15"/>
        <v>-1.169738562801184E-2</v>
      </c>
    </row>
    <row r="897" spans="1:3" x14ac:dyDescent="0.35">
      <c r="A897" s="1">
        <v>42212</v>
      </c>
      <c r="B897">
        <v>79.700559999999996</v>
      </c>
      <c r="C897">
        <f t="shared" si="15"/>
        <v>-1.2078903428331378E-2</v>
      </c>
    </row>
    <row r="898" spans="1:3" x14ac:dyDescent="0.35">
      <c r="A898" s="1">
        <v>42213</v>
      </c>
      <c r="B898">
        <v>81.046819999999997</v>
      </c>
      <c r="C898">
        <f t="shared" si="15"/>
        <v>1.6750400251579298E-2</v>
      </c>
    </row>
    <row r="899" spans="1:3" x14ac:dyDescent="0.35">
      <c r="A899" s="1">
        <v>42214</v>
      </c>
      <c r="B899">
        <v>81.695734999999999</v>
      </c>
      <c r="C899">
        <f t="shared" si="15"/>
        <v>7.9747849490770639E-3</v>
      </c>
    </row>
    <row r="900" spans="1:3" x14ac:dyDescent="0.35">
      <c r="A900" s="1">
        <v>42215</v>
      </c>
      <c r="B900">
        <v>80.717515000000006</v>
      </c>
      <c r="C900">
        <f t="shared" ref="C900:C963" si="16">LN(B900/B899)</f>
        <v>-1.2046207180596496E-2</v>
      </c>
    </row>
    <row r="901" spans="1:3" x14ac:dyDescent="0.35">
      <c r="A901" s="1">
        <v>42216</v>
      </c>
      <c r="B901">
        <v>82.305915999999996</v>
      </c>
      <c r="C901">
        <f t="shared" si="16"/>
        <v>1.9487398312771499E-2</v>
      </c>
    </row>
    <row r="902" spans="1:3" x14ac:dyDescent="0.35">
      <c r="A902" s="1">
        <v>42219</v>
      </c>
      <c r="B902">
        <v>83.119479999999996</v>
      </c>
      <c r="C902">
        <f t="shared" si="16"/>
        <v>9.8361023028795559E-3</v>
      </c>
    </row>
    <row r="903" spans="1:3" x14ac:dyDescent="0.35">
      <c r="A903" s="1">
        <v>42220</v>
      </c>
      <c r="B903">
        <v>83.051682999999997</v>
      </c>
      <c r="C903">
        <f t="shared" si="16"/>
        <v>-8.1599000136777227E-4</v>
      </c>
    </row>
    <row r="904" spans="1:3" x14ac:dyDescent="0.35">
      <c r="A904" s="1">
        <v>42221</v>
      </c>
      <c r="B904">
        <v>83.555316000000005</v>
      </c>
      <c r="C904">
        <f t="shared" si="16"/>
        <v>6.0457788335981488E-3</v>
      </c>
    </row>
    <row r="905" spans="1:3" x14ac:dyDescent="0.35">
      <c r="A905" s="1">
        <v>42222</v>
      </c>
      <c r="B905">
        <v>82.112205000000003</v>
      </c>
      <c r="C905">
        <f t="shared" si="16"/>
        <v>-1.7422214008155856E-2</v>
      </c>
    </row>
    <row r="906" spans="1:3" x14ac:dyDescent="0.35">
      <c r="A906" s="1">
        <v>42223</v>
      </c>
      <c r="B906">
        <v>82.402766999999997</v>
      </c>
      <c r="C906">
        <f t="shared" si="16"/>
        <v>3.5323508686362602E-3</v>
      </c>
    </row>
    <row r="907" spans="1:3" x14ac:dyDescent="0.35">
      <c r="A907" s="1">
        <v>42226</v>
      </c>
      <c r="B907">
        <v>83.032314999999997</v>
      </c>
      <c r="C907">
        <f t="shared" si="16"/>
        <v>7.6108529251618061E-3</v>
      </c>
    </row>
    <row r="908" spans="1:3" x14ac:dyDescent="0.35">
      <c r="A908" s="1">
        <v>42227</v>
      </c>
      <c r="B908">
        <v>83.187276999999995</v>
      </c>
      <c r="C908">
        <f t="shared" si="16"/>
        <v>1.8645460866514633E-3</v>
      </c>
    </row>
    <row r="909" spans="1:3" x14ac:dyDescent="0.35">
      <c r="A909" s="1">
        <v>42228</v>
      </c>
      <c r="B909">
        <v>82.373712999999995</v>
      </c>
      <c r="C909">
        <f t="shared" si="16"/>
        <v>-9.828046432137881E-3</v>
      </c>
    </row>
    <row r="910" spans="1:3" x14ac:dyDescent="0.35">
      <c r="A910" s="1">
        <v>42229</v>
      </c>
      <c r="B910">
        <v>81.550454000000002</v>
      </c>
      <c r="C910">
        <f t="shared" si="16"/>
        <v>-1.0044472840137318E-2</v>
      </c>
    </row>
    <row r="911" spans="1:3" x14ac:dyDescent="0.35">
      <c r="A911" s="1">
        <v>42230</v>
      </c>
      <c r="B911">
        <v>81.618251000000001</v>
      </c>
      <c r="C911">
        <f t="shared" si="16"/>
        <v>8.3100498838354199E-4</v>
      </c>
    </row>
    <row r="912" spans="1:3" x14ac:dyDescent="0.35">
      <c r="A912" s="1">
        <v>42233</v>
      </c>
      <c r="B912">
        <v>81.686048</v>
      </c>
      <c r="C912">
        <f t="shared" si="16"/>
        <v>8.3031499244329017E-4</v>
      </c>
    </row>
    <row r="913" spans="1:3" x14ac:dyDescent="0.35">
      <c r="A913" s="1">
        <v>42234</v>
      </c>
      <c r="B913">
        <v>82.131579000000002</v>
      </c>
      <c r="C913">
        <f t="shared" si="16"/>
        <v>5.4393670161347425E-3</v>
      </c>
    </row>
    <row r="914" spans="1:3" x14ac:dyDescent="0.35">
      <c r="A914" s="1">
        <v>42235</v>
      </c>
      <c r="B914">
        <v>82.586783999999994</v>
      </c>
      <c r="C914">
        <f t="shared" si="16"/>
        <v>5.5270845403528465E-3</v>
      </c>
    </row>
    <row r="915" spans="1:3" x14ac:dyDescent="0.35">
      <c r="A915" s="1">
        <v>42236</v>
      </c>
      <c r="B915">
        <v>79.671504999999996</v>
      </c>
      <c r="C915">
        <f t="shared" si="16"/>
        <v>-3.5937674088719097E-2</v>
      </c>
    </row>
    <row r="916" spans="1:3" x14ac:dyDescent="0.35">
      <c r="A916" s="1">
        <v>42237</v>
      </c>
      <c r="B916">
        <v>78.063737000000003</v>
      </c>
      <c r="C916">
        <f t="shared" si="16"/>
        <v>-2.0386359599580562E-2</v>
      </c>
    </row>
    <row r="917" spans="1:3" x14ac:dyDescent="0.35">
      <c r="A917" s="1">
        <v>42240</v>
      </c>
      <c r="B917">
        <v>76.494719000000003</v>
      </c>
      <c r="C917">
        <f t="shared" si="16"/>
        <v>-2.0303928267380585E-2</v>
      </c>
    </row>
    <row r="918" spans="1:3" x14ac:dyDescent="0.35">
      <c r="A918" s="1">
        <v>42241</v>
      </c>
      <c r="B918">
        <v>76.920868999999996</v>
      </c>
      <c r="C918">
        <f t="shared" si="16"/>
        <v>5.5555123387747473E-3</v>
      </c>
    </row>
    <row r="919" spans="1:3" x14ac:dyDescent="0.35">
      <c r="A919" s="1">
        <v>42242</v>
      </c>
      <c r="B919">
        <v>80.920912999999999</v>
      </c>
      <c r="C919">
        <f t="shared" si="16"/>
        <v>5.0695076875627069E-2</v>
      </c>
    </row>
    <row r="920" spans="1:3" x14ac:dyDescent="0.35">
      <c r="A920" s="1">
        <v>42243</v>
      </c>
      <c r="B920">
        <v>81.056506999999996</v>
      </c>
      <c r="C920">
        <f t="shared" si="16"/>
        <v>1.6742337502739792E-3</v>
      </c>
    </row>
    <row r="921" spans="1:3" x14ac:dyDescent="0.35">
      <c r="A921" s="1">
        <v>42244</v>
      </c>
      <c r="B921">
        <v>80.765945000000002</v>
      </c>
      <c r="C921">
        <f t="shared" si="16"/>
        <v>-3.5911248244035175E-3</v>
      </c>
    </row>
    <row r="922" spans="1:3" x14ac:dyDescent="0.35">
      <c r="A922" s="1">
        <v>42247</v>
      </c>
      <c r="B922">
        <v>79.681184999999999</v>
      </c>
      <c r="C922">
        <f t="shared" si="16"/>
        <v>-1.352191875645135E-2</v>
      </c>
    </row>
    <row r="923" spans="1:3" x14ac:dyDescent="0.35">
      <c r="A923" s="1">
        <v>42248</v>
      </c>
      <c r="B923">
        <v>77.705385000000007</v>
      </c>
      <c r="C923">
        <f t="shared" si="16"/>
        <v>-2.5108925162282702E-2</v>
      </c>
    </row>
    <row r="924" spans="1:3" x14ac:dyDescent="0.35">
      <c r="A924" s="1">
        <v>42249</v>
      </c>
      <c r="B924">
        <v>79.080699999999993</v>
      </c>
      <c r="C924">
        <f t="shared" si="16"/>
        <v>1.754429006746426E-2</v>
      </c>
    </row>
    <row r="925" spans="1:3" x14ac:dyDescent="0.35">
      <c r="A925" s="1">
        <v>42250</v>
      </c>
      <c r="B925">
        <v>78.596433000000005</v>
      </c>
      <c r="C925">
        <f t="shared" si="16"/>
        <v>-6.1425333328970913E-3</v>
      </c>
    </row>
    <row r="926" spans="1:3" x14ac:dyDescent="0.35">
      <c r="A926" s="1">
        <v>42251</v>
      </c>
      <c r="B926">
        <v>78.015315000000001</v>
      </c>
      <c r="C926">
        <f t="shared" si="16"/>
        <v>-7.4211631559373782E-3</v>
      </c>
    </row>
    <row r="927" spans="1:3" x14ac:dyDescent="0.35">
      <c r="A927" s="1">
        <v>42255</v>
      </c>
      <c r="B927">
        <v>79.661817999999997</v>
      </c>
      <c r="C927">
        <f t="shared" si="16"/>
        <v>2.0885245916498096E-2</v>
      </c>
    </row>
    <row r="928" spans="1:3" x14ac:dyDescent="0.35">
      <c r="A928" s="1">
        <v>42256</v>
      </c>
      <c r="B928">
        <v>78.683598000000003</v>
      </c>
      <c r="C928">
        <f t="shared" si="16"/>
        <v>-1.2355677473891194E-2</v>
      </c>
    </row>
    <row r="929" spans="1:3" x14ac:dyDescent="0.35">
      <c r="A929" s="1">
        <v>42257</v>
      </c>
      <c r="B929">
        <v>80.397904999999994</v>
      </c>
      <c r="C929">
        <f t="shared" si="16"/>
        <v>2.1553396618833601E-2</v>
      </c>
    </row>
    <row r="930" spans="1:3" x14ac:dyDescent="0.35">
      <c r="A930" s="1">
        <v>42258</v>
      </c>
      <c r="B930">
        <v>82.334969999999998</v>
      </c>
      <c r="C930">
        <f t="shared" si="16"/>
        <v>2.3807807673306931E-2</v>
      </c>
    </row>
    <row r="931" spans="1:3" x14ac:dyDescent="0.35">
      <c r="A931" s="1">
        <v>42261</v>
      </c>
      <c r="B931">
        <v>81.656993</v>
      </c>
      <c r="C931">
        <f t="shared" si="16"/>
        <v>-8.2684645055271008E-3</v>
      </c>
    </row>
    <row r="932" spans="1:3" x14ac:dyDescent="0.35">
      <c r="A932" s="1">
        <v>42262</v>
      </c>
      <c r="B932">
        <v>82.402766999999997</v>
      </c>
      <c r="C932">
        <f t="shared" si="16"/>
        <v>9.091554649439719E-3</v>
      </c>
    </row>
    <row r="933" spans="1:3" x14ac:dyDescent="0.35">
      <c r="A933" s="1">
        <v>42263</v>
      </c>
      <c r="B933">
        <v>82.673955000000007</v>
      </c>
      <c r="C933">
        <f t="shared" si="16"/>
        <v>3.2856024844050403E-3</v>
      </c>
    </row>
    <row r="934" spans="1:3" x14ac:dyDescent="0.35">
      <c r="A934" s="1">
        <v>42264</v>
      </c>
      <c r="B934">
        <v>82.102517000000006</v>
      </c>
      <c r="C934">
        <f t="shared" si="16"/>
        <v>-6.9359452102055507E-3</v>
      </c>
    </row>
    <row r="935" spans="1:3" x14ac:dyDescent="0.35">
      <c r="A935" s="1">
        <v>42265</v>
      </c>
      <c r="B935">
        <v>80.998390000000001</v>
      </c>
      <c r="C935">
        <f t="shared" si="16"/>
        <v>-1.3539395791226261E-2</v>
      </c>
    </row>
    <row r="936" spans="1:3" x14ac:dyDescent="0.35">
      <c r="A936" s="1">
        <v>42268</v>
      </c>
      <c r="B936">
        <v>80.388217999999995</v>
      </c>
      <c r="C936">
        <f t="shared" si="16"/>
        <v>-7.5616547736946701E-3</v>
      </c>
    </row>
    <row r="937" spans="1:3" x14ac:dyDescent="0.35">
      <c r="A937" s="1">
        <v>42269</v>
      </c>
      <c r="B937">
        <v>78.935417999999999</v>
      </c>
      <c r="C937">
        <f t="shared" si="16"/>
        <v>-1.823759869202966E-2</v>
      </c>
    </row>
    <row r="938" spans="1:3" x14ac:dyDescent="0.35">
      <c r="A938" s="1">
        <v>42270</v>
      </c>
      <c r="B938">
        <v>79.458427</v>
      </c>
      <c r="C938">
        <f t="shared" si="16"/>
        <v>6.6039296007077385E-3</v>
      </c>
    </row>
    <row r="939" spans="1:3" x14ac:dyDescent="0.35">
      <c r="A939" s="1">
        <v>42271</v>
      </c>
      <c r="B939">
        <v>78.867621</v>
      </c>
      <c r="C939">
        <f t="shared" si="16"/>
        <v>-7.4631906719900849E-3</v>
      </c>
    </row>
    <row r="940" spans="1:3" x14ac:dyDescent="0.35">
      <c r="A940" s="1">
        <v>42272</v>
      </c>
      <c r="B940">
        <v>77.008039999999994</v>
      </c>
      <c r="C940">
        <f t="shared" si="16"/>
        <v>-2.3860931407509507E-2</v>
      </c>
    </row>
    <row r="941" spans="1:3" x14ac:dyDescent="0.35">
      <c r="A941" s="1">
        <v>42275</v>
      </c>
      <c r="B941">
        <v>74.693247999999997</v>
      </c>
      <c r="C941">
        <f t="shared" si="16"/>
        <v>-3.0520132153206196E-2</v>
      </c>
    </row>
    <row r="942" spans="1:3" x14ac:dyDescent="0.35">
      <c r="A942" s="1">
        <v>42276</v>
      </c>
      <c r="B942">
        <v>74.680593000000002</v>
      </c>
      <c r="C942">
        <f t="shared" si="16"/>
        <v>-1.6944064563851119E-4</v>
      </c>
    </row>
    <row r="943" spans="1:3" x14ac:dyDescent="0.35">
      <c r="A943" s="1">
        <v>42277</v>
      </c>
      <c r="B943">
        <v>74.777934000000002</v>
      </c>
      <c r="C943">
        <f t="shared" si="16"/>
        <v>1.3025822710453613E-3</v>
      </c>
    </row>
    <row r="944" spans="1:3" x14ac:dyDescent="0.35">
      <c r="A944" s="1">
        <v>42278</v>
      </c>
      <c r="B944">
        <v>75.069962000000004</v>
      </c>
      <c r="C944">
        <f t="shared" si="16"/>
        <v>3.8976639311920041E-3</v>
      </c>
    </row>
    <row r="945" spans="1:3" x14ac:dyDescent="0.35">
      <c r="A945" s="1">
        <v>42279</v>
      </c>
      <c r="B945">
        <v>76.530088000000006</v>
      </c>
      <c r="C945">
        <f t="shared" si="16"/>
        <v>1.92634653064701E-2</v>
      </c>
    </row>
    <row r="946" spans="1:3" x14ac:dyDescent="0.35">
      <c r="A946" s="1">
        <v>42282</v>
      </c>
      <c r="B946">
        <v>77.435366999999999</v>
      </c>
      <c r="C946">
        <f t="shared" si="16"/>
        <v>1.175964351877317E-2</v>
      </c>
    </row>
    <row r="947" spans="1:3" x14ac:dyDescent="0.35">
      <c r="A947" s="1">
        <v>42283</v>
      </c>
      <c r="B947">
        <v>76.033642999999998</v>
      </c>
      <c r="C947">
        <f t="shared" si="16"/>
        <v>-1.8267700826770025E-2</v>
      </c>
    </row>
    <row r="948" spans="1:3" x14ac:dyDescent="0.35">
      <c r="A948" s="1">
        <v>42284</v>
      </c>
      <c r="B948">
        <v>75.488532000000006</v>
      </c>
      <c r="C948">
        <f t="shared" si="16"/>
        <v>-7.1951627108615048E-3</v>
      </c>
    </row>
    <row r="949" spans="1:3" x14ac:dyDescent="0.35">
      <c r="A949" s="1">
        <v>42285</v>
      </c>
      <c r="B949">
        <v>75.634538000000006</v>
      </c>
      <c r="C949">
        <f t="shared" si="16"/>
        <v>1.9322800341287851E-3</v>
      </c>
    </row>
    <row r="950" spans="1:3" x14ac:dyDescent="0.35">
      <c r="A950" s="1">
        <v>42286</v>
      </c>
      <c r="B950">
        <v>76.578755000000001</v>
      </c>
      <c r="C950">
        <f t="shared" si="16"/>
        <v>1.2406657696200987E-2</v>
      </c>
    </row>
    <row r="951" spans="1:3" x14ac:dyDescent="0.35">
      <c r="A951" s="1">
        <v>42289</v>
      </c>
      <c r="B951">
        <v>77.951277000000005</v>
      </c>
      <c r="C951">
        <f t="shared" si="16"/>
        <v>1.7764289257435222E-2</v>
      </c>
    </row>
    <row r="952" spans="1:3" x14ac:dyDescent="0.35">
      <c r="A952" s="1">
        <v>42290</v>
      </c>
      <c r="B952">
        <v>77.951277000000005</v>
      </c>
      <c r="C952">
        <f t="shared" si="16"/>
        <v>0</v>
      </c>
    </row>
    <row r="953" spans="1:3" x14ac:dyDescent="0.35">
      <c r="A953" s="1">
        <v>42291</v>
      </c>
      <c r="B953">
        <v>76.520352000000003</v>
      </c>
      <c r="C953">
        <f t="shared" si="16"/>
        <v>-1.8527232999921515E-2</v>
      </c>
    </row>
    <row r="954" spans="1:3" x14ac:dyDescent="0.35">
      <c r="A954" s="1">
        <v>42292</v>
      </c>
      <c r="B954">
        <v>77.036261999999994</v>
      </c>
      <c r="C954">
        <f t="shared" si="16"/>
        <v>6.7195013974838619E-3</v>
      </c>
    </row>
    <row r="955" spans="1:3" x14ac:dyDescent="0.35">
      <c r="A955" s="1">
        <v>42293</v>
      </c>
      <c r="B955">
        <v>77.999943000000002</v>
      </c>
      <c r="C955">
        <f t="shared" si="16"/>
        <v>1.2431849856590585E-2</v>
      </c>
    </row>
    <row r="956" spans="1:3" x14ac:dyDescent="0.35">
      <c r="A956" s="1">
        <v>42296</v>
      </c>
      <c r="B956">
        <v>78.068082000000004</v>
      </c>
      <c r="C956">
        <f t="shared" si="16"/>
        <v>8.7319621465712879E-4</v>
      </c>
    </row>
    <row r="957" spans="1:3" x14ac:dyDescent="0.35">
      <c r="A957" s="1">
        <v>42297</v>
      </c>
      <c r="B957">
        <v>76.637164999999996</v>
      </c>
      <c r="C957">
        <f t="shared" si="16"/>
        <v>-1.849915028368335E-2</v>
      </c>
    </row>
    <row r="958" spans="1:3" x14ac:dyDescent="0.35">
      <c r="A958" s="1">
        <v>42298</v>
      </c>
      <c r="B958">
        <v>75.955768000000006</v>
      </c>
      <c r="C958">
        <f t="shared" si="16"/>
        <v>-8.9309709924778307E-3</v>
      </c>
    </row>
    <row r="959" spans="1:3" x14ac:dyDescent="0.35">
      <c r="A959" s="1">
        <v>42299</v>
      </c>
      <c r="B959">
        <v>75.683211999999997</v>
      </c>
      <c r="C959">
        <f t="shared" si="16"/>
        <v>-3.5948051551323783E-3</v>
      </c>
    </row>
    <row r="960" spans="1:3" x14ac:dyDescent="0.35">
      <c r="A960" s="1">
        <v>42300</v>
      </c>
      <c r="B960">
        <v>78.009680000000003</v>
      </c>
      <c r="C960">
        <f t="shared" si="16"/>
        <v>3.0276555850150579E-2</v>
      </c>
    </row>
    <row r="961" spans="1:3" x14ac:dyDescent="0.35">
      <c r="A961" s="1">
        <v>42303</v>
      </c>
      <c r="B961">
        <v>78.661867000000001</v>
      </c>
      <c r="C961">
        <f t="shared" si="16"/>
        <v>8.3255802306766748E-3</v>
      </c>
    </row>
    <row r="962" spans="1:3" x14ac:dyDescent="0.35">
      <c r="A962" s="1">
        <v>42304</v>
      </c>
      <c r="B962">
        <v>79.907841000000005</v>
      </c>
      <c r="C962">
        <f t="shared" si="16"/>
        <v>1.5715481341964765E-2</v>
      </c>
    </row>
    <row r="963" spans="1:3" x14ac:dyDescent="0.35">
      <c r="A963" s="1">
        <v>42305</v>
      </c>
      <c r="B963">
        <v>80.628174999999999</v>
      </c>
      <c r="C963">
        <f t="shared" si="16"/>
        <v>8.9741710592825697E-3</v>
      </c>
    </row>
    <row r="964" spans="1:3" x14ac:dyDescent="0.35">
      <c r="A964" s="1">
        <v>42306</v>
      </c>
      <c r="B964">
        <v>80.803389999999993</v>
      </c>
      <c r="C964">
        <f t="shared" ref="C964:C1027" si="17">LN(B964/B963)</f>
        <v>2.1707659069570766E-3</v>
      </c>
    </row>
    <row r="965" spans="1:3" x14ac:dyDescent="0.35">
      <c r="A965" s="1">
        <v>42307</v>
      </c>
      <c r="B965">
        <v>80.014916999999997</v>
      </c>
      <c r="C965">
        <f t="shared" si="17"/>
        <v>-9.8058403005787144E-3</v>
      </c>
    </row>
    <row r="966" spans="1:3" x14ac:dyDescent="0.35">
      <c r="A966" s="1">
        <v>42310</v>
      </c>
      <c r="B966">
        <v>83.859921</v>
      </c>
      <c r="C966">
        <f t="shared" si="17"/>
        <v>4.6934719903994927E-2</v>
      </c>
    </row>
    <row r="967" spans="1:3" x14ac:dyDescent="0.35">
      <c r="A967" s="1">
        <v>42311</v>
      </c>
      <c r="B967">
        <v>84.074073999999996</v>
      </c>
      <c r="C967">
        <f t="shared" si="17"/>
        <v>2.5504438941566241E-3</v>
      </c>
    </row>
    <row r="968" spans="1:3" x14ac:dyDescent="0.35">
      <c r="A968" s="1">
        <v>42312</v>
      </c>
      <c r="B968">
        <v>84.278491000000002</v>
      </c>
      <c r="C968">
        <f t="shared" si="17"/>
        <v>2.4284405819350067E-3</v>
      </c>
    </row>
    <row r="969" spans="1:3" x14ac:dyDescent="0.35">
      <c r="A969" s="1">
        <v>42313</v>
      </c>
      <c r="B969">
        <v>85.855422000000004</v>
      </c>
      <c r="C969">
        <f t="shared" si="17"/>
        <v>1.8538057845797061E-2</v>
      </c>
    </row>
    <row r="970" spans="1:3" x14ac:dyDescent="0.35">
      <c r="A970" s="1">
        <v>42314</v>
      </c>
      <c r="B970">
        <v>86.147451000000004</v>
      </c>
      <c r="C970">
        <f t="shared" si="17"/>
        <v>3.3956325903804862E-3</v>
      </c>
    </row>
    <row r="971" spans="1:3" x14ac:dyDescent="0.35">
      <c r="A971" s="1">
        <v>42317</v>
      </c>
      <c r="B971">
        <v>85.339511999999999</v>
      </c>
      <c r="C971">
        <f t="shared" si="17"/>
        <v>-9.4228151679280493E-3</v>
      </c>
    </row>
    <row r="972" spans="1:3" x14ac:dyDescent="0.35">
      <c r="A972" s="1">
        <v>42318</v>
      </c>
      <c r="B972">
        <v>85.689943</v>
      </c>
      <c r="C972">
        <f t="shared" si="17"/>
        <v>4.0979080520893258E-3</v>
      </c>
    </row>
    <row r="973" spans="1:3" x14ac:dyDescent="0.35">
      <c r="A973" s="1">
        <v>42319</v>
      </c>
      <c r="B973">
        <v>84.901477</v>
      </c>
      <c r="C973">
        <f t="shared" si="17"/>
        <v>-9.2439773887858373E-3</v>
      </c>
    </row>
    <row r="974" spans="1:3" x14ac:dyDescent="0.35">
      <c r="A974" s="1">
        <v>42320</v>
      </c>
      <c r="B974">
        <v>83.217461999999998</v>
      </c>
      <c r="C974">
        <f t="shared" si="17"/>
        <v>-2.0034284490380742E-2</v>
      </c>
    </row>
    <row r="975" spans="1:3" x14ac:dyDescent="0.35">
      <c r="A975" s="1">
        <v>42321</v>
      </c>
      <c r="B975">
        <v>83.227198000000001</v>
      </c>
      <c r="C975">
        <f t="shared" si="17"/>
        <v>1.1698783260581797E-4</v>
      </c>
    </row>
    <row r="976" spans="1:3" x14ac:dyDescent="0.35">
      <c r="A976" s="1">
        <v>42324</v>
      </c>
      <c r="B976">
        <v>83.898858000000004</v>
      </c>
      <c r="C976">
        <f t="shared" si="17"/>
        <v>8.03780849255545E-3</v>
      </c>
    </row>
    <row r="977" spans="1:3" x14ac:dyDescent="0.35">
      <c r="A977" s="1">
        <v>42325</v>
      </c>
      <c r="B977">
        <v>84.414769000000007</v>
      </c>
      <c r="C977">
        <f t="shared" si="17"/>
        <v>6.1303725065985516E-3</v>
      </c>
    </row>
    <row r="978" spans="1:3" x14ac:dyDescent="0.35">
      <c r="A978" s="1">
        <v>42326</v>
      </c>
      <c r="B978">
        <v>86.244791000000006</v>
      </c>
      <c r="C978">
        <f t="shared" si="17"/>
        <v>2.1447285439837819E-2</v>
      </c>
    </row>
    <row r="979" spans="1:3" x14ac:dyDescent="0.35">
      <c r="A979" s="1">
        <v>42327</v>
      </c>
      <c r="B979">
        <v>85.037755000000004</v>
      </c>
      <c r="C979">
        <f t="shared" si="17"/>
        <v>-1.4094325541029984E-2</v>
      </c>
    </row>
    <row r="980" spans="1:3" x14ac:dyDescent="0.35">
      <c r="A980" s="1">
        <v>42328</v>
      </c>
      <c r="B980">
        <v>85.261636999999993</v>
      </c>
      <c r="C980">
        <f t="shared" si="17"/>
        <v>2.6292769028379019E-3</v>
      </c>
    </row>
    <row r="981" spans="1:3" x14ac:dyDescent="0.35">
      <c r="A981" s="1">
        <v>42331</v>
      </c>
      <c r="B981">
        <v>85.008554000000004</v>
      </c>
      <c r="C981">
        <f t="shared" si="17"/>
        <v>-2.9727245255327991E-3</v>
      </c>
    </row>
    <row r="982" spans="1:3" x14ac:dyDescent="0.35">
      <c r="A982" s="1">
        <v>42332</v>
      </c>
      <c r="B982">
        <v>84.453705999999997</v>
      </c>
      <c r="C982">
        <f t="shared" si="17"/>
        <v>-6.5483604751032081E-3</v>
      </c>
    </row>
    <row r="983" spans="1:3" x14ac:dyDescent="0.35">
      <c r="A983" s="1">
        <v>42333</v>
      </c>
      <c r="B983">
        <v>84.667859000000007</v>
      </c>
      <c r="C983">
        <f t="shared" si="17"/>
        <v>2.5325346824929696E-3</v>
      </c>
    </row>
    <row r="984" spans="1:3" x14ac:dyDescent="0.35">
      <c r="A984" s="1">
        <v>42335</v>
      </c>
      <c r="B984">
        <v>84.969616000000002</v>
      </c>
      <c r="C984">
        <f t="shared" si="17"/>
        <v>3.5576728347204161E-3</v>
      </c>
    </row>
    <row r="985" spans="1:3" x14ac:dyDescent="0.35">
      <c r="A985" s="1">
        <v>42338</v>
      </c>
      <c r="B985">
        <v>84.541309999999996</v>
      </c>
      <c r="C985">
        <f t="shared" si="17"/>
        <v>-5.0534431211912909E-3</v>
      </c>
    </row>
    <row r="986" spans="1:3" x14ac:dyDescent="0.35">
      <c r="A986" s="1">
        <v>42339</v>
      </c>
      <c r="B986">
        <v>86.546554999999998</v>
      </c>
      <c r="C986">
        <f t="shared" si="17"/>
        <v>2.344218660632862E-2</v>
      </c>
    </row>
    <row r="987" spans="1:3" x14ac:dyDescent="0.35">
      <c r="A987" s="1">
        <v>42340</v>
      </c>
      <c r="B987">
        <v>84.969616000000002</v>
      </c>
      <c r="C987">
        <f t="shared" si="17"/>
        <v>-1.8388743485137214E-2</v>
      </c>
    </row>
    <row r="988" spans="1:3" x14ac:dyDescent="0.35">
      <c r="A988" s="1">
        <v>42341</v>
      </c>
      <c r="B988">
        <v>84.005934999999994</v>
      </c>
      <c r="C988">
        <f t="shared" si="17"/>
        <v>-1.1406282653864581E-2</v>
      </c>
    </row>
    <row r="989" spans="1:3" x14ac:dyDescent="0.35">
      <c r="A989" s="1">
        <v>42342</v>
      </c>
      <c r="B989">
        <v>86.089048000000005</v>
      </c>
      <c r="C989">
        <f t="shared" si="17"/>
        <v>2.4494751304520591E-2</v>
      </c>
    </row>
    <row r="990" spans="1:3" x14ac:dyDescent="0.35">
      <c r="A990" s="1">
        <v>42345</v>
      </c>
      <c r="B990">
        <v>86.381068999999997</v>
      </c>
      <c r="C990">
        <f t="shared" si="17"/>
        <v>3.3863405920655271E-3</v>
      </c>
    </row>
    <row r="991" spans="1:3" x14ac:dyDescent="0.35">
      <c r="A991" s="1">
        <v>42346</v>
      </c>
      <c r="B991">
        <v>86.196123999999998</v>
      </c>
      <c r="C991">
        <f t="shared" si="17"/>
        <v>-2.1433315444075725E-3</v>
      </c>
    </row>
    <row r="992" spans="1:3" x14ac:dyDescent="0.35">
      <c r="A992" s="1">
        <v>42347</v>
      </c>
      <c r="B992">
        <v>85.183768999999998</v>
      </c>
      <c r="C992">
        <f t="shared" si="17"/>
        <v>-1.1814300469356817E-2</v>
      </c>
    </row>
    <row r="993" spans="1:3" x14ac:dyDescent="0.35">
      <c r="A993" s="1">
        <v>42348</v>
      </c>
      <c r="B993">
        <v>84.823601999999994</v>
      </c>
      <c r="C993">
        <f t="shared" si="17"/>
        <v>-4.2370814479033561E-3</v>
      </c>
    </row>
    <row r="994" spans="1:3" x14ac:dyDescent="0.35">
      <c r="A994" s="1">
        <v>42349</v>
      </c>
      <c r="B994">
        <v>83.616566000000006</v>
      </c>
      <c r="C994">
        <f t="shared" si="17"/>
        <v>-1.4332171189496134E-2</v>
      </c>
    </row>
    <row r="995" spans="1:3" x14ac:dyDescent="0.35">
      <c r="A995" s="1">
        <v>42352</v>
      </c>
      <c r="B995">
        <v>84.220080999999993</v>
      </c>
      <c r="C995">
        <f t="shared" si="17"/>
        <v>7.1917261454098004E-3</v>
      </c>
    </row>
    <row r="996" spans="1:3" x14ac:dyDescent="0.35">
      <c r="A996" s="1">
        <v>42353</v>
      </c>
      <c r="B996">
        <v>84.375831000000005</v>
      </c>
      <c r="C996">
        <f t="shared" si="17"/>
        <v>1.8476135329625622E-3</v>
      </c>
    </row>
    <row r="997" spans="1:3" x14ac:dyDescent="0.35">
      <c r="A997" s="1">
        <v>42354</v>
      </c>
      <c r="B997">
        <v>85.874894999999995</v>
      </c>
      <c r="C997">
        <f t="shared" si="17"/>
        <v>1.7610529801259399E-2</v>
      </c>
    </row>
    <row r="998" spans="1:3" x14ac:dyDescent="0.35">
      <c r="A998" s="1">
        <v>42355</v>
      </c>
      <c r="B998">
        <v>85.621803999999997</v>
      </c>
      <c r="C998">
        <f t="shared" si="17"/>
        <v>-2.9515574960137601E-3</v>
      </c>
    </row>
    <row r="999" spans="1:3" x14ac:dyDescent="0.35">
      <c r="A999" s="1">
        <v>42356</v>
      </c>
      <c r="B999">
        <v>84.307692000000003</v>
      </c>
      <c r="C999">
        <f t="shared" si="17"/>
        <v>-1.5466863941539363E-2</v>
      </c>
    </row>
    <row r="1000" spans="1:3" x14ac:dyDescent="0.35">
      <c r="A1000" s="1">
        <v>42359</v>
      </c>
      <c r="B1000">
        <v>85.709416000000004</v>
      </c>
      <c r="C1000">
        <f t="shared" si="17"/>
        <v>1.6489584816772113E-2</v>
      </c>
    </row>
    <row r="1001" spans="1:3" x14ac:dyDescent="0.35">
      <c r="A1001" s="1">
        <v>42360</v>
      </c>
      <c r="B1001">
        <v>86.507617999999994</v>
      </c>
      <c r="C1001">
        <f t="shared" si="17"/>
        <v>9.2697882105553155E-3</v>
      </c>
    </row>
    <row r="1002" spans="1:3" x14ac:dyDescent="0.35">
      <c r="A1002" s="1">
        <v>42361</v>
      </c>
      <c r="B1002">
        <v>87.266881999999995</v>
      </c>
      <c r="C1002">
        <f t="shared" si="17"/>
        <v>8.7385529129962777E-3</v>
      </c>
    </row>
    <row r="1003" spans="1:3" x14ac:dyDescent="0.35">
      <c r="A1003" s="1">
        <v>42362</v>
      </c>
      <c r="B1003">
        <v>87.325284999999994</v>
      </c>
      <c r="C1003">
        <f t="shared" si="17"/>
        <v>6.6902202065447056E-4</v>
      </c>
    </row>
    <row r="1004" spans="1:3" x14ac:dyDescent="0.35">
      <c r="A1004" s="1">
        <v>42366</v>
      </c>
      <c r="B1004">
        <v>88.084548999999996</v>
      </c>
      <c r="C1004">
        <f t="shared" si="17"/>
        <v>8.6570829537358732E-3</v>
      </c>
    </row>
    <row r="1005" spans="1:3" x14ac:dyDescent="0.35">
      <c r="A1005" s="1">
        <v>42367</v>
      </c>
      <c r="B1005">
        <v>88.434979999999996</v>
      </c>
      <c r="C1005">
        <f t="shared" si="17"/>
        <v>3.9704554204252444E-3</v>
      </c>
    </row>
    <row r="1006" spans="1:3" x14ac:dyDescent="0.35">
      <c r="A1006" s="1">
        <v>42368</v>
      </c>
      <c r="B1006">
        <v>88.510256999999996</v>
      </c>
      <c r="C1006">
        <f t="shared" si="17"/>
        <v>8.5085087135046064E-4</v>
      </c>
    </row>
    <row r="1007" spans="1:3" x14ac:dyDescent="0.35">
      <c r="A1007" s="1">
        <v>42369</v>
      </c>
      <c r="B1007">
        <v>87.268724000000006</v>
      </c>
      <c r="C1007">
        <f t="shared" si="17"/>
        <v>-1.4126303825199612E-2</v>
      </c>
    </row>
    <row r="1008" spans="1:3" x14ac:dyDescent="0.35">
      <c r="A1008" s="1">
        <v>42373</v>
      </c>
      <c r="B1008">
        <v>85.978316000000007</v>
      </c>
      <c r="C1008">
        <f t="shared" si="17"/>
        <v>-1.4897014851971896E-2</v>
      </c>
    </row>
    <row r="1009" spans="1:3" x14ac:dyDescent="0.35">
      <c r="A1009" s="1">
        <v>42374</v>
      </c>
      <c r="B1009">
        <v>87.669535999999994</v>
      </c>
      <c r="C1009">
        <f t="shared" si="17"/>
        <v>1.9479348085954213E-2</v>
      </c>
    </row>
    <row r="1010" spans="1:3" x14ac:dyDescent="0.35">
      <c r="A1010" s="1">
        <v>42375</v>
      </c>
      <c r="B1010">
        <v>85.284233999999998</v>
      </c>
      <c r="C1010">
        <f t="shared" si="17"/>
        <v>-2.7584865609323168E-2</v>
      </c>
    </row>
    <row r="1011" spans="1:3" x14ac:dyDescent="0.35">
      <c r="A1011" s="1">
        <v>42376</v>
      </c>
      <c r="B1011">
        <v>83.094453000000001</v>
      </c>
      <c r="C1011">
        <f t="shared" si="17"/>
        <v>-2.601165867180362E-2</v>
      </c>
    </row>
    <row r="1012" spans="1:3" x14ac:dyDescent="0.35">
      <c r="A1012" s="1">
        <v>42377</v>
      </c>
      <c r="B1012">
        <v>81.980009999999993</v>
      </c>
      <c r="C1012">
        <f t="shared" si="17"/>
        <v>-1.3502511673779846E-2</v>
      </c>
    </row>
    <row r="1013" spans="1:3" x14ac:dyDescent="0.35">
      <c r="A1013" s="1">
        <v>42380</v>
      </c>
      <c r="B1013">
        <v>77.492906000000005</v>
      </c>
      <c r="C1013">
        <f t="shared" si="17"/>
        <v>-5.62890403713526E-2</v>
      </c>
    </row>
    <row r="1014" spans="1:3" x14ac:dyDescent="0.35">
      <c r="A1014" s="1">
        <v>42381</v>
      </c>
      <c r="B1014">
        <v>78.099008999999995</v>
      </c>
      <c r="C1014">
        <f t="shared" si="17"/>
        <v>7.7909712188982882E-3</v>
      </c>
    </row>
    <row r="1015" spans="1:3" x14ac:dyDescent="0.35">
      <c r="A1015" s="1">
        <v>42382</v>
      </c>
      <c r="B1015">
        <v>76.417567000000005</v>
      </c>
      <c r="C1015">
        <f t="shared" si="17"/>
        <v>-2.1764763608150221E-2</v>
      </c>
    </row>
    <row r="1016" spans="1:3" x14ac:dyDescent="0.35">
      <c r="A1016" s="1">
        <v>42383</v>
      </c>
      <c r="B1016">
        <v>79.946637999999993</v>
      </c>
      <c r="C1016">
        <f t="shared" si="17"/>
        <v>4.5146782817181499E-2</v>
      </c>
    </row>
    <row r="1017" spans="1:3" x14ac:dyDescent="0.35">
      <c r="A1017" s="1">
        <v>42384</v>
      </c>
      <c r="B1017">
        <v>79.418743000000006</v>
      </c>
      <c r="C1017">
        <f t="shared" si="17"/>
        <v>-6.6249887834233584E-3</v>
      </c>
    </row>
    <row r="1018" spans="1:3" x14ac:dyDescent="0.35">
      <c r="A1018" s="1">
        <v>42388</v>
      </c>
      <c r="B1018">
        <v>79.751125000000002</v>
      </c>
      <c r="C1018">
        <f t="shared" si="17"/>
        <v>4.1764498182205708E-3</v>
      </c>
    </row>
    <row r="1019" spans="1:3" x14ac:dyDescent="0.35">
      <c r="A1019" s="1">
        <v>42389</v>
      </c>
      <c r="B1019">
        <v>78.480266</v>
      </c>
      <c r="C1019">
        <f t="shared" si="17"/>
        <v>-1.60636434985926E-2</v>
      </c>
    </row>
    <row r="1020" spans="1:3" x14ac:dyDescent="0.35">
      <c r="A1020" s="1">
        <v>42390</v>
      </c>
      <c r="B1020">
        <v>78.284751999999997</v>
      </c>
      <c r="C1020">
        <f t="shared" si="17"/>
        <v>-2.4943588035841384E-3</v>
      </c>
    </row>
    <row r="1021" spans="1:3" x14ac:dyDescent="0.35">
      <c r="A1021" s="1">
        <v>42391</v>
      </c>
      <c r="B1021">
        <v>79.760895000000005</v>
      </c>
      <c r="C1021">
        <f t="shared" si="17"/>
        <v>1.8680500907764151E-2</v>
      </c>
    </row>
    <row r="1022" spans="1:3" x14ac:dyDescent="0.35">
      <c r="A1022" s="1">
        <v>42394</v>
      </c>
      <c r="B1022">
        <v>79.379638999999997</v>
      </c>
      <c r="C1022">
        <f t="shared" si="17"/>
        <v>-4.7914471545622657E-3</v>
      </c>
    </row>
    <row r="1023" spans="1:3" x14ac:dyDescent="0.35">
      <c r="A1023" s="1">
        <v>42395</v>
      </c>
      <c r="B1023">
        <v>80.855789999999999</v>
      </c>
      <c r="C1023">
        <f t="shared" si="17"/>
        <v>1.8425297959579881E-2</v>
      </c>
    </row>
    <row r="1024" spans="1:3" x14ac:dyDescent="0.35">
      <c r="A1024" s="1">
        <v>42396</v>
      </c>
      <c r="B1024">
        <v>79.917311999999995</v>
      </c>
      <c r="C1024">
        <f t="shared" si="17"/>
        <v>-1.1674697418093009E-2</v>
      </c>
    </row>
    <row r="1025" spans="1:3" x14ac:dyDescent="0.35">
      <c r="A1025" s="1">
        <v>42397</v>
      </c>
      <c r="B1025">
        <v>77.228961999999996</v>
      </c>
      <c r="C1025">
        <f t="shared" si="17"/>
        <v>-3.4217958023103331E-2</v>
      </c>
    </row>
    <row r="1026" spans="1:3" x14ac:dyDescent="0.35">
      <c r="A1026" s="1">
        <v>42398</v>
      </c>
      <c r="B1026">
        <v>79.545833999999999</v>
      </c>
      <c r="C1026">
        <f t="shared" si="17"/>
        <v>2.9558841715642721E-2</v>
      </c>
    </row>
    <row r="1027" spans="1:3" x14ac:dyDescent="0.35">
      <c r="A1027" s="1">
        <v>42401</v>
      </c>
      <c r="B1027">
        <v>78.011031000000003</v>
      </c>
      <c r="C1027">
        <f t="shared" si="17"/>
        <v>-1.9483144066366188E-2</v>
      </c>
    </row>
    <row r="1028" spans="1:3" x14ac:dyDescent="0.35">
      <c r="A1028" s="1">
        <v>42402</v>
      </c>
      <c r="B1028">
        <v>75.987437</v>
      </c>
      <c r="C1028">
        <f t="shared" ref="C1028:C1091" si="18">LN(B1028/B1027)</f>
        <v>-2.6282215776447918E-2</v>
      </c>
    </row>
    <row r="1029" spans="1:3" x14ac:dyDescent="0.35">
      <c r="A1029" s="1">
        <v>42403</v>
      </c>
      <c r="B1029">
        <v>75.596401999999998</v>
      </c>
      <c r="C1029">
        <f t="shared" si="18"/>
        <v>-5.1593345304350238E-3</v>
      </c>
    </row>
    <row r="1030" spans="1:3" x14ac:dyDescent="0.35">
      <c r="A1030" s="1">
        <v>42404</v>
      </c>
      <c r="B1030">
        <v>74.882763999999995</v>
      </c>
      <c r="C1030">
        <f t="shared" si="18"/>
        <v>-9.4849455790780128E-3</v>
      </c>
    </row>
    <row r="1031" spans="1:3" x14ac:dyDescent="0.35">
      <c r="A1031" s="1">
        <v>42405</v>
      </c>
      <c r="B1031">
        <v>74.892542000000006</v>
      </c>
      <c r="C1031">
        <f t="shared" si="18"/>
        <v>1.3056892053901965E-4</v>
      </c>
    </row>
    <row r="1032" spans="1:3" x14ac:dyDescent="0.35">
      <c r="A1032" s="1">
        <v>42408</v>
      </c>
      <c r="B1032">
        <v>74.452633000000006</v>
      </c>
      <c r="C1032">
        <f t="shared" si="18"/>
        <v>-5.8911882796756215E-3</v>
      </c>
    </row>
    <row r="1033" spans="1:3" x14ac:dyDescent="0.35">
      <c r="A1033" s="1">
        <v>42409</v>
      </c>
      <c r="B1033">
        <v>74.931646000000001</v>
      </c>
      <c r="C1033">
        <f t="shared" si="18"/>
        <v>6.4131867821860871E-3</v>
      </c>
    </row>
    <row r="1034" spans="1:3" x14ac:dyDescent="0.35">
      <c r="A1034" s="1">
        <v>42410</v>
      </c>
      <c r="B1034">
        <v>76.466449999999995</v>
      </c>
      <c r="C1034">
        <f t="shared" si="18"/>
        <v>2.0275771240203581E-2</v>
      </c>
    </row>
    <row r="1035" spans="1:3" x14ac:dyDescent="0.35">
      <c r="A1035" s="1">
        <v>42411</v>
      </c>
      <c r="B1035">
        <v>75.391110999999995</v>
      </c>
      <c r="C1035">
        <f t="shared" si="18"/>
        <v>-1.4162705726999613E-2</v>
      </c>
    </row>
    <row r="1036" spans="1:3" x14ac:dyDescent="0.35">
      <c r="A1036" s="1">
        <v>42412</v>
      </c>
      <c r="B1036">
        <v>77.082323000000002</v>
      </c>
      <c r="C1036">
        <f t="shared" si="18"/>
        <v>2.2184603793993393E-2</v>
      </c>
    </row>
    <row r="1037" spans="1:3" x14ac:dyDescent="0.35">
      <c r="A1037" s="1">
        <v>42416</v>
      </c>
      <c r="B1037">
        <v>77.981696999999997</v>
      </c>
      <c r="C1037">
        <f t="shared" si="18"/>
        <v>1.1600164696416315E-2</v>
      </c>
    </row>
    <row r="1038" spans="1:3" x14ac:dyDescent="0.35">
      <c r="A1038" s="1">
        <v>42417</v>
      </c>
      <c r="B1038">
        <v>79.164576999999994</v>
      </c>
      <c r="C1038">
        <f t="shared" si="18"/>
        <v>1.5054793360821073E-2</v>
      </c>
    </row>
    <row r="1039" spans="1:3" x14ac:dyDescent="0.35">
      <c r="A1039" s="1">
        <v>42418</v>
      </c>
      <c r="B1039">
        <v>79.184126000000006</v>
      </c>
      <c r="C1039">
        <f t="shared" si="18"/>
        <v>2.469107700784855E-4</v>
      </c>
    </row>
    <row r="1040" spans="1:3" x14ac:dyDescent="0.35">
      <c r="A1040" s="1">
        <v>42419</v>
      </c>
      <c r="B1040">
        <v>79.017938999999998</v>
      </c>
      <c r="C1040">
        <f t="shared" si="18"/>
        <v>-2.1009468002685379E-3</v>
      </c>
    </row>
    <row r="1041" spans="1:3" x14ac:dyDescent="0.35">
      <c r="A1041" s="1">
        <v>42422</v>
      </c>
      <c r="B1041">
        <v>79.633812000000006</v>
      </c>
      <c r="C1041">
        <f t="shared" si="18"/>
        <v>7.7638738902562092E-3</v>
      </c>
    </row>
    <row r="1042" spans="1:3" x14ac:dyDescent="0.35">
      <c r="A1042" s="1">
        <v>42423</v>
      </c>
      <c r="B1042">
        <v>79.379638999999997</v>
      </c>
      <c r="C1042">
        <f t="shared" si="18"/>
        <v>-3.1968769292493593E-3</v>
      </c>
    </row>
    <row r="1043" spans="1:3" x14ac:dyDescent="0.35">
      <c r="A1043" s="1">
        <v>42424</v>
      </c>
      <c r="B1043">
        <v>80.298568000000003</v>
      </c>
      <c r="C1043">
        <f t="shared" si="18"/>
        <v>1.1509888068371218E-2</v>
      </c>
    </row>
    <row r="1044" spans="1:3" x14ac:dyDescent="0.35">
      <c r="A1044" s="1">
        <v>42425</v>
      </c>
      <c r="B1044">
        <v>80.816686000000004</v>
      </c>
      <c r="C1044">
        <f t="shared" si="18"/>
        <v>6.4316664398798365E-3</v>
      </c>
    </row>
    <row r="1045" spans="1:3" x14ac:dyDescent="0.35">
      <c r="A1045" s="1">
        <v>42426</v>
      </c>
      <c r="B1045">
        <v>81.168616</v>
      </c>
      <c r="C1045">
        <f t="shared" si="18"/>
        <v>4.345215885444279E-3</v>
      </c>
    </row>
    <row r="1046" spans="1:3" x14ac:dyDescent="0.35">
      <c r="A1046" s="1">
        <v>42429</v>
      </c>
      <c r="B1046">
        <v>79.868430000000004</v>
      </c>
      <c r="C1046">
        <f t="shared" si="18"/>
        <v>-1.6148014199683976E-2</v>
      </c>
    </row>
    <row r="1047" spans="1:3" x14ac:dyDescent="0.35">
      <c r="A1047" s="1">
        <v>42430</v>
      </c>
      <c r="B1047">
        <v>81.021977000000007</v>
      </c>
      <c r="C1047">
        <f t="shared" si="18"/>
        <v>1.4339783065644617E-2</v>
      </c>
    </row>
    <row r="1048" spans="1:3" x14ac:dyDescent="0.35">
      <c r="A1048" s="1">
        <v>42431</v>
      </c>
      <c r="B1048">
        <v>81.295705999999996</v>
      </c>
      <c r="C1048">
        <f t="shared" si="18"/>
        <v>3.3727595715346346E-3</v>
      </c>
    </row>
    <row r="1049" spans="1:3" x14ac:dyDescent="0.35">
      <c r="A1049" s="1">
        <v>42432</v>
      </c>
      <c r="B1049">
        <v>81.735614999999996</v>
      </c>
      <c r="C1049">
        <f t="shared" si="18"/>
        <v>5.3966325605070559E-3</v>
      </c>
    </row>
    <row r="1050" spans="1:3" x14ac:dyDescent="0.35">
      <c r="A1050" s="1">
        <v>42433</v>
      </c>
      <c r="B1050">
        <v>81.637857999999994</v>
      </c>
      <c r="C1050">
        <f t="shared" si="18"/>
        <v>-1.1967305324654075E-3</v>
      </c>
    </row>
    <row r="1051" spans="1:3" x14ac:dyDescent="0.35">
      <c r="A1051" s="1">
        <v>42436</v>
      </c>
      <c r="B1051">
        <v>82.263509999999997</v>
      </c>
      <c r="C1051">
        <f t="shared" si="18"/>
        <v>7.6345310174155715E-3</v>
      </c>
    </row>
    <row r="1052" spans="1:3" x14ac:dyDescent="0.35">
      <c r="A1052" s="1">
        <v>42437</v>
      </c>
      <c r="B1052">
        <v>80.855789999999999</v>
      </c>
      <c r="C1052">
        <f t="shared" si="18"/>
        <v>-1.726043391706809E-2</v>
      </c>
    </row>
    <row r="1053" spans="1:3" x14ac:dyDescent="0.35">
      <c r="A1053" s="1">
        <v>42438</v>
      </c>
      <c r="B1053">
        <v>81.315253999999996</v>
      </c>
      <c r="C1053">
        <f t="shared" si="18"/>
        <v>5.6664274713206274E-3</v>
      </c>
    </row>
    <row r="1054" spans="1:3" x14ac:dyDescent="0.35">
      <c r="A1054" s="1">
        <v>42439</v>
      </c>
      <c r="B1054">
        <v>80.474532999999994</v>
      </c>
      <c r="C1054">
        <f t="shared" si="18"/>
        <v>-1.0392850906844468E-2</v>
      </c>
    </row>
    <row r="1055" spans="1:3" x14ac:dyDescent="0.35">
      <c r="A1055" s="1">
        <v>42440</v>
      </c>
      <c r="B1055">
        <v>81.999559000000005</v>
      </c>
      <c r="C1055">
        <f t="shared" si="18"/>
        <v>1.8773095077400655E-2</v>
      </c>
    </row>
    <row r="1056" spans="1:3" x14ac:dyDescent="0.35">
      <c r="A1056" s="1">
        <v>42443</v>
      </c>
      <c r="B1056">
        <v>81.735614999999996</v>
      </c>
      <c r="C1056">
        <f t="shared" si="18"/>
        <v>-3.2240382097588486E-3</v>
      </c>
    </row>
    <row r="1057" spans="1:3" x14ac:dyDescent="0.35">
      <c r="A1057" s="1">
        <v>42444</v>
      </c>
      <c r="B1057">
        <v>78.626903999999996</v>
      </c>
      <c r="C1057">
        <f t="shared" si="18"/>
        <v>-3.8775900047639228E-2</v>
      </c>
    </row>
    <row r="1058" spans="1:3" x14ac:dyDescent="0.35">
      <c r="A1058" s="1">
        <v>42445</v>
      </c>
      <c r="B1058">
        <v>79.281881999999996</v>
      </c>
      <c r="C1058">
        <f t="shared" si="18"/>
        <v>8.2956974441928833E-3</v>
      </c>
    </row>
    <row r="1059" spans="1:3" x14ac:dyDescent="0.35">
      <c r="A1059" s="1">
        <v>42446</v>
      </c>
      <c r="B1059">
        <v>77.952370999999999</v>
      </c>
      <c r="C1059">
        <f t="shared" si="18"/>
        <v>-1.6911616412673709E-2</v>
      </c>
    </row>
    <row r="1060" spans="1:3" x14ac:dyDescent="0.35">
      <c r="A1060" s="1">
        <v>42447</v>
      </c>
      <c r="B1060">
        <v>79.047264999999996</v>
      </c>
      <c r="C1060">
        <f t="shared" si="18"/>
        <v>1.3947952726340944E-2</v>
      </c>
    </row>
    <row r="1061" spans="1:3" x14ac:dyDescent="0.35">
      <c r="A1061" s="1">
        <v>42450</v>
      </c>
      <c r="B1061">
        <v>79.037486999999999</v>
      </c>
      <c r="C1061">
        <f t="shared" si="18"/>
        <v>-1.2370579564137906E-4</v>
      </c>
    </row>
    <row r="1062" spans="1:3" x14ac:dyDescent="0.35">
      <c r="A1062" s="1">
        <v>42451</v>
      </c>
      <c r="B1062">
        <v>79.340541999999999</v>
      </c>
      <c r="C1062">
        <f t="shared" si="18"/>
        <v>3.8269875157283524E-3</v>
      </c>
    </row>
    <row r="1063" spans="1:3" x14ac:dyDescent="0.35">
      <c r="A1063" s="1">
        <v>42452</v>
      </c>
      <c r="B1063">
        <v>79.457847000000001</v>
      </c>
      <c r="C1063">
        <f t="shared" si="18"/>
        <v>1.4774082038974429E-3</v>
      </c>
    </row>
    <row r="1064" spans="1:3" x14ac:dyDescent="0.35">
      <c r="A1064" s="1">
        <v>42453</v>
      </c>
      <c r="B1064">
        <v>79.653368</v>
      </c>
      <c r="C1064">
        <f t="shared" si="18"/>
        <v>2.4576658334763855E-3</v>
      </c>
    </row>
    <row r="1065" spans="1:3" x14ac:dyDescent="0.35">
      <c r="A1065" s="1">
        <v>42457</v>
      </c>
      <c r="B1065">
        <v>78.959278999999995</v>
      </c>
      <c r="C1065">
        <f t="shared" si="18"/>
        <v>-8.7520565810709702E-3</v>
      </c>
    </row>
    <row r="1066" spans="1:3" x14ac:dyDescent="0.35">
      <c r="A1066" s="1">
        <v>42458</v>
      </c>
      <c r="B1066">
        <v>79.985742000000002</v>
      </c>
      <c r="C1066">
        <f t="shared" si="18"/>
        <v>1.291612991205638E-2</v>
      </c>
    </row>
    <row r="1067" spans="1:3" x14ac:dyDescent="0.35">
      <c r="A1067" s="1">
        <v>42459</v>
      </c>
      <c r="B1067">
        <v>80.326573999999994</v>
      </c>
      <c r="C1067">
        <f t="shared" si="18"/>
        <v>4.2521064137289247E-3</v>
      </c>
    </row>
    <row r="1068" spans="1:3" x14ac:dyDescent="0.35">
      <c r="A1068" s="1">
        <v>42460</v>
      </c>
      <c r="B1068">
        <v>80.493550999999997</v>
      </c>
      <c r="C1068">
        <f t="shared" si="18"/>
        <v>2.0765692105058566E-3</v>
      </c>
    </row>
    <row r="1069" spans="1:3" x14ac:dyDescent="0.35">
      <c r="A1069" s="1">
        <v>42461</v>
      </c>
      <c r="B1069">
        <v>80.699825000000004</v>
      </c>
      <c r="C1069">
        <f t="shared" si="18"/>
        <v>2.5593373339954256E-3</v>
      </c>
    </row>
    <row r="1070" spans="1:3" x14ac:dyDescent="0.35">
      <c r="A1070" s="1">
        <v>42464</v>
      </c>
      <c r="B1070">
        <v>81.65258</v>
      </c>
      <c r="C1070">
        <f t="shared" si="18"/>
        <v>1.1737010454473994E-2</v>
      </c>
    </row>
    <row r="1071" spans="1:3" x14ac:dyDescent="0.35">
      <c r="A1071" s="1">
        <v>42465</v>
      </c>
      <c r="B1071">
        <v>79.864925999999997</v>
      </c>
      <c r="C1071">
        <f t="shared" si="18"/>
        <v>-2.2136634524708623E-2</v>
      </c>
    </row>
    <row r="1072" spans="1:3" x14ac:dyDescent="0.35">
      <c r="A1072" s="1">
        <v>42466</v>
      </c>
      <c r="B1072">
        <v>82.566051999999999</v>
      </c>
      <c r="C1072">
        <f t="shared" si="18"/>
        <v>3.3261820632277644E-2</v>
      </c>
    </row>
    <row r="1073" spans="1:3" x14ac:dyDescent="0.35">
      <c r="A1073" s="1">
        <v>42467</v>
      </c>
      <c r="B1073">
        <v>82.271388000000002</v>
      </c>
      <c r="C1073">
        <f t="shared" si="18"/>
        <v>-3.5752109941707588E-3</v>
      </c>
    </row>
    <row r="1074" spans="1:3" x14ac:dyDescent="0.35">
      <c r="A1074" s="1">
        <v>42468</v>
      </c>
      <c r="B1074">
        <v>81.524893000000006</v>
      </c>
      <c r="C1074">
        <f t="shared" si="18"/>
        <v>-9.1149831223340024E-3</v>
      </c>
    </row>
    <row r="1075" spans="1:3" x14ac:dyDescent="0.35">
      <c r="A1075" s="1">
        <v>42471</v>
      </c>
      <c r="B1075">
        <v>80.739108000000002</v>
      </c>
      <c r="C1075">
        <f t="shared" si="18"/>
        <v>-9.685341637698212E-3</v>
      </c>
    </row>
    <row r="1076" spans="1:3" x14ac:dyDescent="0.35">
      <c r="A1076" s="1">
        <v>42472</v>
      </c>
      <c r="B1076">
        <v>81.092709999999997</v>
      </c>
      <c r="C1076">
        <f t="shared" si="18"/>
        <v>4.3700004992234445E-3</v>
      </c>
    </row>
    <row r="1077" spans="1:3" x14ac:dyDescent="0.35">
      <c r="A1077" s="1">
        <v>42473</v>
      </c>
      <c r="B1077">
        <v>82.379433000000006</v>
      </c>
      <c r="C1077">
        <f t="shared" si="18"/>
        <v>1.57427381905073E-2</v>
      </c>
    </row>
    <row r="1078" spans="1:3" x14ac:dyDescent="0.35">
      <c r="A1078" s="1">
        <v>42474</v>
      </c>
      <c r="B1078">
        <v>82.418723</v>
      </c>
      <c r="C1078">
        <f t="shared" si="18"/>
        <v>4.7682573273958136E-4</v>
      </c>
    </row>
    <row r="1079" spans="1:3" x14ac:dyDescent="0.35">
      <c r="A1079" s="1">
        <v>42475</v>
      </c>
      <c r="B1079">
        <v>82.752677000000006</v>
      </c>
      <c r="C1079">
        <f t="shared" si="18"/>
        <v>4.0437322086204009E-3</v>
      </c>
    </row>
    <row r="1080" spans="1:3" x14ac:dyDescent="0.35">
      <c r="A1080" s="1">
        <v>42478</v>
      </c>
      <c r="B1080">
        <v>83.066990000000004</v>
      </c>
      <c r="C1080">
        <f t="shared" si="18"/>
        <v>3.7910265063915869E-3</v>
      </c>
    </row>
    <row r="1081" spans="1:3" x14ac:dyDescent="0.35">
      <c r="A1081" s="1">
        <v>42479</v>
      </c>
      <c r="B1081">
        <v>84.068859000000003</v>
      </c>
      <c r="C1081">
        <f t="shared" si="18"/>
        <v>1.1988822338319376E-2</v>
      </c>
    </row>
    <row r="1082" spans="1:3" x14ac:dyDescent="0.35">
      <c r="A1082" s="1">
        <v>42480</v>
      </c>
      <c r="B1082">
        <v>85.650245999999996</v>
      </c>
      <c r="C1082">
        <f t="shared" si="18"/>
        <v>1.8635883888328847E-2</v>
      </c>
    </row>
    <row r="1083" spans="1:3" x14ac:dyDescent="0.35">
      <c r="A1083" s="1">
        <v>42481</v>
      </c>
      <c r="B1083">
        <v>85.277001999999996</v>
      </c>
      <c r="C1083">
        <f t="shared" si="18"/>
        <v>-4.3672919047695255E-3</v>
      </c>
    </row>
    <row r="1084" spans="1:3" x14ac:dyDescent="0.35">
      <c r="A1084" s="1">
        <v>42482</v>
      </c>
      <c r="B1084">
        <v>85.365405999999993</v>
      </c>
      <c r="C1084">
        <f t="shared" si="18"/>
        <v>1.036131744096992E-3</v>
      </c>
    </row>
    <row r="1085" spans="1:3" x14ac:dyDescent="0.35">
      <c r="A1085" s="1">
        <v>42485</v>
      </c>
      <c r="B1085">
        <v>84.815353999999999</v>
      </c>
      <c r="C1085">
        <f t="shared" si="18"/>
        <v>-6.4643490304578553E-3</v>
      </c>
    </row>
    <row r="1086" spans="1:3" x14ac:dyDescent="0.35">
      <c r="A1086" s="1">
        <v>42486</v>
      </c>
      <c r="B1086">
        <v>85.041269</v>
      </c>
      <c r="C1086">
        <f t="shared" si="18"/>
        <v>2.6600685828290374E-3</v>
      </c>
    </row>
    <row r="1087" spans="1:3" x14ac:dyDescent="0.35">
      <c r="A1087" s="1">
        <v>42487</v>
      </c>
      <c r="B1087">
        <v>85.001979000000006</v>
      </c>
      <c r="C1087">
        <f t="shared" si="18"/>
        <v>-4.6211773959059678E-4</v>
      </c>
    </row>
    <row r="1088" spans="1:3" x14ac:dyDescent="0.35">
      <c r="A1088" s="1">
        <v>42488</v>
      </c>
      <c r="B1088">
        <v>77.114693000000003</v>
      </c>
      <c r="C1088">
        <f t="shared" si="18"/>
        <v>-9.7380705471811949E-2</v>
      </c>
    </row>
    <row r="1089" spans="1:3" x14ac:dyDescent="0.35">
      <c r="A1089" s="1">
        <v>42489</v>
      </c>
      <c r="B1089">
        <v>77.065578000000002</v>
      </c>
      <c r="C1089">
        <f t="shared" si="18"/>
        <v>-6.3711136765814112E-4</v>
      </c>
    </row>
    <row r="1090" spans="1:3" x14ac:dyDescent="0.35">
      <c r="A1090" s="1">
        <v>42492</v>
      </c>
      <c r="B1090">
        <v>78.087096000000003</v>
      </c>
      <c r="C1090">
        <f t="shared" si="18"/>
        <v>1.3168097390178856E-2</v>
      </c>
    </row>
    <row r="1091" spans="1:3" x14ac:dyDescent="0.35">
      <c r="A1091" s="1">
        <v>42493</v>
      </c>
      <c r="B1091">
        <v>77.831715000000003</v>
      </c>
      <c r="C1091">
        <f t="shared" si="18"/>
        <v>-3.2758231894776816E-3</v>
      </c>
    </row>
    <row r="1092" spans="1:3" x14ac:dyDescent="0.35">
      <c r="A1092" s="1">
        <v>42494</v>
      </c>
      <c r="B1092">
        <v>76.132464999999996</v>
      </c>
      <c r="C1092">
        <f t="shared" ref="C1092:C1155" si="19">LN(B1092/B1091)</f>
        <v>-2.2074212313827873E-2</v>
      </c>
    </row>
    <row r="1093" spans="1:3" x14ac:dyDescent="0.35">
      <c r="A1093" s="1">
        <v>42495</v>
      </c>
      <c r="B1093">
        <v>77.153982999999997</v>
      </c>
      <c r="C1093">
        <f t="shared" si="19"/>
        <v>1.3328420558157703E-2</v>
      </c>
    </row>
    <row r="1094" spans="1:3" x14ac:dyDescent="0.35">
      <c r="A1094" s="1">
        <v>42496</v>
      </c>
      <c r="B1094">
        <v>75.484190999999996</v>
      </c>
      <c r="C1094">
        <f t="shared" si="19"/>
        <v>-2.1879960576586088E-2</v>
      </c>
    </row>
    <row r="1095" spans="1:3" x14ac:dyDescent="0.35">
      <c r="A1095" s="1">
        <v>42499</v>
      </c>
      <c r="B1095">
        <v>77.075402999999994</v>
      </c>
      <c r="C1095">
        <f t="shared" si="19"/>
        <v>2.0860958830711835E-2</v>
      </c>
    </row>
    <row r="1096" spans="1:3" x14ac:dyDescent="0.35">
      <c r="A1096" s="1">
        <v>42500</v>
      </c>
      <c r="B1096">
        <v>77.075402999999994</v>
      </c>
      <c r="C1096">
        <f t="shared" si="19"/>
        <v>0</v>
      </c>
    </row>
    <row r="1097" spans="1:3" x14ac:dyDescent="0.35">
      <c r="A1097" s="1">
        <v>42501</v>
      </c>
      <c r="B1097">
        <v>75.592236999999997</v>
      </c>
      <c r="C1097">
        <f t="shared" si="19"/>
        <v>-1.9430609704097043E-2</v>
      </c>
    </row>
    <row r="1098" spans="1:3" x14ac:dyDescent="0.35">
      <c r="A1098" s="1">
        <v>42502</v>
      </c>
      <c r="B1098">
        <v>75.631527000000006</v>
      </c>
      <c r="C1098">
        <f t="shared" si="19"/>
        <v>5.1962733693200372E-4</v>
      </c>
    </row>
    <row r="1099" spans="1:3" x14ac:dyDescent="0.35">
      <c r="A1099" s="1">
        <v>42503</v>
      </c>
      <c r="B1099">
        <v>74.894856000000004</v>
      </c>
      <c r="C1099">
        <f t="shared" si="19"/>
        <v>-9.788010137684015E-3</v>
      </c>
    </row>
    <row r="1100" spans="1:3" x14ac:dyDescent="0.35">
      <c r="A1100" s="1">
        <v>42506</v>
      </c>
      <c r="B1100">
        <v>76.014595</v>
      </c>
      <c r="C1100">
        <f t="shared" si="19"/>
        <v>1.4840151395730429E-2</v>
      </c>
    </row>
    <row r="1101" spans="1:3" x14ac:dyDescent="0.35">
      <c r="A1101" s="1">
        <v>42507</v>
      </c>
      <c r="B1101">
        <v>75.729748000000001</v>
      </c>
      <c r="C1101">
        <f t="shared" si="19"/>
        <v>-3.7543058138516197E-3</v>
      </c>
    </row>
    <row r="1102" spans="1:3" x14ac:dyDescent="0.35">
      <c r="A1102" s="1">
        <v>42508</v>
      </c>
      <c r="B1102">
        <v>76.446777999999995</v>
      </c>
      <c r="C1102">
        <f t="shared" si="19"/>
        <v>9.4237307850568164E-3</v>
      </c>
    </row>
    <row r="1103" spans="1:3" x14ac:dyDescent="0.35">
      <c r="A1103" s="1">
        <v>42509</v>
      </c>
      <c r="B1103">
        <v>75.955663999999999</v>
      </c>
      <c r="C1103">
        <f t="shared" si="19"/>
        <v>-6.4449846542860281E-3</v>
      </c>
    </row>
    <row r="1104" spans="1:3" x14ac:dyDescent="0.35">
      <c r="A1104" s="1">
        <v>42510</v>
      </c>
      <c r="B1104">
        <v>76.034244000000001</v>
      </c>
      <c r="C1104">
        <f t="shared" si="19"/>
        <v>1.0340161137726038E-3</v>
      </c>
    </row>
    <row r="1105" spans="1:3" x14ac:dyDescent="0.35">
      <c r="A1105" s="1">
        <v>42513</v>
      </c>
      <c r="B1105">
        <v>75.376146000000006</v>
      </c>
      <c r="C1105">
        <f t="shared" si="19"/>
        <v>-8.692958841617927E-3</v>
      </c>
    </row>
    <row r="1106" spans="1:3" x14ac:dyDescent="0.35">
      <c r="A1106" s="1">
        <v>42514</v>
      </c>
      <c r="B1106">
        <v>76.083350999999993</v>
      </c>
      <c r="C1106">
        <f t="shared" si="19"/>
        <v>9.3386040966047714E-3</v>
      </c>
    </row>
    <row r="1107" spans="1:3" x14ac:dyDescent="0.35">
      <c r="A1107" s="1">
        <v>42515</v>
      </c>
      <c r="B1107">
        <v>75.366328999999993</v>
      </c>
      <c r="C1107">
        <f t="shared" si="19"/>
        <v>-9.4688527211400104E-3</v>
      </c>
    </row>
    <row r="1108" spans="1:3" x14ac:dyDescent="0.35">
      <c r="A1108" s="1">
        <v>42516</v>
      </c>
      <c r="B1108">
        <v>75.916374000000005</v>
      </c>
      <c r="C1108">
        <f t="shared" si="19"/>
        <v>7.2717820729116655E-3</v>
      </c>
    </row>
    <row r="1109" spans="1:3" x14ac:dyDescent="0.35">
      <c r="A1109" s="1">
        <v>42517</v>
      </c>
      <c r="B1109">
        <v>76.761089999999996</v>
      </c>
      <c r="C1109">
        <f t="shared" si="19"/>
        <v>1.1065478782653326E-2</v>
      </c>
    </row>
    <row r="1110" spans="1:3" x14ac:dyDescent="0.35">
      <c r="A1110" s="1">
        <v>42521</v>
      </c>
      <c r="B1110">
        <v>77.546868000000003</v>
      </c>
      <c r="C1110">
        <f t="shared" si="19"/>
        <v>1.0184630816882334E-2</v>
      </c>
    </row>
    <row r="1111" spans="1:3" x14ac:dyDescent="0.35">
      <c r="A1111" s="1">
        <v>42522</v>
      </c>
      <c r="B1111">
        <v>77.320959999999999</v>
      </c>
      <c r="C1111">
        <f t="shared" si="19"/>
        <v>-2.9174317629470465E-3</v>
      </c>
    </row>
    <row r="1112" spans="1:3" x14ac:dyDescent="0.35">
      <c r="A1112" s="1">
        <v>42523</v>
      </c>
      <c r="B1112">
        <v>78.470163999999997</v>
      </c>
      <c r="C1112">
        <f t="shared" si="19"/>
        <v>1.4753405911052411E-2</v>
      </c>
    </row>
    <row r="1113" spans="1:3" x14ac:dyDescent="0.35">
      <c r="A1113" s="1">
        <v>42524</v>
      </c>
      <c r="B1113">
        <v>78.371943000000002</v>
      </c>
      <c r="C1113">
        <f t="shared" si="19"/>
        <v>-1.25248270019789E-3</v>
      </c>
    </row>
    <row r="1114" spans="1:3" x14ac:dyDescent="0.35">
      <c r="A1114" s="1">
        <v>42527</v>
      </c>
      <c r="B1114">
        <v>78.990744000000007</v>
      </c>
      <c r="C1114">
        <f t="shared" si="19"/>
        <v>7.8646876380671932E-3</v>
      </c>
    </row>
    <row r="1115" spans="1:3" x14ac:dyDescent="0.35">
      <c r="A1115" s="1">
        <v>42528</v>
      </c>
      <c r="B1115">
        <v>78.578209999999999</v>
      </c>
      <c r="C1115">
        <f t="shared" si="19"/>
        <v>-5.2362465080596412E-3</v>
      </c>
    </row>
    <row r="1116" spans="1:3" x14ac:dyDescent="0.35">
      <c r="A1116" s="1">
        <v>42529</v>
      </c>
      <c r="B1116">
        <v>78.244255999999993</v>
      </c>
      <c r="C1116">
        <f t="shared" si="19"/>
        <v>-4.2590135625672331E-3</v>
      </c>
    </row>
    <row r="1117" spans="1:3" x14ac:dyDescent="0.35">
      <c r="A1117" s="1">
        <v>42530</v>
      </c>
      <c r="B1117">
        <v>77.880829000000006</v>
      </c>
      <c r="C1117">
        <f t="shared" si="19"/>
        <v>-4.6555959463767003E-3</v>
      </c>
    </row>
    <row r="1118" spans="1:3" x14ac:dyDescent="0.35">
      <c r="A1118" s="1">
        <v>42531</v>
      </c>
      <c r="B1118">
        <v>77.134333999999996</v>
      </c>
      <c r="C1118">
        <f t="shared" si="19"/>
        <v>-9.6313258148693123E-3</v>
      </c>
    </row>
    <row r="1119" spans="1:3" x14ac:dyDescent="0.35">
      <c r="A1119" s="1">
        <v>42534</v>
      </c>
      <c r="B1119">
        <v>76.810197000000002</v>
      </c>
      <c r="C1119">
        <f t="shared" si="19"/>
        <v>-4.211094436370022E-3</v>
      </c>
    </row>
    <row r="1120" spans="1:3" x14ac:dyDescent="0.35">
      <c r="A1120" s="1">
        <v>42535</v>
      </c>
      <c r="B1120">
        <v>76.544999000000004</v>
      </c>
      <c r="C1120">
        <f t="shared" si="19"/>
        <v>-3.4586146576799448E-3</v>
      </c>
    </row>
    <row r="1121" spans="1:3" x14ac:dyDescent="0.35">
      <c r="A1121" s="1">
        <v>42536</v>
      </c>
      <c r="B1121">
        <v>75.317214000000007</v>
      </c>
      <c r="C1121">
        <f t="shared" si="19"/>
        <v>-1.6170075862570073E-2</v>
      </c>
    </row>
    <row r="1122" spans="1:3" x14ac:dyDescent="0.35">
      <c r="A1122" s="1">
        <v>42537</v>
      </c>
      <c r="B1122">
        <v>75.179703000000003</v>
      </c>
      <c r="C1122">
        <f t="shared" si="19"/>
        <v>-1.8274266477901955E-3</v>
      </c>
    </row>
    <row r="1123" spans="1:3" x14ac:dyDescent="0.35">
      <c r="A1123" s="1">
        <v>42538</v>
      </c>
      <c r="B1123">
        <v>74.168009999999995</v>
      </c>
      <c r="C1123">
        <f t="shared" si="19"/>
        <v>-1.3548362475764821E-2</v>
      </c>
    </row>
    <row r="1124" spans="1:3" x14ac:dyDescent="0.35">
      <c r="A1124" s="1">
        <v>42541</v>
      </c>
      <c r="B1124">
        <v>75.120772000000002</v>
      </c>
      <c r="C1124">
        <f t="shared" si="19"/>
        <v>1.276418660380047E-2</v>
      </c>
    </row>
    <row r="1125" spans="1:3" x14ac:dyDescent="0.35">
      <c r="A1125" s="1">
        <v>42542</v>
      </c>
      <c r="B1125">
        <v>75.523481000000004</v>
      </c>
      <c r="C1125">
        <f t="shared" si="19"/>
        <v>5.3465027874514933E-3</v>
      </c>
    </row>
    <row r="1126" spans="1:3" x14ac:dyDescent="0.35">
      <c r="A1126" s="1">
        <v>42543</v>
      </c>
      <c r="B1126">
        <v>75.670817</v>
      </c>
      <c r="C1126">
        <f t="shared" si="19"/>
        <v>1.9489630043778112E-3</v>
      </c>
    </row>
    <row r="1127" spans="1:3" x14ac:dyDescent="0.35">
      <c r="A1127" s="1">
        <v>42544</v>
      </c>
      <c r="B1127">
        <v>76.731624999999994</v>
      </c>
      <c r="C1127">
        <f t="shared" si="19"/>
        <v>1.3921366593155283E-2</v>
      </c>
    </row>
    <row r="1128" spans="1:3" x14ac:dyDescent="0.35">
      <c r="A1128" s="1">
        <v>42545</v>
      </c>
      <c r="B1128">
        <v>73.892987000000005</v>
      </c>
      <c r="C1128">
        <f t="shared" si="19"/>
        <v>-3.7696019182988753E-2</v>
      </c>
    </row>
    <row r="1129" spans="1:3" x14ac:dyDescent="0.35">
      <c r="A1129" s="1">
        <v>42548</v>
      </c>
      <c r="B1129">
        <v>72.380356000000006</v>
      </c>
      <c r="C1129">
        <f t="shared" si="19"/>
        <v>-2.0682988330235158E-2</v>
      </c>
    </row>
    <row r="1130" spans="1:3" x14ac:dyDescent="0.35">
      <c r="A1130" s="1">
        <v>42549</v>
      </c>
      <c r="B1130">
        <v>74.089429999999993</v>
      </c>
      <c r="C1130">
        <f t="shared" si="19"/>
        <v>2.3337940443770664E-2</v>
      </c>
    </row>
    <row r="1131" spans="1:3" x14ac:dyDescent="0.35">
      <c r="A1131" s="1">
        <v>42550</v>
      </c>
      <c r="B1131">
        <v>76.370976999999996</v>
      </c>
      <c r="C1131">
        <f t="shared" si="19"/>
        <v>3.032986474695968E-2</v>
      </c>
    </row>
    <row r="1132" spans="1:3" x14ac:dyDescent="0.35">
      <c r="A1132" s="1">
        <v>42551</v>
      </c>
      <c r="B1132">
        <v>77.082417000000007</v>
      </c>
      <c r="C1132">
        <f t="shared" si="19"/>
        <v>9.2724582861993358E-3</v>
      </c>
    </row>
    <row r="1133" spans="1:3" x14ac:dyDescent="0.35">
      <c r="A1133" s="1">
        <v>42552</v>
      </c>
      <c r="B1133">
        <v>77.359087000000002</v>
      </c>
      <c r="C1133">
        <f t="shared" si="19"/>
        <v>3.5828490243558098E-3</v>
      </c>
    </row>
    <row r="1134" spans="1:3" x14ac:dyDescent="0.35">
      <c r="A1134" s="1">
        <v>42556</v>
      </c>
      <c r="B1134">
        <v>77.299802</v>
      </c>
      <c r="C1134">
        <f t="shared" si="19"/>
        <v>-7.6665496936013282E-4</v>
      </c>
    </row>
    <row r="1135" spans="1:3" x14ac:dyDescent="0.35">
      <c r="A1135" s="1">
        <v>42557</v>
      </c>
      <c r="B1135">
        <v>79.038870000000003</v>
      </c>
      <c r="C1135">
        <f t="shared" si="19"/>
        <v>2.2248362637515864E-2</v>
      </c>
    </row>
    <row r="1136" spans="1:3" x14ac:dyDescent="0.35">
      <c r="A1136" s="1">
        <v>42558</v>
      </c>
      <c r="B1136">
        <v>78.495413999999997</v>
      </c>
      <c r="C1136">
        <f t="shared" si="19"/>
        <v>-6.8995540790510821E-3</v>
      </c>
    </row>
    <row r="1137" spans="1:3" x14ac:dyDescent="0.35">
      <c r="A1137" s="1">
        <v>42559</v>
      </c>
      <c r="B1137">
        <v>79.424232000000003</v>
      </c>
      <c r="C1137">
        <f t="shared" si="19"/>
        <v>1.1763307909641956E-2</v>
      </c>
    </row>
    <row r="1138" spans="1:3" x14ac:dyDescent="0.35">
      <c r="A1138" s="1">
        <v>42562</v>
      </c>
      <c r="B1138">
        <v>80.096146000000005</v>
      </c>
      <c r="C1138">
        <f t="shared" si="19"/>
        <v>8.4242274510250778E-3</v>
      </c>
    </row>
    <row r="1139" spans="1:3" x14ac:dyDescent="0.35">
      <c r="A1139" s="1">
        <v>42563</v>
      </c>
      <c r="B1139">
        <v>80.797702999999998</v>
      </c>
      <c r="C1139">
        <f t="shared" si="19"/>
        <v>8.7207988448111604E-3</v>
      </c>
    </row>
    <row r="1140" spans="1:3" x14ac:dyDescent="0.35">
      <c r="A1140" s="1">
        <v>42564</v>
      </c>
      <c r="B1140">
        <v>81.301641000000004</v>
      </c>
      <c r="C1140">
        <f t="shared" si="19"/>
        <v>6.2176639467672132E-3</v>
      </c>
    </row>
    <row r="1141" spans="1:3" x14ac:dyDescent="0.35">
      <c r="A1141" s="1">
        <v>42565</v>
      </c>
      <c r="B1141">
        <v>81.983439000000004</v>
      </c>
      <c r="C1141">
        <f t="shared" si="19"/>
        <v>8.3510626003565295E-3</v>
      </c>
    </row>
    <row r="1142" spans="1:3" x14ac:dyDescent="0.35">
      <c r="A1142" s="1">
        <v>42566</v>
      </c>
      <c r="B1142">
        <v>81.380691999999996</v>
      </c>
      <c r="C1142">
        <f t="shared" si="19"/>
        <v>-7.3792175971028875E-3</v>
      </c>
    </row>
    <row r="1143" spans="1:3" x14ac:dyDescent="0.35">
      <c r="A1143" s="1">
        <v>42569</v>
      </c>
      <c r="B1143">
        <v>82.220583000000005</v>
      </c>
      <c r="C1143">
        <f t="shared" si="19"/>
        <v>1.0267626321615937E-2</v>
      </c>
    </row>
    <row r="1144" spans="1:3" x14ac:dyDescent="0.35">
      <c r="A1144" s="1">
        <v>42570</v>
      </c>
      <c r="B1144">
        <v>81.835221000000004</v>
      </c>
      <c r="C1144">
        <f t="shared" si="19"/>
        <v>-4.6979466665776478E-3</v>
      </c>
    </row>
    <row r="1145" spans="1:3" x14ac:dyDescent="0.35">
      <c r="A1145" s="1">
        <v>42571</v>
      </c>
      <c r="B1145">
        <v>82.299633999999998</v>
      </c>
      <c r="C1145">
        <f t="shared" si="19"/>
        <v>5.6589350183449466E-3</v>
      </c>
    </row>
    <row r="1146" spans="1:3" x14ac:dyDescent="0.35">
      <c r="A1146" s="1">
        <v>42572</v>
      </c>
      <c r="B1146">
        <v>81.627718999999999</v>
      </c>
      <c r="C1146">
        <f t="shared" si="19"/>
        <v>-8.1977626138479334E-3</v>
      </c>
    </row>
    <row r="1147" spans="1:3" x14ac:dyDescent="0.35">
      <c r="A1147" s="1">
        <v>42573</v>
      </c>
      <c r="B1147">
        <v>82.003197999999998</v>
      </c>
      <c r="C1147">
        <f t="shared" si="19"/>
        <v>4.5893485890782784E-3</v>
      </c>
    </row>
    <row r="1148" spans="1:3" x14ac:dyDescent="0.35">
      <c r="A1148" s="1">
        <v>42576</v>
      </c>
      <c r="B1148">
        <v>81.874746000000002</v>
      </c>
      <c r="C1148">
        <f t="shared" si="19"/>
        <v>-1.5676548432452737E-3</v>
      </c>
    </row>
    <row r="1149" spans="1:3" x14ac:dyDescent="0.35">
      <c r="A1149" s="1">
        <v>42577</v>
      </c>
      <c r="B1149">
        <v>82.645470000000003</v>
      </c>
      <c r="C1149">
        <f t="shared" si="19"/>
        <v>9.3694216670269035E-3</v>
      </c>
    </row>
    <row r="1150" spans="1:3" x14ac:dyDescent="0.35">
      <c r="A1150" s="1">
        <v>42578</v>
      </c>
      <c r="B1150">
        <v>82.349035000000001</v>
      </c>
      <c r="C1150">
        <f t="shared" si="19"/>
        <v>-3.5932750482174404E-3</v>
      </c>
    </row>
    <row r="1151" spans="1:3" x14ac:dyDescent="0.35">
      <c r="A1151" s="1">
        <v>42579</v>
      </c>
      <c r="B1151">
        <v>81.578310000000002</v>
      </c>
      <c r="C1151">
        <f t="shared" si="19"/>
        <v>-9.4033204662319191E-3</v>
      </c>
    </row>
    <row r="1152" spans="1:3" x14ac:dyDescent="0.35">
      <c r="A1152" s="1">
        <v>42580</v>
      </c>
      <c r="B1152">
        <v>82.605945000000006</v>
      </c>
      <c r="C1152">
        <f t="shared" si="19"/>
        <v>1.251823348948636E-2</v>
      </c>
    </row>
    <row r="1153" spans="1:3" x14ac:dyDescent="0.35">
      <c r="A1153" s="1">
        <v>42583</v>
      </c>
      <c r="B1153">
        <v>81.430099999999996</v>
      </c>
      <c r="C1153">
        <f t="shared" si="19"/>
        <v>-1.4336667775674954E-2</v>
      </c>
    </row>
    <row r="1154" spans="1:3" x14ac:dyDescent="0.35">
      <c r="A1154" s="1">
        <v>42584</v>
      </c>
      <c r="B1154">
        <v>83.910248999999993</v>
      </c>
      <c r="C1154">
        <f t="shared" si="19"/>
        <v>3.0002779815799709E-2</v>
      </c>
    </row>
    <row r="1155" spans="1:3" x14ac:dyDescent="0.35">
      <c r="A1155" s="1">
        <v>42585</v>
      </c>
      <c r="B1155">
        <v>83.633579999999995</v>
      </c>
      <c r="C1155">
        <f t="shared" si="19"/>
        <v>-3.3026492605748889E-3</v>
      </c>
    </row>
    <row r="1156" spans="1:3" x14ac:dyDescent="0.35">
      <c r="A1156" s="1">
        <v>42586</v>
      </c>
      <c r="B1156">
        <v>82.586185999999998</v>
      </c>
      <c r="C1156">
        <f t="shared" ref="C1156:C1219" si="20">LN(B1156/B1155)</f>
        <v>-1.2602687250771806E-2</v>
      </c>
    </row>
    <row r="1157" spans="1:3" x14ac:dyDescent="0.35">
      <c r="A1157" s="1">
        <v>42587</v>
      </c>
      <c r="B1157">
        <v>83.356909999999999</v>
      </c>
      <c r="C1157">
        <f t="shared" si="20"/>
        <v>9.2890823484509319E-3</v>
      </c>
    </row>
    <row r="1158" spans="1:3" x14ac:dyDescent="0.35">
      <c r="A1158" s="1">
        <v>42590</v>
      </c>
      <c r="B1158">
        <v>82.783805000000001</v>
      </c>
      <c r="C1158">
        <f t="shared" si="20"/>
        <v>-6.8990587066144289E-3</v>
      </c>
    </row>
    <row r="1159" spans="1:3" x14ac:dyDescent="0.35">
      <c r="A1159" s="1">
        <v>42591</v>
      </c>
      <c r="B1159">
        <v>82.803572000000003</v>
      </c>
      <c r="C1159">
        <f t="shared" si="20"/>
        <v>2.3875008411902322E-4</v>
      </c>
    </row>
    <row r="1160" spans="1:3" x14ac:dyDescent="0.35">
      <c r="A1160" s="1">
        <v>42592</v>
      </c>
      <c r="B1160">
        <v>82.556544000000002</v>
      </c>
      <c r="C1160">
        <f t="shared" si="20"/>
        <v>-2.9877601653625642E-3</v>
      </c>
    </row>
    <row r="1161" spans="1:3" x14ac:dyDescent="0.35">
      <c r="A1161" s="1">
        <v>42593</v>
      </c>
      <c r="B1161">
        <v>82.615827999999993</v>
      </c>
      <c r="C1161">
        <f t="shared" si="20"/>
        <v>7.1784405379554455E-4</v>
      </c>
    </row>
    <row r="1162" spans="1:3" x14ac:dyDescent="0.35">
      <c r="A1162" s="1">
        <v>42594</v>
      </c>
      <c r="B1162">
        <v>82.605945000000006</v>
      </c>
      <c r="C1162">
        <f t="shared" si="20"/>
        <v>-1.1963314316655947E-4</v>
      </c>
    </row>
    <row r="1163" spans="1:3" x14ac:dyDescent="0.35">
      <c r="A1163" s="1">
        <v>42597</v>
      </c>
      <c r="B1163">
        <v>82.200823999999997</v>
      </c>
      <c r="C1163">
        <f t="shared" si="20"/>
        <v>-4.9163249598003491E-3</v>
      </c>
    </row>
    <row r="1164" spans="1:3" x14ac:dyDescent="0.35">
      <c r="A1164" s="1">
        <v>42598</v>
      </c>
      <c r="B1164">
        <v>81.696886000000006</v>
      </c>
      <c r="C1164">
        <f t="shared" si="20"/>
        <v>-6.1494402583106471E-3</v>
      </c>
    </row>
    <row r="1165" spans="1:3" x14ac:dyDescent="0.35">
      <c r="A1165" s="1">
        <v>42599</v>
      </c>
      <c r="B1165">
        <v>81.795696000000007</v>
      </c>
      <c r="C1165">
        <f t="shared" si="20"/>
        <v>1.208740003024027E-3</v>
      </c>
    </row>
    <row r="1166" spans="1:3" x14ac:dyDescent="0.35">
      <c r="A1166" s="1">
        <v>42600</v>
      </c>
      <c r="B1166">
        <v>81.439976000000001</v>
      </c>
      <c r="C1166">
        <f t="shared" si="20"/>
        <v>-4.3583679808167769E-3</v>
      </c>
    </row>
    <row r="1167" spans="1:3" x14ac:dyDescent="0.35">
      <c r="A1167" s="1">
        <v>42601</v>
      </c>
      <c r="B1167">
        <v>80.748301999999995</v>
      </c>
      <c r="C1167">
        <f t="shared" si="20"/>
        <v>-8.5293240887877163E-3</v>
      </c>
    </row>
    <row r="1168" spans="1:3" x14ac:dyDescent="0.35">
      <c r="A1168" s="1">
        <v>42604</v>
      </c>
      <c r="B1168">
        <v>81.173190000000005</v>
      </c>
      <c r="C1168">
        <f t="shared" si="20"/>
        <v>5.2480862170269944E-3</v>
      </c>
    </row>
    <row r="1169" spans="1:3" x14ac:dyDescent="0.35">
      <c r="A1169" s="1">
        <v>42605</v>
      </c>
      <c r="B1169">
        <v>81.044730000000001</v>
      </c>
      <c r="C1169">
        <f t="shared" si="20"/>
        <v>-1.583795758847378E-3</v>
      </c>
    </row>
    <row r="1170" spans="1:3" x14ac:dyDescent="0.35">
      <c r="A1170" s="1">
        <v>42606</v>
      </c>
      <c r="B1170">
        <v>80.115913000000006</v>
      </c>
      <c r="C1170">
        <f t="shared" si="20"/>
        <v>-1.152672596309128E-2</v>
      </c>
    </row>
    <row r="1171" spans="1:3" x14ac:dyDescent="0.35">
      <c r="A1171" s="1">
        <v>42607</v>
      </c>
      <c r="B1171">
        <v>78.416363000000004</v>
      </c>
      <c r="C1171">
        <f t="shared" si="20"/>
        <v>-2.1441881199196312E-2</v>
      </c>
    </row>
    <row r="1172" spans="1:3" x14ac:dyDescent="0.35">
      <c r="A1172" s="1">
        <v>42608</v>
      </c>
      <c r="B1172">
        <v>78.406480000000002</v>
      </c>
      <c r="C1172">
        <f t="shared" si="20"/>
        <v>-1.2604031178146982E-4</v>
      </c>
    </row>
    <row r="1173" spans="1:3" x14ac:dyDescent="0.35">
      <c r="A1173" s="1">
        <v>42611</v>
      </c>
      <c r="B1173">
        <v>78.821483999999998</v>
      </c>
      <c r="C1173">
        <f t="shared" si="20"/>
        <v>5.2790222963112554E-3</v>
      </c>
    </row>
    <row r="1174" spans="1:3" x14ac:dyDescent="0.35">
      <c r="A1174" s="1">
        <v>42612</v>
      </c>
      <c r="B1174">
        <v>78.772082999999995</v>
      </c>
      <c r="C1174">
        <f t="shared" si="20"/>
        <v>-6.2694185503286406E-4</v>
      </c>
    </row>
    <row r="1175" spans="1:3" x14ac:dyDescent="0.35">
      <c r="A1175" s="1">
        <v>42613</v>
      </c>
      <c r="B1175">
        <v>78.722674999999995</v>
      </c>
      <c r="C1175">
        <f t="shared" si="20"/>
        <v>-6.2742407745190959E-4</v>
      </c>
    </row>
    <row r="1176" spans="1:3" x14ac:dyDescent="0.35">
      <c r="A1176" s="1">
        <v>42614</v>
      </c>
      <c r="B1176">
        <v>78.752317000000005</v>
      </c>
      <c r="C1176">
        <f t="shared" si="20"/>
        <v>3.7646612930249753E-4</v>
      </c>
    </row>
    <row r="1177" spans="1:3" x14ac:dyDescent="0.35">
      <c r="A1177" s="1">
        <v>42615</v>
      </c>
      <c r="B1177">
        <v>78.781966999999995</v>
      </c>
      <c r="C1177">
        <f t="shared" si="20"/>
        <v>3.7642600197551769E-4</v>
      </c>
    </row>
    <row r="1178" spans="1:3" x14ac:dyDescent="0.35">
      <c r="A1178" s="1">
        <v>42619</v>
      </c>
      <c r="B1178">
        <v>79.849119000000002</v>
      </c>
      <c r="C1178">
        <f t="shared" si="20"/>
        <v>1.3454715915814231E-2</v>
      </c>
    </row>
    <row r="1179" spans="1:3" x14ac:dyDescent="0.35">
      <c r="A1179" s="1">
        <v>42620</v>
      </c>
      <c r="B1179">
        <v>80.194963000000001</v>
      </c>
      <c r="C1179">
        <f t="shared" si="20"/>
        <v>4.3218660009080624E-3</v>
      </c>
    </row>
    <row r="1180" spans="1:3" x14ac:dyDescent="0.35">
      <c r="A1180" s="1">
        <v>42621</v>
      </c>
      <c r="B1180">
        <v>79.750309999999999</v>
      </c>
      <c r="C1180">
        <f t="shared" si="20"/>
        <v>-5.5600786091029629E-3</v>
      </c>
    </row>
    <row r="1181" spans="1:3" x14ac:dyDescent="0.35">
      <c r="A1181" s="1">
        <v>42622</v>
      </c>
      <c r="B1181">
        <v>77.872900000000001</v>
      </c>
      <c r="C1181">
        <f t="shared" si="20"/>
        <v>-2.382261835284907E-2</v>
      </c>
    </row>
    <row r="1182" spans="1:3" x14ac:dyDescent="0.35">
      <c r="A1182" s="1">
        <v>42625</v>
      </c>
      <c r="B1182">
        <v>79.028993999999997</v>
      </c>
      <c r="C1182">
        <f t="shared" si="20"/>
        <v>1.473678734069246E-2</v>
      </c>
    </row>
    <row r="1183" spans="1:3" x14ac:dyDescent="0.35">
      <c r="A1183" s="1">
        <v>42626</v>
      </c>
      <c r="B1183">
        <v>77.161460000000005</v>
      </c>
      <c r="C1183">
        <f t="shared" si="20"/>
        <v>-2.3914688212963865E-2</v>
      </c>
    </row>
    <row r="1184" spans="1:3" x14ac:dyDescent="0.35">
      <c r="A1184" s="1">
        <v>42627</v>
      </c>
      <c r="B1184">
        <v>74.365116</v>
      </c>
      <c r="C1184">
        <f t="shared" si="20"/>
        <v>-3.6913148662672743E-2</v>
      </c>
    </row>
    <row r="1185" spans="1:3" x14ac:dyDescent="0.35">
      <c r="A1185" s="1">
        <v>42628</v>
      </c>
      <c r="B1185">
        <v>75.689178999999996</v>
      </c>
      <c r="C1185">
        <f t="shared" si="20"/>
        <v>1.7648243469894222E-2</v>
      </c>
    </row>
    <row r="1186" spans="1:3" x14ac:dyDescent="0.35">
      <c r="A1186" s="1">
        <v>42629</v>
      </c>
      <c r="B1186">
        <v>76.084424999999996</v>
      </c>
      <c r="C1186">
        <f t="shared" si="20"/>
        <v>5.2083746194969017E-3</v>
      </c>
    </row>
    <row r="1187" spans="1:3" x14ac:dyDescent="0.35">
      <c r="A1187" s="1">
        <v>42632</v>
      </c>
      <c r="B1187">
        <v>75.659537</v>
      </c>
      <c r="C1187">
        <f t="shared" si="20"/>
        <v>-5.6000793020659408E-3</v>
      </c>
    </row>
    <row r="1188" spans="1:3" x14ac:dyDescent="0.35">
      <c r="A1188" s="1">
        <v>42633</v>
      </c>
      <c r="B1188">
        <v>75.056790000000007</v>
      </c>
      <c r="C1188">
        <f t="shared" si="20"/>
        <v>-7.9984726992439591E-3</v>
      </c>
    </row>
    <row r="1189" spans="1:3" x14ac:dyDescent="0.35">
      <c r="A1189" s="1">
        <v>42634</v>
      </c>
      <c r="B1189">
        <v>75.936206999999996</v>
      </c>
      <c r="C1189">
        <f t="shared" si="20"/>
        <v>1.1648579224387504E-2</v>
      </c>
    </row>
    <row r="1190" spans="1:3" x14ac:dyDescent="0.35">
      <c r="A1190" s="1">
        <v>42635</v>
      </c>
      <c r="B1190">
        <v>76.637763000000007</v>
      </c>
      <c r="C1190">
        <f t="shared" si="20"/>
        <v>9.1963385938441129E-3</v>
      </c>
    </row>
    <row r="1191" spans="1:3" x14ac:dyDescent="0.35">
      <c r="A1191" s="1">
        <v>42636</v>
      </c>
      <c r="B1191">
        <v>76.736580000000004</v>
      </c>
      <c r="C1191">
        <f t="shared" si="20"/>
        <v>1.288572935215759E-3</v>
      </c>
    </row>
    <row r="1192" spans="1:3" x14ac:dyDescent="0.35">
      <c r="A1192" s="1">
        <v>42639</v>
      </c>
      <c r="B1192">
        <v>75.965849000000006</v>
      </c>
      <c r="C1192">
        <f t="shared" si="20"/>
        <v>-1.0094633725627437E-2</v>
      </c>
    </row>
    <row r="1193" spans="1:3" x14ac:dyDescent="0.35">
      <c r="A1193" s="1">
        <v>42640</v>
      </c>
      <c r="B1193">
        <v>77.210869000000002</v>
      </c>
      <c r="C1193">
        <f t="shared" si="20"/>
        <v>1.6256353243325052E-2</v>
      </c>
    </row>
    <row r="1194" spans="1:3" x14ac:dyDescent="0.35">
      <c r="A1194" s="1">
        <v>42641</v>
      </c>
      <c r="B1194">
        <v>77.329445000000007</v>
      </c>
      <c r="C1194">
        <f t="shared" si="20"/>
        <v>1.5345642855291233E-3</v>
      </c>
    </row>
    <row r="1195" spans="1:3" x14ac:dyDescent="0.35">
      <c r="A1195" s="1">
        <v>42642</v>
      </c>
      <c r="B1195">
        <v>76.424081999999999</v>
      </c>
      <c r="C1195">
        <f t="shared" si="20"/>
        <v>-1.1776945633191352E-2</v>
      </c>
    </row>
    <row r="1196" spans="1:3" x14ac:dyDescent="0.35">
      <c r="A1196" s="1">
        <v>42643</v>
      </c>
      <c r="B1196">
        <v>77.219126000000003</v>
      </c>
      <c r="C1196">
        <f t="shared" si="20"/>
        <v>1.0349316532214494E-2</v>
      </c>
    </row>
    <row r="1197" spans="1:3" x14ac:dyDescent="0.35">
      <c r="A1197" s="1">
        <v>42646</v>
      </c>
      <c r="B1197">
        <v>75.320950999999994</v>
      </c>
      <c r="C1197">
        <f t="shared" si="20"/>
        <v>-2.4888842622958388E-2</v>
      </c>
    </row>
    <row r="1198" spans="1:3" x14ac:dyDescent="0.35">
      <c r="A1198" s="1">
        <v>42647</v>
      </c>
      <c r="B1198">
        <v>75.221570999999997</v>
      </c>
      <c r="C1198">
        <f t="shared" si="20"/>
        <v>-1.3202916108492782E-3</v>
      </c>
    </row>
    <row r="1199" spans="1:3" x14ac:dyDescent="0.35">
      <c r="A1199" s="1">
        <v>42648</v>
      </c>
      <c r="B1199">
        <v>75.410390000000007</v>
      </c>
      <c r="C1199">
        <f t="shared" si="20"/>
        <v>2.507025702158171E-3</v>
      </c>
    </row>
    <row r="1200" spans="1:3" x14ac:dyDescent="0.35">
      <c r="A1200" s="1">
        <v>42649</v>
      </c>
      <c r="B1200">
        <v>76.235254999999995</v>
      </c>
      <c r="C1200">
        <f t="shared" si="20"/>
        <v>1.0878955809518358E-2</v>
      </c>
    </row>
    <row r="1201" spans="1:3" x14ac:dyDescent="0.35">
      <c r="A1201" s="1">
        <v>42650</v>
      </c>
      <c r="B1201">
        <v>75.927176000000003</v>
      </c>
      <c r="C1201">
        <f t="shared" si="20"/>
        <v>-4.0493493557560772E-3</v>
      </c>
    </row>
    <row r="1202" spans="1:3" x14ac:dyDescent="0.35">
      <c r="A1202" s="1">
        <v>42653</v>
      </c>
      <c r="B1202">
        <v>75.996742999999995</v>
      </c>
      <c r="C1202">
        <f t="shared" si="20"/>
        <v>9.1581372202791046E-4</v>
      </c>
    </row>
    <row r="1203" spans="1:3" x14ac:dyDescent="0.35">
      <c r="A1203" s="1">
        <v>42654</v>
      </c>
      <c r="B1203">
        <v>74.853859</v>
      </c>
      <c r="C1203">
        <f t="shared" si="20"/>
        <v>-1.5152818121984896E-2</v>
      </c>
    </row>
    <row r="1204" spans="1:3" x14ac:dyDescent="0.35">
      <c r="A1204" s="1">
        <v>42655</v>
      </c>
      <c r="B1204">
        <v>75.320950999999994</v>
      </c>
      <c r="C1204">
        <f t="shared" si="20"/>
        <v>6.2206638548857902E-3</v>
      </c>
    </row>
    <row r="1205" spans="1:3" x14ac:dyDescent="0.35">
      <c r="A1205" s="1">
        <v>42656</v>
      </c>
      <c r="B1205">
        <v>74.873731000000006</v>
      </c>
      <c r="C1205">
        <f t="shared" si="20"/>
        <v>-5.9552217928491242E-3</v>
      </c>
    </row>
    <row r="1206" spans="1:3" x14ac:dyDescent="0.35">
      <c r="A1206" s="1">
        <v>42657</v>
      </c>
      <c r="B1206">
        <v>74.804164999999998</v>
      </c>
      <c r="C1206">
        <f t="shared" si="20"/>
        <v>-9.2954279647339331E-4</v>
      </c>
    </row>
    <row r="1207" spans="1:3" x14ac:dyDescent="0.35">
      <c r="A1207" s="1">
        <v>42660</v>
      </c>
      <c r="B1207">
        <v>74.496086000000005</v>
      </c>
      <c r="C1207">
        <f t="shared" si="20"/>
        <v>-4.1269781557881141E-3</v>
      </c>
    </row>
    <row r="1208" spans="1:3" x14ac:dyDescent="0.35">
      <c r="A1208" s="1">
        <v>42661</v>
      </c>
      <c r="B1208">
        <v>75.261324999999999</v>
      </c>
      <c r="C1208">
        <f t="shared" si="20"/>
        <v>1.0219803551466464E-2</v>
      </c>
    </row>
    <row r="1209" spans="1:3" x14ac:dyDescent="0.35">
      <c r="A1209" s="1">
        <v>42662</v>
      </c>
      <c r="B1209">
        <v>74.744539000000003</v>
      </c>
      <c r="C1209">
        <f t="shared" si="20"/>
        <v>-6.8902378982902282E-3</v>
      </c>
    </row>
    <row r="1210" spans="1:3" x14ac:dyDescent="0.35">
      <c r="A1210" s="1">
        <v>42663</v>
      </c>
      <c r="B1210">
        <v>75.112251999999998</v>
      </c>
      <c r="C1210">
        <f t="shared" si="20"/>
        <v>4.9075351946735865E-3</v>
      </c>
    </row>
    <row r="1211" spans="1:3" x14ac:dyDescent="0.35">
      <c r="A1211" s="1">
        <v>42664</v>
      </c>
      <c r="B1211">
        <v>74.684911999999997</v>
      </c>
      <c r="C1211">
        <f t="shared" si="20"/>
        <v>-5.7055974610568652E-3</v>
      </c>
    </row>
    <row r="1212" spans="1:3" x14ac:dyDescent="0.35">
      <c r="A1212" s="1">
        <v>42667</v>
      </c>
      <c r="B1212">
        <v>75.142065000000002</v>
      </c>
      <c r="C1212">
        <f t="shared" si="20"/>
        <v>6.1024313222927968E-3</v>
      </c>
    </row>
    <row r="1213" spans="1:3" x14ac:dyDescent="0.35">
      <c r="A1213" s="1">
        <v>42668</v>
      </c>
      <c r="B1213">
        <v>74.446399999999997</v>
      </c>
      <c r="C1213">
        <f t="shared" si="20"/>
        <v>-9.3011184412424581E-3</v>
      </c>
    </row>
    <row r="1214" spans="1:3" x14ac:dyDescent="0.35">
      <c r="A1214" s="1">
        <v>42669</v>
      </c>
      <c r="B1214">
        <v>73.939554000000001</v>
      </c>
      <c r="C1214">
        <f t="shared" si="20"/>
        <v>-6.8314817879709588E-3</v>
      </c>
    </row>
    <row r="1215" spans="1:3" x14ac:dyDescent="0.35">
      <c r="A1215" s="1">
        <v>42670</v>
      </c>
      <c r="B1215">
        <v>74.33708</v>
      </c>
      <c r="C1215">
        <f t="shared" si="20"/>
        <v>5.3619635367123603E-3</v>
      </c>
    </row>
    <row r="1216" spans="1:3" x14ac:dyDescent="0.35">
      <c r="A1216" s="1">
        <v>42671</v>
      </c>
      <c r="B1216">
        <v>67.082255000000004</v>
      </c>
      <c r="C1216">
        <f t="shared" si="20"/>
        <v>-0.10269033214203001</v>
      </c>
    </row>
    <row r="1217" spans="1:3" x14ac:dyDescent="0.35">
      <c r="A1217" s="1">
        <v>42674</v>
      </c>
      <c r="B1217">
        <v>68.264893000000001</v>
      </c>
      <c r="C1217">
        <f t="shared" si="20"/>
        <v>1.7476069747201936E-2</v>
      </c>
    </row>
    <row r="1218" spans="1:3" x14ac:dyDescent="0.35">
      <c r="A1218" s="1">
        <v>42675</v>
      </c>
      <c r="B1218">
        <v>66.476029999999994</v>
      </c>
      <c r="C1218">
        <f t="shared" si="20"/>
        <v>-2.6554191158540654E-2</v>
      </c>
    </row>
    <row r="1219" spans="1:3" x14ac:dyDescent="0.35">
      <c r="A1219" s="1">
        <v>42676</v>
      </c>
      <c r="B1219">
        <v>68.235079999999996</v>
      </c>
      <c r="C1219">
        <f t="shared" si="20"/>
        <v>2.611737055237005E-2</v>
      </c>
    </row>
    <row r="1220" spans="1:3" x14ac:dyDescent="0.35">
      <c r="A1220" s="1">
        <v>42677</v>
      </c>
      <c r="B1220">
        <v>64.975373000000005</v>
      </c>
      <c r="C1220">
        <f t="shared" ref="C1220:C1259" si="21">LN(B1220/B1219)</f>
        <v>-4.8950480927671687E-2</v>
      </c>
    </row>
    <row r="1221" spans="1:3" x14ac:dyDescent="0.35">
      <c r="A1221" s="1">
        <v>42678</v>
      </c>
      <c r="B1221">
        <v>64.766672999999997</v>
      </c>
      <c r="C1221">
        <f t="shared" si="21"/>
        <v>-3.2171556783573856E-3</v>
      </c>
    </row>
    <row r="1222" spans="1:3" x14ac:dyDescent="0.35">
      <c r="A1222" s="1">
        <v>42681</v>
      </c>
      <c r="B1222">
        <v>65.591538999999997</v>
      </c>
      <c r="C1222">
        <f t="shared" si="21"/>
        <v>1.2655543470837059E-2</v>
      </c>
    </row>
    <row r="1223" spans="1:3" x14ac:dyDescent="0.35">
      <c r="A1223" s="1">
        <v>42682</v>
      </c>
      <c r="B1223">
        <v>64.94556</v>
      </c>
      <c r="C1223">
        <f t="shared" si="21"/>
        <v>-9.8973284702422275E-3</v>
      </c>
    </row>
    <row r="1224" spans="1:3" x14ac:dyDescent="0.35">
      <c r="A1224" s="1">
        <v>42683</v>
      </c>
      <c r="B1224">
        <v>68.821425000000005</v>
      </c>
      <c r="C1224">
        <f t="shared" si="21"/>
        <v>5.7965725842223266E-2</v>
      </c>
    </row>
    <row r="1225" spans="1:3" x14ac:dyDescent="0.35">
      <c r="A1225" s="1">
        <v>42684</v>
      </c>
      <c r="B1225">
        <v>71.276139999999998</v>
      </c>
      <c r="C1225">
        <f t="shared" si="21"/>
        <v>3.5046522713735637E-2</v>
      </c>
    </row>
    <row r="1226" spans="1:3" x14ac:dyDescent="0.35">
      <c r="A1226" s="1">
        <v>42685</v>
      </c>
      <c r="B1226">
        <v>70.928307000000004</v>
      </c>
      <c r="C1226">
        <f t="shared" si="21"/>
        <v>-4.8920227324729063E-3</v>
      </c>
    </row>
    <row r="1227" spans="1:3" x14ac:dyDescent="0.35">
      <c r="A1227" s="1">
        <v>42688</v>
      </c>
      <c r="B1227">
        <v>71.902237999999997</v>
      </c>
      <c r="C1227">
        <f t="shared" si="21"/>
        <v>1.3637784480964654E-2</v>
      </c>
    </row>
    <row r="1228" spans="1:3" x14ac:dyDescent="0.35">
      <c r="A1228" s="1">
        <v>42689</v>
      </c>
      <c r="B1228">
        <v>70.948179999999994</v>
      </c>
      <c r="C1228">
        <f t="shared" si="21"/>
        <v>-1.3357639397728235E-2</v>
      </c>
    </row>
    <row r="1229" spans="1:3" x14ac:dyDescent="0.35">
      <c r="A1229" s="1">
        <v>42690</v>
      </c>
      <c r="B1229">
        <v>70.391648000000004</v>
      </c>
      <c r="C1229">
        <f t="shared" si="21"/>
        <v>-7.8751316470140505E-3</v>
      </c>
    </row>
    <row r="1230" spans="1:3" x14ac:dyDescent="0.35">
      <c r="A1230" s="1">
        <v>42691</v>
      </c>
      <c r="B1230">
        <v>71.196633000000006</v>
      </c>
      <c r="C1230">
        <f t="shared" si="21"/>
        <v>1.1370908211401676E-2</v>
      </c>
    </row>
    <row r="1231" spans="1:3" x14ac:dyDescent="0.35">
      <c r="A1231" s="1">
        <v>42692</v>
      </c>
      <c r="B1231">
        <v>70.332014999999998</v>
      </c>
      <c r="C1231">
        <f t="shared" si="21"/>
        <v>-1.2218427417457005E-2</v>
      </c>
    </row>
    <row r="1232" spans="1:3" x14ac:dyDescent="0.35">
      <c r="A1232" s="1">
        <v>42695</v>
      </c>
      <c r="B1232">
        <v>69.815235999999999</v>
      </c>
      <c r="C1232">
        <f t="shared" si="21"/>
        <v>-7.3748338056241237E-3</v>
      </c>
    </row>
    <row r="1233" spans="1:3" x14ac:dyDescent="0.35">
      <c r="A1233" s="1">
        <v>42696</v>
      </c>
      <c r="B1233">
        <v>69.695976000000002</v>
      </c>
      <c r="C1233">
        <f t="shared" si="21"/>
        <v>-1.7096837930119639E-3</v>
      </c>
    </row>
    <row r="1234" spans="1:3" x14ac:dyDescent="0.35">
      <c r="A1234" s="1">
        <v>42697</v>
      </c>
      <c r="B1234">
        <v>70.113382000000001</v>
      </c>
      <c r="C1234">
        <f t="shared" si="21"/>
        <v>5.9710915800039741E-3</v>
      </c>
    </row>
    <row r="1235" spans="1:3" x14ac:dyDescent="0.35">
      <c r="A1235" s="1">
        <v>42699</v>
      </c>
      <c r="B1235">
        <v>70.669914000000006</v>
      </c>
      <c r="C1235">
        <f t="shared" si="21"/>
        <v>7.906263240469634E-3</v>
      </c>
    </row>
    <row r="1236" spans="1:3" x14ac:dyDescent="0.35">
      <c r="A1236" s="1">
        <v>42702</v>
      </c>
      <c r="B1236">
        <v>71.127066999999997</v>
      </c>
      <c r="C1236">
        <f t="shared" si="21"/>
        <v>6.4480157573484692E-3</v>
      </c>
    </row>
    <row r="1237" spans="1:3" x14ac:dyDescent="0.35">
      <c r="A1237" s="1">
        <v>42703</v>
      </c>
      <c r="B1237">
        <v>70.550653999999994</v>
      </c>
      <c r="C1237">
        <f t="shared" si="21"/>
        <v>-8.1370052585228378E-3</v>
      </c>
    </row>
    <row r="1238" spans="1:3" x14ac:dyDescent="0.35">
      <c r="A1238" s="1">
        <v>42704</v>
      </c>
      <c r="B1238">
        <v>70.570535000000007</v>
      </c>
      <c r="C1238">
        <f t="shared" si="21"/>
        <v>2.8175783200821801E-4</v>
      </c>
    </row>
    <row r="1239" spans="1:3" x14ac:dyDescent="0.35">
      <c r="A1239" s="1">
        <v>42705</v>
      </c>
      <c r="B1239">
        <v>70.491028</v>
      </c>
      <c r="C1239">
        <f t="shared" si="21"/>
        <v>-1.1272668007987381E-3</v>
      </c>
    </row>
    <row r="1240" spans="1:3" x14ac:dyDescent="0.35">
      <c r="A1240" s="1">
        <v>42706</v>
      </c>
      <c r="B1240">
        <v>70.391648000000004</v>
      </c>
      <c r="C1240">
        <f t="shared" si="21"/>
        <v>-1.4108195458173299E-3</v>
      </c>
    </row>
    <row r="1241" spans="1:3" x14ac:dyDescent="0.35">
      <c r="A1241" s="1">
        <v>42709</v>
      </c>
      <c r="B1241">
        <v>71.653784999999999</v>
      </c>
      <c r="C1241">
        <f t="shared" si="21"/>
        <v>1.7771359355074116E-2</v>
      </c>
    </row>
    <row r="1242" spans="1:3" x14ac:dyDescent="0.35">
      <c r="A1242" s="1">
        <v>42710</v>
      </c>
      <c r="B1242">
        <v>70.977992999999998</v>
      </c>
      <c r="C1242">
        <f t="shared" si="21"/>
        <v>-9.4761078695787902E-3</v>
      </c>
    </row>
    <row r="1243" spans="1:3" x14ac:dyDescent="0.35">
      <c r="A1243" s="1">
        <v>42711</v>
      </c>
      <c r="B1243">
        <v>70.063688999999997</v>
      </c>
      <c r="C1243">
        <f t="shared" si="21"/>
        <v>-1.2965199997627122E-2</v>
      </c>
    </row>
    <row r="1244" spans="1:3" x14ac:dyDescent="0.35">
      <c r="A1244" s="1">
        <v>42712</v>
      </c>
      <c r="B1244">
        <v>70.669914000000006</v>
      </c>
      <c r="C1244">
        <f t="shared" si="21"/>
        <v>8.6152665279139919E-3</v>
      </c>
    </row>
    <row r="1245" spans="1:3" x14ac:dyDescent="0.35">
      <c r="A1245" s="1">
        <v>42713</v>
      </c>
      <c r="B1245">
        <v>72.587969999999999</v>
      </c>
      <c r="C1245">
        <f t="shared" si="21"/>
        <v>2.6779267842946385E-2</v>
      </c>
    </row>
    <row r="1246" spans="1:3" x14ac:dyDescent="0.35">
      <c r="A1246" s="1">
        <v>42716</v>
      </c>
      <c r="B1246">
        <v>73.02525</v>
      </c>
      <c r="C1246">
        <f t="shared" si="21"/>
        <v>6.0060661318133667E-3</v>
      </c>
    </row>
    <row r="1247" spans="1:3" x14ac:dyDescent="0.35">
      <c r="A1247" s="1">
        <v>42717</v>
      </c>
      <c r="B1247">
        <v>73.293575000000004</v>
      </c>
      <c r="C1247">
        <f t="shared" si="21"/>
        <v>3.667679818908749E-3</v>
      </c>
    </row>
    <row r="1248" spans="1:3" x14ac:dyDescent="0.35">
      <c r="A1248" s="1">
        <v>42718</v>
      </c>
      <c r="B1248">
        <v>72.021497999999994</v>
      </c>
      <c r="C1248">
        <f t="shared" si="21"/>
        <v>-1.7508293789704924E-2</v>
      </c>
    </row>
    <row r="1249" spans="1:3" x14ac:dyDescent="0.35">
      <c r="A1249" s="1">
        <v>42719</v>
      </c>
      <c r="B1249">
        <v>72.548216999999994</v>
      </c>
      <c r="C1249">
        <f t="shared" si="21"/>
        <v>7.2867450915656291E-3</v>
      </c>
    </row>
    <row r="1250" spans="1:3" x14ac:dyDescent="0.35">
      <c r="A1250" s="1">
        <v>42720</v>
      </c>
      <c r="B1250">
        <v>73.303516000000002</v>
      </c>
      <c r="C1250">
        <f t="shared" si="21"/>
        <v>1.0357172126236242E-2</v>
      </c>
    </row>
    <row r="1251" spans="1:3" x14ac:dyDescent="0.35">
      <c r="A1251" s="1">
        <v>42723</v>
      </c>
      <c r="B1251">
        <v>73.243881999999999</v>
      </c>
      <c r="C1251">
        <f t="shared" si="21"/>
        <v>-8.1385277535370604E-4</v>
      </c>
    </row>
    <row r="1252" spans="1:3" x14ac:dyDescent="0.35">
      <c r="A1252" s="1">
        <v>42724</v>
      </c>
      <c r="B1252">
        <v>72.896049000000005</v>
      </c>
      <c r="C1252">
        <f t="shared" si="21"/>
        <v>-4.7602822096954366E-3</v>
      </c>
    </row>
    <row r="1253" spans="1:3" x14ac:dyDescent="0.35">
      <c r="A1253" s="1">
        <v>42725</v>
      </c>
      <c r="B1253">
        <v>72.170570999999995</v>
      </c>
      <c r="C1253">
        <f t="shared" si="21"/>
        <v>-1.0002081087385817E-2</v>
      </c>
    </row>
    <row r="1254" spans="1:3" x14ac:dyDescent="0.35">
      <c r="A1254" s="1">
        <v>42726</v>
      </c>
      <c r="B1254">
        <v>71.663725999999997</v>
      </c>
      <c r="C1254">
        <f t="shared" si="21"/>
        <v>-7.0476528680682386E-3</v>
      </c>
    </row>
    <row r="1255" spans="1:3" x14ac:dyDescent="0.35">
      <c r="A1255" s="1">
        <v>42727</v>
      </c>
      <c r="B1255">
        <v>72.428956999999997</v>
      </c>
      <c r="C1255">
        <f t="shared" si="21"/>
        <v>1.0621471933545536E-2</v>
      </c>
    </row>
    <row r="1256" spans="1:3" x14ac:dyDescent="0.35">
      <c r="A1256" s="1">
        <v>42731</v>
      </c>
      <c r="B1256">
        <v>72.617783000000003</v>
      </c>
      <c r="C1256">
        <f t="shared" si="21"/>
        <v>2.6036587471261427E-3</v>
      </c>
    </row>
    <row r="1257" spans="1:3" x14ac:dyDescent="0.35">
      <c r="A1257" s="1">
        <v>42732</v>
      </c>
      <c r="B1257">
        <v>72.101005000000001</v>
      </c>
      <c r="C1257">
        <f t="shared" si="21"/>
        <v>-7.1418535728221639E-3</v>
      </c>
    </row>
    <row r="1258" spans="1:3" x14ac:dyDescent="0.35">
      <c r="A1258" s="1">
        <v>42733</v>
      </c>
      <c r="B1258">
        <v>72.349997999999999</v>
      </c>
      <c r="C1258">
        <f t="shared" si="21"/>
        <v>3.4474422666877515E-3</v>
      </c>
    </row>
    <row r="1259" spans="1:3" x14ac:dyDescent="0.35">
      <c r="A1259" s="1">
        <v>42734</v>
      </c>
      <c r="B1259">
        <v>71.970000999999996</v>
      </c>
      <c r="C1259">
        <f t="shared" si="21"/>
        <v>-5.2660460197012961E-3</v>
      </c>
    </row>
  </sheetData>
  <sortState ref="A2:B1259">
    <sortCondition ref="A2:A1259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I1360"/>
  <sheetViews>
    <sheetView topLeftCell="A1210" workbookViewId="0">
      <selection activeCell="G35" sqref="G35"/>
    </sheetView>
  </sheetViews>
  <sheetFormatPr defaultRowHeight="14.5" x14ac:dyDescent="0.35"/>
  <cols>
    <col min="1" max="1" width="10.90625" customWidth="1"/>
    <col min="2" max="2" width="10.54296875" customWidth="1"/>
    <col min="3" max="3" width="10.81640625" customWidth="1"/>
  </cols>
  <sheetData>
    <row r="1" spans="1:9" x14ac:dyDescent="0.35">
      <c r="A1" s="18" t="s">
        <v>0</v>
      </c>
      <c r="B1" s="18" t="s">
        <v>2</v>
      </c>
      <c r="C1" s="18" t="s">
        <v>60</v>
      </c>
      <c r="D1" s="18" t="s">
        <v>61</v>
      </c>
      <c r="E1" s="18" t="s">
        <v>27</v>
      </c>
      <c r="F1" s="18" t="s">
        <v>32</v>
      </c>
      <c r="G1" s="18" t="s">
        <v>61</v>
      </c>
      <c r="H1" s="18" t="s">
        <v>27</v>
      </c>
      <c r="I1" s="18" t="s">
        <v>32</v>
      </c>
    </row>
    <row r="2" spans="1:9" x14ac:dyDescent="0.35">
      <c r="A2" s="1">
        <v>40911</v>
      </c>
      <c r="B2">
        <v>37.336576999999998</v>
      </c>
    </row>
    <row r="3" spans="1:9" x14ac:dyDescent="0.35">
      <c r="A3" s="1">
        <v>40912</v>
      </c>
      <c r="B3">
        <v>37.084547999999998</v>
      </c>
      <c r="C3" s="3">
        <f>LN(B2)-LN(B3)</f>
        <v>6.7730758833821625E-3</v>
      </c>
    </row>
    <row r="4" spans="1:9" x14ac:dyDescent="0.35">
      <c r="A4" s="1">
        <v>40913</v>
      </c>
      <c r="B4">
        <v>36.814515</v>
      </c>
      <c r="C4" s="3">
        <f t="shared" ref="C4:C67" si="0">LN(B3)-LN(B4)</f>
        <v>7.3081901420799511E-3</v>
      </c>
    </row>
    <row r="5" spans="1:9" x14ac:dyDescent="0.35">
      <c r="A5" s="1">
        <v>40914</v>
      </c>
      <c r="B5">
        <v>37.408588000000002</v>
      </c>
      <c r="C5" s="3">
        <f t="shared" si="0"/>
        <v>-1.6008106973092406E-2</v>
      </c>
    </row>
    <row r="6" spans="1:9" x14ac:dyDescent="0.35">
      <c r="A6" s="1">
        <v>40917</v>
      </c>
      <c r="B6">
        <v>37.120553000000001</v>
      </c>
      <c r="C6" s="3">
        <f t="shared" si="0"/>
        <v>7.7294982926550126E-3</v>
      </c>
    </row>
    <row r="7" spans="1:9" x14ac:dyDescent="0.35">
      <c r="A7" s="1">
        <v>40918</v>
      </c>
      <c r="B7">
        <v>37.264569999999999</v>
      </c>
      <c r="C7" s="3">
        <f t="shared" si="0"/>
        <v>-3.8722038531480152E-3</v>
      </c>
    </row>
    <row r="8" spans="1:9" x14ac:dyDescent="0.35">
      <c r="A8" s="1">
        <v>40919</v>
      </c>
      <c r="B8">
        <v>37.426591000000002</v>
      </c>
      <c r="C8" s="3">
        <f t="shared" si="0"/>
        <v>-4.3384318026529201E-3</v>
      </c>
    </row>
    <row r="9" spans="1:9" x14ac:dyDescent="0.35">
      <c r="A9" s="1">
        <v>40920</v>
      </c>
      <c r="B9">
        <v>37.678620000000002</v>
      </c>
      <c r="C9" s="3">
        <f t="shared" si="0"/>
        <v>-6.7113837415155864E-3</v>
      </c>
    </row>
    <row r="10" spans="1:9" x14ac:dyDescent="0.35">
      <c r="A10" s="1">
        <v>40921</v>
      </c>
      <c r="B10">
        <v>37.129553000000001</v>
      </c>
      <c r="C10" s="3">
        <f t="shared" si="0"/>
        <v>1.4679595499791809E-2</v>
      </c>
    </row>
    <row r="11" spans="1:9" x14ac:dyDescent="0.35">
      <c r="A11" s="1">
        <v>40925</v>
      </c>
      <c r="B11">
        <v>37.579608</v>
      </c>
      <c r="C11" s="3">
        <f t="shared" si="0"/>
        <v>-1.2048333516686771E-2</v>
      </c>
    </row>
    <row r="12" spans="1:9" x14ac:dyDescent="0.35">
      <c r="A12" s="1">
        <v>40926</v>
      </c>
      <c r="B12">
        <v>38.065668000000002</v>
      </c>
      <c r="C12" s="3">
        <f t="shared" si="0"/>
        <v>-1.2851210683104686E-2</v>
      </c>
    </row>
    <row r="13" spans="1:9" x14ac:dyDescent="0.35">
      <c r="A13" s="1">
        <v>40927</v>
      </c>
      <c r="B13">
        <v>38.443713000000002</v>
      </c>
      <c r="C13" s="3">
        <f t="shared" si="0"/>
        <v>-9.8823979952893382E-3</v>
      </c>
    </row>
    <row r="14" spans="1:9" x14ac:dyDescent="0.35">
      <c r="A14" s="1">
        <v>40928</v>
      </c>
      <c r="B14">
        <v>38.380704999999999</v>
      </c>
      <c r="C14" s="3">
        <f t="shared" si="0"/>
        <v>1.6403121759429595E-3</v>
      </c>
    </row>
    <row r="15" spans="1:9" x14ac:dyDescent="0.35">
      <c r="A15" s="1">
        <v>40931</v>
      </c>
      <c r="B15">
        <v>37.804634999999998</v>
      </c>
      <c r="C15" s="3">
        <f t="shared" si="0"/>
        <v>1.5123145196944243E-2</v>
      </c>
    </row>
    <row r="16" spans="1:9" x14ac:dyDescent="0.35">
      <c r="A16" s="1">
        <v>40932</v>
      </c>
      <c r="B16">
        <v>37.669617000000002</v>
      </c>
      <c r="C16" s="3">
        <f t="shared" si="0"/>
        <v>3.5778597456341821E-3</v>
      </c>
    </row>
    <row r="17" spans="1:3" x14ac:dyDescent="0.35">
      <c r="A17" s="1">
        <v>40933</v>
      </c>
      <c r="B17">
        <v>37.876646000000001</v>
      </c>
      <c r="C17" s="3">
        <f t="shared" si="0"/>
        <v>-5.4808672206778652E-3</v>
      </c>
    </row>
    <row r="18" spans="1:3" x14ac:dyDescent="0.35">
      <c r="A18" s="1">
        <v>40934</v>
      </c>
      <c r="B18">
        <v>37.912647999999997</v>
      </c>
      <c r="C18" s="3">
        <f t="shared" si="0"/>
        <v>-9.5005510166012996E-4</v>
      </c>
    </row>
    <row r="19" spans="1:3" x14ac:dyDescent="0.35">
      <c r="A19" s="1">
        <v>40935</v>
      </c>
      <c r="B19">
        <v>38.110672999999998</v>
      </c>
      <c r="C19" s="3">
        <f t="shared" si="0"/>
        <v>-5.2095974040593518E-3</v>
      </c>
    </row>
    <row r="20" spans="1:3" x14ac:dyDescent="0.35">
      <c r="A20" s="1">
        <v>40938</v>
      </c>
      <c r="B20">
        <v>38.344700000000003</v>
      </c>
      <c r="C20" s="3">
        <f t="shared" si="0"/>
        <v>-6.1219433435653059E-3</v>
      </c>
    </row>
    <row r="21" spans="1:3" x14ac:dyDescent="0.35">
      <c r="A21" s="1">
        <v>40939</v>
      </c>
      <c r="B21">
        <v>38.731748000000003</v>
      </c>
      <c r="C21" s="3">
        <f t="shared" si="0"/>
        <v>-1.0043307999667128E-2</v>
      </c>
    </row>
    <row r="22" spans="1:3" x14ac:dyDescent="0.35">
      <c r="A22" s="1">
        <v>40940</v>
      </c>
      <c r="B22">
        <v>38.776755999999999</v>
      </c>
      <c r="C22" s="3">
        <f t="shared" si="0"/>
        <v>-1.1613694687953036E-3</v>
      </c>
    </row>
    <row r="23" spans="1:3" x14ac:dyDescent="0.35">
      <c r="A23" s="1">
        <v>40941</v>
      </c>
      <c r="B23">
        <v>38.002661000000003</v>
      </c>
      <c r="C23" s="3">
        <f t="shared" si="0"/>
        <v>2.0164811358403423E-2</v>
      </c>
    </row>
    <row r="24" spans="1:3" x14ac:dyDescent="0.35">
      <c r="A24" s="1">
        <v>40942</v>
      </c>
      <c r="B24">
        <v>37.849640000000001</v>
      </c>
      <c r="C24" s="3">
        <f t="shared" si="0"/>
        <v>4.0347149807553606E-3</v>
      </c>
    </row>
    <row r="25" spans="1:3" x14ac:dyDescent="0.35">
      <c r="A25" s="1">
        <v>40945</v>
      </c>
      <c r="B25">
        <v>37.624612999999997</v>
      </c>
      <c r="C25" s="3">
        <f t="shared" si="0"/>
        <v>5.963031307836264E-3</v>
      </c>
    </row>
    <row r="26" spans="1:3" x14ac:dyDescent="0.35">
      <c r="A26" s="1">
        <v>40946</v>
      </c>
      <c r="B26">
        <v>38.173679999999997</v>
      </c>
      <c r="C26" s="3">
        <f t="shared" si="0"/>
        <v>-1.448783560187783E-2</v>
      </c>
    </row>
    <row r="27" spans="1:3" x14ac:dyDescent="0.35">
      <c r="A27" s="1">
        <v>40947</v>
      </c>
      <c r="B27">
        <v>38.263689999999997</v>
      </c>
      <c r="C27" s="3">
        <f t="shared" si="0"/>
        <v>-2.355131831575541E-3</v>
      </c>
    </row>
    <row r="28" spans="1:3" x14ac:dyDescent="0.35">
      <c r="A28" s="1">
        <v>40948</v>
      </c>
      <c r="B28">
        <v>37.921650999999997</v>
      </c>
      <c r="C28" s="3">
        <f t="shared" si="0"/>
        <v>8.9791892667485662E-3</v>
      </c>
    </row>
    <row r="29" spans="1:3" x14ac:dyDescent="0.35">
      <c r="A29" s="1">
        <v>40949</v>
      </c>
      <c r="B29">
        <v>37.696623000000002</v>
      </c>
      <c r="C29" s="3">
        <f t="shared" si="0"/>
        <v>5.9517006235458858E-3</v>
      </c>
    </row>
    <row r="30" spans="1:3" x14ac:dyDescent="0.35">
      <c r="A30" s="1">
        <v>40952</v>
      </c>
      <c r="B30">
        <v>38.137675000000002</v>
      </c>
      <c r="C30" s="3">
        <f t="shared" si="0"/>
        <v>-1.1632123846701425E-2</v>
      </c>
    </row>
    <row r="31" spans="1:3" x14ac:dyDescent="0.35">
      <c r="A31" s="1">
        <v>40953</v>
      </c>
      <c r="B31">
        <v>37.858643000000001</v>
      </c>
      <c r="C31" s="3">
        <f t="shared" si="0"/>
        <v>7.3433361308188339E-3</v>
      </c>
    </row>
    <row r="32" spans="1:3" x14ac:dyDescent="0.35">
      <c r="A32" s="1">
        <v>40954</v>
      </c>
      <c r="B32">
        <v>37.354579999999999</v>
      </c>
      <c r="C32" s="3">
        <f t="shared" si="0"/>
        <v>1.3403774671110202E-2</v>
      </c>
    </row>
    <row r="33" spans="1:3" x14ac:dyDescent="0.35">
      <c r="A33" s="1">
        <v>40955</v>
      </c>
      <c r="B33">
        <v>37.624612999999997</v>
      </c>
      <c r="C33" s="3">
        <f t="shared" si="0"/>
        <v>-7.2029094120686921E-3</v>
      </c>
    </row>
    <row r="34" spans="1:3" x14ac:dyDescent="0.35">
      <c r="A34" s="1">
        <v>40956</v>
      </c>
      <c r="B34">
        <v>37.372582999999999</v>
      </c>
      <c r="C34" s="3">
        <f t="shared" si="0"/>
        <v>6.7210765784495585E-3</v>
      </c>
    </row>
    <row r="35" spans="1:3" x14ac:dyDescent="0.35">
      <c r="A35" s="1">
        <v>40960</v>
      </c>
      <c r="B35">
        <v>37.174557</v>
      </c>
      <c r="C35" s="3">
        <f t="shared" si="0"/>
        <v>5.3127850588161607E-3</v>
      </c>
    </row>
    <row r="36" spans="1:3" x14ac:dyDescent="0.35">
      <c r="A36" s="1">
        <v>40961</v>
      </c>
      <c r="B36">
        <v>36.976534999999998</v>
      </c>
      <c r="C36" s="3">
        <f t="shared" si="0"/>
        <v>5.3410533925819514E-3</v>
      </c>
    </row>
    <row r="37" spans="1:3" x14ac:dyDescent="0.35">
      <c r="A37" s="1">
        <v>40962</v>
      </c>
      <c r="B37">
        <v>37.390585000000002</v>
      </c>
      <c r="C37" s="3">
        <f t="shared" si="0"/>
        <v>-1.1135412489242658E-2</v>
      </c>
    </row>
    <row r="38" spans="1:3" x14ac:dyDescent="0.35">
      <c r="A38" s="1">
        <v>40963</v>
      </c>
      <c r="B38">
        <v>37.849640000000001</v>
      </c>
      <c r="C38" s="3">
        <f t="shared" si="0"/>
        <v>-1.2202533848441277E-2</v>
      </c>
    </row>
    <row r="39" spans="1:3" x14ac:dyDescent="0.35">
      <c r="A39" s="1">
        <v>40966</v>
      </c>
      <c r="B39">
        <v>37.651617999999999</v>
      </c>
      <c r="C39" s="3">
        <f t="shared" si="0"/>
        <v>5.2455405195823701E-3</v>
      </c>
    </row>
    <row r="40" spans="1:3" x14ac:dyDescent="0.35">
      <c r="A40" s="1">
        <v>40967</v>
      </c>
      <c r="B40">
        <v>37.894644999999997</v>
      </c>
      <c r="C40" s="3">
        <f t="shared" si="0"/>
        <v>-6.4338811395026063E-3</v>
      </c>
    </row>
    <row r="41" spans="1:3" x14ac:dyDescent="0.35">
      <c r="A41" s="1">
        <v>40968</v>
      </c>
      <c r="B41">
        <v>37.399585000000002</v>
      </c>
      <c r="C41" s="3">
        <f t="shared" si="0"/>
        <v>1.3150201127374306E-2</v>
      </c>
    </row>
    <row r="42" spans="1:3" x14ac:dyDescent="0.35">
      <c r="A42" s="1">
        <v>40969</v>
      </c>
      <c r="B42">
        <v>37.435589999999998</v>
      </c>
      <c r="C42" s="3">
        <f t="shared" si="0"/>
        <v>-9.6224810800915606E-4</v>
      </c>
    </row>
    <row r="43" spans="1:3" x14ac:dyDescent="0.35">
      <c r="A43" s="1">
        <v>40970</v>
      </c>
      <c r="B43">
        <v>36.940530000000003</v>
      </c>
      <c r="C43" s="3">
        <f t="shared" si="0"/>
        <v>1.3312533951391536E-2</v>
      </c>
    </row>
    <row r="44" spans="1:3" x14ac:dyDescent="0.35">
      <c r="A44" s="1">
        <v>40973</v>
      </c>
      <c r="B44">
        <v>37.273569999999999</v>
      </c>
      <c r="C44" s="3">
        <f t="shared" si="0"/>
        <v>-8.9751741416281838E-3</v>
      </c>
    </row>
    <row r="45" spans="1:3" x14ac:dyDescent="0.35">
      <c r="A45" s="1">
        <v>40974</v>
      </c>
      <c r="B45">
        <v>37.264569999999999</v>
      </c>
      <c r="C45" s="3">
        <f t="shared" si="0"/>
        <v>2.4148711099414299E-4</v>
      </c>
    </row>
    <row r="46" spans="1:3" x14ac:dyDescent="0.35">
      <c r="A46" s="1">
        <v>40975</v>
      </c>
      <c r="B46">
        <v>36.949530000000003</v>
      </c>
      <c r="C46" s="3">
        <f t="shared" si="0"/>
        <v>8.490081867923216E-3</v>
      </c>
    </row>
    <row r="47" spans="1:3" x14ac:dyDescent="0.35">
      <c r="A47" s="1">
        <v>40976</v>
      </c>
      <c r="B47">
        <v>37.579608</v>
      </c>
      <c r="C47" s="3">
        <f t="shared" si="0"/>
        <v>-1.6908635428986685E-2</v>
      </c>
    </row>
    <row r="48" spans="1:3" x14ac:dyDescent="0.35">
      <c r="A48" s="1">
        <v>40977</v>
      </c>
      <c r="B48">
        <v>38.002661000000003</v>
      </c>
      <c r="C48" s="3">
        <f t="shared" si="0"/>
        <v>-1.1194620739894301E-2</v>
      </c>
    </row>
    <row r="49" spans="1:3" x14ac:dyDescent="0.35">
      <c r="A49" s="1">
        <v>40980</v>
      </c>
      <c r="B49">
        <v>37.633616000000004</v>
      </c>
      <c r="C49" s="3">
        <f t="shared" si="0"/>
        <v>9.7584900594038793E-3</v>
      </c>
    </row>
    <row r="50" spans="1:3" x14ac:dyDescent="0.35">
      <c r="A50" s="1">
        <v>40981</v>
      </c>
      <c r="B50">
        <v>37.651617999999999</v>
      </c>
      <c r="C50" s="3">
        <f t="shared" si="0"/>
        <v>-4.7823455906614853E-4</v>
      </c>
    </row>
    <row r="51" spans="1:3" x14ac:dyDescent="0.35">
      <c r="A51" s="1">
        <v>40982</v>
      </c>
      <c r="B51">
        <v>37.417588000000002</v>
      </c>
      <c r="C51" s="3">
        <f t="shared" si="0"/>
        <v>6.2350668309938406E-3</v>
      </c>
    </row>
    <row r="52" spans="1:3" x14ac:dyDescent="0.35">
      <c r="A52" s="1">
        <v>40983</v>
      </c>
      <c r="B52">
        <v>37.534602999999997</v>
      </c>
      <c r="C52" s="3">
        <f t="shared" si="0"/>
        <v>-3.1223929149235552E-3</v>
      </c>
    </row>
    <row r="53" spans="1:3" x14ac:dyDescent="0.35">
      <c r="A53" s="1">
        <v>40984</v>
      </c>
      <c r="B53">
        <v>37.435589999999998</v>
      </c>
      <c r="C53" s="3">
        <f t="shared" si="0"/>
        <v>2.641397963792258E-3</v>
      </c>
    </row>
    <row r="54" spans="1:3" x14ac:dyDescent="0.35">
      <c r="A54" s="1">
        <v>40987</v>
      </c>
      <c r="B54">
        <v>37.111550000000001</v>
      </c>
      <c r="C54" s="3">
        <f t="shared" si="0"/>
        <v>8.6936142923916826E-3</v>
      </c>
    </row>
    <row r="55" spans="1:3" x14ac:dyDescent="0.35">
      <c r="A55" s="1">
        <v>40988</v>
      </c>
      <c r="B55">
        <v>36.742505000000001</v>
      </c>
      <c r="C55" s="3">
        <f t="shared" si="0"/>
        <v>9.9939826369688234E-3</v>
      </c>
    </row>
    <row r="56" spans="1:3" x14ac:dyDescent="0.35">
      <c r="A56" s="1">
        <v>40989</v>
      </c>
      <c r="B56">
        <v>37.273569999999999</v>
      </c>
      <c r="C56" s="3">
        <f t="shared" si="0"/>
        <v>-1.4350237119597153E-2</v>
      </c>
    </row>
    <row r="57" spans="1:3" x14ac:dyDescent="0.35">
      <c r="A57" s="1">
        <v>40990</v>
      </c>
      <c r="B57">
        <v>37.381582000000002</v>
      </c>
      <c r="C57" s="3">
        <f t="shared" si="0"/>
        <v>-2.8936268287567124E-3</v>
      </c>
    </row>
    <row r="58" spans="1:3" x14ac:dyDescent="0.35">
      <c r="A58" s="1">
        <v>40991</v>
      </c>
      <c r="B58">
        <v>37.966655000000003</v>
      </c>
      <c r="C58" s="3">
        <f t="shared" si="0"/>
        <v>-1.5530151268645209E-2</v>
      </c>
    </row>
    <row r="59" spans="1:3" x14ac:dyDescent="0.35">
      <c r="A59" s="1">
        <v>40994</v>
      </c>
      <c r="B59">
        <v>38.956775</v>
      </c>
      <c r="C59" s="3">
        <f t="shared" si="0"/>
        <v>-2.5744423642834136E-2</v>
      </c>
    </row>
    <row r="60" spans="1:3" x14ac:dyDescent="0.35">
      <c r="A60" s="1">
        <v>40995</v>
      </c>
      <c r="B60">
        <v>38.983781</v>
      </c>
      <c r="C60" s="3">
        <f t="shared" si="0"/>
        <v>-6.9298969539755007E-4</v>
      </c>
    </row>
    <row r="61" spans="1:3" x14ac:dyDescent="0.35">
      <c r="A61" s="1">
        <v>40996</v>
      </c>
      <c r="B61">
        <v>38.825474999999997</v>
      </c>
      <c r="C61" s="3">
        <f t="shared" si="0"/>
        <v>4.0690844911450696E-3</v>
      </c>
    </row>
    <row r="62" spans="1:3" x14ac:dyDescent="0.35">
      <c r="A62" s="1">
        <v>40997</v>
      </c>
      <c r="B62">
        <v>38.988303000000002</v>
      </c>
      <c r="C62" s="3">
        <f t="shared" si="0"/>
        <v>-4.185074721829718E-3</v>
      </c>
    </row>
    <row r="63" spans="1:3" x14ac:dyDescent="0.35">
      <c r="A63" s="1">
        <v>40998</v>
      </c>
      <c r="B63">
        <v>38.997351000000002</v>
      </c>
      <c r="C63" s="3">
        <f t="shared" si="0"/>
        <v>-2.3204267904475273E-4</v>
      </c>
    </row>
    <row r="64" spans="1:3" x14ac:dyDescent="0.35">
      <c r="A64" s="1">
        <v>41001</v>
      </c>
      <c r="B64">
        <v>38.680739000000003</v>
      </c>
      <c r="C64" s="3">
        <f t="shared" si="0"/>
        <v>8.1519448623921242E-3</v>
      </c>
    </row>
    <row r="65" spans="1:3" x14ac:dyDescent="0.35">
      <c r="A65" s="1">
        <v>41002</v>
      </c>
      <c r="B65">
        <v>38.192256999999998</v>
      </c>
      <c r="C65" s="3">
        <f t="shared" si="0"/>
        <v>1.2708977151682177E-2</v>
      </c>
    </row>
    <row r="66" spans="1:3" x14ac:dyDescent="0.35">
      <c r="A66" s="1">
        <v>41003</v>
      </c>
      <c r="B66">
        <v>38.336993</v>
      </c>
      <c r="C66" s="3">
        <f t="shared" si="0"/>
        <v>-3.7825059716563025E-3</v>
      </c>
    </row>
    <row r="67" spans="1:3" x14ac:dyDescent="0.35">
      <c r="A67" s="1">
        <v>41004</v>
      </c>
      <c r="B67">
        <v>37.785186000000003</v>
      </c>
      <c r="C67" s="3">
        <f t="shared" si="0"/>
        <v>1.4498183654532593E-2</v>
      </c>
    </row>
    <row r="68" spans="1:3" x14ac:dyDescent="0.35">
      <c r="A68" s="1">
        <v>41008</v>
      </c>
      <c r="B68">
        <v>37.658541999999997</v>
      </c>
      <c r="C68" s="3">
        <f t="shared" ref="C68:C131" si="1">LN(B67)-LN(B68)</f>
        <v>3.3573133861097837E-3</v>
      </c>
    </row>
    <row r="69" spans="1:3" x14ac:dyDescent="0.35">
      <c r="A69" s="1">
        <v>41009</v>
      </c>
      <c r="B69">
        <v>37.079597999999997</v>
      </c>
      <c r="C69" s="3">
        <f t="shared" si="1"/>
        <v>1.5492908447849008E-2</v>
      </c>
    </row>
    <row r="70" spans="1:3" x14ac:dyDescent="0.35">
      <c r="A70" s="1">
        <v>41010</v>
      </c>
      <c r="B70">
        <v>37.323836999999997</v>
      </c>
      <c r="C70" s="3">
        <f t="shared" si="1"/>
        <v>-6.5652849840827088E-3</v>
      </c>
    </row>
    <row r="71" spans="1:3" x14ac:dyDescent="0.35">
      <c r="A71" s="1">
        <v>41011</v>
      </c>
      <c r="B71">
        <v>37.360022000000001</v>
      </c>
      <c r="C71" s="3">
        <f t="shared" si="1"/>
        <v>-9.6901802654469904E-4</v>
      </c>
    </row>
    <row r="72" spans="1:3" x14ac:dyDescent="0.35">
      <c r="A72" s="1">
        <v>41012</v>
      </c>
      <c r="B72">
        <v>36.663479000000002</v>
      </c>
      <c r="C72" s="3">
        <f t="shared" si="1"/>
        <v>1.8820065244079309E-2</v>
      </c>
    </row>
    <row r="73" spans="1:3" x14ac:dyDescent="0.35">
      <c r="A73" s="1">
        <v>41015</v>
      </c>
      <c r="B73">
        <v>36.708711999999998</v>
      </c>
      <c r="C73" s="3">
        <f t="shared" si="1"/>
        <v>-1.2329741040542075E-3</v>
      </c>
    </row>
    <row r="74" spans="1:3" x14ac:dyDescent="0.35">
      <c r="A74" s="1">
        <v>41016</v>
      </c>
      <c r="B74">
        <v>37.721863999999997</v>
      </c>
      <c r="C74" s="3">
        <f t="shared" si="1"/>
        <v>-2.7225762213786364E-2</v>
      </c>
    </row>
    <row r="75" spans="1:3" x14ac:dyDescent="0.35">
      <c r="A75" s="1">
        <v>41017</v>
      </c>
      <c r="B75">
        <v>37.242423000000002</v>
      </c>
      <c r="C75" s="3">
        <f t="shared" si="1"/>
        <v>1.2791358560227728E-2</v>
      </c>
    </row>
    <row r="76" spans="1:3" x14ac:dyDescent="0.35">
      <c r="A76" s="1">
        <v>41018</v>
      </c>
      <c r="B76">
        <v>37.242423000000002</v>
      </c>
      <c r="C76" s="3">
        <f t="shared" si="1"/>
        <v>0</v>
      </c>
    </row>
    <row r="77" spans="1:3" x14ac:dyDescent="0.35">
      <c r="A77" s="1">
        <v>41019</v>
      </c>
      <c r="B77">
        <v>37.586171999999998</v>
      </c>
      <c r="C77" s="3">
        <f t="shared" si="1"/>
        <v>-9.1877020568187362E-3</v>
      </c>
    </row>
    <row r="78" spans="1:3" x14ac:dyDescent="0.35">
      <c r="A78" s="1">
        <v>41022</v>
      </c>
      <c r="B78">
        <v>37.450484000000003</v>
      </c>
      <c r="C78" s="3">
        <f t="shared" si="1"/>
        <v>3.6165830176702052E-3</v>
      </c>
    </row>
    <row r="79" spans="1:3" x14ac:dyDescent="0.35">
      <c r="A79" s="1">
        <v>41023</v>
      </c>
      <c r="B79">
        <v>37.305748000000001</v>
      </c>
      <c r="C79" s="3">
        <f t="shared" si="1"/>
        <v>3.8722171242762116E-3</v>
      </c>
    </row>
    <row r="80" spans="1:3" x14ac:dyDescent="0.35">
      <c r="A80" s="1">
        <v>41024</v>
      </c>
      <c r="B80">
        <v>37.640450000000001</v>
      </c>
      <c r="C80" s="3">
        <f t="shared" si="1"/>
        <v>-8.9318533583746529E-3</v>
      </c>
    </row>
    <row r="81" spans="1:3" x14ac:dyDescent="0.35">
      <c r="A81" s="1">
        <v>41025</v>
      </c>
      <c r="B81">
        <v>37.911828999999997</v>
      </c>
      <c r="C81" s="3">
        <f t="shared" si="1"/>
        <v>-7.1839041975279017E-3</v>
      </c>
    </row>
    <row r="82" spans="1:3" x14ac:dyDescent="0.35">
      <c r="A82" s="1">
        <v>41026</v>
      </c>
      <c r="B82">
        <v>38.273671</v>
      </c>
      <c r="C82" s="3">
        <f t="shared" si="1"/>
        <v>-9.499044327379913E-3</v>
      </c>
    </row>
    <row r="83" spans="1:3" x14ac:dyDescent="0.35">
      <c r="A83" s="1">
        <v>41029</v>
      </c>
      <c r="B83">
        <v>38.237485999999997</v>
      </c>
      <c r="C83" s="3">
        <f t="shared" si="1"/>
        <v>9.4587519302180567E-4</v>
      </c>
    </row>
    <row r="84" spans="1:3" x14ac:dyDescent="0.35">
      <c r="A84" s="1">
        <v>41030</v>
      </c>
      <c r="B84">
        <v>38.400314999999999</v>
      </c>
      <c r="C84" s="3">
        <f t="shared" si="1"/>
        <v>-4.2493193408041918E-3</v>
      </c>
    </row>
    <row r="85" spans="1:3" x14ac:dyDescent="0.35">
      <c r="A85" s="1">
        <v>41031</v>
      </c>
      <c r="B85">
        <v>38.373173999999999</v>
      </c>
      <c r="C85" s="3">
        <f t="shared" si="1"/>
        <v>7.0704097167340052E-4</v>
      </c>
    </row>
    <row r="86" spans="1:3" x14ac:dyDescent="0.35">
      <c r="A86" s="1">
        <v>41032</v>
      </c>
      <c r="B86">
        <v>39.196365</v>
      </c>
      <c r="C86" s="3">
        <f t="shared" si="1"/>
        <v>-2.1225391191563414E-2</v>
      </c>
    </row>
    <row r="87" spans="1:3" x14ac:dyDescent="0.35">
      <c r="A87" s="1">
        <v>41033</v>
      </c>
      <c r="B87">
        <v>38.626465000000003</v>
      </c>
      <c r="C87" s="3">
        <f t="shared" si="1"/>
        <v>1.4646349603705922E-2</v>
      </c>
    </row>
    <row r="88" spans="1:3" x14ac:dyDescent="0.35">
      <c r="A88" s="1">
        <v>41036</v>
      </c>
      <c r="B88">
        <v>38.771200999999998</v>
      </c>
      <c r="C88" s="3">
        <f t="shared" si="1"/>
        <v>-3.7400654617925078E-3</v>
      </c>
    </row>
    <row r="89" spans="1:3" x14ac:dyDescent="0.35">
      <c r="A89" s="1">
        <v>41037</v>
      </c>
      <c r="B89">
        <v>38.915937</v>
      </c>
      <c r="C89" s="3">
        <f t="shared" si="1"/>
        <v>-3.7261294774433296E-3</v>
      </c>
    </row>
    <row r="90" spans="1:3" x14ac:dyDescent="0.35">
      <c r="A90" s="1">
        <v>41038</v>
      </c>
      <c r="B90">
        <v>38.201301000000001</v>
      </c>
      <c r="C90" s="3">
        <f t="shared" si="1"/>
        <v>1.8534285616249591E-2</v>
      </c>
    </row>
    <row r="91" spans="1:3" x14ac:dyDescent="0.35">
      <c r="A91" s="1">
        <v>41039</v>
      </c>
      <c r="B91">
        <v>38.210349000000001</v>
      </c>
      <c r="C91" s="3">
        <f t="shared" si="1"/>
        <v>-2.3682252751466848E-4</v>
      </c>
    </row>
    <row r="92" spans="1:3" x14ac:dyDescent="0.35">
      <c r="A92" s="1">
        <v>41040</v>
      </c>
      <c r="B92">
        <v>38.436500000000002</v>
      </c>
      <c r="C92" s="3">
        <f t="shared" si="1"/>
        <v>-5.901133816424764E-3</v>
      </c>
    </row>
    <row r="93" spans="1:3" x14ac:dyDescent="0.35">
      <c r="A93" s="1">
        <v>41043</v>
      </c>
      <c r="B93">
        <v>38.680739000000003</v>
      </c>
      <c r="C93" s="3">
        <f t="shared" si="1"/>
        <v>-6.3342469153093717E-3</v>
      </c>
    </row>
    <row r="94" spans="1:3" x14ac:dyDescent="0.35">
      <c r="A94" s="1">
        <v>41044</v>
      </c>
      <c r="B94">
        <v>38.201301000000001</v>
      </c>
      <c r="C94" s="3">
        <f t="shared" si="1"/>
        <v>1.2472203259248804E-2</v>
      </c>
    </row>
    <row r="95" spans="1:3" x14ac:dyDescent="0.35">
      <c r="A95" s="1">
        <v>41045</v>
      </c>
      <c r="B95">
        <v>38.101795000000003</v>
      </c>
      <c r="C95" s="3">
        <f t="shared" si="1"/>
        <v>2.608178740434397E-3</v>
      </c>
    </row>
    <row r="96" spans="1:3" x14ac:dyDescent="0.35">
      <c r="A96" s="1">
        <v>41046</v>
      </c>
      <c r="B96">
        <v>37.549987999999999</v>
      </c>
      <c r="C96" s="3">
        <f t="shared" si="1"/>
        <v>1.4588335247580186E-2</v>
      </c>
    </row>
    <row r="97" spans="1:3" x14ac:dyDescent="0.35">
      <c r="A97" s="1">
        <v>41047</v>
      </c>
      <c r="B97">
        <v>37.052458000000001</v>
      </c>
      <c r="C97" s="3">
        <f t="shared" si="1"/>
        <v>1.3338366314653349E-2</v>
      </c>
    </row>
    <row r="98" spans="1:3" x14ac:dyDescent="0.35">
      <c r="A98" s="1">
        <v>41050</v>
      </c>
      <c r="B98">
        <v>37.405251999999997</v>
      </c>
      <c r="C98" s="3">
        <f t="shared" si="1"/>
        <v>-9.4764300473730856E-3</v>
      </c>
    </row>
    <row r="99" spans="1:3" x14ac:dyDescent="0.35">
      <c r="A99" s="1">
        <v>41051</v>
      </c>
      <c r="B99">
        <v>37.314793000000002</v>
      </c>
      <c r="C99" s="3">
        <f t="shared" si="1"/>
        <v>2.4212791679576462E-3</v>
      </c>
    </row>
    <row r="100" spans="1:3" x14ac:dyDescent="0.35">
      <c r="A100" s="1">
        <v>41052</v>
      </c>
      <c r="B100">
        <v>37.088642999999998</v>
      </c>
      <c r="C100" s="3">
        <f t="shared" si="1"/>
        <v>6.0790390498093316E-3</v>
      </c>
    </row>
    <row r="101" spans="1:3" x14ac:dyDescent="0.35">
      <c r="A101" s="1">
        <v>41053</v>
      </c>
      <c r="B101">
        <v>37.513806000000002</v>
      </c>
      <c r="C101" s="3">
        <f t="shared" si="1"/>
        <v>-1.1398221070957337E-2</v>
      </c>
    </row>
    <row r="102" spans="1:3" x14ac:dyDescent="0.35">
      <c r="A102" s="1">
        <v>41054</v>
      </c>
      <c r="B102">
        <v>37.694724000000001</v>
      </c>
      <c r="C102" s="3">
        <f t="shared" si="1"/>
        <v>-4.8111124887735279E-3</v>
      </c>
    </row>
    <row r="103" spans="1:3" x14ac:dyDescent="0.35">
      <c r="A103" s="1">
        <v>41058</v>
      </c>
      <c r="B103">
        <v>37.721863999999997</v>
      </c>
      <c r="C103" s="3">
        <f t="shared" si="1"/>
        <v>-7.197355884511758E-4</v>
      </c>
    </row>
    <row r="104" spans="1:3" x14ac:dyDescent="0.35">
      <c r="A104" s="1">
        <v>41059</v>
      </c>
      <c r="B104">
        <v>37.233378999999999</v>
      </c>
      <c r="C104" s="3">
        <f t="shared" si="1"/>
        <v>1.3034229393480423E-2</v>
      </c>
    </row>
    <row r="105" spans="1:3" x14ac:dyDescent="0.35">
      <c r="A105" s="1">
        <v>41060</v>
      </c>
      <c r="B105">
        <v>37.432392</v>
      </c>
      <c r="C105" s="3">
        <f t="shared" si="1"/>
        <v>-5.3307819263808121E-3</v>
      </c>
    </row>
    <row r="106" spans="1:3" x14ac:dyDescent="0.35">
      <c r="A106" s="1">
        <v>41061</v>
      </c>
      <c r="B106">
        <v>36.663479000000002</v>
      </c>
      <c r="C106" s="3">
        <f t="shared" si="1"/>
        <v>2.0755288850740961E-2</v>
      </c>
    </row>
    <row r="107" spans="1:3" x14ac:dyDescent="0.35">
      <c r="A107" s="1">
        <v>41064</v>
      </c>
      <c r="B107">
        <v>36.672527000000002</v>
      </c>
      <c r="C107" s="3">
        <f t="shared" si="1"/>
        <v>-2.4675464453061124E-4</v>
      </c>
    </row>
    <row r="108" spans="1:3" x14ac:dyDescent="0.35">
      <c r="A108" s="1">
        <v>41065</v>
      </c>
      <c r="B108">
        <v>37.124827000000003</v>
      </c>
      <c r="C108" s="3">
        <f t="shared" si="1"/>
        <v>-1.2258045553330099E-2</v>
      </c>
    </row>
    <row r="109" spans="1:3" x14ac:dyDescent="0.35">
      <c r="A109" s="1">
        <v>41066</v>
      </c>
      <c r="B109">
        <v>37.522851000000003</v>
      </c>
      <c r="C109" s="3">
        <f t="shared" si="1"/>
        <v>-1.066417021260202E-2</v>
      </c>
    </row>
    <row r="110" spans="1:3" x14ac:dyDescent="0.35">
      <c r="A110" s="1">
        <v>41067</v>
      </c>
      <c r="B110">
        <v>37.739955999999999</v>
      </c>
      <c r="C110" s="3">
        <f t="shared" si="1"/>
        <v>-5.7692666760220668E-3</v>
      </c>
    </row>
    <row r="111" spans="1:3" x14ac:dyDescent="0.35">
      <c r="A111" s="1">
        <v>41068</v>
      </c>
      <c r="B111">
        <v>37.902785000000002</v>
      </c>
      <c r="C111" s="3">
        <f t="shared" si="1"/>
        <v>-4.3052181702822878E-3</v>
      </c>
    </row>
    <row r="112" spans="1:3" x14ac:dyDescent="0.35">
      <c r="A112" s="1">
        <v>41071</v>
      </c>
      <c r="B112">
        <v>37.522851000000003</v>
      </c>
      <c r="C112" s="3">
        <f t="shared" si="1"/>
        <v>1.0074484846304355E-2</v>
      </c>
    </row>
    <row r="113" spans="1:3" x14ac:dyDescent="0.35">
      <c r="A113" s="1">
        <v>41072</v>
      </c>
      <c r="B113">
        <v>37.803277999999999</v>
      </c>
      <c r="C113" s="3">
        <f t="shared" si="1"/>
        <v>-7.4457110503880486E-3</v>
      </c>
    </row>
    <row r="114" spans="1:3" x14ac:dyDescent="0.35">
      <c r="A114" s="1">
        <v>41073</v>
      </c>
      <c r="B114">
        <v>37.577128000000002</v>
      </c>
      <c r="C114" s="3">
        <f t="shared" si="1"/>
        <v>6.0002510070416015E-3</v>
      </c>
    </row>
    <row r="115" spans="1:3" x14ac:dyDescent="0.35">
      <c r="A115" s="1">
        <v>41074</v>
      </c>
      <c r="B115">
        <v>37.830415000000002</v>
      </c>
      <c r="C115" s="3">
        <f t="shared" si="1"/>
        <v>-6.7178412789985487E-3</v>
      </c>
    </row>
    <row r="116" spans="1:3" x14ac:dyDescent="0.35">
      <c r="A116" s="1">
        <v>41075</v>
      </c>
      <c r="B116">
        <v>38.418407000000002</v>
      </c>
      <c r="C116" s="3">
        <f t="shared" si="1"/>
        <v>-1.5423284986710417E-2</v>
      </c>
    </row>
    <row r="117" spans="1:3" x14ac:dyDescent="0.35">
      <c r="A117" s="1">
        <v>41078</v>
      </c>
      <c r="B117">
        <v>38.508865999999998</v>
      </c>
      <c r="C117" s="3">
        <f t="shared" si="1"/>
        <v>-2.3518067953354205E-3</v>
      </c>
    </row>
    <row r="118" spans="1:3" x14ac:dyDescent="0.35">
      <c r="A118" s="1">
        <v>41079</v>
      </c>
      <c r="B118">
        <v>38.545051000000001</v>
      </c>
      <c r="C118" s="3">
        <f t="shared" si="1"/>
        <v>-9.3921254282136601E-4</v>
      </c>
    </row>
    <row r="119" spans="1:3" x14ac:dyDescent="0.35">
      <c r="A119" s="1">
        <v>41080</v>
      </c>
      <c r="B119">
        <v>38.165117000000002</v>
      </c>
      <c r="C119" s="3">
        <f t="shared" si="1"/>
        <v>9.9057821573720339E-3</v>
      </c>
    </row>
    <row r="120" spans="1:3" x14ac:dyDescent="0.35">
      <c r="A120" s="1">
        <v>41081</v>
      </c>
      <c r="B120">
        <v>37.577128000000002</v>
      </c>
      <c r="C120" s="3">
        <f t="shared" si="1"/>
        <v>1.5526363446493718E-2</v>
      </c>
    </row>
    <row r="121" spans="1:3" x14ac:dyDescent="0.35">
      <c r="A121" s="1">
        <v>41082</v>
      </c>
      <c r="B121">
        <v>37.703772000000001</v>
      </c>
      <c r="C121" s="3">
        <f t="shared" si="1"/>
        <v>-3.3645750640953764E-3</v>
      </c>
    </row>
    <row r="122" spans="1:3" x14ac:dyDescent="0.35">
      <c r="A122" s="1">
        <v>41085</v>
      </c>
      <c r="B122">
        <v>36.790123000000001</v>
      </c>
      <c r="C122" s="3">
        <f t="shared" si="1"/>
        <v>2.4530730088486052E-2</v>
      </c>
    </row>
    <row r="123" spans="1:3" x14ac:dyDescent="0.35">
      <c r="A123" s="1">
        <v>41086</v>
      </c>
      <c r="B123">
        <v>36.790123000000001</v>
      </c>
      <c r="C123" s="3">
        <f t="shared" si="1"/>
        <v>0</v>
      </c>
    </row>
    <row r="124" spans="1:3" x14ac:dyDescent="0.35">
      <c r="A124" s="1">
        <v>41087</v>
      </c>
      <c r="B124">
        <v>36.697311999999997</v>
      </c>
      <c r="C124" s="3">
        <f t="shared" si="1"/>
        <v>2.5259025395549806E-3</v>
      </c>
    </row>
    <row r="125" spans="1:3" x14ac:dyDescent="0.35">
      <c r="A125" s="1">
        <v>41088</v>
      </c>
      <c r="B125">
        <v>37.270563000000003</v>
      </c>
      <c r="C125" s="3">
        <f t="shared" si="1"/>
        <v>-1.5500309489088426E-2</v>
      </c>
    </row>
    <row r="126" spans="1:3" x14ac:dyDescent="0.35">
      <c r="A126" s="1">
        <v>41089</v>
      </c>
      <c r="B126">
        <v>38.216887</v>
      </c>
      <c r="C126" s="3">
        <f t="shared" si="1"/>
        <v>-2.5073666631620473E-2</v>
      </c>
    </row>
    <row r="127" spans="1:3" x14ac:dyDescent="0.35">
      <c r="A127" s="1">
        <v>41092</v>
      </c>
      <c r="B127">
        <v>38.580858999999997</v>
      </c>
      <c r="C127" s="3">
        <f t="shared" si="1"/>
        <v>-9.4787866601526716E-3</v>
      </c>
    </row>
    <row r="128" spans="1:3" x14ac:dyDescent="0.35">
      <c r="A128" s="1">
        <v>41093</v>
      </c>
      <c r="B128">
        <v>39.026719999999997</v>
      </c>
      <c r="C128" s="3">
        <f t="shared" si="1"/>
        <v>-1.1490267089380168E-2</v>
      </c>
    </row>
    <row r="129" spans="1:3" x14ac:dyDescent="0.35">
      <c r="A129" s="1">
        <v>41095</v>
      </c>
      <c r="B129">
        <v>38.735543999999997</v>
      </c>
      <c r="C129" s="3">
        <f t="shared" si="1"/>
        <v>7.4889116102219155E-3</v>
      </c>
    </row>
    <row r="130" spans="1:3" x14ac:dyDescent="0.35">
      <c r="A130" s="1">
        <v>41096</v>
      </c>
      <c r="B130">
        <v>38.007604000000001</v>
      </c>
      <c r="C130" s="3">
        <f t="shared" si="1"/>
        <v>1.8971383160212962E-2</v>
      </c>
    </row>
    <row r="131" spans="1:3" x14ac:dyDescent="0.35">
      <c r="A131" s="1">
        <v>41099</v>
      </c>
      <c r="B131">
        <v>38.744646000000003</v>
      </c>
      <c r="C131" s="3">
        <f t="shared" si="1"/>
        <v>-1.9206333540223053E-2</v>
      </c>
    </row>
    <row r="132" spans="1:3" x14ac:dyDescent="0.35">
      <c r="A132" s="1">
        <v>41100</v>
      </c>
      <c r="B132">
        <v>38.835636999999998</v>
      </c>
      <c r="C132" s="3">
        <f t="shared" ref="C132:C195" si="2">LN(B131)-LN(B132)</f>
        <v>-2.3457259552048804E-3</v>
      </c>
    </row>
    <row r="133" spans="1:3" x14ac:dyDescent="0.35">
      <c r="A133" s="1">
        <v>41101</v>
      </c>
      <c r="B133">
        <v>38.526262000000003</v>
      </c>
      <c r="C133" s="3">
        <f t="shared" si="2"/>
        <v>7.9981658475509754E-3</v>
      </c>
    </row>
    <row r="134" spans="1:3" x14ac:dyDescent="0.35">
      <c r="A134" s="1">
        <v>41102</v>
      </c>
      <c r="B134">
        <v>38.225985000000001</v>
      </c>
      <c r="C134" s="3">
        <f t="shared" si="2"/>
        <v>7.8246186597801248E-3</v>
      </c>
    </row>
    <row r="135" spans="1:3" x14ac:dyDescent="0.35">
      <c r="A135" s="1">
        <v>41103</v>
      </c>
      <c r="B135">
        <v>38.680948000000001</v>
      </c>
      <c r="C135" s="3">
        <f t="shared" si="2"/>
        <v>-1.1831659115577597E-2</v>
      </c>
    </row>
    <row r="136" spans="1:3" x14ac:dyDescent="0.35">
      <c r="A136" s="1">
        <v>41106</v>
      </c>
      <c r="B136">
        <v>38.480766000000003</v>
      </c>
      <c r="C136" s="3">
        <f t="shared" si="2"/>
        <v>5.1886470305486654E-3</v>
      </c>
    </row>
    <row r="137" spans="1:3" x14ac:dyDescent="0.35">
      <c r="A137" s="1">
        <v>41107</v>
      </c>
      <c r="B137">
        <v>38.890234</v>
      </c>
      <c r="C137" s="3">
        <f t="shared" si="2"/>
        <v>-1.0584633076216043E-2</v>
      </c>
    </row>
    <row r="138" spans="1:3" x14ac:dyDescent="0.35">
      <c r="A138" s="1">
        <v>41108</v>
      </c>
      <c r="B138">
        <v>39.18141</v>
      </c>
      <c r="C138" s="3">
        <f t="shared" si="2"/>
        <v>-7.4592344972046476E-3</v>
      </c>
    </row>
    <row r="139" spans="1:3" x14ac:dyDescent="0.35">
      <c r="A139" s="1">
        <v>41109</v>
      </c>
      <c r="B139">
        <v>39.581775999999998</v>
      </c>
      <c r="C139" s="3">
        <f t="shared" si="2"/>
        <v>-1.016641069708113E-2</v>
      </c>
    </row>
    <row r="140" spans="1:3" x14ac:dyDescent="0.35">
      <c r="A140" s="1">
        <v>41110</v>
      </c>
      <c r="B140">
        <v>39.217804000000001</v>
      </c>
      <c r="C140" s="3">
        <f t="shared" si="2"/>
        <v>9.23798295508238E-3</v>
      </c>
    </row>
    <row r="141" spans="1:3" x14ac:dyDescent="0.35">
      <c r="A141" s="1">
        <v>41113</v>
      </c>
      <c r="B141">
        <v>38.653651000000004</v>
      </c>
      <c r="C141" s="3">
        <f t="shared" si="2"/>
        <v>1.4489593656970889E-2</v>
      </c>
    </row>
    <row r="142" spans="1:3" x14ac:dyDescent="0.35">
      <c r="A142" s="1">
        <v>41114</v>
      </c>
      <c r="B142">
        <v>38.362475000000003</v>
      </c>
      <c r="C142" s="3">
        <f t="shared" si="2"/>
        <v>7.5614654351592314E-3</v>
      </c>
    </row>
    <row r="143" spans="1:3" x14ac:dyDescent="0.35">
      <c r="A143" s="1">
        <v>41115</v>
      </c>
      <c r="B143">
        <v>38.335177999999999</v>
      </c>
      <c r="C143" s="3">
        <f t="shared" si="2"/>
        <v>7.118079911139219E-4</v>
      </c>
    </row>
    <row r="144" spans="1:3" x14ac:dyDescent="0.35">
      <c r="A144" s="1">
        <v>41116</v>
      </c>
      <c r="B144">
        <v>38.280580999999998</v>
      </c>
      <c r="C144" s="3">
        <f t="shared" si="2"/>
        <v>1.4252161684291664E-3</v>
      </c>
    </row>
    <row r="145" spans="1:3" x14ac:dyDescent="0.35">
      <c r="A145" s="1">
        <v>41117</v>
      </c>
      <c r="B145">
        <v>38.526262000000003</v>
      </c>
      <c r="C145" s="3">
        <f t="shared" si="2"/>
        <v>-6.3973945110049613E-3</v>
      </c>
    </row>
    <row r="146" spans="1:3" x14ac:dyDescent="0.35">
      <c r="A146" s="1">
        <v>41120</v>
      </c>
      <c r="B146">
        <v>39.408890999999997</v>
      </c>
      <c r="C146" s="3">
        <f t="shared" si="2"/>
        <v>-2.2651312125967049E-2</v>
      </c>
    </row>
    <row r="147" spans="1:3" x14ac:dyDescent="0.35">
      <c r="A147" s="1">
        <v>41121</v>
      </c>
      <c r="B147">
        <v>39.208705999999999</v>
      </c>
      <c r="C147" s="3">
        <f t="shared" si="2"/>
        <v>5.0926367705894648E-3</v>
      </c>
    </row>
    <row r="148" spans="1:3" x14ac:dyDescent="0.35">
      <c r="A148" s="1">
        <v>41122</v>
      </c>
      <c r="B148">
        <v>38.699145999999999</v>
      </c>
      <c r="C148" s="3">
        <f t="shared" si="2"/>
        <v>1.3081281365620701E-2</v>
      </c>
    </row>
    <row r="149" spans="1:3" x14ac:dyDescent="0.35">
      <c r="A149" s="1">
        <v>41123</v>
      </c>
      <c r="B149">
        <v>37.206868999999998</v>
      </c>
      <c r="C149" s="3">
        <f t="shared" si="2"/>
        <v>3.9324137837867035E-2</v>
      </c>
    </row>
    <row r="150" spans="1:3" x14ac:dyDescent="0.35">
      <c r="A150" s="1">
        <v>41124</v>
      </c>
      <c r="B150">
        <v>35.705492999999997</v>
      </c>
      <c r="C150" s="3">
        <f t="shared" si="2"/>
        <v>4.1188852275200194E-2</v>
      </c>
    </row>
    <row r="151" spans="1:3" x14ac:dyDescent="0.35">
      <c r="A151" s="1">
        <v>41127</v>
      </c>
      <c r="B151">
        <v>35.596299000000002</v>
      </c>
      <c r="C151" s="3">
        <f t="shared" si="2"/>
        <v>3.0628707161803881E-3</v>
      </c>
    </row>
    <row r="152" spans="1:3" x14ac:dyDescent="0.35">
      <c r="A152" s="1">
        <v>41128</v>
      </c>
      <c r="B152">
        <v>36.08766</v>
      </c>
      <c r="C152" s="3">
        <f t="shared" si="2"/>
        <v>-1.3709306867850213E-2</v>
      </c>
    </row>
    <row r="153" spans="1:3" x14ac:dyDescent="0.35">
      <c r="A153" s="1">
        <v>41129</v>
      </c>
      <c r="B153">
        <v>36.169553999999998</v>
      </c>
      <c r="C153" s="3">
        <f t="shared" si="2"/>
        <v>-2.2667365798221262E-3</v>
      </c>
    </row>
    <row r="154" spans="1:3" x14ac:dyDescent="0.35">
      <c r="A154" s="1">
        <v>41130</v>
      </c>
      <c r="B154">
        <v>36.579020999999997</v>
      </c>
      <c r="C154" s="3">
        <f t="shared" si="2"/>
        <v>-1.125716411875155E-2</v>
      </c>
    </row>
    <row r="155" spans="1:3" x14ac:dyDescent="0.35">
      <c r="A155" s="1">
        <v>41131</v>
      </c>
      <c r="B155">
        <v>36.642716</v>
      </c>
      <c r="C155" s="3">
        <f t="shared" si="2"/>
        <v>-1.7397843502746646E-3</v>
      </c>
    </row>
    <row r="156" spans="1:3" x14ac:dyDescent="0.35">
      <c r="A156" s="1">
        <v>41134</v>
      </c>
      <c r="B156">
        <v>36.378836</v>
      </c>
      <c r="C156" s="3">
        <f t="shared" si="2"/>
        <v>7.2274867201138626E-3</v>
      </c>
    </row>
    <row r="157" spans="1:3" x14ac:dyDescent="0.35">
      <c r="A157" s="1">
        <v>41135</v>
      </c>
      <c r="B157">
        <v>36.187753000000001</v>
      </c>
      <c r="C157" s="3">
        <f t="shared" si="2"/>
        <v>5.2664303029308357E-3</v>
      </c>
    </row>
    <row r="158" spans="1:3" x14ac:dyDescent="0.35">
      <c r="A158" s="1">
        <v>41136</v>
      </c>
      <c r="B158">
        <v>36.224150000000002</v>
      </c>
      <c r="C158" s="3">
        <f t="shared" si="2"/>
        <v>-1.0052768000083923E-3</v>
      </c>
    </row>
    <row r="159" spans="1:3" x14ac:dyDescent="0.35">
      <c r="A159" s="1">
        <v>41137</v>
      </c>
      <c r="B159">
        <v>36.278744000000003</v>
      </c>
      <c r="C159" s="3">
        <f t="shared" si="2"/>
        <v>-1.5059815493208006E-3</v>
      </c>
    </row>
    <row r="160" spans="1:3" x14ac:dyDescent="0.35">
      <c r="A160" s="1">
        <v>41138</v>
      </c>
      <c r="B160">
        <v>36.124057999999998</v>
      </c>
      <c r="C160" s="3">
        <f t="shared" si="2"/>
        <v>4.2729350544847833E-3</v>
      </c>
    </row>
    <row r="161" spans="1:3" x14ac:dyDescent="0.35">
      <c r="A161" s="1">
        <v>41141</v>
      </c>
      <c r="B161">
        <v>36.451631999999996</v>
      </c>
      <c r="C161" s="3">
        <f t="shared" si="2"/>
        <v>-9.0271611468675239E-3</v>
      </c>
    </row>
    <row r="162" spans="1:3" x14ac:dyDescent="0.35">
      <c r="A162" s="1">
        <v>41142</v>
      </c>
      <c r="B162">
        <v>36.269646000000002</v>
      </c>
      <c r="C162" s="3">
        <f t="shared" si="2"/>
        <v>5.0050380000681294E-3</v>
      </c>
    </row>
    <row r="163" spans="1:3" x14ac:dyDescent="0.35">
      <c r="A163" s="1">
        <v>41143</v>
      </c>
      <c r="B163">
        <v>36.051262000000001</v>
      </c>
      <c r="C163" s="3">
        <f t="shared" si="2"/>
        <v>6.0393230617972193E-3</v>
      </c>
    </row>
    <row r="164" spans="1:3" x14ac:dyDescent="0.35">
      <c r="A164" s="1">
        <v>41144</v>
      </c>
      <c r="B164">
        <v>35.987568000000003</v>
      </c>
      <c r="C164" s="3">
        <f t="shared" si="2"/>
        <v>1.7683245715525153E-3</v>
      </c>
    </row>
    <row r="165" spans="1:3" x14ac:dyDescent="0.35">
      <c r="A165" s="1">
        <v>41145</v>
      </c>
      <c r="B165">
        <v>36.142257000000001</v>
      </c>
      <c r="C165" s="3">
        <f t="shared" si="2"/>
        <v>-4.2891893097736222E-3</v>
      </c>
    </row>
    <row r="166" spans="1:3" x14ac:dyDescent="0.35">
      <c r="A166" s="1">
        <v>41148</v>
      </c>
      <c r="B166">
        <v>36.205952000000003</v>
      </c>
      <c r="C166" s="3">
        <f t="shared" si="2"/>
        <v>-1.7607904144960607E-3</v>
      </c>
    </row>
    <row r="167" spans="1:3" x14ac:dyDescent="0.35">
      <c r="A167" s="1">
        <v>41149</v>
      </c>
      <c r="B167">
        <v>36.023966000000001</v>
      </c>
      <c r="C167" s="3">
        <f t="shared" si="2"/>
        <v>5.0390860221689593E-3</v>
      </c>
    </row>
    <row r="168" spans="1:3" x14ac:dyDescent="0.35">
      <c r="A168" s="1">
        <v>41150</v>
      </c>
      <c r="B168">
        <v>36.424332</v>
      </c>
      <c r="C168" s="3">
        <f t="shared" si="2"/>
        <v>-1.1052573676666899E-2</v>
      </c>
    </row>
    <row r="169" spans="1:3" x14ac:dyDescent="0.35">
      <c r="A169" s="1">
        <v>41151</v>
      </c>
      <c r="B169">
        <v>36.005766999999999</v>
      </c>
      <c r="C169" s="3">
        <f t="shared" si="2"/>
        <v>1.1557892789463065E-2</v>
      </c>
    </row>
    <row r="170" spans="1:3" x14ac:dyDescent="0.35">
      <c r="A170" s="1">
        <v>41152</v>
      </c>
      <c r="B170">
        <v>35.987568000000003</v>
      </c>
      <c r="C170" s="3">
        <f t="shared" si="2"/>
        <v>5.0557458930455823E-4</v>
      </c>
    </row>
    <row r="171" spans="1:3" x14ac:dyDescent="0.35">
      <c r="A171" s="1">
        <v>41156</v>
      </c>
      <c r="B171">
        <v>36.114956999999997</v>
      </c>
      <c r="C171" s="3">
        <f t="shared" si="2"/>
        <v>-3.5335553796032038E-3</v>
      </c>
    </row>
    <row r="172" spans="1:3" x14ac:dyDescent="0.35">
      <c r="A172" s="1">
        <v>41157</v>
      </c>
      <c r="B172">
        <v>35.468910000000001</v>
      </c>
      <c r="C172" s="3">
        <f t="shared" si="2"/>
        <v>1.8050562742275567E-2</v>
      </c>
    </row>
    <row r="173" spans="1:3" x14ac:dyDescent="0.35">
      <c r="A173" s="1">
        <v>41158</v>
      </c>
      <c r="B173">
        <v>35.659993999999998</v>
      </c>
      <c r="C173" s="3">
        <f t="shared" si="2"/>
        <v>-5.3729060604137402E-3</v>
      </c>
    </row>
    <row r="174" spans="1:3" x14ac:dyDescent="0.35">
      <c r="A174" s="1">
        <v>41159</v>
      </c>
      <c r="B174">
        <v>34.859262000000001</v>
      </c>
      <c r="C174" s="3">
        <f t="shared" si="2"/>
        <v>2.271057470732174E-2</v>
      </c>
    </row>
    <row r="175" spans="1:3" x14ac:dyDescent="0.35">
      <c r="A175" s="1">
        <v>41162</v>
      </c>
      <c r="B175">
        <v>34.804665</v>
      </c>
      <c r="C175" s="3">
        <f t="shared" si="2"/>
        <v>1.5674399514726822E-3</v>
      </c>
    </row>
    <row r="176" spans="1:3" x14ac:dyDescent="0.35">
      <c r="A176" s="1">
        <v>41163</v>
      </c>
      <c r="B176">
        <v>34.677275999999999</v>
      </c>
      <c r="C176" s="3">
        <f t="shared" si="2"/>
        <v>3.6668274058535566E-3</v>
      </c>
    </row>
    <row r="177" spans="1:3" x14ac:dyDescent="0.35">
      <c r="A177" s="1">
        <v>41164</v>
      </c>
      <c r="B177">
        <v>34.349702000000001</v>
      </c>
      <c r="C177" s="3">
        <f t="shared" si="2"/>
        <v>9.4912588841475909E-3</v>
      </c>
    </row>
    <row r="178" spans="1:3" x14ac:dyDescent="0.35">
      <c r="A178" s="1">
        <v>41165</v>
      </c>
      <c r="B178">
        <v>34.386099999999999</v>
      </c>
      <c r="C178" s="3">
        <f t="shared" si="2"/>
        <v>-1.0590697232886193E-3</v>
      </c>
    </row>
    <row r="179" spans="1:3" x14ac:dyDescent="0.35">
      <c r="A179" s="1">
        <v>41166</v>
      </c>
      <c r="B179">
        <v>34.913854999999998</v>
      </c>
      <c r="C179" s="3">
        <f t="shared" si="2"/>
        <v>-1.5231328878430261E-2</v>
      </c>
    </row>
    <row r="180" spans="1:3" x14ac:dyDescent="0.35">
      <c r="A180" s="1">
        <v>41169</v>
      </c>
      <c r="B180">
        <v>34.786465999999997</v>
      </c>
      <c r="C180" s="3">
        <f t="shared" si="2"/>
        <v>3.6553387420505956E-3</v>
      </c>
    </row>
    <row r="181" spans="1:3" x14ac:dyDescent="0.35">
      <c r="A181" s="1">
        <v>41170</v>
      </c>
      <c r="B181">
        <v>35.123137999999997</v>
      </c>
      <c r="C181" s="3">
        <f t="shared" si="2"/>
        <v>-9.6317124825335831E-3</v>
      </c>
    </row>
    <row r="182" spans="1:3" x14ac:dyDescent="0.35">
      <c r="A182" s="1">
        <v>41171</v>
      </c>
      <c r="B182">
        <v>34.831961999999997</v>
      </c>
      <c r="C182" s="3">
        <f t="shared" si="2"/>
        <v>8.3247020318912845E-3</v>
      </c>
    </row>
    <row r="183" spans="1:3" x14ac:dyDescent="0.35">
      <c r="A183" s="1">
        <v>41172</v>
      </c>
      <c r="B183">
        <v>35.077641999999997</v>
      </c>
      <c r="C183" s="3">
        <f t="shared" si="2"/>
        <v>-7.0285339161055838E-3</v>
      </c>
    </row>
    <row r="184" spans="1:3" x14ac:dyDescent="0.35">
      <c r="A184" s="1">
        <v>41173</v>
      </c>
      <c r="B184">
        <v>35.132238999999998</v>
      </c>
      <c r="C184" s="3">
        <f t="shared" si="2"/>
        <v>-1.5552514896008951E-3</v>
      </c>
    </row>
    <row r="185" spans="1:3" x14ac:dyDescent="0.35">
      <c r="A185" s="1">
        <v>41176</v>
      </c>
      <c r="B185">
        <v>35.396118000000001</v>
      </c>
      <c r="C185" s="3">
        <f t="shared" si="2"/>
        <v>-7.4829541631178387E-3</v>
      </c>
    </row>
    <row r="186" spans="1:3" x14ac:dyDescent="0.35">
      <c r="A186" s="1">
        <v>41177</v>
      </c>
      <c r="B186">
        <v>35.532604999999997</v>
      </c>
      <c r="C186" s="3">
        <f t="shared" si="2"/>
        <v>-3.8485725582524388E-3</v>
      </c>
    </row>
    <row r="187" spans="1:3" x14ac:dyDescent="0.35">
      <c r="A187" s="1">
        <v>41178</v>
      </c>
      <c r="B187">
        <v>35.650896000000003</v>
      </c>
      <c r="C187" s="3">
        <f t="shared" si="2"/>
        <v>-3.3235541164788884E-3</v>
      </c>
    </row>
    <row r="188" spans="1:3" x14ac:dyDescent="0.35">
      <c r="A188" s="1">
        <v>41179</v>
      </c>
      <c r="B188">
        <v>36.280752999999997</v>
      </c>
      <c r="C188" s="3">
        <f t="shared" si="2"/>
        <v>-1.7513100484291666E-2</v>
      </c>
    </row>
    <row r="189" spans="1:3" x14ac:dyDescent="0.35">
      <c r="A189" s="1">
        <v>41180</v>
      </c>
      <c r="B189">
        <v>35.676530999999997</v>
      </c>
      <c r="C189" s="3">
        <f t="shared" si="2"/>
        <v>1.6794302619797641E-2</v>
      </c>
    </row>
    <row r="190" spans="1:3" x14ac:dyDescent="0.35">
      <c r="A190" s="1">
        <v>41183</v>
      </c>
      <c r="B190">
        <v>36.161738999999997</v>
      </c>
      <c r="C190" s="3">
        <f t="shared" si="2"/>
        <v>-1.3508548532964681E-2</v>
      </c>
    </row>
    <row r="191" spans="1:3" x14ac:dyDescent="0.35">
      <c r="A191" s="1">
        <v>41184</v>
      </c>
      <c r="B191">
        <v>36.289906000000002</v>
      </c>
      <c r="C191" s="3">
        <f t="shared" si="2"/>
        <v>-3.5380047946169668E-3</v>
      </c>
    </row>
    <row r="192" spans="1:3" x14ac:dyDescent="0.35">
      <c r="A192" s="1">
        <v>41185</v>
      </c>
      <c r="B192">
        <v>36.473004000000003</v>
      </c>
      <c r="C192" s="3">
        <f t="shared" si="2"/>
        <v>-5.0327395225342464E-3</v>
      </c>
    </row>
    <row r="193" spans="1:3" x14ac:dyDescent="0.35">
      <c r="A193" s="1">
        <v>41186</v>
      </c>
      <c r="B193">
        <v>37.214550000000003</v>
      </c>
      <c r="C193" s="3">
        <f t="shared" si="2"/>
        <v>-2.0127443341426243E-2</v>
      </c>
    </row>
    <row r="194" spans="1:3" x14ac:dyDescent="0.35">
      <c r="A194" s="1">
        <v>41187</v>
      </c>
      <c r="B194">
        <v>37.095536000000003</v>
      </c>
      <c r="C194" s="3">
        <f t="shared" si="2"/>
        <v>3.20317491653066E-3</v>
      </c>
    </row>
    <row r="195" spans="1:3" x14ac:dyDescent="0.35">
      <c r="A195" s="1">
        <v>41190</v>
      </c>
      <c r="B195">
        <v>37.397644999999997</v>
      </c>
      <c r="C195" s="3">
        <f t="shared" si="2"/>
        <v>-8.1110955996774869E-3</v>
      </c>
    </row>
    <row r="196" spans="1:3" x14ac:dyDescent="0.35">
      <c r="A196" s="1">
        <v>41191</v>
      </c>
      <c r="B196">
        <v>37.5899</v>
      </c>
      <c r="C196" s="3">
        <f t="shared" ref="C196:C259" si="3">LN(B195)-LN(B196)</f>
        <v>-5.1276627670731045E-3</v>
      </c>
    </row>
    <row r="197" spans="1:3" x14ac:dyDescent="0.35">
      <c r="A197" s="1">
        <v>41192</v>
      </c>
      <c r="B197">
        <v>37.351871000000003</v>
      </c>
      <c r="C197" s="3">
        <f t="shared" si="3"/>
        <v>6.3523932582136844E-3</v>
      </c>
    </row>
    <row r="198" spans="1:3" x14ac:dyDescent="0.35">
      <c r="A198" s="1">
        <v>41193</v>
      </c>
      <c r="B198">
        <v>37.452575000000003</v>
      </c>
      <c r="C198" s="3">
        <f t="shared" si="3"/>
        <v>-2.6924619115966664E-3</v>
      </c>
    </row>
    <row r="199" spans="1:3" x14ac:dyDescent="0.35">
      <c r="A199" s="1">
        <v>41194</v>
      </c>
      <c r="B199">
        <v>37.434265000000003</v>
      </c>
      <c r="C199" s="3">
        <f t="shared" si="3"/>
        <v>4.8900448636546301E-4</v>
      </c>
    </row>
    <row r="200" spans="1:3" x14ac:dyDescent="0.35">
      <c r="A200" s="1">
        <v>41197</v>
      </c>
      <c r="B200">
        <v>38.093417000000002</v>
      </c>
      <c r="C200" s="3">
        <f t="shared" si="3"/>
        <v>-1.745502359429274E-2</v>
      </c>
    </row>
    <row r="201" spans="1:3" x14ac:dyDescent="0.35">
      <c r="A201" s="1">
        <v>41198</v>
      </c>
      <c r="B201">
        <v>38.496229999999997</v>
      </c>
      <c r="C201" s="3">
        <f t="shared" si="3"/>
        <v>-1.0518829369268179E-2</v>
      </c>
    </row>
    <row r="202" spans="1:3" x14ac:dyDescent="0.35">
      <c r="A202" s="1">
        <v>41199</v>
      </c>
      <c r="B202">
        <v>38.111727000000002</v>
      </c>
      <c r="C202" s="3">
        <f t="shared" si="3"/>
        <v>1.0038284372138939E-2</v>
      </c>
    </row>
    <row r="203" spans="1:3" x14ac:dyDescent="0.35">
      <c r="A203" s="1">
        <v>41200</v>
      </c>
      <c r="B203">
        <v>38.212431000000002</v>
      </c>
      <c r="C203" s="3">
        <f t="shared" si="3"/>
        <v>-2.638851474470183E-3</v>
      </c>
    </row>
    <row r="204" spans="1:3" x14ac:dyDescent="0.35">
      <c r="A204" s="1">
        <v>41201</v>
      </c>
      <c r="B204">
        <v>37.772993999999997</v>
      </c>
      <c r="C204" s="3">
        <f t="shared" si="3"/>
        <v>1.1566478679426062E-2</v>
      </c>
    </row>
    <row r="205" spans="1:3" x14ac:dyDescent="0.35">
      <c r="A205" s="1">
        <v>41204</v>
      </c>
      <c r="B205">
        <v>38.056795999999999</v>
      </c>
      <c r="C205" s="3">
        <f t="shared" si="3"/>
        <v>-7.4852726112308865E-3</v>
      </c>
    </row>
    <row r="206" spans="1:3" x14ac:dyDescent="0.35">
      <c r="A206" s="1">
        <v>41205</v>
      </c>
      <c r="B206">
        <v>37.296944000000003</v>
      </c>
      <c r="C206" s="3">
        <f t="shared" si="3"/>
        <v>2.0168282456878739E-2</v>
      </c>
    </row>
    <row r="207" spans="1:3" x14ac:dyDescent="0.35">
      <c r="A207" s="1">
        <v>41206</v>
      </c>
      <c r="B207">
        <v>37.242013999999998</v>
      </c>
      <c r="C207" s="3">
        <f t="shared" si="3"/>
        <v>1.4738604192334748E-3</v>
      </c>
    </row>
    <row r="208" spans="1:3" x14ac:dyDescent="0.35">
      <c r="A208" s="1">
        <v>41207</v>
      </c>
      <c r="B208">
        <v>37.434265000000003</v>
      </c>
      <c r="C208" s="3">
        <f t="shared" si="3"/>
        <v>-5.1489288784152265E-3</v>
      </c>
    </row>
    <row r="209" spans="1:3" x14ac:dyDescent="0.35">
      <c r="A209" s="1">
        <v>41208</v>
      </c>
      <c r="B209">
        <v>37.013142000000002</v>
      </c>
      <c r="C209" s="3">
        <f t="shared" si="3"/>
        <v>1.1313422688909114E-2</v>
      </c>
    </row>
    <row r="210" spans="1:3" x14ac:dyDescent="0.35">
      <c r="A210" s="1">
        <v>41213</v>
      </c>
      <c r="B210">
        <v>37.653982999999997</v>
      </c>
      <c r="C210" s="3">
        <f t="shared" si="3"/>
        <v>-1.7165700054492916E-2</v>
      </c>
    </row>
    <row r="211" spans="1:3" x14ac:dyDescent="0.35">
      <c r="A211" s="1">
        <v>41214</v>
      </c>
      <c r="B211">
        <v>37.809615000000001</v>
      </c>
      <c r="C211" s="3">
        <f t="shared" si="3"/>
        <v>-4.1246965364356569E-3</v>
      </c>
    </row>
    <row r="212" spans="1:3" x14ac:dyDescent="0.35">
      <c r="A212" s="1">
        <v>41215</v>
      </c>
      <c r="B212">
        <v>37.626516000000002</v>
      </c>
      <c r="C212" s="3">
        <f t="shared" si="3"/>
        <v>4.8544207434666475E-3</v>
      </c>
    </row>
    <row r="213" spans="1:3" x14ac:dyDescent="0.35">
      <c r="A213" s="1">
        <v>41218</v>
      </c>
      <c r="B213">
        <v>37.058914999999999</v>
      </c>
      <c r="C213" s="3">
        <f t="shared" si="3"/>
        <v>1.520007103584442E-2</v>
      </c>
    </row>
    <row r="214" spans="1:3" x14ac:dyDescent="0.35">
      <c r="A214" s="1">
        <v>41219</v>
      </c>
      <c r="B214">
        <v>37.077226000000003</v>
      </c>
      <c r="C214" s="3">
        <f t="shared" si="3"/>
        <v>-4.9398309988557543E-4</v>
      </c>
    </row>
    <row r="215" spans="1:3" x14ac:dyDescent="0.35">
      <c r="A215" s="1">
        <v>41220</v>
      </c>
      <c r="B215">
        <v>37.269477000000002</v>
      </c>
      <c r="C215" s="3">
        <f t="shared" si="3"/>
        <v>-5.1717539784350564E-3</v>
      </c>
    </row>
    <row r="216" spans="1:3" x14ac:dyDescent="0.35">
      <c r="A216" s="1">
        <v>41221</v>
      </c>
      <c r="B216">
        <v>36.674413000000001</v>
      </c>
      <c r="C216" s="3">
        <f t="shared" si="3"/>
        <v>1.6095362210954089E-2</v>
      </c>
    </row>
    <row r="217" spans="1:3" x14ac:dyDescent="0.35">
      <c r="A217" s="1">
        <v>41222</v>
      </c>
      <c r="B217">
        <v>36.619481999999998</v>
      </c>
      <c r="C217" s="3">
        <f t="shared" si="3"/>
        <v>1.4989245771368509E-3</v>
      </c>
    </row>
    <row r="218" spans="1:3" x14ac:dyDescent="0.35">
      <c r="A218" s="1">
        <v>41225</v>
      </c>
      <c r="B218">
        <v>36.527934999999999</v>
      </c>
      <c r="C218" s="3">
        <f t="shared" si="3"/>
        <v>2.5030835415122965E-3</v>
      </c>
    </row>
    <row r="219" spans="1:3" x14ac:dyDescent="0.35">
      <c r="A219" s="1">
        <v>41226</v>
      </c>
      <c r="B219">
        <v>36.445540999999999</v>
      </c>
      <c r="C219" s="3">
        <f t="shared" si="3"/>
        <v>2.2581913190902192E-3</v>
      </c>
    </row>
    <row r="220" spans="1:3" x14ac:dyDescent="0.35">
      <c r="A220" s="1">
        <v>41227</v>
      </c>
      <c r="B220">
        <v>35.969487000000001</v>
      </c>
      <c r="C220" s="3">
        <f t="shared" si="3"/>
        <v>1.3148123288984515E-2</v>
      </c>
    </row>
    <row r="221" spans="1:3" x14ac:dyDescent="0.35">
      <c r="A221" s="1">
        <v>41228</v>
      </c>
      <c r="B221">
        <v>36.033571000000002</v>
      </c>
      <c r="C221" s="3">
        <f t="shared" si="3"/>
        <v>-1.7800359790549614E-3</v>
      </c>
    </row>
    <row r="222" spans="1:3" x14ac:dyDescent="0.35">
      <c r="A222" s="1">
        <v>41229</v>
      </c>
      <c r="B222">
        <v>36.042724</v>
      </c>
      <c r="C222" s="3">
        <f t="shared" si="3"/>
        <v>-2.5398086983274837E-4</v>
      </c>
    </row>
    <row r="223" spans="1:3" x14ac:dyDescent="0.35">
      <c r="A223" s="1">
        <v>41232</v>
      </c>
      <c r="B223">
        <v>36.280752999999997</v>
      </c>
      <c r="C223" s="3">
        <f t="shared" si="3"/>
        <v>-6.5823676987792901E-3</v>
      </c>
    </row>
    <row r="224" spans="1:3" x14ac:dyDescent="0.35">
      <c r="A224" s="1">
        <v>41233</v>
      </c>
      <c r="B224">
        <v>35.987797</v>
      </c>
      <c r="C224" s="3">
        <f t="shared" si="3"/>
        <v>8.1074714987758867E-3</v>
      </c>
    </row>
    <row r="225" spans="1:3" x14ac:dyDescent="0.35">
      <c r="A225" s="1">
        <v>41234</v>
      </c>
      <c r="B225">
        <v>36.280752999999997</v>
      </c>
      <c r="C225" s="3">
        <f t="shared" si="3"/>
        <v>-8.1074714987758867E-3</v>
      </c>
    </row>
    <row r="226" spans="1:3" x14ac:dyDescent="0.35">
      <c r="A226" s="1">
        <v>41236</v>
      </c>
      <c r="B226">
        <v>36.610329</v>
      </c>
      <c r="C226" s="3">
        <f t="shared" si="3"/>
        <v>-9.0430334388504896E-3</v>
      </c>
    </row>
    <row r="227" spans="1:3" x14ac:dyDescent="0.35">
      <c r="A227" s="1">
        <v>41239</v>
      </c>
      <c r="B227">
        <v>36.344836999999998</v>
      </c>
      <c r="C227" s="3">
        <f t="shared" si="3"/>
        <v>7.27825557936157E-3</v>
      </c>
    </row>
    <row r="228" spans="1:3" x14ac:dyDescent="0.35">
      <c r="A228" s="1">
        <v>41240</v>
      </c>
      <c r="B228">
        <v>36.198359000000004</v>
      </c>
      <c r="C228" s="3">
        <f t="shared" si="3"/>
        <v>4.0383718155729831E-3</v>
      </c>
    </row>
    <row r="229" spans="1:3" x14ac:dyDescent="0.35">
      <c r="A229" s="1">
        <v>41241</v>
      </c>
      <c r="B229">
        <v>36.509625</v>
      </c>
      <c r="C229" s="3">
        <f t="shared" si="3"/>
        <v>-8.5621381437004374E-3</v>
      </c>
    </row>
    <row r="230" spans="1:3" x14ac:dyDescent="0.35">
      <c r="A230" s="1">
        <v>41242</v>
      </c>
      <c r="B230">
        <v>36.894126999999997</v>
      </c>
      <c r="C230" s="3">
        <f t="shared" si="3"/>
        <v>-1.0476454031392635E-2</v>
      </c>
    </row>
    <row r="231" spans="1:3" x14ac:dyDescent="0.35">
      <c r="A231" s="1">
        <v>41243</v>
      </c>
      <c r="B231">
        <v>37.031452000000002</v>
      </c>
      <c r="C231" s="3">
        <f t="shared" si="3"/>
        <v>-3.7152271193452435E-3</v>
      </c>
    </row>
    <row r="232" spans="1:3" x14ac:dyDescent="0.35">
      <c r="A232" s="1">
        <v>41246</v>
      </c>
      <c r="B232">
        <v>37.077226000000003</v>
      </c>
      <c r="C232" s="3">
        <f t="shared" si="3"/>
        <v>-1.2353210732216624E-3</v>
      </c>
    </row>
    <row r="233" spans="1:3" x14ac:dyDescent="0.35">
      <c r="A233" s="1">
        <v>41247</v>
      </c>
      <c r="B233">
        <v>36.985678</v>
      </c>
      <c r="C233" s="3">
        <f t="shared" si="3"/>
        <v>2.4721700522460921E-3</v>
      </c>
    </row>
    <row r="234" spans="1:3" x14ac:dyDescent="0.35">
      <c r="A234" s="1">
        <v>41248</v>
      </c>
      <c r="B234">
        <v>36.976520999999998</v>
      </c>
      <c r="C234" s="3">
        <f t="shared" si="3"/>
        <v>2.4761297448128161E-4</v>
      </c>
    </row>
    <row r="235" spans="1:3" x14ac:dyDescent="0.35">
      <c r="A235" s="1">
        <v>41249</v>
      </c>
      <c r="B235">
        <v>37.022295</v>
      </c>
      <c r="C235" s="3">
        <f t="shared" si="3"/>
        <v>-1.2371550874084036E-3</v>
      </c>
    </row>
    <row r="236" spans="1:3" x14ac:dyDescent="0.35">
      <c r="A236" s="1">
        <v>41250</v>
      </c>
      <c r="B236">
        <v>37.443421999999998</v>
      </c>
      <c r="C236" s="3">
        <f t="shared" si="3"/>
        <v>-1.1310748264503623E-2</v>
      </c>
    </row>
    <row r="237" spans="1:3" x14ac:dyDescent="0.35">
      <c r="A237" s="1">
        <v>41253</v>
      </c>
      <c r="B237">
        <v>37.809615000000001</v>
      </c>
      <c r="C237" s="3">
        <f t="shared" si="3"/>
        <v>-9.7323883542408396E-3</v>
      </c>
    </row>
    <row r="238" spans="1:3" x14ac:dyDescent="0.35">
      <c r="A238" s="1">
        <v>41254</v>
      </c>
      <c r="B238">
        <v>38.450456000000003</v>
      </c>
      <c r="C238" s="3">
        <f t="shared" si="3"/>
        <v>-1.6807120079600946E-2</v>
      </c>
    </row>
    <row r="239" spans="1:3" x14ac:dyDescent="0.35">
      <c r="A239" s="1">
        <v>41255</v>
      </c>
      <c r="B239">
        <v>38.340598999999997</v>
      </c>
      <c r="C239" s="3">
        <f t="shared" si="3"/>
        <v>2.861194573892778E-3</v>
      </c>
    </row>
    <row r="240" spans="1:3" x14ac:dyDescent="0.35">
      <c r="A240" s="1">
        <v>41256</v>
      </c>
      <c r="B240">
        <v>38.368062000000002</v>
      </c>
      <c r="C240" s="3">
        <f t="shared" si="3"/>
        <v>-7.1603390843621995E-4</v>
      </c>
    </row>
    <row r="241" spans="1:3" x14ac:dyDescent="0.35">
      <c r="A241" s="1">
        <v>41257</v>
      </c>
      <c r="B241">
        <v>38.743411999999999</v>
      </c>
      <c r="C241" s="3">
        <f t="shared" si="3"/>
        <v>-9.73533366855861E-3</v>
      </c>
    </row>
    <row r="242" spans="1:3" x14ac:dyDescent="0.35">
      <c r="A242" s="1">
        <v>41260</v>
      </c>
      <c r="B242">
        <v>38.743411999999999</v>
      </c>
      <c r="C242" s="3">
        <f t="shared" si="3"/>
        <v>0</v>
      </c>
    </row>
    <row r="243" spans="1:3" x14ac:dyDescent="0.35">
      <c r="A243" s="1">
        <v>41261</v>
      </c>
      <c r="B243">
        <v>39.045524</v>
      </c>
      <c r="C243" s="3">
        <f t="shared" si="3"/>
        <v>-7.7675189946320167E-3</v>
      </c>
    </row>
    <row r="244" spans="1:3" x14ac:dyDescent="0.35">
      <c r="A244" s="1">
        <v>41262</v>
      </c>
      <c r="B244">
        <v>38.459609</v>
      </c>
      <c r="C244" s="3">
        <f t="shared" si="3"/>
        <v>1.5119673734631078E-2</v>
      </c>
    </row>
    <row r="245" spans="1:3" x14ac:dyDescent="0.35">
      <c r="A245" s="1">
        <v>41263</v>
      </c>
      <c r="B245">
        <v>38.734257999999997</v>
      </c>
      <c r="C245" s="3">
        <f t="shared" si="3"/>
        <v>-7.1158543958458331E-3</v>
      </c>
    </row>
    <row r="246" spans="1:3" x14ac:dyDescent="0.35">
      <c r="A246" s="1">
        <v>41264</v>
      </c>
      <c r="B246">
        <v>38.477919999999997</v>
      </c>
      <c r="C246" s="3">
        <f t="shared" si="3"/>
        <v>6.639857815666339E-3</v>
      </c>
    </row>
    <row r="247" spans="1:3" x14ac:dyDescent="0.35">
      <c r="A247" s="1">
        <v>41267</v>
      </c>
      <c r="B247">
        <v>38.239894999999997</v>
      </c>
      <c r="C247" s="3">
        <f t="shared" si="3"/>
        <v>6.2052279189477311E-3</v>
      </c>
    </row>
    <row r="248" spans="1:3" x14ac:dyDescent="0.35">
      <c r="A248" s="1">
        <v>41269</v>
      </c>
      <c r="B248">
        <v>38.139189999999999</v>
      </c>
      <c r="C248" s="3">
        <f t="shared" si="3"/>
        <v>2.6369799626615453E-3</v>
      </c>
    </row>
    <row r="249" spans="1:3" x14ac:dyDescent="0.35">
      <c r="A249" s="1">
        <v>41270</v>
      </c>
      <c r="B249">
        <v>37.855387999999998</v>
      </c>
      <c r="C249" s="3">
        <f t="shared" si="3"/>
        <v>7.4690412613547252E-3</v>
      </c>
    </row>
    <row r="250" spans="1:3" x14ac:dyDescent="0.35">
      <c r="A250" s="1">
        <v>41271</v>
      </c>
      <c r="B250">
        <v>37.528215000000003</v>
      </c>
      <c r="C250" s="3">
        <f t="shared" si="3"/>
        <v>8.6802710741302747E-3</v>
      </c>
    </row>
    <row r="251" spans="1:3" x14ac:dyDescent="0.35">
      <c r="A251" s="1">
        <v>41274</v>
      </c>
      <c r="B251">
        <v>37.952157999999997</v>
      </c>
      <c r="C251" s="3">
        <f t="shared" si="3"/>
        <v>-1.1233316454666742E-2</v>
      </c>
    </row>
    <row r="252" spans="1:3" x14ac:dyDescent="0.35">
      <c r="A252" s="1">
        <v>41276</v>
      </c>
      <c r="B252">
        <v>38.422179999999997</v>
      </c>
      <c r="C252" s="3">
        <f t="shared" si="3"/>
        <v>-1.2308530491216718E-2</v>
      </c>
    </row>
    <row r="253" spans="1:3" x14ac:dyDescent="0.35">
      <c r="A253" s="1">
        <v>41277</v>
      </c>
      <c r="B253">
        <v>38.514344000000001</v>
      </c>
      <c r="C253" s="3">
        <f t="shared" si="3"/>
        <v>-2.3958463235413952E-3</v>
      </c>
    </row>
    <row r="254" spans="1:3" x14ac:dyDescent="0.35">
      <c r="A254" s="1">
        <v>41278</v>
      </c>
      <c r="B254">
        <v>39.122610999999999</v>
      </c>
      <c r="C254" s="3">
        <f t="shared" si="3"/>
        <v>-1.5669842958351943E-2</v>
      </c>
    </row>
    <row r="255" spans="1:3" x14ac:dyDescent="0.35">
      <c r="A255" s="1">
        <v>41281</v>
      </c>
      <c r="B255">
        <v>39.104177999999997</v>
      </c>
      <c r="C255" s="3">
        <f t="shared" si="3"/>
        <v>4.7127079039777087E-4</v>
      </c>
    </row>
    <row r="256" spans="1:3" x14ac:dyDescent="0.35">
      <c r="A256" s="1">
        <v>41282</v>
      </c>
      <c r="B256">
        <v>39.104177999999997</v>
      </c>
      <c r="C256" s="3">
        <f t="shared" si="3"/>
        <v>0</v>
      </c>
    </row>
    <row r="257" spans="1:3" x14ac:dyDescent="0.35">
      <c r="A257" s="1">
        <v>41283</v>
      </c>
      <c r="B257">
        <v>39.297716999999999</v>
      </c>
      <c r="C257" s="3">
        <f t="shared" si="3"/>
        <v>-4.9371100820159164E-3</v>
      </c>
    </row>
    <row r="258" spans="1:3" x14ac:dyDescent="0.35">
      <c r="A258" s="1">
        <v>41284</v>
      </c>
      <c r="B258">
        <v>39.620283999999998</v>
      </c>
      <c r="C258" s="3">
        <f t="shared" si="3"/>
        <v>-8.1747837568553194E-3</v>
      </c>
    </row>
    <row r="259" spans="1:3" x14ac:dyDescent="0.35">
      <c r="A259" s="1">
        <v>41285</v>
      </c>
      <c r="B259">
        <v>39.684797000000003</v>
      </c>
      <c r="C259" s="3">
        <f t="shared" si="3"/>
        <v>-1.6269579052687888E-3</v>
      </c>
    </row>
    <row r="260" spans="1:3" x14ac:dyDescent="0.35">
      <c r="A260" s="1">
        <v>41288</v>
      </c>
      <c r="B260">
        <v>39.804605000000002</v>
      </c>
      <c r="C260" s="3">
        <f t="shared" ref="C260:C323" si="4">LN(B259)-LN(B260)</f>
        <v>-3.0144418679407536E-3</v>
      </c>
    </row>
    <row r="261" spans="1:3" x14ac:dyDescent="0.35">
      <c r="A261" s="1">
        <v>41289</v>
      </c>
      <c r="B261">
        <v>40.081093000000003</v>
      </c>
      <c r="C261" s="3">
        <f t="shared" si="4"/>
        <v>-6.9221177490148555E-3</v>
      </c>
    </row>
    <row r="262" spans="1:3" x14ac:dyDescent="0.35">
      <c r="A262" s="1">
        <v>41290</v>
      </c>
      <c r="B262">
        <v>40.302278000000001</v>
      </c>
      <c r="C262" s="3">
        <f t="shared" si="4"/>
        <v>-5.5032665458316643E-3</v>
      </c>
    </row>
    <row r="263" spans="1:3" x14ac:dyDescent="0.35">
      <c r="A263" s="1">
        <v>41291</v>
      </c>
      <c r="B263">
        <v>40.698574000000001</v>
      </c>
      <c r="C263" s="3">
        <f t="shared" si="4"/>
        <v>-9.7850615700165733E-3</v>
      </c>
    </row>
    <row r="264" spans="1:3" x14ac:dyDescent="0.35">
      <c r="A264" s="1">
        <v>41292</v>
      </c>
      <c r="B264">
        <v>41.140948999999999</v>
      </c>
      <c r="C264" s="3">
        <f t="shared" si="4"/>
        <v>-1.0810896553188343E-2</v>
      </c>
    </row>
    <row r="265" spans="1:3" x14ac:dyDescent="0.35">
      <c r="A265" s="1">
        <v>41296</v>
      </c>
      <c r="B265">
        <v>41.076436000000001</v>
      </c>
      <c r="C265" s="3">
        <f t="shared" si="4"/>
        <v>1.5693277824428975E-3</v>
      </c>
    </row>
    <row r="266" spans="1:3" x14ac:dyDescent="0.35">
      <c r="A266" s="1">
        <v>41297</v>
      </c>
      <c r="B266">
        <v>41.528030000000001</v>
      </c>
      <c r="C266" s="3">
        <f t="shared" si="4"/>
        <v>-1.093399717837551E-2</v>
      </c>
    </row>
    <row r="267" spans="1:3" x14ac:dyDescent="0.35">
      <c r="A267" s="1">
        <v>41298</v>
      </c>
      <c r="B267">
        <v>41.223894999999999</v>
      </c>
      <c r="C267" s="3">
        <f t="shared" si="4"/>
        <v>7.3505569661138637E-3</v>
      </c>
    </row>
    <row r="268" spans="1:3" x14ac:dyDescent="0.35">
      <c r="A268" s="1">
        <v>41299</v>
      </c>
      <c r="B268">
        <v>41.380571000000003</v>
      </c>
      <c r="C268" s="3">
        <f t="shared" si="4"/>
        <v>-3.7934071961625015E-3</v>
      </c>
    </row>
    <row r="269" spans="1:3" x14ac:dyDescent="0.35">
      <c r="A269" s="1">
        <v>41302</v>
      </c>
      <c r="B269">
        <v>41.140948999999999</v>
      </c>
      <c r="C269" s="3">
        <f t="shared" si="4"/>
        <v>5.80751962598125E-3</v>
      </c>
    </row>
    <row r="270" spans="1:3" x14ac:dyDescent="0.35">
      <c r="A270" s="1">
        <v>41303</v>
      </c>
      <c r="B270">
        <v>41.454298999999999</v>
      </c>
      <c r="C270" s="3">
        <f t="shared" si="4"/>
        <v>-7.5876399900085545E-3</v>
      </c>
    </row>
    <row r="271" spans="1:3" x14ac:dyDescent="0.35">
      <c r="A271" s="1">
        <v>41304</v>
      </c>
      <c r="B271">
        <v>41.177815000000002</v>
      </c>
      <c r="C271" s="3">
        <f t="shared" si="4"/>
        <v>6.6919510687153405E-3</v>
      </c>
    </row>
    <row r="272" spans="1:3" x14ac:dyDescent="0.35">
      <c r="A272" s="1">
        <v>41305</v>
      </c>
      <c r="B272">
        <v>40.376009000000003</v>
      </c>
      <c r="C272" s="3">
        <f t="shared" si="4"/>
        <v>1.9663868511556437E-2</v>
      </c>
    </row>
    <row r="273" spans="1:3" x14ac:dyDescent="0.35">
      <c r="A273" s="1">
        <v>41306</v>
      </c>
      <c r="B273">
        <v>40.440522000000001</v>
      </c>
      <c r="C273" s="3">
        <f t="shared" si="4"/>
        <v>-1.5965301382001584E-3</v>
      </c>
    </row>
    <row r="274" spans="1:3" x14ac:dyDescent="0.35">
      <c r="A274" s="1">
        <v>41309</v>
      </c>
      <c r="B274">
        <v>40.237766000000001</v>
      </c>
      <c r="C274" s="3">
        <f t="shared" si="4"/>
        <v>5.0262947290771187E-3</v>
      </c>
    </row>
    <row r="275" spans="1:3" x14ac:dyDescent="0.35">
      <c r="A275" s="1">
        <v>41310</v>
      </c>
      <c r="B275">
        <v>41.177815000000002</v>
      </c>
      <c r="C275" s="3">
        <f t="shared" si="4"/>
        <v>-2.3093633102433397E-2</v>
      </c>
    </row>
    <row r="276" spans="1:3" x14ac:dyDescent="0.35">
      <c r="A276" s="1">
        <v>41311</v>
      </c>
      <c r="B276">
        <v>40.735439</v>
      </c>
      <c r="C276" s="3">
        <f t="shared" si="4"/>
        <v>1.0801189776536102E-2</v>
      </c>
    </row>
    <row r="277" spans="1:3" x14ac:dyDescent="0.35">
      <c r="A277" s="1">
        <v>41312</v>
      </c>
      <c r="B277">
        <v>41.279192999999999</v>
      </c>
      <c r="C277" s="3">
        <f t="shared" si="4"/>
        <v>-1.3260120885957516E-2</v>
      </c>
    </row>
    <row r="278" spans="1:3" x14ac:dyDescent="0.35">
      <c r="A278" s="1">
        <v>41313</v>
      </c>
      <c r="B278">
        <v>41.638623000000003</v>
      </c>
      <c r="C278" s="3">
        <f t="shared" si="4"/>
        <v>-8.6696024720960274E-3</v>
      </c>
    </row>
    <row r="279" spans="1:3" x14ac:dyDescent="0.35">
      <c r="A279" s="1">
        <v>41316</v>
      </c>
      <c r="B279">
        <v>41.675488000000001</v>
      </c>
      <c r="C279" s="3">
        <f t="shared" si="4"/>
        <v>-8.849641906625294E-4</v>
      </c>
    </row>
    <row r="280" spans="1:3" x14ac:dyDescent="0.35">
      <c r="A280" s="1">
        <v>41317</v>
      </c>
      <c r="B280">
        <v>41.970405</v>
      </c>
      <c r="C280" s="3">
        <f t="shared" si="4"/>
        <v>-7.0515888223932066E-3</v>
      </c>
    </row>
    <row r="281" spans="1:3" x14ac:dyDescent="0.35">
      <c r="A281" s="1">
        <v>41318</v>
      </c>
      <c r="B281">
        <v>41.878241000000003</v>
      </c>
      <c r="C281" s="3">
        <f t="shared" si="4"/>
        <v>2.1983428836005459E-3</v>
      </c>
    </row>
    <row r="282" spans="1:3" x14ac:dyDescent="0.35">
      <c r="A282" s="1">
        <v>41319</v>
      </c>
      <c r="B282">
        <v>42.394348000000001</v>
      </c>
      <c r="C282" s="3">
        <f t="shared" si="4"/>
        <v>-1.2248667300471805E-2</v>
      </c>
    </row>
    <row r="283" spans="1:3" x14ac:dyDescent="0.35">
      <c r="A283" s="1">
        <v>41320</v>
      </c>
      <c r="B283">
        <v>43.039479999999998</v>
      </c>
      <c r="C283" s="3">
        <f t="shared" si="4"/>
        <v>-1.5102782530523662E-2</v>
      </c>
    </row>
    <row r="284" spans="1:3" x14ac:dyDescent="0.35">
      <c r="A284" s="1">
        <v>41324</v>
      </c>
      <c r="B284">
        <v>42.818289999999998</v>
      </c>
      <c r="C284" s="3">
        <f t="shared" si="4"/>
        <v>5.1524862420233575E-3</v>
      </c>
    </row>
    <row r="285" spans="1:3" x14ac:dyDescent="0.35">
      <c r="A285" s="1">
        <v>41325</v>
      </c>
      <c r="B285">
        <v>42.458860999999999</v>
      </c>
      <c r="C285" s="3">
        <f t="shared" si="4"/>
        <v>8.4297170861185045E-3</v>
      </c>
    </row>
    <row r="286" spans="1:3" x14ac:dyDescent="0.35">
      <c r="A286" s="1">
        <v>41326</v>
      </c>
      <c r="B286">
        <v>41.915106999999999</v>
      </c>
      <c r="C286" s="3">
        <f t="shared" si="4"/>
        <v>1.2889319796053567E-2</v>
      </c>
    </row>
    <row r="287" spans="1:3" x14ac:dyDescent="0.35">
      <c r="A287" s="1">
        <v>41327</v>
      </c>
      <c r="B287">
        <v>41.988838000000001</v>
      </c>
      <c r="C287" s="3">
        <f t="shared" si="4"/>
        <v>-1.757510185691924E-3</v>
      </c>
    </row>
    <row r="288" spans="1:3" x14ac:dyDescent="0.35">
      <c r="A288" s="1">
        <v>41330</v>
      </c>
      <c r="B288">
        <v>41.675488000000001</v>
      </c>
      <c r="C288" s="3">
        <f t="shared" si="4"/>
        <v>7.490682831284623E-3</v>
      </c>
    </row>
    <row r="289" spans="1:3" x14ac:dyDescent="0.35">
      <c r="A289" s="1">
        <v>41331</v>
      </c>
      <c r="B289">
        <v>42.108645000000003</v>
      </c>
      <c r="C289" s="3">
        <f t="shared" si="4"/>
        <v>-1.033992579974008E-2</v>
      </c>
    </row>
    <row r="290" spans="1:3" x14ac:dyDescent="0.35">
      <c r="A290" s="1">
        <v>41332</v>
      </c>
      <c r="B290">
        <v>42.633966000000001</v>
      </c>
      <c r="C290" s="3">
        <f t="shared" si="4"/>
        <v>-1.2398195499001119E-2</v>
      </c>
    </row>
    <row r="291" spans="1:3" x14ac:dyDescent="0.35">
      <c r="A291" s="1">
        <v>41333</v>
      </c>
      <c r="B291">
        <v>42.587885999999997</v>
      </c>
      <c r="C291" s="3">
        <f t="shared" si="4"/>
        <v>1.081412886702271E-3</v>
      </c>
    </row>
    <row r="292" spans="1:3" x14ac:dyDescent="0.35">
      <c r="A292" s="1">
        <v>41334</v>
      </c>
      <c r="B292">
        <v>42.864370999999998</v>
      </c>
      <c r="C292" s="3">
        <f t="shared" si="4"/>
        <v>-6.4711214082100454E-3</v>
      </c>
    </row>
    <row r="293" spans="1:3" x14ac:dyDescent="0.35">
      <c r="A293" s="1">
        <v>41337</v>
      </c>
      <c r="B293">
        <v>42.624752000000001</v>
      </c>
      <c r="C293" s="3">
        <f t="shared" si="4"/>
        <v>5.6058506416807319E-3</v>
      </c>
    </row>
    <row r="294" spans="1:3" x14ac:dyDescent="0.35">
      <c r="A294" s="1">
        <v>41338</v>
      </c>
      <c r="B294">
        <v>42.652399000000003</v>
      </c>
      <c r="C294" s="3">
        <f t="shared" si="4"/>
        <v>-6.4840348544548121E-4</v>
      </c>
    </row>
    <row r="295" spans="1:3" x14ac:dyDescent="0.35">
      <c r="A295" s="1">
        <v>41339</v>
      </c>
      <c r="B295">
        <v>42.504941000000002</v>
      </c>
      <c r="C295" s="3">
        <f t="shared" si="4"/>
        <v>3.4631928940154211E-3</v>
      </c>
    </row>
    <row r="296" spans="1:3" x14ac:dyDescent="0.35">
      <c r="A296" s="1">
        <v>41340</v>
      </c>
      <c r="B296">
        <v>42.292968999999999</v>
      </c>
      <c r="C296" s="3">
        <f t="shared" si="4"/>
        <v>4.9994732538833908E-3</v>
      </c>
    </row>
    <row r="297" spans="1:3" x14ac:dyDescent="0.35">
      <c r="A297" s="1">
        <v>41341</v>
      </c>
      <c r="B297">
        <v>42.652399000000003</v>
      </c>
      <c r="C297" s="3">
        <f t="shared" si="4"/>
        <v>-8.4626661478988119E-3</v>
      </c>
    </row>
    <row r="298" spans="1:3" x14ac:dyDescent="0.35">
      <c r="A298" s="1">
        <v>41344</v>
      </c>
      <c r="B298">
        <v>43.113207000000003</v>
      </c>
      <c r="C298" s="3">
        <f t="shared" si="4"/>
        <v>-1.0745856194334547E-2</v>
      </c>
    </row>
    <row r="299" spans="1:3" x14ac:dyDescent="0.35">
      <c r="A299" s="1">
        <v>41345</v>
      </c>
      <c r="B299">
        <v>43.159291000000003</v>
      </c>
      <c r="C299" s="3">
        <f t="shared" si="4"/>
        <v>-1.0683359228367273E-3</v>
      </c>
    </row>
    <row r="300" spans="1:3" x14ac:dyDescent="0.35">
      <c r="A300" s="1">
        <v>41346</v>
      </c>
      <c r="B300">
        <v>43.168506000000001</v>
      </c>
      <c r="C300" s="3">
        <f t="shared" si="4"/>
        <v>-2.1348859475711635E-4</v>
      </c>
    </row>
    <row r="301" spans="1:3" x14ac:dyDescent="0.35">
      <c r="A301" s="1">
        <v>41347</v>
      </c>
      <c r="B301">
        <v>43.398910000000001</v>
      </c>
      <c r="C301" s="3">
        <f t="shared" si="4"/>
        <v>-5.3231239812827624E-3</v>
      </c>
    </row>
    <row r="302" spans="1:3" x14ac:dyDescent="0.35">
      <c r="A302" s="1">
        <v>41348</v>
      </c>
      <c r="B302">
        <v>42.928887000000003</v>
      </c>
      <c r="C302" s="3">
        <f t="shared" si="4"/>
        <v>1.0889369609132782E-2</v>
      </c>
    </row>
    <row r="303" spans="1:3" x14ac:dyDescent="0.35">
      <c r="A303" s="1">
        <v>41351</v>
      </c>
      <c r="B303">
        <v>42.514158999999999</v>
      </c>
      <c r="C303" s="3">
        <f t="shared" si="4"/>
        <v>9.7077825860316658E-3</v>
      </c>
    </row>
    <row r="304" spans="1:3" x14ac:dyDescent="0.35">
      <c r="A304" s="1">
        <v>41352</v>
      </c>
      <c r="B304">
        <v>39.030447000000002</v>
      </c>
      <c r="C304" s="3">
        <f t="shared" si="4"/>
        <v>8.5495139532817177E-2</v>
      </c>
    </row>
    <row r="305" spans="1:3" x14ac:dyDescent="0.35">
      <c r="A305" s="1">
        <v>41353</v>
      </c>
      <c r="B305">
        <v>38.836908000000001</v>
      </c>
      <c r="C305" s="3">
        <f t="shared" si="4"/>
        <v>4.9710022522999608E-3</v>
      </c>
    </row>
    <row r="306" spans="1:3" x14ac:dyDescent="0.35">
      <c r="A306" s="1">
        <v>41354</v>
      </c>
      <c r="B306">
        <v>38.680235000000003</v>
      </c>
      <c r="C306" s="3">
        <f t="shared" si="4"/>
        <v>4.0422855454642637E-3</v>
      </c>
    </row>
    <row r="307" spans="1:3" x14ac:dyDescent="0.35">
      <c r="A307" s="1">
        <v>41355</v>
      </c>
      <c r="B307">
        <v>38.790827999999998</v>
      </c>
      <c r="C307" s="3">
        <f t="shared" si="4"/>
        <v>-2.8550808738683209E-3</v>
      </c>
    </row>
    <row r="308" spans="1:3" x14ac:dyDescent="0.35">
      <c r="A308" s="1">
        <v>41358</v>
      </c>
      <c r="B308">
        <v>38.753962999999999</v>
      </c>
      <c r="C308" s="3">
        <f t="shared" si="4"/>
        <v>9.5080539393732622E-4</v>
      </c>
    </row>
    <row r="309" spans="1:3" x14ac:dyDescent="0.35">
      <c r="A309" s="1">
        <v>41359</v>
      </c>
      <c r="B309">
        <v>38.873773999999997</v>
      </c>
      <c r="C309" s="3">
        <f t="shared" si="4"/>
        <v>-3.0868114868263241E-3</v>
      </c>
    </row>
    <row r="310" spans="1:3" x14ac:dyDescent="0.35">
      <c r="A310" s="1">
        <v>41360</v>
      </c>
      <c r="B310">
        <v>38.692878999999998</v>
      </c>
      <c r="C310" s="3">
        <f t="shared" si="4"/>
        <v>4.6642550878557287E-3</v>
      </c>
    </row>
    <row r="311" spans="1:3" x14ac:dyDescent="0.35">
      <c r="A311" s="1">
        <v>41361</v>
      </c>
      <c r="B311">
        <v>38.609389</v>
      </c>
      <c r="C311" s="3">
        <f t="shared" si="4"/>
        <v>2.1600927016445226E-3</v>
      </c>
    </row>
    <row r="312" spans="1:3" x14ac:dyDescent="0.35">
      <c r="A312" s="1">
        <v>41365</v>
      </c>
      <c r="B312">
        <v>38.822750999999997</v>
      </c>
      <c r="C312" s="3">
        <f t="shared" si="4"/>
        <v>-5.5109555281460665E-3</v>
      </c>
    </row>
    <row r="313" spans="1:3" x14ac:dyDescent="0.35">
      <c r="A313" s="1">
        <v>41366</v>
      </c>
      <c r="B313">
        <v>39.008285000000001</v>
      </c>
      <c r="C313" s="3">
        <f t="shared" si="4"/>
        <v>-4.7676187025214034E-3</v>
      </c>
    </row>
    <row r="314" spans="1:3" x14ac:dyDescent="0.35">
      <c r="A314" s="1">
        <v>41367</v>
      </c>
      <c r="B314">
        <v>39.314416000000001</v>
      </c>
      <c r="C314" s="3">
        <f t="shared" si="4"/>
        <v>-7.8172114861003728E-3</v>
      </c>
    </row>
    <row r="315" spans="1:3" x14ac:dyDescent="0.35">
      <c r="A315" s="1">
        <v>41368</v>
      </c>
      <c r="B315">
        <v>39.453563000000003</v>
      </c>
      <c r="C315" s="3">
        <f t="shared" si="4"/>
        <v>-3.5330891184695012E-3</v>
      </c>
    </row>
    <row r="316" spans="1:3" x14ac:dyDescent="0.35">
      <c r="A316" s="1">
        <v>41369</v>
      </c>
      <c r="B316">
        <v>39.379351999999997</v>
      </c>
      <c r="C316" s="3">
        <f t="shared" si="4"/>
        <v>1.8827420480751478E-3</v>
      </c>
    </row>
    <row r="317" spans="1:3" x14ac:dyDescent="0.35">
      <c r="A317" s="1">
        <v>41372</v>
      </c>
      <c r="B317">
        <v>39.676203999999998</v>
      </c>
      <c r="C317" s="3">
        <f t="shared" si="4"/>
        <v>-7.5099944956056319E-3</v>
      </c>
    </row>
    <row r="318" spans="1:3" x14ac:dyDescent="0.35">
      <c r="A318" s="1">
        <v>41373</v>
      </c>
      <c r="B318">
        <v>39.778247999999998</v>
      </c>
      <c r="C318" s="3">
        <f t="shared" si="4"/>
        <v>-2.568617705788423E-3</v>
      </c>
    </row>
    <row r="319" spans="1:3" x14ac:dyDescent="0.35">
      <c r="A319" s="1">
        <v>41374</v>
      </c>
      <c r="B319">
        <v>39.843184000000001</v>
      </c>
      <c r="C319" s="3">
        <f t="shared" si="4"/>
        <v>-1.6311189780440216E-3</v>
      </c>
    </row>
    <row r="320" spans="1:3" x14ac:dyDescent="0.35">
      <c r="A320" s="1">
        <v>41375</v>
      </c>
      <c r="B320">
        <v>40.353399000000003</v>
      </c>
      <c r="C320" s="3">
        <f t="shared" si="4"/>
        <v>-1.2724279884654077E-2</v>
      </c>
    </row>
    <row r="321" spans="1:3" x14ac:dyDescent="0.35">
      <c r="A321" s="1">
        <v>41376</v>
      </c>
      <c r="B321">
        <v>40.140036000000002</v>
      </c>
      <c r="C321" s="3">
        <f t="shared" si="4"/>
        <v>5.3013888575828005E-3</v>
      </c>
    </row>
    <row r="322" spans="1:3" x14ac:dyDescent="0.35">
      <c r="A322" s="1">
        <v>41379</v>
      </c>
      <c r="B322">
        <v>39.898842000000002</v>
      </c>
      <c r="C322" s="3">
        <f t="shared" si="4"/>
        <v>6.026939310512347E-3</v>
      </c>
    </row>
    <row r="323" spans="1:3" x14ac:dyDescent="0.35">
      <c r="A323" s="1">
        <v>41380</v>
      </c>
      <c r="B323">
        <v>40.000884999999997</v>
      </c>
      <c r="C323" s="3">
        <f t="shared" si="4"/>
        <v>-2.5542779509177826E-3</v>
      </c>
    </row>
    <row r="324" spans="1:3" x14ac:dyDescent="0.35">
      <c r="A324" s="1">
        <v>41381</v>
      </c>
      <c r="B324">
        <v>39.509224000000003</v>
      </c>
      <c r="C324" s="3">
        <f t="shared" ref="C324:C387" si="5">LN(B323)-LN(B324)</f>
        <v>1.2367415236078649E-2</v>
      </c>
    </row>
    <row r="325" spans="1:3" x14ac:dyDescent="0.35">
      <c r="A325" s="1">
        <v>41382</v>
      </c>
      <c r="B325">
        <v>39.611268000000003</v>
      </c>
      <c r="C325" s="3">
        <f t="shared" si="5"/>
        <v>-2.579459606497192E-3</v>
      </c>
    </row>
    <row r="326" spans="1:3" x14ac:dyDescent="0.35">
      <c r="A326" s="1">
        <v>41383</v>
      </c>
      <c r="B326">
        <v>39.954503000000003</v>
      </c>
      <c r="C326" s="3">
        <f t="shared" si="5"/>
        <v>-8.6277585155927206E-3</v>
      </c>
    </row>
    <row r="327" spans="1:3" x14ac:dyDescent="0.35">
      <c r="A327" s="1">
        <v>41386</v>
      </c>
      <c r="B327">
        <v>40.242080000000001</v>
      </c>
      <c r="C327" s="3">
        <f t="shared" si="5"/>
        <v>-7.1718325612506462E-3</v>
      </c>
    </row>
    <row r="328" spans="1:3" x14ac:dyDescent="0.35">
      <c r="A328" s="1">
        <v>41387</v>
      </c>
      <c r="B328">
        <v>40.631697000000003</v>
      </c>
      <c r="C328" s="3">
        <f t="shared" si="5"/>
        <v>-9.6352619780857296E-3</v>
      </c>
    </row>
    <row r="329" spans="1:3" x14ac:dyDescent="0.35">
      <c r="A329" s="1">
        <v>41388</v>
      </c>
      <c r="B329">
        <v>41.179018999999997</v>
      </c>
      <c r="C329" s="3">
        <f t="shared" si="5"/>
        <v>-1.3380402777551925E-2</v>
      </c>
    </row>
    <row r="330" spans="1:3" x14ac:dyDescent="0.35">
      <c r="A330" s="1">
        <v>41389</v>
      </c>
      <c r="B330">
        <v>41.021318000000001</v>
      </c>
      <c r="C330" s="3">
        <f t="shared" si="5"/>
        <v>3.8369962760587129E-3</v>
      </c>
    </row>
    <row r="331" spans="1:3" x14ac:dyDescent="0.35">
      <c r="A331" s="1">
        <v>41390</v>
      </c>
      <c r="B331">
        <v>40.798676999999998</v>
      </c>
      <c r="C331" s="3">
        <f t="shared" si="5"/>
        <v>5.4422283822441742E-3</v>
      </c>
    </row>
    <row r="332" spans="1:3" x14ac:dyDescent="0.35">
      <c r="A332" s="1">
        <v>41393</v>
      </c>
      <c r="B332">
        <v>40.817231</v>
      </c>
      <c r="C332" s="3">
        <f t="shared" si="5"/>
        <v>-4.5466627215917654E-4</v>
      </c>
    </row>
    <row r="333" spans="1:3" x14ac:dyDescent="0.35">
      <c r="A333" s="1">
        <v>41394</v>
      </c>
      <c r="B333">
        <v>41.021318000000001</v>
      </c>
      <c r="C333" s="3">
        <f t="shared" si="5"/>
        <v>-4.9875621100849976E-3</v>
      </c>
    </row>
    <row r="334" spans="1:3" x14ac:dyDescent="0.35">
      <c r="A334" s="1">
        <v>41395</v>
      </c>
      <c r="B334">
        <v>40.761569999999999</v>
      </c>
      <c r="C334" s="3">
        <f t="shared" si="5"/>
        <v>6.3521570282496498E-3</v>
      </c>
    </row>
    <row r="335" spans="1:3" x14ac:dyDescent="0.35">
      <c r="A335" s="1">
        <v>41396</v>
      </c>
      <c r="B335">
        <v>42.820985999999998</v>
      </c>
      <c r="C335" s="3">
        <f t="shared" si="5"/>
        <v>-4.928858375172851E-2</v>
      </c>
    </row>
    <row r="336" spans="1:3" x14ac:dyDescent="0.35">
      <c r="A336" s="1">
        <v>41397</v>
      </c>
      <c r="B336">
        <v>43.034348000000001</v>
      </c>
      <c r="C336" s="3">
        <f t="shared" si="5"/>
        <v>-4.970278008237905E-3</v>
      </c>
    </row>
    <row r="337" spans="1:3" x14ac:dyDescent="0.35">
      <c r="A337" s="1">
        <v>41400</v>
      </c>
      <c r="B337">
        <v>42.635452000000001</v>
      </c>
      <c r="C337" s="3">
        <f t="shared" si="5"/>
        <v>9.3124737715348793E-3</v>
      </c>
    </row>
    <row r="338" spans="1:3" x14ac:dyDescent="0.35">
      <c r="A338" s="1">
        <v>41401</v>
      </c>
      <c r="B338">
        <v>43.090009000000002</v>
      </c>
      <c r="C338" s="3">
        <f t="shared" si="5"/>
        <v>-1.0605046736686052E-2</v>
      </c>
    </row>
    <row r="339" spans="1:3" x14ac:dyDescent="0.35">
      <c r="A339" s="1">
        <v>41402</v>
      </c>
      <c r="B339">
        <v>43.015794</v>
      </c>
      <c r="C339" s="3">
        <f t="shared" si="5"/>
        <v>1.7238099127330209E-3</v>
      </c>
    </row>
    <row r="340" spans="1:3" x14ac:dyDescent="0.35">
      <c r="A340" s="1">
        <v>41403</v>
      </c>
      <c r="B340">
        <v>42.700387999999997</v>
      </c>
      <c r="C340" s="3">
        <f t="shared" si="5"/>
        <v>7.3593437358083769E-3</v>
      </c>
    </row>
    <row r="341" spans="1:3" x14ac:dyDescent="0.35">
      <c r="A341" s="1">
        <v>41404</v>
      </c>
      <c r="B341">
        <v>43.006518999999997</v>
      </c>
      <c r="C341" s="3">
        <f t="shared" si="5"/>
        <v>-7.1437020095519443E-3</v>
      </c>
    </row>
    <row r="342" spans="1:3" x14ac:dyDescent="0.35">
      <c r="A342" s="1">
        <v>41407</v>
      </c>
      <c r="B342">
        <v>42.820985999999998</v>
      </c>
      <c r="C342" s="3">
        <f t="shared" si="5"/>
        <v>4.3233993343996246E-3</v>
      </c>
    </row>
    <row r="343" spans="1:3" x14ac:dyDescent="0.35">
      <c r="A343" s="1">
        <v>41408</v>
      </c>
      <c r="B343">
        <v>42.913750999999998</v>
      </c>
      <c r="C343" s="3">
        <f t="shared" si="5"/>
        <v>-2.1640011842753992E-3</v>
      </c>
    </row>
    <row r="344" spans="1:3" x14ac:dyDescent="0.35">
      <c r="A344" s="1">
        <v>41409</v>
      </c>
      <c r="B344">
        <v>43.386862000000001</v>
      </c>
      <c r="C344" s="3">
        <f t="shared" si="5"/>
        <v>-1.096436567995962E-2</v>
      </c>
    </row>
    <row r="345" spans="1:3" x14ac:dyDescent="0.35">
      <c r="A345" s="1">
        <v>41410</v>
      </c>
      <c r="B345">
        <v>43.600223999999997</v>
      </c>
      <c r="C345" s="3">
        <f t="shared" si="5"/>
        <v>-4.9056115727332816E-3</v>
      </c>
    </row>
    <row r="346" spans="1:3" x14ac:dyDescent="0.35">
      <c r="A346" s="1">
        <v>41411</v>
      </c>
      <c r="B346">
        <v>44.333080000000002</v>
      </c>
      <c r="C346" s="3">
        <f t="shared" si="5"/>
        <v>-1.6668837295133354E-2</v>
      </c>
    </row>
    <row r="347" spans="1:3" x14ac:dyDescent="0.35">
      <c r="A347" s="1">
        <v>41414</v>
      </c>
      <c r="B347">
        <v>44.546441999999999</v>
      </c>
      <c r="C347" s="3">
        <f t="shared" si="5"/>
        <v>-4.8011601559450057E-3</v>
      </c>
    </row>
    <row r="348" spans="1:3" x14ac:dyDescent="0.35">
      <c r="A348" s="1">
        <v>41415</v>
      </c>
      <c r="B348">
        <v>44.490780999999998</v>
      </c>
      <c r="C348" s="3">
        <f t="shared" si="5"/>
        <v>1.2502862370458168E-3</v>
      </c>
    </row>
    <row r="349" spans="1:3" x14ac:dyDescent="0.35">
      <c r="A349" s="1">
        <v>41416</v>
      </c>
      <c r="B349">
        <v>44.147545999999998</v>
      </c>
      <c r="C349" s="3">
        <f t="shared" si="5"/>
        <v>7.7446569042969315E-3</v>
      </c>
    </row>
    <row r="350" spans="1:3" x14ac:dyDescent="0.35">
      <c r="A350" s="1">
        <v>41417</v>
      </c>
      <c r="B350">
        <v>43.757925</v>
      </c>
      <c r="C350" s="3">
        <f t="shared" si="5"/>
        <v>8.8646030098256112E-3</v>
      </c>
    </row>
    <row r="351" spans="1:3" x14ac:dyDescent="0.35">
      <c r="A351" s="1">
        <v>41418</v>
      </c>
      <c r="B351">
        <v>43.757925</v>
      </c>
      <c r="C351" s="3">
        <f t="shared" si="5"/>
        <v>0</v>
      </c>
    </row>
    <row r="352" spans="1:3" x14ac:dyDescent="0.35">
      <c r="A352" s="1">
        <v>41422</v>
      </c>
      <c r="B352">
        <v>43.859969</v>
      </c>
      <c r="C352" s="3">
        <f t="shared" si="5"/>
        <v>-2.3292969387669338E-3</v>
      </c>
    </row>
    <row r="353" spans="1:3" x14ac:dyDescent="0.35">
      <c r="A353" s="1">
        <v>41423</v>
      </c>
      <c r="B353">
        <v>43.683714000000002</v>
      </c>
      <c r="C353" s="3">
        <f t="shared" si="5"/>
        <v>4.0266809006004323E-3</v>
      </c>
    </row>
    <row r="354" spans="1:3" x14ac:dyDescent="0.35">
      <c r="A354" s="1">
        <v>41424</v>
      </c>
      <c r="B354">
        <v>44.221756999999997</v>
      </c>
      <c r="C354" s="3">
        <f t="shared" si="5"/>
        <v>-1.2241552497832764E-2</v>
      </c>
    </row>
    <row r="355" spans="1:3" x14ac:dyDescent="0.35">
      <c r="A355" s="1">
        <v>41425</v>
      </c>
      <c r="B355">
        <v>43.563116999999998</v>
      </c>
      <c r="C355" s="3">
        <f t="shared" si="5"/>
        <v>1.5006055813832742E-2</v>
      </c>
    </row>
    <row r="356" spans="1:3" x14ac:dyDescent="0.35">
      <c r="A356" s="1">
        <v>41428</v>
      </c>
      <c r="B356">
        <v>43.813586000000001</v>
      </c>
      <c r="C356" s="3">
        <f t="shared" si="5"/>
        <v>-5.733099955563592E-3</v>
      </c>
    </row>
    <row r="357" spans="1:3" x14ac:dyDescent="0.35">
      <c r="A357" s="1">
        <v>41429</v>
      </c>
      <c r="B357">
        <v>43.127116999999998</v>
      </c>
      <c r="C357" s="3">
        <f t="shared" si="5"/>
        <v>1.5791987932381346E-2</v>
      </c>
    </row>
    <row r="358" spans="1:3" x14ac:dyDescent="0.35">
      <c r="A358" s="1">
        <v>41430</v>
      </c>
      <c r="B358">
        <v>42.691113000000001</v>
      </c>
      <c r="C358" s="3">
        <f t="shared" si="5"/>
        <v>1.016119189216802E-2</v>
      </c>
    </row>
    <row r="359" spans="1:3" x14ac:dyDescent="0.35">
      <c r="A359" s="1">
        <v>41431</v>
      </c>
      <c r="B359">
        <v>42.793157000000001</v>
      </c>
      <c r="C359" s="3">
        <f t="shared" si="5"/>
        <v>-2.3874345179426548E-3</v>
      </c>
    </row>
    <row r="360" spans="1:3" x14ac:dyDescent="0.35">
      <c r="A360" s="1">
        <v>41432</v>
      </c>
      <c r="B360">
        <v>43.507458999999997</v>
      </c>
      <c r="C360" s="3">
        <f t="shared" si="5"/>
        <v>-1.6554188031985717E-2</v>
      </c>
    </row>
    <row r="361" spans="1:3" x14ac:dyDescent="0.35">
      <c r="A361" s="1">
        <v>41435</v>
      </c>
      <c r="B361">
        <v>43.451797999999997</v>
      </c>
      <c r="C361" s="3">
        <f t="shared" si="5"/>
        <v>1.2801629066703235E-3</v>
      </c>
    </row>
    <row r="362" spans="1:3" x14ac:dyDescent="0.35">
      <c r="A362" s="1">
        <v>41436</v>
      </c>
      <c r="B362">
        <v>43.590949000000002</v>
      </c>
      <c r="C362" s="3">
        <f t="shared" si="5"/>
        <v>-3.1973053089022763E-3</v>
      </c>
    </row>
    <row r="363" spans="1:3" x14ac:dyDescent="0.35">
      <c r="A363" s="1">
        <v>41437</v>
      </c>
      <c r="B363">
        <v>43.748649999999998</v>
      </c>
      <c r="C363" s="3">
        <f t="shared" si="5"/>
        <v>-3.6112181229537299E-3</v>
      </c>
    </row>
    <row r="364" spans="1:3" x14ac:dyDescent="0.35">
      <c r="A364" s="1">
        <v>41438</v>
      </c>
      <c r="B364">
        <v>44.435122999999997</v>
      </c>
      <c r="C364" s="3">
        <f t="shared" si="5"/>
        <v>-1.5569460090151477E-2</v>
      </c>
    </row>
    <row r="365" spans="1:3" x14ac:dyDescent="0.35">
      <c r="A365" s="1">
        <v>41439</v>
      </c>
      <c r="B365">
        <v>44.370187000000001</v>
      </c>
      <c r="C365" s="3">
        <f t="shared" si="5"/>
        <v>1.46243533350221E-3</v>
      </c>
    </row>
    <row r="366" spans="1:3" x14ac:dyDescent="0.35">
      <c r="A366" s="1">
        <v>41442</v>
      </c>
      <c r="B366">
        <v>44.759804000000003</v>
      </c>
      <c r="C366" s="3">
        <f t="shared" si="5"/>
        <v>-8.7427245830724587E-3</v>
      </c>
    </row>
    <row r="367" spans="1:3" x14ac:dyDescent="0.35">
      <c r="A367" s="1">
        <v>41443</v>
      </c>
      <c r="B367">
        <v>45.232911999999999</v>
      </c>
      <c r="C367" s="3">
        <f t="shared" si="5"/>
        <v>-1.0514458940233951E-2</v>
      </c>
    </row>
    <row r="368" spans="1:3" x14ac:dyDescent="0.35">
      <c r="A368" s="1">
        <v>41444</v>
      </c>
      <c r="B368">
        <v>44.871122999999997</v>
      </c>
      <c r="C368" s="3">
        <f t="shared" si="5"/>
        <v>8.0305159316726993E-3</v>
      </c>
    </row>
    <row r="369" spans="1:3" x14ac:dyDescent="0.35">
      <c r="A369" s="1">
        <v>41445</v>
      </c>
      <c r="B369">
        <v>43.66516</v>
      </c>
      <c r="C369" s="3">
        <f t="shared" si="5"/>
        <v>2.7243917411980068E-2</v>
      </c>
    </row>
    <row r="370" spans="1:3" x14ac:dyDescent="0.35">
      <c r="A370" s="1">
        <v>41446</v>
      </c>
      <c r="B370">
        <v>43.813586000000001</v>
      </c>
      <c r="C370" s="3">
        <f t="shared" si="5"/>
        <v>-3.3934218131324023E-3</v>
      </c>
    </row>
    <row r="371" spans="1:3" x14ac:dyDescent="0.35">
      <c r="A371" s="1">
        <v>41449</v>
      </c>
      <c r="B371">
        <v>43.210607000000003</v>
      </c>
      <c r="C371" s="3">
        <f t="shared" si="5"/>
        <v>1.38579544147861E-2</v>
      </c>
    </row>
    <row r="372" spans="1:3" x14ac:dyDescent="0.35">
      <c r="A372" s="1">
        <v>41450</v>
      </c>
      <c r="B372">
        <v>43.266264</v>
      </c>
      <c r="C372" s="3">
        <f t="shared" si="5"/>
        <v>-1.2872114136710522E-3</v>
      </c>
    </row>
    <row r="373" spans="1:3" x14ac:dyDescent="0.35">
      <c r="A373" s="1">
        <v>41451</v>
      </c>
      <c r="B373">
        <v>44.462952000000001</v>
      </c>
      <c r="C373" s="3">
        <f t="shared" si="5"/>
        <v>-2.7283094160021726E-2</v>
      </c>
    </row>
    <row r="374" spans="1:3" x14ac:dyDescent="0.35">
      <c r="A374" s="1">
        <v>41452</v>
      </c>
      <c r="B374">
        <v>44.548839000000001</v>
      </c>
      <c r="C374" s="3">
        <f t="shared" si="5"/>
        <v>-1.9297898781576173E-3</v>
      </c>
    </row>
    <row r="375" spans="1:3" x14ac:dyDescent="0.35">
      <c r="A375" s="1">
        <v>41453</v>
      </c>
      <c r="B375">
        <v>44.063395</v>
      </c>
      <c r="C375" s="3">
        <f t="shared" si="5"/>
        <v>1.0956700548236498E-2</v>
      </c>
    </row>
    <row r="376" spans="1:3" x14ac:dyDescent="0.35">
      <c r="A376" s="1">
        <v>41456</v>
      </c>
      <c r="B376">
        <v>44.427477000000003</v>
      </c>
      <c r="C376" s="3">
        <f t="shared" si="5"/>
        <v>-8.2287369570606117E-3</v>
      </c>
    </row>
    <row r="377" spans="1:3" x14ac:dyDescent="0.35">
      <c r="A377" s="1">
        <v>41457</v>
      </c>
      <c r="B377">
        <v>43.895356</v>
      </c>
      <c r="C377" s="3">
        <f t="shared" si="5"/>
        <v>1.2049600771586455E-2</v>
      </c>
    </row>
    <row r="378" spans="1:3" x14ac:dyDescent="0.35">
      <c r="A378" s="1">
        <v>41458</v>
      </c>
      <c r="B378">
        <v>44.156748</v>
      </c>
      <c r="C378" s="3">
        <f t="shared" si="5"/>
        <v>-5.9372293444259761E-3</v>
      </c>
    </row>
    <row r="379" spans="1:3" x14ac:dyDescent="0.35">
      <c r="A379" s="1">
        <v>41460</v>
      </c>
      <c r="B379">
        <v>44.418143000000001</v>
      </c>
      <c r="C379" s="3">
        <f t="shared" si="5"/>
        <v>-5.9022541465481027E-3</v>
      </c>
    </row>
    <row r="380" spans="1:3" x14ac:dyDescent="0.35">
      <c r="A380" s="1">
        <v>41463</v>
      </c>
      <c r="B380">
        <v>44.380800999999998</v>
      </c>
      <c r="C380" s="3">
        <f t="shared" si="5"/>
        <v>8.4104608724100416E-4</v>
      </c>
    </row>
    <row r="381" spans="1:3" x14ac:dyDescent="0.35">
      <c r="A381" s="1">
        <v>41464</v>
      </c>
      <c r="B381">
        <v>44.819564999999997</v>
      </c>
      <c r="C381" s="3">
        <f t="shared" si="5"/>
        <v>-9.8377968249159231E-3</v>
      </c>
    </row>
    <row r="382" spans="1:3" x14ac:dyDescent="0.35">
      <c r="A382" s="1">
        <v>41465</v>
      </c>
      <c r="B382">
        <v>45.547733999999998</v>
      </c>
      <c r="C382" s="3">
        <f t="shared" si="5"/>
        <v>-1.6116112101270286E-2</v>
      </c>
    </row>
    <row r="383" spans="1:3" x14ac:dyDescent="0.35">
      <c r="A383" s="1">
        <v>41466</v>
      </c>
      <c r="B383">
        <v>46.247894000000002</v>
      </c>
      <c r="C383" s="3">
        <f t="shared" si="5"/>
        <v>-1.5255052848212269E-2</v>
      </c>
    </row>
    <row r="384" spans="1:3" x14ac:dyDescent="0.35">
      <c r="A384" s="1">
        <v>41467</v>
      </c>
      <c r="B384">
        <v>46.313242000000002</v>
      </c>
      <c r="C384" s="3">
        <f t="shared" si="5"/>
        <v>-1.4119967338603878E-3</v>
      </c>
    </row>
    <row r="385" spans="1:3" x14ac:dyDescent="0.35">
      <c r="A385" s="1">
        <v>41470</v>
      </c>
      <c r="B385">
        <v>46.434604</v>
      </c>
      <c r="C385" s="3">
        <f t="shared" si="5"/>
        <v>-2.6170326212415773E-3</v>
      </c>
    </row>
    <row r="386" spans="1:3" x14ac:dyDescent="0.35">
      <c r="A386" s="1">
        <v>41471</v>
      </c>
      <c r="B386">
        <v>45.949159000000002</v>
      </c>
      <c r="C386" s="3">
        <f t="shared" si="5"/>
        <v>1.0509411010162673E-2</v>
      </c>
    </row>
    <row r="387" spans="1:3" x14ac:dyDescent="0.35">
      <c r="A387" s="1">
        <v>41472</v>
      </c>
      <c r="B387">
        <v>46.257227999999998</v>
      </c>
      <c r="C387" s="3">
        <f t="shared" si="5"/>
        <v>-6.6821866974162702E-3</v>
      </c>
    </row>
    <row r="388" spans="1:3" x14ac:dyDescent="0.35">
      <c r="A388" s="1">
        <v>41473</v>
      </c>
      <c r="B388">
        <v>46.826690999999997</v>
      </c>
      <c r="C388" s="3">
        <f t="shared" ref="C388:C451" si="6">LN(B387)-LN(B388)</f>
        <v>-1.223562803658762E-2</v>
      </c>
    </row>
    <row r="389" spans="1:3" x14ac:dyDescent="0.35">
      <c r="A389" s="1">
        <v>41474</v>
      </c>
      <c r="B389">
        <v>47.162768999999997</v>
      </c>
      <c r="C389" s="3">
        <f t="shared" si="6"/>
        <v>-7.1514280927469365E-3</v>
      </c>
    </row>
    <row r="390" spans="1:3" x14ac:dyDescent="0.35">
      <c r="A390" s="1">
        <v>41477</v>
      </c>
      <c r="B390">
        <v>47.162768999999997</v>
      </c>
      <c r="C390" s="3">
        <f t="shared" si="6"/>
        <v>0</v>
      </c>
    </row>
    <row r="391" spans="1:3" x14ac:dyDescent="0.35">
      <c r="A391" s="1">
        <v>41478</v>
      </c>
      <c r="B391">
        <v>46.845362999999999</v>
      </c>
      <c r="C391" s="3">
        <f t="shared" si="6"/>
        <v>6.7527606257713479E-3</v>
      </c>
    </row>
    <row r="392" spans="1:3" x14ac:dyDescent="0.35">
      <c r="A392" s="1">
        <v>41479</v>
      </c>
      <c r="B392">
        <v>46.546627999999998</v>
      </c>
      <c r="C392" s="3">
        <f t="shared" si="6"/>
        <v>6.3974654716152379E-3</v>
      </c>
    </row>
    <row r="393" spans="1:3" x14ac:dyDescent="0.35">
      <c r="A393" s="1">
        <v>41480</v>
      </c>
      <c r="B393">
        <v>46.369252000000003</v>
      </c>
      <c r="C393" s="3">
        <f t="shared" si="6"/>
        <v>3.8179957068433801E-3</v>
      </c>
    </row>
    <row r="394" spans="1:3" x14ac:dyDescent="0.35">
      <c r="A394" s="1">
        <v>41481</v>
      </c>
      <c r="B394">
        <v>47.666885000000001</v>
      </c>
      <c r="C394" s="3">
        <f t="shared" si="6"/>
        <v>-2.760035484688439E-2</v>
      </c>
    </row>
    <row r="395" spans="1:3" x14ac:dyDescent="0.35">
      <c r="A395" s="1">
        <v>41484</v>
      </c>
      <c r="B395">
        <v>47.218783000000002</v>
      </c>
      <c r="C395" s="3">
        <f t="shared" si="6"/>
        <v>9.4451636532020267E-3</v>
      </c>
    </row>
    <row r="396" spans="1:3" x14ac:dyDescent="0.35">
      <c r="A396" s="1">
        <v>41485</v>
      </c>
      <c r="B396">
        <v>46.910710999999999</v>
      </c>
      <c r="C396" s="3">
        <f t="shared" si="6"/>
        <v>6.5457294391708665E-3</v>
      </c>
    </row>
    <row r="397" spans="1:3" x14ac:dyDescent="0.35">
      <c r="A397" s="1">
        <v>41486</v>
      </c>
      <c r="B397">
        <v>46.761344000000001</v>
      </c>
      <c r="C397" s="3">
        <f t="shared" si="6"/>
        <v>3.189150202735469E-3</v>
      </c>
    </row>
    <row r="398" spans="1:3" x14ac:dyDescent="0.35">
      <c r="A398" s="1">
        <v>41487</v>
      </c>
      <c r="B398">
        <v>47.694890000000001</v>
      </c>
      <c r="C398" s="3">
        <f t="shared" si="6"/>
        <v>-1.9767385567314832E-2</v>
      </c>
    </row>
    <row r="399" spans="1:3" x14ac:dyDescent="0.35">
      <c r="A399" s="1">
        <v>41488</v>
      </c>
      <c r="B399">
        <v>47.713560999999999</v>
      </c>
      <c r="C399" s="3">
        <f t="shared" si="6"/>
        <v>-3.9139091018958183E-4</v>
      </c>
    </row>
    <row r="400" spans="1:3" x14ac:dyDescent="0.35">
      <c r="A400" s="1">
        <v>41491</v>
      </c>
      <c r="B400">
        <v>48.114986999999999</v>
      </c>
      <c r="C400" s="3">
        <f t="shared" si="6"/>
        <v>-8.3780534390309747E-3</v>
      </c>
    </row>
    <row r="401" spans="1:3" x14ac:dyDescent="0.35">
      <c r="A401" s="1">
        <v>41492</v>
      </c>
      <c r="B401">
        <v>48.021630000000002</v>
      </c>
      <c r="C401" s="3">
        <f t="shared" si="6"/>
        <v>1.942174215378234E-3</v>
      </c>
    </row>
    <row r="402" spans="1:3" x14ac:dyDescent="0.35">
      <c r="A402" s="1">
        <v>41493</v>
      </c>
      <c r="B402">
        <v>47.741567000000003</v>
      </c>
      <c r="C402" s="3">
        <f t="shared" si="6"/>
        <v>5.8490904069512517E-3</v>
      </c>
    </row>
    <row r="403" spans="1:3" x14ac:dyDescent="0.35">
      <c r="A403" s="1">
        <v>41494</v>
      </c>
      <c r="B403">
        <v>48.096314999999997</v>
      </c>
      <c r="C403" s="3">
        <f t="shared" si="6"/>
        <v>-7.4031189503287465E-3</v>
      </c>
    </row>
    <row r="404" spans="1:3" x14ac:dyDescent="0.35">
      <c r="A404" s="1">
        <v>41495</v>
      </c>
      <c r="B404">
        <v>48.142992</v>
      </c>
      <c r="C404" s="3">
        <f t="shared" si="6"/>
        <v>-9.7001952975439565E-4</v>
      </c>
    </row>
    <row r="405" spans="1:3" x14ac:dyDescent="0.35">
      <c r="A405" s="1">
        <v>41498</v>
      </c>
      <c r="B405">
        <v>48.170997</v>
      </c>
      <c r="C405" s="3">
        <f t="shared" si="6"/>
        <v>-5.8153547745254386E-4</v>
      </c>
    </row>
    <row r="406" spans="1:3" x14ac:dyDescent="0.35">
      <c r="A406" s="1">
        <v>41499</v>
      </c>
      <c r="B406">
        <v>48.721789999999999</v>
      </c>
      <c r="C406" s="3">
        <f t="shared" si="6"/>
        <v>-1.1369245327494948E-2</v>
      </c>
    </row>
    <row r="407" spans="1:3" x14ac:dyDescent="0.35">
      <c r="A407" s="1">
        <v>41500</v>
      </c>
      <c r="B407">
        <v>48.759132000000001</v>
      </c>
      <c r="C407" s="3">
        <f t="shared" si="6"/>
        <v>-7.6613969298611195E-4</v>
      </c>
    </row>
    <row r="408" spans="1:3" x14ac:dyDescent="0.35">
      <c r="A408" s="1">
        <v>41501</v>
      </c>
      <c r="B408">
        <v>48.068309999999997</v>
      </c>
      <c r="C408" s="3">
        <f t="shared" si="6"/>
        <v>1.426937875277412E-2</v>
      </c>
    </row>
    <row r="409" spans="1:3" x14ac:dyDescent="0.35">
      <c r="A409" s="1">
        <v>41502</v>
      </c>
      <c r="B409">
        <v>47.909604999999999</v>
      </c>
      <c r="C409" s="3">
        <f t="shared" si="6"/>
        <v>3.3071179895238778E-3</v>
      </c>
    </row>
    <row r="410" spans="1:3" x14ac:dyDescent="0.35">
      <c r="A410" s="1">
        <v>41505</v>
      </c>
      <c r="B410">
        <v>47.732233000000001</v>
      </c>
      <c r="C410" s="3">
        <f t="shared" si="6"/>
        <v>3.7090923189402325E-3</v>
      </c>
    </row>
    <row r="411" spans="1:3" x14ac:dyDescent="0.35">
      <c r="A411" s="1">
        <v>41506</v>
      </c>
      <c r="B411">
        <v>47.676219000000003</v>
      </c>
      <c r="C411" s="3">
        <f t="shared" si="6"/>
        <v>1.1741938006855079E-3</v>
      </c>
    </row>
    <row r="412" spans="1:3" x14ac:dyDescent="0.35">
      <c r="A412" s="1">
        <v>41507</v>
      </c>
      <c r="B412">
        <v>46.938715999999999</v>
      </c>
      <c r="C412" s="3">
        <f t="shared" si="6"/>
        <v>1.5589884136354648E-2</v>
      </c>
    </row>
    <row r="413" spans="1:3" x14ac:dyDescent="0.35">
      <c r="A413" s="1">
        <v>41508</v>
      </c>
      <c r="B413">
        <v>47.237451</v>
      </c>
      <c r="C413" s="3">
        <f t="shared" si="6"/>
        <v>-6.3441953838871967E-3</v>
      </c>
    </row>
    <row r="414" spans="1:3" x14ac:dyDescent="0.35">
      <c r="A414" s="1">
        <v>41509</v>
      </c>
      <c r="B414">
        <v>47.834923000000003</v>
      </c>
      <c r="C414" s="3">
        <f t="shared" si="6"/>
        <v>-1.2568948065213359E-2</v>
      </c>
    </row>
    <row r="415" spans="1:3" x14ac:dyDescent="0.35">
      <c r="A415" s="1">
        <v>41512</v>
      </c>
      <c r="B415">
        <v>47.582864999999998</v>
      </c>
      <c r="C415" s="3">
        <f t="shared" si="6"/>
        <v>5.2832619910376799E-3</v>
      </c>
    </row>
    <row r="416" spans="1:3" x14ac:dyDescent="0.35">
      <c r="A416" s="1">
        <v>41513</v>
      </c>
      <c r="B416">
        <v>46.705328999999999</v>
      </c>
      <c r="C416" s="3">
        <f t="shared" si="6"/>
        <v>1.8614447924103494E-2</v>
      </c>
    </row>
    <row r="417" spans="1:3" x14ac:dyDescent="0.35">
      <c r="A417" s="1">
        <v>41514</v>
      </c>
      <c r="B417">
        <v>46.695996000000001</v>
      </c>
      <c r="C417" s="3">
        <f t="shared" si="6"/>
        <v>1.9984727263899771E-4</v>
      </c>
    </row>
    <row r="418" spans="1:3" x14ac:dyDescent="0.35">
      <c r="A418" s="1">
        <v>41515</v>
      </c>
      <c r="B418">
        <v>46.938715999999999</v>
      </c>
      <c r="C418" s="3">
        <f t="shared" si="6"/>
        <v>-5.1844137386796163E-3</v>
      </c>
    </row>
    <row r="419" spans="1:3" x14ac:dyDescent="0.35">
      <c r="A419" s="1">
        <v>41516</v>
      </c>
      <c r="B419">
        <v>46.938715999999999</v>
      </c>
      <c r="C419" s="3">
        <f t="shared" si="6"/>
        <v>0</v>
      </c>
    </row>
    <row r="420" spans="1:3" x14ac:dyDescent="0.35">
      <c r="A420" s="1">
        <v>41520</v>
      </c>
      <c r="B420">
        <v>46.882705999999999</v>
      </c>
      <c r="C420" s="3">
        <f t="shared" si="6"/>
        <v>1.1939705338050999E-3</v>
      </c>
    </row>
    <row r="421" spans="1:3" x14ac:dyDescent="0.35">
      <c r="A421" s="1">
        <v>41521</v>
      </c>
      <c r="B421">
        <v>46.901376999999997</v>
      </c>
      <c r="C421" s="3">
        <f t="shared" si="6"/>
        <v>-3.9816991645968969E-4</v>
      </c>
    </row>
    <row r="422" spans="1:3" x14ac:dyDescent="0.35">
      <c r="A422" s="1">
        <v>41522</v>
      </c>
      <c r="B422">
        <v>46.836024999999999</v>
      </c>
      <c r="C422" s="3">
        <f t="shared" si="6"/>
        <v>1.3943635986066738E-3</v>
      </c>
    </row>
    <row r="423" spans="1:3" x14ac:dyDescent="0.35">
      <c r="A423" s="1">
        <v>41523</v>
      </c>
      <c r="B423">
        <v>47.041407</v>
      </c>
      <c r="C423" s="3">
        <f t="shared" si="6"/>
        <v>-4.3755420935687184E-3</v>
      </c>
    </row>
    <row r="424" spans="1:3" x14ac:dyDescent="0.35">
      <c r="A424" s="1">
        <v>41526</v>
      </c>
      <c r="B424">
        <v>47.424160999999998</v>
      </c>
      <c r="C424" s="3">
        <f t="shared" si="6"/>
        <v>-8.1036107160512572E-3</v>
      </c>
    </row>
    <row r="425" spans="1:3" x14ac:dyDescent="0.35">
      <c r="A425" s="1">
        <v>41527</v>
      </c>
      <c r="B425">
        <v>47.732233000000001</v>
      </c>
      <c r="C425" s="3">
        <f t="shared" si="6"/>
        <v>-6.4750893433722645E-3</v>
      </c>
    </row>
    <row r="426" spans="1:3" x14ac:dyDescent="0.35">
      <c r="A426" s="1">
        <v>41528</v>
      </c>
      <c r="B426">
        <v>48.731127000000001</v>
      </c>
      <c r="C426" s="3">
        <f t="shared" si="6"/>
        <v>-2.0711070108113017E-2</v>
      </c>
    </row>
    <row r="427" spans="1:3" x14ac:dyDescent="0.35">
      <c r="A427" s="1">
        <v>41529</v>
      </c>
      <c r="B427">
        <v>49.33793</v>
      </c>
      <c r="C427" s="3">
        <f t="shared" si="6"/>
        <v>-1.2375172406220436E-2</v>
      </c>
    </row>
    <row r="428" spans="1:3" x14ac:dyDescent="0.35">
      <c r="A428" s="1">
        <v>41530</v>
      </c>
      <c r="B428">
        <v>49.496634999999998</v>
      </c>
      <c r="C428" s="3">
        <f t="shared" si="6"/>
        <v>-3.2115310348359571E-3</v>
      </c>
    </row>
    <row r="429" spans="1:3" x14ac:dyDescent="0.35">
      <c r="A429" s="1">
        <v>41533</v>
      </c>
      <c r="B429">
        <v>49.711350000000003</v>
      </c>
      <c r="C429" s="3">
        <f t="shared" si="6"/>
        <v>-4.3285897854676847E-3</v>
      </c>
    </row>
    <row r="430" spans="1:3" x14ac:dyDescent="0.35">
      <c r="A430" s="1">
        <v>41534</v>
      </c>
      <c r="B430">
        <v>50.010084999999997</v>
      </c>
      <c r="C430" s="3">
        <f t="shared" si="6"/>
        <v>-5.9914078380347568E-3</v>
      </c>
    </row>
    <row r="431" spans="1:3" x14ac:dyDescent="0.35">
      <c r="A431" s="1">
        <v>41535</v>
      </c>
      <c r="B431">
        <v>49.776698000000003</v>
      </c>
      <c r="C431" s="3">
        <f t="shared" si="6"/>
        <v>4.6777222102298843E-3</v>
      </c>
    </row>
    <row r="432" spans="1:3" x14ac:dyDescent="0.35">
      <c r="A432" s="1">
        <v>41536</v>
      </c>
      <c r="B432">
        <v>49.898060000000001</v>
      </c>
      <c r="C432" s="3">
        <f t="shared" si="6"/>
        <v>-2.4351613669963967E-3</v>
      </c>
    </row>
    <row r="433" spans="1:3" x14ac:dyDescent="0.35">
      <c r="A433" s="1">
        <v>41537</v>
      </c>
      <c r="B433">
        <v>49.888722999999999</v>
      </c>
      <c r="C433" s="3">
        <f t="shared" si="6"/>
        <v>1.8713901273370581E-4</v>
      </c>
    </row>
    <row r="434" spans="1:3" x14ac:dyDescent="0.35">
      <c r="A434" s="1">
        <v>41540</v>
      </c>
      <c r="B434">
        <v>49.711350000000003</v>
      </c>
      <c r="C434" s="3">
        <f t="shared" si="6"/>
        <v>3.5617079820675634E-3</v>
      </c>
    </row>
    <row r="435" spans="1:3" x14ac:dyDescent="0.35">
      <c r="A435" s="1">
        <v>41541</v>
      </c>
      <c r="B435">
        <v>48.917836999999999</v>
      </c>
      <c r="C435" s="3">
        <f t="shared" si="6"/>
        <v>1.6091182454915032E-2</v>
      </c>
    </row>
    <row r="436" spans="1:3" x14ac:dyDescent="0.35">
      <c r="A436" s="1">
        <v>41542</v>
      </c>
      <c r="B436">
        <v>48.917836999999999</v>
      </c>
      <c r="C436" s="3">
        <f t="shared" si="6"/>
        <v>0</v>
      </c>
    </row>
    <row r="437" spans="1:3" x14ac:dyDescent="0.35">
      <c r="A437" s="1">
        <v>41543</v>
      </c>
      <c r="B437">
        <v>48.843152000000003</v>
      </c>
      <c r="C437" s="3">
        <f t="shared" si="6"/>
        <v>1.5279103718848219E-3</v>
      </c>
    </row>
    <row r="438" spans="1:3" x14ac:dyDescent="0.35">
      <c r="A438" s="1">
        <v>41544</v>
      </c>
      <c r="B438">
        <v>49.090102999999999</v>
      </c>
      <c r="C438" s="3">
        <f t="shared" si="6"/>
        <v>-5.0432618301621268E-3</v>
      </c>
    </row>
    <row r="439" spans="1:3" x14ac:dyDescent="0.35">
      <c r="A439" s="1">
        <v>41547</v>
      </c>
      <c r="B439">
        <v>48.968038</v>
      </c>
      <c r="C439" s="3">
        <f t="shared" si="6"/>
        <v>2.4896466893054026E-3</v>
      </c>
    </row>
    <row r="440" spans="1:3" x14ac:dyDescent="0.35">
      <c r="A440" s="1">
        <v>41548</v>
      </c>
      <c r="B440">
        <v>49.841293</v>
      </c>
      <c r="C440" s="3">
        <f t="shared" si="6"/>
        <v>-1.7676017594881799E-2</v>
      </c>
    </row>
    <row r="441" spans="1:3" x14ac:dyDescent="0.35">
      <c r="A441" s="1">
        <v>41549</v>
      </c>
      <c r="B441">
        <v>49.963358999999997</v>
      </c>
      <c r="C441" s="3">
        <f t="shared" si="6"/>
        <v>-2.4460996239770161E-3</v>
      </c>
    </row>
    <row r="442" spans="1:3" x14ac:dyDescent="0.35">
      <c r="A442" s="1">
        <v>41550</v>
      </c>
      <c r="B442">
        <v>50.235664999999997</v>
      </c>
      <c r="C442" s="3">
        <f t="shared" si="6"/>
        <v>-5.4353158247644195E-3</v>
      </c>
    </row>
    <row r="443" spans="1:3" x14ac:dyDescent="0.35">
      <c r="A443" s="1">
        <v>41551</v>
      </c>
      <c r="B443">
        <v>50.564307999999997</v>
      </c>
      <c r="C443" s="3">
        <f t="shared" si="6"/>
        <v>-6.5207192959237936E-3</v>
      </c>
    </row>
    <row r="444" spans="1:3" x14ac:dyDescent="0.35">
      <c r="A444" s="1">
        <v>41554</v>
      </c>
      <c r="B444">
        <v>50.573700000000002</v>
      </c>
      <c r="C444" s="3">
        <f t="shared" si="6"/>
        <v>-1.8572641903347176E-4</v>
      </c>
    </row>
    <row r="445" spans="1:3" x14ac:dyDescent="0.35">
      <c r="A445" s="1">
        <v>41555</v>
      </c>
      <c r="B445">
        <v>49.953969999999998</v>
      </c>
      <c r="C445" s="3">
        <f t="shared" si="6"/>
        <v>1.2329696908323307E-2</v>
      </c>
    </row>
    <row r="446" spans="1:3" x14ac:dyDescent="0.35">
      <c r="A446" s="1">
        <v>41556</v>
      </c>
      <c r="B446">
        <v>49.719223999999997</v>
      </c>
      <c r="C446" s="3">
        <f t="shared" si="6"/>
        <v>4.7103222964497427E-3</v>
      </c>
    </row>
    <row r="447" spans="1:3" x14ac:dyDescent="0.35">
      <c r="A447" s="1">
        <v>41557</v>
      </c>
      <c r="B447">
        <v>51.362447000000003</v>
      </c>
      <c r="C447" s="3">
        <f t="shared" si="6"/>
        <v>-3.2515643208494094E-2</v>
      </c>
    </row>
    <row r="448" spans="1:3" x14ac:dyDescent="0.35">
      <c r="A448" s="1">
        <v>41558</v>
      </c>
      <c r="B448">
        <v>51.334274999999998</v>
      </c>
      <c r="C448" s="3">
        <f t="shared" si="6"/>
        <v>5.4864459464809556E-4</v>
      </c>
    </row>
    <row r="449" spans="1:3" x14ac:dyDescent="0.35">
      <c r="A449" s="1">
        <v>41561</v>
      </c>
      <c r="B449">
        <v>51.531464999999997</v>
      </c>
      <c r="C449" s="3">
        <f t="shared" si="6"/>
        <v>-3.8339342436484181E-3</v>
      </c>
    </row>
    <row r="450" spans="1:3" x14ac:dyDescent="0.35">
      <c r="A450" s="1">
        <v>41562</v>
      </c>
      <c r="B450">
        <v>51.249769999999998</v>
      </c>
      <c r="C450" s="3">
        <f t="shared" si="6"/>
        <v>5.4814617731908655E-3</v>
      </c>
    </row>
    <row r="451" spans="1:3" x14ac:dyDescent="0.35">
      <c r="A451" s="1">
        <v>41563</v>
      </c>
      <c r="B451">
        <v>52.151193999999997</v>
      </c>
      <c r="C451" s="3">
        <f t="shared" si="6"/>
        <v>-1.7435946474882336E-2</v>
      </c>
    </row>
    <row r="452" spans="1:3" x14ac:dyDescent="0.35">
      <c r="A452" s="1">
        <v>41564</v>
      </c>
      <c r="B452">
        <v>53.137127</v>
      </c>
      <c r="C452" s="3">
        <f t="shared" ref="C452:C515" si="7">LN(B451)-LN(B452)</f>
        <v>-1.8728797457002511E-2</v>
      </c>
    </row>
    <row r="453" spans="1:3" x14ac:dyDescent="0.35">
      <c r="A453" s="1">
        <v>41565</v>
      </c>
      <c r="B453">
        <v>52.508006000000002</v>
      </c>
      <c r="C453" s="3">
        <f t="shared" si="7"/>
        <v>1.1910220925997361E-2</v>
      </c>
    </row>
    <row r="454" spans="1:3" x14ac:dyDescent="0.35">
      <c r="A454" s="1">
        <v>41568</v>
      </c>
      <c r="B454">
        <v>52.188754000000003</v>
      </c>
      <c r="C454" s="3">
        <f t="shared" si="7"/>
        <v>6.0986221445529232E-3</v>
      </c>
    </row>
    <row r="455" spans="1:3" x14ac:dyDescent="0.35">
      <c r="A455" s="1">
        <v>41569</v>
      </c>
      <c r="B455">
        <v>51.569020999999999</v>
      </c>
      <c r="C455" s="3">
        <f t="shared" si="7"/>
        <v>1.1945907087604013E-2</v>
      </c>
    </row>
    <row r="456" spans="1:3" x14ac:dyDescent="0.35">
      <c r="A456" s="1">
        <v>41570</v>
      </c>
      <c r="B456">
        <v>51.465736</v>
      </c>
      <c r="C456" s="3">
        <f t="shared" si="7"/>
        <v>2.0048581197857906E-3</v>
      </c>
    </row>
    <row r="457" spans="1:3" x14ac:dyDescent="0.35">
      <c r="A457" s="1">
        <v>41571</v>
      </c>
      <c r="B457">
        <v>51.662922000000002</v>
      </c>
      <c r="C457" s="3">
        <f t="shared" si="7"/>
        <v>-3.8240823476529684E-3</v>
      </c>
    </row>
    <row r="458" spans="1:3" x14ac:dyDescent="0.35">
      <c r="A458" s="1">
        <v>41572</v>
      </c>
      <c r="B458">
        <v>51.597192999999997</v>
      </c>
      <c r="C458" s="3">
        <f t="shared" si="7"/>
        <v>1.2730764221475788E-3</v>
      </c>
    </row>
    <row r="459" spans="1:3" x14ac:dyDescent="0.35">
      <c r="A459" s="1">
        <v>41575</v>
      </c>
      <c r="B459">
        <v>52.160581999999998</v>
      </c>
      <c r="C459" s="3">
        <f t="shared" si="7"/>
        <v>-1.0859803748588526E-2</v>
      </c>
    </row>
    <row r="460" spans="1:3" x14ac:dyDescent="0.35">
      <c r="A460" s="1">
        <v>41576</v>
      </c>
      <c r="B460">
        <v>52.723975000000003</v>
      </c>
      <c r="C460" s="3">
        <f t="shared" si="7"/>
        <v>-1.0743210151137106E-2</v>
      </c>
    </row>
    <row r="461" spans="1:3" x14ac:dyDescent="0.35">
      <c r="A461" s="1">
        <v>41577</v>
      </c>
      <c r="B461">
        <v>52.282651000000001</v>
      </c>
      <c r="C461" s="3">
        <f t="shared" si="7"/>
        <v>8.4056904846963043E-3</v>
      </c>
    </row>
    <row r="462" spans="1:3" x14ac:dyDescent="0.35">
      <c r="A462" s="1">
        <v>41578</v>
      </c>
      <c r="B462">
        <v>55.080824</v>
      </c>
      <c r="C462" s="3">
        <f t="shared" si="7"/>
        <v>-5.2137038608602193E-2</v>
      </c>
    </row>
    <row r="463" spans="1:3" x14ac:dyDescent="0.35">
      <c r="A463" s="1">
        <v>41579</v>
      </c>
      <c r="B463">
        <v>56.573810000000002</v>
      </c>
      <c r="C463" s="3">
        <f t="shared" si="7"/>
        <v>-2.6744523466102343E-2</v>
      </c>
    </row>
    <row r="464" spans="1:3" x14ac:dyDescent="0.35">
      <c r="A464" s="1">
        <v>41582</v>
      </c>
      <c r="B464">
        <v>58.029235</v>
      </c>
      <c r="C464" s="3">
        <f t="shared" si="7"/>
        <v>-2.5400778006405389E-2</v>
      </c>
    </row>
    <row r="465" spans="1:3" x14ac:dyDescent="0.35">
      <c r="A465" s="1">
        <v>41583</v>
      </c>
      <c r="B465">
        <v>56.864896000000002</v>
      </c>
      <c r="C465" s="3">
        <f t="shared" si="7"/>
        <v>2.026872653741485E-2</v>
      </c>
    </row>
    <row r="466" spans="1:3" x14ac:dyDescent="0.35">
      <c r="A466" s="1">
        <v>41584</v>
      </c>
      <c r="B466">
        <v>57.512794</v>
      </c>
      <c r="C466" s="3">
        <f t="shared" si="7"/>
        <v>-1.1329218658966411E-2</v>
      </c>
    </row>
    <row r="467" spans="1:3" x14ac:dyDescent="0.35">
      <c r="A467" s="1">
        <v>41585</v>
      </c>
      <c r="B467">
        <v>57.109031000000002</v>
      </c>
      <c r="C467" s="3">
        <f t="shared" si="7"/>
        <v>7.0451621240561479E-3</v>
      </c>
    </row>
    <row r="468" spans="1:3" x14ac:dyDescent="0.35">
      <c r="A468" s="1">
        <v>41586</v>
      </c>
      <c r="B468">
        <v>58.498727000000002</v>
      </c>
      <c r="C468" s="3">
        <f t="shared" si="7"/>
        <v>-2.4042728040629235E-2</v>
      </c>
    </row>
    <row r="469" spans="1:3" x14ac:dyDescent="0.35">
      <c r="A469" s="1">
        <v>41589</v>
      </c>
      <c r="B469">
        <v>59.118456999999999</v>
      </c>
      <c r="C469" s="3">
        <f t="shared" si="7"/>
        <v>-1.053818352333824E-2</v>
      </c>
    </row>
    <row r="470" spans="1:3" x14ac:dyDescent="0.35">
      <c r="A470" s="1">
        <v>41590</v>
      </c>
      <c r="B470">
        <v>59.156016999999999</v>
      </c>
      <c r="C470" s="3">
        <f t="shared" si="7"/>
        <v>-6.3513283961214029E-4</v>
      </c>
    </row>
    <row r="471" spans="1:3" x14ac:dyDescent="0.35">
      <c r="A471" s="1">
        <v>41591</v>
      </c>
      <c r="B471">
        <v>60.029273000000003</v>
      </c>
      <c r="C471" s="3">
        <f t="shared" si="7"/>
        <v>-1.4654016898822952E-2</v>
      </c>
    </row>
    <row r="472" spans="1:3" x14ac:dyDescent="0.35">
      <c r="A472" s="1">
        <v>41592</v>
      </c>
      <c r="B472">
        <v>60.573884999999997</v>
      </c>
      <c r="C472" s="3">
        <f t="shared" si="7"/>
        <v>-9.0315330205701372E-3</v>
      </c>
    </row>
    <row r="473" spans="1:3" x14ac:dyDescent="0.35">
      <c r="A473" s="1">
        <v>41593</v>
      </c>
      <c r="B473">
        <v>60.883744999999998</v>
      </c>
      <c r="C473" s="3">
        <f t="shared" si="7"/>
        <v>-5.1023665165317311E-3</v>
      </c>
    </row>
    <row r="474" spans="1:3" x14ac:dyDescent="0.35">
      <c r="A474" s="1">
        <v>41596</v>
      </c>
      <c r="B474">
        <v>60.780462999999997</v>
      </c>
      <c r="C474" s="3">
        <f t="shared" si="7"/>
        <v>1.6978210191442855E-3</v>
      </c>
    </row>
    <row r="475" spans="1:3" x14ac:dyDescent="0.35">
      <c r="A475" s="1">
        <v>41597</v>
      </c>
      <c r="B475">
        <v>60.977649</v>
      </c>
      <c r="C475" s="3">
        <f t="shared" si="7"/>
        <v>-3.2389820957456905E-3</v>
      </c>
    </row>
    <row r="476" spans="1:3" x14ac:dyDescent="0.35">
      <c r="A476" s="1">
        <v>41598</v>
      </c>
      <c r="B476">
        <v>60.827407999999998</v>
      </c>
      <c r="C476" s="3">
        <f t="shared" si="7"/>
        <v>2.466910322004523E-3</v>
      </c>
    </row>
    <row r="477" spans="1:3" x14ac:dyDescent="0.35">
      <c r="A477" s="1">
        <v>41599</v>
      </c>
      <c r="B477">
        <v>61.362628999999998</v>
      </c>
      <c r="C477" s="3">
        <f t="shared" si="7"/>
        <v>-8.7605247723585578E-3</v>
      </c>
    </row>
    <row r="478" spans="1:3" x14ac:dyDescent="0.35">
      <c r="A478" s="1">
        <v>41600</v>
      </c>
      <c r="B478">
        <v>61.052762000000001</v>
      </c>
      <c r="C478" s="3">
        <f t="shared" si="7"/>
        <v>5.0625605045286903E-3</v>
      </c>
    </row>
    <row r="479" spans="1:3" x14ac:dyDescent="0.35">
      <c r="A479" s="1">
        <v>41603</v>
      </c>
      <c r="B479">
        <v>61.137273999999998</v>
      </c>
      <c r="C479" s="3">
        <f t="shared" si="7"/>
        <v>-1.3832881344928438E-3</v>
      </c>
    </row>
    <row r="480" spans="1:3" x14ac:dyDescent="0.35">
      <c r="A480" s="1">
        <v>41604</v>
      </c>
      <c r="B480">
        <v>60.940089</v>
      </c>
      <c r="C480" s="3">
        <f t="shared" si="7"/>
        <v>3.2304952636765805E-3</v>
      </c>
    </row>
    <row r="481" spans="1:3" x14ac:dyDescent="0.35">
      <c r="A481" s="1">
        <v>41605</v>
      </c>
      <c r="B481">
        <v>60.536324999999998</v>
      </c>
      <c r="C481" s="3">
        <f t="shared" si="7"/>
        <v>6.6476359253684336E-3</v>
      </c>
    </row>
    <row r="482" spans="1:3" x14ac:dyDescent="0.35">
      <c r="A482" s="1">
        <v>41607</v>
      </c>
      <c r="B482">
        <v>60.658389999999997</v>
      </c>
      <c r="C482" s="3">
        <f t="shared" si="7"/>
        <v>-2.014362446000284E-3</v>
      </c>
    </row>
    <row r="483" spans="1:3" x14ac:dyDescent="0.35">
      <c r="A483" s="1">
        <v>41610</v>
      </c>
      <c r="B483">
        <v>60.677174000000001</v>
      </c>
      <c r="C483" s="3">
        <f t="shared" si="7"/>
        <v>-3.0962068384265962E-4</v>
      </c>
    </row>
    <row r="484" spans="1:3" x14ac:dyDescent="0.35">
      <c r="A484" s="1">
        <v>41611</v>
      </c>
      <c r="B484">
        <v>60.780462999999997</v>
      </c>
      <c r="C484" s="3">
        <f t="shared" si="7"/>
        <v>-1.7008238831381917E-3</v>
      </c>
    </row>
    <row r="485" spans="1:3" x14ac:dyDescent="0.35">
      <c r="A485" s="1">
        <v>41612</v>
      </c>
      <c r="B485">
        <v>59.343814000000002</v>
      </c>
      <c r="C485" s="3">
        <f t="shared" si="7"/>
        <v>2.3920518622687403E-2</v>
      </c>
    </row>
    <row r="486" spans="1:3" x14ac:dyDescent="0.35">
      <c r="A486" s="1">
        <v>41613</v>
      </c>
      <c r="B486">
        <v>59.090288000000001</v>
      </c>
      <c r="C486" s="3">
        <f t="shared" si="7"/>
        <v>4.2813072074840974E-3</v>
      </c>
    </row>
    <row r="487" spans="1:3" x14ac:dyDescent="0.35">
      <c r="A487" s="1">
        <v>41614</v>
      </c>
      <c r="B487">
        <v>60.029273000000003</v>
      </c>
      <c r="C487" s="3">
        <f t="shared" si="7"/>
        <v>-1.5765747312213918E-2</v>
      </c>
    </row>
    <row r="488" spans="1:3" x14ac:dyDescent="0.35">
      <c r="A488" s="1">
        <v>41617</v>
      </c>
      <c r="B488">
        <v>60.348523999999998</v>
      </c>
      <c r="C488" s="3">
        <f t="shared" si="7"/>
        <v>-5.3041633331698534E-3</v>
      </c>
    </row>
    <row r="489" spans="1:3" x14ac:dyDescent="0.35">
      <c r="A489" s="1">
        <v>41618</v>
      </c>
      <c r="B489">
        <v>62.179547999999997</v>
      </c>
      <c r="C489" s="3">
        <f t="shared" si="7"/>
        <v>-2.9889645473562432E-2</v>
      </c>
    </row>
    <row r="490" spans="1:3" x14ac:dyDescent="0.35">
      <c r="A490" s="1">
        <v>41619</v>
      </c>
      <c r="B490">
        <v>62.188940000000002</v>
      </c>
      <c r="C490" s="3">
        <f t="shared" si="7"/>
        <v>-1.5103504382629751E-4</v>
      </c>
    </row>
    <row r="491" spans="1:3" x14ac:dyDescent="0.35">
      <c r="A491" s="1">
        <v>41620</v>
      </c>
      <c r="B491">
        <v>62.132595999999999</v>
      </c>
      <c r="C491" s="3">
        <f t="shared" si="7"/>
        <v>9.0642386943606823E-4</v>
      </c>
    </row>
    <row r="492" spans="1:3" x14ac:dyDescent="0.35">
      <c r="A492" s="1">
        <v>41621</v>
      </c>
      <c r="B492">
        <v>61.672494999999998</v>
      </c>
      <c r="C492" s="3">
        <f t="shared" si="7"/>
        <v>7.4327011025712153E-3</v>
      </c>
    </row>
    <row r="493" spans="1:3" x14ac:dyDescent="0.35">
      <c r="A493" s="1">
        <v>41624</v>
      </c>
      <c r="B493">
        <v>61.616159000000003</v>
      </c>
      <c r="C493" s="3">
        <f t="shared" si="7"/>
        <v>9.1388788981205948E-4</v>
      </c>
    </row>
    <row r="494" spans="1:3" x14ac:dyDescent="0.35">
      <c r="A494" s="1">
        <v>41625</v>
      </c>
      <c r="B494">
        <v>61.390796999999999</v>
      </c>
      <c r="C494" s="3">
        <f t="shared" si="7"/>
        <v>3.6642196422125295E-3</v>
      </c>
    </row>
    <row r="495" spans="1:3" x14ac:dyDescent="0.35">
      <c r="A495" s="1">
        <v>41626</v>
      </c>
      <c r="B495">
        <v>62.695985</v>
      </c>
      <c r="C495" s="3">
        <f t="shared" si="7"/>
        <v>-2.1037472575239136E-2</v>
      </c>
    </row>
    <row r="496" spans="1:3" x14ac:dyDescent="0.35">
      <c r="A496" s="1">
        <v>41627</v>
      </c>
      <c r="B496">
        <v>62.695985</v>
      </c>
      <c r="C496" s="3">
        <f t="shared" si="7"/>
        <v>0</v>
      </c>
    </row>
    <row r="497" spans="1:3" x14ac:dyDescent="0.35">
      <c r="A497" s="1">
        <v>41628</v>
      </c>
      <c r="B497">
        <v>62.498798999999998</v>
      </c>
      <c r="C497" s="3">
        <f t="shared" si="7"/>
        <v>3.1500699430964119E-3</v>
      </c>
    </row>
    <row r="498" spans="1:3" x14ac:dyDescent="0.35">
      <c r="A498" s="1">
        <v>41631</v>
      </c>
      <c r="B498">
        <v>62.902563000000001</v>
      </c>
      <c r="C498" s="3">
        <f t="shared" si="7"/>
        <v>-6.4395695363295147E-3</v>
      </c>
    </row>
    <row r="499" spans="1:3" x14ac:dyDescent="0.35">
      <c r="A499" s="1">
        <v>41632</v>
      </c>
      <c r="B499">
        <v>63.024635000000004</v>
      </c>
      <c r="C499" s="3">
        <f t="shared" si="7"/>
        <v>-1.9387716105203623E-3</v>
      </c>
    </row>
    <row r="500" spans="1:3" x14ac:dyDescent="0.35">
      <c r="A500" s="1">
        <v>41634</v>
      </c>
      <c r="B500">
        <v>63.362670000000001</v>
      </c>
      <c r="C500" s="3">
        <f t="shared" si="7"/>
        <v>-5.3492050652383938E-3</v>
      </c>
    </row>
    <row r="501" spans="1:3" x14ac:dyDescent="0.35">
      <c r="A501" s="1">
        <v>41635</v>
      </c>
      <c r="B501">
        <v>63.043411999999996</v>
      </c>
      <c r="C501" s="3">
        <f t="shared" si="7"/>
        <v>5.0513183193787725E-3</v>
      </c>
    </row>
    <row r="502" spans="1:3" x14ac:dyDescent="0.35">
      <c r="A502" s="1">
        <v>41638</v>
      </c>
      <c r="B502">
        <v>63.263190000000002</v>
      </c>
      <c r="C502" s="3">
        <f t="shared" si="7"/>
        <v>-3.4800749656689334E-3</v>
      </c>
    </row>
    <row r="503" spans="1:3" x14ac:dyDescent="0.35">
      <c r="A503" s="1">
        <v>41639</v>
      </c>
      <c r="B503">
        <v>63.017944999999997</v>
      </c>
      <c r="C503" s="3">
        <f t="shared" si="7"/>
        <v>3.8841163143032986E-3</v>
      </c>
    </row>
    <row r="504" spans="1:3" x14ac:dyDescent="0.35">
      <c r="A504" s="1">
        <v>41641</v>
      </c>
      <c r="B504">
        <v>62.376541000000003</v>
      </c>
      <c r="C504" s="3">
        <f t="shared" si="7"/>
        <v>1.0230267924470127E-2</v>
      </c>
    </row>
    <row r="505" spans="1:3" x14ac:dyDescent="0.35">
      <c r="A505" s="1">
        <v>41642</v>
      </c>
      <c r="B505">
        <v>62.999082999999999</v>
      </c>
      <c r="C505" s="3">
        <f t="shared" si="7"/>
        <v>-9.9309115527130842E-3</v>
      </c>
    </row>
    <row r="506" spans="1:3" x14ac:dyDescent="0.35">
      <c r="A506" s="1">
        <v>41645</v>
      </c>
      <c r="B506">
        <v>62.942490999999997</v>
      </c>
      <c r="C506" s="3">
        <f t="shared" si="7"/>
        <v>8.9870250166868004E-4</v>
      </c>
    </row>
    <row r="507" spans="1:3" x14ac:dyDescent="0.35">
      <c r="A507" s="1">
        <v>41646</v>
      </c>
      <c r="B507">
        <v>63.715949000000002</v>
      </c>
      <c r="C507" s="3">
        <f t="shared" si="7"/>
        <v>-1.2213439776801671E-2</v>
      </c>
    </row>
    <row r="508" spans="1:3" x14ac:dyDescent="0.35">
      <c r="A508" s="1">
        <v>41647</v>
      </c>
      <c r="B508">
        <v>63.225459000000001</v>
      </c>
      <c r="C508" s="3">
        <f t="shared" si="7"/>
        <v>7.7278556890236771E-3</v>
      </c>
    </row>
    <row r="509" spans="1:3" x14ac:dyDescent="0.35">
      <c r="A509" s="1">
        <v>41648</v>
      </c>
      <c r="B509">
        <v>64.310187999999997</v>
      </c>
      <c r="C509" s="3">
        <f t="shared" si="7"/>
        <v>-1.7011011166417234E-2</v>
      </c>
    </row>
    <row r="510" spans="1:3" x14ac:dyDescent="0.35">
      <c r="A510" s="1">
        <v>41649</v>
      </c>
      <c r="B510">
        <v>65.385481999999996</v>
      </c>
      <c r="C510" s="3">
        <f t="shared" si="7"/>
        <v>-1.6582182570067161E-2</v>
      </c>
    </row>
    <row r="511" spans="1:3" x14ac:dyDescent="0.35">
      <c r="A511" s="1">
        <v>41652</v>
      </c>
      <c r="B511">
        <v>64.093238999999997</v>
      </c>
      <c r="C511" s="3">
        <f t="shared" si="7"/>
        <v>1.9961363508011587E-2</v>
      </c>
    </row>
    <row r="512" spans="1:3" x14ac:dyDescent="0.35">
      <c r="A512" s="1">
        <v>41653</v>
      </c>
      <c r="B512">
        <v>64.329049999999995</v>
      </c>
      <c r="C512" s="3">
        <f t="shared" si="7"/>
        <v>-3.6724351647015041E-3</v>
      </c>
    </row>
    <row r="513" spans="1:3" x14ac:dyDescent="0.35">
      <c r="A513" s="1">
        <v>41654</v>
      </c>
      <c r="B513">
        <v>64.055515999999997</v>
      </c>
      <c r="C513" s="3">
        <f t="shared" si="7"/>
        <v>4.2611728561379181E-3</v>
      </c>
    </row>
    <row r="514" spans="1:3" x14ac:dyDescent="0.35">
      <c r="A514" s="1">
        <v>41655</v>
      </c>
      <c r="B514">
        <v>64.083811999999995</v>
      </c>
      <c r="C514" s="3">
        <f t="shared" si="7"/>
        <v>-4.4164427739001866E-4</v>
      </c>
    </row>
    <row r="515" spans="1:3" x14ac:dyDescent="0.35">
      <c r="A515" s="1">
        <v>41656</v>
      </c>
      <c r="B515">
        <v>63.838566999999998</v>
      </c>
      <c r="C515" s="3">
        <f t="shared" si="7"/>
        <v>3.8342829828126312E-3</v>
      </c>
    </row>
    <row r="516" spans="1:3" x14ac:dyDescent="0.35">
      <c r="A516" s="1">
        <v>41660</v>
      </c>
      <c r="B516">
        <v>64.140404000000004</v>
      </c>
      <c r="C516" s="3">
        <f t="shared" ref="C516:C579" si="8">LN(B515)-LN(B516)</f>
        <v>-4.7169868189511632E-3</v>
      </c>
    </row>
    <row r="517" spans="1:3" x14ac:dyDescent="0.35">
      <c r="A517" s="1">
        <v>41661</v>
      </c>
      <c r="B517">
        <v>64.093238999999997</v>
      </c>
      <c r="C517" s="3">
        <f t="shared" si="8"/>
        <v>7.3561042209213667E-4</v>
      </c>
    </row>
    <row r="518" spans="1:3" x14ac:dyDescent="0.35">
      <c r="A518" s="1">
        <v>41662</v>
      </c>
      <c r="B518">
        <v>63.159432000000002</v>
      </c>
      <c r="C518" s="3">
        <f t="shared" si="8"/>
        <v>1.4676686231188008E-2</v>
      </c>
    </row>
    <row r="519" spans="1:3" x14ac:dyDescent="0.35">
      <c r="A519" s="1">
        <v>41663</v>
      </c>
      <c r="B519">
        <v>61.70684</v>
      </c>
      <c r="C519" s="3">
        <f t="shared" si="8"/>
        <v>2.3267412551362554E-2</v>
      </c>
    </row>
    <row r="520" spans="1:3" x14ac:dyDescent="0.35">
      <c r="A520" s="1">
        <v>41666</v>
      </c>
      <c r="B520">
        <v>61.555925000000002</v>
      </c>
      <c r="C520" s="3">
        <f t="shared" si="8"/>
        <v>2.4486725639674134E-3</v>
      </c>
    </row>
    <row r="521" spans="1:3" x14ac:dyDescent="0.35">
      <c r="A521" s="1">
        <v>41667</v>
      </c>
      <c r="B521">
        <v>63.565026000000003</v>
      </c>
      <c r="C521" s="3">
        <f t="shared" si="8"/>
        <v>-3.2117302234020428E-2</v>
      </c>
    </row>
    <row r="522" spans="1:3" x14ac:dyDescent="0.35">
      <c r="A522" s="1">
        <v>41668</v>
      </c>
      <c r="B522">
        <v>62.678376999999998</v>
      </c>
      <c r="C522" s="3">
        <f t="shared" si="8"/>
        <v>1.4046889706479604E-2</v>
      </c>
    </row>
    <row r="523" spans="1:3" x14ac:dyDescent="0.35">
      <c r="A523" s="1">
        <v>41669</v>
      </c>
      <c r="B523">
        <v>65.045914999999994</v>
      </c>
      <c r="C523" s="3">
        <f t="shared" si="8"/>
        <v>-3.7076881413188545E-2</v>
      </c>
    </row>
    <row r="524" spans="1:3" x14ac:dyDescent="0.35">
      <c r="A524" s="1">
        <v>41670</v>
      </c>
      <c r="B524">
        <v>64.159266000000002</v>
      </c>
      <c r="C524" s="3">
        <f t="shared" si="8"/>
        <v>1.3724881795643462E-2</v>
      </c>
    </row>
    <row r="525" spans="1:3" x14ac:dyDescent="0.35">
      <c r="A525" s="1">
        <v>41673</v>
      </c>
      <c r="B525">
        <v>62.027546000000001</v>
      </c>
      <c r="C525" s="3">
        <f t="shared" si="8"/>
        <v>3.3789946643243418E-2</v>
      </c>
    </row>
    <row r="526" spans="1:3" x14ac:dyDescent="0.35">
      <c r="A526" s="1">
        <v>41674</v>
      </c>
      <c r="B526">
        <v>61.838892999999999</v>
      </c>
      <c r="C526" s="3">
        <f t="shared" si="8"/>
        <v>3.0460736159385604E-3</v>
      </c>
    </row>
    <row r="527" spans="1:3" x14ac:dyDescent="0.35">
      <c r="A527" s="1">
        <v>41675</v>
      </c>
      <c r="B527">
        <v>61.659681999999997</v>
      </c>
      <c r="C527" s="3">
        <f t="shared" si="8"/>
        <v>2.9022379536112197E-3</v>
      </c>
    </row>
    <row r="528" spans="1:3" x14ac:dyDescent="0.35">
      <c r="A528" s="1">
        <v>41676</v>
      </c>
      <c r="B528">
        <v>62.508594000000002</v>
      </c>
      <c r="C528" s="3">
        <f t="shared" si="8"/>
        <v>-1.3673786159146495E-2</v>
      </c>
    </row>
    <row r="529" spans="1:3" x14ac:dyDescent="0.35">
      <c r="A529" s="1">
        <v>41677</v>
      </c>
      <c r="B529">
        <v>63.706513999999999</v>
      </c>
      <c r="C529" s="3">
        <f t="shared" si="8"/>
        <v>-1.8982766656858274E-2</v>
      </c>
    </row>
    <row r="530" spans="1:3" x14ac:dyDescent="0.35">
      <c r="A530" s="1">
        <v>41680</v>
      </c>
      <c r="B530">
        <v>62.876463999999999</v>
      </c>
      <c r="C530" s="3">
        <f t="shared" si="8"/>
        <v>1.3114905503342378E-2</v>
      </c>
    </row>
    <row r="531" spans="1:3" x14ac:dyDescent="0.35">
      <c r="A531" s="1">
        <v>41681</v>
      </c>
      <c r="B531">
        <v>65.611857999999998</v>
      </c>
      <c r="C531" s="3">
        <f t="shared" si="8"/>
        <v>-4.2584529366584967E-2</v>
      </c>
    </row>
    <row r="532" spans="1:3" x14ac:dyDescent="0.35">
      <c r="A532" s="1">
        <v>41682</v>
      </c>
      <c r="B532">
        <v>65.526970000000006</v>
      </c>
      <c r="C532" s="3">
        <f t="shared" si="8"/>
        <v>1.2946281913768232E-3</v>
      </c>
    </row>
    <row r="533" spans="1:3" x14ac:dyDescent="0.35">
      <c r="A533" s="1">
        <v>41683</v>
      </c>
      <c r="B533">
        <v>65.951425999999998</v>
      </c>
      <c r="C533" s="3">
        <f t="shared" si="8"/>
        <v>-6.4566877525340516E-3</v>
      </c>
    </row>
    <row r="534" spans="1:3" x14ac:dyDescent="0.35">
      <c r="A534" s="1">
        <v>41684</v>
      </c>
      <c r="B534">
        <v>66.281559000000001</v>
      </c>
      <c r="C534" s="3">
        <f t="shared" si="8"/>
        <v>-4.9932123351927871E-3</v>
      </c>
    </row>
    <row r="535" spans="1:3" x14ac:dyDescent="0.35">
      <c r="A535" s="1">
        <v>41688</v>
      </c>
      <c r="B535">
        <v>66.781482999999994</v>
      </c>
      <c r="C535" s="3">
        <f t="shared" si="8"/>
        <v>-7.5141278106114484E-3</v>
      </c>
    </row>
    <row r="536" spans="1:3" x14ac:dyDescent="0.35">
      <c r="A536" s="1">
        <v>41689</v>
      </c>
      <c r="B536">
        <v>66.913535999999993</v>
      </c>
      <c r="C536" s="3">
        <f t="shared" si="8"/>
        <v>-1.9754369898121737E-3</v>
      </c>
    </row>
    <row r="537" spans="1:3" x14ac:dyDescent="0.35">
      <c r="A537" s="1">
        <v>41690</v>
      </c>
      <c r="B537">
        <v>67.451183</v>
      </c>
      <c r="C537" s="3">
        <f t="shared" si="8"/>
        <v>-8.0028429112548594E-3</v>
      </c>
    </row>
    <row r="538" spans="1:3" x14ac:dyDescent="0.35">
      <c r="A538" s="1">
        <v>41691</v>
      </c>
      <c r="B538">
        <v>67.677559000000002</v>
      </c>
      <c r="C538" s="3">
        <f t="shared" si="8"/>
        <v>-3.3505264449988914E-3</v>
      </c>
    </row>
    <row r="539" spans="1:3" x14ac:dyDescent="0.35">
      <c r="A539" s="1">
        <v>41694</v>
      </c>
      <c r="B539">
        <v>67.696421000000001</v>
      </c>
      <c r="C539" s="3">
        <f t="shared" si="8"/>
        <v>-2.786650746626762E-4</v>
      </c>
    </row>
    <row r="540" spans="1:3" x14ac:dyDescent="0.35">
      <c r="A540" s="1">
        <v>41695</v>
      </c>
      <c r="B540">
        <v>67.913369000000003</v>
      </c>
      <c r="C540" s="3">
        <f t="shared" si="8"/>
        <v>-3.1995947354843679E-3</v>
      </c>
    </row>
    <row r="541" spans="1:3" x14ac:dyDescent="0.35">
      <c r="A541" s="1">
        <v>41696</v>
      </c>
      <c r="B541">
        <v>67.545506000000003</v>
      </c>
      <c r="C541" s="3">
        <f t="shared" si="8"/>
        <v>5.4313739771423286E-3</v>
      </c>
    </row>
    <row r="542" spans="1:3" x14ac:dyDescent="0.35">
      <c r="A542" s="1">
        <v>41697</v>
      </c>
      <c r="B542">
        <v>67.753020000000006</v>
      </c>
      <c r="C542" s="3">
        <f t="shared" si="8"/>
        <v>-3.0675007164218115E-3</v>
      </c>
    </row>
    <row r="543" spans="1:3" x14ac:dyDescent="0.35">
      <c r="A543" s="1">
        <v>41698</v>
      </c>
      <c r="B543">
        <v>67.470044999999999</v>
      </c>
      <c r="C543" s="3">
        <f t="shared" si="8"/>
        <v>4.1853128098958692E-3</v>
      </c>
    </row>
    <row r="544" spans="1:3" x14ac:dyDescent="0.35">
      <c r="A544" s="1">
        <v>41701</v>
      </c>
      <c r="B544">
        <v>67.422887000000003</v>
      </c>
      <c r="C544" s="3">
        <f t="shared" si="8"/>
        <v>6.9919159176023982E-4</v>
      </c>
    </row>
    <row r="545" spans="1:3" x14ac:dyDescent="0.35">
      <c r="A545" s="1">
        <v>41702</v>
      </c>
      <c r="B545">
        <v>69.365961999999996</v>
      </c>
      <c r="C545" s="3">
        <f t="shared" si="8"/>
        <v>-2.8411756091827556E-2</v>
      </c>
    </row>
    <row r="546" spans="1:3" x14ac:dyDescent="0.35">
      <c r="A546" s="1">
        <v>41703</v>
      </c>
      <c r="B546">
        <v>69.045255999999995</v>
      </c>
      <c r="C546" s="3">
        <f t="shared" si="8"/>
        <v>4.6341124449877924E-3</v>
      </c>
    </row>
    <row r="547" spans="1:3" x14ac:dyDescent="0.35">
      <c r="A547" s="1">
        <v>41704</v>
      </c>
      <c r="B547">
        <v>68.441581999999997</v>
      </c>
      <c r="C547" s="3">
        <f t="shared" si="8"/>
        <v>8.7816097630968315E-3</v>
      </c>
    </row>
    <row r="548" spans="1:3" x14ac:dyDescent="0.35">
      <c r="A548" s="1">
        <v>41705</v>
      </c>
      <c r="B548">
        <v>68.196343999999996</v>
      </c>
      <c r="C548" s="3">
        <f t="shared" si="8"/>
        <v>3.5896075198040833E-3</v>
      </c>
    </row>
    <row r="549" spans="1:3" x14ac:dyDescent="0.35">
      <c r="A549" s="1">
        <v>41708</v>
      </c>
      <c r="B549">
        <v>68.356694000000005</v>
      </c>
      <c r="C549" s="3">
        <f t="shared" si="8"/>
        <v>-2.3485390885653601E-3</v>
      </c>
    </row>
    <row r="550" spans="1:3" x14ac:dyDescent="0.35">
      <c r="A550" s="1">
        <v>41709</v>
      </c>
      <c r="B550">
        <v>68.422719999999998</v>
      </c>
      <c r="C550" s="3">
        <f t="shared" si="8"/>
        <v>-9.6543775408175492E-4</v>
      </c>
    </row>
    <row r="551" spans="1:3" x14ac:dyDescent="0.35">
      <c r="A551" s="1">
        <v>41710</v>
      </c>
      <c r="B551">
        <v>68.422719999999998</v>
      </c>
      <c r="C551" s="3">
        <f t="shared" si="8"/>
        <v>0</v>
      </c>
    </row>
    <row r="552" spans="1:3" x14ac:dyDescent="0.35">
      <c r="A552" s="1">
        <v>41711</v>
      </c>
      <c r="B552">
        <v>68.366128000000003</v>
      </c>
      <c r="C552" s="3">
        <f t="shared" si="8"/>
        <v>8.2743592122103138E-4</v>
      </c>
    </row>
    <row r="553" spans="1:3" x14ac:dyDescent="0.35">
      <c r="A553" s="1">
        <v>41712</v>
      </c>
      <c r="B553">
        <v>68.186909999999997</v>
      </c>
      <c r="C553" s="3">
        <f t="shared" si="8"/>
        <v>2.6248863522377874E-3</v>
      </c>
    </row>
    <row r="554" spans="1:3" x14ac:dyDescent="0.35">
      <c r="A554" s="1">
        <v>41715</v>
      </c>
      <c r="B554">
        <v>68.564207999999994</v>
      </c>
      <c r="C554" s="3">
        <f t="shared" si="8"/>
        <v>-5.5180383586161952E-3</v>
      </c>
    </row>
    <row r="555" spans="1:3" x14ac:dyDescent="0.35">
      <c r="A555" s="1">
        <v>41716</v>
      </c>
      <c r="B555">
        <v>69.281065999999996</v>
      </c>
      <c r="C555" s="3">
        <f t="shared" si="8"/>
        <v>-1.0401001669642085E-2</v>
      </c>
    </row>
    <row r="556" spans="1:3" x14ac:dyDescent="0.35">
      <c r="A556" s="1">
        <v>41717</v>
      </c>
      <c r="B556">
        <v>68.035988000000003</v>
      </c>
      <c r="C556" s="3">
        <f t="shared" si="8"/>
        <v>1.8134850497213861E-2</v>
      </c>
    </row>
    <row r="557" spans="1:3" x14ac:dyDescent="0.35">
      <c r="A557" s="1">
        <v>41718</v>
      </c>
      <c r="B557">
        <v>67.677559000000002</v>
      </c>
      <c r="C557" s="3">
        <f t="shared" si="8"/>
        <v>5.2821526119419815E-3</v>
      </c>
    </row>
    <row r="558" spans="1:3" x14ac:dyDescent="0.35">
      <c r="A558" s="1">
        <v>41719</v>
      </c>
      <c r="B558">
        <v>66.253263000000004</v>
      </c>
      <c r="C558" s="3">
        <f t="shared" si="8"/>
        <v>2.1269931379036322E-2</v>
      </c>
    </row>
    <row r="559" spans="1:3" x14ac:dyDescent="0.35">
      <c r="A559" s="1">
        <v>41722</v>
      </c>
      <c r="B559">
        <v>66.158940000000001</v>
      </c>
      <c r="C559" s="3">
        <f t="shared" si="8"/>
        <v>1.4246876619701254E-3</v>
      </c>
    </row>
    <row r="560" spans="1:3" x14ac:dyDescent="0.35">
      <c r="A560" s="1">
        <v>41723</v>
      </c>
      <c r="B560">
        <v>67.102181000000002</v>
      </c>
      <c r="C560" s="3">
        <f t="shared" si="8"/>
        <v>-1.4156518353514613E-2</v>
      </c>
    </row>
    <row r="561" spans="1:3" x14ac:dyDescent="0.35">
      <c r="A561" s="1">
        <v>41724</v>
      </c>
      <c r="B561">
        <v>66.328723999999994</v>
      </c>
      <c r="C561" s="3">
        <f t="shared" si="8"/>
        <v>1.1593500970350945E-2</v>
      </c>
    </row>
    <row r="562" spans="1:3" x14ac:dyDescent="0.35">
      <c r="A562" s="1">
        <v>41725</v>
      </c>
      <c r="B562">
        <v>65.215699000000001</v>
      </c>
      <c r="C562" s="3">
        <f t="shared" si="8"/>
        <v>1.6922824047020057E-2</v>
      </c>
    </row>
    <row r="563" spans="1:3" x14ac:dyDescent="0.35">
      <c r="A563" s="1">
        <v>41726</v>
      </c>
      <c r="B563">
        <v>66.014353</v>
      </c>
      <c r="C563" s="3">
        <f t="shared" si="8"/>
        <v>-1.2171965922475714E-2</v>
      </c>
    </row>
    <row r="564" spans="1:3" x14ac:dyDescent="0.35">
      <c r="A564" s="1">
        <v>41729</v>
      </c>
      <c r="B564">
        <v>66.298574000000002</v>
      </c>
      <c r="C564" s="3">
        <f t="shared" si="8"/>
        <v>-4.2962005845961215E-3</v>
      </c>
    </row>
    <row r="565" spans="1:3" x14ac:dyDescent="0.35">
      <c r="A565" s="1">
        <v>41730</v>
      </c>
      <c r="B565">
        <v>66.061724999999996</v>
      </c>
      <c r="C565" s="3">
        <f t="shared" si="8"/>
        <v>3.5788564182830385E-3</v>
      </c>
    </row>
    <row r="566" spans="1:3" x14ac:dyDescent="0.35">
      <c r="A566" s="1">
        <v>41731</v>
      </c>
      <c r="B566">
        <v>66.582786999999996</v>
      </c>
      <c r="C566" s="3">
        <f t="shared" si="8"/>
        <v>-7.8565584414382883E-3</v>
      </c>
    </row>
    <row r="567" spans="1:3" x14ac:dyDescent="0.35">
      <c r="A567" s="1">
        <v>41732</v>
      </c>
      <c r="B567">
        <v>67.558600999999996</v>
      </c>
      <c r="C567" s="3">
        <f t="shared" si="8"/>
        <v>-1.4549293517913675E-2</v>
      </c>
    </row>
    <row r="568" spans="1:3" x14ac:dyDescent="0.35">
      <c r="A568" s="1">
        <v>41733</v>
      </c>
      <c r="B568">
        <v>65.379600999999994</v>
      </c>
      <c r="C568" s="3">
        <f t="shared" si="8"/>
        <v>3.2785085712236928E-2</v>
      </c>
    </row>
    <row r="569" spans="1:3" x14ac:dyDescent="0.35">
      <c r="A569" s="1">
        <v>41736</v>
      </c>
      <c r="B569">
        <v>64.451153000000005</v>
      </c>
      <c r="C569" s="3">
        <f t="shared" si="8"/>
        <v>1.4302679431458465E-2</v>
      </c>
    </row>
    <row r="570" spans="1:3" x14ac:dyDescent="0.35">
      <c r="A570" s="1">
        <v>41737</v>
      </c>
      <c r="B570">
        <v>64.119567000000004</v>
      </c>
      <c r="C570" s="3">
        <f t="shared" si="8"/>
        <v>5.1580443069010329E-3</v>
      </c>
    </row>
    <row r="571" spans="1:3" x14ac:dyDescent="0.35">
      <c r="A571" s="1">
        <v>41738</v>
      </c>
      <c r="B571">
        <v>65.796448999999996</v>
      </c>
      <c r="C571" s="3">
        <f t="shared" si="8"/>
        <v>-2.5816295554317747E-2</v>
      </c>
    </row>
    <row r="572" spans="1:3" x14ac:dyDescent="0.35">
      <c r="A572" s="1">
        <v>41739</v>
      </c>
      <c r="B572">
        <v>63.655346000000002</v>
      </c>
      <c r="C572" s="3">
        <f t="shared" si="8"/>
        <v>3.3082558259821759E-2</v>
      </c>
    </row>
    <row r="573" spans="1:3" x14ac:dyDescent="0.35">
      <c r="A573" s="1">
        <v>41740</v>
      </c>
      <c r="B573">
        <v>62.660580000000003</v>
      </c>
      <c r="C573" s="3">
        <f t="shared" si="8"/>
        <v>1.5750770264784997E-2</v>
      </c>
    </row>
    <row r="574" spans="1:3" x14ac:dyDescent="0.35">
      <c r="A574" s="1">
        <v>41743</v>
      </c>
      <c r="B574">
        <v>63.210070000000002</v>
      </c>
      <c r="C574" s="3">
        <f t="shared" si="8"/>
        <v>-8.7310821182384757E-3</v>
      </c>
    </row>
    <row r="575" spans="1:3" x14ac:dyDescent="0.35">
      <c r="A575" s="1">
        <v>41744</v>
      </c>
      <c r="B575">
        <v>63.674290999999997</v>
      </c>
      <c r="C575" s="3">
        <f t="shared" si="8"/>
        <v>-7.3172622319859215E-3</v>
      </c>
    </row>
    <row r="576" spans="1:3" x14ac:dyDescent="0.35">
      <c r="A576" s="1">
        <v>41745</v>
      </c>
      <c r="B576">
        <v>64.441676999999999</v>
      </c>
      <c r="C576" s="3">
        <f t="shared" si="8"/>
        <v>-1.1979696043423083E-2</v>
      </c>
    </row>
    <row r="577" spans="1:3" x14ac:dyDescent="0.35">
      <c r="A577" s="1">
        <v>41746</v>
      </c>
      <c r="B577">
        <v>64.545890999999997</v>
      </c>
      <c r="C577" s="3">
        <f t="shared" si="8"/>
        <v>-1.61587700724386E-3</v>
      </c>
    </row>
    <row r="578" spans="1:3" x14ac:dyDescent="0.35">
      <c r="A578" s="1">
        <v>41750</v>
      </c>
      <c r="B578">
        <v>65.038539</v>
      </c>
      <c r="C578" s="3">
        <f t="shared" si="8"/>
        <v>-7.6035427016654111E-3</v>
      </c>
    </row>
    <row r="579" spans="1:3" x14ac:dyDescent="0.35">
      <c r="A579" s="1">
        <v>41751</v>
      </c>
      <c r="B579">
        <v>65.237491000000006</v>
      </c>
      <c r="C579" s="3">
        <f t="shared" si="8"/>
        <v>-3.0543171244339362E-3</v>
      </c>
    </row>
    <row r="580" spans="1:3" x14ac:dyDescent="0.35">
      <c r="A580" s="1">
        <v>41752</v>
      </c>
      <c r="B580">
        <v>65.322753000000006</v>
      </c>
      <c r="C580" s="3">
        <f t="shared" ref="C580:C643" si="9">LN(B579)-LN(B580)</f>
        <v>-1.3060945584726369E-3</v>
      </c>
    </row>
    <row r="581" spans="1:3" x14ac:dyDescent="0.35">
      <c r="A581" s="1">
        <v>41753</v>
      </c>
      <c r="B581">
        <v>65.000641999999999</v>
      </c>
      <c r="C581" s="3">
        <f t="shared" si="9"/>
        <v>4.9432668005939817E-3</v>
      </c>
    </row>
    <row r="582" spans="1:3" x14ac:dyDescent="0.35">
      <c r="A582" s="1">
        <v>41754</v>
      </c>
      <c r="B582">
        <v>63.664814999999997</v>
      </c>
      <c r="C582" s="3">
        <f t="shared" si="9"/>
        <v>2.0765091583991868E-2</v>
      </c>
    </row>
    <row r="583" spans="1:3" x14ac:dyDescent="0.35">
      <c r="A583" s="1">
        <v>41757</v>
      </c>
      <c r="B583">
        <v>64.943800999999993</v>
      </c>
      <c r="C583" s="3">
        <f t="shared" si="9"/>
        <v>-1.9890240727532316E-2</v>
      </c>
    </row>
    <row r="584" spans="1:3" x14ac:dyDescent="0.35">
      <c r="A584" s="1">
        <v>41758</v>
      </c>
      <c r="B584">
        <v>66.146986999999996</v>
      </c>
      <c r="C584" s="3">
        <f t="shared" si="9"/>
        <v>-1.835704561316831E-2</v>
      </c>
    </row>
    <row r="585" spans="1:3" x14ac:dyDescent="0.35">
      <c r="A585" s="1">
        <v>41759</v>
      </c>
      <c r="B585">
        <v>65.853297999999995</v>
      </c>
      <c r="C585" s="3">
        <f t="shared" si="9"/>
        <v>4.449831068335186E-3</v>
      </c>
    </row>
    <row r="586" spans="1:3" x14ac:dyDescent="0.35">
      <c r="A586" s="1">
        <v>41760</v>
      </c>
      <c r="B586">
        <v>61.694243</v>
      </c>
      <c r="C586" s="3">
        <f t="shared" si="9"/>
        <v>6.5238890221182011E-2</v>
      </c>
    </row>
    <row r="587" spans="1:3" x14ac:dyDescent="0.35">
      <c r="A587" s="1">
        <v>41761</v>
      </c>
      <c r="B587">
        <v>60.443680000000001</v>
      </c>
      <c r="C587" s="3">
        <f t="shared" si="9"/>
        <v>2.0478597856204317E-2</v>
      </c>
    </row>
    <row r="588" spans="1:3" x14ac:dyDescent="0.35">
      <c r="A588" s="1">
        <v>41764</v>
      </c>
      <c r="B588">
        <v>60.614210999999997</v>
      </c>
      <c r="C588" s="3">
        <f t="shared" si="9"/>
        <v>-2.8173481528508404E-3</v>
      </c>
    </row>
    <row r="589" spans="1:3" x14ac:dyDescent="0.35">
      <c r="A589" s="1">
        <v>41765</v>
      </c>
      <c r="B589">
        <v>60.841586999999997</v>
      </c>
      <c r="C589" s="3">
        <f t="shared" si="9"/>
        <v>-3.7441813297371951E-3</v>
      </c>
    </row>
    <row r="590" spans="1:3" x14ac:dyDescent="0.35">
      <c r="A590" s="1">
        <v>41766</v>
      </c>
      <c r="B590">
        <v>60.472104999999999</v>
      </c>
      <c r="C590" s="3">
        <f t="shared" si="9"/>
        <v>6.0913675343590157E-3</v>
      </c>
    </row>
    <row r="591" spans="1:3" x14ac:dyDescent="0.35">
      <c r="A591" s="1">
        <v>41767</v>
      </c>
      <c r="B591">
        <v>60.538421999999997</v>
      </c>
      <c r="C591" s="3">
        <f t="shared" si="9"/>
        <v>-1.0960535134119098E-3</v>
      </c>
    </row>
    <row r="592" spans="1:3" x14ac:dyDescent="0.35">
      <c r="A592" s="1">
        <v>41768</v>
      </c>
      <c r="B592">
        <v>61.021594</v>
      </c>
      <c r="C592" s="3">
        <f t="shared" si="9"/>
        <v>-7.949563687528638E-3</v>
      </c>
    </row>
    <row r="593" spans="1:3" x14ac:dyDescent="0.35">
      <c r="A593" s="1">
        <v>41771</v>
      </c>
      <c r="B593">
        <v>61.599497</v>
      </c>
      <c r="C593" s="3">
        <f t="shared" si="9"/>
        <v>-9.4259033916257451E-3</v>
      </c>
    </row>
    <row r="594" spans="1:3" x14ac:dyDescent="0.35">
      <c r="A594" s="1">
        <v>41772</v>
      </c>
      <c r="B594">
        <v>62.679532000000002</v>
      </c>
      <c r="C594" s="3">
        <f t="shared" si="9"/>
        <v>-1.7381246041735743E-2</v>
      </c>
    </row>
    <row r="595" spans="1:3" x14ac:dyDescent="0.35">
      <c r="A595" s="1">
        <v>41773</v>
      </c>
      <c r="B595">
        <v>61.788980000000002</v>
      </c>
      <c r="C595" s="3">
        <f t="shared" si="9"/>
        <v>1.4309919552307981E-2</v>
      </c>
    </row>
    <row r="596" spans="1:3" x14ac:dyDescent="0.35">
      <c r="A596" s="1">
        <v>41774</v>
      </c>
      <c r="B596">
        <v>61.514235999999997</v>
      </c>
      <c r="C596" s="3">
        <f t="shared" si="9"/>
        <v>4.45640371116518E-3</v>
      </c>
    </row>
    <row r="597" spans="1:3" x14ac:dyDescent="0.35">
      <c r="A597" s="1">
        <v>41775</v>
      </c>
      <c r="B597">
        <v>62.291097999999998</v>
      </c>
      <c r="C597" s="3">
        <f t="shared" si="9"/>
        <v>-1.2549898638198442E-2</v>
      </c>
    </row>
    <row r="598" spans="1:3" x14ac:dyDescent="0.35">
      <c r="A598" s="1">
        <v>41778</v>
      </c>
      <c r="B598">
        <v>63.049014999999997</v>
      </c>
      <c r="C598" s="3">
        <f t="shared" si="9"/>
        <v>-1.2093913428906866E-2</v>
      </c>
    </row>
    <row r="599" spans="1:3" x14ac:dyDescent="0.35">
      <c r="A599" s="1">
        <v>41779</v>
      </c>
      <c r="B599">
        <v>62.717421999999999</v>
      </c>
      <c r="C599" s="3">
        <f t="shared" si="9"/>
        <v>5.2731678860267195E-3</v>
      </c>
    </row>
    <row r="600" spans="1:3" x14ac:dyDescent="0.35">
      <c r="A600" s="1">
        <v>41780</v>
      </c>
      <c r="B600">
        <v>63.844822000000001</v>
      </c>
      <c r="C600" s="3">
        <f t="shared" si="9"/>
        <v>-1.7816210989503922E-2</v>
      </c>
    </row>
    <row r="601" spans="1:3" x14ac:dyDescent="0.35">
      <c r="A601" s="1">
        <v>41781</v>
      </c>
      <c r="B601">
        <v>64.214303999999998</v>
      </c>
      <c r="C601" s="3">
        <f t="shared" si="9"/>
        <v>-5.7705067466011783E-3</v>
      </c>
    </row>
    <row r="602" spans="1:3" x14ac:dyDescent="0.35">
      <c r="A602" s="1">
        <v>41782</v>
      </c>
      <c r="B602">
        <v>64.934325000000001</v>
      </c>
      <c r="C602" s="3">
        <f t="shared" si="9"/>
        <v>-1.1150384880464159E-2</v>
      </c>
    </row>
    <row r="603" spans="1:3" x14ac:dyDescent="0.35">
      <c r="A603" s="1">
        <v>41786</v>
      </c>
      <c r="B603">
        <v>65.550132000000005</v>
      </c>
      <c r="C603" s="3">
        <f t="shared" si="9"/>
        <v>-9.4388494400279299E-3</v>
      </c>
    </row>
    <row r="604" spans="1:3" x14ac:dyDescent="0.35">
      <c r="A604" s="1">
        <v>41787</v>
      </c>
      <c r="B604">
        <v>65.796448999999996</v>
      </c>
      <c r="C604" s="3">
        <f t="shared" si="9"/>
        <v>-3.7506463720164973E-3</v>
      </c>
    </row>
    <row r="605" spans="1:3" x14ac:dyDescent="0.35">
      <c r="A605" s="1">
        <v>41788</v>
      </c>
      <c r="B605">
        <v>67.369124999999997</v>
      </c>
      <c r="C605" s="3">
        <f t="shared" si="9"/>
        <v>-2.3620956601704712E-2</v>
      </c>
    </row>
    <row r="606" spans="1:3" x14ac:dyDescent="0.35">
      <c r="A606" s="1">
        <v>41789</v>
      </c>
      <c r="B606">
        <v>66.914372999999998</v>
      </c>
      <c r="C606" s="3">
        <f t="shared" si="9"/>
        <v>6.7730398033321038E-3</v>
      </c>
    </row>
    <row r="607" spans="1:3" x14ac:dyDescent="0.35">
      <c r="A607" s="1">
        <v>41792</v>
      </c>
      <c r="B607">
        <v>66.838587000000004</v>
      </c>
      <c r="C607" s="3">
        <f t="shared" si="9"/>
        <v>1.1332236402150642E-3</v>
      </c>
    </row>
    <row r="608" spans="1:3" x14ac:dyDescent="0.35">
      <c r="A608" s="1">
        <v>41793</v>
      </c>
      <c r="B608">
        <v>67.359649000000005</v>
      </c>
      <c r="C608" s="3">
        <f t="shared" si="9"/>
        <v>-7.7655956450612962E-3</v>
      </c>
    </row>
    <row r="609" spans="1:3" x14ac:dyDescent="0.35">
      <c r="A609" s="1">
        <v>41794</v>
      </c>
      <c r="B609">
        <v>67.312284000000005</v>
      </c>
      <c r="C609" s="3">
        <f t="shared" si="9"/>
        <v>7.0341311508403948E-4</v>
      </c>
    </row>
    <row r="610" spans="1:3" x14ac:dyDescent="0.35">
      <c r="A610" s="1">
        <v>41795</v>
      </c>
      <c r="B610">
        <v>66.999643000000006</v>
      </c>
      <c r="C610" s="3">
        <f t="shared" si="9"/>
        <v>4.6554549792485744E-3</v>
      </c>
    </row>
    <row r="611" spans="1:3" x14ac:dyDescent="0.35">
      <c r="A611" s="1">
        <v>41796</v>
      </c>
      <c r="B611">
        <v>67.047008000000005</v>
      </c>
      <c r="C611" s="3">
        <f t="shared" si="9"/>
        <v>-7.0669429811065498E-4</v>
      </c>
    </row>
    <row r="612" spans="1:3" x14ac:dyDescent="0.35">
      <c r="A612" s="1">
        <v>41799</v>
      </c>
      <c r="B612">
        <v>66.990167</v>
      </c>
      <c r="C612" s="3">
        <f t="shared" si="9"/>
        <v>8.4813789021342956E-4</v>
      </c>
    </row>
    <row r="613" spans="1:3" x14ac:dyDescent="0.35">
      <c r="A613" s="1">
        <v>41800</v>
      </c>
      <c r="B613">
        <v>66.345939000000001</v>
      </c>
      <c r="C613" s="3">
        <f t="shared" si="9"/>
        <v>9.663294248593246E-3</v>
      </c>
    </row>
    <row r="614" spans="1:3" x14ac:dyDescent="0.35">
      <c r="A614" s="1">
        <v>41801</v>
      </c>
      <c r="B614">
        <v>66.251200999999995</v>
      </c>
      <c r="C614" s="3">
        <f t="shared" si="9"/>
        <v>1.4289601739623237E-3</v>
      </c>
    </row>
    <row r="615" spans="1:3" x14ac:dyDescent="0.35">
      <c r="A615" s="1">
        <v>41802</v>
      </c>
      <c r="B615">
        <v>64.346939000000006</v>
      </c>
      <c r="C615" s="3">
        <f t="shared" si="9"/>
        <v>2.9164228080727383E-2</v>
      </c>
    </row>
    <row r="616" spans="1:3" x14ac:dyDescent="0.35">
      <c r="A616" s="1">
        <v>41803</v>
      </c>
      <c r="B616">
        <v>64.185884000000001</v>
      </c>
      <c r="C616" s="3">
        <f t="shared" si="9"/>
        <v>2.5060537928052184E-3</v>
      </c>
    </row>
    <row r="617" spans="1:3" x14ac:dyDescent="0.35">
      <c r="A617" s="1">
        <v>41806</v>
      </c>
      <c r="B617">
        <v>64.053248999999994</v>
      </c>
      <c r="C617" s="3">
        <f t="shared" si="9"/>
        <v>2.0685580788306623E-3</v>
      </c>
    </row>
    <row r="618" spans="1:3" x14ac:dyDescent="0.35">
      <c r="A618" s="1">
        <v>41807</v>
      </c>
      <c r="B618">
        <v>64.631159999999994</v>
      </c>
      <c r="C618" s="3">
        <f t="shared" si="9"/>
        <v>-8.9818943834085729E-3</v>
      </c>
    </row>
    <row r="619" spans="1:3" x14ac:dyDescent="0.35">
      <c r="A619" s="1">
        <v>41808</v>
      </c>
      <c r="B619">
        <v>65.123801</v>
      </c>
      <c r="C619" s="3">
        <f t="shared" si="9"/>
        <v>-7.5934417205427707E-3</v>
      </c>
    </row>
    <row r="620" spans="1:3" x14ac:dyDescent="0.35">
      <c r="A620" s="1">
        <v>41809</v>
      </c>
      <c r="B620">
        <v>65.085903999999999</v>
      </c>
      <c r="C620" s="3">
        <f t="shared" si="9"/>
        <v>5.8209180444812603E-4</v>
      </c>
    </row>
    <row r="621" spans="1:3" x14ac:dyDescent="0.35">
      <c r="A621" s="1">
        <v>41810</v>
      </c>
      <c r="B621">
        <v>65.493284000000003</v>
      </c>
      <c r="C621" s="3">
        <f t="shared" si="9"/>
        <v>-6.239605682012872E-3</v>
      </c>
    </row>
    <row r="622" spans="1:3" x14ac:dyDescent="0.35">
      <c r="A622" s="1">
        <v>41813</v>
      </c>
      <c r="B622">
        <v>65.209069999999997</v>
      </c>
      <c r="C622" s="3">
        <f t="shared" si="9"/>
        <v>4.3490333459592634E-3</v>
      </c>
    </row>
    <row r="623" spans="1:3" x14ac:dyDescent="0.35">
      <c r="A623" s="1">
        <v>41814</v>
      </c>
      <c r="B623">
        <v>65.000641999999999</v>
      </c>
      <c r="C623" s="3">
        <f t="shared" si="9"/>
        <v>3.2014229171588582E-3</v>
      </c>
    </row>
    <row r="624" spans="1:3" x14ac:dyDescent="0.35">
      <c r="A624" s="1">
        <v>41815</v>
      </c>
      <c r="B624">
        <v>65.891193999999999</v>
      </c>
      <c r="C624" s="3">
        <f t="shared" si="9"/>
        <v>-1.360765910254802E-2</v>
      </c>
    </row>
    <row r="625" spans="1:3" x14ac:dyDescent="0.35">
      <c r="A625" s="1">
        <v>41816</v>
      </c>
      <c r="B625">
        <v>65.588029000000006</v>
      </c>
      <c r="C625" s="3">
        <f t="shared" si="9"/>
        <v>4.6116113309082607E-3</v>
      </c>
    </row>
    <row r="626" spans="1:3" x14ac:dyDescent="0.35">
      <c r="A626" s="1">
        <v>41817</v>
      </c>
      <c r="B626">
        <v>65.847954999999999</v>
      </c>
      <c r="C626" s="3">
        <f t="shared" si="9"/>
        <v>-3.9551777364774665E-3</v>
      </c>
    </row>
    <row r="627" spans="1:3" x14ac:dyDescent="0.35">
      <c r="A627" s="1">
        <v>41820</v>
      </c>
      <c r="B627">
        <v>65.276683000000006</v>
      </c>
      <c r="C627" s="3">
        <f t="shared" si="9"/>
        <v>8.7134748004258356E-3</v>
      </c>
    </row>
    <row r="628" spans="1:3" x14ac:dyDescent="0.35">
      <c r="A628" s="1">
        <v>41821</v>
      </c>
      <c r="B628">
        <v>66.285925000000006</v>
      </c>
      <c r="C628" s="3">
        <f t="shared" si="9"/>
        <v>-1.5342684567571041E-2</v>
      </c>
    </row>
    <row r="629" spans="1:3" x14ac:dyDescent="0.35">
      <c r="A629" s="1">
        <v>41822</v>
      </c>
      <c r="B629">
        <v>66.257356000000001</v>
      </c>
      <c r="C629" s="3">
        <f t="shared" si="9"/>
        <v>4.3108938041847011E-4</v>
      </c>
    </row>
    <row r="630" spans="1:3" x14ac:dyDescent="0.35">
      <c r="A630" s="1">
        <v>41823</v>
      </c>
      <c r="B630">
        <v>67.038093000000003</v>
      </c>
      <c r="C630" s="3">
        <f t="shared" si="9"/>
        <v>-1.171451740040208E-2</v>
      </c>
    </row>
    <row r="631" spans="1:3" x14ac:dyDescent="0.35">
      <c r="A631" s="1">
        <v>41827</v>
      </c>
      <c r="B631">
        <v>67.009523999999999</v>
      </c>
      <c r="C631" s="3">
        <f t="shared" si="9"/>
        <v>4.2625152273423339E-4</v>
      </c>
    </row>
    <row r="632" spans="1:3" x14ac:dyDescent="0.35">
      <c r="A632" s="1">
        <v>41828</v>
      </c>
      <c r="B632">
        <v>66.428736000000001</v>
      </c>
      <c r="C632" s="3">
        <f t="shared" si="9"/>
        <v>8.7050245941204807E-3</v>
      </c>
    </row>
    <row r="633" spans="1:3" x14ac:dyDescent="0.35">
      <c r="A633" s="1">
        <v>41829</v>
      </c>
      <c r="B633">
        <v>66.876228999999995</v>
      </c>
      <c r="C633" s="3">
        <f t="shared" si="9"/>
        <v>-6.7138486690696553E-3</v>
      </c>
    </row>
    <row r="634" spans="1:3" x14ac:dyDescent="0.35">
      <c r="A634" s="1">
        <v>41830</v>
      </c>
      <c r="B634">
        <v>67.133302999999998</v>
      </c>
      <c r="C634" s="3">
        <f t="shared" si="9"/>
        <v>-3.8366571617114431E-3</v>
      </c>
    </row>
    <row r="635" spans="1:3" x14ac:dyDescent="0.35">
      <c r="A635" s="1">
        <v>41831</v>
      </c>
      <c r="B635">
        <v>67.104741000000004</v>
      </c>
      <c r="C635" s="3">
        <f t="shared" si="9"/>
        <v>4.2554255976767763E-4</v>
      </c>
    </row>
    <row r="636" spans="1:3" x14ac:dyDescent="0.35">
      <c r="A636" s="1">
        <v>41834</v>
      </c>
      <c r="B636">
        <v>67.257075</v>
      </c>
      <c r="C636" s="3">
        <f t="shared" si="9"/>
        <v>-2.2675201899717834E-3</v>
      </c>
    </row>
    <row r="637" spans="1:3" x14ac:dyDescent="0.35">
      <c r="A637" s="1">
        <v>41835</v>
      </c>
      <c r="B637">
        <v>67.609358</v>
      </c>
      <c r="C637" s="3">
        <f t="shared" si="9"/>
        <v>-5.2241880114483052E-3</v>
      </c>
    </row>
    <row r="638" spans="1:3" x14ac:dyDescent="0.35">
      <c r="A638" s="1">
        <v>41836</v>
      </c>
      <c r="B638">
        <v>67.599834999999999</v>
      </c>
      <c r="C638" s="3">
        <f t="shared" si="9"/>
        <v>1.4086320322537205E-4</v>
      </c>
    </row>
    <row r="639" spans="1:3" x14ac:dyDescent="0.35">
      <c r="A639" s="1">
        <v>41837</v>
      </c>
      <c r="B639">
        <v>67.199950000000001</v>
      </c>
      <c r="C639" s="3">
        <f t="shared" si="9"/>
        <v>5.9330387363285553E-3</v>
      </c>
    </row>
    <row r="640" spans="1:3" x14ac:dyDescent="0.35">
      <c r="A640" s="1">
        <v>41838</v>
      </c>
      <c r="B640">
        <v>67.656959000000001</v>
      </c>
      <c r="C640" s="3">
        <f t="shared" si="9"/>
        <v>-6.7777135464739402E-3</v>
      </c>
    </row>
    <row r="641" spans="1:3" x14ac:dyDescent="0.35">
      <c r="A641" s="1">
        <v>41841</v>
      </c>
      <c r="B641">
        <v>66.714371999999997</v>
      </c>
      <c r="C641" s="3">
        <f t="shared" si="9"/>
        <v>1.4029815053050676E-2</v>
      </c>
    </row>
    <row r="642" spans="1:3" x14ac:dyDescent="0.35">
      <c r="A642" s="1">
        <v>41842</v>
      </c>
      <c r="B642">
        <v>67.333245000000005</v>
      </c>
      <c r="C642" s="3">
        <f t="shared" si="9"/>
        <v>-9.2336948764151217E-3</v>
      </c>
    </row>
    <row r="643" spans="1:3" x14ac:dyDescent="0.35">
      <c r="A643" s="1">
        <v>41843</v>
      </c>
      <c r="B643">
        <v>68.028282000000004</v>
      </c>
      <c r="C643" s="3">
        <f t="shared" si="9"/>
        <v>-1.0269433622442037E-2</v>
      </c>
    </row>
    <row r="644" spans="1:3" x14ac:dyDescent="0.35">
      <c r="A644" s="1">
        <v>41844</v>
      </c>
      <c r="B644">
        <v>68.961353000000003</v>
      </c>
      <c r="C644" s="3">
        <f t="shared" ref="C644:C707" si="10">LN(B643)-LN(B644)</f>
        <v>-1.3622715759083803E-2</v>
      </c>
    </row>
    <row r="645" spans="1:3" x14ac:dyDescent="0.35">
      <c r="A645" s="1">
        <v>41845</v>
      </c>
      <c r="B645">
        <v>68.761410999999995</v>
      </c>
      <c r="C645" s="3">
        <f t="shared" si="10"/>
        <v>2.9035452769283765E-3</v>
      </c>
    </row>
    <row r="646" spans="1:3" x14ac:dyDescent="0.35">
      <c r="A646" s="1">
        <v>41848</v>
      </c>
      <c r="B646">
        <v>69.066085999999999</v>
      </c>
      <c r="C646" s="3">
        <f t="shared" si="10"/>
        <v>-4.4211133903244715E-3</v>
      </c>
    </row>
    <row r="647" spans="1:3" x14ac:dyDescent="0.35">
      <c r="A647" s="1">
        <v>41849</v>
      </c>
      <c r="B647">
        <v>68.837581</v>
      </c>
      <c r="C647" s="3">
        <f t="shared" si="10"/>
        <v>3.3139830738413423E-3</v>
      </c>
    </row>
    <row r="648" spans="1:3" x14ac:dyDescent="0.35">
      <c r="A648" s="1">
        <v>41850</v>
      </c>
      <c r="B648">
        <v>69.266028000000006</v>
      </c>
      <c r="C648" s="3">
        <f t="shared" si="10"/>
        <v>-6.2047382781473814E-3</v>
      </c>
    </row>
    <row r="649" spans="1:3" x14ac:dyDescent="0.35">
      <c r="A649" s="1">
        <v>41851</v>
      </c>
      <c r="B649">
        <v>68.218708000000007</v>
      </c>
      <c r="C649" s="3">
        <f t="shared" si="10"/>
        <v>1.5235731466760605E-2</v>
      </c>
    </row>
    <row r="650" spans="1:3" x14ac:dyDescent="0.35">
      <c r="A650" s="1">
        <v>41852</v>
      </c>
      <c r="B650">
        <v>68.904229000000001</v>
      </c>
      <c r="C650" s="3">
        <f t="shared" si="10"/>
        <v>-9.9987168623663081E-3</v>
      </c>
    </row>
    <row r="651" spans="1:3" x14ac:dyDescent="0.35">
      <c r="A651" s="1">
        <v>41855</v>
      </c>
      <c r="B651">
        <v>66.914314000000005</v>
      </c>
      <c r="C651" s="3">
        <f t="shared" si="10"/>
        <v>2.9304649562092777E-2</v>
      </c>
    </row>
    <row r="652" spans="1:3" x14ac:dyDescent="0.35">
      <c r="A652" s="1">
        <v>41856</v>
      </c>
      <c r="B652">
        <v>67.285636999999994</v>
      </c>
      <c r="C652" s="3">
        <f t="shared" si="10"/>
        <v>-5.5338909566993166E-3</v>
      </c>
    </row>
    <row r="653" spans="1:3" x14ac:dyDescent="0.35">
      <c r="A653" s="1">
        <v>41857</v>
      </c>
      <c r="B653">
        <v>66.980962000000005</v>
      </c>
      <c r="C653" s="3">
        <f t="shared" si="10"/>
        <v>4.5383665813005791E-3</v>
      </c>
    </row>
    <row r="654" spans="1:3" x14ac:dyDescent="0.35">
      <c r="A654" s="1">
        <v>41858</v>
      </c>
      <c r="B654">
        <v>66.647724999999994</v>
      </c>
      <c r="C654" s="3">
        <f t="shared" si="10"/>
        <v>4.9875172504147969E-3</v>
      </c>
    </row>
    <row r="655" spans="1:3" x14ac:dyDescent="0.35">
      <c r="A655" s="1">
        <v>41859</v>
      </c>
      <c r="B655">
        <v>67.542710999999997</v>
      </c>
      <c r="C655" s="3">
        <f t="shared" si="10"/>
        <v>-1.3339240819878917E-2</v>
      </c>
    </row>
    <row r="656" spans="1:3" x14ac:dyDescent="0.35">
      <c r="A656" s="1">
        <v>41862</v>
      </c>
      <c r="B656">
        <v>67.828339</v>
      </c>
      <c r="C656" s="3">
        <f t="shared" si="10"/>
        <v>-4.2199336396961939E-3</v>
      </c>
    </row>
    <row r="657" spans="1:3" x14ac:dyDescent="0.35">
      <c r="A657" s="1">
        <v>41863</v>
      </c>
      <c r="B657">
        <v>67.618874000000005</v>
      </c>
      <c r="C657" s="3">
        <f t="shared" si="10"/>
        <v>3.092941705393315E-3</v>
      </c>
    </row>
    <row r="658" spans="1:3" x14ac:dyDescent="0.35">
      <c r="A658" s="1">
        <v>41864</v>
      </c>
      <c r="B658">
        <v>68.437689000000006</v>
      </c>
      <c r="C658" s="3">
        <f t="shared" si="10"/>
        <v>-1.203653638788893E-2</v>
      </c>
    </row>
    <row r="659" spans="1:3" x14ac:dyDescent="0.35">
      <c r="A659" s="1">
        <v>41865</v>
      </c>
      <c r="B659">
        <v>68.675717000000006</v>
      </c>
      <c r="C659" s="3">
        <f t="shared" si="10"/>
        <v>-3.4719907565179398E-3</v>
      </c>
    </row>
    <row r="660" spans="1:3" x14ac:dyDescent="0.35">
      <c r="A660" s="1">
        <v>41866</v>
      </c>
      <c r="B660">
        <v>68.009242999999998</v>
      </c>
      <c r="C660" s="3">
        <f t="shared" si="10"/>
        <v>9.7520499978314135E-3</v>
      </c>
    </row>
    <row r="661" spans="1:3" x14ac:dyDescent="0.35">
      <c r="A661" s="1">
        <v>41869</v>
      </c>
      <c r="B661">
        <v>68.751887999999994</v>
      </c>
      <c r="C661" s="3">
        <f t="shared" si="10"/>
        <v>-1.0860575578265141E-2</v>
      </c>
    </row>
    <row r="662" spans="1:3" x14ac:dyDescent="0.35">
      <c r="A662" s="1">
        <v>41870</v>
      </c>
      <c r="B662">
        <v>69.12321</v>
      </c>
      <c r="C662" s="3">
        <f t="shared" si="10"/>
        <v>-5.3863664018800606E-3</v>
      </c>
    </row>
    <row r="663" spans="1:3" x14ac:dyDescent="0.35">
      <c r="A663" s="1">
        <v>41871</v>
      </c>
      <c r="B663">
        <v>69.008960999999999</v>
      </c>
      <c r="C663" s="3">
        <f t="shared" si="10"/>
        <v>1.6541986595193237E-3</v>
      </c>
    </row>
    <row r="664" spans="1:3" x14ac:dyDescent="0.35">
      <c r="A664" s="1">
        <v>41872</v>
      </c>
      <c r="B664">
        <v>69.599265000000003</v>
      </c>
      <c r="C664" s="3">
        <f t="shared" si="10"/>
        <v>-8.5176412096306109E-3</v>
      </c>
    </row>
    <row r="665" spans="1:3" x14ac:dyDescent="0.35">
      <c r="A665" s="1">
        <v>41873</v>
      </c>
      <c r="B665">
        <v>69.437408000000005</v>
      </c>
      <c r="C665" s="3">
        <f t="shared" si="10"/>
        <v>2.3282644733075841E-3</v>
      </c>
    </row>
    <row r="666" spans="1:3" x14ac:dyDescent="0.35">
      <c r="A666" s="1">
        <v>41876</v>
      </c>
      <c r="B666">
        <v>69.932501999999999</v>
      </c>
      <c r="C666" s="3">
        <f t="shared" si="10"/>
        <v>-7.1047772450363311E-3</v>
      </c>
    </row>
    <row r="667" spans="1:3" x14ac:dyDescent="0.35">
      <c r="A667" s="1">
        <v>41877</v>
      </c>
      <c r="B667">
        <v>69.808730999999995</v>
      </c>
      <c r="C667" s="3">
        <f t="shared" si="10"/>
        <v>1.771431805898338E-3</v>
      </c>
    </row>
    <row r="668" spans="1:3" x14ac:dyDescent="0.35">
      <c r="A668" s="1">
        <v>41878</v>
      </c>
      <c r="B668">
        <v>69.189857000000003</v>
      </c>
      <c r="C668" s="3">
        <f t="shared" si="10"/>
        <v>8.904811169686333E-3</v>
      </c>
    </row>
    <row r="669" spans="1:3" x14ac:dyDescent="0.35">
      <c r="A669" s="1">
        <v>41879</v>
      </c>
      <c r="B669">
        <v>69.761122</v>
      </c>
      <c r="C669" s="3">
        <f t="shared" si="10"/>
        <v>-8.2225864510494517E-3</v>
      </c>
    </row>
    <row r="670" spans="1:3" x14ac:dyDescent="0.35">
      <c r="A670" s="1">
        <v>41880</v>
      </c>
      <c r="B670">
        <v>70.170529999999999</v>
      </c>
      <c r="C670" s="3">
        <f t="shared" si="10"/>
        <v>-5.8515591340579931E-3</v>
      </c>
    </row>
    <row r="671" spans="1:3" x14ac:dyDescent="0.35">
      <c r="A671" s="1">
        <v>41884</v>
      </c>
      <c r="B671">
        <v>70.294308999999998</v>
      </c>
      <c r="C671" s="3">
        <f t="shared" si="10"/>
        <v>-1.7624201603849698E-3</v>
      </c>
    </row>
    <row r="672" spans="1:3" x14ac:dyDescent="0.35">
      <c r="A672" s="1">
        <v>41885</v>
      </c>
      <c r="B672">
        <v>70.808448999999996</v>
      </c>
      <c r="C672" s="3">
        <f t="shared" si="10"/>
        <v>-7.2874872564510085E-3</v>
      </c>
    </row>
    <row r="673" spans="1:3" x14ac:dyDescent="0.35">
      <c r="A673" s="1">
        <v>41886</v>
      </c>
      <c r="B673">
        <v>70.741802000000007</v>
      </c>
      <c r="C673" s="3">
        <f t="shared" si="10"/>
        <v>9.4167271981593359E-4</v>
      </c>
    </row>
    <row r="674" spans="1:3" x14ac:dyDescent="0.35">
      <c r="A674" s="1">
        <v>41887</v>
      </c>
      <c r="B674">
        <v>71.712951000000004</v>
      </c>
      <c r="C674" s="3">
        <f t="shared" si="10"/>
        <v>-1.3634701891376722E-2</v>
      </c>
    </row>
    <row r="675" spans="1:3" x14ac:dyDescent="0.35">
      <c r="A675" s="1">
        <v>41890</v>
      </c>
      <c r="B675">
        <v>71.798644999999993</v>
      </c>
      <c r="C675" s="3">
        <f t="shared" si="10"/>
        <v>-1.194245100373692E-3</v>
      </c>
    </row>
    <row r="676" spans="1:3" x14ac:dyDescent="0.35">
      <c r="A676" s="1">
        <v>41891</v>
      </c>
      <c r="B676">
        <v>71.684388999999996</v>
      </c>
      <c r="C676" s="3">
        <f t="shared" si="10"/>
        <v>1.5926067488907236E-3</v>
      </c>
    </row>
    <row r="677" spans="1:3" x14ac:dyDescent="0.35">
      <c r="A677" s="1">
        <v>41892</v>
      </c>
      <c r="B677">
        <v>71.865291999999997</v>
      </c>
      <c r="C677" s="3">
        <f t="shared" si="10"/>
        <v>-2.5204249080310603E-3</v>
      </c>
    </row>
    <row r="678" spans="1:3" x14ac:dyDescent="0.35">
      <c r="A678" s="1">
        <v>41893</v>
      </c>
      <c r="B678">
        <v>71.655827000000002</v>
      </c>
      <c r="C678" s="3">
        <f t="shared" si="10"/>
        <v>2.9189453117961506E-3</v>
      </c>
    </row>
    <row r="679" spans="1:3" x14ac:dyDescent="0.35">
      <c r="A679" s="1">
        <v>41894</v>
      </c>
      <c r="B679">
        <v>71.779599000000005</v>
      </c>
      <c r="C679" s="3">
        <f t="shared" si="10"/>
        <v>-1.72582233235552E-3</v>
      </c>
    </row>
    <row r="680" spans="1:3" x14ac:dyDescent="0.35">
      <c r="A680" s="1">
        <v>41897</v>
      </c>
      <c r="B680">
        <v>71.370191000000005</v>
      </c>
      <c r="C680" s="3">
        <f t="shared" si="10"/>
        <v>5.7200100156320488E-3</v>
      </c>
    </row>
    <row r="681" spans="1:3" x14ac:dyDescent="0.35">
      <c r="A681" s="1">
        <v>41898</v>
      </c>
      <c r="B681">
        <v>71.931939999999997</v>
      </c>
      <c r="C681" s="3">
        <f t="shared" si="10"/>
        <v>-7.8401050076131185E-3</v>
      </c>
    </row>
    <row r="682" spans="1:3" x14ac:dyDescent="0.35">
      <c r="A682" s="1">
        <v>41899</v>
      </c>
      <c r="B682">
        <v>71.370191000000005</v>
      </c>
      <c r="C682" s="3">
        <f t="shared" si="10"/>
        <v>7.8401050076131185E-3</v>
      </c>
    </row>
    <row r="683" spans="1:3" x14ac:dyDescent="0.35">
      <c r="A683" s="1">
        <v>41900</v>
      </c>
      <c r="B683">
        <v>71.808160999999998</v>
      </c>
      <c r="C683" s="3">
        <f t="shared" si="10"/>
        <v>-6.1178433738060534E-3</v>
      </c>
    </row>
    <row r="684" spans="1:3" x14ac:dyDescent="0.35">
      <c r="A684" s="1">
        <v>41901</v>
      </c>
      <c r="B684">
        <v>72.446072999999998</v>
      </c>
      <c r="C684" s="3">
        <f t="shared" si="10"/>
        <v>-8.8443318514297431E-3</v>
      </c>
    </row>
    <row r="685" spans="1:3" x14ac:dyDescent="0.35">
      <c r="A685" s="1">
        <v>41904</v>
      </c>
      <c r="B685">
        <v>72.236615</v>
      </c>
      <c r="C685" s="3">
        <f t="shared" si="10"/>
        <v>2.8954140848043153E-3</v>
      </c>
    </row>
    <row r="686" spans="1:3" x14ac:dyDescent="0.35">
      <c r="A686" s="1">
        <v>41905</v>
      </c>
      <c r="B686">
        <v>72.227091999999999</v>
      </c>
      <c r="C686" s="3">
        <f t="shared" si="10"/>
        <v>1.3183934168026212E-4</v>
      </c>
    </row>
    <row r="687" spans="1:3" x14ac:dyDescent="0.35">
      <c r="A687" s="1">
        <v>41906</v>
      </c>
      <c r="B687">
        <v>73.940893000000003</v>
      </c>
      <c r="C687" s="3">
        <f t="shared" si="10"/>
        <v>-2.3450819822950386E-2</v>
      </c>
    </row>
    <row r="688" spans="1:3" x14ac:dyDescent="0.35">
      <c r="A688" s="1">
        <v>41907</v>
      </c>
      <c r="B688">
        <v>72.512727999999996</v>
      </c>
      <c r="C688" s="3">
        <f t="shared" si="10"/>
        <v>1.9503925722869297E-2</v>
      </c>
    </row>
    <row r="689" spans="1:3" x14ac:dyDescent="0.35">
      <c r="A689" s="1">
        <v>41908</v>
      </c>
      <c r="B689">
        <v>72.055712</v>
      </c>
      <c r="C689" s="3">
        <f t="shared" si="10"/>
        <v>6.3225074905597367E-3</v>
      </c>
    </row>
    <row r="690" spans="1:3" x14ac:dyDescent="0.35">
      <c r="A690" s="1">
        <v>41911</v>
      </c>
      <c r="B690">
        <v>72.335944999999995</v>
      </c>
      <c r="C690" s="3">
        <f t="shared" si="10"/>
        <v>-3.8815726291803188E-3</v>
      </c>
    </row>
    <row r="691" spans="1:3" x14ac:dyDescent="0.35">
      <c r="A691" s="1">
        <v>41912</v>
      </c>
      <c r="B691">
        <v>71.656869</v>
      </c>
      <c r="C691" s="3">
        <f t="shared" si="10"/>
        <v>9.4321517255684384E-3</v>
      </c>
    </row>
    <row r="692" spans="1:3" x14ac:dyDescent="0.35">
      <c r="A692" s="1">
        <v>41913</v>
      </c>
      <c r="B692">
        <v>71.331682000000001</v>
      </c>
      <c r="C692" s="3">
        <f t="shared" si="10"/>
        <v>4.5484419326822234E-3</v>
      </c>
    </row>
    <row r="693" spans="1:3" x14ac:dyDescent="0.35">
      <c r="A693" s="1">
        <v>41914</v>
      </c>
      <c r="B693">
        <v>71.781211999999996</v>
      </c>
      <c r="C693" s="3">
        <f t="shared" si="10"/>
        <v>-6.2821939499988488E-3</v>
      </c>
    </row>
    <row r="694" spans="1:3" x14ac:dyDescent="0.35">
      <c r="A694" s="1">
        <v>41915</v>
      </c>
      <c r="B694">
        <v>72.842866999999998</v>
      </c>
      <c r="C694" s="3">
        <f t="shared" si="10"/>
        <v>-1.4681843823362684E-2</v>
      </c>
    </row>
    <row r="695" spans="1:3" x14ac:dyDescent="0.35">
      <c r="A695" s="1">
        <v>41918</v>
      </c>
      <c r="B695">
        <v>72.508105</v>
      </c>
      <c r="C695" s="3">
        <f t="shared" si="10"/>
        <v>4.6062656107448419E-3</v>
      </c>
    </row>
    <row r="696" spans="1:3" x14ac:dyDescent="0.35">
      <c r="A696" s="1">
        <v>41919</v>
      </c>
      <c r="B696">
        <v>71.245598000000001</v>
      </c>
      <c r="C696" s="3">
        <f t="shared" si="10"/>
        <v>1.756531393168892E-2</v>
      </c>
    </row>
    <row r="697" spans="1:3" x14ac:dyDescent="0.35">
      <c r="A697" s="1">
        <v>41920</v>
      </c>
      <c r="B697">
        <v>73.321089000000001</v>
      </c>
      <c r="C697" s="3">
        <f t="shared" si="10"/>
        <v>-2.8715240777690276E-2</v>
      </c>
    </row>
    <row r="698" spans="1:3" x14ac:dyDescent="0.35">
      <c r="A698" s="1">
        <v>41921</v>
      </c>
      <c r="B698">
        <v>72.115966</v>
      </c>
      <c r="C698" s="3">
        <f t="shared" si="10"/>
        <v>1.6572813344495785E-2</v>
      </c>
    </row>
    <row r="699" spans="1:3" x14ac:dyDescent="0.35">
      <c r="A699" s="1">
        <v>41922</v>
      </c>
      <c r="B699">
        <v>72.230734999999996</v>
      </c>
      <c r="C699" s="3">
        <f t="shared" si="10"/>
        <v>-1.5901856210014387E-3</v>
      </c>
    </row>
    <row r="700" spans="1:3" x14ac:dyDescent="0.35">
      <c r="A700" s="1">
        <v>41925</v>
      </c>
      <c r="B700">
        <v>70.690865000000002</v>
      </c>
      <c r="C700" s="3">
        <f t="shared" si="10"/>
        <v>2.1549291204528309E-2</v>
      </c>
    </row>
    <row r="701" spans="1:3" x14ac:dyDescent="0.35">
      <c r="A701" s="1">
        <v>41926</v>
      </c>
      <c r="B701">
        <v>71.331682000000001</v>
      </c>
      <c r="C701" s="3">
        <f t="shared" si="10"/>
        <v>-9.024219919404608E-3</v>
      </c>
    </row>
    <row r="702" spans="1:3" x14ac:dyDescent="0.35">
      <c r="A702" s="1">
        <v>41927</v>
      </c>
      <c r="B702">
        <v>70.040481999999997</v>
      </c>
      <c r="C702" s="3">
        <f t="shared" si="10"/>
        <v>1.8267187377266403E-2</v>
      </c>
    </row>
    <row r="703" spans="1:3" x14ac:dyDescent="0.35">
      <c r="A703" s="1">
        <v>41928</v>
      </c>
      <c r="B703">
        <v>68.988387000000003</v>
      </c>
      <c r="C703" s="3">
        <f t="shared" si="10"/>
        <v>1.5135203091143801E-2</v>
      </c>
    </row>
    <row r="704" spans="1:3" x14ac:dyDescent="0.35">
      <c r="A704" s="1">
        <v>41929</v>
      </c>
      <c r="B704">
        <v>70.413494999999998</v>
      </c>
      <c r="C704" s="3">
        <f t="shared" si="10"/>
        <v>-2.0446749049993329E-2</v>
      </c>
    </row>
    <row r="705" spans="1:3" x14ac:dyDescent="0.35">
      <c r="A705" s="1">
        <v>41932</v>
      </c>
      <c r="B705">
        <v>70.882150999999993</v>
      </c>
      <c r="C705" s="3">
        <f t="shared" si="10"/>
        <v>-6.6337177671647041E-3</v>
      </c>
    </row>
    <row r="706" spans="1:3" x14ac:dyDescent="0.35">
      <c r="A706" s="1">
        <v>41933</v>
      </c>
      <c r="B706">
        <v>72.527237999999997</v>
      </c>
      <c r="C706" s="3">
        <f t="shared" si="10"/>
        <v>-2.2943534954250389E-2</v>
      </c>
    </row>
    <row r="707" spans="1:3" x14ac:dyDescent="0.35">
      <c r="A707" s="1">
        <v>41934</v>
      </c>
      <c r="B707">
        <v>72.689831999999996</v>
      </c>
      <c r="C707" s="3">
        <f t="shared" si="10"/>
        <v>-2.2393244533160939E-3</v>
      </c>
    </row>
    <row r="708" spans="1:3" x14ac:dyDescent="0.35">
      <c r="A708" s="1">
        <v>41935</v>
      </c>
      <c r="B708">
        <v>73.120228999999995</v>
      </c>
      <c r="C708" s="3">
        <f t="shared" ref="C708:C771" si="11">LN(B707)-LN(B708)</f>
        <v>-5.9035466696730765E-3</v>
      </c>
    </row>
    <row r="709" spans="1:3" x14ac:dyDescent="0.35">
      <c r="A709" s="1">
        <v>41936</v>
      </c>
      <c r="B709">
        <v>73.741919999999993</v>
      </c>
      <c r="C709" s="3">
        <f t="shared" si="11"/>
        <v>-8.4663709167696055E-3</v>
      </c>
    </row>
    <row r="710" spans="1:3" x14ac:dyDescent="0.35">
      <c r="A710" s="1">
        <v>41939</v>
      </c>
      <c r="B710">
        <v>74.994867999999997</v>
      </c>
      <c r="C710" s="3">
        <f t="shared" si="11"/>
        <v>-1.6848254632598092E-2</v>
      </c>
    </row>
    <row r="711" spans="1:3" x14ac:dyDescent="0.35">
      <c r="A711" s="1">
        <v>41940</v>
      </c>
      <c r="B711">
        <v>75.071377999999996</v>
      </c>
      <c r="C711" s="3">
        <f t="shared" si="11"/>
        <v>-1.0196830888844488E-3</v>
      </c>
    </row>
    <row r="712" spans="1:3" x14ac:dyDescent="0.35">
      <c r="A712" s="1">
        <v>41941</v>
      </c>
      <c r="B712">
        <v>74.679239999999993</v>
      </c>
      <c r="C712" s="3">
        <f t="shared" si="11"/>
        <v>5.2372257497292907E-3</v>
      </c>
    </row>
    <row r="713" spans="1:3" x14ac:dyDescent="0.35">
      <c r="A713" s="1">
        <v>41942</v>
      </c>
      <c r="B713">
        <v>74.784448999999995</v>
      </c>
      <c r="C713" s="3">
        <f t="shared" si="11"/>
        <v>-1.4078204289020846E-3</v>
      </c>
    </row>
    <row r="714" spans="1:3" x14ac:dyDescent="0.35">
      <c r="A714" s="1">
        <v>41943</v>
      </c>
      <c r="B714">
        <v>75.061819</v>
      </c>
      <c r="C714" s="3">
        <f t="shared" si="11"/>
        <v>-3.7020650629244756E-3</v>
      </c>
    </row>
    <row r="715" spans="1:3" x14ac:dyDescent="0.35">
      <c r="A715" s="1">
        <v>41946</v>
      </c>
      <c r="B715">
        <v>75.157461999999995</v>
      </c>
      <c r="C715" s="3">
        <f t="shared" si="11"/>
        <v>-1.2733786540186642E-3</v>
      </c>
    </row>
    <row r="716" spans="1:3" x14ac:dyDescent="0.35">
      <c r="A716" s="1">
        <v>41947</v>
      </c>
      <c r="B716">
        <v>76.046957000000006</v>
      </c>
      <c r="C716" s="3">
        <f t="shared" si="11"/>
        <v>-1.1765598742077721E-2</v>
      </c>
    </row>
    <row r="717" spans="1:3" x14ac:dyDescent="0.35">
      <c r="A717" s="1">
        <v>41948</v>
      </c>
      <c r="B717">
        <v>75.473090999999997</v>
      </c>
      <c r="C717" s="3">
        <f t="shared" si="11"/>
        <v>7.574822625909583E-3</v>
      </c>
    </row>
    <row r="718" spans="1:3" x14ac:dyDescent="0.35">
      <c r="A718" s="1">
        <v>41949</v>
      </c>
      <c r="B718">
        <v>76.133032999999998</v>
      </c>
      <c r="C718" s="3">
        <f t="shared" si="11"/>
        <v>-8.706062142738169E-3</v>
      </c>
    </row>
    <row r="719" spans="1:3" x14ac:dyDescent="0.35">
      <c r="A719" s="1">
        <v>41950</v>
      </c>
      <c r="B719">
        <v>74.860958999999994</v>
      </c>
      <c r="C719" s="3">
        <f t="shared" si="11"/>
        <v>1.6849731298361981E-2</v>
      </c>
    </row>
    <row r="720" spans="1:3" x14ac:dyDescent="0.35">
      <c r="A720" s="1">
        <v>41953</v>
      </c>
      <c r="B720">
        <v>75.645244000000005</v>
      </c>
      <c r="C720" s="3">
        <f t="shared" si="11"/>
        <v>-1.04220568108504E-2</v>
      </c>
    </row>
    <row r="721" spans="1:3" x14ac:dyDescent="0.35">
      <c r="A721" s="1">
        <v>41954</v>
      </c>
      <c r="B721">
        <v>76.133032999999998</v>
      </c>
      <c r="C721" s="3">
        <f t="shared" si="11"/>
        <v>-6.427674487511581E-3</v>
      </c>
    </row>
    <row r="722" spans="1:3" x14ac:dyDescent="0.35">
      <c r="A722" s="1">
        <v>41955</v>
      </c>
      <c r="B722">
        <v>76.745157000000006</v>
      </c>
      <c r="C722" s="3">
        <f t="shared" si="11"/>
        <v>-8.0080392268184752E-3</v>
      </c>
    </row>
    <row r="723" spans="1:3" x14ac:dyDescent="0.35">
      <c r="A723" s="1">
        <v>41956</v>
      </c>
      <c r="B723">
        <v>77.146870000000007</v>
      </c>
      <c r="C723" s="3">
        <f t="shared" si="11"/>
        <v>-5.2207241694519624E-3</v>
      </c>
    </row>
    <row r="724" spans="1:3" x14ac:dyDescent="0.35">
      <c r="A724" s="1">
        <v>41957</v>
      </c>
      <c r="B724">
        <v>76.850367000000006</v>
      </c>
      <c r="C724" s="3">
        <f t="shared" si="11"/>
        <v>3.8507621586472141E-3</v>
      </c>
    </row>
    <row r="725" spans="1:3" x14ac:dyDescent="0.35">
      <c r="A725" s="1">
        <v>41960</v>
      </c>
      <c r="B725">
        <v>76.859932999999998</v>
      </c>
      <c r="C725" s="3">
        <f t="shared" si="11"/>
        <v>-1.2446791154996362E-4</v>
      </c>
    </row>
    <row r="726" spans="1:3" x14ac:dyDescent="0.35">
      <c r="A726" s="1">
        <v>41961</v>
      </c>
      <c r="B726">
        <v>77.481623999999996</v>
      </c>
      <c r="C726" s="3">
        <f t="shared" si="11"/>
        <v>-8.0560851454256621E-3</v>
      </c>
    </row>
    <row r="727" spans="1:3" x14ac:dyDescent="0.35">
      <c r="A727" s="1">
        <v>41962</v>
      </c>
      <c r="B727">
        <v>76.257375999999994</v>
      </c>
      <c r="C727" s="3">
        <f t="shared" si="11"/>
        <v>1.5926653331660212E-2</v>
      </c>
    </row>
    <row r="728" spans="1:3" x14ac:dyDescent="0.35">
      <c r="A728" s="1">
        <v>41963</v>
      </c>
      <c r="B728">
        <v>75.434832</v>
      </c>
      <c r="C728" s="3">
        <f t="shared" si="11"/>
        <v>1.0845014028638467E-2</v>
      </c>
    </row>
    <row r="729" spans="1:3" x14ac:dyDescent="0.35">
      <c r="A729" s="1">
        <v>41964</v>
      </c>
      <c r="B729">
        <v>76.085215000000005</v>
      </c>
      <c r="C729" s="3">
        <f t="shared" si="11"/>
        <v>-8.58483094839535E-3</v>
      </c>
    </row>
    <row r="730" spans="1:3" x14ac:dyDescent="0.35">
      <c r="A730" s="1">
        <v>41967</v>
      </c>
      <c r="B730">
        <v>77.443365999999997</v>
      </c>
      <c r="C730" s="3">
        <f t="shared" si="11"/>
        <v>-1.7692945777763036E-2</v>
      </c>
    </row>
    <row r="731" spans="1:3" x14ac:dyDescent="0.35">
      <c r="A731" s="1">
        <v>41968</v>
      </c>
      <c r="B731">
        <v>77.452932000000004</v>
      </c>
      <c r="C731" s="3">
        <f t="shared" si="11"/>
        <v>-1.2351489526452042E-4</v>
      </c>
    </row>
    <row r="732" spans="1:3" x14ac:dyDescent="0.35">
      <c r="A732" s="1">
        <v>41969</v>
      </c>
      <c r="B732">
        <v>77.950280000000006</v>
      </c>
      <c r="C732" s="3">
        <f t="shared" si="11"/>
        <v>-6.4007647154555869E-3</v>
      </c>
    </row>
    <row r="733" spans="1:3" x14ac:dyDescent="0.35">
      <c r="A733" s="1">
        <v>41971</v>
      </c>
      <c r="B733">
        <v>78.610230000000001</v>
      </c>
      <c r="C733" s="3">
        <f t="shared" si="11"/>
        <v>-8.4306560942746245E-3</v>
      </c>
    </row>
    <row r="734" spans="1:3" x14ac:dyDescent="0.35">
      <c r="A734" s="1">
        <v>41974</v>
      </c>
      <c r="B734">
        <v>78.428503000000006</v>
      </c>
      <c r="C734" s="3">
        <f t="shared" si="11"/>
        <v>2.3144236794019335E-3</v>
      </c>
    </row>
    <row r="735" spans="1:3" x14ac:dyDescent="0.35">
      <c r="A735" s="1">
        <v>41975</v>
      </c>
      <c r="B735">
        <v>78.552837999999994</v>
      </c>
      <c r="C735" s="3">
        <f t="shared" si="11"/>
        <v>-1.5840739441683738E-3</v>
      </c>
    </row>
    <row r="736" spans="1:3" x14ac:dyDescent="0.35">
      <c r="A736" s="1">
        <v>41976</v>
      </c>
      <c r="B736">
        <v>78.380678000000003</v>
      </c>
      <c r="C736" s="3">
        <f t="shared" si="11"/>
        <v>2.1940510026272619E-3</v>
      </c>
    </row>
    <row r="737" spans="1:3" x14ac:dyDescent="0.35">
      <c r="A737" s="1">
        <v>41977</v>
      </c>
      <c r="B737">
        <v>78.648488999999998</v>
      </c>
      <c r="C737" s="3">
        <f t="shared" si="11"/>
        <v>-3.4109747224144726E-3</v>
      </c>
    </row>
    <row r="738" spans="1:3" x14ac:dyDescent="0.35">
      <c r="A738" s="1">
        <v>41978</v>
      </c>
      <c r="B738">
        <v>78.648488999999998</v>
      </c>
      <c r="C738" s="3">
        <f t="shared" si="11"/>
        <v>0</v>
      </c>
    </row>
    <row r="739" spans="1:3" x14ac:dyDescent="0.35">
      <c r="A739" s="1">
        <v>41981</v>
      </c>
      <c r="B739">
        <v>78.897159000000002</v>
      </c>
      <c r="C739" s="3">
        <f t="shared" si="11"/>
        <v>-3.1568019766305966E-3</v>
      </c>
    </row>
    <row r="740" spans="1:3" x14ac:dyDescent="0.35">
      <c r="A740" s="1">
        <v>41982</v>
      </c>
      <c r="B740">
        <v>77.749427999999995</v>
      </c>
      <c r="C740" s="3">
        <f t="shared" si="11"/>
        <v>1.4654025479878818E-2</v>
      </c>
    </row>
    <row r="741" spans="1:3" x14ac:dyDescent="0.35">
      <c r="A741" s="1">
        <v>41983</v>
      </c>
      <c r="B741">
        <v>76.974709000000004</v>
      </c>
      <c r="C741" s="3">
        <f t="shared" si="11"/>
        <v>1.0014280763877004E-2</v>
      </c>
    </row>
    <row r="742" spans="1:3" x14ac:dyDescent="0.35">
      <c r="A742" s="1">
        <v>41984</v>
      </c>
      <c r="B742">
        <v>76.965142999999998</v>
      </c>
      <c r="C742" s="3">
        <f t="shared" si="11"/>
        <v>1.2428230751204694E-4</v>
      </c>
    </row>
    <row r="743" spans="1:3" x14ac:dyDescent="0.35">
      <c r="A743" s="1">
        <v>41985</v>
      </c>
      <c r="B743">
        <v>75.846103999999997</v>
      </c>
      <c r="C743" s="3">
        <f t="shared" si="11"/>
        <v>1.4646291107637488E-2</v>
      </c>
    </row>
    <row r="744" spans="1:3" x14ac:dyDescent="0.35">
      <c r="A744" s="1">
        <v>41988</v>
      </c>
      <c r="B744">
        <v>76.104341000000005</v>
      </c>
      <c r="C744" s="3">
        <f t="shared" si="11"/>
        <v>-3.3989666646530026E-3</v>
      </c>
    </row>
    <row r="745" spans="1:3" x14ac:dyDescent="0.35">
      <c r="A745" s="1">
        <v>41989</v>
      </c>
      <c r="B745">
        <v>75.654810999999995</v>
      </c>
      <c r="C745" s="3">
        <f t="shared" si="11"/>
        <v>5.9242728868493799E-3</v>
      </c>
    </row>
    <row r="746" spans="1:3" x14ac:dyDescent="0.35">
      <c r="A746" s="1">
        <v>41990</v>
      </c>
      <c r="B746">
        <v>77.137303000000003</v>
      </c>
      <c r="C746" s="3">
        <f t="shared" si="11"/>
        <v>-1.9405956044992401E-2</v>
      </c>
    </row>
    <row r="747" spans="1:3" x14ac:dyDescent="0.35">
      <c r="A747" s="1">
        <v>41991</v>
      </c>
      <c r="B747">
        <v>78.820649000000003</v>
      </c>
      <c r="C747" s="3">
        <f t="shared" si="11"/>
        <v>-2.1588015920865899E-2</v>
      </c>
    </row>
    <row r="748" spans="1:3" x14ac:dyDescent="0.35">
      <c r="A748" s="1">
        <v>41992</v>
      </c>
      <c r="B748">
        <v>79.423207000000005</v>
      </c>
      <c r="C748" s="3">
        <f t="shared" si="11"/>
        <v>-7.6155994609736766E-3</v>
      </c>
    </row>
    <row r="749" spans="1:3" x14ac:dyDescent="0.35">
      <c r="A749" s="1">
        <v>41995</v>
      </c>
      <c r="B749">
        <v>79.384947999999994</v>
      </c>
      <c r="C749" s="3">
        <f t="shared" si="11"/>
        <v>4.8182665103269073E-4</v>
      </c>
    </row>
    <row r="750" spans="1:3" x14ac:dyDescent="0.35">
      <c r="A750" s="1">
        <v>41996</v>
      </c>
      <c r="B750">
        <v>78.351985999999997</v>
      </c>
      <c r="C750" s="3">
        <f t="shared" si="11"/>
        <v>1.3097462214553879E-2</v>
      </c>
    </row>
    <row r="751" spans="1:3" x14ac:dyDescent="0.35">
      <c r="A751" s="1">
        <v>41997</v>
      </c>
      <c r="B751">
        <v>78.495453999999995</v>
      </c>
      <c r="C751" s="3">
        <f t="shared" si="11"/>
        <v>-1.8293960043198609E-3</v>
      </c>
    </row>
    <row r="752" spans="1:3" x14ac:dyDescent="0.35">
      <c r="A752" s="1">
        <v>41999</v>
      </c>
      <c r="B752">
        <v>78.275468000000004</v>
      </c>
      <c r="C752" s="3">
        <f t="shared" si="11"/>
        <v>2.8064661683719905E-3</v>
      </c>
    </row>
    <row r="753" spans="1:3" x14ac:dyDescent="0.35">
      <c r="A753" s="1">
        <v>42002</v>
      </c>
      <c r="B753">
        <v>77.615526000000003</v>
      </c>
      <c r="C753" s="3">
        <f t="shared" si="11"/>
        <v>8.4667616191049788E-3</v>
      </c>
    </row>
    <row r="754" spans="1:3" x14ac:dyDescent="0.35">
      <c r="A754" s="1">
        <v>42003</v>
      </c>
      <c r="B754">
        <v>78.588515000000001</v>
      </c>
      <c r="C754" s="3">
        <f t="shared" si="11"/>
        <v>-1.2458084669814795E-2</v>
      </c>
    </row>
    <row r="755" spans="1:3" x14ac:dyDescent="0.35">
      <c r="A755" s="1">
        <v>42004</v>
      </c>
      <c r="B755">
        <v>77.541567999999998</v>
      </c>
      <c r="C755" s="3">
        <f t="shared" si="11"/>
        <v>1.3411415306457286E-2</v>
      </c>
    </row>
    <row r="756" spans="1:3" x14ac:dyDescent="0.35">
      <c r="A756" s="1">
        <v>42006</v>
      </c>
      <c r="B756">
        <v>77.330256000000006</v>
      </c>
      <c r="C756" s="3">
        <f t="shared" si="11"/>
        <v>2.7288647563352697E-3</v>
      </c>
    </row>
    <row r="757" spans="1:3" x14ac:dyDescent="0.35">
      <c r="A757" s="1">
        <v>42009</v>
      </c>
      <c r="B757">
        <v>76.888424000000001</v>
      </c>
      <c r="C757" s="3">
        <f t="shared" si="11"/>
        <v>5.7299570825879442E-3</v>
      </c>
    </row>
    <row r="758" spans="1:3" x14ac:dyDescent="0.35">
      <c r="A758" s="1">
        <v>42010</v>
      </c>
      <c r="B758">
        <v>76.062388999999996</v>
      </c>
      <c r="C758" s="3">
        <f t="shared" si="11"/>
        <v>1.0801420599928058E-2</v>
      </c>
    </row>
    <row r="759" spans="1:3" x14ac:dyDescent="0.35">
      <c r="A759" s="1">
        <v>42011</v>
      </c>
      <c r="B759">
        <v>78.790220000000005</v>
      </c>
      <c r="C759" s="3">
        <f t="shared" si="11"/>
        <v>-3.523496606574561E-2</v>
      </c>
    </row>
    <row r="760" spans="1:3" x14ac:dyDescent="0.35">
      <c r="A760" s="1">
        <v>42012</v>
      </c>
      <c r="B760">
        <v>81.220296000000005</v>
      </c>
      <c r="C760" s="3">
        <f t="shared" si="11"/>
        <v>-3.0376289187851846E-2</v>
      </c>
    </row>
    <row r="761" spans="1:3" x14ac:dyDescent="0.35">
      <c r="A761" s="1">
        <v>42013</v>
      </c>
      <c r="B761">
        <v>80.528730999999993</v>
      </c>
      <c r="C761" s="3">
        <f t="shared" si="11"/>
        <v>8.551139093343707E-3</v>
      </c>
    </row>
    <row r="762" spans="1:3" x14ac:dyDescent="0.35">
      <c r="A762" s="1">
        <v>42016</v>
      </c>
      <c r="B762">
        <v>79.539411999999999</v>
      </c>
      <c r="C762" s="3">
        <f t="shared" si="11"/>
        <v>1.2361380335417671E-2</v>
      </c>
    </row>
    <row r="763" spans="1:3" x14ac:dyDescent="0.35">
      <c r="A763" s="1">
        <v>42017</v>
      </c>
      <c r="B763">
        <v>79.241658000000001</v>
      </c>
      <c r="C763" s="3">
        <f t="shared" si="11"/>
        <v>3.7505018579837568E-3</v>
      </c>
    </row>
    <row r="764" spans="1:3" x14ac:dyDescent="0.35">
      <c r="A764" s="1">
        <v>42018</v>
      </c>
      <c r="B764">
        <v>78.713378000000006</v>
      </c>
      <c r="C764" s="3">
        <f t="shared" si="11"/>
        <v>6.6890171166473777E-3</v>
      </c>
    </row>
    <row r="765" spans="1:3" x14ac:dyDescent="0.35">
      <c r="A765" s="1">
        <v>42019</v>
      </c>
      <c r="B765">
        <v>77.656824</v>
      </c>
      <c r="C765" s="3">
        <f t="shared" si="11"/>
        <v>1.3513701017693336E-2</v>
      </c>
    </row>
    <row r="766" spans="1:3" x14ac:dyDescent="0.35">
      <c r="A766" s="1">
        <v>42020</v>
      </c>
      <c r="B766">
        <v>79.011139</v>
      </c>
      <c r="C766" s="3">
        <f t="shared" si="11"/>
        <v>-1.7289415274475139E-2</v>
      </c>
    </row>
    <row r="767" spans="1:3" x14ac:dyDescent="0.35">
      <c r="A767" s="1">
        <v>42024</v>
      </c>
      <c r="B767">
        <v>78.511672000000004</v>
      </c>
      <c r="C767" s="3">
        <f t="shared" si="11"/>
        <v>6.3415408939535567E-3</v>
      </c>
    </row>
    <row r="768" spans="1:3" x14ac:dyDescent="0.35">
      <c r="A768" s="1">
        <v>42025</v>
      </c>
      <c r="B768">
        <v>78.703778</v>
      </c>
      <c r="C768" s="3">
        <f t="shared" si="11"/>
        <v>-2.443857720240139E-3</v>
      </c>
    </row>
    <row r="769" spans="1:3" x14ac:dyDescent="0.35">
      <c r="A769" s="1">
        <v>42026</v>
      </c>
      <c r="B769">
        <v>80.605574000000004</v>
      </c>
      <c r="C769" s="3">
        <f t="shared" si="11"/>
        <v>-2.3876644095194521E-2</v>
      </c>
    </row>
    <row r="770" spans="1:3" x14ac:dyDescent="0.35">
      <c r="A770" s="1">
        <v>42027</v>
      </c>
      <c r="B770">
        <v>80.173349000000002</v>
      </c>
      <c r="C770" s="3">
        <f t="shared" si="11"/>
        <v>5.3766505357533134E-3</v>
      </c>
    </row>
    <row r="771" spans="1:3" x14ac:dyDescent="0.35">
      <c r="A771" s="1">
        <v>42030</v>
      </c>
      <c r="B771">
        <v>81.402794</v>
      </c>
      <c r="C771" s="3">
        <f t="shared" si="11"/>
        <v>-1.5218443830568695E-2</v>
      </c>
    </row>
    <row r="772" spans="1:3" x14ac:dyDescent="0.35">
      <c r="A772" s="1">
        <v>42031</v>
      </c>
      <c r="B772">
        <v>81.354765999999998</v>
      </c>
      <c r="C772" s="3">
        <f t="shared" ref="C772:C835" si="12">LN(B771)-LN(B772)</f>
        <v>5.9017843956432614E-4</v>
      </c>
    </row>
    <row r="773" spans="1:3" x14ac:dyDescent="0.35">
      <c r="A773" s="1">
        <v>42032</v>
      </c>
      <c r="B773">
        <v>82.017516999999998</v>
      </c>
      <c r="C773" s="3">
        <f t="shared" si="12"/>
        <v>-8.1134280973644834E-3</v>
      </c>
    </row>
    <row r="774" spans="1:3" x14ac:dyDescent="0.35">
      <c r="A774" s="1">
        <v>42033</v>
      </c>
      <c r="B774">
        <v>81.470028999999997</v>
      </c>
      <c r="C774" s="3">
        <f t="shared" si="12"/>
        <v>6.6976361198172185E-3</v>
      </c>
    </row>
    <row r="775" spans="1:3" x14ac:dyDescent="0.35">
      <c r="A775" s="1">
        <v>42034</v>
      </c>
      <c r="B775">
        <v>79.904409000000001</v>
      </c>
      <c r="C775" s="3">
        <f t="shared" si="12"/>
        <v>1.9404177555101931E-2</v>
      </c>
    </row>
    <row r="776" spans="1:3" x14ac:dyDescent="0.35">
      <c r="A776" s="1">
        <v>42037</v>
      </c>
      <c r="B776">
        <v>79.549019999999999</v>
      </c>
      <c r="C776" s="3">
        <f t="shared" si="12"/>
        <v>4.4575973147606973E-3</v>
      </c>
    </row>
    <row r="777" spans="1:3" x14ac:dyDescent="0.35">
      <c r="A777" s="1">
        <v>42038</v>
      </c>
      <c r="B777">
        <v>80.125321</v>
      </c>
      <c r="C777" s="3">
        <f t="shared" si="12"/>
        <v>-7.2184860611859136E-3</v>
      </c>
    </row>
    <row r="778" spans="1:3" x14ac:dyDescent="0.35">
      <c r="A778" s="1">
        <v>42039</v>
      </c>
      <c r="B778">
        <v>80.557552999999999</v>
      </c>
      <c r="C778" s="3">
        <f t="shared" si="12"/>
        <v>-5.3799516000534453E-3</v>
      </c>
    </row>
    <row r="779" spans="1:3" x14ac:dyDescent="0.35">
      <c r="A779" s="1">
        <v>42040</v>
      </c>
      <c r="B779">
        <v>81.095433</v>
      </c>
      <c r="C779" s="3">
        <f t="shared" si="12"/>
        <v>-6.6547732690196426E-3</v>
      </c>
    </row>
    <row r="780" spans="1:3" x14ac:dyDescent="0.35">
      <c r="A780" s="1">
        <v>42041</v>
      </c>
      <c r="B780">
        <v>82.094358999999997</v>
      </c>
      <c r="C780" s="3">
        <f t="shared" si="12"/>
        <v>-1.2242658864090927E-2</v>
      </c>
    </row>
    <row r="781" spans="1:3" x14ac:dyDescent="0.35">
      <c r="A781" s="1">
        <v>42044</v>
      </c>
      <c r="B781">
        <v>80.893727999999996</v>
      </c>
      <c r="C781" s="3">
        <f t="shared" si="12"/>
        <v>1.4733011959326525E-2</v>
      </c>
    </row>
    <row r="782" spans="1:3" x14ac:dyDescent="0.35">
      <c r="A782" s="1">
        <v>42045</v>
      </c>
      <c r="B782">
        <v>81.758184</v>
      </c>
      <c r="C782" s="3">
        <f t="shared" si="12"/>
        <v>-1.0629621611529139E-2</v>
      </c>
    </row>
    <row r="783" spans="1:3" x14ac:dyDescent="0.35">
      <c r="A783" s="1">
        <v>42046</v>
      </c>
      <c r="B783">
        <v>82.689868000000004</v>
      </c>
      <c r="C783" s="3">
        <f t="shared" si="12"/>
        <v>-1.1331164550757222E-2</v>
      </c>
    </row>
    <row r="784" spans="1:3" x14ac:dyDescent="0.35">
      <c r="A784" s="1">
        <v>42047</v>
      </c>
      <c r="B784">
        <v>82.641846999999999</v>
      </c>
      <c r="C784" s="3">
        <f t="shared" si="12"/>
        <v>5.8090489595841177E-4</v>
      </c>
    </row>
    <row r="785" spans="1:3" x14ac:dyDescent="0.35">
      <c r="A785" s="1">
        <v>42048</v>
      </c>
      <c r="B785">
        <v>82.680267999999998</v>
      </c>
      <c r="C785" s="3">
        <f t="shared" si="12"/>
        <v>-4.6480170776508345E-4</v>
      </c>
    </row>
    <row r="786" spans="1:3" x14ac:dyDescent="0.35">
      <c r="A786" s="1">
        <v>42052</v>
      </c>
      <c r="B786">
        <v>82.997236000000001</v>
      </c>
      <c r="C786" s="3">
        <f t="shared" si="12"/>
        <v>-3.8263298162917181E-3</v>
      </c>
    </row>
    <row r="787" spans="1:3" x14ac:dyDescent="0.35">
      <c r="A787" s="1">
        <v>42053</v>
      </c>
      <c r="B787">
        <v>82.814738000000006</v>
      </c>
      <c r="C787" s="3">
        <f t="shared" si="12"/>
        <v>2.2012653162457596E-3</v>
      </c>
    </row>
    <row r="788" spans="1:3" x14ac:dyDescent="0.35">
      <c r="A788" s="1">
        <v>42054</v>
      </c>
      <c r="B788">
        <v>82.766710000000003</v>
      </c>
      <c r="C788" s="3">
        <f t="shared" si="12"/>
        <v>5.8011331495144702E-4</v>
      </c>
    </row>
    <row r="789" spans="1:3" x14ac:dyDescent="0.35">
      <c r="A789" s="1">
        <v>42055</v>
      </c>
      <c r="B789">
        <v>83.621559000000005</v>
      </c>
      <c r="C789" s="3">
        <f t="shared" si="12"/>
        <v>-1.0275442213644403E-2</v>
      </c>
    </row>
    <row r="790" spans="1:3" x14ac:dyDescent="0.35">
      <c r="A790" s="1">
        <v>42058</v>
      </c>
      <c r="B790">
        <v>84.620485000000002</v>
      </c>
      <c r="C790" s="3">
        <f t="shared" si="12"/>
        <v>-1.187500716132206E-2</v>
      </c>
    </row>
    <row r="791" spans="1:3" x14ac:dyDescent="0.35">
      <c r="A791" s="1">
        <v>42059</v>
      </c>
      <c r="B791">
        <v>85.725066999999996</v>
      </c>
      <c r="C791" s="3">
        <f t="shared" si="12"/>
        <v>-1.2968903136599153E-2</v>
      </c>
    </row>
    <row r="792" spans="1:3" x14ac:dyDescent="0.35">
      <c r="A792" s="1">
        <v>42060</v>
      </c>
      <c r="B792">
        <v>84.81259</v>
      </c>
      <c r="C792" s="3">
        <f t="shared" si="12"/>
        <v>1.0701281158791431E-2</v>
      </c>
    </row>
    <row r="793" spans="1:3" x14ac:dyDescent="0.35">
      <c r="A793" s="1">
        <v>42061</v>
      </c>
      <c r="B793">
        <v>84.687719999999999</v>
      </c>
      <c r="C793" s="3">
        <f t="shared" si="12"/>
        <v>1.4733899022347785E-3</v>
      </c>
    </row>
    <row r="794" spans="1:3" x14ac:dyDescent="0.35">
      <c r="A794" s="1">
        <v>42062</v>
      </c>
      <c r="B794">
        <v>84.514827999999994</v>
      </c>
      <c r="C794" s="3">
        <f t="shared" si="12"/>
        <v>2.0436105982435393E-3</v>
      </c>
    </row>
    <row r="795" spans="1:3" x14ac:dyDescent="0.35">
      <c r="A795" s="1">
        <v>42065</v>
      </c>
      <c r="B795">
        <v>85.984399999999994</v>
      </c>
      <c r="C795" s="3">
        <f t="shared" si="12"/>
        <v>-1.7238886192164848E-2</v>
      </c>
    </row>
    <row r="796" spans="1:3" x14ac:dyDescent="0.35">
      <c r="A796" s="1">
        <v>42066</v>
      </c>
      <c r="B796">
        <v>84.937453000000005</v>
      </c>
      <c r="C796" s="3">
        <f t="shared" si="12"/>
        <v>1.2250745887385506E-2</v>
      </c>
    </row>
    <row r="797" spans="1:3" x14ac:dyDescent="0.35">
      <c r="A797" s="1">
        <v>42067</v>
      </c>
      <c r="B797">
        <v>85.513754000000006</v>
      </c>
      <c r="C797" s="3">
        <f t="shared" si="12"/>
        <v>-6.7620899391647171E-3</v>
      </c>
    </row>
    <row r="798" spans="1:3" x14ac:dyDescent="0.35">
      <c r="A798" s="1">
        <v>42068</v>
      </c>
      <c r="B798">
        <v>85.436912000000007</v>
      </c>
      <c r="C798" s="3">
        <f t="shared" si="12"/>
        <v>8.9899626568534785E-4</v>
      </c>
    </row>
    <row r="799" spans="1:3" x14ac:dyDescent="0.35">
      <c r="A799" s="1">
        <v>42069</v>
      </c>
      <c r="B799">
        <v>83.573537999999999</v>
      </c>
      <c r="C799" s="3">
        <f t="shared" si="12"/>
        <v>2.2051293353003487E-2</v>
      </c>
    </row>
    <row r="800" spans="1:3" x14ac:dyDescent="0.35">
      <c r="A800" s="1">
        <v>42072</v>
      </c>
      <c r="B800">
        <v>84.505229</v>
      </c>
      <c r="C800" s="3">
        <f t="shared" si="12"/>
        <v>-1.1086475221707026E-2</v>
      </c>
    </row>
    <row r="801" spans="1:3" x14ac:dyDescent="0.35">
      <c r="A801" s="1">
        <v>42073</v>
      </c>
      <c r="B801">
        <v>83.506303000000003</v>
      </c>
      <c r="C801" s="3">
        <f t="shared" si="12"/>
        <v>1.1891300067443211E-2</v>
      </c>
    </row>
    <row r="802" spans="1:3" x14ac:dyDescent="0.35">
      <c r="A802" s="1">
        <v>42074</v>
      </c>
      <c r="B802">
        <v>83.823263999999995</v>
      </c>
      <c r="C802" s="3">
        <f t="shared" si="12"/>
        <v>-3.7884682878335241E-3</v>
      </c>
    </row>
    <row r="803" spans="1:3" x14ac:dyDescent="0.35">
      <c r="A803" s="1">
        <v>42075</v>
      </c>
      <c r="B803">
        <v>84.985480999999993</v>
      </c>
      <c r="C803" s="3">
        <f t="shared" si="12"/>
        <v>-1.3769847809887104E-2</v>
      </c>
    </row>
    <row r="804" spans="1:3" x14ac:dyDescent="0.35">
      <c r="A804" s="1">
        <v>42076</v>
      </c>
      <c r="B804">
        <v>84.639698999999993</v>
      </c>
      <c r="C804" s="3">
        <f t="shared" si="12"/>
        <v>4.0770182701388435E-3</v>
      </c>
    </row>
    <row r="805" spans="1:3" x14ac:dyDescent="0.35">
      <c r="A805" s="1">
        <v>42079</v>
      </c>
      <c r="B805">
        <v>86.426238999999995</v>
      </c>
      <c r="C805" s="3">
        <f t="shared" si="12"/>
        <v>-2.0887909969038887E-2</v>
      </c>
    </row>
    <row r="806" spans="1:3" x14ac:dyDescent="0.35">
      <c r="A806" s="1">
        <v>42080</v>
      </c>
      <c r="B806">
        <v>86.013221000000001</v>
      </c>
      <c r="C806" s="3">
        <f t="shared" si="12"/>
        <v>4.7903048385107283E-3</v>
      </c>
    </row>
    <row r="807" spans="1:3" x14ac:dyDescent="0.35">
      <c r="A807" s="1">
        <v>42081</v>
      </c>
      <c r="B807">
        <v>86.810434999999998</v>
      </c>
      <c r="C807" s="3">
        <f t="shared" si="12"/>
        <v>-9.2258163385929848E-3</v>
      </c>
    </row>
    <row r="808" spans="1:3" x14ac:dyDescent="0.35">
      <c r="A808" s="1">
        <v>42082</v>
      </c>
      <c r="B808">
        <v>86.368602999999993</v>
      </c>
      <c r="C808" s="3">
        <f t="shared" si="12"/>
        <v>5.1026147708785885E-3</v>
      </c>
    </row>
    <row r="809" spans="1:3" x14ac:dyDescent="0.35">
      <c r="A809" s="1">
        <v>42083</v>
      </c>
      <c r="B809">
        <v>87.646077000000005</v>
      </c>
      <c r="C809" s="3">
        <f t="shared" si="12"/>
        <v>-1.4682634243399662E-2</v>
      </c>
    </row>
    <row r="810" spans="1:3" x14ac:dyDescent="0.35">
      <c r="A810" s="1">
        <v>42086</v>
      </c>
      <c r="B810">
        <v>86.752807000000004</v>
      </c>
      <c r="C810" s="3">
        <f t="shared" si="12"/>
        <v>1.024407715493858E-2</v>
      </c>
    </row>
    <row r="811" spans="1:3" x14ac:dyDescent="0.35">
      <c r="A811" s="1">
        <v>42087</v>
      </c>
      <c r="B811">
        <v>85.917164999999997</v>
      </c>
      <c r="C811" s="3">
        <f t="shared" si="12"/>
        <v>9.6791412460595083E-3</v>
      </c>
    </row>
    <row r="812" spans="1:3" x14ac:dyDescent="0.35">
      <c r="A812" s="1">
        <v>42088</v>
      </c>
      <c r="B812">
        <v>85.494547999999995</v>
      </c>
      <c r="C812" s="3">
        <f t="shared" si="12"/>
        <v>4.9310265784248131E-3</v>
      </c>
    </row>
    <row r="813" spans="1:3" x14ac:dyDescent="0.35">
      <c r="A813" s="1">
        <v>42089</v>
      </c>
      <c r="B813">
        <v>85.619410999999999</v>
      </c>
      <c r="C813" s="3">
        <f t="shared" si="12"/>
        <v>-1.4594136316139483E-3</v>
      </c>
    </row>
    <row r="814" spans="1:3" x14ac:dyDescent="0.35">
      <c r="A814" s="1">
        <v>42090</v>
      </c>
      <c r="B814">
        <v>86.531886999999998</v>
      </c>
      <c r="C814" s="3">
        <f t="shared" si="12"/>
        <v>-1.0600960387173508E-2</v>
      </c>
    </row>
    <row r="815" spans="1:3" x14ac:dyDescent="0.35">
      <c r="A815" s="1">
        <v>42093</v>
      </c>
      <c r="B815">
        <v>87.547173000000001</v>
      </c>
      <c r="C815" s="3">
        <f t="shared" si="12"/>
        <v>-1.1664786244105052E-2</v>
      </c>
    </row>
    <row r="816" spans="1:3" x14ac:dyDescent="0.35">
      <c r="A816" s="1">
        <v>42094</v>
      </c>
      <c r="B816">
        <v>87.036152999999999</v>
      </c>
      <c r="C816" s="3">
        <f t="shared" si="12"/>
        <v>5.8541840295758263E-3</v>
      </c>
    </row>
    <row r="817" spans="1:3" x14ac:dyDescent="0.35">
      <c r="A817" s="1">
        <v>42095</v>
      </c>
      <c r="B817">
        <v>85.667024999999995</v>
      </c>
      <c r="C817" s="3">
        <f t="shared" si="12"/>
        <v>1.5855604963276981E-2</v>
      </c>
    </row>
    <row r="818" spans="1:3" x14ac:dyDescent="0.35">
      <c r="A818" s="1">
        <v>42096</v>
      </c>
      <c r="B818">
        <v>86.390157000000002</v>
      </c>
      <c r="C818" s="3">
        <f t="shared" si="12"/>
        <v>-8.4057666113714902E-3</v>
      </c>
    </row>
    <row r="819" spans="1:3" x14ac:dyDescent="0.35">
      <c r="A819" s="1">
        <v>42100</v>
      </c>
      <c r="B819">
        <v>86.708337</v>
      </c>
      <c r="C819" s="3">
        <f t="shared" si="12"/>
        <v>-3.6762926239388705E-3</v>
      </c>
    </row>
    <row r="820" spans="1:3" x14ac:dyDescent="0.35">
      <c r="A820" s="1">
        <v>42101</v>
      </c>
      <c r="B820">
        <v>86.717980999999995</v>
      </c>
      <c r="C820" s="3">
        <f t="shared" si="12"/>
        <v>-1.1121726069163174E-4</v>
      </c>
    </row>
    <row r="821" spans="1:3" x14ac:dyDescent="0.35">
      <c r="A821" s="1">
        <v>42102</v>
      </c>
      <c r="B821">
        <v>86.959024999999997</v>
      </c>
      <c r="C821" s="3">
        <f t="shared" si="12"/>
        <v>-2.7757751048387291E-3</v>
      </c>
    </row>
    <row r="822" spans="1:3" x14ac:dyDescent="0.35">
      <c r="A822" s="1">
        <v>42103</v>
      </c>
      <c r="B822">
        <v>86.669769000000002</v>
      </c>
      <c r="C822" s="3">
        <f t="shared" si="12"/>
        <v>3.3318928379832968E-3</v>
      </c>
    </row>
    <row r="823" spans="1:3" x14ac:dyDescent="0.35">
      <c r="A823" s="1">
        <v>42104</v>
      </c>
      <c r="B823">
        <v>87.277197000000001</v>
      </c>
      <c r="C823" s="3">
        <f t="shared" si="12"/>
        <v>-6.9840881164386914E-3</v>
      </c>
    </row>
    <row r="824" spans="1:3" x14ac:dyDescent="0.35">
      <c r="A824" s="1">
        <v>42107</v>
      </c>
      <c r="B824">
        <v>86.409445000000005</v>
      </c>
      <c r="C824" s="3">
        <f t="shared" si="12"/>
        <v>9.9922390120781301E-3</v>
      </c>
    </row>
    <row r="825" spans="1:3" x14ac:dyDescent="0.35">
      <c r="A825" s="1">
        <v>42108</v>
      </c>
      <c r="B825">
        <v>87.065084999999996</v>
      </c>
      <c r="C825" s="3">
        <f t="shared" si="12"/>
        <v>-7.5589554480002263E-3</v>
      </c>
    </row>
    <row r="826" spans="1:3" x14ac:dyDescent="0.35">
      <c r="A826" s="1">
        <v>42109</v>
      </c>
      <c r="B826">
        <v>86.920456999999999</v>
      </c>
      <c r="C826" s="3">
        <f t="shared" si="12"/>
        <v>1.6625293303134114E-3</v>
      </c>
    </row>
    <row r="827" spans="1:3" x14ac:dyDescent="0.35">
      <c r="A827" s="1">
        <v>42110</v>
      </c>
      <c r="B827">
        <v>86.448013000000003</v>
      </c>
      <c r="C827" s="3">
        <f t="shared" si="12"/>
        <v>5.4501856015267691E-3</v>
      </c>
    </row>
    <row r="828" spans="1:3" x14ac:dyDescent="0.35">
      <c r="A828" s="1">
        <v>42111</v>
      </c>
      <c r="B828">
        <v>86.341953000000004</v>
      </c>
      <c r="C828" s="3">
        <f t="shared" si="12"/>
        <v>1.2276177346981498E-3</v>
      </c>
    </row>
    <row r="829" spans="1:3" x14ac:dyDescent="0.35">
      <c r="A829" s="1">
        <v>42114</v>
      </c>
      <c r="B829">
        <v>86.910813000000005</v>
      </c>
      <c r="C829" s="3">
        <f t="shared" si="12"/>
        <v>-6.5668451638565273E-3</v>
      </c>
    </row>
    <row r="830" spans="1:3" x14ac:dyDescent="0.35">
      <c r="A830" s="1">
        <v>42115</v>
      </c>
      <c r="B830">
        <v>87.113288999999995</v>
      </c>
      <c r="C830" s="3">
        <f t="shared" si="12"/>
        <v>-2.3269890668959903E-3</v>
      </c>
    </row>
    <row r="831" spans="1:3" x14ac:dyDescent="0.35">
      <c r="A831" s="1">
        <v>42116</v>
      </c>
      <c r="B831">
        <v>88.222093000000001</v>
      </c>
      <c r="C831" s="3">
        <f t="shared" si="12"/>
        <v>-1.2647975197155326E-2</v>
      </c>
    </row>
    <row r="832" spans="1:3" x14ac:dyDescent="0.35">
      <c r="A832" s="1">
        <v>42117</v>
      </c>
      <c r="B832">
        <v>88.222093000000001</v>
      </c>
      <c r="C832" s="3">
        <f t="shared" si="12"/>
        <v>0</v>
      </c>
    </row>
    <row r="833" spans="1:3" x14ac:dyDescent="0.35">
      <c r="A833" s="1">
        <v>42118</v>
      </c>
      <c r="B833">
        <v>88.106388999999993</v>
      </c>
      <c r="C833" s="3">
        <f t="shared" si="12"/>
        <v>1.3123689978407072E-3</v>
      </c>
    </row>
    <row r="834" spans="1:3" x14ac:dyDescent="0.35">
      <c r="A834" s="1">
        <v>42121</v>
      </c>
      <c r="B834">
        <v>86.322665000000001</v>
      </c>
      <c r="C834" s="3">
        <f t="shared" si="12"/>
        <v>2.0452856209208115E-2</v>
      </c>
    </row>
    <row r="835" spans="1:3" x14ac:dyDescent="0.35">
      <c r="A835" s="1">
        <v>42122</v>
      </c>
      <c r="B835">
        <v>87.238636999999997</v>
      </c>
      <c r="C835" s="3">
        <f t="shared" si="12"/>
        <v>-1.0555123676929234E-2</v>
      </c>
    </row>
    <row r="836" spans="1:3" x14ac:dyDescent="0.35">
      <c r="A836" s="1">
        <v>42123</v>
      </c>
      <c r="B836">
        <v>85.715237000000002</v>
      </c>
      <c r="C836" s="3">
        <f t="shared" ref="C836:C899" si="13">LN(B835)-LN(B836)</f>
        <v>1.7616713211626944E-2</v>
      </c>
    </row>
    <row r="837" spans="1:3" x14ac:dyDescent="0.35">
      <c r="A837" s="1">
        <v>42124</v>
      </c>
      <c r="B837">
        <v>81.31859</v>
      </c>
      <c r="C837" s="3">
        <f t="shared" si="13"/>
        <v>5.2655954730773225E-2</v>
      </c>
    </row>
    <row r="838" spans="1:3" x14ac:dyDescent="0.35">
      <c r="A838" s="1">
        <v>42125</v>
      </c>
      <c r="B838">
        <v>82.485248999999996</v>
      </c>
      <c r="C838" s="3">
        <f t="shared" si="13"/>
        <v>-1.4244827652202474E-2</v>
      </c>
    </row>
    <row r="839" spans="1:3" x14ac:dyDescent="0.35">
      <c r="A839" s="1">
        <v>42128</v>
      </c>
      <c r="B839">
        <v>82.562377999999995</v>
      </c>
      <c r="C839" s="3">
        <f t="shared" si="13"/>
        <v>-9.3462725900916865E-4</v>
      </c>
    </row>
    <row r="840" spans="1:3" x14ac:dyDescent="0.35">
      <c r="A840" s="1">
        <v>42129</v>
      </c>
      <c r="B840">
        <v>81.540353999999994</v>
      </c>
      <c r="C840" s="3">
        <f t="shared" si="13"/>
        <v>1.2456065803815974E-2</v>
      </c>
    </row>
    <row r="841" spans="1:3" x14ac:dyDescent="0.35">
      <c r="A841" s="1">
        <v>42130</v>
      </c>
      <c r="B841">
        <v>81.723550000000003</v>
      </c>
      <c r="C841" s="3">
        <f t="shared" si="13"/>
        <v>-2.2441712147953652E-3</v>
      </c>
    </row>
    <row r="842" spans="1:3" x14ac:dyDescent="0.35">
      <c r="A842" s="1">
        <v>42131</v>
      </c>
      <c r="B842">
        <v>81.945306000000002</v>
      </c>
      <c r="C842" s="3">
        <f t="shared" si="13"/>
        <v>-2.7098146967912129E-3</v>
      </c>
    </row>
    <row r="843" spans="1:3" x14ac:dyDescent="0.35">
      <c r="A843" s="1">
        <v>42132</v>
      </c>
      <c r="B843">
        <v>83.545840999999996</v>
      </c>
      <c r="C843" s="3">
        <f t="shared" si="13"/>
        <v>-1.9343450505915349E-2</v>
      </c>
    </row>
    <row r="844" spans="1:3" x14ac:dyDescent="0.35">
      <c r="A844" s="1">
        <v>42135</v>
      </c>
      <c r="B844">
        <v>83.266229999999993</v>
      </c>
      <c r="C844" s="3">
        <f t="shared" si="13"/>
        <v>3.3524104124449394E-3</v>
      </c>
    </row>
    <row r="845" spans="1:3" x14ac:dyDescent="0.35">
      <c r="A845" s="1">
        <v>42136</v>
      </c>
      <c r="B845">
        <v>83.073397</v>
      </c>
      <c r="C845" s="3">
        <f t="shared" si="13"/>
        <v>2.3185465768014168E-3</v>
      </c>
    </row>
    <row r="846" spans="1:3" x14ac:dyDescent="0.35">
      <c r="A846" s="1">
        <v>42137</v>
      </c>
      <c r="B846">
        <v>83.381933000000004</v>
      </c>
      <c r="C846" s="3">
        <f t="shared" si="13"/>
        <v>-3.7071369639800622E-3</v>
      </c>
    </row>
    <row r="847" spans="1:3" x14ac:dyDescent="0.35">
      <c r="A847" s="1">
        <v>42138</v>
      </c>
      <c r="B847">
        <v>84.847476999999998</v>
      </c>
      <c r="C847" s="3">
        <f t="shared" si="13"/>
        <v>-1.7423601210544426E-2</v>
      </c>
    </row>
    <row r="848" spans="1:3" x14ac:dyDescent="0.35">
      <c r="A848" s="1">
        <v>42139</v>
      </c>
      <c r="B848">
        <v>84.413601</v>
      </c>
      <c r="C848" s="3">
        <f t="shared" si="13"/>
        <v>5.1267185041243835E-3</v>
      </c>
    </row>
    <row r="849" spans="1:3" x14ac:dyDescent="0.35">
      <c r="A849" s="1">
        <v>42142</v>
      </c>
      <c r="B849">
        <v>84.702849999999998</v>
      </c>
      <c r="C849" s="3">
        <f t="shared" si="13"/>
        <v>-3.4207113540745127E-3</v>
      </c>
    </row>
    <row r="850" spans="1:3" x14ac:dyDescent="0.35">
      <c r="A850" s="1">
        <v>42143</v>
      </c>
      <c r="B850">
        <v>84.172556999999998</v>
      </c>
      <c r="C850" s="3">
        <f t="shared" si="13"/>
        <v>6.2803075049897572E-3</v>
      </c>
    </row>
    <row r="851" spans="1:3" x14ac:dyDescent="0.35">
      <c r="A851" s="1">
        <v>42144</v>
      </c>
      <c r="B851">
        <v>84.914968999999999</v>
      </c>
      <c r="C851" s="3">
        <f t="shared" si="13"/>
        <v>-8.7814493287696749E-3</v>
      </c>
    </row>
    <row r="852" spans="1:3" x14ac:dyDescent="0.35">
      <c r="A852" s="1">
        <v>42145</v>
      </c>
      <c r="B852">
        <v>85.483836999999994</v>
      </c>
      <c r="C852" s="3">
        <f t="shared" si="13"/>
        <v>-6.6769260508392492E-3</v>
      </c>
    </row>
    <row r="853" spans="1:3" x14ac:dyDescent="0.35">
      <c r="A853" s="1">
        <v>42146</v>
      </c>
      <c r="B853">
        <v>85.329565000000002</v>
      </c>
      <c r="C853" s="3">
        <f t="shared" si="13"/>
        <v>1.8063224564377478E-3</v>
      </c>
    </row>
    <row r="854" spans="1:3" x14ac:dyDescent="0.35">
      <c r="A854" s="1">
        <v>42150</v>
      </c>
      <c r="B854">
        <v>84.452162000000001</v>
      </c>
      <c r="C854" s="3">
        <f t="shared" si="13"/>
        <v>1.033575080669813E-2</v>
      </c>
    </row>
    <row r="855" spans="1:3" x14ac:dyDescent="0.35">
      <c r="A855" s="1">
        <v>42151</v>
      </c>
      <c r="B855">
        <v>85.512760999999998</v>
      </c>
      <c r="C855" s="3">
        <f t="shared" si="13"/>
        <v>-1.2480372394394479E-2</v>
      </c>
    </row>
    <row r="856" spans="1:3" x14ac:dyDescent="0.35">
      <c r="A856" s="1">
        <v>42152</v>
      </c>
      <c r="B856">
        <v>84.953536999999997</v>
      </c>
      <c r="C856" s="3">
        <f t="shared" si="13"/>
        <v>6.5611327600132441E-3</v>
      </c>
    </row>
    <row r="857" spans="1:3" x14ac:dyDescent="0.35">
      <c r="A857" s="1">
        <v>42153</v>
      </c>
      <c r="B857">
        <v>85.011386000000002</v>
      </c>
      <c r="C857" s="3">
        <f t="shared" si="13"/>
        <v>-6.8071695280114142E-4</v>
      </c>
    </row>
    <row r="858" spans="1:3" x14ac:dyDescent="0.35">
      <c r="A858" s="1">
        <v>42156</v>
      </c>
      <c r="B858">
        <v>85.252430000000004</v>
      </c>
      <c r="C858" s="3">
        <f t="shared" si="13"/>
        <v>-2.8314196956111815E-3</v>
      </c>
    </row>
    <row r="859" spans="1:3" x14ac:dyDescent="0.35">
      <c r="A859" s="1">
        <v>42157</v>
      </c>
      <c r="B859">
        <v>84.876401999999999</v>
      </c>
      <c r="C859" s="3">
        <f t="shared" si="13"/>
        <v>4.4205160043517822E-3</v>
      </c>
    </row>
    <row r="860" spans="1:3" x14ac:dyDescent="0.35">
      <c r="A860" s="1">
        <v>42158</v>
      </c>
      <c r="B860">
        <v>84.866758000000004</v>
      </c>
      <c r="C860" s="3">
        <f t="shared" si="13"/>
        <v>1.1363049928370117E-4</v>
      </c>
    </row>
    <row r="861" spans="1:3" x14ac:dyDescent="0.35">
      <c r="A861" s="1">
        <v>42159</v>
      </c>
      <c r="B861">
        <v>84.471449000000007</v>
      </c>
      <c r="C861" s="3">
        <f t="shared" si="13"/>
        <v>4.6688780411194841E-3</v>
      </c>
    </row>
    <row r="862" spans="1:3" x14ac:dyDescent="0.35">
      <c r="A862" s="1">
        <v>42160</v>
      </c>
      <c r="B862">
        <v>84.886044999999996</v>
      </c>
      <c r="C862" s="3">
        <f t="shared" si="13"/>
        <v>-4.8961143487638026E-3</v>
      </c>
    </row>
    <row r="863" spans="1:3" x14ac:dyDescent="0.35">
      <c r="A863" s="1">
        <v>42163</v>
      </c>
      <c r="B863">
        <v>84.837834000000001</v>
      </c>
      <c r="C863" s="3">
        <f t="shared" si="13"/>
        <v>5.6811099982745361E-4</v>
      </c>
    </row>
    <row r="864" spans="1:3" x14ac:dyDescent="0.35">
      <c r="A864" s="1">
        <v>42164</v>
      </c>
      <c r="B864">
        <v>84.519660999999999</v>
      </c>
      <c r="C864" s="3">
        <f t="shared" si="13"/>
        <v>3.7574171055769767E-3</v>
      </c>
    </row>
    <row r="865" spans="1:3" x14ac:dyDescent="0.35">
      <c r="A865" s="1">
        <v>42165</v>
      </c>
      <c r="B865">
        <v>85.589889999999997</v>
      </c>
      <c r="C865" s="3">
        <f t="shared" si="13"/>
        <v>-1.2582986841009003E-2</v>
      </c>
    </row>
    <row r="866" spans="1:3" x14ac:dyDescent="0.35">
      <c r="A866" s="1">
        <v>42166</v>
      </c>
      <c r="B866">
        <v>86.457649000000004</v>
      </c>
      <c r="C866" s="3">
        <f t="shared" si="13"/>
        <v>-1.0087518408981033E-2</v>
      </c>
    </row>
    <row r="867" spans="1:3" x14ac:dyDescent="0.35">
      <c r="A867" s="1">
        <v>42167</v>
      </c>
      <c r="B867">
        <v>85.695949999999996</v>
      </c>
      <c r="C867" s="3">
        <f t="shared" si="13"/>
        <v>8.8491204940721602E-3</v>
      </c>
    </row>
    <row r="868" spans="1:3" x14ac:dyDescent="0.35">
      <c r="A868" s="1">
        <v>42170</v>
      </c>
      <c r="B868">
        <v>85.107802000000007</v>
      </c>
      <c r="C868" s="3">
        <f t="shared" si="13"/>
        <v>6.8868548577647459E-3</v>
      </c>
    </row>
    <row r="869" spans="1:3" x14ac:dyDescent="0.35">
      <c r="A869" s="1">
        <v>42171</v>
      </c>
      <c r="B869">
        <v>85.927357000000001</v>
      </c>
      <c r="C869" s="3">
        <f t="shared" si="13"/>
        <v>-9.5835415057496931E-3</v>
      </c>
    </row>
    <row r="870" spans="1:3" x14ac:dyDescent="0.35">
      <c r="A870" s="1">
        <v>42172</v>
      </c>
      <c r="B870">
        <v>86.766184999999993</v>
      </c>
      <c r="C870" s="3">
        <f t="shared" si="13"/>
        <v>-9.7147187713071403E-3</v>
      </c>
    </row>
    <row r="871" spans="1:3" x14ac:dyDescent="0.35">
      <c r="A871" s="1">
        <v>42173</v>
      </c>
      <c r="B871">
        <v>86.631201000000004</v>
      </c>
      <c r="C871" s="3">
        <f t="shared" si="13"/>
        <v>1.5569326664151006E-3</v>
      </c>
    </row>
    <row r="872" spans="1:3" x14ac:dyDescent="0.35">
      <c r="A872" s="1">
        <v>42174</v>
      </c>
      <c r="B872">
        <v>86.650488999999993</v>
      </c>
      <c r="C872" s="3">
        <f t="shared" si="13"/>
        <v>-2.226201750419321E-4</v>
      </c>
    </row>
    <row r="873" spans="1:3" x14ac:dyDescent="0.35">
      <c r="A873" s="1">
        <v>42177</v>
      </c>
      <c r="B873">
        <v>86.640844999999999</v>
      </c>
      <c r="C873" s="3">
        <f t="shared" si="13"/>
        <v>1.1130389255331608E-4</v>
      </c>
    </row>
    <row r="874" spans="1:3" x14ac:dyDescent="0.35">
      <c r="A874" s="1">
        <v>42178</v>
      </c>
      <c r="B874">
        <v>86.033417</v>
      </c>
      <c r="C874" s="3">
        <f t="shared" si="13"/>
        <v>7.0355650988300766E-3</v>
      </c>
    </row>
    <row r="875" spans="1:3" x14ac:dyDescent="0.35">
      <c r="A875" s="1">
        <v>42179</v>
      </c>
      <c r="B875">
        <v>83.912226000000004</v>
      </c>
      <c r="C875" s="3">
        <f t="shared" si="13"/>
        <v>2.496446659385132E-2</v>
      </c>
    </row>
    <row r="876" spans="1:3" x14ac:dyDescent="0.35">
      <c r="A876" s="1">
        <v>42180</v>
      </c>
      <c r="B876">
        <v>83.565122000000002</v>
      </c>
      <c r="C876" s="3">
        <f t="shared" si="13"/>
        <v>4.1450918722309993E-3</v>
      </c>
    </row>
    <row r="877" spans="1:3" x14ac:dyDescent="0.35">
      <c r="A877" s="1">
        <v>42181</v>
      </c>
      <c r="B877">
        <v>82.948049999999995</v>
      </c>
      <c r="C877" s="3">
        <f t="shared" si="13"/>
        <v>7.4117238584854306E-3</v>
      </c>
    </row>
    <row r="878" spans="1:3" x14ac:dyDescent="0.35">
      <c r="A878" s="1">
        <v>42184</v>
      </c>
      <c r="B878">
        <v>81.104929999999996</v>
      </c>
      <c r="C878" s="3">
        <f t="shared" si="13"/>
        <v>2.2470759799720241E-2</v>
      </c>
    </row>
    <row r="879" spans="1:3" x14ac:dyDescent="0.35">
      <c r="A879" s="1">
        <v>42185</v>
      </c>
      <c r="B879">
        <v>81.017764999999997</v>
      </c>
      <c r="C879" s="3">
        <f t="shared" si="13"/>
        <v>1.0752968102183402E-3</v>
      </c>
    </row>
    <row r="880" spans="1:3" x14ac:dyDescent="0.35">
      <c r="A880" s="1">
        <v>42186</v>
      </c>
      <c r="B880">
        <v>82.276853000000003</v>
      </c>
      <c r="C880" s="3">
        <f t="shared" si="13"/>
        <v>-1.5421364992802999E-2</v>
      </c>
    </row>
    <row r="881" spans="1:3" x14ac:dyDescent="0.35">
      <c r="A881" s="1">
        <v>42187</v>
      </c>
      <c r="B881">
        <v>81.841016999999994</v>
      </c>
      <c r="C881" s="3">
        <f t="shared" si="13"/>
        <v>5.3112683531875149E-3</v>
      </c>
    </row>
    <row r="882" spans="1:3" x14ac:dyDescent="0.35">
      <c r="A882" s="1">
        <v>42191</v>
      </c>
      <c r="B882">
        <v>81.879759000000007</v>
      </c>
      <c r="C882" s="3">
        <f t="shared" si="13"/>
        <v>-4.7326920467494205E-4</v>
      </c>
    </row>
    <row r="883" spans="1:3" x14ac:dyDescent="0.35">
      <c r="A883" s="1">
        <v>42192</v>
      </c>
      <c r="B883">
        <v>82.325282999999999</v>
      </c>
      <c r="C883" s="3">
        <f t="shared" si="13"/>
        <v>-5.4264483943660125E-3</v>
      </c>
    </row>
    <row r="884" spans="1:3" x14ac:dyDescent="0.35">
      <c r="A884" s="1">
        <v>42193</v>
      </c>
      <c r="B884">
        <v>80.775632000000002</v>
      </c>
      <c r="C884" s="3">
        <f t="shared" si="13"/>
        <v>1.9002929968431559E-2</v>
      </c>
    </row>
    <row r="885" spans="1:3" x14ac:dyDescent="0.35">
      <c r="A885" s="1">
        <v>42194</v>
      </c>
      <c r="B885">
        <v>81.511718999999999</v>
      </c>
      <c r="C885" s="3">
        <f t="shared" si="13"/>
        <v>-9.0714654378789561E-3</v>
      </c>
    </row>
    <row r="886" spans="1:3" x14ac:dyDescent="0.35">
      <c r="A886" s="1">
        <v>42195</v>
      </c>
      <c r="B886">
        <v>82.790182000000001</v>
      </c>
      <c r="C886" s="3">
        <f t="shared" si="13"/>
        <v>-1.5562678160565113E-2</v>
      </c>
    </row>
    <row r="887" spans="1:3" x14ac:dyDescent="0.35">
      <c r="A887" s="1">
        <v>42198</v>
      </c>
      <c r="B887">
        <v>83.410042000000004</v>
      </c>
      <c r="C887" s="3">
        <f t="shared" si="13"/>
        <v>-7.4592303087088752E-3</v>
      </c>
    </row>
    <row r="888" spans="1:3" x14ac:dyDescent="0.35">
      <c r="A888" s="1">
        <v>42199</v>
      </c>
      <c r="B888">
        <v>83.458465000000004</v>
      </c>
      <c r="C888" s="3">
        <f t="shared" si="13"/>
        <v>-5.8037316003822781E-4</v>
      </c>
    </row>
    <row r="889" spans="1:3" x14ac:dyDescent="0.35">
      <c r="A889" s="1">
        <v>42200</v>
      </c>
      <c r="B889">
        <v>83.874933999999996</v>
      </c>
      <c r="C889" s="3">
        <f t="shared" si="13"/>
        <v>-4.977725456112303E-3</v>
      </c>
    </row>
    <row r="890" spans="1:3" x14ac:dyDescent="0.35">
      <c r="A890" s="1">
        <v>42201</v>
      </c>
      <c r="B890">
        <v>84.281716000000003</v>
      </c>
      <c r="C890" s="3">
        <f t="shared" si="13"/>
        <v>-4.8381410248428125E-3</v>
      </c>
    </row>
    <row r="891" spans="1:3" x14ac:dyDescent="0.35">
      <c r="A891" s="1">
        <v>42202</v>
      </c>
      <c r="B891">
        <v>84.029903000000004</v>
      </c>
      <c r="C891" s="3">
        <f t="shared" si="13"/>
        <v>2.992225841309093E-3</v>
      </c>
    </row>
    <row r="892" spans="1:3" x14ac:dyDescent="0.35">
      <c r="A892" s="1">
        <v>42205</v>
      </c>
      <c r="B892">
        <v>83.855565999999996</v>
      </c>
      <c r="C892" s="3">
        <f t="shared" si="13"/>
        <v>2.076857082426109E-3</v>
      </c>
    </row>
    <row r="893" spans="1:3" x14ac:dyDescent="0.35">
      <c r="A893" s="1">
        <v>42206</v>
      </c>
      <c r="B893">
        <v>83.477839000000003</v>
      </c>
      <c r="C893" s="3">
        <f t="shared" si="13"/>
        <v>4.5146710733234841E-3</v>
      </c>
    </row>
    <row r="894" spans="1:3" x14ac:dyDescent="0.35">
      <c r="A894" s="1">
        <v>42207</v>
      </c>
      <c r="B894">
        <v>84.088012000000006</v>
      </c>
      <c r="C894" s="3">
        <f t="shared" si="13"/>
        <v>-7.2828167946088485E-3</v>
      </c>
    </row>
    <row r="895" spans="1:3" x14ac:dyDescent="0.35">
      <c r="A895" s="1">
        <v>42208</v>
      </c>
      <c r="B895">
        <v>81.618251000000001</v>
      </c>
      <c r="C895" s="3">
        <f t="shared" si="13"/>
        <v>2.9811111052047146E-2</v>
      </c>
    </row>
    <row r="896" spans="1:3" x14ac:dyDescent="0.35">
      <c r="A896" s="1">
        <v>42209</v>
      </c>
      <c r="B896">
        <v>80.669093000000004</v>
      </c>
      <c r="C896" s="3">
        <f t="shared" si="13"/>
        <v>1.1697385628012036E-2</v>
      </c>
    </row>
    <row r="897" spans="1:3" x14ac:dyDescent="0.35">
      <c r="A897" s="1">
        <v>42212</v>
      </c>
      <c r="B897">
        <v>79.700559999999996</v>
      </c>
      <c r="C897" s="3">
        <f t="shared" si="13"/>
        <v>1.2078903428331067E-2</v>
      </c>
    </row>
    <row r="898" spans="1:3" x14ac:dyDescent="0.35">
      <c r="A898" s="1">
        <v>42213</v>
      </c>
      <c r="B898">
        <v>81.046819999999997</v>
      </c>
      <c r="C898" s="3">
        <f t="shared" si="13"/>
        <v>-1.6750400251579478E-2</v>
      </c>
    </row>
    <row r="899" spans="1:3" x14ac:dyDescent="0.35">
      <c r="A899" s="1">
        <v>42214</v>
      </c>
      <c r="B899">
        <v>81.695734999999999</v>
      </c>
      <c r="C899" s="3">
        <f t="shared" si="13"/>
        <v>-7.9747849490772182E-3</v>
      </c>
    </row>
    <row r="900" spans="1:3" x14ac:dyDescent="0.35">
      <c r="A900" s="1">
        <v>42215</v>
      </c>
      <c r="B900">
        <v>80.717515000000006</v>
      </c>
      <c r="C900" s="3">
        <f t="shared" ref="C900:C963" si="14">LN(B899)-LN(B900)</f>
        <v>1.2046207180596902E-2</v>
      </c>
    </row>
    <row r="901" spans="1:3" x14ac:dyDescent="0.35">
      <c r="A901" s="1">
        <v>42216</v>
      </c>
      <c r="B901">
        <v>82.305915999999996</v>
      </c>
      <c r="C901" s="3">
        <f t="shared" si="14"/>
        <v>-1.9487398312771909E-2</v>
      </c>
    </row>
    <row r="902" spans="1:3" x14ac:dyDescent="0.35">
      <c r="A902" s="1">
        <v>42219</v>
      </c>
      <c r="B902">
        <v>83.119479999999996</v>
      </c>
      <c r="C902" s="3">
        <f t="shared" si="14"/>
        <v>-9.8361023028790129E-3</v>
      </c>
    </row>
    <row r="903" spans="1:3" x14ac:dyDescent="0.35">
      <c r="A903" s="1">
        <v>42220</v>
      </c>
      <c r="B903">
        <v>83.051682999999997</v>
      </c>
      <c r="C903" s="3">
        <f t="shared" si="14"/>
        <v>8.1599000136733935E-4</v>
      </c>
    </row>
    <row r="904" spans="1:3" x14ac:dyDescent="0.35">
      <c r="A904" s="1">
        <v>42221</v>
      </c>
      <c r="B904">
        <v>83.555316000000005</v>
      </c>
      <c r="C904" s="3">
        <f t="shared" si="14"/>
        <v>-6.0457788335979146E-3</v>
      </c>
    </row>
    <row r="905" spans="1:3" x14ac:dyDescent="0.35">
      <c r="A905" s="1">
        <v>42222</v>
      </c>
      <c r="B905">
        <v>82.112205000000003</v>
      </c>
      <c r="C905" s="3">
        <f t="shared" si="14"/>
        <v>1.7422214008155912E-2</v>
      </c>
    </row>
    <row r="906" spans="1:3" x14ac:dyDescent="0.35">
      <c r="A906" s="1">
        <v>42223</v>
      </c>
      <c r="B906">
        <v>82.402766999999997</v>
      </c>
      <c r="C906" s="3">
        <f t="shared" si="14"/>
        <v>-3.5323508686362359E-3</v>
      </c>
    </row>
    <row r="907" spans="1:3" x14ac:dyDescent="0.35">
      <c r="A907" s="1">
        <v>42226</v>
      </c>
      <c r="B907">
        <v>83.032314999999997</v>
      </c>
      <c r="C907" s="3">
        <f t="shared" si="14"/>
        <v>-7.6108529251621704E-3</v>
      </c>
    </row>
    <row r="908" spans="1:3" x14ac:dyDescent="0.35">
      <c r="A908" s="1">
        <v>42227</v>
      </c>
      <c r="B908">
        <v>83.187276999999995</v>
      </c>
      <c r="C908" s="3">
        <f t="shared" si="14"/>
        <v>-1.8645460866508756E-3</v>
      </c>
    </row>
    <row r="909" spans="1:3" x14ac:dyDescent="0.35">
      <c r="A909" s="1">
        <v>42228</v>
      </c>
      <c r="B909">
        <v>82.373712999999995</v>
      </c>
      <c r="C909" s="3">
        <f t="shared" si="14"/>
        <v>9.8280464321378602E-3</v>
      </c>
    </row>
    <row r="910" spans="1:3" x14ac:dyDescent="0.35">
      <c r="A910" s="1">
        <v>42229</v>
      </c>
      <c r="B910">
        <v>81.550454000000002</v>
      </c>
      <c r="C910" s="3">
        <f t="shared" si="14"/>
        <v>1.0044472840137431E-2</v>
      </c>
    </row>
    <row r="911" spans="1:3" x14ac:dyDescent="0.35">
      <c r="A911" s="1">
        <v>42230</v>
      </c>
      <c r="B911">
        <v>81.618251000000001</v>
      </c>
      <c r="C911" s="3">
        <f t="shared" si="14"/>
        <v>-8.3100498838373227E-4</v>
      </c>
    </row>
    <row r="912" spans="1:3" x14ac:dyDescent="0.35">
      <c r="A912" s="1">
        <v>42233</v>
      </c>
      <c r="B912">
        <v>81.686048</v>
      </c>
      <c r="C912" s="3">
        <f t="shared" si="14"/>
        <v>-8.3031499244334839E-4</v>
      </c>
    </row>
    <row r="913" spans="1:3" x14ac:dyDescent="0.35">
      <c r="A913" s="1">
        <v>42234</v>
      </c>
      <c r="B913">
        <v>82.131579000000002</v>
      </c>
      <c r="C913" s="3">
        <f t="shared" si="14"/>
        <v>-5.4393670161347885E-3</v>
      </c>
    </row>
    <row r="914" spans="1:3" x14ac:dyDescent="0.35">
      <c r="A914" s="1">
        <v>42235</v>
      </c>
      <c r="B914">
        <v>82.586783999999994</v>
      </c>
      <c r="C914" s="3">
        <f t="shared" si="14"/>
        <v>-5.5270845403532221E-3</v>
      </c>
    </row>
    <row r="915" spans="1:3" x14ac:dyDescent="0.35">
      <c r="A915" s="1">
        <v>42236</v>
      </c>
      <c r="B915">
        <v>79.671504999999996</v>
      </c>
      <c r="C915" s="3">
        <f t="shared" si="14"/>
        <v>3.5937674088719618E-2</v>
      </c>
    </row>
    <row r="916" spans="1:3" x14ac:dyDescent="0.35">
      <c r="A916" s="1">
        <v>42237</v>
      </c>
      <c r="B916">
        <v>78.063737000000003</v>
      </c>
      <c r="C916" s="3">
        <f t="shared" si="14"/>
        <v>2.0386359599580572E-2</v>
      </c>
    </row>
    <row r="917" spans="1:3" x14ac:dyDescent="0.35">
      <c r="A917" s="1">
        <v>42240</v>
      </c>
      <c r="B917">
        <v>76.494719000000003</v>
      </c>
      <c r="C917" s="3">
        <f t="shared" si="14"/>
        <v>2.0303928267380478E-2</v>
      </c>
    </row>
    <row r="918" spans="1:3" x14ac:dyDescent="0.35">
      <c r="A918" s="1">
        <v>42241</v>
      </c>
      <c r="B918">
        <v>76.920868999999996</v>
      </c>
      <c r="C918" s="3">
        <f t="shared" si="14"/>
        <v>-5.5555123387751593E-3</v>
      </c>
    </row>
    <row r="919" spans="1:3" x14ac:dyDescent="0.35">
      <c r="A919" s="1">
        <v>42242</v>
      </c>
      <c r="B919">
        <v>80.920912999999999</v>
      </c>
      <c r="C919" s="3">
        <f t="shared" si="14"/>
        <v>-5.069507687562691E-2</v>
      </c>
    </row>
    <row r="920" spans="1:3" x14ac:dyDescent="0.35">
      <c r="A920" s="1">
        <v>42243</v>
      </c>
      <c r="B920">
        <v>81.056506999999996</v>
      </c>
      <c r="C920" s="3">
        <f t="shared" si="14"/>
        <v>-1.674233750273757E-3</v>
      </c>
    </row>
    <row r="921" spans="1:3" x14ac:dyDescent="0.35">
      <c r="A921" s="1">
        <v>42244</v>
      </c>
      <c r="B921">
        <v>80.765945000000002</v>
      </c>
      <c r="C921" s="3">
        <f t="shared" si="14"/>
        <v>3.59112482440338E-3</v>
      </c>
    </row>
    <row r="922" spans="1:3" x14ac:dyDescent="0.35">
      <c r="A922" s="1">
        <v>42247</v>
      </c>
      <c r="B922">
        <v>79.681184999999999</v>
      </c>
      <c r="C922" s="3">
        <f t="shared" si="14"/>
        <v>1.3521918756451257E-2</v>
      </c>
    </row>
    <row r="923" spans="1:3" x14ac:dyDescent="0.35">
      <c r="A923" s="1">
        <v>42248</v>
      </c>
      <c r="B923">
        <v>77.705385000000007</v>
      </c>
      <c r="C923" s="3">
        <f t="shared" si="14"/>
        <v>2.5108925162283136E-2</v>
      </c>
    </row>
    <row r="924" spans="1:3" x14ac:dyDescent="0.35">
      <c r="A924" s="1">
        <v>42249</v>
      </c>
      <c r="B924">
        <v>79.080699999999993</v>
      </c>
      <c r="C924" s="3">
        <f t="shared" si="14"/>
        <v>-1.7544290067464274E-2</v>
      </c>
    </row>
    <row r="925" spans="1:3" x14ac:dyDescent="0.35">
      <c r="A925" s="1">
        <v>42250</v>
      </c>
      <c r="B925">
        <v>78.596433000000005</v>
      </c>
      <c r="C925" s="3">
        <f t="shared" si="14"/>
        <v>6.1425333328966047E-3</v>
      </c>
    </row>
    <row r="926" spans="1:3" x14ac:dyDescent="0.35">
      <c r="A926" s="1">
        <v>42251</v>
      </c>
      <c r="B926">
        <v>78.015315000000001</v>
      </c>
      <c r="C926" s="3">
        <f t="shared" si="14"/>
        <v>7.421163155937549E-3</v>
      </c>
    </row>
    <row r="927" spans="1:3" x14ac:dyDescent="0.35">
      <c r="A927" s="1">
        <v>42255</v>
      </c>
      <c r="B927">
        <v>79.661817999999997</v>
      </c>
      <c r="C927" s="3">
        <f t="shared" si="14"/>
        <v>-2.0885245916497652E-2</v>
      </c>
    </row>
    <row r="928" spans="1:3" x14ac:dyDescent="0.35">
      <c r="A928" s="1">
        <v>42256</v>
      </c>
      <c r="B928">
        <v>78.683598000000003</v>
      </c>
      <c r="C928" s="3">
        <f t="shared" si="14"/>
        <v>1.2355677473890658E-2</v>
      </c>
    </row>
    <row r="929" spans="1:3" x14ac:dyDescent="0.35">
      <c r="A929" s="1">
        <v>42257</v>
      </c>
      <c r="B929">
        <v>80.397904999999994</v>
      </c>
      <c r="C929" s="3">
        <f t="shared" si="14"/>
        <v>-2.1553396618833709E-2</v>
      </c>
    </row>
    <row r="930" spans="1:3" x14ac:dyDescent="0.35">
      <c r="A930" s="1">
        <v>42258</v>
      </c>
      <c r="B930">
        <v>82.334969999999998</v>
      </c>
      <c r="C930" s="3">
        <f t="shared" si="14"/>
        <v>-2.3807807673306591E-2</v>
      </c>
    </row>
    <row r="931" spans="1:3" x14ac:dyDescent="0.35">
      <c r="A931" s="1">
        <v>42261</v>
      </c>
      <c r="B931">
        <v>81.656993</v>
      </c>
      <c r="C931" s="3">
        <f t="shared" si="14"/>
        <v>8.2684645055275396E-3</v>
      </c>
    </row>
    <row r="932" spans="1:3" x14ac:dyDescent="0.35">
      <c r="A932" s="1">
        <v>42262</v>
      </c>
      <c r="B932">
        <v>82.402766999999997</v>
      </c>
      <c r="C932" s="3">
        <f t="shared" si="14"/>
        <v>-9.0915546494398924E-3</v>
      </c>
    </row>
    <row r="933" spans="1:3" x14ac:dyDescent="0.35">
      <c r="A933" s="1">
        <v>42263</v>
      </c>
      <c r="B933">
        <v>82.673955000000007</v>
      </c>
      <c r="C933" s="3">
        <f t="shared" si="14"/>
        <v>-3.2856024844054588E-3</v>
      </c>
    </row>
    <row r="934" spans="1:3" x14ac:dyDescent="0.35">
      <c r="A934" s="1">
        <v>42264</v>
      </c>
      <c r="B934">
        <v>82.102517000000006</v>
      </c>
      <c r="C934" s="3">
        <f t="shared" si="14"/>
        <v>6.9359452102055741E-3</v>
      </c>
    </row>
    <row r="935" spans="1:3" x14ac:dyDescent="0.35">
      <c r="A935" s="1">
        <v>42265</v>
      </c>
      <c r="B935">
        <v>80.998390000000001</v>
      </c>
      <c r="C935" s="3">
        <f t="shared" si="14"/>
        <v>1.3539395791226205E-2</v>
      </c>
    </row>
    <row r="936" spans="1:3" x14ac:dyDescent="0.35">
      <c r="A936" s="1">
        <v>42268</v>
      </c>
      <c r="B936">
        <v>80.388217999999995</v>
      </c>
      <c r="C936" s="3">
        <f t="shared" si="14"/>
        <v>7.5616547736947481E-3</v>
      </c>
    </row>
    <row r="937" spans="1:3" x14ac:dyDescent="0.35">
      <c r="A937" s="1">
        <v>42269</v>
      </c>
      <c r="B937">
        <v>78.935417999999999</v>
      </c>
      <c r="C937" s="3">
        <f t="shared" si="14"/>
        <v>1.8237598692030232E-2</v>
      </c>
    </row>
    <row r="938" spans="1:3" x14ac:dyDescent="0.35">
      <c r="A938" s="1">
        <v>42270</v>
      </c>
      <c r="B938">
        <v>79.458427</v>
      </c>
      <c r="C938" s="3">
        <f t="shared" si="14"/>
        <v>-6.6039296007085468E-3</v>
      </c>
    </row>
    <row r="939" spans="1:3" x14ac:dyDescent="0.35">
      <c r="A939" s="1">
        <v>42271</v>
      </c>
      <c r="B939">
        <v>78.867621</v>
      </c>
      <c r="C939" s="3">
        <f t="shared" si="14"/>
        <v>7.4631906719906382E-3</v>
      </c>
    </row>
    <row r="940" spans="1:3" x14ac:dyDescent="0.35">
      <c r="A940" s="1">
        <v>42272</v>
      </c>
      <c r="B940">
        <v>77.008039999999994</v>
      </c>
      <c r="C940" s="3">
        <f t="shared" si="14"/>
        <v>2.3860931407509334E-2</v>
      </c>
    </row>
    <row r="941" spans="1:3" x14ac:dyDescent="0.35">
      <c r="A941" s="1">
        <v>42275</v>
      </c>
      <c r="B941">
        <v>74.693247999999997</v>
      </c>
      <c r="C941" s="3">
        <f t="shared" si="14"/>
        <v>3.0520132153205815E-2</v>
      </c>
    </row>
    <row r="942" spans="1:3" x14ac:dyDescent="0.35">
      <c r="A942" s="1">
        <v>42276</v>
      </c>
      <c r="B942">
        <v>74.680593000000002</v>
      </c>
      <c r="C942" s="3">
        <f t="shared" si="14"/>
        <v>1.6944064563872985E-4</v>
      </c>
    </row>
    <row r="943" spans="1:3" x14ac:dyDescent="0.35">
      <c r="A943" s="1">
        <v>42277</v>
      </c>
      <c r="B943">
        <v>74.777934000000002</v>
      </c>
      <c r="C943" s="3">
        <f t="shared" si="14"/>
        <v>-1.3025822710455159E-3</v>
      </c>
    </row>
    <row r="944" spans="1:3" x14ac:dyDescent="0.35">
      <c r="A944" s="1">
        <v>42278</v>
      </c>
      <c r="B944">
        <v>75.069962000000004</v>
      </c>
      <c r="C944" s="3">
        <f t="shared" si="14"/>
        <v>-3.8976639311911754E-3</v>
      </c>
    </row>
    <row r="945" spans="1:3" x14ac:dyDescent="0.35">
      <c r="A945" s="1">
        <v>42279</v>
      </c>
      <c r="B945">
        <v>76.530088000000006</v>
      </c>
      <c r="C945" s="3">
        <f t="shared" si="14"/>
        <v>-1.9263465306470273E-2</v>
      </c>
    </row>
    <row r="946" spans="1:3" x14ac:dyDescent="0.35">
      <c r="A946" s="1">
        <v>42282</v>
      </c>
      <c r="B946">
        <v>77.435366999999999</v>
      </c>
      <c r="C946" s="3">
        <f t="shared" si="14"/>
        <v>-1.1759643518773899E-2</v>
      </c>
    </row>
    <row r="947" spans="1:3" x14ac:dyDescent="0.35">
      <c r="A947" s="1">
        <v>42283</v>
      </c>
      <c r="B947">
        <v>76.033642999999998</v>
      </c>
      <c r="C947" s="3">
        <f t="shared" si="14"/>
        <v>1.826770082677065E-2</v>
      </c>
    </row>
    <row r="948" spans="1:3" x14ac:dyDescent="0.35">
      <c r="A948" s="1">
        <v>42284</v>
      </c>
      <c r="B948">
        <v>75.488532000000006</v>
      </c>
      <c r="C948" s="3">
        <f t="shared" si="14"/>
        <v>7.1951627108610694E-3</v>
      </c>
    </row>
    <row r="949" spans="1:3" x14ac:dyDescent="0.35">
      <c r="A949" s="1">
        <v>42285</v>
      </c>
      <c r="B949">
        <v>75.634538000000006</v>
      </c>
      <c r="C949" s="3">
        <f t="shared" si="14"/>
        <v>-1.9322800341283752E-3</v>
      </c>
    </row>
    <row r="950" spans="1:3" x14ac:dyDescent="0.35">
      <c r="A950" s="1">
        <v>42286</v>
      </c>
      <c r="B950">
        <v>76.578755000000001</v>
      </c>
      <c r="C950" s="3">
        <f t="shared" si="14"/>
        <v>-1.2406657696200973E-2</v>
      </c>
    </row>
    <row r="951" spans="1:3" x14ac:dyDescent="0.35">
      <c r="A951" s="1">
        <v>42289</v>
      </c>
      <c r="B951">
        <v>77.951277000000005</v>
      </c>
      <c r="C951" s="3">
        <f t="shared" si="14"/>
        <v>-1.7764289257435451E-2</v>
      </c>
    </row>
    <row r="952" spans="1:3" x14ac:dyDescent="0.35">
      <c r="A952" s="1">
        <v>42290</v>
      </c>
      <c r="B952">
        <v>77.951277000000005</v>
      </c>
      <c r="C952" s="3">
        <f t="shared" si="14"/>
        <v>0</v>
      </c>
    </row>
    <row r="953" spans="1:3" x14ac:dyDescent="0.35">
      <c r="A953" s="1">
        <v>42291</v>
      </c>
      <c r="B953">
        <v>76.520352000000003</v>
      </c>
      <c r="C953" s="3">
        <f t="shared" si="14"/>
        <v>1.8527232999921317E-2</v>
      </c>
    </row>
    <row r="954" spans="1:3" x14ac:dyDescent="0.35">
      <c r="A954" s="1">
        <v>42292</v>
      </c>
      <c r="B954">
        <v>77.036261999999994</v>
      </c>
      <c r="C954" s="3">
        <f t="shared" si="14"/>
        <v>-6.7195013974838957E-3</v>
      </c>
    </row>
    <row r="955" spans="1:3" x14ac:dyDescent="0.35">
      <c r="A955" s="1">
        <v>42293</v>
      </c>
      <c r="B955">
        <v>77.999943000000002</v>
      </c>
      <c r="C955" s="3">
        <f t="shared" si="14"/>
        <v>-1.2431849856590738E-2</v>
      </c>
    </row>
    <row r="956" spans="1:3" x14ac:dyDescent="0.35">
      <c r="A956" s="1">
        <v>42296</v>
      </c>
      <c r="B956">
        <v>78.068082000000004</v>
      </c>
      <c r="C956" s="3">
        <f t="shared" si="14"/>
        <v>-8.7319621465642427E-4</v>
      </c>
    </row>
    <row r="957" spans="1:3" x14ac:dyDescent="0.35">
      <c r="A957" s="1">
        <v>42297</v>
      </c>
      <c r="B957">
        <v>76.637164999999996</v>
      </c>
      <c r="C957" s="3">
        <f t="shared" si="14"/>
        <v>1.8499150283682653E-2</v>
      </c>
    </row>
    <row r="958" spans="1:3" x14ac:dyDescent="0.35">
      <c r="A958" s="1">
        <v>42298</v>
      </c>
      <c r="B958">
        <v>75.955768000000006</v>
      </c>
      <c r="C958" s="3">
        <f t="shared" si="14"/>
        <v>8.9309709924778602E-3</v>
      </c>
    </row>
    <row r="959" spans="1:3" x14ac:dyDescent="0.35">
      <c r="A959" s="1">
        <v>42299</v>
      </c>
      <c r="B959">
        <v>75.683211999999997</v>
      </c>
      <c r="C959" s="3">
        <f t="shared" si="14"/>
        <v>3.5948051551324411E-3</v>
      </c>
    </row>
    <row r="960" spans="1:3" x14ac:dyDescent="0.35">
      <c r="A960" s="1">
        <v>42300</v>
      </c>
      <c r="B960">
        <v>78.009680000000003</v>
      </c>
      <c r="C960" s="3">
        <f t="shared" si="14"/>
        <v>-3.0276555850150544E-2</v>
      </c>
    </row>
    <row r="961" spans="1:3" x14ac:dyDescent="0.35">
      <c r="A961" s="1">
        <v>42303</v>
      </c>
      <c r="B961">
        <v>78.661867000000001</v>
      </c>
      <c r="C961" s="3">
        <f t="shared" si="14"/>
        <v>-8.3255802306760884E-3</v>
      </c>
    </row>
    <row r="962" spans="1:3" x14ac:dyDescent="0.35">
      <c r="A962" s="1">
        <v>42304</v>
      </c>
      <c r="B962">
        <v>79.907841000000005</v>
      </c>
      <c r="C962" s="3">
        <f t="shared" si="14"/>
        <v>-1.5715481341965543E-2</v>
      </c>
    </row>
    <row r="963" spans="1:3" x14ac:dyDescent="0.35">
      <c r="A963" s="1">
        <v>42305</v>
      </c>
      <c r="B963">
        <v>80.628174999999999</v>
      </c>
      <c r="C963" s="3">
        <f t="shared" si="14"/>
        <v>-8.9741710592816659E-3</v>
      </c>
    </row>
    <row r="964" spans="1:3" x14ac:dyDescent="0.35">
      <c r="A964" s="1">
        <v>42306</v>
      </c>
      <c r="B964">
        <v>80.803389999999993</v>
      </c>
      <c r="C964" s="3">
        <f t="shared" ref="C964:C1027" si="15">LN(B963)-LN(B964)</f>
        <v>-2.1707659069578611E-3</v>
      </c>
    </row>
    <row r="965" spans="1:3" x14ac:dyDescent="0.35">
      <c r="A965" s="1">
        <v>42307</v>
      </c>
      <c r="B965">
        <v>80.014916999999997</v>
      </c>
      <c r="C965" s="3">
        <f t="shared" si="15"/>
        <v>9.8058403005794048E-3</v>
      </c>
    </row>
    <row r="966" spans="1:3" x14ac:dyDescent="0.35">
      <c r="A966" s="1">
        <v>42310</v>
      </c>
      <c r="B966">
        <v>83.859921</v>
      </c>
      <c r="C966" s="3">
        <f t="shared" si="15"/>
        <v>-4.6934719903995337E-2</v>
      </c>
    </row>
    <row r="967" spans="1:3" x14ac:dyDescent="0.35">
      <c r="A967" s="1">
        <v>42311</v>
      </c>
      <c r="B967">
        <v>84.074073999999996</v>
      </c>
      <c r="C967" s="3">
        <f t="shared" si="15"/>
        <v>-2.5504438941563734E-3</v>
      </c>
    </row>
    <row r="968" spans="1:3" x14ac:dyDescent="0.35">
      <c r="A968" s="1">
        <v>42312</v>
      </c>
      <c r="B968">
        <v>84.278491000000002</v>
      </c>
      <c r="C968" s="3">
        <f t="shared" si="15"/>
        <v>-2.428440581935476E-3</v>
      </c>
    </row>
    <row r="969" spans="1:3" x14ac:dyDescent="0.35">
      <c r="A969" s="1">
        <v>42313</v>
      </c>
      <c r="B969">
        <v>85.855422000000004</v>
      </c>
      <c r="C969" s="3">
        <f t="shared" si="15"/>
        <v>-1.8538057845796985E-2</v>
      </c>
    </row>
    <row r="970" spans="1:3" x14ac:dyDescent="0.35">
      <c r="A970" s="1">
        <v>42314</v>
      </c>
      <c r="B970">
        <v>86.147451000000004</v>
      </c>
      <c r="C970" s="3">
        <f t="shared" si="15"/>
        <v>-3.3956325903803375E-3</v>
      </c>
    </row>
    <row r="971" spans="1:3" x14ac:dyDescent="0.35">
      <c r="A971" s="1">
        <v>42317</v>
      </c>
      <c r="B971">
        <v>85.339511999999999</v>
      </c>
      <c r="C971" s="3">
        <f t="shared" si="15"/>
        <v>9.4228151679276451E-3</v>
      </c>
    </row>
    <row r="972" spans="1:3" x14ac:dyDescent="0.35">
      <c r="A972" s="1">
        <v>42318</v>
      </c>
      <c r="B972">
        <v>85.689943</v>
      </c>
      <c r="C972" s="3">
        <f t="shared" si="15"/>
        <v>-4.0979080520893163E-3</v>
      </c>
    </row>
    <row r="973" spans="1:3" x14ac:dyDescent="0.35">
      <c r="A973" s="1">
        <v>42319</v>
      </c>
      <c r="B973">
        <v>84.901477</v>
      </c>
      <c r="C973" s="3">
        <f t="shared" si="15"/>
        <v>9.2439773887855736E-3</v>
      </c>
    </row>
    <row r="974" spans="1:3" x14ac:dyDescent="0.35">
      <c r="A974" s="1">
        <v>42320</v>
      </c>
      <c r="B974">
        <v>83.217461999999998</v>
      </c>
      <c r="C974" s="3">
        <f t="shared" si="15"/>
        <v>2.003428449038136E-2</v>
      </c>
    </row>
    <row r="975" spans="1:3" x14ac:dyDescent="0.35">
      <c r="A975" s="1">
        <v>42321</v>
      </c>
      <c r="B975">
        <v>83.227198000000001</v>
      </c>
      <c r="C975" s="3">
        <f t="shared" si="15"/>
        <v>-1.1698783260616352E-4</v>
      </c>
    </row>
    <row r="976" spans="1:3" x14ac:dyDescent="0.35">
      <c r="A976" s="1">
        <v>42324</v>
      </c>
      <c r="B976">
        <v>83.898858000000004</v>
      </c>
      <c r="C976" s="3">
        <f t="shared" si="15"/>
        <v>-8.0378084925554205E-3</v>
      </c>
    </row>
    <row r="977" spans="1:3" x14ac:dyDescent="0.35">
      <c r="A977" s="1">
        <v>42325</v>
      </c>
      <c r="B977">
        <v>84.414769000000007</v>
      </c>
      <c r="C977" s="3">
        <f t="shared" si="15"/>
        <v>-6.130372506598647E-3</v>
      </c>
    </row>
    <row r="978" spans="1:3" x14ac:dyDescent="0.35">
      <c r="A978" s="1">
        <v>42326</v>
      </c>
      <c r="B978">
        <v>86.244791000000006</v>
      </c>
      <c r="C978" s="3">
        <f t="shared" si="15"/>
        <v>-2.1447285439838204E-2</v>
      </c>
    </row>
    <row r="979" spans="1:3" x14ac:dyDescent="0.35">
      <c r="A979" s="1">
        <v>42327</v>
      </c>
      <c r="B979">
        <v>85.037755000000004</v>
      </c>
      <c r="C979" s="3">
        <f t="shared" si="15"/>
        <v>1.4094325541030628E-2</v>
      </c>
    </row>
    <row r="980" spans="1:3" x14ac:dyDescent="0.35">
      <c r="A980" s="1">
        <v>42328</v>
      </c>
      <c r="B980">
        <v>85.261636999999993</v>
      </c>
      <c r="C980" s="3">
        <f t="shared" si="15"/>
        <v>-2.6292769028382068E-3</v>
      </c>
    </row>
    <row r="981" spans="1:3" x14ac:dyDescent="0.35">
      <c r="A981" s="1">
        <v>42331</v>
      </c>
      <c r="B981">
        <v>85.008554000000004</v>
      </c>
      <c r="C981" s="3">
        <f t="shared" si="15"/>
        <v>2.9727245255326551E-3</v>
      </c>
    </row>
    <row r="982" spans="1:3" x14ac:dyDescent="0.35">
      <c r="A982" s="1">
        <v>42332</v>
      </c>
      <c r="B982">
        <v>84.453705999999997</v>
      </c>
      <c r="C982" s="3">
        <f t="shared" si="15"/>
        <v>6.5483604751035429E-3</v>
      </c>
    </row>
    <row r="983" spans="1:3" x14ac:dyDescent="0.35">
      <c r="A983" s="1">
        <v>42333</v>
      </c>
      <c r="B983">
        <v>84.667859000000007</v>
      </c>
      <c r="C983" s="3">
        <f t="shared" si="15"/>
        <v>-2.5325346824933703E-3</v>
      </c>
    </row>
    <row r="984" spans="1:3" x14ac:dyDescent="0.35">
      <c r="A984" s="1">
        <v>42335</v>
      </c>
      <c r="B984">
        <v>84.969616000000002</v>
      </c>
      <c r="C984" s="3">
        <f t="shared" si="15"/>
        <v>-3.5576728347201936E-3</v>
      </c>
    </row>
    <row r="985" spans="1:3" x14ac:dyDescent="0.35">
      <c r="A985" s="1">
        <v>42338</v>
      </c>
      <c r="B985">
        <v>84.541309999999996</v>
      </c>
      <c r="C985" s="3">
        <f t="shared" si="15"/>
        <v>5.0534431211914921E-3</v>
      </c>
    </row>
    <row r="986" spans="1:3" x14ac:dyDescent="0.35">
      <c r="A986" s="1">
        <v>42339</v>
      </c>
      <c r="B986">
        <v>86.546554999999998</v>
      </c>
      <c r="C986" s="3">
        <f t="shared" si="15"/>
        <v>-2.3442186606328796E-2</v>
      </c>
    </row>
    <row r="987" spans="1:3" x14ac:dyDescent="0.35">
      <c r="A987" s="1">
        <v>42340</v>
      </c>
      <c r="B987">
        <v>84.969616000000002</v>
      </c>
      <c r="C987" s="3">
        <f t="shared" si="15"/>
        <v>1.8388743485137304E-2</v>
      </c>
    </row>
    <row r="988" spans="1:3" x14ac:dyDescent="0.35">
      <c r="A988" s="1">
        <v>42341</v>
      </c>
      <c r="B988">
        <v>84.005934999999994</v>
      </c>
      <c r="C988" s="3">
        <f t="shared" si="15"/>
        <v>1.1406282653864785E-2</v>
      </c>
    </row>
    <row r="989" spans="1:3" x14ac:dyDescent="0.35">
      <c r="A989" s="1">
        <v>42342</v>
      </c>
      <c r="B989">
        <v>86.089048000000005</v>
      </c>
      <c r="C989" s="3">
        <f t="shared" si="15"/>
        <v>-2.4494751304520612E-2</v>
      </c>
    </row>
    <row r="990" spans="1:3" x14ac:dyDescent="0.35">
      <c r="A990" s="1">
        <v>42345</v>
      </c>
      <c r="B990">
        <v>86.381068999999997</v>
      </c>
      <c r="C990" s="3">
        <f t="shared" si="15"/>
        <v>-3.3863405920655509E-3</v>
      </c>
    </row>
    <row r="991" spans="1:3" x14ac:dyDescent="0.35">
      <c r="A991" s="1">
        <v>42346</v>
      </c>
      <c r="B991">
        <v>86.196123999999998</v>
      </c>
      <c r="C991" s="3">
        <f t="shared" si="15"/>
        <v>2.1433315444072676E-3</v>
      </c>
    </row>
    <row r="992" spans="1:3" x14ac:dyDescent="0.35">
      <c r="A992" s="1">
        <v>42347</v>
      </c>
      <c r="B992">
        <v>85.183768999999998</v>
      </c>
      <c r="C992" s="3">
        <f t="shared" si="15"/>
        <v>1.1814300469357164E-2</v>
      </c>
    </row>
    <row r="993" spans="1:3" x14ac:dyDescent="0.35">
      <c r="A993" s="1">
        <v>42348</v>
      </c>
      <c r="B993">
        <v>84.823601999999994</v>
      </c>
      <c r="C993" s="3">
        <f t="shared" si="15"/>
        <v>4.2370814479033569E-3</v>
      </c>
    </row>
    <row r="994" spans="1:3" x14ac:dyDescent="0.35">
      <c r="A994" s="1">
        <v>42349</v>
      </c>
      <c r="B994">
        <v>83.616566000000006</v>
      </c>
      <c r="C994" s="3">
        <f t="shared" si="15"/>
        <v>1.4332171189495924E-2</v>
      </c>
    </row>
    <row r="995" spans="1:3" x14ac:dyDescent="0.35">
      <c r="A995" s="1">
        <v>42352</v>
      </c>
      <c r="B995">
        <v>84.220080999999993</v>
      </c>
      <c r="C995" s="3">
        <f t="shared" si="15"/>
        <v>-7.1917261454101933E-3</v>
      </c>
    </row>
    <row r="996" spans="1:3" x14ac:dyDescent="0.35">
      <c r="A996" s="1">
        <v>42353</v>
      </c>
      <c r="B996">
        <v>84.375831000000005</v>
      </c>
      <c r="C996" s="3">
        <f t="shared" si="15"/>
        <v>-1.8476135329619225E-3</v>
      </c>
    </row>
    <row r="997" spans="1:3" x14ac:dyDescent="0.35">
      <c r="A997" s="1">
        <v>42354</v>
      </c>
      <c r="B997">
        <v>85.874894999999995</v>
      </c>
      <c r="C997" s="3">
        <f t="shared" si="15"/>
        <v>-1.76105298012601E-2</v>
      </c>
    </row>
    <row r="998" spans="1:3" x14ac:dyDescent="0.35">
      <c r="A998" s="1">
        <v>42355</v>
      </c>
      <c r="B998">
        <v>85.621803999999997</v>
      </c>
      <c r="C998" s="3">
        <f t="shared" si="15"/>
        <v>2.9515574960141677E-3</v>
      </c>
    </row>
    <row r="999" spans="1:3" x14ac:dyDescent="0.35">
      <c r="A999" s="1">
        <v>42356</v>
      </c>
      <c r="B999">
        <v>84.307692000000003</v>
      </c>
      <c r="C999" s="3">
        <f t="shared" si="15"/>
        <v>1.5466863941539621E-2</v>
      </c>
    </row>
    <row r="1000" spans="1:3" x14ac:dyDescent="0.35">
      <c r="A1000" s="1">
        <v>42359</v>
      </c>
      <c r="B1000">
        <v>85.709416000000004</v>
      </c>
      <c r="C1000" s="3">
        <f t="shared" si="15"/>
        <v>-1.6489584816772762E-2</v>
      </c>
    </row>
    <row r="1001" spans="1:3" x14ac:dyDescent="0.35">
      <c r="A1001" s="1">
        <v>42360</v>
      </c>
      <c r="B1001">
        <v>86.507617999999994</v>
      </c>
      <c r="C1001" s="3">
        <f t="shared" si="15"/>
        <v>-9.2697882105552409E-3</v>
      </c>
    </row>
    <row r="1002" spans="1:3" x14ac:dyDescent="0.35">
      <c r="A1002" s="1">
        <v>42361</v>
      </c>
      <c r="B1002">
        <v>87.266881999999995</v>
      </c>
      <c r="C1002" s="3">
        <f t="shared" si="15"/>
        <v>-8.7385529129964112E-3</v>
      </c>
    </row>
    <row r="1003" spans="1:3" x14ac:dyDescent="0.35">
      <c r="A1003" s="1">
        <v>42362</v>
      </c>
      <c r="B1003">
        <v>87.325284999999994</v>
      </c>
      <c r="C1003" s="3">
        <f t="shared" si="15"/>
        <v>-6.6902202065399763E-4</v>
      </c>
    </row>
    <row r="1004" spans="1:3" x14ac:dyDescent="0.35">
      <c r="A1004" s="1">
        <v>42366</v>
      </c>
      <c r="B1004">
        <v>88.084548999999996</v>
      </c>
      <c r="C1004" s="3">
        <f t="shared" si="15"/>
        <v>-8.6570829537357952E-3</v>
      </c>
    </row>
    <row r="1005" spans="1:3" x14ac:dyDescent="0.35">
      <c r="A1005" s="1">
        <v>42367</v>
      </c>
      <c r="B1005">
        <v>88.434979999999996</v>
      </c>
      <c r="C1005" s="3">
        <f t="shared" si="15"/>
        <v>-3.9704554204256226E-3</v>
      </c>
    </row>
    <row r="1006" spans="1:3" x14ac:dyDescent="0.35">
      <c r="A1006" s="1">
        <v>42368</v>
      </c>
      <c r="B1006">
        <v>88.510256999999996</v>
      </c>
      <c r="C1006" s="3">
        <f t="shared" si="15"/>
        <v>-8.5085087135006177E-4</v>
      </c>
    </row>
    <row r="1007" spans="1:3" x14ac:dyDescent="0.35">
      <c r="A1007" s="1">
        <v>42369</v>
      </c>
      <c r="B1007">
        <v>87.268724000000006</v>
      </c>
      <c r="C1007" s="3">
        <f t="shared" si="15"/>
        <v>1.4126303825199749E-2</v>
      </c>
    </row>
    <row r="1008" spans="1:3" x14ac:dyDescent="0.35">
      <c r="A1008" s="1">
        <v>42373</v>
      </c>
      <c r="B1008">
        <v>85.978316000000007</v>
      </c>
      <c r="C1008" s="3">
        <f t="shared" si="15"/>
        <v>1.4897014851971591E-2</v>
      </c>
    </row>
    <row r="1009" spans="1:3" x14ac:dyDescent="0.35">
      <c r="A1009" s="1">
        <v>42374</v>
      </c>
      <c r="B1009">
        <v>87.669535999999994</v>
      </c>
      <c r="C1009" s="3">
        <f t="shared" si="15"/>
        <v>-1.9479348085954307E-2</v>
      </c>
    </row>
    <row r="1010" spans="1:3" x14ac:dyDescent="0.35">
      <c r="A1010" s="1">
        <v>42375</v>
      </c>
      <c r="B1010">
        <v>85.284233999999998</v>
      </c>
      <c r="C1010" s="3">
        <f t="shared" si="15"/>
        <v>2.7584865609322939E-2</v>
      </c>
    </row>
    <row r="1011" spans="1:3" x14ac:dyDescent="0.35">
      <c r="A1011" s="1">
        <v>42376</v>
      </c>
      <c r="B1011">
        <v>83.094453000000001</v>
      </c>
      <c r="C1011" s="3">
        <f t="shared" si="15"/>
        <v>2.6011658671803772E-2</v>
      </c>
    </row>
    <row r="1012" spans="1:3" x14ac:dyDescent="0.35">
      <c r="A1012" s="1">
        <v>42377</v>
      </c>
      <c r="B1012">
        <v>81.980009999999993</v>
      </c>
      <c r="C1012" s="3">
        <f t="shared" si="15"/>
        <v>1.3502511673779694E-2</v>
      </c>
    </row>
    <row r="1013" spans="1:3" x14ac:dyDescent="0.35">
      <c r="A1013" s="1">
        <v>42380</v>
      </c>
      <c r="B1013">
        <v>77.492906000000005</v>
      </c>
      <c r="C1013" s="3">
        <f t="shared" si="15"/>
        <v>5.6289040371352961E-2</v>
      </c>
    </row>
    <row r="1014" spans="1:3" x14ac:dyDescent="0.35">
      <c r="A1014" s="1">
        <v>42381</v>
      </c>
      <c r="B1014">
        <v>78.099008999999995</v>
      </c>
      <c r="C1014" s="3">
        <f t="shared" si="15"/>
        <v>-7.7909712188981572E-3</v>
      </c>
    </row>
    <row r="1015" spans="1:3" x14ac:dyDescent="0.35">
      <c r="A1015" s="1">
        <v>42382</v>
      </c>
      <c r="B1015">
        <v>76.417567000000005</v>
      </c>
      <c r="C1015" s="3">
        <f t="shared" si="15"/>
        <v>2.1764763608150162E-2</v>
      </c>
    </row>
    <row r="1016" spans="1:3" x14ac:dyDescent="0.35">
      <c r="A1016" s="1">
        <v>42383</v>
      </c>
      <c r="B1016">
        <v>79.946637999999993</v>
      </c>
      <c r="C1016" s="3">
        <f t="shared" si="15"/>
        <v>-4.5146782817181652E-2</v>
      </c>
    </row>
    <row r="1017" spans="1:3" x14ac:dyDescent="0.35">
      <c r="A1017" s="1">
        <v>42384</v>
      </c>
      <c r="B1017">
        <v>79.418743000000006</v>
      </c>
      <c r="C1017" s="3">
        <f t="shared" si="15"/>
        <v>6.6249887834235466E-3</v>
      </c>
    </row>
    <row r="1018" spans="1:3" x14ac:dyDescent="0.35">
      <c r="A1018" s="1">
        <v>42388</v>
      </c>
      <c r="B1018">
        <v>79.751125000000002</v>
      </c>
      <c r="C1018" s="3">
        <f t="shared" si="15"/>
        <v>-4.176449818221073E-3</v>
      </c>
    </row>
    <row r="1019" spans="1:3" x14ac:dyDescent="0.35">
      <c r="A1019" s="1">
        <v>42389</v>
      </c>
      <c r="B1019">
        <v>78.480266</v>
      </c>
      <c r="C1019" s="3">
        <f t="shared" si="15"/>
        <v>1.6063643498593017E-2</v>
      </c>
    </row>
    <row r="1020" spans="1:3" x14ac:dyDescent="0.35">
      <c r="A1020" s="1">
        <v>42390</v>
      </c>
      <c r="B1020">
        <v>78.284751999999997</v>
      </c>
      <c r="C1020" s="3">
        <f t="shared" si="15"/>
        <v>2.4943588035837294E-3</v>
      </c>
    </row>
    <row r="1021" spans="1:3" x14ac:dyDescent="0.35">
      <c r="A1021" s="1">
        <v>42391</v>
      </c>
      <c r="B1021">
        <v>79.760895000000005</v>
      </c>
      <c r="C1021" s="3">
        <f t="shared" si="15"/>
        <v>-1.8680500907763964E-2</v>
      </c>
    </row>
    <row r="1022" spans="1:3" x14ac:dyDescent="0.35">
      <c r="A1022" s="1">
        <v>42394</v>
      </c>
      <c r="B1022">
        <v>79.379638999999997</v>
      </c>
      <c r="C1022" s="3">
        <f t="shared" si="15"/>
        <v>4.7914471545622561E-3</v>
      </c>
    </row>
    <row r="1023" spans="1:3" x14ac:dyDescent="0.35">
      <c r="A1023" s="1">
        <v>42395</v>
      </c>
      <c r="B1023">
        <v>80.855789999999999</v>
      </c>
      <c r="C1023" s="3">
        <f t="shared" si="15"/>
        <v>-1.8425297959579368E-2</v>
      </c>
    </row>
    <row r="1024" spans="1:3" x14ac:dyDescent="0.35">
      <c r="A1024" s="1">
        <v>42396</v>
      </c>
      <c r="B1024">
        <v>79.917311999999995</v>
      </c>
      <c r="C1024" s="3">
        <f t="shared" si="15"/>
        <v>1.167469741809235E-2</v>
      </c>
    </row>
    <row r="1025" spans="1:3" x14ac:dyDescent="0.35">
      <c r="A1025" s="1">
        <v>42397</v>
      </c>
      <c r="B1025">
        <v>77.228961999999996</v>
      </c>
      <c r="C1025" s="3">
        <f t="shared" si="15"/>
        <v>3.4217958023103456E-2</v>
      </c>
    </row>
    <row r="1026" spans="1:3" x14ac:dyDescent="0.35">
      <c r="A1026" s="1">
        <v>42398</v>
      </c>
      <c r="B1026">
        <v>79.545833999999999</v>
      </c>
      <c r="C1026" s="3">
        <f t="shared" si="15"/>
        <v>-2.9558841715642714E-2</v>
      </c>
    </row>
    <row r="1027" spans="1:3" x14ac:dyDescent="0.35">
      <c r="A1027" s="1">
        <v>42401</v>
      </c>
      <c r="B1027">
        <v>78.011031000000003</v>
      </c>
      <c r="C1027" s="3">
        <f t="shared" si="15"/>
        <v>1.9483144066366087E-2</v>
      </c>
    </row>
    <row r="1028" spans="1:3" x14ac:dyDescent="0.35">
      <c r="A1028" s="1">
        <v>42402</v>
      </c>
      <c r="B1028">
        <v>75.987437</v>
      </c>
      <c r="C1028" s="3">
        <f t="shared" ref="C1028:C1091" si="16">LN(B1027)-LN(B1028)</f>
        <v>2.6282215776448403E-2</v>
      </c>
    </row>
    <row r="1029" spans="1:3" x14ac:dyDescent="0.35">
      <c r="A1029" s="1">
        <v>42403</v>
      </c>
      <c r="B1029">
        <v>75.596401999999998</v>
      </c>
      <c r="C1029" s="3">
        <f t="shared" si="16"/>
        <v>5.1593345304352667E-3</v>
      </c>
    </row>
    <row r="1030" spans="1:3" x14ac:dyDescent="0.35">
      <c r="A1030" s="1">
        <v>42404</v>
      </c>
      <c r="B1030">
        <v>74.882763999999995</v>
      </c>
      <c r="C1030" s="3">
        <f t="shared" si="16"/>
        <v>9.4849455790777526E-3</v>
      </c>
    </row>
    <row r="1031" spans="1:3" x14ac:dyDescent="0.35">
      <c r="A1031" s="1">
        <v>42405</v>
      </c>
      <c r="B1031">
        <v>74.892542000000006</v>
      </c>
      <c r="C1031" s="3">
        <f t="shared" si="16"/>
        <v>-1.3056892053864289E-4</v>
      </c>
    </row>
    <row r="1032" spans="1:3" x14ac:dyDescent="0.35">
      <c r="A1032" s="1">
        <v>42408</v>
      </c>
      <c r="B1032">
        <v>74.452633000000006</v>
      </c>
      <c r="C1032" s="3">
        <f t="shared" si="16"/>
        <v>5.8911882796754966E-3</v>
      </c>
    </row>
    <row r="1033" spans="1:3" x14ac:dyDescent="0.35">
      <c r="A1033" s="1">
        <v>42409</v>
      </c>
      <c r="B1033">
        <v>74.931646000000001</v>
      </c>
      <c r="C1033" s="3">
        <f t="shared" si="16"/>
        <v>-6.4131867821863864E-3</v>
      </c>
    </row>
    <row r="1034" spans="1:3" x14ac:dyDescent="0.35">
      <c r="A1034" s="1">
        <v>42410</v>
      </c>
      <c r="B1034">
        <v>76.466449999999995</v>
      </c>
      <c r="C1034" s="3">
        <f t="shared" si="16"/>
        <v>-2.0275771240203966E-2</v>
      </c>
    </row>
    <row r="1035" spans="1:3" x14ac:dyDescent="0.35">
      <c r="A1035" s="1">
        <v>42411</v>
      </c>
      <c r="B1035">
        <v>75.391110999999995</v>
      </c>
      <c r="C1035" s="3">
        <f t="shared" si="16"/>
        <v>1.416270572700018E-2</v>
      </c>
    </row>
    <row r="1036" spans="1:3" x14ac:dyDescent="0.35">
      <c r="A1036" s="1">
        <v>42412</v>
      </c>
      <c r="B1036">
        <v>77.082323000000002</v>
      </c>
      <c r="C1036" s="3">
        <f t="shared" si="16"/>
        <v>-2.2184603793993674E-2</v>
      </c>
    </row>
    <row r="1037" spans="1:3" x14ac:dyDescent="0.35">
      <c r="A1037" s="1">
        <v>42416</v>
      </c>
      <c r="B1037">
        <v>77.981696999999997</v>
      </c>
      <c r="C1037" s="3">
        <f t="shared" si="16"/>
        <v>-1.1600164696416115E-2</v>
      </c>
    </row>
    <row r="1038" spans="1:3" x14ac:dyDescent="0.35">
      <c r="A1038" s="1">
        <v>42417</v>
      </c>
      <c r="B1038">
        <v>79.164576999999994</v>
      </c>
      <c r="C1038" s="3">
        <f t="shared" si="16"/>
        <v>-1.5054793360820717E-2</v>
      </c>
    </row>
    <row r="1039" spans="1:3" x14ac:dyDescent="0.35">
      <c r="A1039" s="1">
        <v>42418</v>
      </c>
      <c r="B1039">
        <v>79.184126000000006</v>
      </c>
      <c r="C1039" s="3">
        <f t="shared" si="16"/>
        <v>-2.4691077007865658E-4</v>
      </c>
    </row>
    <row r="1040" spans="1:3" x14ac:dyDescent="0.35">
      <c r="A1040" s="1">
        <v>42419</v>
      </c>
      <c r="B1040">
        <v>79.017938999999998</v>
      </c>
      <c r="C1040" s="3">
        <f t="shared" si="16"/>
        <v>2.1009468002679554E-3</v>
      </c>
    </row>
    <row r="1041" spans="1:3" x14ac:dyDescent="0.35">
      <c r="A1041" s="1">
        <v>42422</v>
      </c>
      <c r="B1041">
        <v>79.633812000000006</v>
      </c>
      <c r="C1041" s="3">
        <f t="shared" si="16"/>
        <v>-7.7638738902559012E-3</v>
      </c>
    </row>
    <row r="1042" spans="1:3" x14ac:dyDescent="0.35">
      <c r="A1042" s="1">
        <v>42423</v>
      </c>
      <c r="B1042">
        <v>79.379638999999997</v>
      </c>
      <c r="C1042" s="3">
        <f t="shared" si="16"/>
        <v>3.1968769292491928E-3</v>
      </c>
    </row>
    <row r="1043" spans="1:3" x14ac:dyDescent="0.35">
      <c r="A1043" s="1">
        <v>42424</v>
      </c>
      <c r="B1043">
        <v>80.298568000000003</v>
      </c>
      <c r="C1043" s="3">
        <f t="shared" si="16"/>
        <v>-1.1509888068371055E-2</v>
      </c>
    </row>
    <row r="1044" spans="1:3" x14ac:dyDescent="0.35">
      <c r="A1044" s="1">
        <v>42425</v>
      </c>
      <c r="B1044">
        <v>80.816686000000004</v>
      </c>
      <c r="C1044" s="3">
        <f t="shared" si="16"/>
        <v>-6.4316664398802459E-3</v>
      </c>
    </row>
    <row r="1045" spans="1:3" x14ac:dyDescent="0.35">
      <c r="A1045" s="1">
        <v>42426</v>
      </c>
      <c r="B1045">
        <v>81.168616</v>
      </c>
      <c r="C1045" s="3">
        <f t="shared" si="16"/>
        <v>-4.3452158854435652E-3</v>
      </c>
    </row>
    <row r="1046" spans="1:3" x14ac:dyDescent="0.35">
      <c r="A1046" s="1">
        <v>42429</v>
      </c>
      <c r="B1046">
        <v>79.868430000000004</v>
      </c>
      <c r="C1046" s="3">
        <f t="shared" si="16"/>
        <v>1.614801419968348E-2</v>
      </c>
    </row>
    <row r="1047" spans="1:3" x14ac:dyDescent="0.35">
      <c r="A1047" s="1">
        <v>42430</v>
      </c>
      <c r="B1047">
        <v>81.021977000000007</v>
      </c>
      <c r="C1047" s="3">
        <f t="shared" si="16"/>
        <v>-1.4339783065644873E-2</v>
      </c>
    </row>
    <row r="1048" spans="1:3" x14ac:dyDescent="0.35">
      <c r="A1048" s="1">
        <v>42431</v>
      </c>
      <c r="B1048">
        <v>81.295705999999996</v>
      </c>
      <c r="C1048" s="3">
        <f t="shared" si="16"/>
        <v>-3.3727595715342673E-3</v>
      </c>
    </row>
    <row r="1049" spans="1:3" x14ac:dyDescent="0.35">
      <c r="A1049" s="1">
        <v>42432</v>
      </c>
      <c r="B1049">
        <v>81.735614999999996</v>
      </c>
      <c r="C1049" s="3">
        <f t="shared" si="16"/>
        <v>-5.396632560507264E-3</v>
      </c>
    </row>
    <row r="1050" spans="1:3" x14ac:dyDescent="0.35">
      <c r="A1050" s="1">
        <v>42433</v>
      </c>
      <c r="B1050">
        <v>81.637857999999994</v>
      </c>
      <c r="C1050" s="3">
        <f t="shared" si="16"/>
        <v>1.1967305324658284E-3</v>
      </c>
    </row>
    <row r="1051" spans="1:3" x14ac:dyDescent="0.35">
      <c r="A1051" s="1">
        <v>42436</v>
      </c>
      <c r="B1051">
        <v>82.263509999999997</v>
      </c>
      <c r="C1051" s="3">
        <f t="shared" si="16"/>
        <v>-7.6345310174161796E-3</v>
      </c>
    </row>
    <row r="1052" spans="1:3" x14ac:dyDescent="0.35">
      <c r="A1052" s="1">
        <v>42437</v>
      </c>
      <c r="B1052">
        <v>80.855789999999999</v>
      </c>
      <c r="C1052" s="3">
        <f t="shared" si="16"/>
        <v>1.7260433917068774E-2</v>
      </c>
    </row>
    <row r="1053" spans="1:3" x14ac:dyDescent="0.35">
      <c r="A1053" s="1">
        <v>42438</v>
      </c>
      <c r="B1053">
        <v>81.315253999999996</v>
      </c>
      <c r="C1053" s="3">
        <f t="shared" si="16"/>
        <v>-5.6664274713211782E-3</v>
      </c>
    </row>
    <row r="1054" spans="1:3" x14ac:dyDescent="0.35">
      <c r="A1054" s="1">
        <v>42439</v>
      </c>
      <c r="B1054">
        <v>80.474532999999994</v>
      </c>
      <c r="C1054" s="3">
        <f t="shared" si="16"/>
        <v>1.0392850906844942E-2</v>
      </c>
    </row>
    <row r="1055" spans="1:3" x14ac:dyDescent="0.35">
      <c r="A1055" s="1">
        <v>42440</v>
      </c>
      <c r="B1055">
        <v>81.999559000000005</v>
      </c>
      <c r="C1055" s="3">
        <f t="shared" si="16"/>
        <v>-1.8773095077400548E-2</v>
      </c>
    </row>
    <row r="1056" spans="1:3" x14ac:dyDescent="0.35">
      <c r="A1056" s="1">
        <v>42443</v>
      </c>
      <c r="B1056">
        <v>81.735614999999996</v>
      </c>
      <c r="C1056" s="3">
        <f t="shared" si="16"/>
        <v>3.224038209758362E-3</v>
      </c>
    </row>
    <row r="1057" spans="1:3" x14ac:dyDescent="0.35">
      <c r="A1057" s="1">
        <v>42444</v>
      </c>
      <c r="B1057">
        <v>78.626903999999996</v>
      </c>
      <c r="C1057" s="3">
        <f t="shared" si="16"/>
        <v>3.8775900047639311E-2</v>
      </c>
    </row>
    <row r="1058" spans="1:3" x14ac:dyDescent="0.35">
      <c r="A1058" s="1">
        <v>42445</v>
      </c>
      <c r="B1058">
        <v>79.281881999999996</v>
      </c>
      <c r="C1058" s="3">
        <f t="shared" si="16"/>
        <v>-8.2956974441925624E-3</v>
      </c>
    </row>
    <row r="1059" spans="1:3" x14ac:dyDescent="0.35">
      <c r="A1059" s="1">
        <v>42446</v>
      </c>
      <c r="B1059">
        <v>77.952370999999999</v>
      </c>
      <c r="C1059" s="3">
        <f t="shared" si="16"/>
        <v>1.6911616412673247E-2</v>
      </c>
    </row>
    <row r="1060" spans="1:3" x14ac:dyDescent="0.35">
      <c r="A1060" s="1">
        <v>42447</v>
      </c>
      <c r="B1060">
        <v>79.047264999999996</v>
      </c>
      <c r="C1060" s="3">
        <f t="shared" si="16"/>
        <v>-1.3947952726340418E-2</v>
      </c>
    </row>
    <row r="1061" spans="1:3" x14ac:dyDescent="0.35">
      <c r="A1061" s="1">
        <v>42450</v>
      </c>
      <c r="B1061">
        <v>79.037486999999999</v>
      </c>
      <c r="C1061" s="3">
        <f t="shared" si="16"/>
        <v>1.2370579564091599E-4</v>
      </c>
    </row>
    <row r="1062" spans="1:3" x14ac:dyDescent="0.35">
      <c r="A1062" s="1">
        <v>42451</v>
      </c>
      <c r="B1062">
        <v>79.340541999999999</v>
      </c>
      <c r="C1062" s="3">
        <f t="shared" si="16"/>
        <v>-3.8269875157279643E-3</v>
      </c>
    </row>
    <row r="1063" spans="1:3" x14ac:dyDescent="0.35">
      <c r="A1063" s="1">
        <v>42452</v>
      </c>
      <c r="B1063">
        <v>79.457847000000001</v>
      </c>
      <c r="C1063" s="3">
        <f t="shared" si="16"/>
        <v>-1.4774082038977454E-3</v>
      </c>
    </row>
    <row r="1064" spans="1:3" x14ac:dyDescent="0.35">
      <c r="A1064" s="1">
        <v>42453</v>
      </c>
      <c r="B1064">
        <v>79.653368</v>
      </c>
      <c r="C1064" s="3">
        <f t="shared" si="16"/>
        <v>-2.4576658334760637E-3</v>
      </c>
    </row>
    <row r="1065" spans="1:3" x14ac:dyDescent="0.35">
      <c r="A1065" s="1">
        <v>42457</v>
      </c>
      <c r="B1065">
        <v>78.959278999999995</v>
      </c>
      <c r="C1065" s="3">
        <f t="shared" si="16"/>
        <v>8.7520565810708106E-3</v>
      </c>
    </row>
    <row r="1066" spans="1:3" x14ac:dyDescent="0.35">
      <c r="A1066" s="1">
        <v>42458</v>
      </c>
      <c r="B1066">
        <v>79.985742000000002</v>
      </c>
      <c r="C1066" s="3">
        <f t="shared" si="16"/>
        <v>-1.2916129912055929E-2</v>
      </c>
    </row>
    <row r="1067" spans="1:3" x14ac:dyDescent="0.35">
      <c r="A1067" s="1">
        <v>42459</v>
      </c>
      <c r="B1067">
        <v>80.326573999999994</v>
      </c>
      <c r="C1067" s="3">
        <f t="shared" si="16"/>
        <v>-4.2521064137295284E-3</v>
      </c>
    </row>
    <row r="1068" spans="1:3" x14ac:dyDescent="0.35">
      <c r="A1068" s="1">
        <v>42460</v>
      </c>
      <c r="B1068">
        <v>80.493550999999997</v>
      </c>
      <c r="C1068" s="3">
        <f t="shared" si="16"/>
        <v>-2.0765692105051414E-3</v>
      </c>
    </row>
    <row r="1069" spans="1:3" x14ac:dyDescent="0.35">
      <c r="A1069" s="1">
        <v>42461</v>
      </c>
      <c r="B1069">
        <v>80.699825000000004</v>
      </c>
      <c r="C1069" s="3">
        <f t="shared" si="16"/>
        <v>-2.5593373339960479E-3</v>
      </c>
    </row>
    <row r="1070" spans="1:3" x14ac:dyDescent="0.35">
      <c r="A1070" s="1">
        <v>42464</v>
      </c>
      <c r="B1070">
        <v>81.65258</v>
      </c>
      <c r="C1070" s="3">
        <f t="shared" si="16"/>
        <v>-1.173701045447384E-2</v>
      </c>
    </row>
    <row r="1071" spans="1:3" x14ac:dyDescent="0.35">
      <c r="A1071" s="1">
        <v>42465</v>
      </c>
      <c r="B1071">
        <v>79.864925999999997</v>
      </c>
      <c r="C1071" s="3">
        <f t="shared" si="16"/>
        <v>2.2136634524708931E-2</v>
      </c>
    </row>
    <row r="1072" spans="1:3" x14ac:dyDescent="0.35">
      <c r="A1072" s="1">
        <v>42466</v>
      </c>
      <c r="B1072">
        <v>82.566051999999999</v>
      </c>
      <c r="C1072" s="3">
        <f t="shared" si="16"/>
        <v>-3.3261820632278116E-2</v>
      </c>
    </row>
    <row r="1073" spans="1:3" x14ac:dyDescent="0.35">
      <c r="A1073" s="1">
        <v>42467</v>
      </c>
      <c r="B1073">
        <v>82.271388000000002</v>
      </c>
      <c r="C1073" s="3">
        <f t="shared" si="16"/>
        <v>3.5752109941711296E-3</v>
      </c>
    </row>
    <row r="1074" spans="1:3" x14ac:dyDescent="0.35">
      <c r="A1074" s="1">
        <v>42468</v>
      </c>
      <c r="B1074">
        <v>81.524893000000006</v>
      </c>
      <c r="C1074" s="3">
        <f t="shared" si="16"/>
        <v>9.1149831223340527E-3</v>
      </c>
    </row>
    <row r="1075" spans="1:3" x14ac:dyDescent="0.35">
      <c r="A1075" s="1">
        <v>42471</v>
      </c>
      <c r="B1075">
        <v>80.739108000000002</v>
      </c>
      <c r="C1075" s="3">
        <f t="shared" si="16"/>
        <v>9.6853416376978529E-3</v>
      </c>
    </row>
    <row r="1076" spans="1:3" x14ac:dyDescent="0.35">
      <c r="A1076" s="1">
        <v>42472</v>
      </c>
      <c r="B1076">
        <v>81.092709999999997</v>
      </c>
      <c r="C1076" s="3">
        <f t="shared" si="16"/>
        <v>-4.3700004992235364E-3</v>
      </c>
    </row>
    <row r="1077" spans="1:3" x14ac:dyDescent="0.35">
      <c r="A1077" s="1">
        <v>42473</v>
      </c>
      <c r="B1077">
        <v>82.379433000000006</v>
      </c>
      <c r="C1077" s="3">
        <f t="shared" si="16"/>
        <v>-1.574273819050731E-2</v>
      </c>
    </row>
    <row r="1078" spans="1:3" x14ac:dyDescent="0.35">
      <c r="A1078" s="1">
        <v>42474</v>
      </c>
      <c r="B1078">
        <v>82.418723</v>
      </c>
      <c r="C1078" s="3">
        <f t="shared" si="16"/>
        <v>-4.7682573273899465E-4</v>
      </c>
    </row>
    <row r="1079" spans="1:3" x14ac:dyDescent="0.35">
      <c r="A1079" s="1">
        <v>42475</v>
      </c>
      <c r="B1079">
        <v>82.752677000000006</v>
      </c>
      <c r="C1079" s="3">
        <f t="shared" si="16"/>
        <v>-4.043732208621087E-3</v>
      </c>
    </row>
    <row r="1080" spans="1:3" x14ac:dyDescent="0.35">
      <c r="A1080" s="1">
        <v>42478</v>
      </c>
      <c r="B1080">
        <v>83.066990000000004</v>
      </c>
      <c r="C1080" s="3">
        <f t="shared" si="16"/>
        <v>-3.7910265063914039E-3</v>
      </c>
    </row>
    <row r="1081" spans="1:3" x14ac:dyDescent="0.35">
      <c r="A1081" s="1">
        <v>42479</v>
      </c>
      <c r="B1081">
        <v>84.068859000000003</v>
      </c>
      <c r="C1081" s="3">
        <f t="shared" si="16"/>
        <v>-1.1988822338318883E-2</v>
      </c>
    </row>
    <row r="1082" spans="1:3" x14ac:dyDescent="0.35">
      <c r="A1082" s="1">
        <v>42480</v>
      </c>
      <c r="B1082">
        <v>85.650245999999996</v>
      </c>
      <c r="C1082" s="3">
        <f t="shared" si="16"/>
        <v>-1.8635883888329374E-2</v>
      </c>
    </row>
    <row r="1083" spans="1:3" x14ac:dyDescent="0.35">
      <c r="A1083" s="1">
        <v>42481</v>
      </c>
      <c r="B1083">
        <v>85.277001999999996</v>
      </c>
      <c r="C1083" s="3">
        <f t="shared" si="16"/>
        <v>4.367291904769921E-3</v>
      </c>
    </row>
    <row r="1084" spans="1:3" x14ac:dyDescent="0.35">
      <c r="A1084" s="1">
        <v>42482</v>
      </c>
      <c r="B1084">
        <v>85.365405999999993</v>
      </c>
      <c r="C1084" s="3">
        <f t="shared" si="16"/>
        <v>-1.036131744097446E-3</v>
      </c>
    </row>
    <row r="1085" spans="1:3" x14ac:dyDescent="0.35">
      <c r="A1085" s="1">
        <v>42485</v>
      </c>
      <c r="B1085">
        <v>84.815353999999999</v>
      </c>
      <c r="C1085" s="3">
        <f t="shared" si="16"/>
        <v>6.4643490304581164E-3</v>
      </c>
    </row>
    <row r="1086" spans="1:3" x14ac:dyDescent="0.35">
      <c r="A1086" s="1">
        <v>42486</v>
      </c>
      <c r="B1086">
        <v>85.041269</v>
      </c>
      <c r="C1086" s="3">
        <f t="shared" si="16"/>
        <v>-2.6600685828288562E-3</v>
      </c>
    </row>
    <row r="1087" spans="1:3" x14ac:dyDescent="0.35">
      <c r="A1087" s="1">
        <v>42487</v>
      </c>
      <c r="B1087">
        <v>85.001979000000006</v>
      </c>
      <c r="C1087" s="3">
        <f t="shared" si="16"/>
        <v>4.6211773959026203E-4</v>
      </c>
    </row>
    <row r="1088" spans="1:3" x14ac:dyDescent="0.35">
      <c r="A1088" s="1">
        <v>42488</v>
      </c>
      <c r="B1088">
        <v>77.114693000000003</v>
      </c>
      <c r="C1088" s="3">
        <f t="shared" si="16"/>
        <v>9.7380705471811879E-2</v>
      </c>
    </row>
    <row r="1089" spans="1:3" x14ac:dyDescent="0.35">
      <c r="A1089" s="1">
        <v>42489</v>
      </c>
      <c r="B1089">
        <v>77.065578000000002</v>
      </c>
      <c r="C1089" s="3">
        <f t="shared" si="16"/>
        <v>6.3711136765842724E-4</v>
      </c>
    </row>
    <row r="1090" spans="1:3" x14ac:dyDescent="0.35">
      <c r="A1090" s="1">
        <v>42492</v>
      </c>
      <c r="B1090">
        <v>78.087096000000003</v>
      </c>
      <c r="C1090" s="3">
        <f t="shared" si="16"/>
        <v>-1.3168097390178879E-2</v>
      </c>
    </row>
    <row r="1091" spans="1:3" x14ac:dyDescent="0.35">
      <c r="A1091" s="1">
        <v>42493</v>
      </c>
      <c r="B1091">
        <v>77.831715000000003</v>
      </c>
      <c r="C1091" s="3">
        <f t="shared" si="16"/>
        <v>3.2758231894778334E-3</v>
      </c>
    </row>
    <row r="1092" spans="1:3" x14ac:dyDescent="0.35">
      <c r="A1092" s="1">
        <v>42494</v>
      </c>
      <c r="B1092">
        <v>76.132464999999996</v>
      </c>
      <c r="C1092" s="3">
        <f t="shared" ref="C1092:C1155" si="17">LN(B1091)-LN(B1092)</f>
        <v>2.2074212313827779E-2</v>
      </c>
    </row>
    <row r="1093" spans="1:3" x14ac:dyDescent="0.35">
      <c r="A1093" s="1">
        <v>42495</v>
      </c>
      <c r="B1093">
        <v>77.153982999999997</v>
      </c>
      <c r="C1093" s="3">
        <f t="shared" si="17"/>
        <v>-1.3328420558157639E-2</v>
      </c>
    </row>
    <row r="1094" spans="1:3" x14ac:dyDescent="0.35">
      <c r="A1094" s="1">
        <v>42496</v>
      </c>
      <c r="B1094">
        <v>75.484190999999996</v>
      </c>
      <c r="C1094" s="3">
        <f t="shared" si="17"/>
        <v>2.1879960576585589E-2</v>
      </c>
    </row>
    <row r="1095" spans="1:3" x14ac:dyDescent="0.35">
      <c r="A1095" s="1">
        <v>42499</v>
      </c>
      <c r="B1095">
        <v>77.075402999999994</v>
      </c>
      <c r="C1095" s="3">
        <f t="shared" si="17"/>
        <v>-2.0860958830711596E-2</v>
      </c>
    </row>
    <row r="1096" spans="1:3" x14ac:dyDescent="0.35">
      <c r="A1096" s="1">
        <v>42500</v>
      </c>
      <c r="B1096">
        <v>77.075402999999994</v>
      </c>
      <c r="C1096" s="3">
        <f t="shared" si="17"/>
        <v>0</v>
      </c>
    </row>
    <row r="1097" spans="1:3" x14ac:dyDescent="0.35">
      <c r="A1097" s="1">
        <v>42501</v>
      </c>
      <c r="B1097">
        <v>75.592236999999997</v>
      </c>
      <c r="C1097" s="3">
        <f t="shared" si="17"/>
        <v>1.9430609704096824E-2</v>
      </c>
    </row>
    <row r="1098" spans="1:3" x14ac:dyDescent="0.35">
      <c r="A1098" s="1">
        <v>42502</v>
      </c>
      <c r="B1098">
        <v>75.631527000000006</v>
      </c>
      <c r="C1098" s="3">
        <f t="shared" si="17"/>
        <v>-5.1962733693144969E-4</v>
      </c>
    </row>
    <row r="1099" spans="1:3" x14ac:dyDescent="0.35">
      <c r="A1099" s="1">
        <v>42503</v>
      </c>
      <c r="B1099">
        <v>74.894856000000004</v>
      </c>
      <c r="C1099" s="3">
        <f t="shared" si="17"/>
        <v>9.7880101376839335E-3</v>
      </c>
    </row>
    <row r="1100" spans="1:3" x14ac:dyDescent="0.35">
      <c r="A1100" s="1">
        <v>42506</v>
      </c>
      <c r="B1100">
        <v>76.014595</v>
      </c>
      <c r="C1100" s="3">
        <f t="shared" si="17"/>
        <v>-1.4840151395731027E-2</v>
      </c>
    </row>
    <row r="1101" spans="1:3" x14ac:dyDescent="0.35">
      <c r="A1101" s="1">
        <v>42507</v>
      </c>
      <c r="B1101">
        <v>75.729748000000001</v>
      </c>
      <c r="C1101" s="3">
        <f t="shared" si="17"/>
        <v>3.7543058138522767E-3</v>
      </c>
    </row>
    <row r="1102" spans="1:3" x14ac:dyDescent="0.35">
      <c r="A1102" s="1">
        <v>42508</v>
      </c>
      <c r="B1102">
        <v>76.446777999999995</v>
      </c>
      <c r="C1102" s="3">
        <f t="shared" si="17"/>
        <v>-9.423730785057316E-3</v>
      </c>
    </row>
    <row r="1103" spans="1:3" x14ac:dyDescent="0.35">
      <c r="A1103" s="1">
        <v>42509</v>
      </c>
      <c r="B1103">
        <v>75.955663999999999</v>
      </c>
      <c r="C1103" s="3">
        <f t="shared" si="17"/>
        <v>6.4449846542862232E-3</v>
      </c>
    </row>
    <row r="1104" spans="1:3" x14ac:dyDescent="0.35">
      <c r="A1104" s="1">
        <v>42510</v>
      </c>
      <c r="B1104">
        <v>76.034244000000001</v>
      </c>
      <c r="C1104" s="3">
        <f t="shared" si="17"/>
        <v>-1.0340161137722959E-3</v>
      </c>
    </row>
    <row r="1105" spans="1:3" x14ac:dyDescent="0.35">
      <c r="A1105" s="1">
        <v>42513</v>
      </c>
      <c r="B1105">
        <v>75.376146000000006</v>
      </c>
      <c r="C1105" s="3">
        <f t="shared" si="17"/>
        <v>8.6929588416175818E-3</v>
      </c>
    </row>
    <row r="1106" spans="1:3" x14ac:dyDescent="0.35">
      <c r="A1106" s="1">
        <v>42514</v>
      </c>
      <c r="B1106">
        <v>76.083350999999993</v>
      </c>
      <c r="C1106" s="3">
        <f t="shared" si="17"/>
        <v>-9.3386040966043637E-3</v>
      </c>
    </row>
    <row r="1107" spans="1:3" x14ac:dyDescent="0.35">
      <c r="A1107" s="1">
        <v>42515</v>
      </c>
      <c r="B1107">
        <v>75.366328999999993</v>
      </c>
      <c r="C1107" s="3">
        <f t="shared" si="17"/>
        <v>9.4688527211399531E-3</v>
      </c>
    </row>
    <row r="1108" spans="1:3" x14ac:dyDescent="0.35">
      <c r="A1108" s="1">
        <v>42516</v>
      </c>
      <c r="B1108">
        <v>75.916374000000005</v>
      </c>
      <c r="C1108" s="3">
        <f t="shared" si="17"/>
        <v>-7.2717820729115701E-3</v>
      </c>
    </row>
    <row r="1109" spans="1:3" x14ac:dyDescent="0.35">
      <c r="A1109" s="1">
        <v>42517</v>
      </c>
      <c r="B1109">
        <v>76.761089999999996</v>
      </c>
      <c r="C1109" s="3">
        <f t="shared" si="17"/>
        <v>-1.1065478782653848E-2</v>
      </c>
    </row>
    <row r="1110" spans="1:3" x14ac:dyDescent="0.35">
      <c r="A1110" s="1">
        <v>42521</v>
      </c>
      <c r="B1110">
        <v>77.546868000000003</v>
      </c>
      <c r="C1110" s="3">
        <f t="shared" si="17"/>
        <v>-1.0184630816882034E-2</v>
      </c>
    </row>
    <row r="1111" spans="1:3" x14ac:dyDescent="0.35">
      <c r="A1111" s="1">
        <v>42522</v>
      </c>
      <c r="B1111">
        <v>77.320959999999999</v>
      </c>
      <c r="C1111" s="3">
        <f t="shared" si="17"/>
        <v>2.9174317629472313E-3</v>
      </c>
    </row>
    <row r="1112" spans="1:3" x14ac:dyDescent="0.35">
      <c r="A1112" s="1">
        <v>42523</v>
      </c>
      <c r="B1112">
        <v>78.470163999999997</v>
      </c>
      <c r="C1112" s="3">
        <f t="shared" si="17"/>
        <v>-1.4753405911053008E-2</v>
      </c>
    </row>
    <row r="1113" spans="1:3" x14ac:dyDescent="0.35">
      <c r="A1113" s="1">
        <v>42524</v>
      </c>
      <c r="B1113">
        <v>78.371943000000002</v>
      </c>
      <c r="C1113" s="3">
        <f t="shared" si="17"/>
        <v>1.2524827001980654E-3</v>
      </c>
    </row>
    <row r="1114" spans="1:3" x14ac:dyDescent="0.35">
      <c r="A1114" s="1">
        <v>42527</v>
      </c>
      <c r="B1114">
        <v>78.990744000000007</v>
      </c>
      <c r="C1114" s="3">
        <f t="shared" si="17"/>
        <v>-7.864687638067025E-3</v>
      </c>
    </row>
    <row r="1115" spans="1:3" x14ac:dyDescent="0.35">
      <c r="A1115" s="1">
        <v>42528</v>
      </c>
      <c r="B1115">
        <v>78.578209999999999</v>
      </c>
      <c r="C1115" s="3">
        <f t="shared" si="17"/>
        <v>5.2362465080593168E-3</v>
      </c>
    </row>
    <row r="1116" spans="1:3" x14ac:dyDescent="0.35">
      <c r="A1116" s="1">
        <v>42529</v>
      </c>
      <c r="B1116">
        <v>78.244255999999993</v>
      </c>
      <c r="C1116" s="3">
        <f t="shared" si="17"/>
        <v>4.2590135625673042E-3</v>
      </c>
    </row>
    <row r="1117" spans="1:3" x14ac:dyDescent="0.35">
      <c r="A1117" s="1">
        <v>42530</v>
      </c>
      <c r="B1117">
        <v>77.880829000000006</v>
      </c>
      <c r="C1117" s="3">
        <f t="shared" si="17"/>
        <v>4.655595946376323E-3</v>
      </c>
    </row>
    <row r="1118" spans="1:3" x14ac:dyDescent="0.35">
      <c r="A1118" s="1">
        <v>42531</v>
      </c>
      <c r="B1118">
        <v>77.134333999999996</v>
      </c>
      <c r="C1118" s="3">
        <f t="shared" si="17"/>
        <v>9.6313258148699177E-3</v>
      </c>
    </row>
    <row r="1119" spans="1:3" x14ac:dyDescent="0.35">
      <c r="A1119" s="1">
        <v>42534</v>
      </c>
      <c r="B1119">
        <v>76.810197000000002</v>
      </c>
      <c r="C1119" s="3">
        <f t="shared" si="17"/>
        <v>4.2110944363695779E-3</v>
      </c>
    </row>
    <row r="1120" spans="1:3" x14ac:dyDescent="0.35">
      <c r="A1120" s="1">
        <v>42535</v>
      </c>
      <c r="B1120">
        <v>76.544999000000004</v>
      </c>
      <c r="C1120" s="3">
        <f t="shared" si="17"/>
        <v>3.4586146576804921E-3</v>
      </c>
    </row>
    <row r="1121" spans="1:3" x14ac:dyDescent="0.35">
      <c r="A1121" s="1">
        <v>42536</v>
      </c>
      <c r="B1121">
        <v>75.317214000000007</v>
      </c>
      <c r="C1121" s="3">
        <f t="shared" si="17"/>
        <v>1.6170075862569355E-2</v>
      </c>
    </row>
    <row r="1122" spans="1:3" x14ac:dyDescent="0.35">
      <c r="A1122" s="1">
        <v>42537</v>
      </c>
      <c r="B1122">
        <v>75.179703000000003</v>
      </c>
      <c r="C1122" s="3">
        <f t="shared" si="17"/>
        <v>1.8274266477904533E-3</v>
      </c>
    </row>
    <row r="1123" spans="1:3" x14ac:dyDescent="0.35">
      <c r="A1123" s="1">
        <v>42538</v>
      </c>
      <c r="B1123">
        <v>74.168009999999995</v>
      </c>
      <c r="C1123" s="3">
        <f t="shared" si="17"/>
        <v>1.3548362475765074E-2</v>
      </c>
    </row>
    <row r="1124" spans="1:3" x14ac:dyDescent="0.35">
      <c r="A1124" s="1">
        <v>42541</v>
      </c>
      <c r="B1124">
        <v>75.120772000000002</v>
      </c>
      <c r="C1124" s="3">
        <f t="shared" si="17"/>
        <v>-1.2764186603800631E-2</v>
      </c>
    </row>
    <row r="1125" spans="1:3" x14ac:dyDescent="0.35">
      <c r="A1125" s="1">
        <v>42542</v>
      </c>
      <c r="B1125">
        <v>75.523481000000004</v>
      </c>
      <c r="C1125" s="3">
        <f t="shared" si="17"/>
        <v>-5.3465027874519677E-3</v>
      </c>
    </row>
    <row r="1126" spans="1:3" x14ac:dyDescent="0.35">
      <c r="A1126" s="1">
        <v>42543</v>
      </c>
      <c r="B1126">
        <v>75.670817</v>
      </c>
      <c r="C1126" s="3">
        <f t="shared" si="17"/>
        <v>-1.9489630043780792E-3</v>
      </c>
    </row>
    <row r="1127" spans="1:3" x14ac:dyDescent="0.35">
      <c r="A1127" s="1">
        <v>42544</v>
      </c>
      <c r="B1127">
        <v>76.731624999999994</v>
      </c>
      <c r="C1127" s="3">
        <f t="shared" si="17"/>
        <v>-1.3921366593154794E-2</v>
      </c>
    </row>
    <row r="1128" spans="1:3" x14ac:dyDescent="0.35">
      <c r="A1128" s="1">
        <v>42545</v>
      </c>
      <c r="B1128">
        <v>73.892987000000005</v>
      </c>
      <c r="C1128" s="3">
        <f t="shared" si="17"/>
        <v>3.7696019182988927E-2</v>
      </c>
    </row>
    <row r="1129" spans="1:3" x14ac:dyDescent="0.35">
      <c r="A1129" s="1">
        <v>42548</v>
      </c>
      <c r="B1129">
        <v>72.380356000000006</v>
      </c>
      <c r="C1129" s="3">
        <f t="shared" si="17"/>
        <v>2.0682988330234409E-2</v>
      </c>
    </row>
    <row r="1130" spans="1:3" x14ac:dyDescent="0.35">
      <c r="A1130" s="1">
        <v>42549</v>
      </c>
      <c r="B1130">
        <v>74.089429999999993</v>
      </c>
      <c r="C1130" s="3">
        <f t="shared" si="17"/>
        <v>-2.3337940443770577E-2</v>
      </c>
    </row>
    <row r="1131" spans="1:3" x14ac:dyDescent="0.35">
      <c r="A1131" s="1">
        <v>42550</v>
      </c>
      <c r="B1131">
        <v>76.370976999999996</v>
      </c>
      <c r="C1131" s="3">
        <f t="shared" si="17"/>
        <v>-3.0329864746959423E-2</v>
      </c>
    </row>
    <row r="1132" spans="1:3" x14ac:dyDescent="0.35">
      <c r="A1132" s="1">
        <v>42551</v>
      </c>
      <c r="B1132">
        <v>77.082417000000007</v>
      </c>
      <c r="C1132" s="3">
        <f t="shared" si="17"/>
        <v>-9.272458286199381E-3</v>
      </c>
    </row>
    <row r="1133" spans="1:3" x14ac:dyDescent="0.35">
      <c r="A1133" s="1">
        <v>42552</v>
      </c>
      <c r="B1133">
        <v>77.359087000000002</v>
      </c>
      <c r="C1133" s="3">
        <f t="shared" si="17"/>
        <v>-3.5828490243554612E-3</v>
      </c>
    </row>
    <row r="1134" spans="1:3" x14ac:dyDescent="0.35">
      <c r="A1134" s="1">
        <v>42556</v>
      </c>
      <c r="B1134">
        <v>77.299802</v>
      </c>
      <c r="C1134" s="3">
        <f t="shared" si="17"/>
        <v>7.6665496936012545E-4</v>
      </c>
    </row>
    <row r="1135" spans="1:3" x14ac:dyDescent="0.35">
      <c r="A1135" s="1">
        <v>42557</v>
      </c>
      <c r="B1135">
        <v>79.038870000000003</v>
      </c>
      <c r="C1135" s="3">
        <f t="shared" si="17"/>
        <v>-2.2248362637515839E-2</v>
      </c>
    </row>
    <row r="1136" spans="1:3" x14ac:dyDescent="0.35">
      <c r="A1136" s="1">
        <v>42558</v>
      </c>
      <c r="B1136">
        <v>78.495413999999997</v>
      </c>
      <c r="C1136" s="3">
        <f t="shared" si="17"/>
        <v>6.8995540790508514E-3</v>
      </c>
    </row>
    <row r="1137" spans="1:3" x14ac:dyDescent="0.35">
      <c r="A1137" s="1">
        <v>42559</v>
      </c>
      <c r="B1137">
        <v>79.424232000000003</v>
      </c>
      <c r="C1137" s="3">
        <f t="shared" si="17"/>
        <v>-1.1763307909641973E-2</v>
      </c>
    </row>
    <row r="1138" spans="1:3" x14ac:dyDescent="0.35">
      <c r="A1138" s="1">
        <v>42562</v>
      </c>
      <c r="B1138">
        <v>80.096146000000005</v>
      </c>
      <c r="C1138" s="3">
        <f t="shared" si="17"/>
        <v>-8.4242274510248905E-3</v>
      </c>
    </row>
    <row r="1139" spans="1:3" x14ac:dyDescent="0.35">
      <c r="A1139" s="1">
        <v>42563</v>
      </c>
      <c r="B1139">
        <v>80.797702999999998</v>
      </c>
      <c r="C1139" s="3">
        <f t="shared" si="17"/>
        <v>-8.7207988448110285E-3</v>
      </c>
    </row>
    <row r="1140" spans="1:3" x14ac:dyDescent="0.35">
      <c r="A1140" s="1">
        <v>42564</v>
      </c>
      <c r="B1140">
        <v>81.301641000000004</v>
      </c>
      <c r="C1140" s="3">
        <f t="shared" si="17"/>
        <v>-6.2176639467672601E-3</v>
      </c>
    </row>
    <row r="1141" spans="1:3" x14ac:dyDescent="0.35">
      <c r="A1141" s="1">
        <v>42565</v>
      </c>
      <c r="B1141">
        <v>81.983439000000004</v>
      </c>
      <c r="C1141" s="3">
        <f t="shared" si="17"/>
        <v>-8.3510626003562294E-3</v>
      </c>
    </row>
    <row r="1142" spans="1:3" x14ac:dyDescent="0.35">
      <c r="A1142" s="1">
        <v>42566</v>
      </c>
      <c r="B1142">
        <v>81.380691999999996</v>
      </c>
      <c r="C1142" s="3">
        <f t="shared" si="17"/>
        <v>7.379217597102361E-3</v>
      </c>
    </row>
    <row r="1143" spans="1:3" x14ac:dyDescent="0.35">
      <c r="A1143" s="1">
        <v>42569</v>
      </c>
      <c r="B1143">
        <v>82.220583000000005</v>
      </c>
      <c r="C1143" s="3">
        <f t="shared" si="17"/>
        <v>-1.0267626321615708E-2</v>
      </c>
    </row>
    <row r="1144" spans="1:3" x14ac:dyDescent="0.35">
      <c r="A1144" s="1">
        <v>42570</v>
      </c>
      <c r="B1144">
        <v>81.835221000000004</v>
      </c>
      <c r="C1144" s="3">
        <f t="shared" si="17"/>
        <v>4.6979466665773018E-3</v>
      </c>
    </row>
    <row r="1145" spans="1:3" x14ac:dyDescent="0.35">
      <c r="A1145" s="1">
        <v>42571</v>
      </c>
      <c r="B1145">
        <v>82.299633999999998</v>
      </c>
      <c r="C1145" s="3">
        <f t="shared" si="17"/>
        <v>-5.6589350183449127E-3</v>
      </c>
    </row>
    <row r="1146" spans="1:3" x14ac:dyDescent="0.35">
      <c r="A1146" s="1">
        <v>42572</v>
      </c>
      <c r="B1146">
        <v>81.627718999999999</v>
      </c>
      <c r="C1146" s="3">
        <f t="shared" si="17"/>
        <v>8.1977626138485249E-3</v>
      </c>
    </row>
    <row r="1147" spans="1:3" x14ac:dyDescent="0.35">
      <c r="A1147" s="1">
        <v>42573</v>
      </c>
      <c r="B1147">
        <v>82.003197999999998</v>
      </c>
      <c r="C1147" s="3">
        <f t="shared" si="17"/>
        <v>-4.5893485890786678E-3</v>
      </c>
    </row>
    <row r="1148" spans="1:3" x14ac:dyDescent="0.35">
      <c r="A1148" s="1">
        <v>42576</v>
      </c>
      <c r="B1148">
        <v>81.874746000000002</v>
      </c>
      <c r="C1148" s="3">
        <f t="shared" si="17"/>
        <v>1.5676548432450588E-3</v>
      </c>
    </row>
    <row r="1149" spans="1:3" x14ac:dyDescent="0.35">
      <c r="A1149" s="1">
        <v>42577</v>
      </c>
      <c r="B1149">
        <v>82.645470000000003</v>
      </c>
      <c r="C1149" s="3">
        <f t="shared" si="17"/>
        <v>-9.3694216670270336E-3</v>
      </c>
    </row>
    <row r="1150" spans="1:3" x14ac:dyDescent="0.35">
      <c r="A1150" s="1">
        <v>42578</v>
      </c>
      <c r="B1150">
        <v>82.349035000000001</v>
      </c>
      <c r="C1150" s="3">
        <f t="shared" si="17"/>
        <v>3.5932750482174924E-3</v>
      </c>
    </row>
    <row r="1151" spans="1:3" x14ac:dyDescent="0.35">
      <c r="A1151" s="1">
        <v>42579</v>
      </c>
      <c r="B1151">
        <v>81.578310000000002</v>
      </c>
      <c r="C1151" s="3">
        <f t="shared" si="17"/>
        <v>9.4033204662320458E-3</v>
      </c>
    </row>
    <row r="1152" spans="1:3" x14ac:dyDescent="0.35">
      <c r="A1152" s="1">
        <v>42580</v>
      </c>
      <c r="B1152">
        <v>82.605945000000006</v>
      </c>
      <c r="C1152" s="3">
        <f t="shared" si="17"/>
        <v>-1.2518233489486441E-2</v>
      </c>
    </row>
    <row r="1153" spans="1:3" x14ac:dyDescent="0.35">
      <c r="A1153" s="1">
        <v>42583</v>
      </c>
      <c r="B1153">
        <v>81.430099999999996</v>
      </c>
      <c r="C1153" s="3">
        <f t="shared" si="17"/>
        <v>1.4336667775674883E-2</v>
      </c>
    </row>
    <row r="1154" spans="1:3" x14ac:dyDescent="0.35">
      <c r="A1154" s="1">
        <v>42584</v>
      </c>
      <c r="B1154">
        <v>83.910248999999993</v>
      </c>
      <c r="C1154" s="3">
        <f t="shared" si="17"/>
        <v>-3.000277981579913E-2</v>
      </c>
    </row>
    <row r="1155" spans="1:3" x14ac:dyDescent="0.35">
      <c r="A1155" s="1">
        <v>42585</v>
      </c>
      <c r="B1155">
        <v>83.633579999999995</v>
      </c>
      <c r="C1155" s="3">
        <f t="shared" si="17"/>
        <v>3.3026492605747748E-3</v>
      </c>
    </row>
    <row r="1156" spans="1:3" x14ac:dyDescent="0.35">
      <c r="A1156" s="1">
        <v>42586</v>
      </c>
      <c r="B1156">
        <v>82.586185999999998</v>
      </c>
      <c r="C1156" s="3">
        <f t="shared" ref="C1156:C1219" si="18">LN(B1155)-LN(B1156)</f>
        <v>1.2602687250771183E-2</v>
      </c>
    </row>
    <row r="1157" spans="1:3" x14ac:dyDescent="0.35">
      <c r="A1157" s="1">
        <v>42587</v>
      </c>
      <c r="B1157">
        <v>83.356909999999999</v>
      </c>
      <c r="C1157" s="3">
        <f t="shared" si="18"/>
        <v>-9.2890823484506058E-3</v>
      </c>
    </row>
    <row r="1158" spans="1:3" x14ac:dyDescent="0.35">
      <c r="A1158" s="1">
        <v>42590</v>
      </c>
      <c r="B1158">
        <v>82.783805000000001</v>
      </c>
      <c r="C1158" s="3">
        <f t="shared" si="18"/>
        <v>6.8990587066144471E-3</v>
      </c>
    </row>
    <row r="1159" spans="1:3" x14ac:dyDescent="0.35">
      <c r="A1159" s="1">
        <v>42591</v>
      </c>
      <c r="B1159">
        <v>82.803572000000003</v>
      </c>
      <c r="C1159" s="3">
        <f t="shared" si="18"/>
        <v>-2.3875008411877729E-4</v>
      </c>
    </row>
    <row r="1160" spans="1:3" x14ac:dyDescent="0.35">
      <c r="A1160" s="1">
        <v>42592</v>
      </c>
      <c r="B1160">
        <v>82.556544000000002</v>
      </c>
      <c r="C1160" s="3">
        <f t="shared" si="18"/>
        <v>2.9877601653627295E-3</v>
      </c>
    </row>
    <row r="1161" spans="1:3" x14ac:dyDescent="0.35">
      <c r="A1161" s="1">
        <v>42593</v>
      </c>
      <c r="B1161">
        <v>82.615827999999993</v>
      </c>
      <c r="C1161" s="3">
        <f t="shared" si="18"/>
        <v>-7.1784405379560212E-4</v>
      </c>
    </row>
    <row r="1162" spans="1:3" x14ac:dyDescent="0.35">
      <c r="A1162" s="1">
        <v>42594</v>
      </c>
      <c r="B1162">
        <v>82.605945000000006</v>
      </c>
      <c r="C1162" s="3">
        <f t="shared" si="18"/>
        <v>1.1963314316609797E-4</v>
      </c>
    </row>
    <row r="1163" spans="1:3" x14ac:dyDescent="0.35">
      <c r="A1163" s="1">
        <v>42597</v>
      </c>
      <c r="B1163">
        <v>82.200823999999997</v>
      </c>
      <c r="C1163" s="3">
        <f t="shared" si="18"/>
        <v>4.9163249598009884E-3</v>
      </c>
    </row>
    <row r="1164" spans="1:3" x14ac:dyDescent="0.35">
      <c r="A1164" s="1">
        <v>42598</v>
      </c>
      <c r="B1164">
        <v>81.696886000000006</v>
      </c>
      <c r="C1164" s="3">
        <f t="shared" si="18"/>
        <v>6.1494402583104346E-3</v>
      </c>
    </row>
    <row r="1165" spans="1:3" x14ac:dyDescent="0.35">
      <c r="A1165" s="1">
        <v>42599</v>
      </c>
      <c r="B1165">
        <v>81.795696000000007</v>
      </c>
      <c r="C1165" s="3">
        <f t="shared" si="18"/>
        <v>-1.208740003024289E-3</v>
      </c>
    </row>
    <row r="1166" spans="1:3" x14ac:dyDescent="0.35">
      <c r="A1166" s="1">
        <v>42600</v>
      </c>
      <c r="B1166">
        <v>81.439976000000001</v>
      </c>
      <c r="C1166" s="3">
        <f t="shared" si="18"/>
        <v>4.3583679808163467E-3</v>
      </c>
    </row>
    <row r="1167" spans="1:3" x14ac:dyDescent="0.35">
      <c r="A1167" s="1">
        <v>42601</v>
      </c>
      <c r="B1167">
        <v>80.748301999999995</v>
      </c>
      <c r="C1167" s="3">
        <f t="shared" si="18"/>
        <v>8.5293240887880373E-3</v>
      </c>
    </row>
    <row r="1168" spans="1:3" x14ac:dyDescent="0.35">
      <c r="A1168" s="1">
        <v>42604</v>
      </c>
      <c r="B1168">
        <v>81.173190000000005</v>
      </c>
      <c r="C1168" s="3">
        <f t="shared" si="18"/>
        <v>-5.2480862170272147E-3</v>
      </c>
    </row>
    <row r="1169" spans="1:3" x14ac:dyDescent="0.35">
      <c r="A1169" s="1">
        <v>42605</v>
      </c>
      <c r="B1169">
        <v>81.044730000000001</v>
      </c>
      <c r="C1169" s="3">
        <f t="shared" si="18"/>
        <v>1.5837957588473728E-3</v>
      </c>
    </row>
    <row r="1170" spans="1:3" x14ac:dyDescent="0.35">
      <c r="A1170" s="1">
        <v>42606</v>
      </c>
      <c r="B1170">
        <v>80.115913000000006</v>
      </c>
      <c r="C1170" s="3">
        <f t="shared" si="18"/>
        <v>1.1526725963091344E-2</v>
      </c>
    </row>
    <row r="1171" spans="1:3" x14ac:dyDescent="0.35">
      <c r="A1171" s="1">
        <v>42607</v>
      </c>
      <c r="B1171">
        <v>78.416363000000004</v>
      </c>
      <c r="C1171" s="3">
        <f t="shared" si="18"/>
        <v>2.1441881199196544E-2</v>
      </c>
    </row>
    <row r="1172" spans="1:3" x14ac:dyDescent="0.35">
      <c r="A1172" s="1">
        <v>42608</v>
      </c>
      <c r="B1172">
        <v>78.406480000000002</v>
      </c>
      <c r="C1172" s="3">
        <f t="shared" si="18"/>
        <v>1.2604031178131692E-4</v>
      </c>
    </row>
    <row r="1173" spans="1:3" x14ac:dyDescent="0.35">
      <c r="A1173" s="1">
        <v>42611</v>
      </c>
      <c r="B1173">
        <v>78.821483999999998</v>
      </c>
      <c r="C1173" s="3">
        <f t="shared" si="18"/>
        <v>-5.2790222963112754E-3</v>
      </c>
    </row>
    <row r="1174" spans="1:3" x14ac:dyDescent="0.35">
      <c r="A1174" s="1">
        <v>42612</v>
      </c>
      <c r="B1174">
        <v>78.772082999999995</v>
      </c>
      <c r="C1174" s="3">
        <f t="shared" si="18"/>
        <v>6.2694185503353594E-4</v>
      </c>
    </row>
    <row r="1175" spans="1:3" x14ac:dyDescent="0.35">
      <c r="A1175" s="1">
        <v>42613</v>
      </c>
      <c r="B1175">
        <v>78.722674999999995</v>
      </c>
      <c r="C1175" s="3">
        <f t="shared" si="18"/>
        <v>6.2742407745197681E-4</v>
      </c>
    </row>
    <row r="1176" spans="1:3" x14ac:dyDescent="0.35">
      <c r="A1176" s="1">
        <v>42614</v>
      </c>
      <c r="B1176">
        <v>78.752317000000005</v>
      </c>
      <c r="C1176" s="3">
        <f t="shared" si="18"/>
        <v>-3.7646612930331003E-4</v>
      </c>
    </row>
    <row r="1177" spans="1:3" x14ac:dyDescent="0.35">
      <c r="A1177" s="1">
        <v>42615</v>
      </c>
      <c r="B1177">
        <v>78.781966999999995</v>
      </c>
      <c r="C1177" s="3">
        <f t="shared" si="18"/>
        <v>-3.7642600197518306E-4</v>
      </c>
    </row>
    <row r="1178" spans="1:3" x14ac:dyDescent="0.35">
      <c r="A1178" s="1">
        <v>42619</v>
      </c>
      <c r="B1178">
        <v>79.849119000000002</v>
      </c>
      <c r="C1178" s="3">
        <f t="shared" si="18"/>
        <v>-1.3454715915814042E-2</v>
      </c>
    </row>
    <row r="1179" spans="1:3" x14ac:dyDescent="0.35">
      <c r="A1179" s="1">
        <v>42620</v>
      </c>
      <c r="B1179">
        <v>80.194963000000001</v>
      </c>
      <c r="C1179" s="3">
        <f t="shared" si="18"/>
        <v>-4.3218660009083365E-3</v>
      </c>
    </row>
    <row r="1180" spans="1:3" x14ac:dyDescent="0.35">
      <c r="A1180" s="1">
        <v>42621</v>
      </c>
      <c r="B1180">
        <v>79.750309999999999</v>
      </c>
      <c r="C1180" s="3">
        <f t="shared" si="18"/>
        <v>5.5600786091032361E-3</v>
      </c>
    </row>
    <row r="1181" spans="1:3" x14ac:dyDescent="0.35">
      <c r="A1181" s="1">
        <v>42622</v>
      </c>
      <c r="B1181">
        <v>77.872900000000001</v>
      </c>
      <c r="C1181" s="3">
        <f t="shared" si="18"/>
        <v>2.3822618352848934E-2</v>
      </c>
    </row>
    <row r="1182" spans="1:3" x14ac:dyDescent="0.35">
      <c r="A1182" s="1">
        <v>42625</v>
      </c>
      <c r="B1182">
        <v>79.028993999999997</v>
      </c>
      <c r="C1182" s="3">
        <f t="shared" si="18"/>
        <v>-1.4736787340692281E-2</v>
      </c>
    </row>
    <row r="1183" spans="1:3" x14ac:dyDescent="0.35">
      <c r="A1183" s="1">
        <v>42626</v>
      </c>
      <c r="B1183">
        <v>77.161460000000005</v>
      </c>
      <c r="C1183" s="3">
        <f t="shared" si="18"/>
        <v>2.3914688212963497E-2</v>
      </c>
    </row>
    <row r="1184" spans="1:3" x14ac:dyDescent="0.35">
      <c r="A1184" s="1">
        <v>42627</v>
      </c>
      <c r="B1184">
        <v>74.365116</v>
      </c>
      <c r="C1184" s="3">
        <f t="shared" si="18"/>
        <v>3.6913148662673478E-2</v>
      </c>
    </row>
    <row r="1185" spans="1:3" x14ac:dyDescent="0.35">
      <c r="A1185" s="1">
        <v>42628</v>
      </c>
      <c r="B1185">
        <v>75.689178999999996</v>
      </c>
      <c r="C1185" s="3">
        <f t="shared" si="18"/>
        <v>-1.7648243469894354E-2</v>
      </c>
    </row>
    <row r="1186" spans="1:3" x14ac:dyDescent="0.35">
      <c r="A1186" s="1">
        <v>42629</v>
      </c>
      <c r="B1186">
        <v>76.084424999999996</v>
      </c>
      <c r="C1186" s="3">
        <f t="shared" si="18"/>
        <v>-5.2083746194968583E-3</v>
      </c>
    </row>
    <row r="1187" spans="1:3" x14ac:dyDescent="0.35">
      <c r="A1187" s="1">
        <v>42632</v>
      </c>
      <c r="B1187">
        <v>75.659537</v>
      </c>
      <c r="C1187" s="3">
        <f t="shared" si="18"/>
        <v>5.6000793020656303E-3</v>
      </c>
    </row>
    <row r="1188" spans="1:3" x14ac:dyDescent="0.35">
      <c r="A1188" s="1">
        <v>42633</v>
      </c>
      <c r="B1188">
        <v>75.056790000000007</v>
      </c>
      <c r="C1188" s="3">
        <f t="shared" si="18"/>
        <v>7.9984726992439192E-3</v>
      </c>
    </row>
    <row r="1189" spans="1:3" x14ac:dyDescent="0.35">
      <c r="A1189" s="1">
        <v>42634</v>
      </c>
      <c r="B1189">
        <v>75.936206999999996</v>
      </c>
      <c r="C1189" s="3">
        <f t="shared" si="18"/>
        <v>-1.1648579224387667E-2</v>
      </c>
    </row>
    <row r="1190" spans="1:3" x14ac:dyDescent="0.35">
      <c r="A1190" s="1">
        <v>42635</v>
      </c>
      <c r="B1190">
        <v>76.637763000000007</v>
      </c>
      <c r="C1190" s="3">
        <f t="shared" si="18"/>
        <v>-9.1963385938438336E-3</v>
      </c>
    </row>
    <row r="1191" spans="1:3" x14ac:dyDescent="0.35">
      <c r="A1191" s="1">
        <v>42636</v>
      </c>
      <c r="B1191">
        <v>76.736580000000004</v>
      </c>
      <c r="C1191" s="3">
        <f t="shared" si="18"/>
        <v>-1.2885729352154485E-3</v>
      </c>
    </row>
    <row r="1192" spans="1:3" x14ac:dyDescent="0.35">
      <c r="A1192" s="1">
        <v>42639</v>
      </c>
      <c r="B1192">
        <v>75.965849000000006</v>
      </c>
      <c r="C1192" s="3">
        <f t="shared" si="18"/>
        <v>1.0094633725627133E-2</v>
      </c>
    </row>
    <row r="1193" spans="1:3" x14ac:dyDescent="0.35">
      <c r="A1193" s="1">
        <v>42640</v>
      </c>
      <c r="B1193">
        <v>77.210869000000002</v>
      </c>
      <c r="C1193" s="3">
        <f t="shared" si="18"/>
        <v>-1.6256353243324639E-2</v>
      </c>
    </row>
    <row r="1194" spans="1:3" x14ac:dyDescent="0.35">
      <c r="A1194" s="1">
        <v>42641</v>
      </c>
      <c r="B1194">
        <v>77.329445000000007</v>
      </c>
      <c r="C1194" s="3">
        <f t="shared" si="18"/>
        <v>-1.5345642855297825E-3</v>
      </c>
    </row>
    <row r="1195" spans="1:3" x14ac:dyDescent="0.35">
      <c r="A1195" s="1">
        <v>42642</v>
      </c>
      <c r="B1195">
        <v>76.424081999999999</v>
      </c>
      <c r="C1195" s="3">
        <f t="shared" si="18"/>
        <v>1.1776945633191538E-2</v>
      </c>
    </row>
    <row r="1196" spans="1:3" x14ac:dyDescent="0.35">
      <c r="A1196" s="1">
        <v>42643</v>
      </c>
      <c r="B1196">
        <v>77.219126000000003</v>
      </c>
      <c r="C1196" s="3">
        <f t="shared" si="18"/>
        <v>-1.0349316532214381E-2</v>
      </c>
    </row>
    <row r="1197" spans="1:3" x14ac:dyDescent="0.35">
      <c r="A1197" s="1">
        <v>42646</v>
      </c>
      <c r="B1197">
        <v>75.320950999999994</v>
      </c>
      <c r="C1197" s="3">
        <f t="shared" si="18"/>
        <v>2.4888842622958762E-2</v>
      </c>
    </row>
    <row r="1198" spans="1:3" x14ac:dyDescent="0.35">
      <c r="A1198" s="1">
        <v>42647</v>
      </c>
      <c r="B1198">
        <v>75.221570999999997</v>
      </c>
      <c r="C1198" s="3">
        <f t="shared" si="18"/>
        <v>1.3202916108490115E-3</v>
      </c>
    </row>
    <row r="1199" spans="1:3" x14ac:dyDescent="0.35">
      <c r="A1199" s="1">
        <v>42648</v>
      </c>
      <c r="B1199">
        <v>75.410390000000007</v>
      </c>
      <c r="C1199" s="3">
        <f t="shared" si="18"/>
        <v>-2.5070257021582165E-3</v>
      </c>
    </row>
    <row r="1200" spans="1:3" x14ac:dyDescent="0.35">
      <c r="A1200" s="1">
        <v>42649</v>
      </c>
      <c r="B1200">
        <v>76.235254999999995</v>
      </c>
      <c r="C1200" s="3">
        <f t="shared" si="18"/>
        <v>-1.0878955809518587E-2</v>
      </c>
    </row>
    <row r="1201" spans="1:3" x14ac:dyDescent="0.35">
      <c r="A1201" s="1">
        <v>42650</v>
      </c>
      <c r="B1201">
        <v>75.927176000000003</v>
      </c>
      <c r="C1201" s="3">
        <f t="shared" si="18"/>
        <v>4.0493493557560711E-3</v>
      </c>
    </row>
    <row r="1202" spans="1:3" x14ac:dyDescent="0.35">
      <c r="A1202" s="1">
        <v>42653</v>
      </c>
      <c r="B1202">
        <v>75.996742999999995</v>
      </c>
      <c r="C1202" s="3">
        <f t="shared" si="18"/>
        <v>-9.1581372202753641E-4</v>
      </c>
    </row>
    <row r="1203" spans="1:3" x14ac:dyDescent="0.35">
      <c r="A1203" s="1">
        <v>42654</v>
      </c>
      <c r="B1203">
        <v>74.853859</v>
      </c>
      <c r="C1203" s="3">
        <f t="shared" si="18"/>
        <v>1.5152818121984879E-2</v>
      </c>
    </row>
    <row r="1204" spans="1:3" x14ac:dyDescent="0.35">
      <c r="A1204" s="1">
        <v>42655</v>
      </c>
      <c r="B1204">
        <v>75.320950999999994</v>
      </c>
      <c r="C1204" s="3">
        <f t="shared" si="18"/>
        <v>-6.2206638548856219E-3</v>
      </c>
    </row>
    <row r="1205" spans="1:3" x14ac:dyDescent="0.35">
      <c r="A1205" s="1">
        <v>42656</v>
      </c>
      <c r="B1205">
        <v>74.873731000000006</v>
      </c>
      <c r="C1205" s="3">
        <f t="shared" si="18"/>
        <v>5.9552217928491302E-3</v>
      </c>
    </row>
    <row r="1206" spans="1:3" x14ac:dyDescent="0.35">
      <c r="A1206" s="1">
        <v>42657</v>
      </c>
      <c r="B1206">
        <v>74.804164999999998</v>
      </c>
      <c r="C1206" s="3">
        <f t="shared" si="18"/>
        <v>9.2954279647283755E-4</v>
      </c>
    </row>
    <row r="1207" spans="1:3" x14ac:dyDescent="0.35">
      <c r="A1207" s="1">
        <v>42660</v>
      </c>
      <c r="B1207">
        <v>74.496086000000005</v>
      </c>
      <c r="C1207" s="3">
        <f t="shared" si="18"/>
        <v>4.1269781557886631E-3</v>
      </c>
    </row>
    <row r="1208" spans="1:3" x14ac:dyDescent="0.35">
      <c r="A1208" s="1">
        <v>42661</v>
      </c>
      <c r="B1208">
        <v>75.261324999999999</v>
      </c>
      <c r="C1208" s="3">
        <f t="shared" si="18"/>
        <v>-1.0219803551466455E-2</v>
      </c>
    </row>
    <row r="1209" spans="1:3" x14ac:dyDescent="0.35">
      <c r="A1209" s="1">
        <v>42662</v>
      </c>
      <c r="B1209">
        <v>74.744539000000003</v>
      </c>
      <c r="C1209" s="3">
        <f t="shared" si="18"/>
        <v>6.8902378982897972E-3</v>
      </c>
    </row>
    <row r="1210" spans="1:3" x14ac:dyDescent="0.35">
      <c r="A1210" s="1">
        <v>42663</v>
      </c>
      <c r="B1210">
        <v>75.112251999999998</v>
      </c>
      <c r="C1210" s="3">
        <f t="shared" si="18"/>
        <v>-4.9075351946736845E-3</v>
      </c>
    </row>
    <row r="1211" spans="1:3" x14ac:dyDescent="0.35">
      <c r="A1211" s="1">
        <v>42664</v>
      </c>
      <c r="B1211">
        <v>74.684911999999997</v>
      </c>
      <c r="C1211" s="3">
        <f t="shared" si="18"/>
        <v>5.7055974610573656E-3</v>
      </c>
    </row>
    <row r="1212" spans="1:3" x14ac:dyDescent="0.35">
      <c r="A1212" s="1">
        <v>42667</v>
      </c>
      <c r="B1212">
        <v>75.142065000000002</v>
      </c>
      <c r="C1212" s="3">
        <f t="shared" si="18"/>
        <v>-6.1024313222928228E-3</v>
      </c>
    </row>
    <row r="1213" spans="1:3" x14ac:dyDescent="0.35">
      <c r="A1213" s="1">
        <v>42668</v>
      </c>
      <c r="B1213">
        <v>74.446399999999997</v>
      </c>
      <c r="C1213" s="3">
        <f t="shared" si="18"/>
        <v>9.3011184412423731E-3</v>
      </c>
    </row>
    <row r="1214" spans="1:3" x14ac:dyDescent="0.35">
      <c r="A1214" s="1">
        <v>42669</v>
      </c>
      <c r="B1214">
        <v>73.939554000000001</v>
      </c>
      <c r="C1214" s="3">
        <f t="shared" si="18"/>
        <v>6.8314817879704393E-3</v>
      </c>
    </row>
    <row r="1215" spans="1:3" x14ac:dyDescent="0.35">
      <c r="A1215" s="1">
        <v>42670</v>
      </c>
      <c r="B1215">
        <v>74.33708</v>
      </c>
      <c r="C1215" s="3">
        <f t="shared" si="18"/>
        <v>-5.3619635367114782E-3</v>
      </c>
    </row>
    <row r="1216" spans="1:3" x14ac:dyDescent="0.35">
      <c r="A1216" s="1">
        <v>42671</v>
      </c>
      <c r="B1216">
        <v>67.082255000000004</v>
      </c>
      <c r="C1216" s="3">
        <f t="shared" si="18"/>
        <v>0.10269033214202938</v>
      </c>
    </row>
    <row r="1217" spans="1:3" x14ac:dyDescent="0.35">
      <c r="A1217" s="1">
        <v>42674</v>
      </c>
      <c r="B1217">
        <v>68.264893000000001</v>
      </c>
      <c r="C1217" s="3">
        <f t="shared" si="18"/>
        <v>-1.7476069747202061E-2</v>
      </c>
    </row>
    <row r="1218" spans="1:3" x14ac:dyDescent="0.35">
      <c r="A1218" s="1">
        <v>42675</v>
      </c>
      <c r="B1218">
        <v>66.476029999999994</v>
      </c>
      <c r="C1218" s="3">
        <f t="shared" si="18"/>
        <v>2.6554191158540519E-2</v>
      </c>
    </row>
    <row r="1219" spans="1:3" x14ac:dyDescent="0.35">
      <c r="A1219" s="1">
        <v>42676</v>
      </c>
      <c r="B1219">
        <v>68.235079999999996</v>
      </c>
      <c r="C1219" s="3">
        <f t="shared" si="18"/>
        <v>-2.6117370552369401E-2</v>
      </c>
    </row>
    <row r="1220" spans="1:3" x14ac:dyDescent="0.35">
      <c r="A1220" s="1">
        <v>42677</v>
      </c>
      <c r="B1220">
        <v>64.975373000000005</v>
      </c>
      <c r="C1220" s="3">
        <f t="shared" ref="C1220:C1259" si="19">LN(B1219)-LN(B1220)</f>
        <v>4.8950480927671514E-2</v>
      </c>
    </row>
    <row r="1221" spans="1:3" x14ac:dyDescent="0.35">
      <c r="A1221" s="1">
        <v>42678</v>
      </c>
      <c r="B1221">
        <v>64.766672999999997</v>
      </c>
      <c r="C1221" s="3">
        <f t="shared" si="19"/>
        <v>3.2171556783575639E-3</v>
      </c>
    </row>
    <row r="1222" spans="1:3" x14ac:dyDescent="0.35">
      <c r="A1222" s="1">
        <v>42681</v>
      </c>
      <c r="B1222">
        <v>65.591538999999997</v>
      </c>
      <c r="C1222" s="3">
        <f t="shared" si="19"/>
        <v>-1.2655543470837749E-2</v>
      </c>
    </row>
    <row r="1223" spans="1:3" x14ac:dyDescent="0.35">
      <c r="A1223" s="1">
        <v>42682</v>
      </c>
      <c r="B1223">
        <v>64.94556</v>
      </c>
      <c r="C1223" s="3">
        <f t="shared" si="19"/>
        <v>9.8973284702426056E-3</v>
      </c>
    </row>
    <row r="1224" spans="1:3" x14ac:dyDescent="0.35">
      <c r="A1224" s="1">
        <v>42683</v>
      </c>
      <c r="B1224">
        <v>68.821425000000005</v>
      </c>
      <c r="C1224" s="3">
        <f t="shared" si="19"/>
        <v>-5.7965725842223037E-2</v>
      </c>
    </row>
    <row r="1225" spans="1:3" x14ac:dyDescent="0.35">
      <c r="A1225" s="1">
        <v>42684</v>
      </c>
      <c r="B1225">
        <v>71.276139999999998</v>
      </c>
      <c r="C1225" s="3">
        <f t="shared" si="19"/>
        <v>-3.5046522713735762E-2</v>
      </c>
    </row>
    <row r="1226" spans="1:3" x14ac:dyDescent="0.35">
      <c r="A1226" s="1">
        <v>42685</v>
      </c>
      <c r="B1226">
        <v>70.928307000000004</v>
      </c>
      <c r="C1226" s="3">
        <f t="shared" si="19"/>
        <v>4.8920227324726895E-3</v>
      </c>
    </row>
    <row r="1227" spans="1:3" x14ac:dyDescent="0.35">
      <c r="A1227" s="1">
        <v>42688</v>
      </c>
      <c r="B1227">
        <v>71.902237999999997</v>
      </c>
      <c r="C1227" s="3">
        <f t="shared" si="19"/>
        <v>-1.3637784480964754E-2</v>
      </c>
    </row>
    <row r="1228" spans="1:3" x14ac:dyDescent="0.35">
      <c r="A1228" s="1">
        <v>42689</v>
      </c>
      <c r="B1228">
        <v>70.948179999999994</v>
      </c>
      <c r="C1228" s="3">
        <f t="shared" si="19"/>
        <v>1.3357639397728605E-2</v>
      </c>
    </row>
    <row r="1229" spans="1:3" x14ac:dyDescent="0.35">
      <c r="A1229" s="1">
        <v>42690</v>
      </c>
      <c r="B1229">
        <v>70.391648000000004</v>
      </c>
      <c r="C1229" s="3">
        <f t="shared" si="19"/>
        <v>7.875131647013589E-3</v>
      </c>
    </row>
    <row r="1230" spans="1:3" x14ac:dyDescent="0.35">
      <c r="A1230" s="1">
        <v>42691</v>
      </c>
      <c r="B1230">
        <v>71.196633000000006</v>
      </c>
      <c r="C1230" s="3">
        <f t="shared" si="19"/>
        <v>-1.137090821140152E-2</v>
      </c>
    </row>
    <row r="1231" spans="1:3" x14ac:dyDescent="0.35">
      <c r="A1231" s="1">
        <v>42692</v>
      </c>
      <c r="B1231">
        <v>70.332014999999998</v>
      </c>
      <c r="C1231" s="3">
        <f t="shared" si="19"/>
        <v>1.2218427417457711E-2</v>
      </c>
    </row>
    <row r="1232" spans="1:3" x14ac:dyDescent="0.35">
      <c r="A1232" s="1">
        <v>42695</v>
      </c>
      <c r="B1232">
        <v>69.815235999999999</v>
      </c>
      <c r="C1232" s="3">
        <f t="shared" si="19"/>
        <v>7.3748338056240925E-3</v>
      </c>
    </row>
    <row r="1233" spans="1:3" x14ac:dyDescent="0.35">
      <c r="A1233" s="1">
        <v>42696</v>
      </c>
      <c r="B1233">
        <v>69.695976000000002</v>
      </c>
      <c r="C1233" s="3">
        <f t="shared" si="19"/>
        <v>1.7096837930115072E-3</v>
      </c>
    </row>
    <row r="1234" spans="1:3" x14ac:dyDescent="0.35">
      <c r="A1234" s="1">
        <v>42697</v>
      </c>
      <c r="B1234">
        <v>70.113382000000001</v>
      </c>
      <c r="C1234" s="3">
        <f t="shared" si="19"/>
        <v>-5.9710915800037512E-3</v>
      </c>
    </row>
    <row r="1235" spans="1:3" x14ac:dyDescent="0.35">
      <c r="A1235" s="1">
        <v>42699</v>
      </c>
      <c r="B1235">
        <v>70.669914000000006</v>
      </c>
      <c r="C1235" s="3">
        <f t="shared" si="19"/>
        <v>-7.9062632404696132E-3</v>
      </c>
    </row>
    <row r="1236" spans="1:3" x14ac:dyDescent="0.35">
      <c r="A1236" s="1">
        <v>42702</v>
      </c>
      <c r="B1236">
        <v>71.127066999999997</v>
      </c>
      <c r="C1236" s="3">
        <f t="shared" si="19"/>
        <v>-6.4480157573489905E-3</v>
      </c>
    </row>
    <row r="1237" spans="1:3" x14ac:dyDescent="0.35">
      <c r="A1237" s="1">
        <v>42703</v>
      </c>
      <c r="B1237">
        <v>70.550653999999994</v>
      </c>
      <c r="C1237" s="3">
        <f t="shared" si="19"/>
        <v>8.1370052585230113E-3</v>
      </c>
    </row>
    <row r="1238" spans="1:3" x14ac:dyDescent="0.35">
      <c r="A1238" s="1">
        <v>42704</v>
      </c>
      <c r="B1238">
        <v>70.570535000000007</v>
      </c>
      <c r="C1238" s="3">
        <f t="shared" si="19"/>
        <v>-2.8175783200801163E-4</v>
      </c>
    </row>
    <row r="1239" spans="1:3" x14ac:dyDescent="0.35">
      <c r="A1239" s="1">
        <v>42705</v>
      </c>
      <c r="B1239">
        <v>70.491028</v>
      </c>
      <c r="C1239" s="3">
        <f t="shared" si="19"/>
        <v>1.1272668007986653E-3</v>
      </c>
    </row>
    <row r="1240" spans="1:3" x14ac:dyDescent="0.35">
      <c r="A1240" s="1">
        <v>42706</v>
      </c>
      <c r="B1240">
        <v>70.391648000000004</v>
      </c>
      <c r="C1240" s="3">
        <f t="shared" si="19"/>
        <v>1.4108195458168993E-3</v>
      </c>
    </row>
    <row r="1241" spans="1:3" x14ac:dyDescent="0.35">
      <c r="A1241" s="1">
        <v>42709</v>
      </c>
      <c r="B1241">
        <v>71.653784999999999</v>
      </c>
      <c r="C1241" s="3">
        <f t="shared" si="19"/>
        <v>-1.7771359355073457E-2</v>
      </c>
    </row>
    <row r="1242" spans="1:3" x14ac:dyDescent="0.35">
      <c r="A1242" s="1">
        <v>42710</v>
      </c>
      <c r="B1242">
        <v>70.977992999999998</v>
      </c>
      <c r="C1242" s="3">
        <f t="shared" si="19"/>
        <v>9.4761078695784207E-3</v>
      </c>
    </row>
    <row r="1243" spans="1:3" x14ac:dyDescent="0.35">
      <c r="A1243" s="1">
        <v>42711</v>
      </c>
      <c r="B1243">
        <v>70.063688999999997</v>
      </c>
      <c r="C1243" s="3">
        <f t="shared" si="19"/>
        <v>1.2965199997627685E-2</v>
      </c>
    </row>
    <row r="1244" spans="1:3" x14ac:dyDescent="0.35">
      <c r="A1244" s="1">
        <v>42712</v>
      </c>
      <c r="B1244">
        <v>70.669914000000006</v>
      </c>
      <c r="C1244" s="3">
        <f t="shared" si="19"/>
        <v>-8.6152665279142226E-3</v>
      </c>
    </row>
    <row r="1245" spans="1:3" x14ac:dyDescent="0.35">
      <c r="A1245" s="1">
        <v>42713</v>
      </c>
      <c r="B1245">
        <v>72.587969999999999</v>
      </c>
      <c r="C1245" s="3">
        <f t="shared" si="19"/>
        <v>-2.6779267842946375E-2</v>
      </c>
    </row>
    <row r="1246" spans="1:3" x14ac:dyDescent="0.35">
      <c r="A1246" s="1">
        <v>42716</v>
      </c>
      <c r="B1246">
        <v>73.02525</v>
      </c>
      <c r="C1246" s="3">
        <f t="shared" si="19"/>
        <v>-6.0060661318139807E-3</v>
      </c>
    </row>
    <row r="1247" spans="1:3" x14ac:dyDescent="0.35">
      <c r="A1247" s="1">
        <v>42717</v>
      </c>
      <c r="B1247">
        <v>73.293575000000004</v>
      </c>
      <c r="C1247" s="3">
        <f t="shared" si="19"/>
        <v>-3.6676798189088089E-3</v>
      </c>
    </row>
    <row r="1248" spans="1:3" x14ac:dyDescent="0.35">
      <c r="A1248" s="1">
        <v>42718</v>
      </c>
      <c r="B1248">
        <v>72.021497999999994</v>
      </c>
      <c r="C1248" s="3">
        <f t="shared" si="19"/>
        <v>1.7508293789705753E-2</v>
      </c>
    </row>
    <row r="1249" spans="1:9" x14ac:dyDescent="0.35">
      <c r="A1249" s="1">
        <v>42719</v>
      </c>
      <c r="B1249">
        <v>72.548216999999994</v>
      </c>
      <c r="C1249" s="3">
        <f t="shared" si="19"/>
        <v>-7.2867450915659049E-3</v>
      </c>
    </row>
    <row r="1250" spans="1:9" x14ac:dyDescent="0.35">
      <c r="A1250" s="1">
        <v>42720</v>
      </c>
      <c r="B1250">
        <v>73.303516000000002</v>
      </c>
      <c r="C1250" s="3">
        <f t="shared" si="19"/>
        <v>-1.0357172126236769E-2</v>
      </c>
    </row>
    <row r="1251" spans="1:9" x14ac:dyDescent="0.35">
      <c r="A1251" s="1">
        <v>42723</v>
      </c>
      <c r="B1251">
        <v>73.243881999999999</v>
      </c>
      <c r="C1251" s="3">
        <f t="shared" si="19"/>
        <v>8.1385277535428457E-4</v>
      </c>
    </row>
    <row r="1252" spans="1:9" x14ac:dyDescent="0.35">
      <c r="A1252" s="1">
        <v>42724</v>
      </c>
      <c r="B1252">
        <v>72.896049000000005</v>
      </c>
      <c r="C1252" s="3">
        <f t="shared" si="19"/>
        <v>4.7602822096948216E-3</v>
      </c>
    </row>
    <row r="1253" spans="1:9" x14ac:dyDescent="0.35">
      <c r="A1253" s="1">
        <v>42725</v>
      </c>
      <c r="B1253">
        <v>72.170570999999995</v>
      </c>
      <c r="C1253" s="3">
        <f t="shared" si="19"/>
        <v>1.0002081087385761E-2</v>
      </c>
    </row>
    <row r="1254" spans="1:9" x14ac:dyDescent="0.35">
      <c r="A1254" s="1">
        <v>42726</v>
      </c>
      <c r="B1254">
        <v>71.663725999999997</v>
      </c>
      <c r="C1254" s="3">
        <f t="shared" si="19"/>
        <v>7.0476528680680772E-3</v>
      </c>
    </row>
    <row r="1255" spans="1:9" x14ac:dyDescent="0.35">
      <c r="A1255" s="1">
        <v>42727</v>
      </c>
      <c r="B1255">
        <v>72.428956999999997</v>
      </c>
      <c r="C1255" s="3">
        <f t="shared" si="19"/>
        <v>-1.0621471933545124E-2</v>
      </c>
    </row>
    <row r="1256" spans="1:9" x14ac:dyDescent="0.35">
      <c r="A1256" s="1">
        <v>42731</v>
      </c>
      <c r="B1256">
        <v>72.617783000000003</v>
      </c>
      <c r="C1256" s="3">
        <f t="shared" si="19"/>
        <v>-2.6036587471258699E-3</v>
      </c>
    </row>
    <row r="1257" spans="1:9" x14ac:dyDescent="0.35">
      <c r="A1257" s="1">
        <v>42732</v>
      </c>
      <c r="B1257">
        <v>72.101005000000001</v>
      </c>
      <c r="C1257" s="3">
        <f t="shared" si="19"/>
        <v>7.1418535728220434E-3</v>
      </c>
    </row>
    <row r="1258" spans="1:9" x14ac:dyDescent="0.35">
      <c r="A1258" s="1">
        <v>42733</v>
      </c>
      <c r="B1258">
        <v>72.349997999999999</v>
      </c>
      <c r="C1258" s="3">
        <f t="shared" si="19"/>
        <v>-3.4474422666876947E-3</v>
      </c>
    </row>
    <row r="1259" spans="1:9" x14ac:dyDescent="0.35">
      <c r="A1259" s="1">
        <v>42734</v>
      </c>
      <c r="B1259">
        <v>71.970000999999996</v>
      </c>
      <c r="C1259" s="3">
        <f t="shared" si="19"/>
        <v>5.2660460197007097E-3</v>
      </c>
      <c r="D1259" s="18" t="s">
        <v>61</v>
      </c>
      <c r="E1259" s="18" t="s">
        <v>27</v>
      </c>
      <c r="F1259" s="18" t="s">
        <v>32</v>
      </c>
      <c r="G1259" s="18" t="s">
        <v>61</v>
      </c>
      <c r="H1259" s="18" t="s">
        <v>27</v>
      </c>
      <c r="I1259" s="18" t="s">
        <v>32</v>
      </c>
    </row>
    <row r="1260" spans="1:9" x14ac:dyDescent="0.35">
      <c r="A1260" s="1">
        <v>42735</v>
      </c>
      <c r="D1260" s="3">
        <f t="array" aca="1" ref="D1260:D1360" ca="1">_xll.VoseTimeGBMAJFit(C3:C1259,FALSE,TRUE,)</f>
        <v>-5.6095245549880775E-3</v>
      </c>
      <c r="E1260" s="3">
        <f t="array" aca="1" ref="E1260:E1360" ca="1">_xll.VoseTimeAPARCHFit(C3:C1259,FALSE,TRUE,)</f>
        <v>-2.338852511715229E-3</v>
      </c>
      <c r="F1260" s="3">
        <f t="array" aca="1" ref="F1260:F1360" ca="1">_xll.VoseTimeEGARCHFit(C3:C1259,FALSE,TRUE,)</f>
        <v>1.4176774544663409E-2</v>
      </c>
      <c r="G1260" s="19">
        <f ca="1">_xll.VoseOutput(,,"GMAJ",1)+EXP(D1260)*$B1259</f>
        <v>71.567413729433923</v>
      </c>
      <c r="H1260" s="19">
        <f ca="1">_xll.VoseOutput(,,"APARCH",1)+EXP(E1260)*$B1259</f>
        <v>71.801870475285739</v>
      </c>
      <c r="I1260" s="19">
        <f ca="1">_xll.VoseOutput(,,"EGARCH",1)+EXP(F1260)*$B1259</f>
        <v>72.997570075621326</v>
      </c>
    </row>
    <row r="1261" spans="1:9" x14ac:dyDescent="0.35">
      <c r="A1261" s="1">
        <v>42736</v>
      </c>
      <c r="D1261" s="3">
        <f ca="1"/>
        <v>8.0573778760555104E-3</v>
      </c>
      <c r="E1261" s="3">
        <f ca="1"/>
        <v>1.4943171322215131E-2</v>
      </c>
      <c r="F1261" s="3">
        <f ca="1"/>
        <v>3.2364147155682036E-3</v>
      </c>
      <c r="G1261" s="19">
        <f ca="1">_xll.VoseOutput(,,"GMAJ",1)+EXP(D1261)*$G1260</f>
        <v>72.146388803624433</v>
      </c>
      <c r="H1261" s="19">
        <f ca="1">_xll.VoseOutput(,,"APARCH",1)+EXP(E1261)*$G1260</f>
        <v>72.644888247254329</v>
      </c>
      <c r="I1261" s="19">
        <f ca="1">_xll.VoseOutput(,,"EGARCH",1)+EXP(F1261)*$G1260</f>
        <v>71.799410777210639</v>
      </c>
    </row>
    <row r="1262" spans="1:9" x14ac:dyDescent="0.35">
      <c r="A1262" s="1">
        <v>42737</v>
      </c>
      <c r="D1262" s="3">
        <f ca="1"/>
        <v>1.0592288704912269E-2</v>
      </c>
      <c r="E1262" s="3">
        <f ca="1"/>
        <v>-1.5620584515147987E-2</v>
      </c>
      <c r="F1262" s="3">
        <f ca="1"/>
        <v>1.8810804567432931E-2</v>
      </c>
      <c r="G1262" s="19">
        <f ca="1">_xll.VoseOutput(,,"GMAJ",1)+EXP(D1262)*$G1261</f>
        <v>72.914645799830438</v>
      </c>
      <c r="H1262" s="19">
        <f ca="1">_xll.VoseOutput(,,"APARCH",1)+EXP(E1262)*$G1261</f>
        <v>71.028176343119455</v>
      </c>
      <c r="I1262" s="19">
        <f ca="1">_xll.VoseOutput(,,"EGARCH",1)+EXP(F1262)*$G1261</f>
        <v>73.516365206315612</v>
      </c>
    </row>
    <row r="1263" spans="1:9" x14ac:dyDescent="0.35">
      <c r="A1263" s="1">
        <v>42738</v>
      </c>
      <c r="D1263" s="3">
        <f ca="1"/>
        <v>-4.9944546086515933E-3</v>
      </c>
      <c r="E1263" s="3">
        <f ca="1"/>
        <v>-5.6668258975496122E-3</v>
      </c>
      <c r="F1263" s="3">
        <f ca="1"/>
        <v>1.7122299520067098E-2</v>
      </c>
      <c r="G1263" s="19">
        <f ca="1">_xll.VoseOutput(,,"GMAJ",1)+EXP(D1263)*$G1262</f>
        <v>72.551384811451712</v>
      </c>
      <c r="H1263" s="19">
        <f ca="1">_xll.VoseOutput(,,"APARCH",1)+EXP(E1263)*$G1262</f>
        <v>72.502619739289059</v>
      </c>
      <c r="I1263" s="19">
        <f ca="1">_xll.VoseOutput(,,"EGARCH",1)+EXP(F1263)*$G1262</f>
        <v>74.173861777303173</v>
      </c>
    </row>
    <row r="1264" spans="1:9" x14ac:dyDescent="0.35">
      <c r="A1264" s="1">
        <v>42739</v>
      </c>
      <c r="D1264" s="3">
        <f ca="1"/>
        <v>-4.2453307040314411E-3</v>
      </c>
      <c r="E1264" s="3">
        <f ca="1"/>
        <v>-1.0106655086689967E-3</v>
      </c>
      <c r="F1264" s="3">
        <f ca="1"/>
        <v>1.2285979646151721E-2</v>
      </c>
      <c r="G1264" s="19">
        <f ca="1">_xll.VoseOutput(,,"GMAJ",1)+EXP(D1264)*$G1263</f>
        <v>72.244033056425238</v>
      </c>
      <c r="H1264" s="19">
        <f ca="1">_xll.VoseOutput(,,"APARCH",1)+EXP(E1264)*$G1263</f>
        <v>72.478096670353125</v>
      </c>
      <c r="I1264" s="19">
        <f ca="1">_xll.VoseOutput(,,"EGARCH",1)+EXP(F1264)*$G1263</f>
        <v>73.44824778726958</v>
      </c>
    </row>
    <row r="1265" spans="1:9" x14ac:dyDescent="0.35">
      <c r="A1265" s="1">
        <v>42740</v>
      </c>
      <c r="D1265" s="3">
        <f ca="1"/>
        <v>-1.8928037054044239E-3</v>
      </c>
      <c r="E1265" s="3">
        <f ca="1"/>
        <v>4.6194624694125951E-3</v>
      </c>
      <c r="F1265" s="3">
        <f ca="1"/>
        <v>-9.3688323068903401E-3</v>
      </c>
      <c r="G1265" s="19">
        <f ca="1">_xll.VoseOutput(,,"GMAJ",1)+EXP(D1265)*$G1264</f>
        <v>72.107418615909737</v>
      </c>
      <c r="H1265" s="19">
        <f ca="1">_xll.VoseOutput(,,"APARCH",1)+EXP(E1265)*$G1264</f>
        <v>72.578533667440112</v>
      </c>
      <c r="I1265" s="19">
        <f ca="1">_xll.VoseOutput(,,"EGARCH",1)+EXP(F1265)*$G1264</f>
        <v>71.570351557734199</v>
      </c>
    </row>
    <row r="1266" spans="1:9" x14ac:dyDescent="0.35">
      <c r="A1266" s="1">
        <v>42741</v>
      </c>
      <c r="D1266" s="3">
        <f ca="1"/>
        <v>-1.3637259777380853E-2</v>
      </c>
      <c r="E1266" s="3">
        <f ca="1"/>
        <v>-4.3526420596667285E-3</v>
      </c>
      <c r="F1266" s="3">
        <f ca="1"/>
        <v>3.9467417804871681E-3</v>
      </c>
      <c r="G1266" s="19">
        <f ca="1">_xll.VoseOutput(,,"GMAJ",1)+EXP(D1266)*$G1265</f>
        <v>71.130745723678984</v>
      </c>
      <c r="H1266" s="19">
        <f ca="1">_xll.VoseOutput(,,"APARCH",1)+EXP(E1266)*$G1265</f>
        <v>71.794242898167553</v>
      </c>
      <c r="I1266" s="19">
        <f ca="1">_xll.VoseOutput(,,"EGARCH",1)+EXP(F1266)*$G1265</f>
        <v>72.392570317566452</v>
      </c>
    </row>
    <row r="1267" spans="1:9" x14ac:dyDescent="0.35">
      <c r="A1267" s="1">
        <v>42742</v>
      </c>
      <c r="D1267" s="3">
        <f ca="1"/>
        <v>-1.0583534867161307E-3</v>
      </c>
      <c r="E1267" s="3">
        <f ca="1"/>
        <v>9.5180415661202077E-3</v>
      </c>
      <c r="F1267" s="3">
        <f ca="1"/>
        <v>-1.481989675275272E-2</v>
      </c>
      <c r="G1267" s="19">
        <f ca="1">_xll.VoseOutput(,,"GMAJ",1)+EXP(D1267)*$G1266</f>
        <v>71.055504074083956</v>
      </c>
      <c r="H1267" s="19">
        <f ca="1">_xll.VoseOutput(,,"APARCH",1)+EXP(E1267)*$G1266</f>
        <v>71.811003342705888</v>
      </c>
      <c r="I1267" s="19">
        <f ca="1">_xll.VoseOutput(,,"EGARCH",1)+EXP(F1267)*$G1266</f>
        <v>70.084368170953141</v>
      </c>
    </row>
    <row r="1268" spans="1:9" x14ac:dyDescent="0.35">
      <c r="A1268" s="1">
        <v>42743</v>
      </c>
      <c r="D1268" s="3">
        <f ca="1"/>
        <v>-5.8543868858157242E-3</v>
      </c>
      <c r="E1268" s="3">
        <f ca="1"/>
        <v>-3.562750700064829E-3</v>
      </c>
      <c r="F1268" s="3">
        <f ca="1"/>
        <v>-1.3441318064134379E-2</v>
      </c>
      <c r="G1268" s="19">
        <f ca="1">_xll.VoseOutput(,,"GMAJ",1)+EXP(D1268)*$G1267</f>
        <v>70.640732962794303</v>
      </c>
      <c r="H1268" s="19">
        <f ca="1">_xll.VoseOutput(,,"APARCH",1)+EXP(E1268)*$G1267</f>
        <v>70.80280145272134</v>
      </c>
      <c r="I1268" s="19">
        <f ca="1">_xll.VoseOutput(,,"EGARCH",1)+EXP(F1268)*$G1267</f>
        <v>70.106814545656491</v>
      </c>
    </row>
    <row r="1269" spans="1:9" x14ac:dyDescent="0.35">
      <c r="A1269" s="1">
        <v>42744</v>
      </c>
      <c r="D1269" s="3">
        <f ca="1"/>
        <v>-1.1211349350573642E-2</v>
      </c>
      <c r="E1269" s="3">
        <f ca="1"/>
        <v>-3.7697038808632731E-4</v>
      </c>
      <c r="F1269" s="3">
        <f ca="1"/>
        <v>9.5068865608386594E-3</v>
      </c>
      <c r="G1269" s="19">
        <f ca="1">_xll.VoseOutput(,,"GMAJ",1)+EXP(D1269)*$G1268</f>
        <v>69.85317805303076</v>
      </c>
      <c r="H1269" s="19">
        <f ca="1">_xll.VoseOutput(,,"APARCH",1)+EXP(E1269)*$G1268</f>
        <v>70.614108516903755</v>
      </c>
      <c r="I1269" s="19">
        <f ca="1">_xll.VoseOutput(,,"EGARCH",1)+EXP(F1269)*$G1268</f>
        <v>71.315508824200919</v>
      </c>
    </row>
    <row r="1270" spans="1:9" x14ac:dyDescent="0.35">
      <c r="A1270" s="1">
        <v>42745</v>
      </c>
      <c r="D1270" s="3">
        <f ca="1"/>
        <v>-2.0912851234453078E-3</v>
      </c>
      <c r="E1270" s="3">
        <f ca="1"/>
        <v>-1.6523649079180008E-2</v>
      </c>
      <c r="F1270" s="3">
        <f ca="1"/>
        <v>3.0437055604099195E-2</v>
      </c>
      <c r="G1270" s="19">
        <f ca="1">_xll.VoseOutput(,,"GMAJ",1)+EXP(D1270)*$G1269</f>
        <v>69.707247785027519</v>
      </c>
      <c r="H1270" s="19">
        <f ca="1">_xll.VoseOutput(,,"APARCH",1)+EXP(E1270)*$G1269</f>
        <v>68.708432385465542</v>
      </c>
      <c r="I1270" s="19">
        <f ca="1">_xll.VoseOutput(,,"EGARCH",1)+EXP(F1270)*$G1269</f>
        <v>72.011990402998862</v>
      </c>
    </row>
    <row r="1271" spans="1:9" x14ac:dyDescent="0.35">
      <c r="A1271" s="1">
        <v>42746</v>
      </c>
      <c r="D1271" s="3">
        <f ca="1"/>
        <v>3.0110254505498011E-2</v>
      </c>
      <c r="E1271" s="3">
        <f ca="1"/>
        <v>7.7696984657694501E-3</v>
      </c>
      <c r="F1271" s="3">
        <f ca="1"/>
        <v>2.1446758991953554E-2</v>
      </c>
      <c r="G1271" s="19">
        <f ca="1">_xll.VoseOutput(,,"GMAJ",1)+EXP(D1271)*$G1270</f>
        <v>71.838069563720794</v>
      </c>
      <c r="H1271" s="19">
        <f ca="1">_xll.VoseOutput(,,"APARCH",1)+EXP(E1271)*$G1270</f>
        <v>70.250961592112333</v>
      </c>
      <c r="I1271" s="19">
        <f ca="1">_xll.VoseOutput(,,"EGARCH",1)+EXP(F1271)*$G1270</f>
        <v>71.21838894637672</v>
      </c>
    </row>
    <row r="1272" spans="1:9" x14ac:dyDescent="0.35">
      <c r="A1272" s="1">
        <v>42747</v>
      </c>
      <c r="D1272" s="3">
        <f ca="1"/>
        <v>-3.5289145120352729E-3</v>
      </c>
      <c r="E1272" s="3">
        <f ca="1"/>
        <v>4.3109422985015923E-3</v>
      </c>
      <c r="F1272" s="3">
        <f ca="1"/>
        <v>6.953029674485362E-3</v>
      </c>
      <c r="G1272" s="19">
        <f ca="1">_xll.VoseOutput(,,"GMAJ",1)+EXP(D1272)*$G1271</f>
        <v>71.585005940089459</v>
      </c>
      <c r="H1272" s="19">
        <f ca="1">_xll.VoseOutput(,,"APARCH",1)+EXP(E1272)*$G1271</f>
        <v>72.14842782407473</v>
      </c>
      <c r="I1272" s="19">
        <f ca="1">_xll.VoseOutput(,,"EGARCH",1)+EXP(F1272)*$G1271</f>
        <v>72.339302316934521</v>
      </c>
    </row>
    <row r="1273" spans="1:9" x14ac:dyDescent="0.35">
      <c r="A1273" s="1">
        <v>42748</v>
      </c>
      <c r="D1273" s="3">
        <f ca="1"/>
        <v>-4.0953193697182821E-3</v>
      </c>
      <c r="E1273" s="3">
        <f ca="1"/>
        <v>1.6661858739815461E-2</v>
      </c>
      <c r="F1273" s="3">
        <f ca="1"/>
        <v>-2.3476125502241381E-2</v>
      </c>
      <c r="G1273" s="19">
        <f ca="1">_xll.VoseOutput(,,"GMAJ",1)+EXP(D1273)*$G1272</f>
        <v>71.292441959048887</v>
      </c>
      <c r="H1273" s="19">
        <f ca="1">_xll.VoseOutput(,,"APARCH",1)+EXP(E1273)*$G1272</f>
        <v>72.78773724166345</v>
      </c>
      <c r="I1273" s="19">
        <f ca="1">_xll.VoseOutput(,,"EGARCH",1)+EXP(F1273)*$G1272</f>
        <v>69.924040160206147</v>
      </c>
    </row>
    <row r="1274" spans="1:9" x14ac:dyDescent="0.35">
      <c r="A1274" s="1">
        <v>42749</v>
      </c>
      <c r="D1274" s="3">
        <f ca="1"/>
        <v>2.2930750086975499E-3</v>
      </c>
      <c r="E1274" s="3">
        <f ca="1"/>
        <v>-2.1724374174762688E-2</v>
      </c>
      <c r="F1274" s="3">
        <f ca="1"/>
        <v>-2.8739061550906997E-2</v>
      </c>
      <c r="G1274" s="19">
        <f ca="1">_xll.VoseOutput(,,"GMAJ",1)+EXP(D1274)*$G1273</f>
        <v>71.456108454073117</v>
      </c>
      <c r="H1274" s="19">
        <f ca="1">_xll.VoseOutput(,,"APARCH",1)+EXP(E1274)*$G1273</f>
        <v>69.760360286677852</v>
      </c>
      <c r="I1274" s="19">
        <f ca="1">_xll.VoseOutput(,,"EGARCH",1)+EXP(F1274)*$G1273</f>
        <v>69.27272547045277</v>
      </c>
    </row>
    <row r="1275" spans="1:9" x14ac:dyDescent="0.35">
      <c r="A1275" s="1">
        <v>42750</v>
      </c>
      <c r="D1275" s="3">
        <f ca="1"/>
        <v>-4.2714055795115627E-3</v>
      </c>
      <c r="E1275" s="3">
        <f ca="1"/>
        <v>2.7276629075173819E-2</v>
      </c>
      <c r="F1275" s="3">
        <f ca="1"/>
        <v>1.2884069611348666E-2</v>
      </c>
      <c r="G1275" s="19">
        <f ca="1">_xll.VoseOutput(,,"GMAJ",1)+EXP(D1275)*$G1274</f>
        <v>71.151541361587647</v>
      </c>
      <c r="H1275" s="19">
        <f ca="1">_xll.VoseOutput(,,"APARCH",1)+EXP(E1275)*$G1274</f>
        <v>73.432015757714197</v>
      </c>
      <c r="I1275" s="19">
        <f ca="1">_xll.VoseOutput(,,"EGARCH",1)+EXP(F1275)*$G1274</f>
        <v>72.382710313079201</v>
      </c>
    </row>
    <row r="1276" spans="1:9" x14ac:dyDescent="0.35">
      <c r="A1276" s="1">
        <v>42751</v>
      </c>
      <c r="D1276" s="3">
        <f ca="1"/>
        <v>1.0652642245747666E-3</v>
      </c>
      <c r="E1276" s="3">
        <f ca="1"/>
        <v>8.7689370857335289E-3</v>
      </c>
      <c r="F1276" s="3">
        <f ca="1"/>
        <v>5.9158030143347737E-3</v>
      </c>
      <c r="G1276" s="19">
        <f ca="1">_xll.VoseOutput(,,"GMAJ",1)+EXP(D1276)*$G1275</f>
        <v>71.227376938415532</v>
      </c>
      <c r="H1276" s="19">
        <f ca="1">_xll.VoseOutput(,,"APARCH",1)+EXP(E1276)*$G1275</f>
        <v>71.778208337396819</v>
      </c>
      <c r="I1276" s="19">
        <f ca="1">_xll.VoseOutput(,,"EGARCH",1)+EXP(F1276)*$G1275</f>
        <v>71.573707358686619</v>
      </c>
    </row>
    <row r="1277" spans="1:9" x14ac:dyDescent="0.35">
      <c r="A1277" s="1">
        <v>42752</v>
      </c>
      <c r="D1277" s="3">
        <f ca="1"/>
        <v>-1.605648086461383E-2</v>
      </c>
      <c r="E1277" s="3">
        <f ca="1"/>
        <v>1.0862330279670252E-2</v>
      </c>
      <c r="F1277" s="3">
        <f ca="1"/>
        <v>-8.7645295540403757E-4</v>
      </c>
      <c r="G1277" s="19">
        <f ca="1">_xll.VoseOutput(,,"GMAJ",1)+EXP(D1277)*$G1276</f>
        <v>70.092848564477052</v>
      </c>
      <c r="H1277" s="19">
        <f ca="1">_xll.VoseOutput(,,"APARCH",1)+EXP(E1277)*$G1276</f>
        <v>72.005289554733807</v>
      </c>
      <c r="I1277" s="19">
        <f ca="1">_xll.VoseOutput(,,"EGARCH",1)+EXP(F1277)*$G1276</f>
        <v>71.164976842760794</v>
      </c>
    </row>
    <row r="1278" spans="1:9" x14ac:dyDescent="0.35">
      <c r="A1278" s="1">
        <v>42753</v>
      </c>
      <c r="D1278" s="3">
        <f ca="1"/>
        <v>4.0996424632916174E-3</v>
      </c>
      <c r="E1278" s="3">
        <f ca="1"/>
        <v>-2.2201399091621391E-2</v>
      </c>
      <c r="F1278" s="3">
        <f ca="1"/>
        <v>9.5790862968943066E-3</v>
      </c>
      <c r="G1278" s="19">
        <f ca="1">_xll.VoseOutput(,,"GMAJ",1)+EXP(D1278)*$G1277</f>
        <v>70.380794016232485</v>
      </c>
      <c r="H1278" s="19">
        <f ca="1">_xll.VoseOutput(,,"APARCH",1)+EXP(E1278)*$G1277</f>
        <v>68.553836584287879</v>
      </c>
      <c r="I1278" s="19">
        <f ca="1">_xll.VoseOutput(,,"EGARCH",1)+EXP(F1278)*$G1277</f>
        <v>70.76750012365865</v>
      </c>
    </row>
    <row r="1279" spans="1:9" x14ac:dyDescent="0.35">
      <c r="A1279" s="1">
        <v>42754</v>
      </c>
      <c r="D1279" s="3">
        <f ca="1"/>
        <v>1.1224850936634695E-2</v>
      </c>
      <c r="E1279" s="3">
        <f ca="1"/>
        <v>3.7453065637484455E-2</v>
      </c>
      <c r="F1279" s="3">
        <f ca="1"/>
        <v>3.0411784077298561E-2</v>
      </c>
      <c r="G1279" s="19">
        <f ca="1">_xll.VoseOutput(,,"GMAJ",1)+EXP(D1279)*$G1278</f>
        <v>71.175258468714404</v>
      </c>
      <c r="H1279" s="19">
        <f ca="1">_xll.VoseOutput(,,"APARCH",1)+EXP(E1279)*$G1278</f>
        <v>73.066755289738452</v>
      </c>
      <c r="I1279" s="19">
        <f ca="1">_xll.VoseOutput(,,"EGARCH",1)+EXP(F1279)*$G1278</f>
        <v>72.554078761139436</v>
      </c>
    </row>
    <row r="1280" spans="1:9" x14ac:dyDescent="0.35">
      <c r="A1280" s="1">
        <v>42755</v>
      </c>
      <c r="D1280" s="3">
        <f ca="1"/>
        <v>-2.2874036208550715E-2</v>
      </c>
      <c r="E1280" s="3">
        <f ca="1"/>
        <v>2.7714222971759277E-2</v>
      </c>
      <c r="F1280" s="3">
        <f ca="1"/>
        <v>-4.6775447634498485E-4</v>
      </c>
      <c r="G1280" s="19">
        <f ca="1">_xll.VoseOutput(,,"GMAJ",1)+EXP(D1280)*$G1279</f>
        <v>69.565672078278709</v>
      </c>
      <c r="H1280" s="19">
        <f ca="1">_xll.VoseOutput(,,"APARCH",1)+EXP(E1280)*$G1279</f>
        <v>73.175413806159398</v>
      </c>
      <c r="I1280" s="19">
        <f ca="1">_xll.VoseOutput(,,"EGARCH",1)+EXP(F1280)*$G1279</f>
        <v>71.141973708115401</v>
      </c>
    </row>
    <row r="1281" spans="1:9" x14ac:dyDescent="0.35">
      <c r="A1281" s="1">
        <v>42756</v>
      </c>
      <c r="D1281" s="3">
        <f ca="1"/>
        <v>1.2407596634795379E-2</v>
      </c>
      <c r="E1281" s="3">
        <f ca="1"/>
        <v>-2.3272181750212288E-2</v>
      </c>
      <c r="F1281" s="3">
        <f ca="1"/>
        <v>3.368291005632156E-3</v>
      </c>
      <c r="G1281" s="19">
        <f ca="1">_xll.VoseOutput(,,"GMAJ",1)+EXP(D1281)*$G1280</f>
        <v>70.434191856347724</v>
      </c>
      <c r="H1281" s="19">
        <f ca="1">_xll.VoseOutput(,,"APARCH",1)+EXP(E1281)*$G1280</f>
        <v>67.965420015835832</v>
      </c>
      <c r="I1281" s="19">
        <f ca="1">_xll.VoseOutput(,,"EGARCH",1)+EXP(F1281)*$G1280</f>
        <v>69.800384573926152</v>
      </c>
    </row>
    <row r="1282" spans="1:9" x14ac:dyDescent="0.35">
      <c r="A1282" s="1">
        <v>42757</v>
      </c>
      <c r="D1282" s="3">
        <f ca="1"/>
        <v>1.2164993774300137E-3</v>
      </c>
      <c r="E1282" s="3">
        <f ca="1"/>
        <v>-1.0330731809054996E-3</v>
      </c>
      <c r="F1282" s="3">
        <f ca="1"/>
        <v>1.2960837919726203E-3</v>
      </c>
      <c r="G1282" s="19">
        <f ca="1">_xll.VoseOutput(,,"GMAJ",1)+EXP(D1282)*$G1281</f>
        <v>70.519927144780169</v>
      </c>
      <c r="H1282" s="19">
        <f ca="1">_xll.VoseOutput(,,"APARCH",1)+EXP(E1282)*$G1281</f>
        <v>70.361465753883209</v>
      </c>
      <c r="I1282" s="19">
        <f ca="1">_xll.VoseOutput(,,"EGARCH",1)+EXP(F1282)*$G1281</f>
        <v>70.52553965522678</v>
      </c>
    </row>
    <row r="1283" spans="1:9" x14ac:dyDescent="0.35">
      <c r="A1283" s="1">
        <v>42758</v>
      </c>
      <c r="D1283" s="3">
        <f ca="1"/>
        <v>-5.796283719218049E-3</v>
      </c>
      <c r="E1283" s="3">
        <f ca="1"/>
        <v>-1.1156072466570566E-2</v>
      </c>
      <c r="F1283" s="3">
        <f ca="1"/>
        <v>3.5555781927060603E-2</v>
      </c>
      <c r="G1283" s="19">
        <f ca="1">_xll.VoseOutput(,,"GMAJ",1)+EXP(D1283)*$G1282</f>
        <v>70.11235597933927</v>
      </c>
      <c r="H1283" s="19">
        <f ca="1">_xll.VoseOutput(,,"APARCH",1)+EXP(E1283)*$G1282</f>
        <v>69.737573836474127</v>
      </c>
      <c r="I1283" s="19">
        <f ca="1">_xll.VoseOutput(,,"EGARCH",1)+EXP(F1283)*$G1282</f>
        <v>73.072427465089177</v>
      </c>
    </row>
    <row r="1284" spans="1:9" x14ac:dyDescent="0.35">
      <c r="A1284" s="1">
        <v>42759</v>
      </c>
      <c r="D1284" s="3">
        <f ca="1"/>
        <v>-1.7766149456643433E-2</v>
      </c>
      <c r="E1284" s="3">
        <f ca="1"/>
        <v>-2.4900018426342114E-2</v>
      </c>
      <c r="F1284" s="3">
        <f ca="1"/>
        <v>4.3867048663807397E-2</v>
      </c>
      <c r="G1284" s="19">
        <f ca="1">_xll.VoseOutput(,,"GMAJ",1)+EXP(D1284)*$G1283</f>
        <v>68.877729140945718</v>
      </c>
      <c r="H1284" s="19">
        <f ca="1">_xll.VoseOutput(,,"APARCH",1)+EXP(E1284)*$G1283</f>
        <v>68.38811295165776</v>
      </c>
      <c r="I1284" s="19">
        <f ca="1">_xll.VoseOutput(,,"EGARCH",1)+EXP(F1284)*$G1283</f>
        <v>73.2564346697216</v>
      </c>
    </row>
    <row r="1285" spans="1:9" x14ac:dyDescent="0.35">
      <c r="A1285" s="1">
        <v>42760</v>
      </c>
      <c r="D1285" s="3">
        <f ca="1"/>
        <v>-1.1918319888345963E-2</v>
      </c>
      <c r="E1285" s="3">
        <f ca="1"/>
        <v>1.3563639452034489E-2</v>
      </c>
      <c r="F1285" s="3">
        <f ca="1"/>
        <v>-6.7583487038252316E-2</v>
      </c>
      <c r="G1285" s="19">
        <f ca="1">_xll.VoseOutput(,,"GMAJ",1)+EXP(D1285)*$G1284</f>
        <v>68.061694870135298</v>
      </c>
      <c r="H1285" s="19">
        <f ca="1">_xll.VoseOutput(,,"APARCH",1)+EXP(E1285)*$G1284</f>
        <v>69.818326365825783</v>
      </c>
      <c r="I1285" s="19">
        <f ca="1">_xll.VoseOutput(,,"EGARCH",1)+EXP(F1285)*$G1284</f>
        <v>64.376547929443518</v>
      </c>
    </row>
    <row r="1286" spans="1:9" x14ac:dyDescent="0.35">
      <c r="A1286" s="1">
        <v>42761</v>
      </c>
      <c r="D1286" s="3">
        <f ca="1"/>
        <v>-7.717916605099337E-3</v>
      </c>
      <c r="E1286" s="3">
        <f ca="1"/>
        <v>1.8156592561834165E-2</v>
      </c>
      <c r="F1286" s="3">
        <f ca="1"/>
        <v>5.2326442111351092E-3</v>
      </c>
      <c r="G1286" s="19">
        <f ca="1">_xll.VoseOutput(,,"GMAJ",1)+EXP(D1286)*$G1285</f>
        <v>67.538422269717472</v>
      </c>
      <c r="H1286" s="19">
        <f ca="1">_xll.VoseOutput(,,"APARCH",1)+EXP(E1286)*$G1285</f>
        <v>69.308750212140581</v>
      </c>
      <c r="I1286" s="19">
        <f ca="1">_xll.VoseOutput(,,"EGARCH",1)+EXP(F1286)*$G1285</f>
        <v>68.418770915002142</v>
      </c>
    </row>
    <row r="1287" spans="1:9" x14ac:dyDescent="0.35">
      <c r="A1287" s="1">
        <v>42762</v>
      </c>
      <c r="D1287" s="3">
        <f ca="1"/>
        <v>3.8608689297484414E-3</v>
      </c>
      <c r="E1287" s="3">
        <f ca="1"/>
        <v>1.6555593342507696E-2</v>
      </c>
      <c r="F1287" s="3">
        <f ca="1"/>
        <v>1.005467305875498E-2</v>
      </c>
      <c r="G1287" s="19">
        <f ca="1">_xll.VoseOutput(,,"GMAJ",1)+EXP(D1287)*$G1286</f>
        <v>67.799683288561582</v>
      </c>
      <c r="H1287" s="19">
        <f ca="1">_xll.VoseOutput(,,"APARCH",1)+EXP(E1287)*$G1286</f>
        <v>68.665867938350146</v>
      </c>
      <c r="I1287" s="19">
        <f ca="1">_xll.VoseOutput(,,"EGARCH",1)+EXP(F1287)*$G1286</f>
        <v>68.220924442780401</v>
      </c>
    </row>
    <row r="1288" spans="1:9" x14ac:dyDescent="0.35">
      <c r="A1288" s="1">
        <v>42763</v>
      </c>
      <c r="D1288" s="3">
        <f ca="1"/>
        <v>7.759270624722571E-3</v>
      </c>
      <c r="E1288" s="3">
        <f ca="1"/>
        <v>-1.4105740898123363E-3</v>
      </c>
      <c r="F1288" s="3">
        <f ca="1"/>
        <v>-1.9165072363994198E-2</v>
      </c>
      <c r="G1288" s="19">
        <f ca="1">_xll.VoseOutput(,,"GMAJ",1)+EXP(D1288)*$G1287</f>
        <v>68.327805651950655</v>
      </c>
      <c r="H1288" s="19">
        <f ca="1">_xll.VoseOutput(,,"APARCH",1)+EXP(E1288)*$G1287</f>
        <v>67.704114231481398</v>
      </c>
      <c r="I1288" s="19">
        <f ca="1">_xll.VoseOutput(,,"EGARCH",1)+EXP(F1288)*$G1287</f>
        <v>66.512669699464311</v>
      </c>
    </row>
    <row r="1289" spans="1:9" x14ac:dyDescent="0.35">
      <c r="A1289" s="1">
        <v>42764</v>
      </c>
      <c r="D1289" s="3">
        <f ca="1"/>
        <v>4.0069859451211387E-3</v>
      </c>
      <c r="E1289" s="3">
        <f ca="1"/>
        <v>1.692571764062558E-2</v>
      </c>
      <c r="F1289" s="3">
        <f ca="1"/>
        <v>-2.1609093100396146E-2</v>
      </c>
      <c r="G1289" s="19">
        <f ca="1">_xll.VoseOutput(,,"GMAJ",1)+EXP(D1289)*$G1288</f>
        <v>68.602143475698526</v>
      </c>
      <c r="H1289" s="19">
        <f ca="1">_xll.VoseOutput(,,"APARCH",1)+EXP(E1289)*$G1288</f>
        <v>69.49414552280308</v>
      </c>
      <c r="I1289" s="19">
        <f ca="1">_xll.VoseOutput(,,"EGARCH",1)+EXP(F1289)*$G1288</f>
        <v>66.867142380552622</v>
      </c>
    </row>
    <row r="1290" spans="1:9" x14ac:dyDescent="0.35">
      <c r="A1290" s="1">
        <v>42765</v>
      </c>
      <c r="D1290" s="3">
        <f ca="1"/>
        <v>1.0086670338013547E-2</v>
      </c>
      <c r="E1290" s="3">
        <f ca="1"/>
        <v>-2.8060744007857432E-2</v>
      </c>
      <c r="F1290" s="3">
        <f ca="1"/>
        <v>1.7785131747480171E-2</v>
      </c>
      <c r="G1290" s="19">
        <f ca="1">_xll.VoseOutput(,,"GMAJ",1)+EXP(D1290)*$G1289</f>
        <v>69.297612267174529</v>
      </c>
      <c r="H1290" s="19">
        <f ca="1">_xll.VoseOutput(,,"APARCH",1)+EXP(E1290)*$G1289</f>
        <v>66.703874269670933</v>
      </c>
      <c r="I1290" s="19">
        <f ca="1">_xll.VoseOutput(,,"EGARCH",1)+EXP(F1290)*$G1289</f>
        <v>69.833156047572189</v>
      </c>
    </row>
    <row r="1291" spans="1:9" x14ac:dyDescent="0.35">
      <c r="A1291" s="1">
        <v>42766</v>
      </c>
      <c r="D1291" s="3">
        <f ca="1"/>
        <v>1.1099569512053736E-3</v>
      </c>
      <c r="E1291" s="3">
        <f ca="1"/>
        <v>-2.0360395236416987E-2</v>
      </c>
      <c r="F1291" s="3">
        <f ca="1"/>
        <v>-1.8442221797703637E-2</v>
      </c>
      <c r="G1291" s="19">
        <f ca="1">_xll.VoseOutput(,,"GMAJ",1)+EXP(D1291)*$G1290</f>
        <v>69.374572336893323</v>
      </c>
      <c r="H1291" s="19">
        <f ca="1">_xll.VoseOutput(,,"APARCH",1)+EXP(E1291)*$G1290</f>
        <v>67.900952017776945</v>
      </c>
      <c r="I1291" s="19">
        <f ca="1">_xll.VoseOutput(,,"EGARCH",1)+EXP(F1291)*$G1290</f>
        <v>68.031322817329496</v>
      </c>
    </row>
    <row r="1292" spans="1:9" x14ac:dyDescent="0.35">
      <c r="A1292" s="1">
        <v>42767</v>
      </c>
      <c r="D1292" s="3">
        <f ca="1"/>
        <v>1.1383333723654174E-2</v>
      </c>
      <c r="E1292" s="3">
        <f ca="1"/>
        <v>3.3430972030313211E-5</v>
      </c>
      <c r="F1292" s="3">
        <f ca="1"/>
        <v>1.0291798042235484E-2</v>
      </c>
      <c r="G1292" s="19">
        <f ca="1">_xll.VoseOutput(,,"GMAJ",1)+EXP(D1292)*$G1291</f>
        <v>70.168798138098097</v>
      </c>
      <c r="H1292" s="19">
        <f ca="1">_xll.VoseOutput(,,"APARCH",1)+EXP(E1292)*$G1291</f>
        <v>69.376891635048707</v>
      </c>
      <c r="I1292" s="19">
        <f ca="1">_xll.VoseOutput(,,"EGARCH",1)+EXP(F1292)*$G1291</f>
        <v>70.092248177315355</v>
      </c>
    </row>
    <row r="1293" spans="1:9" x14ac:dyDescent="0.35">
      <c r="A1293" s="1">
        <v>42768</v>
      </c>
      <c r="D1293" s="3">
        <f ca="1"/>
        <v>-5.6022030089395367E-3</v>
      </c>
      <c r="E1293" s="3">
        <f ca="1"/>
        <v>1.4350384236485217E-3</v>
      </c>
      <c r="F1293" s="3">
        <f ca="1"/>
        <v>-6.2992177677405441E-3</v>
      </c>
      <c r="G1293" s="19">
        <f ca="1">_xll.VoseOutput(,,"GMAJ",1)+EXP(D1293)*$G1292</f>
        <v>69.776797345280059</v>
      </c>
      <c r="H1293" s="19">
        <f ca="1">_xll.VoseOutput(,,"APARCH",1)+EXP(E1293)*$G1292</f>
        <v>70.269565344681368</v>
      </c>
      <c r="I1293" s="19">
        <f ca="1">_xll.VoseOutput(,,"EGARCH",1)+EXP(F1293)*$G1292</f>
        <v>69.728178833586995</v>
      </c>
    </row>
    <row r="1294" spans="1:9" x14ac:dyDescent="0.35">
      <c r="A1294" s="1">
        <v>42769</v>
      </c>
      <c r="D1294" s="3">
        <f ca="1"/>
        <v>2.2585155291725556E-3</v>
      </c>
      <c r="E1294" s="3">
        <f ca="1"/>
        <v>6.6591997419199918E-3</v>
      </c>
      <c r="F1294" s="3">
        <f ca="1"/>
        <v>-2.224235372242664E-3</v>
      </c>
      <c r="G1294" s="19">
        <f ca="1">_xll.VoseOutput(,,"GMAJ",1)+EXP(D1294)*$G1293</f>
        <v>69.934567421680086</v>
      </c>
      <c r="H1294" s="19">
        <f ca="1">_xll.VoseOutput(,,"APARCH",1)+EXP(E1294)*$G1293</f>
        <v>70.243005540068978</v>
      </c>
      <c r="I1294" s="19">
        <f ca="1">_xll.VoseOutput(,,"EGARCH",1)+EXP(F1294)*$G1293</f>
        <v>69.621769797253847</v>
      </c>
    </row>
    <row r="1295" spans="1:9" x14ac:dyDescent="0.35">
      <c r="A1295" s="1">
        <v>42770</v>
      </c>
      <c r="D1295" s="3">
        <f ca="1"/>
        <v>-4.001121484512031E-3</v>
      </c>
      <c r="E1295" s="3">
        <f ca="1"/>
        <v>-1.1747112577013432E-2</v>
      </c>
      <c r="F1295" s="3">
        <f ca="1"/>
        <v>-3.2219142857180222E-2</v>
      </c>
      <c r="G1295" s="19">
        <f ca="1">_xll.VoseOutput(,,"GMAJ",1)+EXP(D1295)*$G1294</f>
        <v>69.65530976591451</v>
      </c>
      <c r="H1295" s="19">
        <f ca="1">_xll.VoseOutput(,,"APARCH",1)+EXP(E1295)*$G1294</f>
        <v>69.117844644284489</v>
      </c>
      <c r="I1295" s="19">
        <f ca="1">_xll.VoseOutput(,,"EGARCH",1)+EXP(F1295)*$G1294</f>
        <v>67.71724748553271</v>
      </c>
    </row>
    <row r="1296" spans="1:9" x14ac:dyDescent="0.35">
      <c r="A1296" s="1">
        <v>42771</v>
      </c>
      <c r="D1296" s="3">
        <f ca="1"/>
        <v>-1.3125467337049238E-2</v>
      </c>
      <c r="E1296" s="3">
        <f ca="1"/>
        <v>-1.4549218855866347E-2</v>
      </c>
      <c r="F1296" s="3">
        <f ca="1"/>
        <v>1.1312978941527803E-2</v>
      </c>
      <c r="G1296" s="19">
        <f ca="1">_xll.VoseOutput(,,"GMAJ",1)+EXP(D1296)*$G1295</f>
        <v>68.747025142550939</v>
      </c>
      <c r="H1296" s="19">
        <f ca="1">_xll.VoseOutput(,,"APARCH",1)+EXP(E1296)*$G1295</f>
        <v>68.649216105494745</v>
      </c>
      <c r="I1296" s="19">
        <f ca="1">_xll.VoseOutput(,,"EGARCH",1)+EXP(F1296)*$G1295</f>
        <v>70.44779303970914</v>
      </c>
    </row>
    <row r="1297" spans="1:9" x14ac:dyDescent="0.35">
      <c r="A1297" s="1">
        <v>42772</v>
      </c>
      <c r="D1297" s="3">
        <f ca="1"/>
        <v>8.6207464589449501E-4</v>
      </c>
      <c r="E1297" s="3">
        <f ca="1"/>
        <v>-1.33828887720936E-3</v>
      </c>
      <c r="F1297" s="3">
        <f ca="1"/>
        <v>-1.7302676655997322E-4</v>
      </c>
      <c r="G1297" s="19">
        <f ca="1">_xll.VoseOutput(,,"GMAJ",1)+EXP(D1297)*$G1296</f>
        <v>68.806315762705253</v>
      </c>
      <c r="H1297" s="19">
        <f ca="1">_xll.VoseOutput(,,"APARCH",1)+EXP(E1297)*$G1296</f>
        <v>68.655083299556793</v>
      </c>
      <c r="I1297" s="19">
        <f ca="1">_xll.VoseOutput(,,"EGARCH",1)+EXP(F1297)*$G1296</f>
        <v>68.735131096103785</v>
      </c>
    </row>
    <row r="1298" spans="1:9" x14ac:dyDescent="0.35">
      <c r="A1298" s="1">
        <v>42773</v>
      </c>
      <c r="D1298" s="3">
        <f ca="1"/>
        <v>-4.1896107682277278E-3</v>
      </c>
      <c r="E1298" s="3">
        <f ca="1"/>
        <v>-3.4523949278437399E-3</v>
      </c>
      <c r="F1298" s="3">
        <f ca="1"/>
        <v>-1.5658560404375795E-3</v>
      </c>
      <c r="G1298" s="19">
        <f ca="1">_xll.VoseOutput(,,"GMAJ",1)+EXP(D1298)*$G1297</f>
        <v>68.518647111885642</v>
      </c>
      <c r="H1298" s="19">
        <f ca="1">_xll.VoseOutput(,,"APARCH",1)+EXP(E1298)*$G1297</f>
        <v>68.569178767978258</v>
      </c>
      <c r="I1298" s="19">
        <f ca="1">_xll.VoseOutput(,,"EGARCH",1)+EXP(F1298)*$G1297</f>
        <v>68.698659286816451</v>
      </c>
    </row>
    <row r="1299" spans="1:9" x14ac:dyDescent="0.35">
      <c r="A1299" s="1">
        <v>42774</v>
      </c>
      <c r="D1299" s="3">
        <f ca="1"/>
        <v>2.8981133049107363E-3</v>
      </c>
      <c r="E1299" s="3">
        <f ca="1"/>
        <v>9.0947182560387526E-3</v>
      </c>
      <c r="F1299" s="3">
        <f ca="1"/>
        <v>3.0749664828413517E-3</v>
      </c>
      <c r="G1299" s="19">
        <f ca="1">_xll.VoseOutput(,,"GMAJ",1)+EXP(D1299)*$G1298</f>
        <v>68.717509939029284</v>
      </c>
      <c r="H1299" s="19">
        <f ca="1">_xll.VoseOutput(,,"APARCH",1)+EXP(E1299)*$G1298</f>
        <v>69.144647235124381</v>
      </c>
      <c r="I1299" s="19">
        <f ca="1">_xll.VoseOutput(,,"EGARCH",1)+EXP(F1299)*$G1298</f>
        <v>68.729663923745221</v>
      </c>
    </row>
    <row r="1300" spans="1:9" x14ac:dyDescent="0.35">
      <c r="A1300" s="1">
        <v>42775</v>
      </c>
      <c r="D1300" s="3">
        <f ca="1"/>
        <v>3.5456554558165043E-3</v>
      </c>
      <c r="E1300" s="3">
        <f ca="1"/>
        <v>2.0998910667824052E-2</v>
      </c>
      <c r="F1300" s="3">
        <f ca="1"/>
        <v>-1.8626162781877491E-2</v>
      </c>
      <c r="G1300" s="19">
        <f ca="1">_xll.VoseOutput(,,"GMAJ",1)+EXP(D1300)*$G1299</f>
        <v>68.961591011038152</v>
      </c>
      <c r="H1300" s="19">
        <f ca="1">_xll.VoseOutput(,,"APARCH",1)+EXP(E1300)*$G1299</f>
        <v>70.175760038602732</v>
      </c>
      <c r="I1300" s="19">
        <f ca="1">_xll.VoseOutput(,,"EGARCH",1)+EXP(F1300)*$G1299</f>
        <v>67.449412965213028</v>
      </c>
    </row>
    <row r="1301" spans="1:9" x14ac:dyDescent="0.35">
      <c r="A1301" s="1">
        <v>42776</v>
      </c>
      <c r="D1301" s="3">
        <f ca="1"/>
        <v>-1.5501702541835048E-2</v>
      </c>
      <c r="E1301" s="3">
        <f ca="1"/>
        <v>-2.3807599668428945E-3</v>
      </c>
      <c r="F1301" s="3">
        <f ca="1"/>
        <v>-2.1343811026172159E-2</v>
      </c>
      <c r="G1301" s="19">
        <f ca="1">_xll.VoseOutput(,,"GMAJ",1)+EXP(D1301)*$G1300</f>
        <v>67.900812122031439</v>
      </c>
      <c r="H1301" s="19">
        <f ca="1">_xll.VoseOutput(,,"APARCH",1)+EXP(E1301)*$G1300</f>
        <v>68.797605298674995</v>
      </c>
      <c r="I1301" s="19">
        <f ca="1">_xll.VoseOutput(,,"EGARCH",1)+EXP(F1301)*$G1300</f>
        <v>67.505284693465967</v>
      </c>
    </row>
    <row r="1302" spans="1:9" x14ac:dyDescent="0.35">
      <c r="A1302" s="1">
        <v>42777</v>
      </c>
      <c r="D1302" s="3">
        <f ca="1"/>
        <v>5.1373621565807201E-3</v>
      </c>
      <c r="E1302" s="3">
        <f ca="1"/>
        <v>-1.9152457100985575E-3</v>
      </c>
      <c r="F1302" s="3">
        <f ca="1"/>
        <v>-4.7411238120922614E-3</v>
      </c>
      <c r="G1302" s="19">
        <f ca="1">_xll.VoseOutput(,,"GMAJ",1)+EXP(D1302)*$G1301</f>
        <v>68.250540756771073</v>
      </c>
      <c r="H1302" s="19">
        <f ca="1">_xll.VoseOutput(,,"APARCH",1)+EXP(E1302)*$G1301</f>
        <v>67.770889839164667</v>
      </c>
      <c r="I1302" s="19">
        <f ca="1">_xll.VoseOutput(,,"EGARCH",1)+EXP(F1302)*$G1301</f>
        <v>67.579647906075905</v>
      </c>
    </row>
    <row r="1303" spans="1:9" x14ac:dyDescent="0.35">
      <c r="A1303" s="1">
        <v>42778</v>
      </c>
      <c r="D1303" s="3">
        <f ca="1"/>
        <v>-1.0782283298319137E-2</v>
      </c>
      <c r="E1303" s="3">
        <f ca="1"/>
        <v>-1.4171353167437511E-2</v>
      </c>
      <c r="F1303" s="3">
        <f ca="1"/>
        <v>-3.3152664526343509E-3</v>
      </c>
      <c r="G1303" s="19">
        <f ca="1">_xll.VoseOutput(,,"GMAJ",1)+EXP(D1303)*$G1302</f>
        <v>67.518597193651175</v>
      </c>
      <c r="H1303" s="19">
        <f ca="1">_xll.VoseOutput(,,"APARCH",1)+EXP(E1303)*$G1302</f>
        <v>67.290159264996731</v>
      </c>
      <c r="I1303" s="19">
        <f ca="1">_xll.VoseOutput(,,"EGARCH",1)+EXP(F1303)*$G1302</f>
        <v>68.024646685044871</v>
      </c>
    </row>
    <row r="1304" spans="1:9" x14ac:dyDescent="0.35">
      <c r="A1304" s="1">
        <v>42779</v>
      </c>
      <c r="D1304" s="3">
        <f ca="1"/>
        <v>-3.4625840056505264E-3</v>
      </c>
      <c r="E1304" s="3">
        <f ca="1"/>
        <v>-7.1304776452462042E-3</v>
      </c>
      <c r="F1304" s="3">
        <f ca="1"/>
        <v>-1.2335866748513146E-2</v>
      </c>
      <c r="G1304" s="19">
        <f ca="1">_xll.VoseOutput(,,"GMAJ",1)+EXP(D1304)*$G1303</f>
        <v>67.285212668865853</v>
      </c>
      <c r="H1304" s="19">
        <f ca="1">_xll.VoseOutput(,,"APARCH",1)+EXP(E1304)*$G1303</f>
        <v>67.038869721324119</v>
      </c>
      <c r="I1304" s="19">
        <f ca="1">_xll.VoseOutput(,,"EGARCH",1)+EXP(F1304)*$G1303</f>
        <v>66.690812990651935</v>
      </c>
    </row>
    <row r="1305" spans="1:9" x14ac:dyDescent="0.35">
      <c r="A1305" s="1">
        <v>42780</v>
      </c>
      <c r="D1305" s="3">
        <f ca="1"/>
        <v>-1.0336028553729476E-3</v>
      </c>
      <c r="E1305" s="3">
        <f ca="1"/>
        <v>-3.9049808556985998E-3</v>
      </c>
      <c r="F1305" s="3">
        <f ca="1"/>
        <v>-6.3220446952627855E-3</v>
      </c>
      <c r="G1305" s="19">
        <f ca="1">_xll.VoseOutput(,,"GMAJ",1)+EXP(D1305)*$G1304</f>
        <v>67.215702410116251</v>
      </c>
      <c r="H1305" s="19">
        <f ca="1">_xll.VoseOutput(,,"APARCH",1)+EXP(E1305)*$G1304</f>
        <v>67.022977546321414</v>
      </c>
      <c r="I1305" s="19">
        <f ca="1">_xll.VoseOutput(,,"EGARCH",1)+EXP(F1305)*$G1304</f>
        <v>66.861174353970796</v>
      </c>
    </row>
    <row r="1306" spans="1:9" x14ac:dyDescent="0.35">
      <c r="A1306" s="1">
        <v>42781</v>
      </c>
      <c r="D1306" s="3">
        <f ca="1"/>
        <v>-1.7191062008428126E-3</v>
      </c>
      <c r="E1306" s="3">
        <f ca="1"/>
        <v>-5.0887877875808417E-3</v>
      </c>
      <c r="F1306" s="3">
        <f ca="1"/>
        <v>1.3557837647540063E-2</v>
      </c>
      <c r="G1306" s="19">
        <f ca="1">_xll.VoseOutput(,,"GMAJ",1)+EXP(D1306)*$G1305</f>
        <v>67.100250744579185</v>
      </c>
      <c r="H1306" s="19">
        <f ca="1">_xll.VoseOutput(,,"APARCH",1)+EXP(E1306)*$G1305</f>
        <v>66.874524791062797</v>
      </c>
      <c r="I1306" s="19">
        <f ca="1">_xll.VoseOutput(,,"EGARCH",1)+EXP(F1306)*$G1305</f>
        <v>68.13320762994104</v>
      </c>
    </row>
    <row r="1307" spans="1:9" x14ac:dyDescent="0.35">
      <c r="A1307" s="1">
        <v>42782</v>
      </c>
      <c r="D1307" s="3">
        <f ca="1"/>
        <v>-5.0537833438909913E-3</v>
      </c>
      <c r="E1307" s="3">
        <f ca="1"/>
        <v>-5.7157526625768252E-3</v>
      </c>
      <c r="F1307" s="3">
        <f ca="1"/>
        <v>-1.794290763519072E-2</v>
      </c>
      <c r="G1307" s="19">
        <f ca="1">_xll.VoseOutput(,,"GMAJ",1)+EXP(D1307)*$G1306</f>
        <v>66.761996067859783</v>
      </c>
      <c r="H1307" s="19">
        <f ca="1">_xll.VoseOutput(,,"APARCH",1)+EXP(E1307)*$G1306</f>
        <v>66.717816299247616</v>
      </c>
      <c r="I1307" s="19">
        <f ca="1">_xll.VoseOutput(,,"EGARCH",1)+EXP(F1307)*$G1306</f>
        <v>65.907014222685049</v>
      </c>
    </row>
    <row r="1308" spans="1:9" x14ac:dyDescent="0.35">
      <c r="A1308" s="1">
        <v>42783</v>
      </c>
      <c r="D1308" s="3">
        <f ca="1"/>
        <v>-3.2373367295514544E-3</v>
      </c>
      <c r="E1308" s="3">
        <f ca="1"/>
        <v>-1.5309663344140706E-3</v>
      </c>
      <c r="F1308" s="3">
        <f ca="1"/>
        <v>4.1991914682628362E-3</v>
      </c>
      <c r="G1308" s="19">
        <f ca="1">_xll.VoseOutput(,,"GMAJ",1)+EXP(D1308)*$G1307</f>
        <v>66.5462144731477</v>
      </c>
      <c r="H1308" s="19">
        <f ca="1">_xll.VoseOutput(,,"APARCH",1)+EXP(E1308)*$G1307</f>
        <v>66.659863899865641</v>
      </c>
      <c r="I1308" s="19">
        <f ca="1">_xll.VoseOutput(,,"EGARCH",1)+EXP(F1308)*$G1307</f>
        <v>67.042931911033449</v>
      </c>
    </row>
    <row r="1309" spans="1:9" x14ac:dyDescent="0.35">
      <c r="A1309" s="1">
        <v>42784</v>
      </c>
      <c r="D1309" s="3">
        <f ca="1"/>
        <v>-1.2385756075626642E-2</v>
      </c>
      <c r="E1309" s="3">
        <f ca="1"/>
        <v>-1.183356816628418E-2</v>
      </c>
      <c r="F1309" s="3">
        <f ca="1"/>
        <v>3.7433464257045162E-3</v>
      </c>
      <c r="G1309" s="19">
        <f ca="1">_xll.VoseOutput(,,"GMAJ",1)+EXP(D1309)*$G1308</f>
        <v>65.727072610390053</v>
      </c>
      <c r="H1309" s="19">
        <f ca="1">_xll.VoseOutput(,,"APARCH",1)+EXP(E1309)*$G1308</f>
        <v>65.763376327516355</v>
      </c>
      <c r="I1309" s="19">
        <f ca="1">_xll.VoseOutput(,,"EGARCH",1)+EXP(F1309)*$G1308</f>
        <v>66.795786833711247</v>
      </c>
    </row>
    <row r="1310" spans="1:9" x14ac:dyDescent="0.35">
      <c r="A1310" s="1">
        <v>42785</v>
      </c>
      <c r="D1310" s="3">
        <f ca="1"/>
        <v>-2.0389425160828034E-3</v>
      </c>
      <c r="E1310" s="3">
        <f ca="1"/>
        <v>1.0834003496366794E-3</v>
      </c>
      <c r="F1310" s="3">
        <f ca="1"/>
        <v>-1.5804489073524583E-3</v>
      </c>
      <c r="G1310" s="19">
        <f ca="1">_xll.VoseOutput(,,"GMAJ",1)+EXP(D1310)*$G1309</f>
        <v>65.593195417917386</v>
      </c>
      <c r="H1310" s="19">
        <f ca="1">_xll.VoseOutput(,,"APARCH",1)+EXP(E1310)*$G1309</f>
        <v>65.798319931554161</v>
      </c>
      <c r="I1310" s="19">
        <f ca="1">_xll.VoseOutput(,,"EGARCH",1)+EXP(F1310)*$G1309</f>
        <v>65.623276374228851</v>
      </c>
    </row>
    <row r="1311" spans="1:9" x14ac:dyDescent="0.35">
      <c r="A1311" s="1">
        <v>42786</v>
      </c>
      <c r="D1311" s="3">
        <f ca="1"/>
        <v>3.4262577762362162E-3</v>
      </c>
      <c r="E1311" s="3">
        <f ca="1"/>
        <v>1.6903199813960022E-2</v>
      </c>
      <c r="F1311" s="3">
        <f ca="1"/>
        <v>9.7081510899204339E-3</v>
      </c>
      <c r="G1311" s="19">
        <f ca="1">_xll.VoseOutput(,,"GMAJ",1)+EXP(D1311)*$G1310</f>
        <v>65.818320061083142</v>
      </c>
      <c r="H1311" s="19">
        <f ca="1">_xll.VoseOutput(,,"APARCH",1)+EXP(E1311)*$G1310</f>
        <v>66.711353911668468</v>
      </c>
      <c r="I1311" s="19">
        <f ca="1">_xll.VoseOutput(,,"EGARCH",1)+EXP(F1311)*$G1310</f>
        <v>66.233085116747432</v>
      </c>
    </row>
    <row r="1312" spans="1:9" x14ac:dyDescent="0.35">
      <c r="A1312" s="1">
        <v>42787</v>
      </c>
      <c r="D1312" s="3">
        <f ca="1"/>
        <v>2.0438408084685444E-2</v>
      </c>
      <c r="E1312" s="3">
        <f ca="1"/>
        <v>-1.500145936959486E-2</v>
      </c>
      <c r="F1312" s="3">
        <f ca="1"/>
        <v>9.1567570839331744E-3</v>
      </c>
      <c r="G1312" s="19">
        <f ca="1">_xll.VoseOutput(,,"GMAJ",1)+EXP(D1312)*$G1311</f>
        <v>67.177382977573743</v>
      </c>
      <c r="H1312" s="19">
        <f ca="1">_xll.VoseOutput(,,"APARCH",1)+EXP(E1312)*$G1311</f>
        <v>64.83831831364941</v>
      </c>
      <c r="I1312" s="19">
        <f ca="1">_xll.VoseOutput(,,"EGARCH",1)+EXP(F1312)*$G1311</f>
        <v>66.423770178998055</v>
      </c>
    </row>
    <row r="1313" spans="1:9" x14ac:dyDescent="0.35">
      <c r="A1313" s="1">
        <v>42788</v>
      </c>
      <c r="D1313" s="3">
        <f ca="1"/>
        <v>-1.5244350676403243E-2</v>
      </c>
      <c r="E1313" s="3">
        <f ca="1"/>
        <v>1.3817036113143557E-2</v>
      </c>
      <c r="F1313" s="3">
        <f ca="1"/>
        <v>-1.2752069447480236E-2</v>
      </c>
      <c r="G1313" s="19">
        <f ca="1">_xll.VoseOutput(,,"GMAJ",1)+EXP(D1313)*$G1312</f>
        <v>66.161073564109614</v>
      </c>
      <c r="H1313" s="19">
        <f ca="1">_xll.VoseOutput(,,"APARCH",1)+EXP(E1313)*$G1312</f>
        <v>68.112017373517034</v>
      </c>
      <c r="I1313" s="19">
        <f ca="1">_xll.VoseOutput(,,"EGARCH",1)+EXP(F1313)*$G1312</f>
        <v>66.326171215269099</v>
      </c>
    </row>
    <row r="1314" spans="1:9" x14ac:dyDescent="0.35">
      <c r="A1314" s="1">
        <v>42789</v>
      </c>
      <c r="D1314" s="3">
        <f ca="1"/>
        <v>-2.597806803619207E-3</v>
      </c>
      <c r="E1314" s="3">
        <f ca="1"/>
        <v>-2.8010655934127882E-2</v>
      </c>
      <c r="F1314" s="3">
        <f ca="1"/>
        <v>-3.7201073524636367E-4</v>
      </c>
      <c r="G1314" s="19">
        <f ca="1">_xll.VoseOutput(,,"GMAJ",1)+EXP(D1314)*$G1313</f>
        <v>65.989422931194483</v>
      </c>
      <c r="H1314" s="19">
        <f ca="1">_xll.VoseOutput(,,"APARCH",1)+EXP(E1314)*$G1313</f>
        <v>64.333572730855948</v>
      </c>
      <c r="I1314" s="19">
        <f ca="1">_xll.VoseOutput(,,"EGARCH",1)+EXP(F1314)*$G1313</f>
        <v>66.136465512001919</v>
      </c>
    </row>
    <row r="1315" spans="1:9" x14ac:dyDescent="0.35">
      <c r="A1315" s="1">
        <v>42790</v>
      </c>
      <c r="D1315" s="3">
        <f ca="1"/>
        <v>-1.2799129072810694E-2</v>
      </c>
      <c r="E1315" s="3">
        <f ca="1"/>
        <v>-5.671818636201492E-3</v>
      </c>
      <c r="F1315" s="3">
        <f ca="1"/>
        <v>3.4599891412173977E-3</v>
      </c>
      <c r="G1315" s="19">
        <f ca="1">_xll.VoseOutput(,,"GMAJ",1)+EXP(D1315)*$G1314</f>
        <v>65.150197920900098</v>
      </c>
      <c r="H1315" s="19">
        <f ca="1">_xll.VoseOutput(,,"APARCH",1)+EXP(E1315)*$G1314</f>
        <v>65.616202312777645</v>
      </c>
      <c r="I1315" s="19">
        <f ca="1">_xll.VoseOutput(,,"EGARCH",1)+EXP(F1315)*$G1314</f>
        <v>66.218141070936213</v>
      </c>
    </row>
    <row r="1316" spans="1:9" x14ac:dyDescent="0.35">
      <c r="A1316" s="1">
        <v>42791</v>
      </c>
      <c r="D1316" s="3">
        <f ca="1"/>
        <v>1.3484913635404147E-2</v>
      </c>
      <c r="E1316" s="3">
        <f ca="1"/>
        <v>4.859595336118781E-4</v>
      </c>
      <c r="F1316" s="3">
        <f ca="1"/>
        <v>9.8522063807577314E-3</v>
      </c>
      <c r="G1316" s="19">
        <f ca="1">_xll.VoseOutput(,,"GMAJ",1)+EXP(D1316)*$G1315</f>
        <v>66.034692979711153</v>
      </c>
      <c r="H1316" s="19">
        <f ca="1">_xll.VoseOutput(,,"APARCH",1)+EXP(E1316)*$G1315</f>
        <v>65.181865974769593</v>
      </c>
      <c r="I1316" s="19">
        <f ca="1">_xll.VoseOutput(,,"EGARCH",1)+EXP(F1316)*$G1315</f>
        <v>65.795243459795273</v>
      </c>
    </row>
    <row r="1317" spans="1:9" x14ac:dyDescent="0.35">
      <c r="A1317" s="1">
        <v>42792</v>
      </c>
      <c r="D1317" s="3">
        <f ca="1"/>
        <v>-7.3992603486680159E-3</v>
      </c>
      <c r="E1317" s="3">
        <f ca="1"/>
        <v>-3.0938143558730657E-3</v>
      </c>
      <c r="F1317" s="3">
        <f ca="1"/>
        <v>4.4897373133767648E-4</v>
      </c>
      <c r="G1317" s="19">
        <f ca="1">_xll.VoseOutput(,,"GMAJ",1)+EXP(D1317)*$G1316</f>
        <v>65.547888312551422</v>
      </c>
      <c r="H1317" s="19">
        <f ca="1">_xll.VoseOutput(,,"APARCH",1)+EXP(E1317)*$G1316</f>
        <v>65.830709604637335</v>
      </c>
      <c r="I1317" s="19">
        <f ca="1">_xll.VoseOutput(,,"EGARCH",1)+EXP(F1317)*$G1316</f>
        <v>66.064347478763395</v>
      </c>
    </row>
    <row r="1318" spans="1:9" x14ac:dyDescent="0.35">
      <c r="A1318" s="1">
        <v>42793</v>
      </c>
      <c r="D1318" s="3">
        <f ca="1"/>
        <v>-2.3531463761138058E-2</v>
      </c>
      <c r="E1318" s="3">
        <f ca="1"/>
        <v>1.5980664782329228E-2</v>
      </c>
      <c r="F1318" s="3">
        <f ca="1"/>
        <v>1.9951111811995933E-2</v>
      </c>
      <c r="G1318" s="19">
        <f ca="1">_xll.VoseOutput(,,"GMAJ",1)+EXP(D1318)*$G1317</f>
        <v>64.023456947752749</v>
      </c>
      <c r="H1318" s="19">
        <f ca="1">_xll.VoseOutput(,,"APARCH",1)+EXP(E1318)*$G1317</f>
        <v>66.60380177072345</v>
      </c>
      <c r="I1318" s="19">
        <f ca="1">_xll.VoseOutput(,,"EGARCH",1)+EXP(F1318)*$G1317</f>
        <v>66.868774319267246</v>
      </c>
    </row>
    <row r="1319" spans="1:9" x14ac:dyDescent="0.35">
      <c r="A1319" s="1">
        <v>42794</v>
      </c>
      <c r="D1319" s="3">
        <f ca="1"/>
        <v>-2.1076843954460772E-3</v>
      </c>
      <c r="E1319" s="3">
        <f ca="1"/>
        <v>1.1830864050672326E-2</v>
      </c>
      <c r="F1319" s="3">
        <f ca="1"/>
        <v>-1.4047786314698012E-2</v>
      </c>
      <c r="G1319" s="19">
        <f ca="1">_xll.VoseOutput(,,"GMAJ",1)+EXP(D1319)*$G1318</f>
        <v>63.888657813519217</v>
      </c>
      <c r="H1319" s="19">
        <f ca="1">_xll.VoseOutput(,,"APARCH",1)+EXP(E1319)*$G1318</f>
        <v>64.785408146012216</v>
      </c>
      <c r="I1319" s="19">
        <f ca="1">_xll.VoseOutput(,,"EGARCH",1)+EXP(F1319)*$G1318</f>
        <v>63.130356832218226</v>
      </c>
    </row>
    <row r="1320" spans="1:9" x14ac:dyDescent="0.35">
      <c r="A1320" s="1">
        <v>42795</v>
      </c>
      <c r="D1320" s="3">
        <f ca="1"/>
        <v>-3.0748109544641578E-3</v>
      </c>
      <c r="E1320" s="3">
        <f ca="1"/>
        <v>-4.3290486167420908E-3</v>
      </c>
      <c r="F1320" s="3">
        <f ca="1"/>
        <v>1.2991521623786365E-2</v>
      </c>
      <c r="G1320" s="19">
        <f ca="1">_xll.VoseOutput(,,"GMAJ",1)+EXP(D1320)*$G1319</f>
        <v>63.692513975754885</v>
      </c>
      <c r="H1320" s="19">
        <f ca="1">_xll.VoseOutput(,,"APARCH",1)+EXP(E1320)*$G1319</f>
        <v>63.61267850271571</v>
      </c>
      <c r="I1320" s="19">
        <f ca="1">_xll.VoseOutput(,,"EGARCH",1)+EXP(F1320)*$G1319</f>
        <v>64.724083669347635</v>
      </c>
    </row>
    <row r="1321" spans="1:9" x14ac:dyDescent="0.35">
      <c r="A1321" s="1">
        <v>42796</v>
      </c>
      <c r="D1321" s="3">
        <f ca="1"/>
        <v>-2.8793544122815429E-4</v>
      </c>
      <c r="E1321" s="3">
        <f ca="1"/>
        <v>-9.1189356071295601E-3</v>
      </c>
      <c r="F1321" s="3">
        <f ca="1"/>
        <v>-1.8169557424831628E-2</v>
      </c>
      <c r="G1321" s="19">
        <f ca="1">_xll.VoseOutput(,,"GMAJ",1)+EXP(D1321)*$G1320</f>
        <v>63.6741772836588</v>
      </c>
      <c r="H1321" s="19">
        <f ca="1">_xll.VoseOutput(,,"APARCH",1)+EXP(E1321)*$G1320</f>
        <v>63.11434618603176</v>
      </c>
      <c r="I1321" s="19">
        <f ca="1">_xll.VoseOutput(,,"EGARCH",1)+EXP(F1321)*$G1320</f>
        <v>62.545699293079984</v>
      </c>
    </row>
    <row r="1322" spans="1:9" x14ac:dyDescent="0.35">
      <c r="A1322" s="1">
        <v>42797</v>
      </c>
      <c r="D1322" s="3">
        <f ca="1"/>
        <v>-9.6806472206816957E-3</v>
      </c>
      <c r="E1322" s="3">
        <f ca="1"/>
        <v>-2.4919892843788153E-2</v>
      </c>
      <c r="F1322" s="3">
        <f ca="1"/>
        <v>-1.0844338629396098E-2</v>
      </c>
      <c r="G1322" s="19">
        <f ca="1">_xll.VoseOutput(,,"GMAJ",1)+EXP(D1322)*$G1321</f>
        <v>63.060744042356781</v>
      </c>
      <c r="H1322" s="19">
        <f ca="1">_xll.VoseOutput(,,"APARCH",1)+EXP(E1322)*$G1321</f>
        <v>62.107031263387043</v>
      </c>
      <c r="I1322" s="19">
        <f ca="1">_xll.VoseOutput(,,"EGARCH",1)+EXP(F1322)*$G1321</f>
        <v>62.987403477456546</v>
      </c>
    </row>
    <row r="1323" spans="1:9" x14ac:dyDescent="0.35">
      <c r="A1323" s="1">
        <v>42798</v>
      </c>
      <c r="D1323" s="3">
        <f ca="1"/>
        <v>3.5570027386737091E-3</v>
      </c>
      <c r="E1323" s="3">
        <f ca="1"/>
        <v>-3.728612910771307E-3</v>
      </c>
      <c r="F1323" s="3">
        <f ca="1"/>
        <v>1.48719661457143E-2</v>
      </c>
      <c r="G1323" s="19">
        <f ca="1">_xll.VoseOutput(,,"GMAJ",1)+EXP(D1323)*$G1322</f>
        <v>63.285450685770577</v>
      </c>
      <c r="H1323" s="19">
        <f ca="1">_xll.VoseOutput(,,"APARCH",1)+EXP(E1323)*$G1322</f>
        <v>62.826052746356403</v>
      </c>
      <c r="I1323" s="19">
        <f ca="1">_xll.VoseOutput(,,"EGARCH",1)+EXP(F1323)*$G1322</f>
        <v>64.005589734801092</v>
      </c>
    </row>
    <row r="1324" spans="1:9" x14ac:dyDescent="0.35">
      <c r="A1324" s="1">
        <v>42799</v>
      </c>
      <c r="D1324" s="3">
        <f ca="1"/>
        <v>5.4759451935865594E-3</v>
      </c>
      <c r="E1324" s="3">
        <f ca="1"/>
        <v>-4.7430111523456666E-3</v>
      </c>
      <c r="F1324" s="3">
        <f ca="1"/>
        <v>1.6992584866584201E-3</v>
      </c>
      <c r="G1324" s="19">
        <f ca="1">_xll.VoseOutput(,,"GMAJ",1)+EXP(D1324)*$G1323</f>
        <v>63.632948917574367</v>
      </c>
      <c r="H1324" s="19">
        <f ca="1">_xll.VoseOutput(,,"APARCH",1)+EXP(E1324)*$G1323</f>
        <v>62.985997802946152</v>
      </c>
      <c r="I1324" s="19">
        <f ca="1">_xll.VoseOutput(,,"EGARCH",1)+EXP(F1324)*$G1323</f>
        <v>63.393080444422552</v>
      </c>
    </row>
    <row r="1325" spans="1:9" x14ac:dyDescent="0.35">
      <c r="A1325" s="1">
        <v>42800</v>
      </c>
      <c r="D1325" s="3">
        <f ca="1"/>
        <v>-1.1422693149954297E-2</v>
      </c>
      <c r="E1325" s="3">
        <f ca="1"/>
        <v>1.5507705749009573E-2</v>
      </c>
      <c r="F1325" s="3">
        <f ca="1"/>
        <v>-1.5105036984898696E-2</v>
      </c>
      <c r="G1325" s="19">
        <f ca="1">_xll.VoseOutput(,,"GMAJ",1)+EXP(D1325)*$G1324</f>
        <v>62.910224853746016</v>
      </c>
      <c r="H1325" s="19">
        <f ca="1">_xll.VoseOutput(,,"APARCH",1)+EXP(E1325)*$G1324</f>
        <v>64.627441181745283</v>
      </c>
      <c r="I1325" s="19">
        <f ca="1">_xll.VoseOutput(,,"EGARCH",1)+EXP(F1325)*$G1324</f>
        <v>62.678993772558428</v>
      </c>
    </row>
    <row r="1326" spans="1:9" x14ac:dyDescent="0.35">
      <c r="A1326" s="1">
        <v>42801</v>
      </c>
      <c r="D1326" s="3">
        <f ca="1"/>
        <v>-1.5156682442412861E-2</v>
      </c>
      <c r="E1326" s="3">
        <f ca="1"/>
        <v>1.9013501732677378E-3</v>
      </c>
      <c r="F1326" s="3">
        <f ca="1"/>
        <v>-6.7488909937214979E-3</v>
      </c>
      <c r="G1326" s="19">
        <f ca="1">_xll.VoseOutput(,,"GMAJ",1)+EXP(D1326)*$G1325</f>
        <v>61.963904210057784</v>
      </c>
      <c r="H1326" s="19">
        <f ca="1">_xll.VoseOutput(,,"APARCH",1)+EXP(E1326)*$G1325</f>
        <v>63.029953007175202</v>
      </c>
      <c r="I1326" s="19">
        <f ca="1">_xll.VoseOutput(,,"EGARCH",1)+EXP(F1326)*$G1325</f>
        <v>62.487080088862633</v>
      </c>
    </row>
    <row r="1327" spans="1:9" x14ac:dyDescent="0.35">
      <c r="A1327" s="1">
        <v>42802</v>
      </c>
      <c r="D1327" s="3">
        <f ca="1"/>
        <v>-1.0729892984281814E-2</v>
      </c>
      <c r="E1327" s="3">
        <f ca="1"/>
        <v>1.6599102165532374E-2</v>
      </c>
      <c r="F1327" s="3">
        <f ca="1"/>
        <v>-3.3412399412747766E-3</v>
      </c>
      <c r="G1327" s="19">
        <f ca="1">_xll.VoseOutput(,,"GMAJ",1)+EXP(D1327)*$G1326</f>
        <v>61.302592396248123</v>
      </c>
      <c r="H1327" s="19">
        <f ca="1">_xll.VoseOutput(,,"APARCH",1)+EXP(E1327)*$G1326</f>
        <v>63.001033279048301</v>
      </c>
      <c r="I1327" s="19">
        <f ca="1">_xll.VoseOutput(,,"EGARCH",1)+EXP(F1327)*$G1326</f>
        <v>61.757213432423967</v>
      </c>
    </row>
    <row r="1328" spans="1:9" x14ac:dyDescent="0.35">
      <c r="A1328" s="1">
        <v>42803</v>
      </c>
      <c r="D1328" s="3">
        <f ca="1"/>
        <v>-2.9188298731662177E-2</v>
      </c>
      <c r="E1328" s="3">
        <f ca="1"/>
        <v>1.9698634687090818E-2</v>
      </c>
      <c r="F1328" s="3">
        <f ca="1"/>
        <v>3.5295160090513121E-3</v>
      </c>
      <c r="G1328" s="19">
        <f ca="1">_xll.VoseOutput(,,"GMAJ",1)+EXP(D1328)*$G1327</f>
        <v>59.539135368938169</v>
      </c>
      <c r="H1328" s="19">
        <f ca="1">_xll.VoseOutput(,,"APARCH",1)+EXP(E1328)*$G1327</f>
        <v>62.522142065410463</v>
      </c>
      <c r="I1328" s="19">
        <f ca="1">_xll.VoseOutput(,,"EGARCH",1)+EXP(F1328)*$G1327</f>
        <v>61.51934316514739</v>
      </c>
    </row>
    <row r="1329" spans="1:9" x14ac:dyDescent="0.35">
      <c r="A1329" s="1">
        <v>42804</v>
      </c>
      <c r="D1329" s="3">
        <f ca="1"/>
        <v>-3.0333829193411321E-3</v>
      </c>
      <c r="E1329" s="3">
        <f ca="1"/>
        <v>-1.6019073223031137E-2</v>
      </c>
      <c r="F1329" s="3">
        <f ca="1"/>
        <v>7.1967383980635477E-3</v>
      </c>
      <c r="G1329" s="19">
        <f ca="1">_xll.VoseOutput(,,"GMAJ",1)+EXP(D1329)*$G1328</f>
        <v>59.358804017972844</v>
      </c>
      <c r="H1329" s="19">
        <f ca="1">_xll.VoseOutput(,,"APARCH",1)+EXP(E1329)*$G1328</f>
        <v>58.592972161558095</v>
      </c>
      <c r="I1329" s="19">
        <f ca="1">_xll.VoseOutput(,,"EGARCH",1)+EXP(F1329)*$G1328</f>
        <v>59.969168512595161</v>
      </c>
    </row>
    <row r="1330" spans="1:9" x14ac:dyDescent="0.35">
      <c r="A1330" s="1">
        <v>42805</v>
      </c>
      <c r="D1330" s="3">
        <f ca="1"/>
        <v>1.2147483524882263E-2</v>
      </c>
      <c r="E1330" s="3">
        <f ca="1"/>
        <v>-2.6772421059280467E-2</v>
      </c>
      <c r="F1330" s="3">
        <f ca="1"/>
        <v>1.6353816817701036E-2</v>
      </c>
      <c r="G1330" s="19">
        <f ca="1">_xll.VoseOutput(,,"GMAJ",1)+EXP(D1330)*$G1329</f>
        <v>60.084261432062675</v>
      </c>
      <c r="H1330" s="19">
        <f ca="1">_xll.VoseOutput(,,"APARCH",1)+EXP(E1330)*$G1329</f>
        <v>57.790709626374309</v>
      </c>
      <c r="I1330" s="19">
        <f ca="1">_xll.VoseOutput(,,"EGARCH",1)+EXP(F1330)*$G1329</f>
        <v>60.337528149986959</v>
      </c>
    </row>
    <row r="1331" spans="1:9" x14ac:dyDescent="0.35">
      <c r="A1331" s="1">
        <v>42806</v>
      </c>
      <c r="D1331" s="3">
        <f ca="1"/>
        <v>-1.0181245591842358E-2</v>
      </c>
      <c r="E1331" s="3">
        <f ca="1"/>
        <v>-1.9200832202455227E-2</v>
      </c>
      <c r="F1331" s="3">
        <f ca="1"/>
        <v>-1.2137972957899286E-2</v>
      </c>
      <c r="G1331" s="19">
        <f ca="1">_xll.VoseOutput(,,"GMAJ",1)+EXP(D1331)*$G1330</f>
        <v>59.475632368621127</v>
      </c>
      <c r="H1331" s="19">
        <f ca="1">_xll.VoseOutput(,,"APARCH",1)+EXP(E1331)*$G1330</f>
        <v>58.941598752905271</v>
      </c>
      <c r="I1331" s="19">
        <f ca="1">_xll.VoseOutput(,,"EGARCH",1)+EXP(F1331)*$G1330</f>
        <v>59.359368556539025</v>
      </c>
    </row>
    <row r="1332" spans="1:9" x14ac:dyDescent="0.35">
      <c r="A1332" s="1">
        <v>42807</v>
      </c>
      <c r="D1332" s="3">
        <f ca="1"/>
        <v>2.7895232443104656E-2</v>
      </c>
      <c r="E1332" s="3">
        <f ca="1"/>
        <v>-8.5045174715616609E-3</v>
      </c>
      <c r="F1332" s="3">
        <f ca="1"/>
        <v>1.6435490718117146E-2</v>
      </c>
      <c r="G1332" s="19">
        <f ca="1">_xll.VoseOutput(,,"GMAJ",1)+EXP(D1332)*$G1331</f>
        <v>61.158075938270095</v>
      </c>
      <c r="H1332" s="19">
        <f ca="1">_xll.VoseOutput(,,"APARCH",1)+EXP(E1332)*$G1331</f>
        <v>58.971965571263382</v>
      </c>
      <c r="I1332" s="19">
        <f ca="1">_xll.VoseOutput(,,"EGARCH",1)+EXP(F1332)*$G1331</f>
        <v>60.461220700375669</v>
      </c>
    </row>
    <row r="1333" spans="1:9" x14ac:dyDescent="0.35">
      <c r="A1333" s="1">
        <v>42808</v>
      </c>
      <c r="D1333" s="3">
        <f ca="1"/>
        <v>6.7868485358068553E-3</v>
      </c>
      <c r="E1333" s="3">
        <f ca="1"/>
        <v>-5.6119444911747127E-3</v>
      </c>
      <c r="F1333" s="3">
        <f ca="1"/>
        <v>7.0275236207275457E-3</v>
      </c>
      <c r="G1333" s="19">
        <f ca="1">_xll.VoseOutput(,,"GMAJ",1)+EXP(D1333)*$G1332</f>
        <v>61.574558238908395</v>
      </c>
      <c r="H1333" s="19">
        <f ca="1">_xll.VoseOutput(,,"APARCH",1)+EXP(E1333)*$G1332</f>
        <v>60.815821465712538</v>
      </c>
      <c r="I1333" s="19">
        <f ca="1">_xll.VoseOutput(,,"EGARCH",1)+EXP(F1333)*$G1332</f>
        <v>61.589379484422231</v>
      </c>
    </row>
    <row r="1334" spans="1:9" x14ac:dyDescent="0.35">
      <c r="A1334" s="1">
        <v>42809</v>
      </c>
      <c r="D1334" s="3">
        <f ca="1"/>
        <v>-4.8077174247964927E-3</v>
      </c>
      <c r="E1334" s="3">
        <f ca="1"/>
        <v>1.1972722476746153E-2</v>
      </c>
      <c r="F1334" s="3">
        <f ca="1"/>
        <v>1.0818783361296463E-2</v>
      </c>
      <c r="G1334" s="19">
        <f ca="1">_xll.VoseOutput(,,"GMAJ",1)+EXP(D1334)*$G1333</f>
        <v>61.279235644973383</v>
      </c>
      <c r="H1334" s="19">
        <f ca="1">_xll.VoseOutput(,,"APARCH",1)+EXP(E1334)*$G1333</f>
        <v>62.316204237875624</v>
      </c>
      <c r="I1334" s="19">
        <f ca="1">_xll.VoseOutput(,,"EGARCH",1)+EXP(F1334)*$G1333</f>
        <v>62.244336605689909</v>
      </c>
    </row>
    <row r="1335" spans="1:9" x14ac:dyDescent="0.35">
      <c r="A1335" s="1">
        <v>42810</v>
      </c>
      <c r="D1335" s="3">
        <f ca="1"/>
        <v>1.5529434717137275E-2</v>
      </c>
      <c r="E1335" s="3">
        <f ca="1"/>
        <v>1.2251948038022872E-2</v>
      </c>
      <c r="F1335" s="3">
        <f ca="1"/>
        <v>7.0504188142683256E-3</v>
      </c>
      <c r="G1335" s="19">
        <f ca="1">_xll.VoseOutput(,,"GMAJ",1)+EXP(D1335)*$G1334</f>
        <v>62.238295085838885</v>
      </c>
      <c r="H1335" s="19">
        <f ca="1">_xll.VoseOutput(,,"APARCH",1)+EXP(E1335)*$G1334</f>
        <v>62.034643817224712</v>
      </c>
      <c r="I1335" s="19">
        <f ca="1">_xll.VoseOutput(,,"EGARCH",1)+EXP(F1335)*$G1334</f>
        <v>61.712806553124366</v>
      </c>
    </row>
    <row r="1336" spans="1:9" x14ac:dyDescent="0.35">
      <c r="A1336" s="1">
        <v>42811</v>
      </c>
      <c r="D1336" s="3">
        <f ca="1"/>
        <v>2.0738374780487179E-2</v>
      </c>
      <c r="E1336" s="3">
        <f ca="1"/>
        <v>2.4732997870612377E-2</v>
      </c>
      <c r="F1336" s="3">
        <f ca="1"/>
        <v>1.8554420364507451E-2</v>
      </c>
      <c r="G1336" s="19">
        <f ca="1">_xll.VoseOutput(,,"GMAJ",1)+EXP(D1336)*$G1335</f>
        <v>63.542492904467601</v>
      </c>
      <c r="H1336" s="19">
        <f ca="1">_xll.VoseOutput(,,"APARCH",1)+EXP(E1336)*$G1335</f>
        <v>63.796828863772319</v>
      </c>
      <c r="I1336" s="19">
        <f ca="1">_xll.VoseOutput(,,"EGARCH",1)+EXP(F1336)*$G1335</f>
        <v>63.403870424173995</v>
      </c>
    </row>
    <row r="1337" spans="1:9" x14ac:dyDescent="0.35">
      <c r="A1337" s="1">
        <v>42812</v>
      </c>
      <c r="D1337" s="3">
        <f ca="1"/>
        <v>6.940631090241442E-3</v>
      </c>
      <c r="E1337" s="3">
        <f ca="1"/>
        <v>3.3266753717989671E-2</v>
      </c>
      <c r="F1337" s="3">
        <f ca="1"/>
        <v>7.5781333093886743E-3</v>
      </c>
      <c r="G1337" s="19">
        <f ca="1">_xll.VoseOutput(,,"GMAJ",1)+EXP(D1337)*$G1336</f>
        <v>63.98505194921303</v>
      </c>
      <c r="H1337" s="19">
        <f ca="1">_xll.VoseOutput(,,"APARCH",1)+EXP(E1337)*$G1336</f>
        <v>65.691899027427326</v>
      </c>
      <c r="I1337" s="19">
        <f ca="1">_xll.VoseOutput(,,"EGARCH",1)+EXP(F1337)*$G1336</f>
        <v>64.025855566639322</v>
      </c>
    </row>
    <row r="1338" spans="1:9" x14ac:dyDescent="0.35">
      <c r="A1338" s="1">
        <v>42813</v>
      </c>
      <c r="D1338" s="3">
        <f ca="1"/>
        <v>1.2246399148595793E-2</v>
      </c>
      <c r="E1338" s="3">
        <f ca="1"/>
        <v>-2.2239481267051553E-2</v>
      </c>
      <c r="F1338" s="3">
        <f ca="1"/>
        <v>2.5334978227070572E-2</v>
      </c>
      <c r="G1338" s="19">
        <f ca="1">_xll.VoseOutput(,,"GMAJ",1)+EXP(D1338)*$G1337</f>
        <v>64.773456137779831</v>
      </c>
      <c r="H1338" s="19">
        <f ca="1">_xll.VoseOutput(,,"APARCH",1)+EXP(E1338)*$G1337</f>
        <v>62.577764261686788</v>
      </c>
      <c r="I1338" s="19">
        <f ca="1">_xll.VoseOutput(,,"EGARCH",1)+EXP(F1338)*$G1337</f>
        <v>65.626821125662914</v>
      </c>
    </row>
    <row r="1339" spans="1:9" x14ac:dyDescent="0.35">
      <c r="A1339" s="1">
        <v>42814</v>
      </c>
      <c r="D1339" s="3">
        <f ca="1"/>
        <v>2.5257862848076518E-3</v>
      </c>
      <c r="E1339" s="3">
        <f ca="1"/>
        <v>-1.1897877701485373E-2</v>
      </c>
      <c r="F1339" s="3">
        <f ca="1"/>
        <v>-1.7621411937671273E-4</v>
      </c>
      <c r="G1339" s="19">
        <f ca="1">_xll.VoseOutput(,,"GMAJ",1)+EXP(D1339)*$G1338</f>
        <v>64.937266833228989</v>
      </c>
      <c r="H1339" s="19">
        <f ca="1">_xll.VoseOutput(,,"APARCH",1)+EXP(E1339)*$G1338</f>
        <v>64.007355998605831</v>
      </c>
      <c r="I1339" s="19">
        <f ca="1">_xll.VoseOutput(,,"EGARCH",1)+EXP(F1339)*$G1338</f>
        <v>64.762043145842213</v>
      </c>
    </row>
    <row r="1340" spans="1:9" x14ac:dyDescent="0.35">
      <c r="A1340" s="1">
        <v>42815</v>
      </c>
      <c r="D1340" s="3">
        <f ca="1"/>
        <v>-1.4799567469575975E-3</v>
      </c>
      <c r="E1340" s="3">
        <f ca="1"/>
        <v>-1.8417959591110946E-2</v>
      </c>
      <c r="F1340" s="3">
        <f ca="1"/>
        <v>-1.7574823154935023E-2</v>
      </c>
      <c r="G1340" s="19">
        <f ca="1">_xll.VoseOutput(,,"GMAJ",1)+EXP(D1340)*$G1339</f>
        <v>64.841233567118465</v>
      </c>
      <c r="H1340" s="19">
        <f ca="1">_xll.VoseOutput(,,"APARCH",1)+EXP(E1340)*$G1339</f>
        <v>63.752201618110959</v>
      </c>
      <c r="I1340" s="19">
        <f ca="1">_xll.VoseOutput(,,"EGARCH",1)+EXP(F1340)*$G1339</f>
        <v>63.805976088603735</v>
      </c>
    </row>
    <row r="1341" spans="1:9" x14ac:dyDescent="0.35">
      <c r="A1341" s="1">
        <v>42816</v>
      </c>
      <c r="D1341" s="3">
        <f ca="1"/>
        <v>-5.7753445233910405E-3</v>
      </c>
      <c r="E1341" s="3">
        <f ca="1"/>
        <v>1.4878283308739099E-3</v>
      </c>
      <c r="F1341" s="3">
        <f ca="1"/>
        <v>6.5863591723359302E-3</v>
      </c>
      <c r="G1341" s="19">
        <f ca="1">_xll.VoseOutput(,,"GMAJ",1)+EXP(D1341)*$G1340</f>
        <v>64.467832402020392</v>
      </c>
      <c r="H1341" s="19">
        <f ca="1">_xll.VoseOutput(,,"APARCH",1)+EXP(E1341)*$G1340</f>
        <v>64.937777994385968</v>
      </c>
      <c r="I1341" s="19">
        <f ca="1">_xll.VoseOutput(,,"EGARCH",1)+EXP(F1341)*$G1340</f>
        <v>65.26971072384616</v>
      </c>
    </row>
    <row r="1342" spans="1:9" x14ac:dyDescent="0.35">
      <c r="A1342" s="1">
        <v>42817</v>
      </c>
      <c r="D1342" s="3">
        <f ca="1"/>
        <v>-7.2650822864677722E-3</v>
      </c>
      <c r="E1342" s="3">
        <f ca="1"/>
        <v>1.1253997187346309E-2</v>
      </c>
      <c r="F1342" s="3">
        <f ca="1"/>
        <v>-7.6643049993234012E-3</v>
      </c>
      <c r="G1342" s="19">
        <f ca="1">_xll.VoseOutput(,,"GMAJ",1)+EXP(D1342)*$G1341</f>
        <v>64.001165533997664</v>
      </c>
      <c r="H1342" s="19">
        <f ca="1">_xll.VoseOutput(,,"APARCH",1)+EXP(E1342)*$G1341</f>
        <v>65.197451069110798</v>
      </c>
      <c r="I1342" s="19">
        <f ca="1">_xll.VoseOutput(,,"EGARCH",1)+EXP(F1342)*$G1341</f>
        <v>63.975619914602277</v>
      </c>
    </row>
    <row r="1343" spans="1:9" x14ac:dyDescent="0.35">
      <c r="A1343" s="1">
        <v>42818</v>
      </c>
      <c r="D1343" s="3">
        <f ca="1"/>
        <v>-6.4532687895699353E-3</v>
      </c>
      <c r="E1343" s="3">
        <f ca="1"/>
        <v>-8.3460857874642826E-3</v>
      </c>
      <c r="F1343" s="3">
        <f ca="1"/>
        <v>3.1751609514696685E-3</v>
      </c>
      <c r="G1343" s="19">
        <f ca="1">_xll.VoseOutput(,,"GMAJ",1)+EXP(D1343)*$G1342</f>
        <v>63.589478601889191</v>
      </c>
      <c r="H1343" s="19">
        <f ca="1">_xll.VoseOutput(,,"APARCH",1)+EXP(E1343)*$G1342</f>
        <v>63.469229196865236</v>
      </c>
      <c r="I1343" s="19">
        <f ca="1">_xll.VoseOutput(,,"EGARCH",1)+EXP(F1343)*$G1342</f>
        <v>64.204702495957704</v>
      </c>
    </row>
    <row r="1344" spans="1:9" x14ac:dyDescent="0.35">
      <c r="A1344" s="1">
        <v>42819</v>
      </c>
      <c r="D1344" s="3">
        <f ca="1"/>
        <v>6.8800618573760658E-3</v>
      </c>
      <c r="E1344" s="3">
        <f ca="1"/>
        <v>2.2149067622692798E-2</v>
      </c>
      <c r="F1344" s="3">
        <f ca="1"/>
        <v>-2.0394890286687874E-2</v>
      </c>
      <c r="G1344" s="19">
        <f ca="1">_xll.VoseOutput(,,"GMAJ",1)+EXP(D1344)*$G1343</f>
        <v>64.028486617588911</v>
      </c>
      <c r="H1344" s="19">
        <f ca="1">_xll.VoseOutput(,,"APARCH",1)+EXP(E1344)*$G1343</f>
        <v>65.013639964946108</v>
      </c>
      <c r="I1344" s="19">
        <f ca="1">_xll.VoseOutput(,,"EGARCH",1)+EXP(F1344)*$G1343</f>
        <v>62.305713782098124</v>
      </c>
    </row>
    <row r="1345" spans="1:9" x14ac:dyDescent="0.35">
      <c r="A1345" s="1">
        <v>42820</v>
      </c>
      <c r="D1345" s="3">
        <f ca="1"/>
        <v>2.1497766987354644E-3</v>
      </c>
      <c r="E1345" s="3">
        <f ca="1"/>
        <v>1.2525151130608985E-2</v>
      </c>
      <c r="F1345" s="3">
        <f ca="1"/>
        <v>-1.016861761423667E-2</v>
      </c>
      <c r="G1345" s="19">
        <f ca="1">_xll.VoseOutput(,,"GMAJ",1)+EXP(D1345)*$G1344</f>
        <v>64.16628162735654</v>
      </c>
      <c r="H1345" s="19">
        <f ca="1">_xll.VoseOutput(,,"APARCH",1)+EXP(E1345)*$G1344</f>
        <v>64.835496499262334</v>
      </c>
      <c r="I1345" s="19">
        <f ca="1">_xll.VoseOutput(,,"EGARCH",1)+EXP(F1345)*$G1344</f>
        <v>63.380704526701237</v>
      </c>
    </row>
    <row r="1346" spans="1:9" x14ac:dyDescent="0.35">
      <c r="A1346" s="1">
        <v>42821</v>
      </c>
      <c r="D1346" s="3">
        <f ca="1"/>
        <v>2.0330753275164926E-2</v>
      </c>
      <c r="E1346" s="3">
        <f ca="1"/>
        <v>-9.2160011445385792E-4</v>
      </c>
      <c r="F1346" s="3">
        <f ca="1"/>
        <v>-1.0138434376993359E-3</v>
      </c>
      <c r="G1346" s="19">
        <f ca="1">_xll.VoseOutput(,,"GMAJ",1)+EXP(D1346)*$G1345</f>
        <v>65.484182026924714</v>
      </c>
      <c r="H1346" s="19">
        <f ca="1">_xll.VoseOutput(,,"APARCH",1)+EXP(E1346)*$G1345</f>
        <v>64.107173216207556</v>
      </c>
      <c r="I1346" s="19">
        <f ca="1">_xll.VoseOutput(,,"EGARCH",1)+EXP(F1346)*$G1345</f>
        <v>64.101260030236375</v>
      </c>
    </row>
    <row r="1347" spans="1:9" x14ac:dyDescent="0.35">
      <c r="A1347" s="1">
        <v>42822</v>
      </c>
      <c r="D1347" s="3">
        <f ca="1"/>
        <v>-1.2947811870841139E-2</v>
      </c>
      <c r="E1347" s="3">
        <f ca="1"/>
        <v>1.8091565483417334E-2</v>
      </c>
      <c r="F1347" s="3">
        <f ca="1"/>
        <v>-9.2912869107720612E-3</v>
      </c>
      <c r="G1347" s="19">
        <f ca="1">_xll.VoseOutput(,,"GMAJ",1)+EXP(D1347)*$G1346</f>
        <v>64.641770618604482</v>
      </c>
      <c r="H1347" s="19">
        <f ca="1">_xll.VoseOutput(,,"APARCH",1)+EXP(E1347)*$G1346</f>
        <v>66.679674956135571</v>
      </c>
      <c r="I1347" s="19">
        <f ca="1">_xll.VoseOutput(,,"EGARCH",1)+EXP(F1347)*$G1346</f>
        <v>64.878567529407277</v>
      </c>
    </row>
    <row r="1348" spans="1:9" x14ac:dyDescent="0.35">
      <c r="A1348" s="1">
        <v>42823</v>
      </c>
      <c r="D1348" s="3">
        <f ca="1"/>
        <v>1.3297603056273435E-2</v>
      </c>
      <c r="E1348" s="3">
        <f ca="1"/>
        <v>-7.9192927065225745E-3</v>
      </c>
      <c r="F1348" s="3">
        <f ca="1"/>
        <v>-6.267247623609922E-4</v>
      </c>
      <c r="G1348" s="19">
        <f ca="1">_xll.VoseOutput(,,"GMAJ",1)+EXP(D1348)*$G1347</f>
        <v>65.507091823171777</v>
      </c>
      <c r="H1348" s="19">
        <f ca="1">_xll.VoseOutput(,,"APARCH",1)+EXP(E1348)*$G1347</f>
        <v>64.131875186442954</v>
      </c>
      <c r="I1348" s="19">
        <f ca="1">_xll.VoseOutput(,,"EGARCH",1)+EXP(F1348)*$G1347</f>
        <v>64.601270712747521</v>
      </c>
    </row>
    <row r="1349" spans="1:9" x14ac:dyDescent="0.35">
      <c r="A1349" s="1">
        <v>42824</v>
      </c>
      <c r="D1349" s="3">
        <f ca="1"/>
        <v>-2.3414593703123321E-2</v>
      </c>
      <c r="E1349" s="3">
        <f ca="1"/>
        <v>6.4304137583459098E-3</v>
      </c>
      <c r="F1349" s="3">
        <f ca="1"/>
        <v>-2.3505003942530422E-2</v>
      </c>
      <c r="G1349" s="19">
        <f ca="1">_xll.VoseOutput(,,"GMAJ",1)+EXP(D1349)*$G1348</f>
        <v>63.991087457552887</v>
      </c>
      <c r="H1349" s="19">
        <f ca="1">_xll.VoseOutput(,,"APARCH",1)+EXP(E1349)*$G1348</f>
        <v>65.929686801784428</v>
      </c>
      <c r="I1349" s="19">
        <f ca="1">_xll.VoseOutput(,,"EGARCH",1)+EXP(F1349)*$G1348</f>
        <v>63.985302269539986</v>
      </c>
    </row>
    <row r="1350" spans="1:9" x14ac:dyDescent="0.35">
      <c r="A1350" s="1">
        <v>42825</v>
      </c>
      <c r="D1350" s="3">
        <f ca="1"/>
        <v>-1.611910029921472E-2</v>
      </c>
      <c r="E1350" s="3">
        <f ca="1"/>
        <v>-7.2270676482745315E-3</v>
      </c>
      <c r="F1350" s="3">
        <f ca="1"/>
        <v>-5.6506891236040996E-3</v>
      </c>
      <c r="G1350" s="19">
        <f ca="1">_xll.VoseOutput(,,"GMAJ",1)+EXP(D1350)*$G1349</f>
        <v>62.967877467363955</v>
      </c>
      <c r="H1350" s="19">
        <f ca="1">_xll.VoseOutput(,,"APARCH",1)+EXP(E1350)*$G1349</f>
        <v>63.530286664515494</v>
      </c>
      <c r="I1350" s="19">
        <f ca="1">_xll.VoseOutput(,,"EGARCH",1)+EXP(F1350)*$G1349</f>
        <v>63.630513420977806</v>
      </c>
    </row>
    <row r="1351" spans="1:9" x14ac:dyDescent="0.35">
      <c r="A1351" s="1">
        <v>42826</v>
      </c>
      <c r="D1351" s="3">
        <f ca="1"/>
        <v>-1.115540625531361E-2</v>
      </c>
      <c r="E1351" s="3">
        <f ca="1"/>
        <v>-1.6148044184469405E-2</v>
      </c>
      <c r="F1351" s="3">
        <f ca="1"/>
        <v>6.7510453280353513E-3</v>
      </c>
      <c r="G1351" s="19">
        <f ca="1">_xll.VoseOutput(,,"GMAJ",1)+EXP(D1351)*$G1350</f>
        <v>62.269348643495029</v>
      </c>
      <c r="H1351" s="19">
        <f ca="1">_xll.VoseOutput(,,"APARCH",1)+EXP(E1351)*$G1350</f>
        <v>61.959235118076784</v>
      </c>
      <c r="I1351" s="19">
        <f ca="1">_xll.VoseOutput(,,"EGARCH",1)+EXP(F1351)*$G1350</f>
        <v>63.394414628201069</v>
      </c>
    </row>
    <row r="1352" spans="1:9" x14ac:dyDescent="0.35">
      <c r="A1352" s="1">
        <v>42827</v>
      </c>
      <c r="D1352" s="3">
        <f ca="1"/>
        <v>6.6803311523154774E-3</v>
      </c>
      <c r="E1352" s="3">
        <f ca="1"/>
        <v>-1.8622412089337393E-2</v>
      </c>
      <c r="F1352" s="3">
        <f ca="1"/>
        <v>1.8130477660976106E-2</v>
      </c>
      <c r="G1352" s="19">
        <f ca="1">_xll.VoseOutput(,,"GMAJ",1)+EXP(D1352)*$G1351</f>
        <v>62.686721053864169</v>
      </c>
      <c r="H1352" s="19">
        <f ca="1">_xll.VoseOutput(,,"APARCH",1)+EXP(E1352)*$G1351</f>
        <v>61.120473784789482</v>
      </c>
      <c r="I1352" s="19">
        <f ca="1">_xll.VoseOutput(,,"EGARCH",1)+EXP(F1352)*$G1351</f>
        <v>63.408618221181882</v>
      </c>
    </row>
    <row r="1353" spans="1:9" x14ac:dyDescent="0.35">
      <c r="A1353" s="1">
        <v>42828</v>
      </c>
      <c r="D1353" s="3">
        <f ca="1"/>
        <v>-1.0804698463716289E-2</v>
      </c>
      <c r="E1353" s="3">
        <f ca="1"/>
        <v>7.3834078191987807E-3</v>
      </c>
      <c r="F1353" s="3">
        <f ca="1"/>
        <v>-7.582325800198117E-3</v>
      </c>
      <c r="G1353" s="19">
        <f ca="1">_xll.VoseOutput(,,"GMAJ",1)+EXP(D1353)*$G1352</f>
        <v>62.013055863533069</v>
      </c>
      <c r="H1353" s="19">
        <f ca="1">_xll.VoseOutput(,,"APARCH",1)+EXP(E1353)*$G1352</f>
        <v>63.151275567548261</v>
      </c>
      <c r="I1353" s="19">
        <f ca="1">_xll.VoseOutput(,,"EGARCH",1)+EXP(F1353)*$G1352</f>
        <v>62.21320734767199</v>
      </c>
    </row>
    <row r="1354" spans="1:9" x14ac:dyDescent="0.35">
      <c r="A1354" s="1">
        <v>42829</v>
      </c>
      <c r="D1354" s="3">
        <f ca="1"/>
        <v>1.1287895078416627E-2</v>
      </c>
      <c r="E1354" s="3">
        <f ca="1"/>
        <v>-5.6281086827382719E-3</v>
      </c>
      <c r="F1354" s="3">
        <f ca="1"/>
        <v>-4.9318062973579468E-3</v>
      </c>
      <c r="G1354" s="19">
        <f ca="1">_xll.VoseOutput(,,"GMAJ",1)+EXP(D1354)*$G1353</f>
        <v>62.717018384458363</v>
      </c>
      <c r="H1354" s="19">
        <f ca="1">_xll.VoseOutput(,,"APARCH",1)+EXP(E1354)*$G1353</f>
        <v>61.665019956027763</v>
      </c>
      <c r="I1354" s="19">
        <f ca="1">_xll.VoseOutput(,,"EGARCH",1)+EXP(F1354)*$G1353</f>
        <v>61.707972408729894</v>
      </c>
    </row>
    <row r="1355" spans="1:9" x14ac:dyDescent="0.35">
      <c r="A1355" s="1">
        <v>42830</v>
      </c>
      <c r="D1355" s="3">
        <f ca="1"/>
        <v>-1.4962751891266779E-3</v>
      </c>
      <c r="E1355" s="3">
        <f ca="1"/>
        <v>-1.0628025602104303E-2</v>
      </c>
      <c r="F1355" s="3">
        <f ca="1"/>
        <v>-2.1343065002371691E-2</v>
      </c>
      <c r="G1355" s="19">
        <f ca="1">_xll.VoseOutput(,,"GMAJ",1)+EXP(D1355)*$G1354</f>
        <v>62.623246637577836</v>
      </c>
      <c r="H1355" s="19">
        <f ca="1">_xll.VoseOutput(,,"APARCH",1)+EXP(E1355)*$G1354</f>
        <v>62.053989890302347</v>
      </c>
      <c r="I1355" s="19">
        <f ca="1">_xll.VoseOutput(,,"EGARCH",1)+EXP(F1355)*$G1354</f>
        <v>61.392628527888782</v>
      </c>
    </row>
    <row r="1356" spans="1:9" x14ac:dyDescent="0.35">
      <c r="A1356" s="1">
        <v>42831</v>
      </c>
      <c r="D1356" s="3">
        <f ca="1"/>
        <v>5.3411261870685289E-3</v>
      </c>
      <c r="E1356" s="3">
        <f ca="1"/>
        <v>-2.3810606379238569E-3</v>
      </c>
      <c r="F1356" s="3">
        <f ca="1"/>
        <v>-2.6040105107815134E-3</v>
      </c>
      <c r="G1356" s="19">
        <f ca="1">_xll.VoseOutput(,,"GMAJ",1)+EXP(D1356)*$G1355</f>
        <v>62.958620138924445</v>
      </c>
      <c r="H1356" s="19">
        <f ca="1">_xll.VoseOutput(,,"APARCH",1)+EXP(E1356)*$G1355</f>
        <v>62.474314268854251</v>
      </c>
      <c r="I1356" s="19">
        <f ca="1">_xll.VoseOutput(,,"EGARCH",1)+EXP(F1356)*$G1355</f>
        <v>62.460387181010063</v>
      </c>
    </row>
    <row r="1357" spans="1:9" x14ac:dyDescent="0.35">
      <c r="A1357" s="1">
        <v>42832</v>
      </c>
      <c r="D1357" s="3">
        <f ca="1"/>
        <v>4.733269001410273E-3</v>
      </c>
      <c r="E1357" s="3">
        <f ca="1"/>
        <v>-1.8287576498927895E-2</v>
      </c>
      <c r="F1357" s="3">
        <f ca="1"/>
        <v>1.1258327386126296E-2</v>
      </c>
      <c r="G1357" s="19">
        <f ca="1">_xll.VoseOutput(,,"GMAJ",1)+EXP(D1357)*$G1356</f>
        <v>63.257326595324237</v>
      </c>
      <c r="H1357" s="19">
        <f ca="1">_xll.VoseOutput(,,"APARCH",1)+EXP(E1357)*$G1356</f>
        <v>61.81772347059735</v>
      </c>
      <c r="I1357" s="19">
        <f ca="1">_xll.VoseOutput(,,"EGARCH",1)+EXP(F1357)*$G1356</f>
        <v>63.671433912565973</v>
      </c>
    </row>
    <row r="1358" spans="1:9" x14ac:dyDescent="0.35">
      <c r="A1358" s="1">
        <v>42833</v>
      </c>
      <c r="D1358" s="3">
        <f ca="1"/>
        <v>-1.8668459020757533E-3</v>
      </c>
      <c r="E1358" s="3">
        <f ca="1"/>
        <v>-4.4724516367024743E-3</v>
      </c>
      <c r="F1358" s="3">
        <f ca="1"/>
        <v>-6.1132293466661563E-3</v>
      </c>
      <c r="G1358" s="19">
        <f ca="1">_xll.VoseOutput(,,"GMAJ",1)+EXP(D1358)*$G1357</f>
        <v>63.139345075316974</v>
      </c>
      <c r="H1358" s="19">
        <f ca="1">_xll.VoseOutput(,,"APARCH",1)+EXP(E1358)*$G1357</f>
        <v>62.975042981902938</v>
      </c>
      <c r="I1358" s="19">
        <f ca="1">_xll.VoseOutput(,,"EGARCH",1)+EXP(F1358)*$G1357</f>
        <v>62.871799657928797</v>
      </c>
    </row>
    <row r="1359" spans="1:9" x14ac:dyDescent="0.35">
      <c r="A1359" s="1">
        <v>42834</v>
      </c>
      <c r="D1359" s="3">
        <f ca="1"/>
        <v>1.5900895617709493E-2</v>
      </c>
      <c r="E1359" s="3">
        <f ca="1"/>
        <v>1.1564900420059797E-2</v>
      </c>
      <c r="F1359" s="3">
        <f ca="1"/>
        <v>-8.4804524704060521E-3</v>
      </c>
      <c r="G1359" s="19">
        <f ca="1">_xll.VoseOutput(,,"GMAJ",1)+EXP(D1359)*$G1358</f>
        <v>64.151341714642555</v>
      </c>
      <c r="H1359" s="19">
        <f ca="1">_xll.VoseOutput(,,"APARCH",1)+EXP(E1359)*$G1358</f>
        <v>63.873783984397853</v>
      </c>
      <c r="I1359" s="19">
        <f ca="1">_xll.VoseOutput(,,"EGARCH",1)+EXP(F1359)*$G1358</f>
        <v>62.606158885934811</v>
      </c>
    </row>
    <row r="1360" spans="1:9" x14ac:dyDescent="0.35">
      <c r="A1360" s="1">
        <v>42835</v>
      </c>
      <c r="D1360" s="3">
        <f ca="1"/>
        <v>-1.5183302599831111E-2</v>
      </c>
      <c r="E1360" s="3">
        <f ca="1"/>
        <v>1.1157947092284314E-3</v>
      </c>
      <c r="F1360" s="3">
        <f ca="1"/>
        <v>-4.7046782517748643E-3</v>
      </c>
      <c r="G1360" s="19">
        <f ca="1">_xll.VoseOutput(,,"GMAJ",1)+EXP(D1360)*$G1359</f>
        <v>63.184669688864595</v>
      </c>
      <c r="H1360" s="19">
        <f ca="1">_xll.VoseOutput(,,"APARCH",1)+EXP(E1360)*$G1359</f>
        <v>64.222961391315295</v>
      </c>
      <c r="I1360" s="19">
        <f ca="1">_xll.VoseOutput(,,"EGARCH",1)+EXP(F1360)*$G1359</f>
        <v>63.850239143198635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/>
  <dimension ref="B3:AB58"/>
  <sheetViews>
    <sheetView topLeftCell="A14" workbookViewId="0">
      <selection activeCell="D231" sqref="D231"/>
    </sheetView>
  </sheetViews>
  <sheetFormatPr defaultRowHeight="14.5" x14ac:dyDescent="0.35"/>
  <cols>
    <col min="2" max="2" width="22.6328125" customWidth="1"/>
    <col min="3" max="3" width="14.6328125" customWidth="1"/>
    <col min="4" max="27" width="22.6328125" customWidth="1"/>
  </cols>
  <sheetData>
    <row r="3" spans="2:28" ht="33" customHeight="1" x14ac:dyDescent="0.5">
      <c r="B3" s="50" t="s">
        <v>101</v>
      </c>
      <c r="C3" s="50"/>
      <c r="D3" s="50"/>
    </row>
    <row r="6" spans="2:28" x14ac:dyDescent="0.35">
      <c r="B6" s="5" t="s">
        <v>25</v>
      </c>
      <c r="C6" s="5" t="str">
        <f>_xll.VoseDataObject('CAHDistribution Fit'!C3:C1259)</f>
        <v>VoseDataObject('[StockPriceDistributionAndTimeSeriesFit.xlsx]CAHDistribution Fit'!C3:C1259)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2:28" x14ac:dyDescent="0.35">
      <c r="B7" s="5" t="s">
        <v>26</v>
      </c>
      <c r="C7" s="5">
        <v>1257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2:28" x14ac:dyDescent="0.35">
      <c r="B8" s="5" t="s">
        <v>52</v>
      </c>
      <c r="C8" s="6" t="s">
        <v>44</v>
      </c>
      <c r="D8" s="7" t="s">
        <v>53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2:28" x14ac:dyDescent="0.35"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2:28" x14ac:dyDescent="0.35">
      <c r="B10" s="5"/>
      <c r="C10" s="21" t="s">
        <v>62</v>
      </c>
      <c r="D10" s="51" t="s">
        <v>102</v>
      </c>
      <c r="E10" s="52"/>
      <c r="F10" s="52"/>
      <c r="G10" s="53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2:28" x14ac:dyDescent="0.35">
      <c r="B11" s="22" t="s">
        <v>63</v>
      </c>
      <c r="C11" s="23" t="str">
        <f ca="1">_xll.VoseOptimalFit(D15:AA15,IF(C8="AIC",1,IF(C8="SIC",2,3)))</f>
        <v>Error: array is not valid. Please refer to the help file for allowed options</v>
      </c>
      <c r="D11" s="23" t="str">
        <f>_xll.VoseOptimalFitObject(D15:AA15,IF(C8="AIC",1,IF(C8="SIC",2,3)))</f>
        <v>Error: array is not valid. Please refer to the help file for allowed options</v>
      </c>
      <c r="E11" s="23"/>
      <c r="F11" s="23"/>
      <c r="G11" s="24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2:28" x14ac:dyDescent="0.35">
      <c r="B12" s="25" t="s">
        <v>64</v>
      </c>
      <c r="C12" s="26" t="str">
        <f ca="1">_xll.VoseBMA(D15:AA15)</f>
        <v>Error: the source range are locked. Check workbook is not in Protected View mode and recalculte it.</v>
      </c>
      <c r="D12" s="26" t="str">
        <f ca="1">_xll.VoseBMAObject(D15:AA15)</f>
        <v>VoseBMA('[StockPriceDistributionAndTimeSeriesFit.xlsx]CAHDistributionFit Report'!D15:AA15)</v>
      </c>
      <c r="E12" s="26"/>
      <c r="F12" s="26"/>
      <c r="G12" s="27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2:28" x14ac:dyDescent="0.35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2:28" x14ac:dyDescent="0.35">
      <c r="B14" s="14" t="s">
        <v>65</v>
      </c>
      <c r="C14" s="14" t="s">
        <v>76</v>
      </c>
      <c r="D14" s="14" t="s">
        <v>77</v>
      </c>
      <c r="E14" s="14" t="s">
        <v>78</v>
      </c>
      <c r="F14" s="14" t="s">
        <v>82</v>
      </c>
      <c r="G14" s="14" t="s">
        <v>81</v>
      </c>
      <c r="H14" s="14" t="s">
        <v>79</v>
      </c>
      <c r="I14" s="14" t="s">
        <v>83</v>
      </c>
      <c r="J14" s="14" t="s">
        <v>80</v>
      </c>
      <c r="K14" s="14" t="s">
        <v>84</v>
      </c>
      <c r="L14" s="14" t="s">
        <v>88</v>
      </c>
      <c r="M14" s="14" t="s">
        <v>85</v>
      </c>
      <c r="N14" s="14" t="s">
        <v>87</v>
      </c>
      <c r="O14" s="14" t="s">
        <v>89</v>
      </c>
      <c r="P14" s="14" t="s">
        <v>90</v>
      </c>
      <c r="Q14" s="14" t="s">
        <v>91</v>
      </c>
      <c r="R14" s="14" t="s">
        <v>92</v>
      </c>
      <c r="S14" s="14" t="s">
        <v>86</v>
      </c>
      <c r="T14" s="14" t="s">
        <v>93</v>
      </c>
      <c r="U14" s="14" t="s">
        <v>94</v>
      </c>
      <c r="V14" s="14" t="s">
        <v>95</v>
      </c>
      <c r="W14" s="14" t="s">
        <v>96</v>
      </c>
      <c r="X14" s="14" t="s">
        <v>98</v>
      </c>
      <c r="Y14" s="14" t="s">
        <v>97</v>
      </c>
      <c r="Z14" s="14" t="s">
        <v>99</v>
      </c>
      <c r="AA14" s="14" t="s">
        <v>100</v>
      </c>
    </row>
    <row r="15" spans="2:28" x14ac:dyDescent="0.35">
      <c r="B15" s="15" t="s">
        <v>42</v>
      </c>
      <c r="C15" s="28"/>
      <c r="D15" s="15" t="str">
        <f ca="1">_xll.VoseStudent3FitObject(C6,TRUE)</f>
        <v>Error: no valid data</v>
      </c>
      <c r="E15" s="15" t="str">
        <f ca="1">_xll.VoseHSFitObject(C6,TRUE)</f>
        <v>Error: no valid data</v>
      </c>
      <c r="F15" s="15" t="str">
        <f ca="1">_xll.VoseGLogisticFitObject(C6,TRUE)</f>
        <v>Error: no valid data</v>
      </c>
      <c r="G15" s="15" t="str">
        <f ca="1">_xll.VoseLogisticFitObject(C6,TRUE)</f>
        <v>Error: no valid data</v>
      </c>
      <c r="H15" s="15" t="str">
        <f ca="1">_xll.VoseLaplaceFitObject(C6,TRUE)</f>
        <v>Error: no valid data</v>
      </c>
      <c r="I15" s="15" t="str">
        <f ca="1">_xll.VoseBurrFitObject(C6,TRUE)</f>
        <v>Error: no valid data</v>
      </c>
      <c r="J15" s="15" t="str">
        <f ca="1">_xll.VoseErrorFitObject(C6,TRUE)</f>
        <v>Error: no valid data</v>
      </c>
      <c r="K15" s="15" t="str">
        <f ca="1">_xll.VoseNormalMixFitObject(C6,TRUE)</f>
        <v>Error: Data is invalid</v>
      </c>
      <c r="L15" s="15" t="str">
        <f>_xll.VoseSkewNormalFitObject(C6,TRUE)</f>
        <v>Error: Data is invalid</v>
      </c>
      <c r="M15" s="15" t="str">
        <f>_xll.VoseSlashFitObject(C6,TRUE)</f>
        <v>Error: Data is invalid</v>
      </c>
      <c r="N15" s="15" t="str">
        <f ca="1">_xll.VoseJohnsonUFitObject(C6,TRUE)</f>
        <v>Error: no valid data</v>
      </c>
      <c r="O15" s="15" t="str">
        <f ca="1">_xll.VoseBeta4FitObject(C6,TRUE)</f>
        <v>Error: no valid data</v>
      </c>
      <c r="P15" s="15" t="str">
        <f ca="1">_xll.VoseErfFitObject(C6,TRUE)</f>
        <v>Error: no valid data</v>
      </c>
      <c r="Q15" s="15" t="str">
        <f ca="1">_xll.VoseNormalFitObject(C6,TRUE)</f>
        <v>Error: no valid data</v>
      </c>
      <c r="R15" s="15" t="str">
        <f ca="1">_xll.VoseFatigueFitObject(C6,TRUE)</f>
        <v>Error: no valid data</v>
      </c>
      <c r="S15" s="15" t="str">
        <f ca="1">_xll.VoseCauchyFitObject(C6,TRUE)</f>
        <v>Error: no valid data</v>
      </c>
      <c r="T15" s="15" t="str">
        <f ca="1">_xll.VoseBetaSubjFitObject(C6,TRUE)</f>
        <v>Error: no valid data</v>
      </c>
      <c r="U15" s="15" t="str">
        <f ca="1">_xll.VoseKumaraswamy4FitObject(C6,TRUE)</f>
        <v>Error: no valid data</v>
      </c>
      <c r="V15" s="15" t="str">
        <f ca="1">_xll.VoseExtValueMinFitObject(C6,TRUE)</f>
        <v>Error: no valid data</v>
      </c>
      <c r="W15" s="15" t="str">
        <f ca="1">_xll.VoseExtValueMaxFitObject(C6,TRUE)</f>
        <v>Error: no valid data</v>
      </c>
      <c r="X15" s="15" t="str">
        <f ca="1">_xll.VoseGPDFitObject(C6,TRUE)</f>
        <v>Error: no valid data</v>
      </c>
      <c r="Y15" s="15" t="str">
        <f ca="1">_xll.VoseBradfordFitObject(C6,TRUE)</f>
        <v>Error: no valid data</v>
      </c>
      <c r="Z15" s="15" t="str">
        <f ca="1">_xll.VoseLevyFitObject(C6,TRUE)</f>
        <v>Error: no valid data</v>
      </c>
      <c r="AA15" s="15" t="str">
        <f ca="1">_xll.VoseStudentFitObject(C6,TRUE)</f>
        <v>Error: no valid data</v>
      </c>
      <c r="AB15" s="4" t="s">
        <v>38</v>
      </c>
    </row>
    <row r="16" spans="2:28" x14ac:dyDescent="0.35">
      <c r="B16" s="14" t="s">
        <v>43</v>
      </c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</row>
    <row r="17" spans="2:27" x14ac:dyDescent="0.35">
      <c r="B17" s="15" t="s">
        <v>44</v>
      </c>
      <c r="C17" s="28"/>
      <c r="D17" s="15" t="str">
        <f ca="1">_xll.VoseAIC(D15)</f>
        <v>Error: parameter must be a valid Fit Object</v>
      </c>
      <c r="E17" s="15" t="str">
        <f ca="1">_xll.VoseAIC(E15)</f>
        <v>Error: parameter must be a valid Fit Object</v>
      </c>
      <c r="F17" s="15" t="str">
        <f ca="1">_xll.VoseAIC(F15)</f>
        <v>Error: parameter must be a valid Fit Object</v>
      </c>
      <c r="G17" s="15" t="str">
        <f ca="1">_xll.VoseAIC(G15)</f>
        <v>Error: parameter must be a valid Fit Object</v>
      </c>
      <c r="H17" s="15" t="str">
        <f ca="1">_xll.VoseAIC(H15)</f>
        <v>Error: parameter must be a valid Fit Object</v>
      </c>
      <c r="I17" s="15" t="str">
        <f ca="1">_xll.VoseAIC(I15)</f>
        <v>Error: parameter must be a valid Fit Object</v>
      </c>
      <c r="J17" s="15" t="str">
        <f ca="1">_xll.VoseAIC(J15)</f>
        <v>Error: parameter must be a valid Fit Object</v>
      </c>
      <c r="K17" s="15" t="str">
        <f ca="1">_xll.VoseAIC(K15)</f>
        <v>Error: parameter must be a valid Fit Object</v>
      </c>
      <c r="L17" s="15" t="str">
        <f>_xll.VoseAIC(L15)</f>
        <v>Error: parameter must be a valid Fit Object</v>
      </c>
      <c r="M17" s="15" t="str">
        <f>_xll.VoseAIC(M15)</f>
        <v>Error: parameter must be a valid Fit Object</v>
      </c>
      <c r="N17" s="15" t="str">
        <f ca="1">_xll.VoseAIC(N15)</f>
        <v>Error: parameter must be a valid Fit Object</v>
      </c>
      <c r="O17" s="15" t="str">
        <f ca="1">_xll.VoseAIC(O15)</f>
        <v>Error: parameter must be a valid Fit Object</v>
      </c>
      <c r="P17" s="15" t="str">
        <f ca="1">_xll.VoseAIC(P15)</f>
        <v>Error: parameter must be a valid Fit Object</v>
      </c>
      <c r="Q17" s="15" t="str">
        <f ca="1">_xll.VoseAIC(Q15)</f>
        <v>Error: parameter must be a valid Fit Object</v>
      </c>
      <c r="R17" s="15" t="str">
        <f ca="1">_xll.VoseAIC(R15)</f>
        <v>Error: parameter must be a valid Fit Object</v>
      </c>
      <c r="S17" s="15" t="str">
        <f ca="1">_xll.VoseAIC(S15)</f>
        <v>Error: parameter must be a valid Fit Object</v>
      </c>
      <c r="T17" s="15" t="str">
        <f ca="1">_xll.VoseAIC(T15)</f>
        <v>Error: parameter must be a valid Fit Object</v>
      </c>
      <c r="U17" s="15" t="str">
        <f ca="1">_xll.VoseAIC(U15)</f>
        <v>Error: parameter must be a valid Fit Object</v>
      </c>
      <c r="V17" s="15" t="str">
        <f ca="1">_xll.VoseAIC(V15)</f>
        <v>Error: parameter must be a valid Fit Object</v>
      </c>
      <c r="W17" s="15" t="str">
        <f ca="1">_xll.VoseAIC(W15)</f>
        <v>Error: parameter must be a valid Fit Object</v>
      </c>
      <c r="X17" s="15" t="str">
        <f ca="1">_xll.VoseAIC(X15)</f>
        <v>Error: parameter must be a valid Fit Object</v>
      </c>
      <c r="Y17" s="15" t="str">
        <f ca="1">_xll.VoseAIC(Y15)</f>
        <v>Error: parameter must be a valid Fit Object</v>
      </c>
      <c r="Z17" s="15" t="str">
        <f ca="1">_xll.VoseAIC(Z15)</f>
        <v>Error: parameter must be a valid Fit Object</v>
      </c>
      <c r="AA17" s="15" t="str">
        <f ca="1">_xll.VoseAIC(AA15)</f>
        <v>Error: parameter must be a valid Fit Object</v>
      </c>
    </row>
    <row r="18" spans="2:27" x14ac:dyDescent="0.35">
      <c r="B18" s="16" t="s">
        <v>45</v>
      </c>
      <c r="C18" s="31"/>
      <c r="D18" s="16" t="str">
        <f t="array" aca="1" ref="D18:AA18" ca="1">_xll.VoseRank(D17:AA17)</f>
        <v>Error: {data} array is not valid</v>
      </c>
      <c r="E18" s="16" t="str">
        <f ca="1"/>
        <v>Error: {data} array is not valid</v>
      </c>
      <c r="F18" s="16" t="str">
        <f ca="1"/>
        <v>Error: {data} array is not valid</v>
      </c>
      <c r="G18" s="16" t="str">
        <f ca="1"/>
        <v>Error: {data} array is not valid</v>
      </c>
      <c r="H18" s="16" t="str">
        <f ca="1"/>
        <v>Error: {data} array is not valid</v>
      </c>
      <c r="I18" s="16" t="str">
        <f ca="1"/>
        <v>Error: {data} array is not valid</v>
      </c>
      <c r="J18" s="16" t="str">
        <f ca="1"/>
        <v>Error: {data} array is not valid</v>
      </c>
      <c r="K18" s="16" t="str">
        <f ca="1"/>
        <v>Error: {data} array is not valid</v>
      </c>
      <c r="L18" s="16" t="str">
        <f ca="1"/>
        <v>Error: {data} array is not valid</v>
      </c>
      <c r="M18" s="16" t="str">
        <f ca="1"/>
        <v>Error: {data} array is not valid</v>
      </c>
      <c r="N18" s="16" t="str">
        <f ca="1"/>
        <v>Error: {data} array is not valid</v>
      </c>
      <c r="O18" s="16" t="str">
        <f ca="1"/>
        <v>Error: {data} array is not valid</v>
      </c>
      <c r="P18" s="16" t="str">
        <f ca="1"/>
        <v>Error: {data} array is not valid</v>
      </c>
      <c r="Q18" s="16" t="str">
        <f ca="1"/>
        <v>Error: {data} array is not valid</v>
      </c>
      <c r="R18" s="16" t="str">
        <f ca="1"/>
        <v>Error: {data} array is not valid</v>
      </c>
      <c r="S18" s="16" t="str">
        <f ca="1"/>
        <v>Error: {data} array is not valid</v>
      </c>
      <c r="T18" s="16" t="str">
        <f ca="1"/>
        <v>Error: {data} array is not valid</v>
      </c>
      <c r="U18" s="16" t="str">
        <f ca="1"/>
        <v>Error: {data} array is not valid</v>
      </c>
      <c r="V18" s="16" t="str">
        <f ca="1"/>
        <v>Error: {data} array is not valid</v>
      </c>
      <c r="W18" s="16" t="str">
        <f ca="1"/>
        <v>Error: {data} array is not valid</v>
      </c>
      <c r="X18" s="16" t="str">
        <f ca="1"/>
        <v>Error: {data} array is not valid</v>
      </c>
      <c r="Y18" s="16" t="str">
        <f ca="1"/>
        <v>Error: {data} array is not valid</v>
      </c>
      <c r="Z18" s="16" t="str">
        <f ca="1"/>
        <v>Error: {data} array is not valid</v>
      </c>
      <c r="AA18" s="16" t="str">
        <f ca="1"/>
        <v>Error: {data} array is not valid</v>
      </c>
    </row>
    <row r="19" spans="2:27" x14ac:dyDescent="0.35">
      <c r="B19" s="15" t="s">
        <v>46</v>
      </c>
      <c r="C19" s="28"/>
      <c r="D19" s="15" t="str">
        <f ca="1">_xll.VoseSIC(D15)</f>
        <v>Error: parameter must be a valid Fit Object</v>
      </c>
      <c r="E19" s="15" t="str">
        <f ca="1">_xll.VoseSIC(E15)</f>
        <v>Error: parameter must be a valid Fit Object</v>
      </c>
      <c r="F19" s="15" t="str">
        <f ca="1">_xll.VoseSIC(F15)</f>
        <v>Error: parameter must be a valid Fit Object</v>
      </c>
      <c r="G19" s="15" t="str">
        <f ca="1">_xll.VoseSIC(G15)</f>
        <v>Error: parameter must be a valid Fit Object</v>
      </c>
      <c r="H19" s="15" t="str">
        <f ca="1">_xll.VoseSIC(H15)</f>
        <v>Error: parameter must be a valid Fit Object</v>
      </c>
      <c r="I19" s="15" t="str">
        <f ca="1">_xll.VoseSIC(I15)</f>
        <v>Error: parameter must be a valid Fit Object</v>
      </c>
      <c r="J19" s="15" t="str">
        <f ca="1">_xll.VoseSIC(J15)</f>
        <v>Error: parameter must be a valid Fit Object</v>
      </c>
      <c r="K19" s="15" t="str">
        <f ca="1">_xll.VoseSIC(K15)</f>
        <v>Error: parameter must be a valid Fit Object</v>
      </c>
      <c r="L19" s="15" t="str">
        <f>_xll.VoseSIC(L15)</f>
        <v>Error: parameter must be a valid Fit Object</v>
      </c>
      <c r="M19" s="15" t="str">
        <f>_xll.VoseSIC(M15)</f>
        <v>Error: parameter must be a valid Fit Object</v>
      </c>
      <c r="N19" s="15" t="str">
        <f ca="1">_xll.VoseSIC(N15)</f>
        <v>Error: parameter must be a valid Fit Object</v>
      </c>
      <c r="O19" s="15" t="str">
        <f ca="1">_xll.VoseSIC(O15)</f>
        <v>Error: parameter must be a valid Fit Object</v>
      </c>
      <c r="P19" s="15" t="str">
        <f ca="1">_xll.VoseSIC(P15)</f>
        <v>Error: parameter must be a valid Fit Object</v>
      </c>
      <c r="Q19" s="15" t="str">
        <f ca="1">_xll.VoseSIC(Q15)</f>
        <v>Error: parameter must be a valid Fit Object</v>
      </c>
      <c r="R19" s="15" t="str">
        <f ca="1">_xll.VoseSIC(R15)</f>
        <v>Error: parameter must be a valid Fit Object</v>
      </c>
      <c r="S19" s="15" t="str">
        <f ca="1">_xll.VoseSIC(S15)</f>
        <v>Error: parameter must be a valid Fit Object</v>
      </c>
      <c r="T19" s="15" t="str">
        <f ca="1">_xll.VoseSIC(T15)</f>
        <v>Error: parameter must be a valid Fit Object</v>
      </c>
      <c r="U19" s="15" t="str">
        <f ca="1">_xll.VoseSIC(U15)</f>
        <v>Error: parameter must be a valid Fit Object</v>
      </c>
      <c r="V19" s="15" t="str">
        <f ca="1">_xll.VoseSIC(V15)</f>
        <v>Error: parameter must be a valid Fit Object</v>
      </c>
      <c r="W19" s="15" t="str">
        <f ca="1">_xll.VoseSIC(W15)</f>
        <v>Error: parameter must be a valid Fit Object</v>
      </c>
      <c r="X19" s="15" t="str">
        <f ca="1">_xll.VoseSIC(X15)</f>
        <v>Error: parameter must be a valid Fit Object</v>
      </c>
      <c r="Y19" s="15" t="str">
        <f ca="1">_xll.VoseSIC(Y15)</f>
        <v>Error: parameter must be a valid Fit Object</v>
      </c>
      <c r="Z19" s="15" t="str">
        <f ca="1">_xll.VoseSIC(Z15)</f>
        <v>Error: parameter must be a valid Fit Object</v>
      </c>
      <c r="AA19" s="15" t="str">
        <f ca="1">_xll.VoseSIC(AA15)</f>
        <v>Error: parameter must be a valid Fit Object</v>
      </c>
    </row>
    <row r="20" spans="2:27" x14ac:dyDescent="0.35">
      <c r="B20" s="16" t="s">
        <v>47</v>
      </c>
      <c r="C20" s="31"/>
      <c r="D20" s="16" t="str">
        <f t="array" aca="1" ref="D20:AA20" ca="1">_xll.VoseRank(D19:AA19)</f>
        <v>Error: {data} array is not valid</v>
      </c>
      <c r="E20" s="16" t="str">
        <f ca="1"/>
        <v>Error: {data} array is not valid</v>
      </c>
      <c r="F20" s="16" t="str">
        <f ca="1"/>
        <v>Error: {data} array is not valid</v>
      </c>
      <c r="G20" s="16" t="str">
        <f ca="1"/>
        <v>Error: {data} array is not valid</v>
      </c>
      <c r="H20" s="16" t="str">
        <f ca="1"/>
        <v>Error: {data} array is not valid</v>
      </c>
      <c r="I20" s="16" t="str">
        <f ca="1"/>
        <v>Error: {data} array is not valid</v>
      </c>
      <c r="J20" s="16" t="str">
        <f ca="1"/>
        <v>Error: {data} array is not valid</v>
      </c>
      <c r="K20" s="16" t="str">
        <f ca="1"/>
        <v>Error: {data} array is not valid</v>
      </c>
      <c r="L20" s="16" t="str">
        <f ca="1"/>
        <v>Error: {data} array is not valid</v>
      </c>
      <c r="M20" s="16" t="str">
        <f ca="1"/>
        <v>Error: {data} array is not valid</v>
      </c>
      <c r="N20" s="16" t="str">
        <f ca="1"/>
        <v>Error: {data} array is not valid</v>
      </c>
      <c r="O20" s="16" t="str">
        <f ca="1"/>
        <v>Error: {data} array is not valid</v>
      </c>
      <c r="P20" s="16" t="str">
        <f ca="1"/>
        <v>Error: {data} array is not valid</v>
      </c>
      <c r="Q20" s="16" t="str">
        <f ca="1"/>
        <v>Error: {data} array is not valid</v>
      </c>
      <c r="R20" s="16" t="str">
        <f ca="1"/>
        <v>Error: {data} array is not valid</v>
      </c>
      <c r="S20" s="16" t="str">
        <f ca="1"/>
        <v>Error: {data} array is not valid</v>
      </c>
      <c r="T20" s="16" t="str">
        <f ca="1"/>
        <v>Error: {data} array is not valid</v>
      </c>
      <c r="U20" s="16" t="str">
        <f ca="1"/>
        <v>Error: {data} array is not valid</v>
      </c>
      <c r="V20" s="16" t="str">
        <f ca="1"/>
        <v>Error: {data} array is not valid</v>
      </c>
      <c r="W20" s="16" t="str">
        <f ca="1"/>
        <v>Error: {data} array is not valid</v>
      </c>
      <c r="X20" s="16" t="str">
        <f ca="1"/>
        <v>Error: {data} array is not valid</v>
      </c>
      <c r="Y20" s="16" t="str">
        <f ca="1"/>
        <v>Error: {data} array is not valid</v>
      </c>
      <c r="Z20" s="16" t="str">
        <f ca="1"/>
        <v>Error: {data} array is not valid</v>
      </c>
      <c r="AA20" s="16" t="str">
        <f ca="1"/>
        <v>Error: {data} array is not valid</v>
      </c>
    </row>
    <row r="21" spans="2:27" x14ac:dyDescent="0.35">
      <c r="B21" s="15" t="s">
        <v>48</v>
      </c>
      <c r="C21" s="28"/>
      <c r="D21" s="15" t="str">
        <f ca="1">_xll.VoseHQIC(D15)</f>
        <v>Error: parameter must be a valid Fit Object</v>
      </c>
      <c r="E21" s="15" t="str">
        <f ca="1">_xll.VoseHQIC(E15)</f>
        <v>Error: parameter must be a valid Fit Object</v>
      </c>
      <c r="F21" s="15" t="str">
        <f ca="1">_xll.VoseHQIC(F15)</f>
        <v>Error: parameter must be a valid Fit Object</v>
      </c>
      <c r="G21" s="15" t="str">
        <f ca="1">_xll.VoseHQIC(G15)</f>
        <v>Error: parameter must be a valid Fit Object</v>
      </c>
      <c r="H21" s="15" t="str">
        <f ca="1">_xll.VoseHQIC(H15)</f>
        <v>Error: parameter must be a valid Fit Object</v>
      </c>
      <c r="I21" s="15" t="str">
        <f ca="1">_xll.VoseHQIC(I15)</f>
        <v>Error: parameter must be a valid Fit Object</v>
      </c>
      <c r="J21" s="15" t="str">
        <f ca="1">_xll.VoseHQIC(J15)</f>
        <v>Error: parameter must be a valid Fit Object</v>
      </c>
      <c r="K21" s="15" t="str">
        <f ca="1">_xll.VoseHQIC(K15)</f>
        <v>Error: parameter must be a valid Fit Object</v>
      </c>
      <c r="L21" s="15" t="str">
        <f>_xll.VoseHQIC(L15)</f>
        <v>Error: parameter must be a valid Fit Object</v>
      </c>
      <c r="M21" s="15" t="str">
        <f>_xll.VoseHQIC(M15)</f>
        <v>Error: parameter must be a valid Fit Object</v>
      </c>
      <c r="N21" s="15" t="str">
        <f ca="1">_xll.VoseHQIC(N15)</f>
        <v>Error: parameter must be a valid Fit Object</v>
      </c>
      <c r="O21" s="15" t="str">
        <f ca="1">_xll.VoseHQIC(O15)</f>
        <v>Error: parameter must be a valid Fit Object</v>
      </c>
      <c r="P21" s="15" t="str">
        <f ca="1">_xll.VoseHQIC(P15)</f>
        <v>Error: parameter must be a valid Fit Object</v>
      </c>
      <c r="Q21" s="15" t="str">
        <f ca="1">_xll.VoseHQIC(Q15)</f>
        <v>Error: parameter must be a valid Fit Object</v>
      </c>
      <c r="R21" s="15" t="str">
        <f ca="1">_xll.VoseHQIC(R15)</f>
        <v>Error: parameter must be a valid Fit Object</v>
      </c>
      <c r="S21" s="15" t="str">
        <f ca="1">_xll.VoseHQIC(S15)</f>
        <v>Error: parameter must be a valid Fit Object</v>
      </c>
      <c r="T21" s="15" t="str">
        <f ca="1">_xll.VoseHQIC(T15)</f>
        <v>Error: parameter must be a valid Fit Object</v>
      </c>
      <c r="U21" s="15" t="str">
        <f ca="1">_xll.VoseHQIC(U15)</f>
        <v>Error: parameter must be a valid Fit Object</v>
      </c>
      <c r="V21" s="15" t="str">
        <f ca="1">_xll.VoseHQIC(V15)</f>
        <v>Error: parameter must be a valid Fit Object</v>
      </c>
      <c r="W21" s="15" t="str">
        <f ca="1">_xll.VoseHQIC(W15)</f>
        <v>Error: parameter must be a valid Fit Object</v>
      </c>
      <c r="X21" s="15" t="str">
        <f ca="1">_xll.VoseHQIC(X15)</f>
        <v>Error: parameter must be a valid Fit Object</v>
      </c>
      <c r="Y21" s="15" t="str">
        <f ca="1">_xll.VoseHQIC(Y15)</f>
        <v>Error: parameter must be a valid Fit Object</v>
      </c>
      <c r="Z21" s="15" t="str">
        <f ca="1">_xll.VoseHQIC(Z15)</f>
        <v>Error: parameter must be a valid Fit Object</v>
      </c>
      <c r="AA21" s="15" t="str">
        <f ca="1">_xll.VoseHQIC(AA15)</f>
        <v>Error: parameter must be a valid Fit Object</v>
      </c>
    </row>
    <row r="22" spans="2:27" x14ac:dyDescent="0.35">
      <c r="B22" s="16" t="s">
        <v>49</v>
      </c>
      <c r="C22" s="31"/>
      <c r="D22" s="16" t="str">
        <f t="array" aca="1" ref="D22:AA22" ca="1">_xll.VoseRank(D21:AA21)</f>
        <v>Error: {data} array is not valid</v>
      </c>
      <c r="E22" s="16" t="str">
        <f ca="1"/>
        <v>Error: {data} array is not valid</v>
      </c>
      <c r="F22" s="16" t="str">
        <f ca="1"/>
        <v>Error: {data} array is not valid</v>
      </c>
      <c r="G22" s="16" t="str">
        <f ca="1"/>
        <v>Error: {data} array is not valid</v>
      </c>
      <c r="H22" s="16" t="str">
        <f ca="1"/>
        <v>Error: {data} array is not valid</v>
      </c>
      <c r="I22" s="16" t="str">
        <f ca="1"/>
        <v>Error: {data} array is not valid</v>
      </c>
      <c r="J22" s="16" t="str">
        <f ca="1"/>
        <v>Error: {data} array is not valid</v>
      </c>
      <c r="K22" s="16" t="str">
        <f ca="1"/>
        <v>Error: {data} array is not valid</v>
      </c>
      <c r="L22" s="16" t="str">
        <f ca="1"/>
        <v>Error: {data} array is not valid</v>
      </c>
      <c r="M22" s="16" t="str">
        <f ca="1"/>
        <v>Error: {data} array is not valid</v>
      </c>
      <c r="N22" s="16" t="str">
        <f ca="1"/>
        <v>Error: {data} array is not valid</v>
      </c>
      <c r="O22" s="16" t="str">
        <f ca="1"/>
        <v>Error: {data} array is not valid</v>
      </c>
      <c r="P22" s="16" t="str">
        <f ca="1"/>
        <v>Error: {data} array is not valid</v>
      </c>
      <c r="Q22" s="16" t="str">
        <f ca="1"/>
        <v>Error: {data} array is not valid</v>
      </c>
      <c r="R22" s="16" t="str">
        <f ca="1"/>
        <v>Error: {data} array is not valid</v>
      </c>
      <c r="S22" s="16" t="str">
        <f ca="1"/>
        <v>Error: {data} array is not valid</v>
      </c>
      <c r="T22" s="16" t="str">
        <f ca="1"/>
        <v>Error: {data} array is not valid</v>
      </c>
      <c r="U22" s="16" t="str">
        <f ca="1"/>
        <v>Error: {data} array is not valid</v>
      </c>
      <c r="V22" s="16" t="str">
        <f ca="1"/>
        <v>Error: {data} array is not valid</v>
      </c>
      <c r="W22" s="16" t="str">
        <f ca="1"/>
        <v>Error: {data} array is not valid</v>
      </c>
      <c r="X22" s="16" t="str">
        <f ca="1"/>
        <v>Error: {data} array is not valid</v>
      </c>
      <c r="Y22" s="16" t="str">
        <f ca="1"/>
        <v>Error: {data} array is not valid</v>
      </c>
      <c r="Z22" s="16" t="str">
        <f ca="1"/>
        <v>Error: {data} array is not valid</v>
      </c>
      <c r="AA22" s="16" t="str">
        <f ca="1"/>
        <v>Error: {data} array is not valid</v>
      </c>
    </row>
    <row r="23" spans="2:27" x14ac:dyDescent="0.35">
      <c r="B23" s="15" t="s">
        <v>50</v>
      </c>
      <c r="C23" s="28"/>
      <c r="D23" s="15" t="str">
        <f ca="1">_xll.VoseLLH(D15)</f>
        <v>Error: parameter must be a valid Fit Object</v>
      </c>
      <c r="E23" s="15" t="str">
        <f ca="1">_xll.VoseLLH(E15)</f>
        <v>Error: parameter must be a valid Fit Object</v>
      </c>
      <c r="F23" s="15" t="str">
        <f ca="1">_xll.VoseLLH(F15)</f>
        <v>Error: parameter must be a valid Fit Object</v>
      </c>
      <c r="G23" s="15" t="str">
        <f ca="1">_xll.VoseLLH(G15)</f>
        <v>Error: parameter must be a valid Fit Object</v>
      </c>
      <c r="H23" s="15" t="str">
        <f ca="1">_xll.VoseLLH(H15)</f>
        <v>Error: parameter must be a valid Fit Object</v>
      </c>
      <c r="I23" s="15" t="str">
        <f ca="1">_xll.VoseLLH(I15)</f>
        <v>Error: parameter must be a valid Fit Object</v>
      </c>
      <c r="J23" s="15" t="str">
        <f ca="1">_xll.VoseLLH(J15)</f>
        <v>Error: parameter must be a valid Fit Object</v>
      </c>
      <c r="K23" s="15" t="str">
        <f ca="1">_xll.VoseLLH(K15)</f>
        <v>Error: parameter must be a valid Fit Object</v>
      </c>
      <c r="L23" s="15" t="str">
        <f>_xll.VoseLLH(L15)</f>
        <v>Error: parameter must be a valid Fit Object</v>
      </c>
      <c r="M23" s="15" t="str">
        <f>_xll.VoseLLH(M15)</f>
        <v>Error: parameter must be a valid Fit Object</v>
      </c>
      <c r="N23" s="15" t="str">
        <f ca="1">_xll.VoseLLH(N15)</f>
        <v>Error: parameter must be a valid Fit Object</v>
      </c>
      <c r="O23" s="15" t="str">
        <f ca="1">_xll.VoseLLH(O15)</f>
        <v>Error: parameter must be a valid Fit Object</v>
      </c>
      <c r="P23" s="15" t="str">
        <f ca="1">_xll.VoseLLH(P15)</f>
        <v>Error: parameter must be a valid Fit Object</v>
      </c>
      <c r="Q23" s="15" t="str">
        <f ca="1">_xll.VoseLLH(Q15)</f>
        <v>Error: parameter must be a valid Fit Object</v>
      </c>
      <c r="R23" s="15" t="str">
        <f ca="1">_xll.VoseLLH(R15)</f>
        <v>Error: parameter must be a valid Fit Object</v>
      </c>
      <c r="S23" s="15" t="str">
        <f ca="1">_xll.VoseLLH(S15)</f>
        <v>Error: parameter must be a valid Fit Object</v>
      </c>
      <c r="T23" s="15" t="str">
        <f ca="1">_xll.VoseLLH(T15)</f>
        <v>Error: parameter must be a valid Fit Object</v>
      </c>
      <c r="U23" s="15" t="str">
        <f ca="1">_xll.VoseLLH(U15)</f>
        <v>Error: parameter must be a valid Fit Object</v>
      </c>
      <c r="V23" s="15" t="str">
        <f ca="1">_xll.VoseLLH(V15)</f>
        <v>Error: parameter must be a valid Fit Object</v>
      </c>
      <c r="W23" s="15" t="str">
        <f ca="1">_xll.VoseLLH(W15)</f>
        <v>Error: parameter must be a valid Fit Object</v>
      </c>
      <c r="X23" s="15" t="str">
        <f ca="1">_xll.VoseLLH(X15)</f>
        <v>Error: parameter must be a valid Fit Object</v>
      </c>
      <c r="Y23" s="15" t="str">
        <f ca="1">_xll.VoseLLH(Y15)</f>
        <v>Error: parameter must be a valid Fit Object</v>
      </c>
      <c r="Z23" s="15" t="str">
        <f ca="1">_xll.VoseLLH(Z15)</f>
        <v>Error: parameter must be a valid Fit Object</v>
      </c>
      <c r="AA23" s="15" t="str">
        <f ca="1">_xll.VoseLLH(AA15)</f>
        <v>Error: parameter must be a valid Fit Object</v>
      </c>
    </row>
    <row r="24" spans="2:27" x14ac:dyDescent="0.35">
      <c r="B24" s="16" t="s">
        <v>51</v>
      </c>
      <c r="C24" s="31"/>
      <c r="D24" s="16" t="str">
        <f t="array" aca="1" ref="D24:AA24" ca="1">_xll.VoseRank(D23:AA23,1)</f>
        <v>Error: {data} array is not valid</v>
      </c>
      <c r="E24" s="16" t="str">
        <f ca="1"/>
        <v>Error: {data} array is not valid</v>
      </c>
      <c r="F24" s="16" t="str">
        <f ca="1"/>
        <v>Error: {data} array is not valid</v>
      </c>
      <c r="G24" s="16" t="str">
        <f ca="1"/>
        <v>Error: {data} array is not valid</v>
      </c>
      <c r="H24" s="16" t="str">
        <f ca="1"/>
        <v>Error: {data} array is not valid</v>
      </c>
      <c r="I24" s="16" t="str">
        <f ca="1"/>
        <v>Error: {data} array is not valid</v>
      </c>
      <c r="J24" s="16" t="str">
        <f ca="1"/>
        <v>Error: {data} array is not valid</v>
      </c>
      <c r="K24" s="16" t="str">
        <f ca="1"/>
        <v>Error: {data} array is not valid</v>
      </c>
      <c r="L24" s="16" t="str">
        <f ca="1"/>
        <v>Error: {data} array is not valid</v>
      </c>
      <c r="M24" s="16" t="str">
        <f ca="1"/>
        <v>Error: {data} array is not valid</v>
      </c>
      <c r="N24" s="16" t="str">
        <f ca="1"/>
        <v>Error: {data} array is not valid</v>
      </c>
      <c r="O24" s="16" t="str">
        <f ca="1"/>
        <v>Error: {data} array is not valid</v>
      </c>
      <c r="P24" s="16" t="str">
        <f ca="1"/>
        <v>Error: {data} array is not valid</v>
      </c>
      <c r="Q24" s="16" t="str">
        <f ca="1"/>
        <v>Error: {data} array is not valid</v>
      </c>
      <c r="R24" s="16" t="str">
        <f ca="1"/>
        <v>Error: {data} array is not valid</v>
      </c>
      <c r="S24" s="16" t="str">
        <f ca="1"/>
        <v>Error: {data} array is not valid</v>
      </c>
      <c r="T24" s="16" t="str">
        <f ca="1"/>
        <v>Error: {data} array is not valid</v>
      </c>
      <c r="U24" s="16" t="str">
        <f ca="1"/>
        <v>Error: {data} array is not valid</v>
      </c>
      <c r="V24" s="16" t="str">
        <f ca="1"/>
        <v>Error: {data} array is not valid</v>
      </c>
      <c r="W24" s="16" t="str">
        <f ca="1"/>
        <v>Error: {data} array is not valid</v>
      </c>
      <c r="X24" s="16" t="str">
        <f ca="1"/>
        <v>Error: {data} array is not valid</v>
      </c>
      <c r="Y24" s="16" t="str">
        <f ca="1"/>
        <v>Error: {data} array is not valid</v>
      </c>
      <c r="Z24" s="16" t="str">
        <f ca="1"/>
        <v>Error: {data} array is not valid</v>
      </c>
      <c r="AA24" s="16" t="str">
        <f ca="1"/>
        <v>Error: {data} array is not valid</v>
      </c>
    </row>
    <row r="25" spans="2:27" x14ac:dyDescent="0.35">
      <c r="B25" s="15" t="s">
        <v>66</v>
      </c>
      <c r="C25" s="28"/>
      <c r="D25" s="15" t="e">
        <f ca="1">EXP(D23-_xll.VoseOptimalFitLLH(D15:AA15))</f>
        <v>#VALUE!</v>
      </c>
      <c r="E25" s="15" t="e">
        <f ca="1">EXP(E23-_xll.VoseOptimalFitLLH(D15:AA15))</f>
        <v>#VALUE!</v>
      </c>
      <c r="F25" s="15" t="e">
        <f ca="1">EXP(F23-_xll.VoseOptimalFitLLH(D15:AA15))</f>
        <v>#VALUE!</v>
      </c>
      <c r="G25" s="15" t="e">
        <f ca="1">EXP(G23-_xll.VoseOptimalFitLLH(D15:AA15))</f>
        <v>#VALUE!</v>
      </c>
      <c r="H25" s="15" t="e">
        <f ca="1">EXP(H23-_xll.VoseOptimalFitLLH(D15:AA15))</f>
        <v>#VALUE!</v>
      </c>
      <c r="I25" s="15" t="e">
        <f ca="1">EXP(I23-_xll.VoseOptimalFitLLH(D15:AA15))</f>
        <v>#VALUE!</v>
      </c>
      <c r="J25" s="15" t="e">
        <f ca="1">EXP(J23-_xll.VoseOptimalFitLLH(D15:AA15))</f>
        <v>#VALUE!</v>
      </c>
      <c r="K25" s="15" t="e">
        <f ca="1">EXP(K23-_xll.VoseOptimalFitLLH(D15:AA15))</f>
        <v>#VALUE!</v>
      </c>
      <c r="L25" s="15" t="e">
        <f>EXP(L23-_xll.VoseOptimalFitLLH(D15:AA15))</f>
        <v>#VALUE!</v>
      </c>
      <c r="M25" s="15" t="e">
        <f>EXP(M23-_xll.VoseOptimalFitLLH(D15:AA15))</f>
        <v>#VALUE!</v>
      </c>
      <c r="N25" s="15" t="e">
        <f ca="1">EXP(N23-_xll.VoseOptimalFitLLH(D15:AA15))</f>
        <v>#VALUE!</v>
      </c>
      <c r="O25" s="15" t="e">
        <f ca="1">EXP(O23-_xll.VoseOptimalFitLLH(D15:AA15))</f>
        <v>#VALUE!</v>
      </c>
      <c r="P25" s="15" t="e">
        <f ca="1">EXP(P23-_xll.VoseOptimalFitLLH(D15:AA15))</f>
        <v>#VALUE!</v>
      </c>
      <c r="Q25" s="15" t="e">
        <f ca="1">EXP(Q23-_xll.VoseOptimalFitLLH(D15:AA15))</f>
        <v>#VALUE!</v>
      </c>
      <c r="R25" s="15" t="e">
        <f ca="1">EXP(R23-_xll.VoseOptimalFitLLH(D15:AA15))</f>
        <v>#VALUE!</v>
      </c>
      <c r="S25" s="15" t="e">
        <f ca="1">EXP(S23-_xll.VoseOptimalFitLLH(D15:AA15))</f>
        <v>#VALUE!</v>
      </c>
      <c r="T25" s="15" t="e">
        <f ca="1">EXP(T23-_xll.VoseOptimalFitLLH(D15:AA15))</f>
        <v>#VALUE!</v>
      </c>
      <c r="U25" s="15" t="e">
        <f ca="1">EXP(U23-_xll.VoseOptimalFitLLH(D15:AA15))</f>
        <v>#VALUE!</v>
      </c>
      <c r="V25" s="15" t="e">
        <f ca="1">EXP(V23-_xll.VoseOptimalFitLLH(D15:AA15))</f>
        <v>#VALUE!</v>
      </c>
      <c r="W25" s="15" t="e">
        <f ca="1">EXP(W23-_xll.VoseOptimalFitLLH(D15:AA15))</f>
        <v>#VALUE!</v>
      </c>
      <c r="X25" s="15" t="e">
        <f ca="1">EXP(X23-_xll.VoseOptimalFitLLH(D15:AA15))</f>
        <v>#VALUE!</v>
      </c>
      <c r="Y25" s="15" t="e">
        <f ca="1">EXP(Y23-_xll.VoseOptimalFitLLH(D15:AA15))</f>
        <v>#VALUE!</v>
      </c>
      <c r="Z25" s="15" t="e">
        <f ca="1">EXP(Z23-_xll.VoseOptimalFitLLH(D15:AA15))</f>
        <v>#VALUE!</v>
      </c>
      <c r="AA25" s="15" t="e">
        <f ca="1">EXP(AA23-_xll.VoseOptimalFitLLH(D15:AA15))</f>
        <v>#VALUE!</v>
      </c>
    </row>
    <row r="26" spans="2:27" x14ac:dyDescent="0.35">
      <c r="B26" s="16" t="s">
        <v>67</v>
      </c>
      <c r="C26" s="31"/>
      <c r="D26" s="16" t="str">
        <f t="array" aca="1" ref="D26:AA26" ca="1">_xll.VoseRank(D25:AA25,1)</f>
        <v>Error: {data} array is not valid</v>
      </c>
      <c r="E26" s="16" t="str">
        <f ca="1"/>
        <v>Error: {data} array is not valid</v>
      </c>
      <c r="F26" s="16" t="str">
        <f ca="1"/>
        <v>Error: {data} array is not valid</v>
      </c>
      <c r="G26" s="16" t="str">
        <f ca="1"/>
        <v>Error: {data} array is not valid</v>
      </c>
      <c r="H26" s="16" t="str">
        <f ca="1"/>
        <v>Error: {data} array is not valid</v>
      </c>
      <c r="I26" s="16" t="str">
        <f ca="1"/>
        <v>Error: {data} array is not valid</v>
      </c>
      <c r="J26" s="16" t="str">
        <f ca="1"/>
        <v>Error: {data} array is not valid</v>
      </c>
      <c r="K26" s="16" t="str">
        <f ca="1"/>
        <v>Error: {data} array is not valid</v>
      </c>
      <c r="L26" s="16" t="str">
        <f ca="1"/>
        <v>Error: {data} array is not valid</v>
      </c>
      <c r="M26" s="16" t="str">
        <f ca="1"/>
        <v>Error: {data} array is not valid</v>
      </c>
      <c r="N26" s="16" t="str">
        <f ca="1"/>
        <v>Error: {data} array is not valid</v>
      </c>
      <c r="O26" s="16" t="str">
        <f ca="1"/>
        <v>Error: {data} array is not valid</v>
      </c>
      <c r="P26" s="16" t="str">
        <f ca="1"/>
        <v>Error: {data} array is not valid</v>
      </c>
      <c r="Q26" s="16" t="str">
        <f ca="1"/>
        <v>Error: {data} array is not valid</v>
      </c>
      <c r="R26" s="16" t="str">
        <f ca="1"/>
        <v>Error: {data} array is not valid</v>
      </c>
      <c r="S26" s="16" t="str">
        <f ca="1"/>
        <v>Error: {data} array is not valid</v>
      </c>
      <c r="T26" s="16" t="str">
        <f ca="1"/>
        <v>Error: {data} array is not valid</v>
      </c>
      <c r="U26" s="16" t="str">
        <f ca="1"/>
        <v>Error: {data} array is not valid</v>
      </c>
      <c r="V26" s="16" t="str">
        <f ca="1"/>
        <v>Error: {data} array is not valid</v>
      </c>
      <c r="W26" s="16" t="str">
        <f ca="1"/>
        <v>Error: {data} array is not valid</v>
      </c>
      <c r="X26" s="16" t="str">
        <f ca="1"/>
        <v>Error: {data} array is not valid</v>
      </c>
      <c r="Y26" s="16" t="str">
        <f ca="1"/>
        <v>Error: {data} array is not valid</v>
      </c>
      <c r="Z26" s="16" t="str">
        <f ca="1"/>
        <v>Error: {data} array is not valid</v>
      </c>
      <c r="AA26" s="16" t="str">
        <f ca="1"/>
        <v>Error: {data} array is not valid</v>
      </c>
    </row>
    <row r="27" spans="2:27" x14ac:dyDescent="0.35">
      <c r="B27" s="14" t="s">
        <v>68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</row>
    <row r="28" spans="2:27" x14ac:dyDescent="0.35">
      <c r="B28" s="15" t="s">
        <v>69</v>
      </c>
      <c r="C28" s="15">
        <f>_xll.VoseDataMin(C6)</f>
        <v>-0.10269033214203001</v>
      </c>
      <c r="D28" s="15" t="str">
        <f ca="1">_xll.VoseMin(D15)</f>
        <v>Error: distribution object is not valid</v>
      </c>
      <c r="E28" s="15" t="str">
        <f ca="1">_xll.VoseMin(E15)</f>
        <v>Error: distribution object is not valid</v>
      </c>
      <c r="F28" s="15" t="str">
        <f ca="1">_xll.VoseMin(F15)</f>
        <v>Error: distribution object is not valid</v>
      </c>
      <c r="G28" s="15" t="str">
        <f ca="1">_xll.VoseMin(G15)</f>
        <v>Error: distribution object is not valid</v>
      </c>
      <c r="H28" s="15" t="str">
        <f ca="1">_xll.VoseMin(H15)</f>
        <v>Error: distribution object is not valid</v>
      </c>
      <c r="I28" s="15" t="str">
        <f ca="1">_xll.VoseMin(I15)</f>
        <v>Error: distribution object is not valid</v>
      </c>
      <c r="J28" s="15" t="str">
        <f ca="1">_xll.VoseMin(J15)</f>
        <v>Error: distribution object is not valid</v>
      </c>
      <c r="K28" s="15" t="str">
        <f ca="1">_xll.VoseMin(K15)</f>
        <v>Error: distribution object is not valid</v>
      </c>
      <c r="L28" s="15" t="str">
        <f>_xll.VoseMin(L15)</f>
        <v>Error: distribution object is not valid</v>
      </c>
      <c r="M28" s="15" t="str">
        <f>_xll.VoseMin(M15)</f>
        <v>Error: distribution object is not valid</v>
      </c>
      <c r="N28" s="15" t="str">
        <f ca="1">_xll.VoseMin(N15)</f>
        <v>Error: distribution object is not valid</v>
      </c>
      <c r="O28" s="15" t="str">
        <f ca="1">_xll.VoseMin(O15)</f>
        <v>Error: distribution object is not valid</v>
      </c>
      <c r="P28" s="15" t="str">
        <f ca="1">_xll.VoseMin(P15)</f>
        <v>Error: distribution object is not valid</v>
      </c>
      <c r="Q28" s="15" t="str">
        <f ca="1">_xll.VoseMin(Q15)</f>
        <v>Error: distribution object is not valid</v>
      </c>
      <c r="R28" s="15" t="str">
        <f ca="1">_xll.VoseMin(R15)</f>
        <v>Error: distribution object is not valid</v>
      </c>
      <c r="S28" s="15" t="str">
        <f ca="1">_xll.VoseMin(S15)</f>
        <v>Error: distribution object is not valid</v>
      </c>
      <c r="T28" s="15" t="str">
        <f ca="1">_xll.VoseMin(T15)</f>
        <v>Error: distribution object is not valid</v>
      </c>
      <c r="U28" s="15" t="str">
        <f ca="1">_xll.VoseMin(U15)</f>
        <v>Error: distribution object is not valid</v>
      </c>
      <c r="V28" s="15" t="str">
        <f ca="1">_xll.VoseMin(V15)</f>
        <v>Error: distribution object is not valid</v>
      </c>
      <c r="W28" s="15" t="str">
        <f ca="1">_xll.VoseMin(W15)</f>
        <v>Error: distribution object is not valid</v>
      </c>
      <c r="X28" s="15" t="str">
        <f ca="1">_xll.VoseMin(X15)</f>
        <v>Error: distribution object is not valid</v>
      </c>
      <c r="Y28" s="15" t="str">
        <f ca="1">_xll.VoseMin(Y15)</f>
        <v>Error: distribution object is not valid</v>
      </c>
      <c r="Z28" s="15" t="str">
        <f ca="1">_xll.VoseMin(Z15)</f>
        <v>Error: distribution object is not valid</v>
      </c>
      <c r="AA28" s="15" t="str">
        <f ca="1">_xll.VoseMin(AA15)</f>
        <v>Error: distribution object is not valid</v>
      </c>
    </row>
    <row r="29" spans="2:27" x14ac:dyDescent="0.35">
      <c r="B29" s="15" t="s">
        <v>70</v>
      </c>
      <c r="C29" s="15">
        <f>_xll.VoseDataMax(C6)</f>
        <v>5.7965725842223266E-2</v>
      </c>
      <c r="D29" s="15" t="str">
        <f ca="1">_xll.VoseMax(D15)</f>
        <v>Error: distribution object is not valid</v>
      </c>
      <c r="E29" s="15" t="str">
        <f ca="1">_xll.VoseMax(E15)</f>
        <v>Error: distribution object is not valid</v>
      </c>
      <c r="F29" s="15" t="str">
        <f ca="1">_xll.VoseMax(F15)</f>
        <v>Error: distribution object is not valid</v>
      </c>
      <c r="G29" s="15" t="str">
        <f ca="1">_xll.VoseMax(G15)</f>
        <v>Error: distribution object is not valid</v>
      </c>
      <c r="H29" s="15" t="str">
        <f ca="1">_xll.VoseMax(H15)</f>
        <v>Error: distribution object is not valid</v>
      </c>
      <c r="I29" s="15" t="str">
        <f ca="1">_xll.VoseMax(I15)</f>
        <v>Error: distribution object is not valid</v>
      </c>
      <c r="J29" s="15" t="str">
        <f ca="1">_xll.VoseMax(J15)</f>
        <v>Error: distribution object is not valid</v>
      </c>
      <c r="K29" s="15" t="str">
        <f ca="1">_xll.VoseMax(K15)</f>
        <v>Error: distribution object is not valid</v>
      </c>
      <c r="L29" s="15" t="str">
        <f>_xll.VoseMax(L15)</f>
        <v>Error: distribution object is not valid</v>
      </c>
      <c r="M29" s="15" t="str">
        <f>_xll.VoseMax(M15)</f>
        <v>Error: distribution object is not valid</v>
      </c>
      <c r="N29" s="15" t="str">
        <f ca="1">_xll.VoseMax(N15)</f>
        <v>Error: distribution object is not valid</v>
      </c>
      <c r="O29" s="15" t="str">
        <f ca="1">_xll.VoseMax(O15)</f>
        <v>Error: distribution object is not valid</v>
      </c>
      <c r="P29" s="15" t="str">
        <f ca="1">_xll.VoseMax(P15)</f>
        <v>Error: distribution object is not valid</v>
      </c>
      <c r="Q29" s="15" t="str">
        <f ca="1">_xll.VoseMax(Q15)</f>
        <v>Error: distribution object is not valid</v>
      </c>
      <c r="R29" s="15" t="str">
        <f ca="1">_xll.VoseMax(R15)</f>
        <v>Error: distribution object is not valid</v>
      </c>
      <c r="S29" s="15" t="str">
        <f ca="1">_xll.VoseMax(S15)</f>
        <v>Error: distribution object is not valid</v>
      </c>
      <c r="T29" s="15" t="str">
        <f ca="1">_xll.VoseMax(T15)</f>
        <v>Error: distribution object is not valid</v>
      </c>
      <c r="U29" s="15" t="str">
        <f ca="1">_xll.VoseMax(U15)</f>
        <v>Error: distribution object is not valid</v>
      </c>
      <c r="V29" s="15" t="str">
        <f ca="1">_xll.VoseMax(V15)</f>
        <v>Error: distribution object is not valid</v>
      </c>
      <c r="W29" s="15" t="str">
        <f ca="1">_xll.VoseMax(W15)</f>
        <v>Error: distribution object is not valid</v>
      </c>
      <c r="X29" s="15" t="str">
        <f ca="1">_xll.VoseMax(X15)</f>
        <v>Error: distribution object is not valid</v>
      </c>
      <c r="Y29" s="15" t="str">
        <f ca="1">_xll.VoseMax(Y15)</f>
        <v>Error: distribution object is not valid</v>
      </c>
      <c r="Z29" s="15" t="str">
        <f ca="1">_xll.VoseMax(Z15)</f>
        <v>Error: distribution object is not valid</v>
      </c>
      <c r="AA29" s="15" t="str">
        <f ca="1">_xll.VoseMax(AA15)</f>
        <v>Error: distribution object is not valid</v>
      </c>
    </row>
    <row r="30" spans="2:27" x14ac:dyDescent="0.35">
      <c r="B30" s="15" t="s">
        <v>71</v>
      </c>
      <c r="C30" s="15">
        <f>_xll.VoseDataMean(C6)</f>
        <v>5.2209699016151549E-4</v>
      </c>
      <c r="D30" s="15" t="str">
        <f ca="1">_xll.VoseMean(D15)</f>
        <v>Error: distribution object is not valid</v>
      </c>
      <c r="E30" s="15" t="str">
        <f ca="1">_xll.VoseMean(E15)</f>
        <v>Error: distribution object is not valid</v>
      </c>
      <c r="F30" s="15" t="str">
        <f ca="1">_xll.VoseMean(F15)</f>
        <v>Error: distribution object is not valid</v>
      </c>
      <c r="G30" s="15" t="str">
        <f ca="1">_xll.VoseMean(G15)</f>
        <v>Error: distribution object is not valid</v>
      </c>
      <c r="H30" s="15" t="str">
        <f ca="1">_xll.VoseMean(H15)</f>
        <v>Error: distribution object is not valid</v>
      </c>
      <c r="I30" s="15" t="str">
        <f ca="1">_xll.VoseMean(I15)</f>
        <v>Error: distribution object is not valid</v>
      </c>
      <c r="J30" s="15" t="str">
        <f ca="1">_xll.VoseMean(J15)</f>
        <v>Error: distribution object is not valid</v>
      </c>
      <c r="K30" s="15" t="str">
        <f ca="1">_xll.VoseMean(K15)</f>
        <v>Error: distribution object is not valid</v>
      </c>
      <c r="L30" s="15" t="str">
        <f>_xll.VoseMean(L15)</f>
        <v>Error: distribution object is not valid</v>
      </c>
      <c r="M30" s="15" t="str">
        <f>_xll.VoseMean(M15)</f>
        <v>Error: distribution object is not valid</v>
      </c>
      <c r="N30" s="15" t="str">
        <f ca="1">_xll.VoseMean(N15)</f>
        <v>Error: distribution object is not valid</v>
      </c>
      <c r="O30" s="15" t="str">
        <f ca="1">_xll.VoseMean(O15)</f>
        <v>Error: distribution object is not valid</v>
      </c>
      <c r="P30" s="15" t="str">
        <f ca="1">_xll.VoseMean(P15)</f>
        <v>Error: distribution object is not valid</v>
      </c>
      <c r="Q30" s="15" t="str">
        <f ca="1">_xll.VoseMean(Q15)</f>
        <v>Error: distribution object is not valid</v>
      </c>
      <c r="R30" s="15" t="str">
        <f ca="1">_xll.VoseMean(R15)</f>
        <v>Error: distribution object is not valid</v>
      </c>
      <c r="S30" s="15" t="str">
        <f ca="1">_xll.VoseMean(S15)</f>
        <v>Error: distribution object is not valid</v>
      </c>
      <c r="T30" s="15" t="str">
        <f ca="1">_xll.VoseMean(T15)</f>
        <v>Error: distribution object is not valid</v>
      </c>
      <c r="U30" s="15" t="str">
        <f ca="1">_xll.VoseMean(U15)</f>
        <v>Error: distribution object is not valid</v>
      </c>
      <c r="V30" s="15" t="str">
        <f ca="1">_xll.VoseMean(V15)</f>
        <v>Error: distribution object is not valid</v>
      </c>
      <c r="W30" s="15" t="str">
        <f ca="1">_xll.VoseMean(W15)</f>
        <v>Error: distribution object is not valid</v>
      </c>
      <c r="X30" s="15" t="str">
        <f ca="1">_xll.VoseMean(X15)</f>
        <v>Error: distribution object is not valid</v>
      </c>
      <c r="Y30" s="15" t="str">
        <f ca="1">_xll.VoseMean(Y15)</f>
        <v>Error: distribution object is not valid</v>
      </c>
      <c r="Z30" s="15" t="str">
        <f ca="1">_xll.VoseMean(Z15)</f>
        <v>Error: distribution object is not valid</v>
      </c>
      <c r="AA30" s="15" t="str">
        <f ca="1">_xll.VoseMean(AA15)</f>
        <v>Error: distribution object is not valid</v>
      </c>
    </row>
    <row r="31" spans="2:27" x14ac:dyDescent="0.35">
      <c r="B31" s="15" t="s">
        <v>72</v>
      </c>
      <c r="C31" s="15">
        <f>_xll.VoseDataStdev(C6)</f>
        <v>1.3008351094026444E-2</v>
      </c>
      <c r="D31" s="15" t="str">
        <f ca="1">_xll.VoseStDev(D15)</f>
        <v>Error: distribution object is not valid</v>
      </c>
      <c r="E31" s="15" t="str">
        <f ca="1">_xll.VoseStDev(E15)</f>
        <v>Error: distribution object is not valid</v>
      </c>
      <c r="F31" s="15" t="str">
        <f ca="1">_xll.VoseStDev(F15)</f>
        <v>Error: distribution object is not valid</v>
      </c>
      <c r="G31" s="15" t="str">
        <f ca="1">_xll.VoseStDev(G15)</f>
        <v>Error: distribution object is not valid</v>
      </c>
      <c r="H31" s="15" t="str">
        <f ca="1">_xll.VoseStDev(H15)</f>
        <v>Error: distribution object is not valid</v>
      </c>
      <c r="I31" s="15" t="str">
        <f ca="1">_xll.VoseStDev(I15)</f>
        <v>Error: distribution object is not valid</v>
      </c>
      <c r="J31" s="15" t="str">
        <f ca="1">_xll.VoseStDev(J15)</f>
        <v>Error: distribution object is not valid</v>
      </c>
      <c r="K31" s="15" t="str">
        <f ca="1">_xll.VoseStDev(K15)</f>
        <v>Error: distribution object is not valid</v>
      </c>
      <c r="L31" s="15" t="str">
        <f>_xll.VoseStDev(L15)</f>
        <v>Error: distribution object is not valid</v>
      </c>
      <c r="M31" s="15" t="str">
        <f>_xll.VoseStDev(M15)</f>
        <v>Error: distribution object is not valid</v>
      </c>
      <c r="N31" s="15" t="str">
        <f ca="1">_xll.VoseStDev(N15)</f>
        <v>Error: distribution object is not valid</v>
      </c>
      <c r="O31" s="15" t="str">
        <f ca="1">_xll.VoseStDev(O15)</f>
        <v>Error: distribution object is not valid</v>
      </c>
      <c r="P31" s="15" t="str">
        <f ca="1">_xll.VoseStDev(P15)</f>
        <v>Error: distribution object is not valid</v>
      </c>
      <c r="Q31" s="15" t="str">
        <f ca="1">_xll.VoseStDev(Q15)</f>
        <v>Error: distribution object is not valid</v>
      </c>
      <c r="R31" s="15" t="str">
        <f ca="1">_xll.VoseStDev(R15)</f>
        <v>Error: distribution object is not valid</v>
      </c>
      <c r="S31" s="15" t="str">
        <f ca="1">_xll.VoseStDev(S15)</f>
        <v>Error: distribution object is not valid</v>
      </c>
      <c r="T31" s="15" t="str">
        <f ca="1">_xll.VoseStDev(T15)</f>
        <v>Error: distribution object is not valid</v>
      </c>
      <c r="U31" s="15" t="str">
        <f ca="1">_xll.VoseStDev(U15)</f>
        <v>Error: distribution object is not valid</v>
      </c>
      <c r="V31" s="15" t="str">
        <f ca="1">_xll.VoseStDev(V15)</f>
        <v>Error: distribution object is not valid</v>
      </c>
      <c r="W31" s="15" t="str">
        <f ca="1">_xll.VoseStDev(W15)</f>
        <v>Error: distribution object is not valid</v>
      </c>
      <c r="X31" s="15" t="str">
        <f ca="1">_xll.VoseStDev(X15)</f>
        <v>Error: distribution object is not valid</v>
      </c>
      <c r="Y31" s="15" t="str">
        <f ca="1">_xll.VoseStDev(Y15)</f>
        <v>Error: distribution object is not valid</v>
      </c>
      <c r="Z31" s="15" t="str">
        <f ca="1">_xll.VoseStDev(Z15)</f>
        <v>Error: distribution object is not valid</v>
      </c>
      <c r="AA31" s="15" t="str">
        <f ca="1">_xll.VoseStDev(AA15)</f>
        <v>Error: distribution object is not valid</v>
      </c>
    </row>
    <row r="32" spans="2:27" x14ac:dyDescent="0.35">
      <c r="B32" s="15" t="s">
        <v>8</v>
      </c>
      <c r="C32" s="15">
        <f>_xll.VoseDataVariance(C6)</f>
        <v>1.69217198185459E-4</v>
      </c>
      <c r="D32" s="15" t="str">
        <f ca="1">_xll.VoseVariance(D15)</f>
        <v>Error: distribution object is not valid</v>
      </c>
      <c r="E32" s="15" t="str">
        <f ca="1">_xll.VoseVariance(E15)</f>
        <v>Error: distribution object is not valid</v>
      </c>
      <c r="F32" s="15" t="str">
        <f ca="1">_xll.VoseVariance(F15)</f>
        <v>Error: distribution object is not valid</v>
      </c>
      <c r="G32" s="15" t="str">
        <f ca="1">_xll.VoseVariance(G15)</f>
        <v>Error: distribution object is not valid</v>
      </c>
      <c r="H32" s="15" t="str">
        <f ca="1">_xll.VoseVariance(H15)</f>
        <v>Error: distribution object is not valid</v>
      </c>
      <c r="I32" s="15" t="str">
        <f ca="1">_xll.VoseVariance(I15)</f>
        <v>Error: distribution object is not valid</v>
      </c>
      <c r="J32" s="15" t="str">
        <f ca="1">_xll.VoseVariance(J15)</f>
        <v>Error: distribution object is not valid</v>
      </c>
      <c r="K32" s="15" t="str">
        <f ca="1">_xll.VoseVariance(K15)</f>
        <v>Error: distribution object is not valid</v>
      </c>
      <c r="L32" s="15" t="str">
        <f>_xll.VoseVariance(L15)</f>
        <v>Error: distribution object is not valid</v>
      </c>
      <c r="M32" s="15" t="str">
        <f>_xll.VoseVariance(M15)</f>
        <v>Error: distribution object is not valid</v>
      </c>
      <c r="N32" s="15" t="str">
        <f ca="1">_xll.VoseVariance(N15)</f>
        <v>Error: distribution object is not valid</v>
      </c>
      <c r="O32" s="15" t="str">
        <f ca="1">_xll.VoseVariance(O15)</f>
        <v>Error: distribution object is not valid</v>
      </c>
      <c r="P32" s="15" t="str">
        <f ca="1">_xll.VoseVariance(P15)</f>
        <v>Error: distribution object is not valid</v>
      </c>
      <c r="Q32" s="15" t="str">
        <f ca="1">_xll.VoseVariance(Q15)</f>
        <v>Error: distribution object is not valid</v>
      </c>
      <c r="R32" s="15" t="str">
        <f ca="1">_xll.VoseVariance(R15)</f>
        <v>Error: distribution object is not valid</v>
      </c>
      <c r="S32" s="15" t="str">
        <f ca="1">_xll.VoseVariance(S15)</f>
        <v>Error: distribution object is not valid</v>
      </c>
      <c r="T32" s="15" t="str">
        <f ca="1">_xll.VoseVariance(T15)</f>
        <v>Error: distribution object is not valid</v>
      </c>
      <c r="U32" s="15" t="str">
        <f ca="1">_xll.VoseVariance(U15)</f>
        <v>Error: distribution object is not valid</v>
      </c>
      <c r="V32" s="15" t="str">
        <f ca="1">_xll.VoseVariance(V15)</f>
        <v>Error: distribution object is not valid</v>
      </c>
      <c r="W32" s="15" t="str">
        <f ca="1">_xll.VoseVariance(W15)</f>
        <v>Error: distribution object is not valid</v>
      </c>
      <c r="X32" s="15" t="str">
        <f ca="1">_xll.VoseVariance(X15)</f>
        <v>Error: distribution object is not valid</v>
      </c>
      <c r="Y32" s="15" t="str">
        <f ca="1">_xll.VoseVariance(Y15)</f>
        <v>Error: distribution object is not valid</v>
      </c>
      <c r="Z32" s="15" t="str">
        <f ca="1">_xll.VoseVariance(Z15)</f>
        <v>Error: distribution object is not valid</v>
      </c>
      <c r="AA32" s="15" t="str">
        <f ca="1">_xll.VoseVariance(AA15)</f>
        <v>Error: distribution object is not valid</v>
      </c>
    </row>
    <row r="33" spans="2:27" x14ac:dyDescent="0.35">
      <c r="B33" s="15" t="s">
        <v>73</v>
      </c>
      <c r="C33" s="15">
        <f>_xll.VoseDataSkewness(C6)</f>
        <v>-1.0186366204175985</v>
      </c>
      <c r="D33" s="15" t="str">
        <f ca="1">_xll.VoseSkewness(D15)</f>
        <v>Error: distribution object is not valid</v>
      </c>
      <c r="E33" s="15" t="str">
        <f ca="1">_xll.VoseSkewness(E15)</f>
        <v>Error: distribution object is not valid</v>
      </c>
      <c r="F33" s="15" t="str">
        <f ca="1">_xll.VoseSkewness(F15)</f>
        <v>Error: distribution object is not valid</v>
      </c>
      <c r="G33" s="15" t="str">
        <f ca="1">_xll.VoseSkewness(G15)</f>
        <v>Error: distribution object is not valid</v>
      </c>
      <c r="H33" s="15" t="str">
        <f ca="1">_xll.VoseSkewness(H15)</f>
        <v>Error: distribution object is not valid</v>
      </c>
      <c r="I33" s="15" t="str">
        <f ca="1">_xll.VoseSkewness(I15)</f>
        <v>Error: distribution object is not valid</v>
      </c>
      <c r="J33" s="15" t="str">
        <f ca="1">_xll.VoseSkewness(J15)</f>
        <v>Error: distribution object is not valid</v>
      </c>
      <c r="K33" s="15" t="str">
        <f ca="1">_xll.VoseSkewness(K15)</f>
        <v>Error: distribution object is not valid</v>
      </c>
      <c r="L33" s="15" t="str">
        <f>_xll.VoseSkewness(L15)</f>
        <v>Error: distribution object is not valid</v>
      </c>
      <c r="M33" s="15" t="str">
        <f>_xll.VoseSkewness(M15)</f>
        <v>Error: distribution object is not valid</v>
      </c>
      <c r="N33" s="15" t="str">
        <f ca="1">_xll.VoseSkewness(N15)</f>
        <v>Error: distribution object is not valid</v>
      </c>
      <c r="O33" s="15" t="str">
        <f ca="1">_xll.VoseSkewness(O15)</f>
        <v>Error: distribution object is not valid</v>
      </c>
      <c r="P33" s="15" t="str">
        <f ca="1">_xll.VoseSkewness(P15)</f>
        <v>Error: distribution object is not valid</v>
      </c>
      <c r="Q33" s="15" t="str">
        <f ca="1">_xll.VoseSkewness(Q15)</f>
        <v>Error: distribution object is not valid</v>
      </c>
      <c r="R33" s="15" t="str">
        <f ca="1">_xll.VoseSkewness(R15)</f>
        <v>Error: distribution object is not valid</v>
      </c>
      <c r="S33" s="15" t="str">
        <f ca="1">_xll.VoseSkewness(S15)</f>
        <v>Error: distribution object is not valid</v>
      </c>
      <c r="T33" s="15" t="str">
        <f ca="1">_xll.VoseSkewness(T15)</f>
        <v>Error: distribution object is not valid</v>
      </c>
      <c r="U33" s="15" t="str">
        <f ca="1">_xll.VoseSkewness(U15)</f>
        <v>Error: distribution object is not valid</v>
      </c>
      <c r="V33" s="15" t="str">
        <f ca="1">_xll.VoseSkewness(V15)</f>
        <v>Error: distribution object is not valid</v>
      </c>
      <c r="W33" s="15" t="str">
        <f ca="1">_xll.VoseSkewness(W15)</f>
        <v>Error: distribution object is not valid</v>
      </c>
      <c r="X33" s="15" t="str">
        <f ca="1">_xll.VoseSkewness(X15)</f>
        <v>Error: distribution object is not valid</v>
      </c>
      <c r="Y33" s="15" t="str">
        <f ca="1">_xll.VoseSkewness(Y15)</f>
        <v>Error: distribution object is not valid</v>
      </c>
      <c r="Z33" s="15" t="str">
        <f ca="1">_xll.VoseSkewness(Z15)</f>
        <v>Error: distribution object is not valid</v>
      </c>
      <c r="AA33" s="15" t="str">
        <f ca="1">_xll.VoseSkewness(AA15)</f>
        <v>Error: distribution object is not valid</v>
      </c>
    </row>
    <row r="34" spans="2:27" x14ac:dyDescent="0.35">
      <c r="B34" s="15" t="s">
        <v>74</v>
      </c>
      <c r="C34" s="15">
        <f>_xll.VoseDataKurtosis(C6)</f>
        <v>11.67644262431414</v>
      </c>
      <c r="D34" s="15" t="str">
        <f ca="1">_xll.VoseKurtosis(D15)</f>
        <v>Error: distribution object is not valid</v>
      </c>
      <c r="E34" s="15" t="str">
        <f ca="1">_xll.VoseKurtosis(E15)</f>
        <v>Error: distribution object is not valid</v>
      </c>
      <c r="F34" s="15" t="str">
        <f ca="1">_xll.VoseKurtosis(F15)</f>
        <v>Error: distribution object is not valid</v>
      </c>
      <c r="G34" s="15" t="str">
        <f ca="1">_xll.VoseKurtosis(G15)</f>
        <v>Error: distribution object is not valid</v>
      </c>
      <c r="H34" s="15" t="str">
        <f ca="1">_xll.VoseKurtosis(H15)</f>
        <v>Error: distribution object is not valid</v>
      </c>
      <c r="I34" s="15" t="str">
        <f ca="1">_xll.VoseKurtosis(I15)</f>
        <v>Error: distribution object is not valid</v>
      </c>
      <c r="J34" s="15" t="str">
        <f ca="1">_xll.VoseKurtosis(J15)</f>
        <v>Error: distribution object is not valid</v>
      </c>
      <c r="K34" s="15" t="str">
        <f ca="1">_xll.VoseKurtosis(K15)</f>
        <v>Error: distribution object is not valid</v>
      </c>
      <c r="L34" s="15" t="str">
        <f>_xll.VoseKurtosis(L15)</f>
        <v>Error: distribution object is not valid</v>
      </c>
      <c r="M34" s="15" t="str">
        <f>_xll.VoseKurtosis(M15)</f>
        <v>Error: distribution object is not valid</v>
      </c>
      <c r="N34" s="15" t="str">
        <f ca="1">_xll.VoseKurtosis(N15)</f>
        <v>Error: distribution object is not valid</v>
      </c>
      <c r="O34" s="15" t="str">
        <f ca="1">_xll.VoseKurtosis(O15)</f>
        <v>Error: distribution object is not valid</v>
      </c>
      <c r="P34" s="15" t="str">
        <f ca="1">_xll.VoseKurtosis(P15)</f>
        <v>Error: distribution object is not valid</v>
      </c>
      <c r="Q34" s="15" t="str">
        <f ca="1">_xll.VoseKurtosis(Q15)</f>
        <v>Error: distribution object is not valid</v>
      </c>
      <c r="R34" s="15" t="str">
        <f ca="1">_xll.VoseKurtosis(R15)</f>
        <v>Error: distribution object is not valid</v>
      </c>
      <c r="S34" s="15" t="str">
        <f ca="1">_xll.VoseKurtosis(S15)</f>
        <v>Error: distribution object is not valid</v>
      </c>
      <c r="T34" s="15" t="str">
        <f ca="1">_xll.VoseKurtosis(T15)</f>
        <v>Error: distribution object is not valid</v>
      </c>
      <c r="U34" s="15" t="str">
        <f ca="1">_xll.VoseKurtosis(U15)</f>
        <v>Error: distribution object is not valid</v>
      </c>
      <c r="V34" s="15" t="str">
        <f ca="1">_xll.VoseKurtosis(V15)</f>
        <v>Error: distribution object is not valid</v>
      </c>
      <c r="W34" s="15" t="str">
        <f ca="1">_xll.VoseKurtosis(W15)</f>
        <v>Error: distribution object is not valid</v>
      </c>
      <c r="X34" s="15" t="str">
        <f ca="1">_xll.VoseKurtosis(X15)</f>
        <v>Error: distribution object is not valid</v>
      </c>
      <c r="Y34" s="15" t="str">
        <f ca="1">_xll.VoseKurtosis(Y15)</f>
        <v>Error: distribution object is not valid</v>
      </c>
      <c r="Z34" s="15" t="str">
        <f ca="1">_xll.VoseKurtosis(Z15)</f>
        <v>Error: distribution object is not valid</v>
      </c>
      <c r="AA34" s="15" t="str">
        <f ca="1">_xll.VoseKurtosis(AA15)</f>
        <v>Error: distribution object is not valid</v>
      </c>
    </row>
    <row r="35" spans="2:27" x14ac:dyDescent="0.35">
      <c r="B35" s="15" t="s">
        <v>75</v>
      </c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</row>
    <row r="36" spans="2:27" x14ac:dyDescent="0.35">
      <c r="B36" s="29">
        <v>0.01</v>
      </c>
      <c r="C36" s="15">
        <f>_xll.VoseDataPercentile(C6,B36)</f>
        <v>-3.6913148662672743E-2</v>
      </c>
      <c r="D36" s="15" t="str">
        <f ca="1">_xll.VoseSimulate(D15,B36)</f>
        <v>Error: "object" is not correct or contains invalid arguments</v>
      </c>
      <c r="E36" s="15" t="str">
        <f ca="1">_xll.VoseSimulate(E15,B36)</f>
        <v>Error: "object" is not correct or contains invalid arguments</v>
      </c>
      <c r="F36" s="15" t="str">
        <f ca="1">_xll.VoseSimulate(F15,B36)</f>
        <v>Error: "object" is not correct or contains invalid arguments</v>
      </c>
      <c r="G36" s="15" t="str">
        <f ca="1">_xll.VoseSimulate(G15,B36)</f>
        <v>Error: "object" is not correct or contains invalid arguments</v>
      </c>
      <c r="H36" s="15" t="str">
        <f ca="1">_xll.VoseSimulate(H15,B36)</f>
        <v>Error: "object" is not correct or contains invalid arguments</v>
      </c>
      <c r="I36" s="15" t="str">
        <f ca="1">_xll.VoseSimulate(I15,B36)</f>
        <v>Error: "object" is not correct or contains invalid arguments</v>
      </c>
      <c r="J36" s="15" t="str">
        <f ca="1">_xll.VoseSimulate(J15,B36)</f>
        <v>Error: "object" is not correct or contains invalid arguments</v>
      </c>
      <c r="K36" s="15" t="str">
        <f ca="1">_xll.VoseSimulate(K15,B36)</f>
        <v>Error: "object" is not correct or contains invalid arguments</v>
      </c>
      <c r="L36" s="15" t="str">
        <f ca="1">_xll.VoseSimulate(L15,B36)</f>
        <v>Error: "object" is not correct or contains invalid arguments</v>
      </c>
      <c r="M36" s="15" t="str">
        <f ca="1">_xll.VoseSimulate(M15,B36)</f>
        <v>Error: "object" is not correct or contains invalid arguments</v>
      </c>
      <c r="N36" s="15" t="str">
        <f ca="1">_xll.VoseSimulate(N15,B36)</f>
        <v>Error: "object" is not correct or contains invalid arguments</v>
      </c>
      <c r="O36" s="15" t="str">
        <f ca="1">_xll.VoseSimulate(O15,B36)</f>
        <v>Error: "object" is not correct or contains invalid arguments</v>
      </c>
      <c r="P36" s="15" t="str">
        <f ca="1">_xll.VoseSimulate(P15,B36)</f>
        <v>Error: "object" is not correct or contains invalid arguments</v>
      </c>
      <c r="Q36" s="15" t="str">
        <f ca="1">_xll.VoseSimulate(Q15,B36)</f>
        <v>Error: "object" is not correct or contains invalid arguments</v>
      </c>
      <c r="R36" s="15" t="str">
        <f ca="1">_xll.VoseSimulate(R15,B36)</f>
        <v>Error: "object" is not correct or contains invalid arguments</v>
      </c>
      <c r="S36" s="15" t="str">
        <f ca="1">_xll.VoseSimulate(S15,B36)</f>
        <v>Error: "object" is not correct or contains invalid arguments</v>
      </c>
      <c r="T36" s="15" t="str">
        <f ca="1">_xll.VoseSimulate(T15,B36)</f>
        <v>Error: "object" is not correct or contains invalid arguments</v>
      </c>
      <c r="U36" s="15" t="str">
        <f ca="1">_xll.VoseSimulate(U15,B36)</f>
        <v>Error: "object" is not correct or contains invalid arguments</v>
      </c>
      <c r="V36" s="15" t="str">
        <f ca="1">_xll.VoseSimulate(V15,B36)</f>
        <v>Error: "object" is not correct or contains invalid arguments</v>
      </c>
      <c r="W36" s="15" t="str">
        <f ca="1">_xll.VoseSimulate(W15,B36)</f>
        <v>Error: "object" is not correct or contains invalid arguments</v>
      </c>
      <c r="X36" s="15" t="str">
        <f ca="1">_xll.VoseSimulate(X15,B36)</f>
        <v>Error: "object" is not correct or contains invalid arguments</v>
      </c>
      <c r="Y36" s="15" t="str">
        <f ca="1">_xll.VoseSimulate(Y15,B36)</f>
        <v>Error: "object" is not correct or contains invalid arguments</v>
      </c>
      <c r="Z36" s="15" t="str">
        <f ca="1">_xll.VoseSimulate(Z15,B36)</f>
        <v>Error: "object" is not correct or contains invalid arguments</v>
      </c>
      <c r="AA36" s="15" t="str">
        <f ca="1">_xll.VoseSimulate(AA15,B36)</f>
        <v>Error: "object" is not correct or contains invalid arguments</v>
      </c>
    </row>
    <row r="37" spans="2:27" x14ac:dyDescent="0.35">
      <c r="B37" s="29">
        <v>0.05</v>
      </c>
      <c r="C37" s="15">
        <f>_xll.VoseDataPercentile(C6,B37)</f>
        <v>-1.9404177555102403E-2</v>
      </c>
      <c r="D37" s="15" t="str">
        <f ca="1">_xll.VoseSimulate(D15,B37)</f>
        <v>Error: "object" is not correct or contains invalid arguments</v>
      </c>
      <c r="E37" s="15" t="str">
        <f ca="1">_xll.VoseSimulate(E15,B37)</f>
        <v>Error: "object" is not correct or contains invalid arguments</v>
      </c>
      <c r="F37" s="15" t="str">
        <f ca="1">_xll.VoseSimulate(F15,B37)</f>
        <v>Error: "object" is not correct or contains invalid arguments</v>
      </c>
      <c r="G37" s="15" t="str">
        <f ca="1">_xll.VoseSimulate(G15,B37)</f>
        <v>Error: "object" is not correct or contains invalid arguments</v>
      </c>
      <c r="H37" s="15" t="str">
        <f ca="1">_xll.VoseSimulate(H15,B37)</f>
        <v>Error: "object" is not correct or contains invalid arguments</v>
      </c>
      <c r="I37" s="15" t="str">
        <f ca="1">_xll.VoseSimulate(I15,B37)</f>
        <v>Error: "object" is not correct or contains invalid arguments</v>
      </c>
      <c r="J37" s="15" t="str">
        <f ca="1">_xll.VoseSimulate(J15,B37)</f>
        <v>Error: "object" is not correct or contains invalid arguments</v>
      </c>
      <c r="K37" s="15" t="str">
        <f ca="1">_xll.VoseSimulate(K15,B37)</f>
        <v>Error: "object" is not correct or contains invalid arguments</v>
      </c>
      <c r="L37" s="15" t="str">
        <f ca="1">_xll.VoseSimulate(L15,B37)</f>
        <v>Error: "object" is not correct or contains invalid arguments</v>
      </c>
      <c r="M37" s="15" t="str">
        <f ca="1">_xll.VoseSimulate(M15,B37)</f>
        <v>Error: "object" is not correct or contains invalid arguments</v>
      </c>
      <c r="N37" s="15" t="str">
        <f ca="1">_xll.VoseSimulate(N15,B37)</f>
        <v>Error: "object" is not correct or contains invalid arguments</v>
      </c>
      <c r="O37" s="15" t="str">
        <f ca="1">_xll.VoseSimulate(O15,B37)</f>
        <v>Error: "object" is not correct or contains invalid arguments</v>
      </c>
      <c r="P37" s="15" t="str">
        <f ca="1">_xll.VoseSimulate(P15,B37)</f>
        <v>Error: "object" is not correct or contains invalid arguments</v>
      </c>
      <c r="Q37" s="15" t="str">
        <f ca="1">_xll.VoseSimulate(Q15,B37)</f>
        <v>Error: "object" is not correct or contains invalid arguments</v>
      </c>
      <c r="R37" s="15" t="str">
        <f ca="1">_xll.VoseSimulate(R15,B37)</f>
        <v>Error: "object" is not correct or contains invalid arguments</v>
      </c>
      <c r="S37" s="15" t="str">
        <f ca="1">_xll.VoseSimulate(S15,B37)</f>
        <v>Error: "object" is not correct or contains invalid arguments</v>
      </c>
      <c r="T37" s="15" t="str">
        <f ca="1">_xll.VoseSimulate(T15,B37)</f>
        <v>Error: "object" is not correct or contains invalid arguments</v>
      </c>
      <c r="U37" s="15" t="str">
        <f ca="1">_xll.VoseSimulate(U15,B37)</f>
        <v>Error: "object" is not correct or contains invalid arguments</v>
      </c>
      <c r="V37" s="15" t="str">
        <f ca="1">_xll.VoseSimulate(V15,B37)</f>
        <v>Error: "object" is not correct or contains invalid arguments</v>
      </c>
      <c r="W37" s="15" t="str">
        <f ca="1">_xll.VoseSimulate(W15,B37)</f>
        <v>Error: "object" is not correct or contains invalid arguments</v>
      </c>
      <c r="X37" s="15" t="str">
        <f ca="1">_xll.VoseSimulate(X15,B37)</f>
        <v>Error: "object" is not correct or contains invalid arguments</v>
      </c>
      <c r="Y37" s="15" t="str">
        <f ca="1">_xll.VoseSimulate(Y15,B37)</f>
        <v>Error: "object" is not correct or contains invalid arguments</v>
      </c>
      <c r="Z37" s="15" t="str">
        <f ca="1">_xll.VoseSimulate(Z15,B37)</f>
        <v>Error: "object" is not correct or contains invalid arguments</v>
      </c>
      <c r="AA37" s="15" t="str">
        <f ca="1">_xll.VoseSimulate(AA15,B37)</f>
        <v>Error: "object" is not correct or contains invalid arguments</v>
      </c>
    </row>
    <row r="38" spans="2:27" x14ac:dyDescent="0.35">
      <c r="B38" s="29">
        <v>0.15</v>
      </c>
      <c r="C38" s="15">
        <f>_xll.VoseDataPercentile(C6,B38)</f>
        <v>-1.003828437213892E-2</v>
      </c>
      <c r="D38" s="15" t="str">
        <f ca="1">_xll.VoseSimulate(D15,B38)</f>
        <v>Error: "object" is not correct or contains invalid arguments</v>
      </c>
      <c r="E38" s="15" t="str">
        <f ca="1">_xll.VoseSimulate(E15,B38)</f>
        <v>Error: "object" is not correct or contains invalid arguments</v>
      </c>
      <c r="F38" s="15" t="str">
        <f ca="1">_xll.VoseSimulate(F15,B38)</f>
        <v>Error: "object" is not correct or contains invalid arguments</v>
      </c>
      <c r="G38" s="15" t="str">
        <f ca="1">_xll.VoseSimulate(G15,B38)</f>
        <v>Error: "object" is not correct or contains invalid arguments</v>
      </c>
      <c r="H38" s="15" t="str">
        <f ca="1">_xll.VoseSimulate(H15,B38)</f>
        <v>Error: "object" is not correct or contains invalid arguments</v>
      </c>
      <c r="I38" s="15" t="str">
        <f ca="1">_xll.VoseSimulate(I15,B38)</f>
        <v>Error: "object" is not correct or contains invalid arguments</v>
      </c>
      <c r="J38" s="15" t="str">
        <f ca="1">_xll.VoseSimulate(J15,B38)</f>
        <v>Error: "object" is not correct or contains invalid arguments</v>
      </c>
      <c r="K38" s="15" t="str">
        <f ca="1">_xll.VoseSimulate(K15,B38)</f>
        <v>Error: "object" is not correct or contains invalid arguments</v>
      </c>
      <c r="L38" s="15" t="str">
        <f ca="1">_xll.VoseSimulate(L15,B38)</f>
        <v>Error: "object" is not correct or contains invalid arguments</v>
      </c>
      <c r="M38" s="15" t="str">
        <f ca="1">_xll.VoseSimulate(M15,B38)</f>
        <v>Error: "object" is not correct or contains invalid arguments</v>
      </c>
      <c r="N38" s="15" t="str">
        <f ca="1">_xll.VoseSimulate(N15,B38)</f>
        <v>Error: "object" is not correct or contains invalid arguments</v>
      </c>
      <c r="O38" s="15" t="str">
        <f ca="1">_xll.VoseSimulate(O15,B38)</f>
        <v>Error: "object" is not correct or contains invalid arguments</v>
      </c>
      <c r="P38" s="15" t="str">
        <f ca="1">_xll.VoseSimulate(P15,B38)</f>
        <v>Error: "object" is not correct or contains invalid arguments</v>
      </c>
      <c r="Q38" s="15" t="str">
        <f ca="1">_xll.VoseSimulate(Q15,B38)</f>
        <v>Error: "object" is not correct or contains invalid arguments</v>
      </c>
      <c r="R38" s="15" t="str">
        <f ca="1">_xll.VoseSimulate(R15,B38)</f>
        <v>Error: "object" is not correct or contains invalid arguments</v>
      </c>
      <c r="S38" s="15" t="str">
        <f ca="1">_xll.VoseSimulate(S15,B38)</f>
        <v>Error: "object" is not correct or contains invalid arguments</v>
      </c>
      <c r="T38" s="15" t="str">
        <f ca="1">_xll.VoseSimulate(T15,B38)</f>
        <v>Error: "object" is not correct or contains invalid arguments</v>
      </c>
      <c r="U38" s="15" t="str">
        <f ca="1">_xll.VoseSimulate(U15,B38)</f>
        <v>Error: "object" is not correct or contains invalid arguments</v>
      </c>
      <c r="V38" s="15" t="str">
        <f ca="1">_xll.VoseSimulate(V15,B38)</f>
        <v>Error: "object" is not correct or contains invalid arguments</v>
      </c>
      <c r="W38" s="15" t="str">
        <f ca="1">_xll.VoseSimulate(W15,B38)</f>
        <v>Error: "object" is not correct or contains invalid arguments</v>
      </c>
      <c r="X38" s="15" t="str">
        <f ca="1">_xll.VoseSimulate(X15,B38)</f>
        <v>Error: "object" is not correct or contains invalid arguments</v>
      </c>
      <c r="Y38" s="15" t="str">
        <f ca="1">_xll.VoseSimulate(Y15,B38)</f>
        <v>Error: "object" is not correct or contains invalid arguments</v>
      </c>
      <c r="Z38" s="15" t="str">
        <f ca="1">_xll.VoseSimulate(Z15,B38)</f>
        <v>Error: "object" is not correct or contains invalid arguments</v>
      </c>
      <c r="AA38" s="15" t="str">
        <f ca="1">_xll.VoseSimulate(AA15,B38)</f>
        <v>Error: "object" is not correct or contains invalid arguments</v>
      </c>
    </row>
    <row r="39" spans="2:27" x14ac:dyDescent="0.35">
      <c r="B39" s="29">
        <v>0.2</v>
      </c>
      <c r="C39" s="15">
        <f>_xll.VoseDataPercentile(C6,B39)</f>
        <v>-7.5748226259100566E-3</v>
      </c>
      <c r="D39" s="15" t="str">
        <f ca="1">_xll.VoseSimulate(D15,B39)</f>
        <v>Error: "object" is not correct or contains invalid arguments</v>
      </c>
      <c r="E39" s="15" t="str">
        <f ca="1">_xll.VoseSimulate(E15,B39)</f>
        <v>Error: "object" is not correct or contains invalid arguments</v>
      </c>
      <c r="F39" s="15" t="str">
        <f ca="1">_xll.VoseSimulate(F15,B39)</f>
        <v>Error: "object" is not correct or contains invalid arguments</v>
      </c>
      <c r="G39" s="15" t="str">
        <f ca="1">_xll.VoseSimulate(G15,B39)</f>
        <v>Error: "object" is not correct or contains invalid arguments</v>
      </c>
      <c r="H39" s="15" t="str">
        <f ca="1">_xll.VoseSimulate(H15,B39)</f>
        <v>Error: "object" is not correct or contains invalid arguments</v>
      </c>
      <c r="I39" s="15" t="str">
        <f ca="1">_xll.VoseSimulate(I15,B39)</f>
        <v>Error: "object" is not correct or contains invalid arguments</v>
      </c>
      <c r="J39" s="15" t="str">
        <f ca="1">_xll.VoseSimulate(J15,B39)</f>
        <v>Error: "object" is not correct or contains invalid arguments</v>
      </c>
      <c r="K39" s="15" t="str">
        <f ca="1">_xll.VoseSimulate(K15,B39)</f>
        <v>Error: "object" is not correct or contains invalid arguments</v>
      </c>
      <c r="L39" s="15" t="str">
        <f ca="1">_xll.VoseSimulate(L15,B39)</f>
        <v>Error: "object" is not correct or contains invalid arguments</v>
      </c>
      <c r="M39" s="15" t="str">
        <f ca="1">_xll.VoseSimulate(M15,B39)</f>
        <v>Error: "object" is not correct or contains invalid arguments</v>
      </c>
      <c r="N39" s="15" t="str">
        <f ca="1">_xll.VoseSimulate(N15,B39)</f>
        <v>Error: "object" is not correct or contains invalid arguments</v>
      </c>
      <c r="O39" s="15" t="str">
        <f ca="1">_xll.VoseSimulate(O15,B39)</f>
        <v>Error: "object" is not correct or contains invalid arguments</v>
      </c>
      <c r="P39" s="15" t="str">
        <f ca="1">_xll.VoseSimulate(P15,B39)</f>
        <v>Error: "object" is not correct or contains invalid arguments</v>
      </c>
      <c r="Q39" s="15" t="str">
        <f ca="1">_xll.VoseSimulate(Q15,B39)</f>
        <v>Error: "object" is not correct or contains invalid arguments</v>
      </c>
      <c r="R39" s="15" t="str">
        <f ca="1">_xll.VoseSimulate(R15,B39)</f>
        <v>Error: "object" is not correct or contains invalid arguments</v>
      </c>
      <c r="S39" s="15" t="str">
        <f ca="1">_xll.VoseSimulate(S15,B39)</f>
        <v>Error: "object" is not correct or contains invalid arguments</v>
      </c>
      <c r="T39" s="15" t="str">
        <f ca="1">_xll.VoseSimulate(T15,B39)</f>
        <v>Error: "object" is not correct or contains invalid arguments</v>
      </c>
      <c r="U39" s="15" t="str">
        <f ca="1">_xll.VoseSimulate(U15,B39)</f>
        <v>Error: "object" is not correct or contains invalid arguments</v>
      </c>
      <c r="V39" s="15" t="str">
        <f ca="1">_xll.VoseSimulate(V15,B39)</f>
        <v>Error: "object" is not correct or contains invalid arguments</v>
      </c>
      <c r="W39" s="15" t="str">
        <f ca="1">_xll.VoseSimulate(W15,B39)</f>
        <v>Error: "object" is not correct or contains invalid arguments</v>
      </c>
      <c r="X39" s="15" t="str">
        <f ca="1">_xll.VoseSimulate(X15,B39)</f>
        <v>Error: "object" is not correct or contains invalid arguments</v>
      </c>
      <c r="Y39" s="15" t="str">
        <f ca="1">_xll.VoseSimulate(Y15,B39)</f>
        <v>Error: "object" is not correct or contains invalid arguments</v>
      </c>
      <c r="Z39" s="15" t="str">
        <f ca="1">_xll.VoseSimulate(Z15,B39)</f>
        <v>Error: "object" is not correct or contains invalid arguments</v>
      </c>
      <c r="AA39" s="15" t="str">
        <f ca="1">_xll.VoseSimulate(AA15,B39)</f>
        <v>Error: "object" is not correct or contains invalid arguments</v>
      </c>
    </row>
    <row r="40" spans="2:27" x14ac:dyDescent="0.35">
      <c r="B40" s="29">
        <v>0.25</v>
      </c>
      <c r="C40" s="15">
        <f>_xll.VoseDataPercentile(C6,B40)</f>
        <v>-5.933038736329224E-3</v>
      </c>
      <c r="D40" s="15" t="str">
        <f ca="1">_xll.VoseSimulate(D15,B40)</f>
        <v>Error: "object" is not correct or contains invalid arguments</v>
      </c>
      <c r="E40" s="15" t="str">
        <f ca="1">_xll.VoseSimulate(E15,B40)</f>
        <v>Error: "object" is not correct or contains invalid arguments</v>
      </c>
      <c r="F40" s="15" t="str">
        <f ca="1">_xll.VoseSimulate(F15,B40)</f>
        <v>Error: "object" is not correct or contains invalid arguments</v>
      </c>
      <c r="G40" s="15" t="str">
        <f ca="1">_xll.VoseSimulate(G15,B40)</f>
        <v>Error: "object" is not correct or contains invalid arguments</v>
      </c>
      <c r="H40" s="15" t="str">
        <f ca="1">_xll.VoseSimulate(H15,B40)</f>
        <v>Error: "object" is not correct or contains invalid arguments</v>
      </c>
      <c r="I40" s="15" t="str">
        <f ca="1">_xll.VoseSimulate(I15,B40)</f>
        <v>Error: "object" is not correct or contains invalid arguments</v>
      </c>
      <c r="J40" s="15" t="str">
        <f ca="1">_xll.VoseSimulate(J15,B40)</f>
        <v>Error: "object" is not correct or contains invalid arguments</v>
      </c>
      <c r="K40" s="15" t="str">
        <f ca="1">_xll.VoseSimulate(K15,B40)</f>
        <v>Error: "object" is not correct or contains invalid arguments</v>
      </c>
      <c r="L40" s="15" t="str">
        <f ca="1">_xll.VoseSimulate(L15,B40)</f>
        <v>Error: "object" is not correct or contains invalid arguments</v>
      </c>
      <c r="M40" s="15" t="str">
        <f ca="1">_xll.VoseSimulate(M15,B40)</f>
        <v>Error: "object" is not correct or contains invalid arguments</v>
      </c>
      <c r="N40" s="15" t="str">
        <f ca="1">_xll.VoseSimulate(N15,B40)</f>
        <v>Error: "object" is not correct or contains invalid arguments</v>
      </c>
      <c r="O40" s="15" t="str">
        <f ca="1">_xll.VoseSimulate(O15,B40)</f>
        <v>Error: "object" is not correct or contains invalid arguments</v>
      </c>
      <c r="P40" s="15" t="str">
        <f ca="1">_xll.VoseSimulate(P15,B40)</f>
        <v>Error: "object" is not correct or contains invalid arguments</v>
      </c>
      <c r="Q40" s="15" t="str">
        <f ca="1">_xll.VoseSimulate(Q15,B40)</f>
        <v>Error: "object" is not correct or contains invalid arguments</v>
      </c>
      <c r="R40" s="15" t="str">
        <f ca="1">_xll.VoseSimulate(R15,B40)</f>
        <v>Error: "object" is not correct or contains invalid arguments</v>
      </c>
      <c r="S40" s="15" t="str">
        <f ca="1">_xll.VoseSimulate(S15,B40)</f>
        <v>Error: "object" is not correct or contains invalid arguments</v>
      </c>
      <c r="T40" s="15" t="str">
        <f ca="1">_xll.VoseSimulate(T15,B40)</f>
        <v>Error: "object" is not correct or contains invalid arguments</v>
      </c>
      <c r="U40" s="15" t="str">
        <f ca="1">_xll.VoseSimulate(U15,B40)</f>
        <v>Error: "object" is not correct or contains invalid arguments</v>
      </c>
      <c r="V40" s="15" t="str">
        <f ca="1">_xll.VoseSimulate(V15,B40)</f>
        <v>Error: "object" is not correct or contains invalid arguments</v>
      </c>
      <c r="W40" s="15" t="str">
        <f ca="1">_xll.VoseSimulate(W15,B40)</f>
        <v>Error: "object" is not correct or contains invalid arguments</v>
      </c>
      <c r="X40" s="15" t="str">
        <f ca="1">_xll.VoseSimulate(X15,B40)</f>
        <v>Error: "object" is not correct or contains invalid arguments</v>
      </c>
      <c r="Y40" s="15" t="str">
        <f ca="1">_xll.VoseSimulate(Y15,B40)</f>
        <v>Error: "object" is not correct or contains invalid arguments</v>
      </c>
      <c r="Z40" s="15" t="str">
        <f ca="1">_xll.VoseSimulate(Z15,B40)</f>
        <v>Error: "object" is not correct or contains invalid arguments</v>
      </c>
      <c r="AA40" s="15" t="str">
        <f ca="1">_xll.VoseSimulate(AA15,B40)</f>
        <v>Error: "object" is not correct or contains invalid arguments</v>
      </c>
    </row>
    <row r="41" spans="2:27" x14ac:dyDescent="0.35">
      <c r="B41" s="29">
        <v>0.3</v>
      </c>
      <c r="C41" s="15">
        <f>_xll.VoseDataPercentile(C6,B41)</f>
        <v>-4.5484419326827941E-3</v>
      </c>
      <c r="D41" s="15" t="str">
        <f ca="1">_xll.VoseSimulate(D15,B41)</f>
        <v>Error: "object" is not correct or contains invalid arguments</v>
      </c>
      <c r="E41" s="15" t="str">
        <f ca="1">_xll.VoseSimulate(E15,B41)</f>
        <v>Error: "object" is not correct or contains invalid arguments</v>
      </c>
      <c r="F41" s="15" t="str">
        <f ca="1">_xll.VoseSimulate(F15,B41)</f>
        <v>Error: "object" is not correct or contains invalid arguments</v>
      </c>
      <c r="G41" s="15" t="str">
        <f ca="1">_xll.VoseSimulate(G15,B41)</f>
        <v>Error: "object" is not correct or contains invalid arguments</v>
      </c>
      <c r="H41" s="15" t="str">
        <f ca="1">_xll.VoseSimulate(H15,B41)</f>
        <v>Error: "object" is not correct or contains invalid arguments</v>
      </c>
      <c r="I41" s="15" t="str">
        <f ca="1">_xll.VoseSimulate(I15,B41)</f>
        <v>Error: "object" is not correct or contains invalid arguments</v>
      </c>
      <c r="J41" s="15" t="str">
        <f ca="1">_xll.VoseSimulate(J15,B41)</f>
        <v>Error: "object" is not correct or contains invalid arguments</v>
      </c>
      <c r="K41" s="15" t="str">
        <f ca="1">_xll.VoseSimulate(K15,B41)</f>
        <v>Error: "object" is not correct or contains invalid arguments</v>
      </c>
      <c r="L41" s="15" t="str">
        <f ca="1">_xll.VoseSimulate(L15,B41)</f>
        <v>Error: "object" is not correct or contains invalid arguments</v>
      </c>
      <c r="M41" s="15" t="str">
        <f ca="1">_xll.VoseSimulate(M15,B41)</f>
        <v>Error: "object" is not correct or contains invalid arguments</v>
      </c>
      <c r="N41" s="15" t="str">
        <f ca="1">_xll.VoseSimulate(N15,B41)</f>
        <v>Error: "object" is not correct or contains invalid arguments</v>
      </c>
      <c r="O41" s="15" t="str">
        <f ca="1">_xll.VoseSimulate(O15,B41)</f>
        <v>Error: "object" is not correct or contains invalid arguments</v>
      </c>
      <c r="P41" s="15" t="str">
        <f ca="1">_xll.VoseSimulate(P15,B41)</f>
        <v>Error: "object" is not correct or contains invalid arguments</v>
      </c>
      <c r="Q41" s="15" t="str">
        <f ca="1">_xll.VoseSimulate(Q15,B41)</f>
        <v>Error: "object" is not correct or contains invalid arguments</v>
      </c>
      <c r="R41" s="15" t="str">
        <f ca="1">_xll.VoseSimulate(R15,B41)</f>
        <v>Error: "object" is not correct or contains invalid arguments</v>
      </c>
      <c r="S41" s="15" t="str">
        <f ca="1">_xll.VoseSimulate(S15,B41)</f>
        <v>Error: "object" is not correct or contains invalid arguments</v>
      </c>
      <c r="T41" s="15" t="str">
        <f ca="1">_xll.VoseSimulate(T15,B41)</f>
        <v>Error: "object" is not correct or contains invalid arguments</v>
      </c>
      <c r="U41" s="15" t="str">
        <f ca="1">_xll.VoseSimulate(U15,B41)</f>
        <v>Error: "object" is not correct or contains invalid arguments</v>
      </c>
      <c r="V41" s="15" t="str">
        <f ca="1">_xll.VoseSimulate(V15,B41)</f>
        <v>Error: "object" is not correct or contains invalid arguments</v>
      </c>
      <c r="W41" s="15" t="str">
        <f ca="1">_xll.VoseSimulate(W15,B41)</f>
        <v>Error: "object" is not correct or contains invalid arguments</v>
      </c>
      <c r="X41" s="15" t="str">
        <f ca="1">_xll.VoseSimulate(X15,B41)</f>
        <v>Error: "object" is not correct or contains invalid arguments</v>
      </c>
      <c r="Y41" s="15" t="str">
        <f ca="1">_xll.VoseSimulate(Y15,B41)</f>
        <v>Error: "object" is not correct or contains invalid arguments</v>
      </c>
      <c r="Z41" s="15" t="str">
        <f ca="1">_xll.VoseSimulate(Z15,B41)</f>
        <v>Error: "object" is not correct or contains invalid arguments</v>
      </c>
      <c r="AA41" s="15" t="str">
        <f ca="1">_xll.VoseSimulate(AA15,B41)</f>
        <v>Error: "object" is not correct or contains invalid arguments</v>
      </c>
    </row>
    <row r="42" spans="2:27" x14ac:dyDescent="0.35">
      <c r="B42" s="29">
        <v>0.35</v>
      </c>
      <c r="C42" s="15">
        <f>_xll.VoseDataPercentile(C6,B42)</f>
        <v>-3.1968769292493593E-3</v>
      </c>
      <c r="D42" s="15" t="str">
        <f ca="1">_xll.VoseSimulate(D15,B42)</f>
        <v>Error: "object" is not correct or contains invalid arguments</v>
      </c>
      <c r="E42" s="15" t="str">
        <f ca="1">_xll.VoseSimulate(E15,B42)</f>
        <v>Error: "object" is not correct or contains invalid arguments</v>
      </c>
      <c r="F42" s="15" t="str">
        <f ca="1">_xll.VoseSimulate(F15,B42)</f>
        <v>Error: "object" is not correct or contains invalid arguments</v>
      </c>
      <c r="G42" s="15" t="str">
        <f ca="1">_xll.VoseSimulate(G15,B42)</f>
        <v>Error: "object" is not correct or contains invalid arguments</v>
      </c>
      <c r="H42" s="15" t="str">
        <f ca="1">_xll.VoseSimulate(H15,B42)</f>
        <v>Error: "object" is not correct or contains invalid arguments</v>
      </c>
      <c r="I42" s="15" t="str">
        <f ca="1">_xll.VoseSimulate(I15,B42)</f>
        <v>Error: "object" is not correct or contains invalid arguments</v>
      </c>
      <c r="J42" s="15" t="str">
        <f ca="1">_xll.VoseSimulate(J15,B42)</f>
        <v>Error: "object" is not correct or contains invalid arguments</v>
      </c>
      <c r="K42" s="15" t="str">
        <f ca="1">_xll.VoseSimulate(K15,B42)</f>
        <v>Error: "object" is not correct or contains invalid arguments</v>
      </c>
      <c r="L42" s="15" t="str">
        <f ca="1">_xll.VoseSimulate(L15,B42)</f>
        <v>Error: "object" is not correct or contains invalid arguments</v>
      </c>
      <c r="M42" s="15" t="str">
        <f ca="1">_xll.VoseSimulate(M15,B42)</f>
        <v>Error: "object" is not correct or contains invalid arguments</v>
      </c>
      <c r="N42" s="15" t="str">
        <f ca="1">_xll.VoseSimulate(N15,B42)</f>
        <v>Error: "object" is not correct or contains invalid arguments</v>
      </c>
      <c r="O42" s="15" t="str">
        <f ca="1">_xll.VoseSimulate(O15,B42)</f>
        <v>Error: "object" is not correct or contains invalid arguments</v>
      </c>
      <c r="P42" s="15" t="str">
        <f ca="1">_xll.VoseSimulate(P15,B42)</f>
        <v>Error: "object" is not correct or contains invalid arguments</v>
      </c>
      <c r="Q42" s="15" t="str">
        <f ca="1">_xll.VoseSimulate(Q15,B42)</f>
        <v>Error: "object" is not correct or contains invalid arguments</v>
      </c>
      <c r="R42" s="15" t="str">
        <f ca="1">_xll.VoseSimulate(R15,B42)</f>
        <v>Error: "object" is not correct or contains invalid arguments</v>
      </c>
      <c r="S42" s="15" t="str">
        <f ca="1">_xll.VoseSimulate(S15,B42)</f>
        <v>Error: "object" is not correct or contains invalid arguments</v>
      </c>
      <c r="T42" s="15" t="str">
        <f ca="1">_xll.VoseSimulate(T15,B42)</f>
        <v>Error: "object" is not correct or contains invalid arguments</v>
      </c>
      <c r="U42" s="15" t="str">
        <f ca="1">_xll.VoseSimulate(U15,B42)</f>
        <v>Error: "object" is not correct or contains invalid arguments</v>
      </c>
      <c r="V42" s="15" t="str">
        <f ca="1">_xll.VoseSimulate(V15,B42)</f>
        <v>Error: "object" is not correct or contains invalid arguments</v>
      </c>
      <c r="W42" s="15" t="str">
        <f ca="1">_xll.VoseSimulate(W15,B42)</f>
        <v>Error: "object" is not correct or contains invalid arguments</v>
      </c>
      <c r="X42" s="15" t="str">
        <f ca="1">_xll.VoseSimulate(X15,B42)</f>
        <v>Error: "object" is not correct or contains invalid arguments</v>
      </c>
      <c r="Y42" s="15" t="str">
        <f ca="1">_xll.VoseSimulate(Y15,B42)</f>
        <v>Error: "object" is not correct or contains invalid arguments</v>
      </c>
      <c r="Z42" s="15" t="str">
        <f ca="1">_xll.VoseSimulate(Z15,B42)</f>
        <v>Error: "object" is not correct or contains invalid arguments</v>
      </c>
      <c r="AA42" s="15" t="str">
        <f ca="1">_xll.VoseSimulate(AA15,B42)</f>
        <v>Error: "object" is not correct or contains invalid arguments</v>
      </c>
    </row>
    <row r="43" spans="2:27" x14ac:dyDescent="0.35">
      <c r="B43" s="29">
        <v>0.45</v>
      </c>
      <c r="C43" s="15">
        <f>_xll.VoseDataPercentile(C6,B43)</f>
        <v>-1.9984727263905116E-4</v>
      </c>
      <c r="D43" s="15" t="str">
        <f ca="1">_xll.VoseSimulate(D15,B43)</f>
        <v>Error: "object" is not correct or contains invalid arguments</v>
      </c>
      <c r="E43" s="15" t="str">
        <f ca="1">_xll.VoseSimulate(E15,B43)</f>
        <v>Error: "object" is not correct or contains invalid arguments</v>
      </c>
      <c r="F43" s="15" t="str">
        <f ca="1">_xll.VoseSimulate(F15,B43)</f>
        <v>Error: "object" is not correct or contains invalid arguments</v>
      </c>
      <c r="G43" s="15" t="str">
        <f ca="1">_xll.VoseSimulate(G15,B43)</f>
        <v>Error: "object" is not correct or contains invalid arguments</v>
      </c>
      <c r="H43" s="15" t="str">
        <f ca="1">_xll.VoseSimulate(H15,B43)</f>
        <v>Error: "object" is not correct or contains invalid arguments</v>
      </c>
      <c r="I43" s="15" t="str">
        <f ca="1">_xll.VoseSimulate(I15,B43)</f>
        <v>Error: "object" is not correct or contains invalid arguments</v>
      </c>
      <c r="J43" s="15" t="str">
        <f ca="1">_xll.VoseSimulate(J15,B43)</f>
        <v>Error: "object" is not correct or contains invalid arguments</v>
      </c>
      <c r="K43" s="15" t="str">
        <f ca="1">_xll.VoseSimulate(K15,B43)</f>
        <v>Error: "object" is not correct or contains invalid arguments</v>
      </c>
      <c r="L43" s="15" t="str">
        <f ca="1">_xll.VoseSimulate(L15,B43)</f>
        <v>Error: "object" is not correct or contains invalid arguments</v>
      </c>
      <c r="M43" s="15" t="str">
        <f ca="1">_xll.VoseSimulate(M15,B43)</f>
        <v>Error: "object" is not correct or contains invalid arguments</v>
      </c>
      <c r="N43" s="15" t="str">
        <f ca="1">_xll.VoseSimulate(N15,B43)</f>
        <v>Error: "object" is not correct or contains invalid arguments</v>
      </c>
      <c r="O43" s="15" t="str">
        <f ca="1">_xll.VoseSimulate(O15,B43)</f>
        <v>Error: "object" is not correct or contains invalid arguments</v>
      </c>
      <c r="P43" s="15" t="str">
        <f ca="1">_xll.VoseSimulate(P15,B43)</f>
        <v>Error: "object" is not correct or contains invalid arguments</v>
      </c>
      <c r="Q43" s="15" t="str">
        <f ca="1">_xll.VoseSimulate(Q15,B43)</f>
        <v>Error: "object" is not correct or contains invalid arguments</v>
      </c>
      <c r="R43" s="15" t="str">
        <f ca="1">_xll.VoseSimulate(R15,B43)</f>
        <v>Error: "object" is not correct or contains invalid arguments</v>
      </c>
      <c r="S43" s="15" t="str">
        <f ca="1">_xll.VoseSimulate(S15,B43)</f>
        <v>Error: "object" is not correct or contains invalid arguments</v>
      </c>
      <c r="T43" s="15" t="str">
        <f ca="1">_xll.VoseSimulate(T15,B43)</f>
        <v>Error: "object" is not correct or contains invalid arguments</v>
      </c>
      <c r="U43" s="15" t="str">
        <f ca="1">_xll.VoseSimulate(U15,B43)</f>
        <v>Error: "object" is not correct or contains invalid arguments</v>
      </c>
      <c r="V43" s="15" t="str">
        <f ca="1">_xll.VoseSimulate(V15,B43)</f>
        <v>Error: "object" is not correct or contains invalid arguments</v>
      </c>
      <c r="W43" s="15" t="str">
        <f ca="1">_xll.VoseSimulate(W15,B43)</f>
        <v>Error: "object" is not correct or contains invalid arguments</v>
      </c>
      <c r="X43" s="15" t="str">
        <f ca="1">_xll.VoseSimulate(X15,B43)</f>
        <v>Error: "object" is not correct or contains invalid arguments</v>
      </c>
      <c r="Y43" s="15" t="str">
        <f ca="1">_xll.VoseSimulate(Y15,B43)</f>
        <v>Error: "object" is not correct or contains invalid arguments</v>
      </c>
      <c r="Z43" s="15" t="str">
        <f ca="1">_xll.VoseSimulate(Z15,B43)</f>
        <v>Error: "object" is not correct or contains invalid arguments</v>
      </c>
      <c r="AA43" s="15" t="str">
        <f ca="1">_xll.VoseSimulate(AA15,B43)</f>
        <v>Error: "object" is not correct or contains invalid arguments</v>
      </c>
    </row>
    <row r="44" spans="2:27" x14ac:dyDescent="0.35">
      <c r="B44" s="29">
        <v>0.5</v>
      </c>
      <c r="C44" s="15">
        <f>_xll.VoseDataPercentile(C6,B44)</f>
        <v>7.1603390843617235E-4</v>
      </c>
      <c r="D44" s="15" t="str">
        <f ca="1">_xll.VoseSimulate(D15,B44)</f>
        <v>Error: "object" is not correct or contains invalid arguments</v>
      </c>
      <c r="E44" s="15" t="str">
        <f ca="1">_xll.VoseSimulate(E15,B44)</f>
        <v>Error: "object" is not correct or contains invalid arguments</v>
      </c>
      <c r="F44" s="15" t="str">
        <f ca="1">_xll.VoseSimulate(F15,B44)</f>
        <v>Error: "object" is not correct or contains invalid arguments</v>
      </c>
      <c r="G44" s="15" t="str">
        <f ca="1">_xll.VoseSimulate(G15,B44)</f>
        <v>Error: "object" is not correct or contains invalid arguments</v>
      </c>
      <c r="H44" s="15" t="str">
        <f ca="1">_xll.VoseSimulate(H15,B44)</f>
        <v>Error: "object" is not correct or contains invalid arguments</v>
      </c>
      <c r="I44" s="15" t="str">
        <f ca="1">_xll.VoseSimulate(I15,B44)</f>
        <v>Error: "object" is not correct or contains invalid arguments</v>
      </c>
      <c r="J44" s="15" t="str">
        <f ca="1">_xll.VoseSimulate(J15,B44)</f>
        <v>Error: "object" is not correct or contains invalid arguments</v>
      </c>
      <c r="K44" s="15" t="str">
        <f ca="1">_xll.VoseSimulate(K15,B44)</f>
        <v>Error: "object" is not correct or contains invalid arguments</v>
      </c>
      <c r="L44" s="15" t="str">
        <f ca="1">_xll.VoseSimulate(L15,B44)</f>
        <v>Error: "object" is not correct or contains invalid arguments</v>
      </c>
      <c r="M44" s="15" t="str">
        <f ca="1">_xll.VoseSimulate(M15,B44)</f>
        <v>Error: "object" is not correct or contains invalid arguments</v>
      </c>
      <c r="N44" s="15" t="str">
        <f ca="1">_xll.VoseSimulate(N15,B44)</f>
        <v>Error: "object" is not correct or contains invalid arguments</v>
      </c>
      <c r="O44" s="15" t="str">
        <f ca="1">_xll.VoseSimulate(O15,B44)</f>
        <v>Error: "object" is not correct or contains invalid arguments</v>
      </c>
      <c r="P44" s="15" t="str">
        <f ca="1">_xll.VoseSimulate(P15,B44)</f>
        <v>Error: "object" is not correct or contains invalid arguments</v>
      </c>
      <c r="Q44" s="15" t="str">
        <f ca="1">_xll.VoseSimulate(Q15,B44)</f>
        <v>Error: "object" is not correct or contains invalid arguments</v>
      </c>
      <c r="R44" s="15" t="str">
        <f ca="1">_xll.VoseSimulate(R15,B44)</f>
        <v>Error: "object" is not correct or contains invalid arguments</v>
      </c>
      <c r="S44" s="15" t="str">
        <f ca="1">_xll.VoseSimulate(S15,B44)</f>
        <v>Error: "object" is not correct or contains invalid arguments</v>
      </c>
      <c r="T44" s="15" t="str">
        <f ca="1">_xll.VoseSimulate(T15,B44)</f>
        <v>Error: "object" is not correct or contains invalid arguments</v>
      </c>
      <c r="U44" s="15" t="str">
        <f ca="1">_xll.VoseSimulate(U15,B44)</f>
        <v>Error: "object" is not correct or contains invalid arguments</v>
      </c>
      <c r="V44" s="15" t="str">
        <f ca="1">_xll.VoseSimulate(V15,B44)</f>
        <v>Error: "object" is not correct or contains invalid arguments</v>
      </c>
      <c r="W44" s="15" t="str">
        <f ca="1">_xll.VoseSimulate(W15,B44)</f>
        <v>Error: "object" is not correct or contains invalid arguments</v>
      </c>
      <c r="X44" s="15" t="str">
        <f ca="1">_xll.VoseSimulate(X15,B44)</f>
        <v>Error: "object" is not correct or contains invalid arguments</v>
      </c>
      <c r="Y44" s="15" t="str">
        <f ca="1">_xll.VoseSimulate(Y15,B44)</f>
        <v>Error: "object" is not correct or contains invalid arguments</v>
      </c>
      <c r="Z44" s="15" t="str">
        <f ca="1">_xll.VoseSimulate(Z15,B44)</f>
        <v>Error: "object" is not correct or contains invalid arguments</v>
      </c>
      <c r="AA44" s="15" t="str">
        <f ca="1">_xll.VoseSimulate(AA15,B44)</f>
        <v>Error: "object" is not correct or contains invalid arguments</v>
      </c>
    </row>
    <row r="45" spans="2:27" x14ac:dyDescent="0.35">
      <c r="B45" s="29">
        <v>0.55000000000000004</v>
      </c>
      <c r="C45" s="15">
        <f>_xll.VoseDataPercentile(C6,B45)</f>
        <v>1.9387716105201177E-3</v>
      </c>
      <c r="D45" s="15" t="str">
        <f ca="1">_xll.VoseSimulate(D15,B45)</f>
        <v>Error: "object" is not correct or contains invalid arguments</v>
      </c>
      <c r="E45" s="15" t="str">
        <f ca="1">_xll.VoseSimulate(E15,B45)</f>
        <v>Error: "object" is not correct or contains invalid arguments</v>
      </c>
      <c r="F45" s="15" t="str">
        <f ca="1">_xll.VoseSimulate(F15,B45)</f>
        <v>Error: "object" is not correct or contains invalid arguments</v>
      </c>
      <c r="G45" s="15" t="str">
        <f ca="1">_xll.VoseSimulate(G15,B45)</f>
        <v>Error: "object" is not correct or contains invalid arguments</v>
      </c>
      <c r="H45" s="15" t="str">
        <f ca="1">_xll.VoseSimulate(H15,B45)</f>
        <v>Error: "object" is not correct or contains invalid arguments</v>
      </c>
      <c r="I45" s="15" t="str">
        <f ca="1">_xll.VoseSimulate(I15,B45)</f>
        <v>Error: "object" is not correct or contains invalid arguments</v>
      </c>
      <c r="J45" s="15" t="str">
        <f ca="1">_xll.VoseSimulate(J15,B45)</f>
        <v>Error: "object" is not correct or contains invalid arguments</v>
      </c>
      <c r="K45" s="15" t="str">
        <f ca="1">_xll.VoseSimulate(K15,B45)</f>
        <v>Error: "object" is not correct or contains invalid arguments</v>
      </c>
      <c r="L45" s="15" t="str">
        <f ca="1">_xll.VoseSimulate(L15,B45)</f>
        <v>Error: "object" is not correct or contains invalid arguments</v>
      </c>
      <c r="M45" s="15" t="str">
        <f ca="1">_xll.VoseSimulate(M15,B45)</f>
        <v>Error: "object" is not correct or contains invalid arguments</v>
      </c>
      <c r="N45" s="15" t="str">
        <f ca="1">_xll.VoseSimulate(N15,B45)</f>
        <v>Error: "object" is not correct or contains invalid arguments</v>
      </c>
      <c r="O45" s="15" t="str">
        <f ca="1">_xll.VoseSimulate(O15,B45)</f>
        <v>Error: "object" is not correct or contains invalid arguments</v>
      </c>
      <c r="P45" s="15" t="str">
        <f ca="1">_xll.VoseSimulate(P15,B45)</f>
        <v>Error: "object" is not correct or contains invalid arguments</v>
      </c>
      <c r="Q45" s="15" t="str">
        <f ca="1">_xll.VoseSimulate(Q15,B45)</f>
        <v>Error: "object" is not correct or contains invalid arguments</v>
      </c>
      <c r="R45" s="15" t="str">
        <f ca="1">_xll.VoseSimulate(R15,B45)</f>
        <v>Error: "object" is not correct or contains invalid arguments</v>
      </c>
      <c r="S45" s="15" t="str">
        <f ca="1">_xll.VoseSimulate(S15,B45)</f>
        <v>Error: "object" is not correct or contains invalid arguments</v>
      </c>
      <c r="T45" s="15" t="str">
        <f ca="1">_xll.VoseSimulate(T15,B45)</f>
        <v>Error: "object" is not correct or contains invalid arguments</v>
      </c>
      <c r="U45" s="15" t="str">
        <f ca="1">_xll.VoseSimulate(U15,B45)</f>
        <v>Error: "object" is not correct or contains invalid arguments</v>
      </c>
      <c r="V45" s="15" t="str">
        <f ca="1">_xll.VoseSimulate(V15,B45)</f>
        <v>Error: "object" is not correct or contains invalid arguments</v>
      </c>
      <c r="W45" s="15" t="str">
        <f ca="1">_xll.VoseSimulate(W15,B45)</f>
        <v>Error: "object" is not correct or contains invalid arguments</v>
      </c>
      <c r="X45" s="15" t="str">
        <f ca="1">_xll.VoseSimulate(X15,B45)</f>
        <v>Error: "object" is not correct or contains invalid arguments</v>
      </c>
      <c r="Y45" s="15" t="str">
        <f ca="1">_xll.VoseSimulate(Y15,B45)</f>
        <v>Error: "object" is not correct or contains invalid arguments</v>
      </c>
      <c r="Z45" s="15" t="str">
        <f ca="1">_xll.VoseSimulate(Z15,B45)</f>
        <v>Error: "object" is not correct or contains invalid arguments</v>
      </c>
      <c r="AA45" s="15" t="str">
        <f ca="1">_xll.VoseSimulate(AA15,B45)</f>
        <v>Error: "object" is not correct or contains invalid arguments</v>
      </c>
    </row>
    <row r="46" spans="2:27" x14ac:dyDescent="0.35">
      <c r="B46" s="29">
        <v>0.65</v>
      </c>
      <c r="C46" s="15">
        <f>_xll.VoseDataPercentile(C6,B46)</f>
        <v>4.9075351946735865E-3</v>
      </c>
      <c r="D46" s="15" t="str">
        <f ca="1">_xll.VoseSimulate(D15,B46)</f>
        <v>Error: "object" is not correct or contains invalid arguments</v>
      </c>
      <c r="E46" s="15" t="str">
        <f ca="1">_xll.VoseSimulate(E15,B46)</f>
        <v>Error: "object" is not correct or contains invalid arguments</v>
      </c>
      <c r="F46" s="15" t="str">
        <f ca="1">_xll.VoseSimulate(F15,B46)</f>
        <v>Error: "object" is not correct or contains invalid arguments</v>
      </c>
      <c r="G46" s="15" t="str">
        <f ca="1">_xll.VoseSimulate(G15,B46)</f>
        <v>Error: "object" is not correct or contains invalid arguments</v>
      </c>
      <c r="H46" s="15" t="str">
        <f ca="1">_xll.VoseSimulate(H15,B46)</f>
        <v>Error: "object" is not correct or contains invalid arguments</v>
      </c>
      <c r="I46" s="15" t="str">
        <f ca="1">_xll.VoseSimulate(I15,B46)</f>
        <v>Error: "object" is not correct or contains invalid arguments</v>
      </c>
      <c r="J46" s="15" t="str">
        <f ca="1">_xll.VoseSimulate(J15,B46)</f>
        <v>Error: "object" is not correct or contains invalid arguments</v>
      </c>
      <c r="K46" s="15" t="str">
        <f ca="1">_xll.VoseSimulate(K15,B46)</f>
        <v>Error: "object" is not correct or contains invalid arguments</v>
      </c>
      <c r="L46" s="15" t="str">
        <f ca="1">_xll.VoseSimulate(L15,B46)</f>
        <v>Error: "object" is not correct or contains invalid arguments</v>
      </c>
      <c r="M46" s="15" t="str">
        <f ca="1">_xll.VoseSimulate(M15,B46)</f>
        <v>Error: "object" is not correct or contains invalid arguments</v>
      </c>
      <c r="N46" s="15" t="str">
        <f ca="1">_xll.VoseSimulate(N15,B46)</f>
        <v>Error: "object" is not correct or contains invalid arguments</v>
      </c>
      <c r="O46" s="15" t="str">
        <f ca="1">_xll.VoseSimulate(O15,B46)</f>
        <v>Error: "object" is not correct or contains invalid arguments</v>
      </c>
      <c r="P46" s="15" t="str">
        <f ca="1">_xll.VoseSimulate(P15,B46)</f>
        <v>Error: "object" is not correct or contains invalid arguments</v>
      </c>
      <c r="Q46" s="15" t="str">
        <f ca="1">_xll.VoseSimulate(Q15,B46)</f>
        <v>Error: "object" is not correct or contains invalid arguments</v>
      </c>
      <c r="R46" s="15" t="str">
        <f ca="1">_xll.VoseSimulate(R15,B46)</f>
        <v>Error: "object" is not correct or contains invalid arguments</v>
      </c>
      <c r="S46" s="15" t="str">
        <f ca="1">_xll.VoseSimulate(S15,B46)</f>
        <v>Error: "object" is not correct or contains invalid arguments</v>
      </c>
      <c r="T46" s="15" t="str">
        <f ca="1">_xll.VoseSimulate(T15,B46)</f>
        <v>Error: "object" is not correct or contains invalid arguments</v>
      </c>
      <c r="U46" s="15" t="str">
        <f ca="1">_xll.VoseSimulate(U15,B46)</f>
        <v>Error: "object" is not correct or contains invalid arguments</v>
      </c>
      <c r="V46" s="15" t="str">
        <f ca="1">_xll.VoseSimulate(V15,B46)</f>
        <v>Error: "object" is not correct or contains invalid arguments</v>
      </c>
      <c r="W46" s="15" t="str">
        <f ca="1">_xll.VoseSimulate(W15,B46)</f>
        <v>Error: "object" is not correct or contains invalid arguments</v>
      </c>
      <c r="X46" s="15" t="str">
        <f ca="1">_xll.VoseSimulate(X15,B46)</f>
        <v>Error: "object" is not correct or contains invalid arguments</v>
      </c>
      <c r="Y46" s="15" t="str">
        <f ca="1">_xll.VoseSimulate(Y15,B46)</f>
        <v>Error: "object" is not correct or contains invalid arguments</v>
      </c>
      <c r="Z46" s="15" t="str">
        <f ca="1">_xll.VoseSimulate(Z15,B46)</f>
        <v>Error: "object" is not correct or contains invalid arguments</v>
      </c>
      <c r="AA46" s="15" t="str">
        <f ca="1">_xll.VoseSimulate(AA15,B46)</f>
        <v>Error: "object" is not correct or contains invalid arguments</v>
      </c>
    </row>
    <row r="47" spans="2:27" x14ac:dyDescent="0.35">
      <c r="B47" s="29">
        <v>0.7</v>
      </c>
      <c r="C47" s="15">
        <f>_xll.VoseDataPercentile(C6,B47)</f>
        <v>6.3441953838875879E-3</v>
      </c>
      <c r="D47" s="15" t="str">
        <f ca="1">_xll.VoseSimulate(D15,B47)</f>
        <v>Error: "object" is not correct or contains invalid arguments</v>
      </c>
      <c r="E47" s="15" t="str">
        <f ca="1">_xll.VoseSimulate(E15,B47)</f>
        <v>Error: "object" is not correct or contains invalid arguments</v>
      </c>
      <c r="F47" s="15" t="str">
        <f ca="1">_xll.VoseSimulate(F15,B47)</f>
        <v>Error: "object" is not correct or contains invalid arguments</v>
      </c>
      <c r="G47" s="15" t="str">
        <f ca="1">_xll.VoseSimulate(G15,B47)</f>
        <v>Error: "object" is not correct or contains invalid arguments</v>
      </c>
      <c r="H47" s="15" t="str">
        <f ca="1">_xll.VoseSimulate(H15,B47)</f>
        <v>Error: "object" is not correct or contains invalid arguments</v>
      </c>
      <c r="I47" s="15" t="str">
        <f ca="1">_xll.VoseSimulate(I15,B47)</f>
        <v>Error: "object" is not correct or contains invalid arguments</v>
      </c>
      <c r="J47" s="15" t="str">
        <f ca="1">_xll.VoseSimulate(J15,B47)</f>
        <v>Error: "object" is not correct or contains invalid arguments</v>
      </c>
      <c r="K47" s="15" t="str">
        <f ca="1">_xll.VoseSimulate(K15,B47)</f>
        <v>Error: "object" is not correct or contains invalid arguments</v>
      </c>
      <c r="L47" s="15" t="str">
        <f ca="1">_xll.VoseSimulate(L15,B47)</f>
        <v>Error: "object" is not correct or contains invalid arguments</v>
      </c>
      <c r="M47" s="15" t="str">
        <f ca="1">_xll.VoseSimulate(M15,B47)</f>
        <v>Error: "object" is not correct or contains invalid arguments</v>
      </c>
      <c r="N47" s="15" t="str">
        <f ca="1">_xll.VoseSimulate(N15,B47)</f>
        <v>Error: "object" is not correct or contains invalid arguments</v>
      </c>
      <c r="O47" s="15" t="str">
        <f ca="1">_xll.VoseSimulate(O15,B47)</f>
        <v>Error: "object" is not correct or contains invalid arguments</v>
      </c>
      <c r="P47" s="15" t="str">
        <f ca="1">_xll.VoseSimulate(P15,B47)</f>
        <v>Error: "object" is not correct or contains invalid arguments</v>
      </c>
      <c r="Q47" s="15" t="str">
        <f ca="1">_xll.VoseSimulate(Q15,B47)</f>
        <v>Error: "object" is not correct or contains invalid arguments</v>
      </c>
      <c r="R47" s="15" t="str">
        <f ca="1">_xll.VoseSimulate(R15,B47)</f>
        <v>Error: "object" is not correct or contains invalid arguments</v>
      </c>
      <c r="S47" s="15" t="str">
        <f ca="1">_xll.VoseSimulate(S15,B47)</f>
        <v>Error: "object" is not correct or contains invalid arguments</v>
      </c>
      <c r="T47" s="15" t="str">
        <f ca="1">_xll.VoseSimulate(T15,B47)</f>
        <v>Error: "object" is not correct or contains invalid arguments</v>
      </c>
      <c r="U47" s="15" t="str">
        <f ca="1">_xll.VoseSimulate(U15,B47)</f>
        <v>Error: "object" is not correct or contains invalid arguments</v>
      </c>
      <c r="V47" s="15" t="str">
        <f ca="1">_xll.VoseSimulate(V15,B47)</f>
        <v>Error: "object" is not correct or contains invalid arguments</v>
      </c>
      <c r="W47" s="15" t="str">
        <f ca="1">_xll.VoseSimulate(W15,B47)</f>
        <v>Error: "object" is not correct or contains invalid arguments</v>
      </c>
      <c r="X47" s="15" t="str">
        <f ca="1">_xll.VoseSimulate(X15,B47)</f>
        <v>Error: "object" is not correct or contains invalid arguments</v>
      </c>
      <c r="Y47" s="15" t="str">
        <f ca="1">_xll.VoseSimulate(Y15,B47)</f>
        <v>Error: "object" is not correct or contains invalid arguments</v>
      </c>
      <c r="Z47" s="15" t="str">
        <f ca="1">_xll.VoseSimulate(Z15,B47)</f>
        <v>Error: "object" is not correct or contains invalid arguments</v>
      </c>
      <c r="AA47" s="15" t="str">
        <f ca="1">_xll.VoseSimulate(AA15,B47)</f>
        <v>Error: "object" is not correct or contains invalid arguments</v>
      </c>
    </row>
    <row r="48" spans="2:27" x14ac:dyDescent="0.35">
      <c r="B48" s="29">
        <v>0.75</v>
      </c>
      <c r="C48" s="15">
        <f>_xll.VoseDataPercentile(C6,B48)</f>
        <v>7.7909712188982882E-3</v>
      </c>
      <c r="D48" s="15" t="str">
        <f ca="1">_xll.VoseSimulate(D15,B48)</f>
        <v>Error: "object" is not correct or contains invalid arguments</v>
      </c>
      <c r="E48" s="15" t="str">
        <f ca="1">_xll.VoseSimulate(E15,B48)</f>
        <v>Error: "object" is not correct or contains invalid arguments</v>
      </c>
      <c r="F48" s="15" t="str">
        <f ca="1">_xll.VoseSimulate(F15,B48)</f>
        <v>Error: "object" is not correct or contains invalid arguments</v>
      </c>
      <c r="G48" s="15" t="str">
        <f ca="1">_xll.VoseSimulate(G15,B48)</f>
        <v>Error: "object" is not correct or contains invalid arguments</v>
      </c>
      <c r="H48" s="15" t="str">
        <f ca="1">_xll.VoseSimulate(H15,B48)</f>
        <v>Error: "object" is not correct or contains invalid arguments</v>
      </c>
      <c r="I48" s="15" t="str">
        <f ca="1">_xll.VoseSimulate(I15,B48)</f>
        <v>Error: "object" is not correct or contains invalid arguments</v>
      </c>
      <c r="J48" s="15" t="str">
        <f ca="1">_xll.VoseSimulate(J15,B48)</f>
        <v>Error: "object" is not correct or contains invalid arguments</v>
      </c>
      <c r="K48" s="15" t="str">
        <f ca="1">_xll.VoseSimulate(K15,B48)</f>
        <v>Error: "object" is not correct or contains invalid arguments</v>
      </c>
      <c r="L48" s="15" t="str">
        <f ca="1">_xll.VoseSimulate(L15,B48)</f>
        <v>Error: "object" is not correct or contains invalid arguments</v>
      </c>
      <c r="M48" s="15" t="str">
        <f ca="1">_xll.VoseSimulate(M15,B48)</f>
        <v>Error: "object" is not correct or contains invalid arguments</v>
      </c>
      <c r="N48" s="15" t="str">
        <f ca="1">_xll.VoseSimulate(N15,B48)</f>
        <v>Error: "object" is not correct or contains invalid arguments</v>
      </c>
      <c r="O48" s="15" t="str">
        <f ca="1">_xll.VoseSimulate(O15,B48)</f>
        <v>Error: "object" is not correct or contains invalid arguments</v>
      </c>
      <c r="P48" s="15" t="str">
        <f ca="1">_xll.VoseSimulate(P15,B48)</f>
        <v>Error: "object" is not correct or contains invalid arguments</v>
      </c>
      <c r="Q48" s="15" t="str">
        <f ca="1">_xll.VoseSimulate(Q15,B48)</f>
        <v>Error: "object" is not correct or contains invalid arguments</v>
      </c>
      <c r="R48" s="15" t="str">
        <f ca="1">_xll.VoseSimulate(R15,B48)</f>
        <v>Error: "object" is not correct or contains invalid arguments</v>
      </c>
      <c r="S48" s="15" t="str">
        <f ca="1">_xll.VoseSimulate(S15,B48)</f>
        <v>Error: "object" is not correct or contains invalid arguments</v>
      </c>
      <c r="T48" s="15" t="str">
        <f ca="1">_xll.VoseSimulate(T15,B48)</f>
        <v>Error: "object" is not correct or contains invalid arguments</v>
      </c>
      <c r="U48" s="15" t="str">
        <f ca="1">_xll.VoseSimulate(U15,B48)</f>
        <v>Error: "object" is not correct or contains invalid arguments</v>
      </c>
      <c r="V48" s="15" t="str">
        <f ca="1">_xll.VoseSimulate(V15,B48)</f>
        <v>Error: "object" is not correct or contains invalid arguments</v>
      </c>
      <c r="W48" s="15" t="str">
        <f ca="1">_xll.VoseSimulate(W15,B48)</f>
        <v>Error: "object" is not correct or contains invalid arguments</v>
      </c>
      <c r="X48" s="15" t="str">
        <f ca="1">_xll.VoseSimulate(X15,B48)</f>
        <v>Error: "object" is not correct or contains invalid arguments</v>
      </c>
      <c r="Y48" s="15" t="str">
        <f ca="1">_xll.VoseSimulate(Y15,B48)</f>
        <v>Error: "object" is not correct or contains invalid arguments</v>
      </c>
      <c r="Z48" s="15" t="str">
        <f ca="1">_xll.VoseSimulate(Z15,B48)</f>
        <v>Error: "object" is not correct or contains invalid arguments</v>
      </c>
      <c r="AA48" s="15" t="str">
        <f ca="1">_xll.VoseSimulate(AA15,B48)</f>
        <v>Error: "object" is not correct or contains invalid arguments</v>
      </c>
    </row>
    <row r="49" spans="2:27" x14ac:dyDescent="0.35">
      <c r="B49" s="29">
        <v>0.85</v>
      </c>
      <c r="C49" s="15">
        <f>_xll.VoseDataPercentile(C6,B49)</f>
        <v>1.1490267089379958E-2</v>
      </c>
      <c r="D49" s="15" t="str">
        <f ca="1">_xll.VoseSimulate(D15,B49)</f>
        <v>Error: "object" is not correct or contains invalid arguments</v>
      </c>
      <c r="E49" s="15" t="str">
        <f ca="1">_xll.VoseSimulate(E15,B49)</f>
        <v>Error: "object" is not correct or contains invalid arguments</v>
      </c>
      <c r="F49" s="15" t="str">
        <f ca="1">_xll.VoseSimulate(F15,B49)</f>
        <v>Error: "object" is not correct or contains invalid arguments</v>
      </c>
      <c r="G49" s="15" t="str">
        <f ca="1">_xll.VoseSimulate(G15,B49)</f>
        <v>Error: "object" is not correct or contains invalid arguments</v>
      </c>
      <c r="H49" s="15" t="str">
        <f ca="1">_xll.VoseSimulate(H15,B49)</f>
        <v>Error: "object" is not correct or contains invalid arguments</v>
      </c>
      <c r="I49" s="15" t="str">
        <f ca="1">_xll.VoseSimulate(I15,B49)</f>
        <v>Error: "object" is not correct or contains invalid arguments</v>
      </c>
      <c r="J49" s="15" t="str">
        <f ca="1">_xll.VoseSimulate(J15,B49)</f>
        <v>Error: "object" is not correct or contains invalid arguments</v>
      </c>
      <c r="K49" s="15" t="str">
        <f ca="1">_xll.VoseSimulate(K15,B49)</f>
        <v>Error: "object" is not correct or contains invalid arguments</v>
      </c>
      <c r="L49" s="15" t="str">
        <f ca="1">_xll.VoseSimulate(L15,B49)</f>
        <v>Error: "object" is not correct or contains invalid arguments</v>
      </c>
      <c r="M49" s="15" t="str">
        <f ca="1">_xll.VoseSimulate(M15,B49)</f>
        <v>Error: "object" is not correct or contains invalid arguments</v>
      </c>
      <c r="N49" s="15" t="str">
        <f ca="1">_xll.VoseSimulate(N15,B49)</f>
        <v>Error: "object" is not correct or contains invalid arguments</v>
      </c>
      <c r="O49" s="15" t="str">
        <f ca="1">_xll.VoseSimulate(O15,B49)</f>
        <v>Error: "object" is not correct or contains invalid arguments</v>
      </c>
      <c r="P49" s="15" t="str">
        <f ca="1">_xll.VoseSimulate(P15,B49)</f>
        <v>Error: "object" is not correct or contains invalid arguments</v>
      </c>
      <c r="Q49" s="15" t="str">
        <f ca="1">_xll.VoseSimulate(Q15,B49)</f>
        <v>Error: "object" is not correct or contains invalid arguments</v>
      </c>
      <c r="R49" s="15" t="str">
        <f ca="1">_xll.VoseSimulate(R15,B49)</f>
        <v>Error: "object" is not correct or contains invalid arguments</v>
      </c>
      <c r="S49" s="15" t="str">
        <f ca="1">_xll.VoseSimulate(S15,B49)</f>
        <v>Error: "object" is not correct or contains invalid arguments</v>
      </c>
      <c r="T49" s="15" t="str">
        <f ca="1">_xll.VoseSimulate(T15,B49)</f>
        <v>Error: "object" is not correct or contains invalid arguments</v>
      </c>
      <c r="U49" s="15" t="str">
        <f ca="1">_xll.VoseSimulate(U15,B49)</f>
        <v>Error: "object" is not correct or contains invalid arguments</v>
      </c>
      <c r="V49" s="15" t="str">
        <f ca="1">_xll.VoseSimulate(V15,B49)</f>
        <v>Error: "object" is not correct or contains invalid arguments</v>
      </c>
      <c r="W49" s="15" t="str">
        <f ca="1">_xll.VoseSimulate(W15,B49)</f>
        <v>Error: "object" is not correct or contains invalid arguments</v>
      </c>
      <c r="X49" s="15" t="str">
        <f ca="1">_xll.VoseSimulate(X15,B49)</f>
        <v>Error: "object" is not correct or contains invalid arguments</v>
      </c>
      <c r="Y49" s="15" t="str">
        <f ca="1">_xll.VoseSimulate(Y15,B49)</f>
        <v>Error: "object" is not correct or contains invalid arguments</v>
      </c>
      <c r="Z49" s="15" t="str">
        <f ca="1">_xll.VoseSimulate(Z15,B49)</f>
        <v>Error: "object" is not correct or contains invalid arguments</v>
      </c>
      <c r="AA49" s="15" t="str">
        <f ca="1">_xll.VoseSimulate(AA15,B49)</f>
        <v>Error: "object" is not correct or contains invalid arguments</v>
      </c>
    </row>
    <row r="50" spans="2:27" x14ac:dyDescent="0.35">
      <c r="B50" s="29">
        <v>0.95</v>
      </c>
      <c r="C50" s="15">
        <f>_xll.VoseDataPercentile(C6,B50)</f>
        <v>1.92634653064701E-2</v>
      </c>
      <c r="D50" s="15" t="str">
        <f ca="1">_xll.VoseSimulate(D15,B50)</f>
        <v>Error: "object" is not correct or contains invalid arguments</v>
      </c>
      <c r="E50" s="15" t="str">
        <f ca="1">_xll.VoseSimulate(E15,B50)</f>
        <v>Error: "object" is not correct or contains invalid arguments</v>
      </c>
      <c r="F50" s="15" t="str">
        <f ca="1">_xll.VoseSimulate(F15,B50)</f>
        <v>Error: "object" is not correct or contains invalid arguments</v>
      </c>
      <c r="G50" s="15" t="str">
        <f ca="1">_xll.VoseSimulate(G15,B50)</f>
        <v>Error: "object" is not correct or contains invalid arguments</v>
      </c>
      <c r="H50" s="15" t="str">
        <f ca="1">_xll.VoseSimulate(H15,B50)</f>
        <v>Error: "object" is not correct or contains invalid arguments</v>
      </c>
      <c r="I50" s="15" t="str">
        <f ca="1">_xll.VoseSimulate(I15,B50)</f>
        <v>Error: "object" is not correct or contains invalid arguments</v>
      </c>
      <c r="J50" s="15" t="str">
        <f ca="1">_xll.VoseSimulate(J15,B50)</f>
        <v>Error: "object" is not correct or contains invalid arguments</v>
      </c>
      <c r="K50" s="15" t="str">
        <f ca="1">_xll.VoseSimulate(K15,B50)</f>
        <v>Error: "object" is not correct or contains invalid arguments</v>
      </c>
      <c r="L50" s="15" t="str">
        <f ca="1">_xll.VoseSimulate(L15,B50)</f>
        <v>Error: "object" is not correct or contains invalid arguments</v>
      </c>
      <c r="M50" s="15" t="str">
        <f ca="1">_xll.VoseSimulate(M15,B50)</f>
        <v>Error: "object" is not correct or contains invalid arguments</v>
      </c>
      <c r="N50" s="15" t="str">
        <f ca="1">_xll.VoseSimulate(N15,B50)</f>
        <v>Error: "object" is not correct or contains invalid arguments</v>
      </c>
      <c r="O50" s="15" t="str">
        <f ca="1">_xll.VoseSimulate(O15,B50)</f>
        <v>Error: "object" is not correct or contains invalid arguments</v>
      </c>
      <c r="P50" s="15" t="str">
        <f ca="1">_xll.VoseSimulate(P15,B50)</f>
        <v>Error: "object" is not correct or contains invalid arguments</v>
      </c>
      <c r="Q50" s="15" t="str">
        <f ca="1">_xll.VoseSimulate(Q15,B50)</f>
        <v>Error: "object" is not correct or contains invalid arguments</v>
      </c>
      <c r="R50" s="15" t="str">
        <f ca="1">_xll.VoseSimulate(R15,B50)</f>
        <v>Error: "object" is not correct or contains invalid arguments</v>
      </c>
      <c r="S50" s="15" t="str">
        <f ca="1">_xll.VoseSimulate(S15,B50)</f>
        <v>Error: "object" is not correct or contains invalid arguments</v>
      </c>
      <c r="T50" s="15" t="str">
        <f ca="1">_xll.VoseSimulate(T15,B50)</f>
        <v>Error: "object" is not correct or contains invalid arguments</v>
      </c>
      <c r="U50" s="15" t="str">
        <f ca="1">_xll.VoseSimulate(U15,B50)</f>
        <v>Error: "object" is not correct or contains invalid arguments</v>
      </c>
      <c r="V50" s="15" t="str">
        <f ca="1">_xll.VoseSimulate(V15,B50)</f>
        <v>Error: "object" is not correct or contains invalid arguments</v>
      </c>
      <c r="W50" s="15" t="str">
        <f ca="1">_xll.VoseSimulate(W15,B50)</f>
        <v>Error: "object" is not correct or contains invalid arguments</v>
      </c>
      <c r="X50" s="15" t="str">
        <f ca="1">_xll.VoseSimulate(X15,B50)</f>
        <v>Error: "object" is not correct or contains invalid arguments</v>
      </c>
      <c r="Y50" s="15" t="str">
        <f ca="1">_xll.VoseSimulate(Y15,B50)</f>
        <v>Error: "object" is not correct or contains invalid arguments</v>
      </c>
      <c r="Z50" s="15" t="str">
        <f ca="1">_xll.VoseSimulate(Z15,B50)</f>
        <v>Error: "object" is not correct or contains invalid arguments</v>
      </c>
      <c r="AA50" s="15" t="str">
        <f ca="1">_xll.VoseSimulate(AA15,B50)</f>
        <v>Error: "object" is not correct or contains invalid arguments</v>
      </c>
    </row>
    <row r="51" spans="2:27" x14ac:dyDescent="0.35">
      <c r="B51" s="30">
        <v>0.99</v>
      </c>
      <c r="C51" s="16">
        <f>_xll.VoseDataPercentile(C6,B51)</f>
        <v>3.2117302234021053E-2</v>
      </c>
      <c r="D51" s="16" t="str">
        <f ca="1">_xll.VoseSimulate(D15,B51)</f>
        <v>Error: "object" is not correct or contains invalid arguments</v>
      </c>
      <c r="E51" s="16" t="str">
        <f ca="1">_xll.VoseSimulate(E15,B51)</f>
        <v>Error: "object" is not correct or contains invalid arguments</v>
      </c>
      <c r="F51" s="16" t="str">
        <f ca="1">_xll.VoseSimulate(F15,B51)</f>
        <v>Error: "object" is not correct or contains invalid arguments</v>
      </c>
      <c r="G51" s="16" t="str">
        <f ca="1">_xll.VoseSimulate(G15,B51)</f>
        <v>Error: "object" is not correct or contains invalid arguments</v>
      </c>
      <c r="H51" s="16" t="str">
        <f ca="1">_xll.VoseSimulate(H15,B51)</f>
        <v>Error: "object" is not correct or contains invalid arguments</v>
      </c>
      <c r="I51" s="16" t="str">
        <f ca="1">_xll.VoseSimulate(I15,B51)</f>
        <v>Error: "object" is not correct or contains invalid arguments</v>
      </c>
      <c r="J51" s="16" t="str">
        <f ca="1">_xll.VoseSimulate(J15,B51)</f>
        <v>Error: "object" is not correct or contains invalid arguments</v>
      </c>
      <c r="K51" s="16" t="str">
        <f ca="1">_xll.VoseSimulate(K15,B51)</f>
        <v>Error: "object" is not correct or contains invalid arguments</v>
      </c>
      <c r="L51" s="16" t="str">
        <f ca="1">_xll.VoseSimulate(L15,B51)</f>
        <v>Error: "object" is not correct or contains invalid arguments</v>
      </c>
      <c r="M51" s="16" t="str">
        <f ca="1">_xll.VoseSimulate(M15,B51)</f>
        <v>Error: "object" is not correct or contains invalid arguments</v>
      </c>
      <c r="N51" s="16" t="str">
        <f ca="1">_xll.VoseSimulate(N15,B51)</f>
        <v>Error: "object" is not correct or contains invalid arguments</v>
      </c>
      <c r="O51" s="16" t="str">
        <f ca="1">_xll.VoseSimulate(O15,B51)</f>
        <v>Error: "object" is not correct or contains invalid arguments</v>
      </c>
      <c r="P51" s="16" t="str">
        <f ca="1">_xll.VoseSimulate(P15,B51)</f>
        <v>Error: "object" is not correct or contains invalid arguments</v>
      </c>
      <c r="Q51" s="16" t="str">
        <f ca="1">_xll.VoseSimulate(Q15,B51)</f>
        <v>Error: "object" is not correct or contains invalid arguments</v>
      </c>
      <c r="R51" s="16" t="str">
        <f ca="1">_xll.VoseSimulate(R15,B51)</f>
        <v>Error: "object" is not correct or contains invalid arguments</v>
      </c>
      <c r="S51" s="16" t="str">
        <f ca="1">_xll.VoseSimulate(S15,B51)</f>
        <v>Error: "object" is not correct or contains invalid arguments</v>
      </c>
      <c r="T51" s="16" t="str">
        <f ca="1">_xll.VoseSimulate(T15,B51)</f>
        <v>Error: "object" is not correct or contains invalid arguments</v>
      </c>
      <c r="U51" s="16" t="str">
        <f ca="1">_xll.VoseSimulate(U15,B51)</f>
        <v>Error: "object" is not correct or contains invalid arguments</v>
      </c>
      <c r="V51" s="16" t="str">
        <f ca="1">_xll.VoseSimulate(V15,B51)</f>
        <v>Error: "object" is not correct or contains invalid arguments</v>
      </c>
      <c r="W51" s="16" t="str">
        <f ca="1">_xll.VoseSimulate(W15,B51)</f>
        <v>Error: "object" is not correct or contains invalid arguments</v>
      </c>
      <c r="X51" s="16" t="str">
        <f ca="1">_xll.VoseSimulate(X15,B51)</f>
        <v>Error: "object" is not correct or contains invalid arguments</v>
      </c>
      <c r="Y51" s="16" t="str">
        <f ca="1">_xll.VoseSimulate(Y15,B51)</f>
        <v>Error: "object" is not correct or contains invalid arguments</v>
      </c>
      <c r="Z51" s="16" t="str">
        <f ca="1">_xll.VoseSimulate(Z15,B51)</f>
        <v>Error: "object" is not correct or contains invalid arguments</v>
      </c>
      <c r="AA51" s="16" t="str">
        <f ca="1">_xll.VoseSimulate(AA15,B51)</f>
        <v>Error: "object" is not correct or contains invalid arguments</v>
      </c>
    </row>
    <row r="53" spans="2:27" x14ac:dyDescent="0.35">
      <c r="B53" s="17"/>
    </row>
    <row r="54" spans="2:27" x14ac:dyDescent="0.35">
      <c r="B54" s="54" t="s">
        <v>54</v>
      </c>
      <c r="C54" s="55"/>
    </row>
    <row r="55" spans="2:27" x14ac:dyDescent="0.35">
      <c r="B55" s="17" t="s">
        <v>103</v>
      </c>
    </row>
    <row r="56" spans="2:27" x14ac:dyDescent="0.35">
      <c r="B56" s="17" t="s">
        <v>104</v>
      </c>
    </row>
    <row r="57" spans="2:27" x14ac:dyDescent="0.35">
      <c r="B57" s="17" t="s">
        <v>105</v>
      </c>
    </row>
    <row r="58" spans="2:27" x14ac:dyDescent="0.35">
      <c r="B58" s="17" t="s">
        <v>106</v>
      </c>
    </row>
  </sheetData>
  <mergeCells count="3">
    <mergeCell ref="B3:D3"/>
    <mergeCell ref="D10:G10"/>
    <mergeCell ref="B54:C54"/>
  </mergeCells>
  <conditionalFormatting sqref="D18:AA18">
    <cfRule type="cellIs" dxfId="35" priority="1" stopIfTrue="1" operator="equal">
      <formula>1</formula>
    </cfRule>
  </conditionalFormatting>
  <conditionalFormatting sqref="D20:AA20">
    <cfRule type="cellIs" dxfId="34" priority="2" stopIfTrue="1" operator="equal">
      <formula>1</formula>
    </cfRule>
  </conditionalFormatting>
  <conditionalFormatting sqref="D22:AA22">
    <cfRule type="cellIs" dxfId="33" priority="3" stopIfTrue="1" operator="equal">
      <formula>1</formula>
    </cfRule>
  </conditionalFormatting>
  <conditionalFormatting sqref="D24:AA24">
    <cfRule type="cellIs" dxfId="32" priority="4" stopIfTrue="1" operator="equal">
      <formula>1</formula>
    </cfRule>
  </conditionalFormatting>
  <conditionalFormatting sqref="D26:AA26">
    <cfRule type="cellIs" dxfId="31" priority="5" stopIfTrue="1" operator="equal">
      <formula>1</formula>
    </cfRule>
  </conditionalFormatting>
  <dataValidations count="1">
    <dataValidation type="list" allowBlank="1" showInputMessage="1" showErrorMessage="1" sqref="C8">
      <formula1>"AIC, SIC, HQIC"</formula1>
    </dataValidation>
  </dataValidation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B3:N32"/>
  <sheetViews>
    <sheetView workbookViewId="0"/>
  </sheetViews>
  <sheetFormatPr defaultRowHeight="14.5" x14ac:dyDescent="0.35"/>
  <cols>
    <col min="2" max="13" width="22.6328125" customWidth="1"/>
  </cols>
  <sheetData>
    <row r="3" spans="2:14" ht="33" customHeight="1" x14ac:dyDescent="0.5">
      <c r="B3" s="50" t="s">
        <v>24</v>
      </c>
      <c r="C3" s="50"/>
      <c r="D3" s="50"/>
    </row>
    <row r="6" spans="2:14" x14ac:dyDescent="0.35">
      <c r="B6" s="5" t="s">
        <v>25</v>
      </c>
      <c r="C6" s="5" t="str">
        <f>_xll.VoseDataObject(CAHTS!C3:C1259)</f>
        <v>VoseDataObject('[StockPriceDistributionAndTimeSeriesFit.xlsx]CAHTS'!C3:C1259)</v>
      </c>
      <c r="D6" s="5"/>
      <c r="E6" s="5"/>
      <c r="F6" s="5"/>
      <c r="G6" s="5"/>
      <c r="H6" s="5"/>
      <c r="I6" s="5"/>
      <c r="J6" s="5"/>
      <c r="K6" s="5"/>
      <c r="L6" s="5"/>
      <c r="M6" s="5"/>
    </row>
    <row r="7" spans="2:14" x14ac:dyDescent="0.35">
      <c r="B7" s="5" t="s">
        <v>26</v>
      </c>
      <c r="C7" s="5">
        <v>1257</v>
      </c>
      <c r="D7" s="5"/>
      <c r="E7" s="5"/>
      <c r="F7" s="5"/>
      <c r="G7" s="5"/>
      <c r="H7" s="5"/>
      <c r="I7" s="5"/>
      <c r="J7" s="5"/>
      <c r="K7" s="5"/>
      <c r="L7" s="5"/>
      <c r="M7" s="5"/>
    </row>
    <row r="8" spans="2:14" x14ac:dyDescent="0.35">
      <c r="B8" s="5" t="s">
        <v>52</v>
      </c>
      <c r="C8" s="6" t="s">
        <v>44</v>
      </c>
      <c r="D8" s="7" t="s">
        <v>53</v>
      </c>
      <c r="E8" s="5"/>
      <c r="F8" s="5"/>
      <c r="G8" s="5"/>
      <c r="H8" s="5"/>
      <c r="I8" s="5"/>
      <c r="J8" s="5"/>
      <c r="K8" s="5"/>
      <c r="L8" s="5"/>
      <c r="M8" s="5"/>
    </row>
    <row r="9" spans="2:14" x14ac:dyDescent="0.35"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2:14" x14ac:dyDescent="0.35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2:14" x14ac:dyDescent="0.35">
      <c r="B11" s="8" t="s">
        <v>39</v>
      </c>
      <c r="C11" s="9" t="str">
        <f>_xll.VoseTimeOptimalFitObject(C15:M15,IF(C8="AIC",1,IF(C8="SIC",2,3)))</f>
        <v>Error: array is not valid. Please refer to the help file for allowed options</v>
      </c>
      <c r="D11" s="9"/>
      <c r="E11" s="9"/>
      <c r="F11" s="9"/>
      <c r="G11" s="9"/>
      <c r="H11" s="9"/>
      <c r="I11" s="9"/>
      <c r="J11" s="9"/>
      <c r="K11" s="9"/>
      <c r="L11" s="9"/>
      <c r="M11" s="10"/>
    </row>
    <row r="12" spans="2:14" x14ac:dyDescent="0.35">
      <c r="B12" s="11" t="s">
        <v>40</v>
      </c>
      <c r="C12" s="12" t="str">
        <f ca="1">_xll.VoseTimeBMAObject(C15:M15)</f>
        <v>VoseTimeBMA('[StockPriceDistributionAndTimeSeriesFit.xlsx]CAH TimeSeriesFit Report'!C15:M15)</v>
      </c>
      <c r="D12" s="12"/>
      <c r="E12" s="12"/>
      <c r="F12" s="12"/>
      <c r="G12" s="12"/>
      <c r="H12" s="12"/>
      <c r="I12" s="12"/>
      <c r="J12" s="12"/>
      <c r="K12" s="12"/>
      <c r="L12" s="12"/>
      <c r="M12" s="13"/>
    </row>
    <row r="13" spans="2:14" x14ac:dyDescent="0.35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2:14" x14ac:dyDescent="0.35">
      <c r="B14" s="14" t="s">
        <v>41</v>
      </c>
      <c r="C14" s="14" t="s">
        <v>35</v>
      </c>
      <c r="D14" s="14" t="s">
        <v>27</v>
      </c>
      <c r="E14" s="14" t="s">
        <v>32</v>
      </c>
      <c r="F14" s="14" t="s">
        <v>33</v>
      </c>
      <c r="G14" s="14" t="s">
        <v>28</v>
      </c>
      <c r="H14" s="14" t="s">
        <v>34</v>
      </c>
      <c r="I14" s="14" t="s">
        <v>29</v>
      </c>
      <c r="J14" s="14" t="s">
        <v>30</v>
      </c>
      <c r="K14" s="14" t="s">
        <v>36</v>
      </c>
      <c r="L14" s="14" t="s">
        <v>31</v>
      </c>
      <c r="M14" s="14" t="s">
        <v>37</v>
      </c>
    </row>
    <row r="15" spans="2:14" x14ac:dyDescent="0.35">
      <c r="B15" s="15" t="s">
        <v>42</v>
      </c>
      <c r="C15" s="15" t="str">
        <f ca="1">_xll.VoseTimeGBMAJFitObject(C6,FALSE,TRUE,)</f>
        <v>Error: {Data} array is invalid</v>
      </c>
      <c r="D15" s="15" t="str">
        <f ca="1">_xll.VoseTimeAPARCHFitObject(C6,FALSE,TRUE,)</f>
        <v>Error: {Data} array is invalid</v>
      </c>
      <c r="E15" s="15" t="str">
        <f ca="1">_xll.VoseTimeEGARCHFitObject(C6,FALSE,TRUE,)</f>
        <v>Error: {Data} array is invalid</v>
      </c>
      <c r="F15" s="15" t="str">
        <f ca="1">_xll.VoseTimeGARCHFitObject(C6,FALSE,TRUE,)</f>
        <v>Error: {Data} array is invalid</v>
      </c>
      <c r="G15" s="15" t="str">
        <f ca="1">_xll.VoseTimeARCHFitObject(C6,FALSE,TRUE,)</f>
        <v>Error: {Data} array is invalid</v>
      </c>
      <c r="H15" s="15" t="str">
        <f ca="1">_xll.VoseTimeGBMFitObject(C6,,,FALSE,TRUE,)</f>
        <v>Error: {Data} array is invalid</v>
      </c>
      <c r="I15" s="15" t="str">
        <f ca="1">_xll.VoseTimeAR1FitObject(C6,FALSE,TRUE,)</f>
        <v>Error: {Data} array is invalid</v>
      </c>
      <c r="J15" s="15" t="str">
        <f ca="1">_xll.VoseTimeAR2FitObject(C6,FALSE,TRUE,)</f>
        <v>Error: {Data} array is invalid</v>
      </c>
      <c r="K15" s="15" t="str">
        <f ca="1">_xll.VoseTimeMA1FitObject(C6,FALSE,TRUE,)</f>
        <v>Error: {Data} array is invalid</v>
      </c>
      <c r="L15" s="15" t="str">
        <f ca="1">_xll.VoseTimeARMAFitObject(C6,FALSE,TRUE,)</f>
        <v>Error: {Data} array is invalid</v>
      </c>
      <c r="M15" s="15" t="str">
        <f ca="1">_xll.VoseTimeMA2FitObject(C6,FALSE,TRUE,)</f>
        <v>Error: {Data} array is invalid</v>
      </c>
      <c r="N15" s="4" t="s">
        <v>38</v>
      </c>
    </row>
    <row r="16" spans="2:14" x14ac:dyDescent="0.35">
      <c r="B16" s="14" t="s">
        <v>43</v>
      </c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</row>
    <row r="17" spans="2:13" x14ac:dyDescent="0.35">
      <c r="B17" s="15" t="s">
        <v>44</v>
      </c>
      <c r="C17" s="15" t="str">
        <f ca="1">_xll.VoseAIC(C15)</f>
        <v>Error: parameter must be a valid Fit Object</v>
      </c>
      <c r="D17" s="15" t="str">
        <f ca="1">_xll.VoseAIC(D15)</f>
        <v>Error: parameter must be a valid Fit Object</v>
      </c>
      <c r="E17" s="15" t="str">
        <f ca="1">_xll.VoseAIC(E15)</f>
        <v>Error: parameter must be a valid Fit Object</v>
      </c>
      <c r="F17" s="15" t="str">
        <f ca="1">_xll.VoseAIC(F15)</f>
        <v>Error: parameter must be a valid Fit Object</v>
      </c>
      <c r="G17" s="15" t="str">
        <f ca="1">_xll.VoseAIC(G15)</f>
        <v>Error: parameter must be a valid Fit Object</v>
      </c>
      <c r="H17" s="15" t="str">
        <f ca="1">_xll.VoseAIC(H15)</f>
        <v>Error: parameter must be a valid Fit Object</v>
      </c>
      <c r="I17" s="15" t="str">
        <f ca="1">_xll.VoseAIC(I15)</f>
        <v>Error: parameter must be a valid Fit Object</v>
      </c>
      <c r="J17" s="15" t="str">
        <f ca="1">_xll.VoseAIC(J15)</f>
        <v>Error: parameter must be a valid Fit Object</v>
      </c>
      <c r="K17" s="15" t="str">
        <f ca="1">_xll.VoseAIC(K15)</f>
        <v>Error: parameter must be a valid Fit Object</v>
      </c>
      <c r="L17" s="15" t="str">
        <f ca="1">_xll.VoseAIC(L15)</f>
        <v>Error: parameter must be a valid Fit Object</v>
      </c>
      <c r="M17" s="15" t="str">
        <f ca="1">_xll.VoseAIC(M15)</f>
        <v>Error: parameter must be a valid Fit Object</v>
      </c>
    </row>
    <row r="18" spans="2:13" x14ac:dyDescent="0.35">
      <c r="B18" s="16" t="s">
        <v>45</v>
      </c>
      <c r="C18" s="16" t="str">
        <f t="array" aca="1" ref="C18:M18" ca="1">_xll.VoseRank(C17:M17)</f>
        <v>Error: {data} array is not valid</v>
      </c>
      <c r="D18" s="16" t="str">
        <f ca="1"/>
        <v>Error: {data} array is not valid</v>
      </c>
      <c r="E18" s="16" t="str">
        <f ca="1"/>
        <v>Error: {data} array is not valid</v>
      </c>
      <c r="F18" s="16" t="str">
        <f ca="1"/>
        <v>Error: {data} array is not valid</v>
      </c>
      <c r="G18" s="16" t="str">
        <f ca="1"/>
        <v>Error: {data} array is not valid</v>
      </c>
      <c r="H18" s="16" t="str">
        <f ca="1"/>
        <v>Error: {data} array is not valid</v>
      </c>
      <c r="I18" s="16" t="str">
        <f ca="1"/>
        <v>Error: {data} array is not valid</v>
      </c>
      <c r="J18" s="16" t="str">
        <f ca="1"/>
        <v>Error: {data} array is not valid</v>
      </c>
      <c r="K18" s="16" t="str">
        <f ca="1"/>
        <v>Error: {data} array is not valid</v>
      </c>
      <c r="L18" s="16" t="str">
        <f ca="1"/>
        <v>Error: {data} array is not valid</v>
      </c>
      <c r="M18" s="16" t="str">
        <f ca="1"/>
        <v>Error: {data} array is not valid</v>
      </c>
    </row>
    <row r="19" spans="2:13" x14ac:dyDescent="0.35">
      <c r="B19" s="15" t="s">
        <v>46</v>
      </c>
      <c r="C19" s="15" t="str">
        <f ca="1">_xll.VoseSIC(C15)</f>
        <v>Error: parameter must be a valid Fit Object</v>
      </c>
      <c r="D19" s="15" t="str">
        <f ca="1">_xll.VoseSIC(D15)</f>
        <v>Error: parameter must be a valid Fit Object</v>
      </c>
      <c r="E19" s="15" t="str">
        <f ca="1">_xll.VoseSIC(E15)</f>
        <v>Error: parameter must be a valid Fit Object</v>
      </c>
      <c r="F19" s="15" t="str">
        <f ca="1">_xll.VoseSIC(F15)</f>
        <v>Error: parameter must be a valid Fit Object</v>
      </c>
      <c r="G19" s="15" t="str">
        <f ca="1">_xll.VoseSIC(G15)</f>
        <v>Error: parameter must be a valid Fit Object</v>
      </c>
      <c r="H19" s="15" t="str">
        <f ca="1">_xll.VoseSIC(H15)</f>
        <v>Error: parameter must be a valid Fit Object</v>
      </c>
      <c r="I19" s="15" t="str">
        <f ca="1">_xll.VoseSIC(I15)</f>
        <v>Error: parameter must be a valid Fit Object</v>
      </c>
      <c r="J19" s="15" t="str">
        <f ca="1">_xll.VoseSIC(J15)</f>
        <v>Error: parameter must be a valid Fit Object</v>
      </c>
      <c r="K19" s="15" t="str">
        <f ca="1">_xll.VoseSIC(K15)</f>
        <v>Error: parameter must be a valid Fit Object</v>
      </c>
      <c r="L19" s="15" t="str">
        <f ca="1">_xll.VoseSIC(L15)</f>
        <v>Error: parameter must be a valid Fit Object</v>
      </c>
      <c r="M19" s="15" t="str">
        <f ca="1">_xll.VoseSIC(M15)</f>
        <v>Error: parameter must be a valid Fit Object</v>
      </c>
    </row>
    <row r="20" spans="2:13" x14ac:dyDescent="0.35">
      <c r="B20" s="16" t="s">
        <v>47</v>
      </c>
      <c r="C20" s="16" t="str">
        <f t="array" aca="1" ref="C20:M20" ca="1">_xll.VoseRank(C19:M19)</f>
        <v>Error: {data} array is not valid</v>
      </c>
      <c r="D20" s="16" t="str">
        <f ca="1"/>
        <v>Error: {data} array is not valid</v>
      </c>
      <c r="E20" s="16" t="str">
        <f ca="1"/>
        <v>Error: {data} array is not valid</v>
      </c>
      <c r="F20" s="16" t="str">
        <f ca="1"/>
        <v>Error: {data} array is not valid</v>
      </c>
      <c r="G20" s="16" t="str">
        <f ca="1"/>
        <v>Error: {data} array is not valid</v>
      </c>
      <c r="H20" s="16" t="str">
        <f ca="1"/>
        <v>Error: {data} array is not valid</v>
      </c>
      <c r="I20" s="16" t="str">
        <f ca="1"/>
        <v>Error: {data} array is not valid</v>
      </c>
      <c r="J20" s="16" t="str">
        <f ca="1"/>
        <v>Error: {data} array is not valid</v>
      </c>
      <c r="K20" s="16" t="str">
        <f ca="1"/>
        <v>Error: {data} array is not valid</v>
      </c>
      <c r="L20" s="16" t="str">
        <f ca="1"/>
        <v>Error: {data} array is not valid</v>
      </c>
      <c r="M20" s="16" t="str">
        <f ca="1"/>
        <v>Error: {data} array is not valid</v>
      </c>
    </row>
    <row r="21" spans="2:13" x14ac:dyDescent="0.35">
      <c r="B21" s="15" t="s">
        <v>48</v>
      </c>
      <c r="C21" s="15" t="str">
        <f ca="1">_xll.VoseHQIC(C15)</f>
        <v>Error: parameter must be a valid Fit Object</v>
      </c>
      <c r="D21" s="15" t="str">
        <f ca="1">_xll.VoseHQIC(D15)</f>
        <v>Error: parameter must be a valid Fit Object</v>
      </c>
      <c r="E21" s="15" t="str">
        <f ca="1">_xll.VoseHQIC(E15)</f>
        <v>Error: parameter must be a valid Fit Object</v>
      </c>
      <c r="F21" s="15" t="str">
        <f ca="1">_xll.VoseHQIC(F15)</f>
        <v>Error: parameter must be a valid Fit Object</v>
      </c>
      <c r="G21" s="15" t="str">
        <f ca="1">_xll.VoseHQIC(G15)</f>
        <v>Error: parameter must be a valid Fit Object</v>
      </c>
      <c r="H21" s="15" t="str">
        <f ca="1">_xll.VoseHQIC(H15)</f>
        <v>Error: parameter must be a valid Fit Object</v>
      </c>
      <c r="I21" s="15" t="str">
        <f ca="1">_xll.VoseHQIC(I15)</f>
        <v>Error: parameter must be a valid Fit Object</v>
      </c>
      <c r="J21" s="15" t="str">
        <f ca="1">_xll.VoseHQIC(J15)</f>
        <v>Error: parameter must be a valid Fit Object</v>
      </c>
      <c r="K21" s="15" t="str">
        <f ca="1">_xll.VoseHQIC(K15)</f>
        <v>Error: parameter must be a valid Fit Object</v>
      </c>
      <c r="L21" s="15" t="str">
        <f ca="1">_xll.VoseHQIC(L15)</f>
        <v>Error: parameter must be a valid Fit Object</v>
      </c>
      <c r="M21" s="15" t="str">
        <f ca="1">_xll.VoseHQIC(M15)</f>
        <v>Error: parameter must be a valid Fit Object</v>
      </c>
    </row>
    <row r="22" spans="2:13" x14ac:dyDescent="0.35">
      <c r="B22" s="16" t="s">
        <v>49</v>
      </c>
      <c r="C22" s="16" t="str">
        <f t="array" aca="1" ref="C22:M22" ca="1">_xll.VoseRank(C21:M21)</f>
        <v>Error: {data} array is not valid</v>
      </c>
      <c r="D22" s="16" t="str">
        <f ca="1"/>
        <v>Error: {data} array is not valid</v>
      </c>
      <c r="E22" s="16" t="str">
        <f ca="1"/>
        <v>Error: {data} array is not valid</v>
      </c>
      <c r="F22" s="16" t="str">
        <f ca="1"/>
        <v>Error: {data} array is not valid</v>
      </c>
      <c r="G22" s="16" t="str">
        <f ca="1"/>
        <v>Error: {data} array is not valid</v>
      </c>
      <c r="H22" s="16" t="str">
        <f ca="1"/>
        <v>Error: {data} array is not valid</v>
      </c>
      <c r="I22" s="16" t="str">
        <f ca="1"/>
        <v>Error: {data} array is not valid</v>
      </c>
      <c r="J22" s="16" t="str">
        <f ca="1"/>
        <v>Error: {data} array is not valid</v>
      </c>
      <c r="K22" s="16" t="str">
        <f ca="1"/>
        <v>Error: {data} array is not valid</v>
      </c>
      <c r="L22" s="16" t="str">
        <f ca="1"/>
        <v>Error: {data} array is not valid</v>
      </c>
      <c r="M22" s="16" t="str">
        <f ca="1"/>
        <v>Error: {data} array is not valid</v>
      </c>
    </row>
    <row r="23" spans="2:13" x14ac:dyDescent="0.35">
      <c r="B23" s="15" t="s">
        <v>50</v>
      </c>
      <c r="C23" s="15" t="str">
        <f ca="1">_xll.VoseLLH(C15)</f>
        <v>Error: parameter must be a valid Fit Object</v>
      </c>
      <c r="D23" s="15" t="str">
        <f ca="1">_xll.VoseLLH(D15)</f>
        <v>Error: parameter must be a valid Fit Object</v>
      </c>
      <c r="E23" s="15" t="str">
        <f ca="1">_xll.VoseLLH(E15)</f>
        <v>Error: parameter must be a valid Fit Object</v>
      </c>
      <c r="F23" s="15" t="str">
        <f ca="1">_xll.VoseLLH(F15)</f>
        <v>Error: parameter must be a valid Fit Object</v>
      </c>
      <c r="G23" s="15" t="str">
        <f ca="1">_xll.VoseLLH(G15)</f>
        <v>Error: parameter must be a valid Fit Object</v>
      </c>
      <c r="H23" s="15" t="str">
        <f ca="1">_xll.VoseLLH(H15)</f>
        <v>Error: parameter must be a valid Fit Object</v>
      </c>
      <c r="I23" s="15" t="str">
        <f ca="1">_xll.VoseLLH(I15)</f>
        <v>Error: parameter must be a valid Fit Object</v>
      </c>
      <c r="J23" s="15" t="str">
        <f ca="1">_xll.VoseLLH(J15)</f>
        <v>Error: parameter must be a valid Fit Object</v>
      </c>
      <c r="K23" s="15" t="str">
        <f ca="1">_xll.VoseLLH(K15)</f>
        <v>Error: parameter must be a valid Fit Object</v>
      </c>
      <c r="L23" s="15" t="str">
        <f ca="1">_xll.VoseLLH(L15)</f>
        <v>Error: parameter must be a valid Fit Object</v>
      </c>
      <c r="M23" s="15" t="str">
        <f ca="1">_xll.VoseLLH(M15)</f>
        <v>Error: parameter must be a valid Fit Object</v>
      </c>
    </row>
    <row r="24" spans="2:13" x14ac:dyDescent="0.35">
      <c r="B24" s="16" t="s">
        <v>51</v>
      </c>
      <c r="C24" s="16" t="str">
        <f t="array" aca="1" ref="C24:M24" ca="1">_xll.VoseRank(C23:M23,1)</f>
        <v>Error: {data} array is not valid</v>
      </c>
      <c r="D24" s="16" t="str">
        <f ca="1"/>
        <v>Error: {data} array is not valid</v>
      </c>
      <c r="E24" s="16" t="str">
        <f ca="1"/>
        <v>Error: {data} array is not valid</v>
      </c>
      <c r="F24" s="16" t="str">
        <f ca="1"/>
        <v>Error: {data} array is not valid</v>
      </c>
      <c r="G24" s="16" t="str">
        <f ca="1"/>
        <v>Error: {data} array is not valid</v>
      </c>
      <c r="H24" s="16" t="str">
        <f ca="1"/>
        <v>Error: {data} array is not valid</v>
      </c>
      <c r="I24" s="16" t="str">
        <f ca="1"/>
        <v>Error: {data} array is not valid</v>
      </c>
      <c r="J24" s="16" t="str">
        <f ca="1"/>
        <v>Error: {data} array is not valid</v>
      </c>
      <c r="K24" s="16" t="str">
        <f ca="1"/>
        <v>Error: {data} array is not valid</v>
      </c>
      <c r="L24" s="16" t="str">
        <f ca="1"/>
        <v>Error: {data} array is not valid</v>
      </c>
      <c r="M24" s="16" t="str">
        <f ca="1"/>
        <v>Error: {data} array is not valid</v>
      </c>
    </row>
    <row r="25" spans="2:13" x14ac:dyDescent="0.35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2:13" x14ac:dyDescent="0.35">
      <c r="B26" s="56" t="s">
        <v>54</v>
      </c>
      <c r="C26" s="56"/>
      <c r="D26" s="5"/>
      <c r="E26" s="5"/>
      <c r="F26" s="5"/>
      <c r="G26" s="5"/>
      <c r="H26" s="5"/>
      <c r="I26" s="5"/>
      <c r="J26" s="5"/>
      <c r="K26" s="5"/>
      <c r="L26" s="5"/>
      <c r="M26" s="5"/>
    </row>
    <row r="27" spans="2:13" x14ac:dyDescent="0.35">
      <c r="B27" s="17"/>
    </row>
    <row r="28" spans="2:13" x14ac:dyDescent="0.35">
      <c r="B28" s="17" t="s">
        <v>59</v>
      </c>
    </row>
    <row r="29" spans="2:13" x14ac:dyDescent="0.35">
      <c r="B29" s="17" t="s">
        <v>57</v>
      </c>
    </row>
    <row r="30" spans="2:13" x14ac:dyDescent="0.35">
      <c r="B30" s="17" t="s">
        <v>55</v>
      </c>
    </row>
    <row r="31" spans="2:13" x14ac:dyDescent="0.35">
      <c r="B31" s="17" t="s">
        <v>56</v>
      </c>
    </row>
    <row r="32" spans="2:13" x14ac:dyDescent="0.35">
      <c r="B32" s="17" t="s">
        <v>58</v>
      </c>
    </row>
  </sheetData>
  <mergeCells count="2">
    <mergeCell ref="B3:D3"/>
    <mergeCell ref="B26:C26"/>
  </mergeCells>
  <conditionalFormatting sqref="C18:M18">
    <cfRule type="cellIs" dxfId="30" priority="1" stopIfTrue="1" operator="equal">
      <formula>1</formula>
    </cfRule>
  </conditionalFormatting>
  <conditionalFormatting sqref="C20:M20">
    <cfRule type="cellIs" dxfId="29" priority="2" stopIfTrue="1" operator="equal">
      <formula>1</formula>
    </cfRule>
  </conditionalFormatting>
  <conditionalFormatting sqref="C22:M22">
    <cfRule type="cellIs" dxfId="28" priority="3" stopIfTrue="1" operator="equal">
      <formula>1</formula>
    </cfRule>
  </conditionalFormatting>
  <conditionalFormatting sqref="C24:M24">
    <cfRule type="cellIs" dxfId="27" priority="4" stopIfTrue="1" operator="equal">
      <formula>1</formula>
    </cfRule>
  </conditionalFormatting>
  <dataValidations count="1">
    <dataValidation type="list" allowBlank="1" showInputMessage="1" showErrorMessage="1" sqref="C8">
      <formula1>"AIC, SIC, HQIC"</formula1>
    </dataValidation>
  </dataValidations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1261"/>
  <sheetViews>
    <sheetView topLeftCell="A1224" workbookViewId="0">
      <selection sqref="A1:B1259"/>
    </sheetView>
  </sheetViews>
  <sheetFormatPr defaultRowHeight="14.5" x14ac:dyDescent="0.35"/>
  <cols>
    <col min="1" max="1" width="22.81640625" customWidth="1"/>
    <col min="3" max="3" width="19.54296875" customWidth="1"/>
    <col min="5" max="5" width="17.54296875" customWidth="1"/>
  </cols>
  <sheetData>
    <row r="1" spans="1:5" x14ac:dyDescent="0.35">
      <c r="A1" t="s">
        <v>0</v>
      </c>
      <c r="B1" t="s">
        <v>3</v>
      </c>
      <c r="C1" t="s">
        <v>6</v>
      </c>
    </row>
    <row r="2" spans="1:5" x14ac:dyDescent="0.35">
      <c r="A2" s="1">
        <v>42734</v>
      </c>
      <c r="B2">
        <v>45.560001</v>
      </c>
      <c r="C2">
        <f>LN(B2/B3)</f>
        <v>-1.7543425552106774E-3</v>
      </c>
      <c r="E2" t="s">
        <v>7</v>
      </c>
    </row>
    <row r="3" spans="1:5" x14ac:dyDescent="0.35">
      <c r="A3" s="1">
        <v>42733</v>
      </c>
      <c r="B3">
        <v>45.639999000000003</v>
      </c>
      <c r="C3">
        <f t="shared" ref="C3:C66" si="0">LN(B3/B4)</f>
        <v>1.1399352185878983E-3</v>
      </c>
      <c r="E3">
        <f>AVERAGE(C:C)</f>
        <v>4.8406117173983561E-4</v>
      </c>
    </row>
    <row r="4" spans="1:5" x14ac:dyDescent="0.35">
      <c r="A4" s="1">
        <v>42732</v>
      </c>
      <c r="B4">
        <v>45.588002000000003</v>
      </c>
      <c r="C4">
        <f t="shared" si="0"/>
        <v>-1.7131435422849062E-2</v>
      </c>
    </row>
    <row r="5" spans="1:5" x14ac:dyDescent="0.35">
      <c r="A5" s="1">
        <v>42731</v>
      </c>
      <c r="B5">
        <v>46.375717999999999</v>
      </c>
      <c r="C5">
        <f t="shared" si="0"/>
        <v>6.6875021856527064E-3</v>
      </c>
      <c r="E5" t="s">
        <v>8</v>
      </c>
    </row>
    <row r="6" spans="1:5" x14ac:dyDescent="0.35">
      <c r="A6" s="1">
        <v>42727</v>
      </c>
      <c r="B6">
        <v>46.066614999999999</v>
      </c>
      <c r="C6">
        <f t="shared" si="0"/>
        <v>4.9907672796281992E-3</v>
      </c>
      <c r="E6">
        <f>VAR(C:C)</f>
        <v>2.2931994362517194E-4</v>
      </c>
    </row>
    <row r="7" spans="1:5" x14ac:dyDescent="0.35">
      <c r="A7" s="1">
        <v>42726</v>
      </c>
      <c r="B7">
        <v>45.83728</v>
      </c>
      <c r="C7">
        <f t="shared" si="0"/>
        <v>-1.5215543658068944E-3</v>
      </c>
    </row>
    <row r="8" spans="1:5" x14ac:dyDescent="0.35">
      <c r="A8" s="1">
        <v>42725</v>
      </c>
      <c r="B8">
        <v>45.907077000000001</v>
      </c>
      <c r="C8">
        <f t="shared" si="0"/>
        <v>-3.6856152102231932E-3</v>
      </c>
      <c r="E8" t="s">
        <v>9</v>
      </c>
    </row>
    <row r="9" spans="1:5" x14ac:dyDescent="0.35">
      <c r="A9" s="1">
        <v>42724</v>
      </c>
      <c r="B9">
        <v>46.076585000000001</v>
      </c>
      <c r="C9">
        <f t="shared" si="0"/>
        <v>1.7023522452418224E-2</v>
      </c>
      <c r="E9">
        <f>_xlfn.STDEV.P(C:C)</f>
        <v>1.5137288703809506E-2</v>
      </c>
    </row>
    <row r="10" spans="1:5" x14ac:dyDescent="0.35">
      <c r="A10" s="1">
        <v>42723</v>
      </c>
      <c r="B10">
        <v>45.298838000000003</v>
      </c>
      <c r="C10">
        <f t="shared" si="0"/>
        <v>-1.0510274537267788E-2</v>
      </c>
    </row>
    <row r="11" spans="1:5" x14ac:dyDescent="0.35">
      <c r="A11" s="1">
        <v>42720</v>
      </c>
      <c r="B11">
        <v>45.777451999999997</v>
      </c>
      <c r="C11">
        <f t="shared" si="0"/>
        <v>-1.4058880326761815E-2</v>
      </c>
      <c r="E11" t="s">
        <v>10</v>
      </c>
    </row>
    <row r="12" spans="1:5" x14ac:dyDescent="0.35">
      <c r="A12" s="1">
        <v>42719</v>
      </c>
      <c r="B12">
        <v>46.425576999999997</v>
      </c>
      <c r="C12">
        <f t="shared" si="0"/>
        <v>9.0616067260044959E-3</v>
      </c>
      <c r="E12">
        <f>E3-(E6/2)</f>
        <v>3.6940119992724966E-4</v>
      </c>
    </row>
    <row r="13" spans="1:5" x14ac:dyDescent="0.35">
      <c r="A13" s="1">
        <v>42718</v>
      </c>
      <c r="B13">
        <v>46.006787000000003</v>
      </c>
      <c r="C13">
        <f t="shared" si="0"/>
        <v>-5.4036614122216411E-3</v>
      </c>
    </row>
    <row r="14" spans="1:5" x14ac:dyDescent="0.35">
      <c r="A14" s="1">
        <v>42717</v>
      </c>
      <c r="B14">
        <v>46.256065</v>
      </c>
      <c r="C14">
        <f t="shared" si="0"/>
        <v>5.4036614122216602E-3</v>
      </c>
    </row>
    <row r="15" spans="1:5" x14ac:dyDescent="0.35">
      <c r="A15" s="1">
        <v>42716</v>
      </c>
      <c r="B15">
        <v>46.006787000000003</v>
      </c>
      <c r="C15">
        <f t="shared" si="0"/>
        <v>-3.4617071259888852E-3</v>
      </c>
    </row>
    <row r="16" spans="1:5" x14ac:dyDescent="0.35">
      <c r="A16" s="1">
        <v>42713</v>
      </c>
      <c r="B16">
        <v>46.166325000000001</v>
      </c>
      <c r="C16">
        <f t="shared" si="0"/>
        <v>1.0857860655063263E-2</v>
      </c>
    </row>
    <row r="17" spans="1:3" x14ac:dyDescent="0.35">
      <c r="A17" s="1">
        <v>42712</v>
      </c>
      <c r="B17">
        <v>45.667769</v>
      </c>
      <c r="C17">
        <f t="shared" si="0"/>
        <v>1.7843794392640916E-2</v>
      </c>
    </row>
    <row r="18" spans="1:3" x14ac:dyDescent="0.35">
      <c r="A18" s="1">
        <v>42711</v>
      </c>
      <c r="B18">
        <v>44.860109999999999</v>
      </c>
      <c r="C18">
        <f t="shared" si="0"/>
        <v>3.3396907881926099E-3</v>
      </c>
    </row>
    <row r="19" spans="1:3" x14ac:dyDescent="0.35">
      <c r="A19" s="1">
        <v>42710</v>
      </c>
      <c r="B19">
        <v>44.710540999999999</v>
      </c>
      <c r="C19">
        <f t="shared" si="0"/>
        <v>6.9375016382549953E-3</v>
      </c>
    </row>
    <row r="20" spans="1:3" x14ac:dyDescent="0.35">
      <c r="A20" s="1">
        <v>42709</v>
      </c>
      <c r="B20">
        <v>44.401434999999999</v>
      </c>
      <c r="C20">
        <f t="shared" si="0"/>
        <v>1.12919127168762E-2</v>
      </c>
    </row>
    <row r="21" spans="1:3" x14ac:dyDescent="0.35">
      <c r="A21" s="1">
        <v>42706</v>
      </c>
      <c r="B21">
        <v>43.902878000000001</v>
      </c>
      <c r="C21">
        <f t="shared" si="0"/>
        <v>1.8799257699690968E-2</v>
      </c>
    </row>
    <row r="22" spans="1:3" x14ac:dyDescent="0.35">
      <c r="A22" s="1">
        <v>42705</v>
      </c>
      <c r="B22">
        <v>43.085245999999998</v>
      </c>
      <c r="C22">
        <f t="shared" si="0"/>
        <v>-1.7663060492961083E-2</v>
      </c>
    </row>
    <row r="23" spans="1:3" x14ac:dyDescent="0.35">
      <c r="A23" s="1">
        <v>42704</v>
      </c>
      <c r="B23">
        <v>43.853023999999998</v>
      </c>
      <c r="C23">
        <f t="shared" si="0"/>
        <v>-1.1304655013511718E-2</v>
      </c>
    </row>
    <row r="24" spans="1:3" x14ac:dyDescent="0.35">
      <c r="A24" s="1">
        <v>42703</v>
      </c>
      <c r="B24">
        <v>44.351579999999998</v>
      </c>
      <c r="C24">
        <f t="shared" si="0"/>
        <v>1.9982515308259972E-2</v>
      </c>
    </row>
    <row r="25" spans="1:3" x14ac:dyDescent="0.35">
      <c r="A25" s="1">
        <v>42702</v>
      </c>
      <c r="B25">
        <v>43.474119999999999</v>
      </c>
      <c r="C25">
        <f t="shared" si="0"/>
        <v>-2.9157912072204428E-2</v>
      </c>
    </row>
    <row r="26" spans="1:3" x14ac:dyDescent="0.35">
      <c r="A26" s="1">
        <v>42699</v>
      </c>
      <c r="B26">
        <v>44.760396</v>
      </c>
      <c r="C26">
        <f t="shared" si="0"/>
        <v>5.3606986424221976E-3</v>
      </c>
    </row>
    <row r="27" spans="1:3" x14ac:dyDescent="0.35">
      <c r="A27" s="1">
        <v>42697</v>
      </c>
      <c r="B27">
        <v>44.521090999999998</v>
      </c>
      <c r="C27">
        <f t="shared" si="0"/>
        <v>4.2644562834565749E-3</v>
      </c>
    </row>
    <row r="28" spans="1:3" x14ac:dyDescent="0.35">
      <c r="A28" s="1">
        <v>42696</v>
      </c>
      <c r="B28">
        <v>44.331637000000001</v>
      </c>
      <c r="C28">
        <f t="shared" si="0"/>
        <v>-1.1405746886583804E-2</v>
      </c>
    </row>
    <row r="29" spans="1:3" x14ac:dyDescent="0.35">
      <c r="A29" s="1">
        <v>42695</v>
      </c>
      <c r="B29">
        <v>44.840167000000001</v>
      </c>
      <c r="C29">
        <f t="shared" si="0"/>
        <v>-1.5553852126124657E-3</v>
      </c>
    </row>
    <row r="30" spans="1:3" x14ac:dyDescent="0.35">
      <c r="A30" s="1">
        <v>42692</v>
      </c>
      <c r="B30">
        <v>44.909965</v>
      </c>
      <c r="C30">
        <f t="shared" si="0"/>
        <v>-1.9785156458760146E-2</v>
      </c>
    </row>
    <row r="31" spans="1:3" x14ac:dyDescent="0.35">
      <c r="A31" s="1">
        <v>42691</v>
      </c>
      <c r="B31">
        <v>45.807364</v>
      </c>
      <c r="C31">
        <f t="shared" si="0"/>
        <v>-5.2106483126796704E-3</v>
      </c>
    </row>
    <row r="32" spans="1:3" x14ac:dyDescent="0.35">
      <c r="A32" s="1">
        <v>42690</v>
      </c>
      <c r="B32">
        <v>46.046672999999998</v>
      </c>
      <c r="C32">
        <f t="shared" si="0"/>
        <v>1.7034675688633209E-2</v>
      </c>
    </row>
    <row r="33" spans="1:3" x14ac:dyDescent="0.35">
      <c r="A33" s="1">
        <v>42689</v>
      </c>
      <c r="B33">
        <v>45.268926</v>
      </c>
      <c r="C33">
        <f t="shared" si="0"/>
        <v>1.5430422290051927E-3</v>
      </c>
    </row>
    <row r="34" spans="1:3" x14ac:dyDescent="0.35">
      <c r="A34" s="1">
        <v>42688</v>
      </c>
      <c r="B34">
        <v>45.199128000000002</v>
      </c>
      <c r="C34">
        <f t="shared" si="0"/>
        <v>-2.2683581076517533E-2</v>
      </c>
    </row>
    <row r="35" spans="1:3" x14ac:dyDescent="0.35">
      <c r="A35" s="1">
        <v>42685</v>
      </c>
      <c r="B35">
        <v>46.236122999999999</v>
      </c>
      <c r="C35">
        <f t="shared" si="0"/>
        <v>-1.4132987252296733E-2</v>
      </c>
    </row>
    <row r="36" spans="1:3" x14ac:dyDescent="0.35">
      <c r="A36" s="1">
        <v>42684</v>
      </c>
      <c r="B36">
        <v>46.894216999999998</v>
      </c>
      <c r="C36">
        <f t="shared" si="0"/>
        <v>2.3449498723855475E-2</v>
      </c>
    </row>
    <row r="37" spans="1:3" x14ac:dyDescent="0.35">
      <c r="A37" s="1">
        <v>42683</v>
      </c>
      <c r="B37">
        <v>45.807364</v>
      </c>
      <c r="C37">
        <f t="shared" si="0"/>
        <v>6.9899779929176366E-3</v>
      </c>
    </row>
    <row r="38" spans="1:3" x14ac:dyDescent="0.35">
      <c r="A38" s="1">
        <v>42682</v>
      </c>
      <c r="B38">
        <v>45.488287999999997</v>
      </c>
      <c r="C38">
        <f t="shared" si="0"/>
        <v>-1.970872063131829E-3</v>
      </c>
    </row>
    <row r="39" spans="1:3" x14ac:dyDescent="0.35">
      <c r="A39" s="1">
        <v>42681</v>
      </c>
      <c r="B39">
        <v>45.578028000000003</v>
      </c>
      <c r="C39">
        <f t="shared" si="0"/>
        <v>3.0881030667174479E-2</v>
      </c>
    </row>
    <row r="40" spans="1:3" x14ac:dyDescent="0.35">
      <c r="A40" s="1">
        <v>42678</v>
      </c>
      <c r="B40">
        <v>44.192042000000001</v>
      </c>
      <c r="C40">
        <f t="shared" si="0"/>
        <v>1.5003680101451155E-2</v>
      </c>
    </row>
    <row r="41" spans="1:3" x14ac:dyDescent="0.35">
      <c r="A41" s="1">
        <v>42677</v>
      </c>
      <c r="B41">
        <v>43.533948000000002</v>
      </c>
      <c r="C41">
        <f t="shared" si="0"/>
        <v>9.2039735114079584E-3</v>
      </c>
    </row>
    <row r="42" spans="1:3" x14ac:dyDescent="0.35">
      <c r="A42" s="1">
        <v>42676</v>
      </c>
      <c r="B42">
        <v>43.135100999999999</v>
      </c>
      <c r="C42">
        <f t="shared" si="0"/>
        <v>-5.3026764011720332E-3</v>
      </c>
    </row>
    <row r="43" spans="1:3" x14ac:dyDescent="0.35">
      <c r="A43" s="1">
        <v>42675</v>
      </c>
      <c r="B43">
        <v>43.364440000000002</v>
      </c>
      <c r="C43">
        <f t="shared" si="0"/>
        <v>-1.8377667480597151E-3</v>
      </c>
    </row>
    <row r="44" spans="1:3" x14ac:dyDescent="0.35">
      <c r="A44" s="1">
        <v>42674</v>
      </c>
      <c r="B44">
        <v>43.444206999999999</v>
      </c>
      <c r="C44">
        <f t="shared" si="0"/>
        <v>8.0654542785824467E-3</v>
      </c>
    </row>
    <row r="45" spans="1:3" x14ac:dyDescent="0.35">
      <c r="A45" s="1">
        <v>42671</v>
      </c>
      <c r="B45">
        <v>43.095219</v>
      </c>
      <c r="C45">
        <f t="shared" si="0"/>
        <v>-3.6951528864274381E-3</v>
      </c>
    </row>
    <row r="46" spans="1:3" x14ac:dyDescent="0.35">
      <c r="A46" s="1">
        <v>42670</v>
      </c>
      <c r="B46">
        <v>43.254756999999998</v>
      </c>
      <c r="C46">
        <f t="shared" si="0"/>
        <v>2.3059081999495613E-4</v>
      </c>
    </row>
    <row r="47" spans="1:3" x14ac:dyDescent="0.35">
      <c r="A47" s="1">
        <v>42669</v>
      </c>
      <c r="B47">
        <v>43.244784000000003</v>
      </c>
      <c r="C47">
        <f t="shared" si="0"/>
        <v>-3.222820491203547E-3</v>
      </c>
    </row>
    <row r="48" spans="1:3" x14ac:dyDescent="0.35">
      <c r="A48" s="1">
        <v>42668</v>
      </c>
      <c r="B48">
        <v>43.384379000000003</v>
      </c>
      <c r="C48">
        <f t="shared" si="0"/>
        <v>-5.2384423632145009E-2</v>
      </c>
    </row>
    <row r="49" spans="1:3" x14ac:dyDescent="0.35">
      <c r="A49" s="1">
        <v>42667</v>
      </c>
      <c r="B49">
        <v>45.717624000000001</v>
      </c>
      <c r="C49">
        <f t="shared" si="0"/>
        <v>6.1255802892011433E-3</v>
      </c>
    </row>
    <row r="50" spans="1:3" x14ac:dyDescent="0.35">
      <c r="A50" s="1">
        <v>42664</v>
      </c>
      <c r="B50">
        <v>45.438433000000003</v>
      </c>
      <c r="C50">
        <f t="shared" si="0"/>
        <v>-1.0478153669144079E-2</v>
      </c>
    </row>
    <row r="51" spans="1:3" x14ac:dyDescent="0.35">
      <c r="A51" s="1">
        <v>42663</v>
      </c>
      <c r="B51">
        <v>45.917046999999997</v>
      </c>
      <c r="C51">
        <f t="shared" si="0"/>
        <v>6.5164789679170805E-4</v>
      </c>
    </row>
    <row r="52" spans="1:3" x14ac:dyDescent="0.35">
      <c r="A52" s="1">
        <v>42662</v>
      </c>
      <c r="B52">
        <v>45.887135000000001</v>
      </c>
      <c r="C52">
        <f t="shared" si="0"/>
        <v>1.2683365951537871E-2</v>
      </c>
    </row>
    <row r="53" spans="1:3" x14ac:dyDescent="0.35">
      <c r="A53" s="1">
        <v>42661</v>
      </c>
      <c r="B53">
        <v>45.308807000000002</v>
      </c>
      <c r="C53">
        <f t="shared" si="0"/>
        <v>6.4024119030807033E-3</v>
      </c>
    </row>
    <row r="54" spans="1:3" x14ac:dyDescent="0.35">
      <c r="A54" s="1">
        <v>42660</v>
      </c>
      <c r="B54">
        <v>45.019647999999997</v>
      </c>
      <c r="C54">
        <f t="shared" si="0"/>
        <v>1.551592829891647E-3</v>
      </c>
    </row>
    <row r="55" spans="1:3" x14ac:dyDescent="0.35">
      <c r="A55" s="1">
        <v>42657</v>
      </c>
      <c r="B55">
        <v>44.949849999999998</v>
      </c>
      <c r="C55">
        <f t="shared" si="0"/>
        <v>-1.7730049655871436E-3</v>
      </c>
    </row>
    <row r="56" spans="1:3" x14ac:dyDescent="0.35">
      <c r="A56" s="1">
        <v>42656</v>
      </c>
      <c r="B56">
        <v>45.029617000000002</v>
      </c>
      <c r="C56">
        <f t="shared" si="0"/>
        <v>-6.8410508705120691E-3</v>
      </c>
    </row>
    <row r="57" spans="1:3" x14ac:dyDescent="0.35">
      <c r="A57" s="1">
        <v>42655</v>
      </c>
      <c r="B57">
        <v>45.338723000000002</v>
      </c>
      <c r="C57">
        <f t="shared" si="0"/>
        <v>-4.8266474539529862E-3</v>
      </c>
    </row>
    <row r="58" spans="1:3" x14ac:dyDescent="0.35">
      <c r="A58" s="1">
        <v>42654</v>
      </c>
      <c r="B58">
        <v>45.558086000000003</v>
      </c>
      <c r="C58">
        <f t="shared" si="0"/>
        <v>-4.2842262121563966E-2</v>
      </c>
    </row>
    <row r="59" spans="1:3" x14ac:dyDescent="0.35">
      <c r="A59" s="1">
        <v>42653</v>
      </c>
      <c r="B59">
        <v>47.552311000000003</v>
      </c>
      <c r="C59">
        <f t="shared" si="0"/>
        <v>6.5214705399023135E-3</v>
      </c>
    </row>
    <row r="60" spans="1:3" x14ac:dyDescent="0.35">
      <c r="A60" s="1">
        <v>42650</v>
      </c>
      <c r="B60">
        <v>47.243209</v>
      </c>
      <c r="C60">
        <f t="shared" si="0"/>
        <v>1.68994496722091E-3</v>
      </c>
    </row>
    <row r="61" spans="1:3" x14ac:dyDescent="0.35">
      <c r="A61" s="1">
        <v>42649</v>
      </c>
      <c r="B61">
        <v>47.163437999999999</v>
      </c>
      <c r="C61">
        <f t="shared" si="0"/>
        <v>3.1762454067297474E-3</v>
      </c>
    </row>
    <row r="62" spans="1:3" x14ac:dyDescent="0.35">
      <c r="A62" s="1">
        <v>42648</v>
      </c>
      <c r="B62">
        <v>47.013872999999997</v>
      </c>
      <c r="C62">
        <f t="shared" si="0"/>
        <v>6.8099617613052651E-3</v>
      </c>
    </row>
    <row r="63" spans="1:3" x14ac:dyDescent="0.35">
      <c r="A63" s="1">
        <v>42647</v>
      </c>
      <c r="B63">
        <v>46.694797999999999</v>
      </c>
      <c r="C63">
        <f t="shared" si="0"/>
        <v>-6.5978103835568538E-3</v>
      </c>
    </row>
    <row r="64" spans="1:3" x14ac:dyDescent="0.35">
      <c r="A64" s="1">
        <v>42646</v>
      </c>
      <c r="B64">
        <v>47.003900000000002</v>
      </c>
      <c r="C64">
        <f t="shared" si="0"/>
        <v>1.0612195632596112E-3</v>
      </c>
    </row>
    <row r="65" spans="1:3" x14ac:dyDescent="0.35">
      <c r="A65" s="1">
        <v>42643</v>
      </c>
      <c r="B65">
        <v>46.954045000000001</v>
      </c>
      <c r="C65">
        <f t="shared" si="0"/>
        <v>1.7026727849573115E-2</v>
      </c>
    </row>
    <row r="66" spans="1:3" x14ac:dyDescent="0.35">
      <c r="A66" s="1">
        <v>42642</v>
      </c>
      <c r="B66">
        <v>46.161338999999998</v>
      </c>
      <c r="C66">
        <f t="shared" si="0"/>
        <v>-1.6455133454348445E-2</v>
      </c>
    </row>
    <row r="67" spans="1:3" x14ac:dyDescent="0.35">
      <c r="A67" s="1">
        <v>42641</v>
      </c>
      <c r="B67">
        <v>46.927213999999999</v>
      </c>
      <c r="C67">
        <f t="shared" ref="C67:C130" si="1">LN(B67/B68)</f>
        <v>1.0225904887613244E-2</v>
      </c>
    </row>
    <row r="68" spans="1:3" x14ac:dyDescent="0.35">
      <c r="A68" s="1">
        <v>42640</v>
      </c>
      <c r="B68">
        <v>46.449786000000003</v>
      </c>
      <c r="C68">
        <f t="shared" si="1"/>
        <v>2.7876406507509888E-3</v>
      </c>
    </row>
    <row r="69" spans="1:3" x14ac:dyDescent="0.35">
      <c r="A69" s="1">
        <v>42639</v>
      </c>
      <c r="B69">
        <v>46.320481000000001</v>
      </c>
      <c r="C69">
        <f t="shared" si="1"/>
        <v>-8.5858180632786773E-4</v>
      </c>
    </row>
    <row r="70" spans="1:3" x14ac:dyDescent="0.35">
      <c r="A70" s="1">
        <v>42636</v>
      </c>
      <c r="B70">
        <v>46.360267999999998</v>
      </c>
      <c r="C70">
        <f t="shared" si="1"/>
        <v>-1.2863951686031346E-3</v>
      </c>
    </row>
    <row r="71" spans="1:3" x14ac:dyDescent="0.35">
      <c r="A71" s="1">
        <v>42635</v>
      </c>
      <c r="B71">
        <v>46.419944000000001</v>
      </c>
      <c r="C71">
        <f t="shared" si="1"/>
        <v>1.3590921840123527E-2</v>
      </c>
    </row>
    <row r="72" spans="1:3" x14ac:dyDescent="0.35">
      <c r="A72" s="1">
        <v>42634</v>
      </c>
      <c r="B72">
        <v>45.793322000000003</v>
      </c>
      <c r="C72">
        <f t="shared" si="1"/>
        <v>7.1935159031541228E-3</v>
      </c>
    </row>
    <row r="73" spans="1:3" x14ac:dyDescent="0.35">
      <c r="A73" s="1">
        <v>42633</v>
      </c>
      <c r="B73">
        <v>45.465088999999999</v>
      </c>
      <c r="C73">
        <f t="shared" si="1"/>
        <v>1.67663096659991E-2</v>
      </c>
    </row>
    <row r="74" spans="1:3" x14ac:dyDescent="0.35">
      <c r="A74" s="1">
        <v>42632</v>
      </c>
      <c r="B74">
        <v>44.709161999999999</v>
      </c>
      <c r="C74">
        <f t="shared" si="1"/>
        <v>3.5658442092246379E-3</v>
      </c>
    </row>
    <row r="75" spans="1:3" x14ac:dyDescent="0.35">
      <c r="A75" s="1">
        <v>42629</v>
      </c>
      <c r="B75">
        <v>44.550020000000004</v>
      </c>
      <c r="C75">
        <f t="shared" si="1"/>
        <v>-1.4407821757176417E-2</v>
      </c>
    </row>
    <row r="76" spans="1:3" x14ac:dyDescent="0.35">
      <c r="A76" s="1">
        <v>42628</v>
      </c>
      <c r="B76">
        <v>45.196534999999997</v>
      </c>
      <c r="C76">
        <f t="shared" si="1"/>
        <v>1.2846214120102393E-2</v>
      </c>
    </row>
    <row r="77" spans="1:3" x14ac:dyDescent="0.35">
      <c r="A77" s="1">
        <v>42627</v>
      </c>
      <c r="B77">
        <v>44.619644000000001</v>
      </c>
      <c r="C77">
        <f t="shared" si="1"/>
        <v>-8.9129513570607285E-4</v>
      </c>
    </row>
    <row r="78" spans="1:3" x14ac:dyDescent="0.35">
      <c r="A78" s="1">
        <v>42626</v>
      </c>
      <c r="B78">
        <v>44.659430999999998</v>
      </c>
      <c r="C78">
        <f t="shared" si="1"/>
        <v>-1.8753957451381597E-2</v>
      </c>
    </row>
    <row r="79" spans="1:3" x14ac:dyDescent="0.35">
      <c r="A79" s="1">
        <v>42625</v>
      </c>
      <c r="B79">
        <v>45.504874999999998</v>
      </c>
      <c r="C79">
        <f t="shared" si="1"/>
        <v>1.9199494517527609E-2</v>
      </c>
    </row>
    <row r="80" spans="1:3" x14ac:dyDescent="0.35">
      <c r="A80" s="1">
        <v>42622</v>
      </c>
      <c r="B80">
        <v>44.639538000000002</v>
      </c>
      <c r="C80">
        <f t="shared" si="1"/>
        <v>-4.6580757942659951E-2</v>
      </c>
    </row>
    <row r="81" spans="1:3" x14ac:dyDescent="0.35">
      <c r="A81" s="1">
        <v>42621</v>
      </c>
      <c r="B81">
        <v>46.768070999999999</v>
      </c>
      <c r="C81">
        <f t="shared" si="1"/>
        <v>-1.9122541251722954E-3</v>
      </c>
    </row>
    <row r="82" spans="1:3" x14ac:dyDescent="0.35">
      <c r="A82" s="1">
        <v>42620</v>
      </c>
      <c r="B82">
        <v>46.857588999999997</v>
      </c>
      <c r="C82">
        <f t="shared" si="1"/>
        <v>3.4020927350439985E-3</v>
      </c>
    </row>
    <row r="83" spans="1:3" x14ac:dyDescent="0.35">
      <c r="A83" s="1">
        <v>42619</v>
      </c>
      <c r="B83">
        <v>46.698445999999997</v>
      </c>
      <c r="C83">
        <f t="shared" si="1"/>
        <v>-1.0643938232646134E-3</v>
      </c>
    </row>
    <row r="84" spans="1:3" x14ac:dyDescent="0.35">
      <c r="A84" s="1">
        <v>42615</v>
      </c>
      <c r="B84">
        <v>46.748178000000003</v>
      </c>
      <c r="C84">
        <f t="shared" si="1"/>
        <v>2.127581951460424E-4</v>
      </c>
    </row>
    <row r="85" spans="1:3" x14ac:dyDescent="0.35">
      <c r="A85" s="1">
        <v>42614</v>
      </c>
      <c r="B85">
        <v>46.738233000000001</v>
      </c>
      <c r="C85">
        <f t="shared" si="1"/>
        <v>2.128890720850424E-4</v>
      </c>
    </row>
    <row r="86" spans="1:3" x14ac:dyDescent="0.35">
      <c r="A86" s="1">
        <v>42613</v>
      </c>
      <c r="B86">
        <v>46.728284000000002</v>
      </c>
      <c r="C86">
        <f t="shared" si="1"/>
        <v>-3.3999240426829469E-3</v>
      </c>
    </row>
    <row r="87" spans="1:3" x14ac:dyDescent="0.35">
      <c r="A87" s="1">
        <v>42612</v>
      </c>
      <c r="B87">
        <v>46.887427000000002</v>
      </c>
      <c r="C87">
        <f t="shared" si="1"/>
        <v>-1.0130939501965993E-2</v>
      </c>
    </row>
    <row r="88" spans="1:3" x14ac:dyDescent="0.35">
      <c r="A88" s="1">
        <v>42611</v>
      </c>
      <c r="B88">
        <v>47.364854999999999</v>
      </c>
      <c r="C88">
        <f t="shared" si="1"/>
        <v>6.3197888044022234E-3</v>
      </c>
    </row>
    <row r="89" spans="1:3" x14ac:dyDescent="0.35">
      <c r="A89" s="1">
        <v>42608</v>
      </c>
      <c r="B89">
        <v>47.066462999999999</v>
      </c>
      <c r="C89">
        <f t="shared" si="1"/>
        <v>1.2687987402139151E-3</v>
      </c>
    </row>
    <row r="90" spans="1:3" x14ac:dyDescent="0.35">
      <c r="A90" s="1">
        <v>42607</v>
      </c>
      <c r="B90">
        <v>47.006782999999999</v>
      </c>
      <c r="C90">
        <f t="shared" si="1"/>
        <v>1.1920052301166667E-2</v>
      </c>
    </row>
    <row r="91" spans="1:3" x14ac:dyDescent="0.35">
      <c r="A91" s="1">
        <v>42606</v>
      </c>
      <c r="B91">
        <v>46.449786000000003</v>
      </c>
      <c r="C91">
        <f t="shared" si="1"/>
        <v>-2.369977317051469E-2</v>
      </c>
    </row>
    <row r="92" spans="1:3" x14ac:dyDescent="0.35">
      <c r="A92" s="1">
        <v>42605</v>
      </c>
      <c r="B92">
        <v>47.563783999999998</v>
      </c>
      <c r="C92">
        <f t="shared" si="1"/>
        <v>5.0314128264953633E-3</v>
      </c>
    </row>
    <row r="93" spans="1:3" x14ac:dyDescent="0.35">
      <c r="A93" s="1">
        <v>42604</v>
      </c>
      <c r="B93">
        <v>47.325071999999999</v>
      </c>
      <c r="C93">
        <f t="shared" si="1"/>
        <v>-8.4027950176367465E-4</v>
      </c>
    </row>
    <row r="94" spans="1:3" x14ac:dyDescent="0.35">
      <c r="A94" s="1">
        <v>42601</v>
      </c>
      <c r="B94">
        <v>47.364854999999999</v>
      </c>
      <c r="C94">
        <f t="shared" si="1"/>
        <v>1.9080462599951564E-2</v>
      </c>
    </row>
    <row r="95" spans="1:3" x14ac:dyDescent="0.35">
      <c r="A95" s="1">
        <v>42600</v>
      </c>
      <c r="B95">
        <v>46.469678999999999</v>
      </c>
      <c r="C95">
        <f t="shared" si="1"/>
        <v>-3.5947097255551626E-2</v>
      </c>
    </row>
    <row r="96" spans="1:3" x14ac:dyDescent="0.35">
      <c r="A96" s="1">
        <v>42599</v>
      </c>
      <c r="B96">
        <v>48.170515999999999</v>
      </c>
      <c r="C96">
        <f t="shared" si="1"/>
        <v>3.1020953326305984E-3</v>
      </c>
    </row>
    <row r="97" spans="1:3" x14ac:dyDescent="0.35">
      <c r="A97" s="1">
        <v>42598</v>
      </c>
      <c r="B97">
        <v>48.021318000000001</v>
      </c>
      <c r="C97">
        <f t="shared" si="1"/>
        <v>-3.3085281129710876E-3</v>
      </c>
    </row>
    <row r="98" spans="1:3" x14ac:dyDescent="0.35">
      <c r="A98" s="1">
        <v>42597</v>
      </c>
      <c r="B98">
        <v>48.180461000000001</v>
      </c>
      <c r="C98">
        <f t="shared" si="1"/>
        <v>6.2124734732333133E-3</v>
      </c>
    </row>
    <row r="99" spans="1:3" x14ac:dyDescent="0.35">
      <c r="A99" s="1">
        <v>42594</v>
      </c>
      <c r="B99">
        <v>47.882069000000001</v>
      </c>
      <c r="C99">
        <f t="shared" si="1"/>
        <v>2.0771936401271294E-4</v>
      </c>
    </row>
    <row r="100" spans="1:3" x14ac:dyDescent="0.35">
      <c r="A100" s="1">
        <v>42593</v>
      </c>
      <c r="B100">
        <v>47.872123999999999</v>
      </c>
      <c r="C100">
        <f t="shared" si="1"/>
        <v>1.2965529516874453E-2</v>
      </c>
    </row>
    <row r="101" spans="1:3" x14ac:dyDescent="0.35">
      <c r="A101" s="1">
        <v>42592</v>
      </c>
      <c r="B101">
        <v>47.255443</v>
      </c>
      <c r="C101">
        <f t="shared" si="1"/>
        <v>1.2636367059940846E-3</v>
      </c>
    </row>
    <row r="102" spans="1:3" x14ac:dyDescent="0.35">
      <c r="A102" s="1">
        <v>42591</v>
      </c>
      <c r="B102">
        <v>47.195766999999996</v>
      </c>
      <c r="C102">
        <f t="shared" si="1"/>
        <v>4.6472569214040214E-3</v>
      </c>
    </row>
    <row r="103" spans="1:3" x14ac:dyDescent="0.35">
      <c r="A103" s="1">
        <v>42590</v>
      </c>
      <c r="B103">
        <v>46.976945000000001</v>
      </c>
      <c r="C103">
        <f t="shared" si="1"/>
        <v>-5.4899222983788376E-3</v>
      </c>
    </row>
    <row r="104" spans="1:3" x14ac:dyDescent="0.35">
      <c r="A104" s="1">
        <v>42587</v>
      </c>
      <c r="B104">
        <v>47.235554</v>
      </c>
      <c r="C104">
        <f t="shared" si="1"/>
        <v>1.3995143759711951E-2</v>
      </c>
    </row>
    <row r="105" spans="1:3" x14ac:dyDescent="0.35">
      <c r="A105" s="1">
        <v>42586</v>
      </c>
      <c r="B105">
        <v>46.579090000000001</v>
      </c>
      <c r="C105">
        <f t="shared" si="1"/>
        <v>-5.5366208084348103E-3</v>
      </c>
    </row>
    <row r="106" spans="1:3" x14ac:dyDescent="0.35">
      <c r="A106" s="1">
        <v>42585</v>
      </c>
      <c r="B106">
        <v>46.837696000000001</v>
      </c>
      <c r="C106">
        <f t="shared" si="1"/>
        <v>-1.9094142403064008E-3</v>
      </c>
    </row>
    <row r="107" spans="1:3" x14ac:dyDescent="0.35">
      <c r="A107" s="1">
        <v>42584</v>
      </c>
      <c r="B107">
        <v>46.927213999999999</v>
      </c>
      <c r="C107">
        <f t="shared" si="1"/>
        <v>-1.4518886476279472E-2</v>
      </c>
    </row>
    <row r="108" spans="1:3" x14ac:dyDescent="0.35">
      <c r="A108" s="1">
        <v>42583</v>
      </c>
      <c r="B108">
        <v>47.613515</v>
      </c>
      <c r="C108">
        <f t="shared" si="1"/>
        <v>-5.0010921727272652E-3</v>
      </c>
    </row>
    <row r="109" spans="1:3" x14ac:dyDescent="0.35">
      <c r="A109" s="1">
        <v>42580</v>
      </c>
      <c r="B109">
        <v>47.852231000000003</v>
      </c>
      <c r="C109">
        <f t="shared" si="1"/>
        <v>1.2549898609016728E-2</v>
      </c>
    </row>
    <row r="110" spans="1:3" x14ac:dyDescent="0.35">
      <c r="A110" s="1">
        <v>42579</v>
      </c>
      <c r="B110">
        <v>47.255443</v>
      </c>
      <c r="C110">
        <f t="shared" si="1"/>
        <v>5.2759326264364944E-3</v>
      </c>
    </row>
    <row r="111" spans="1:3" x14ac:dyDescent="0.35">
      <c r="A111" s="1">
        <v>42578</v>
      </c>
      <c r="B111">
        <v>47.006782999999999</v>
      </c>
      <c r="C111">
        <f t="shared" si="1"/>
        <v>6.5810225560661434E-3</v>
      </c>
    </row>
    <row r="112" spans="1:3" x14ac:dyDescent="0.35">
      <c r="A112" s="1">
        <v>42577</v>
      </c>
      <c r="B112">
        <v>46.698445999999997</v>
      </c>
      <c r="C112">
        <f t="shared" si="1"/>
        <v>1.7402972721477259E-2</v>
      </c>
    </row>
    <row r="113" spans="1:3" x14ac:dyDescent="0.35">
      <c r="A113" s="1">
        <v>42576</v>
      </c>
      <c r="B113">
        <v>45.892785000000003</v>
      </c>
      <c r="C113">
        <f t="shared" si="1"/>
        <v>-9.4910654602964432E-3</v>
      </c>
    </row>
    <row r="114" spans="1:3" x14ac:dyDescent="0.35">
      <c r="A114" s="1">
        <v>42573</v>
      </c>
      <c r="B114">
        <v>46.33043</v>
      </c>
      <c r="C114">
        <f t="shared" si="1"/>
        <v>-1.930213840260027E-3</v>
      </c>
    </row>
    <row r="115" spans="1:3" x14ac:dyDescent="0.35">
      <c r="A115" s="1">
        <v>42572</v>
      </c>
      <c r="B115">
        <v>46.419944000000001</v>
      </c>
      <c r="C115">
        <f t="shared" si="1"/>
        <v>-7.2587787962514055E-3</v>
      </c>
    </row>
    <row r="116" spans="1:3" x14ac:dyDescent="0.35">
      <c r="A116" s="1">
        <v>42571</v>
      </c>
      <c r="B116">
        <v>46.758122</v>
      </c>
      <c r="C116">
        <f t="shared" si="1"/>
        <v>6.3833881929710793E-4</v>
      </c>
    </row>
    <row r="117" spans="1:3" x14ac:dyDescent="0.35">
      <c r="A117" s="1">
        <v>42570</v>
      </c>
      <c r="B117">
        <v>46.728284000000002</v>
      </c>
      <c r="C117">
        <f t="shared" si="1"/>
        <v>3.838764043139084E-3</v>
      </c>
    </row>
    <row r="118" spans="1:3" x14ac:dyDescent="0.35">
      <c r="A118" s="1">
        <v>42569</v>
      </c>
      <c r="B118">
        <v>46.549249000000003</v>
      </c>
      <c r="C118">
        <f t="shared" si="1"/>
        <v>2.7816759338152087E-3</v>
      </c>
    </row>
    <row r="119" spans="1:3" x14ac:dyDescent="0.35">
      <c r="A119" s="1">
        <v>42566</v>
      </c>
      <c r="B119">
        <v>46.419944000000001</v>
      </c>
      <c r="C119">
        <f t="shared" si="1"/>
        <v>-2.7816759338151727E-3</v>
      </c>
    </row>
    <row r="120" spans="1:3" x14ac:dyDescent="0.35">
      <c r="A120" s="1">
        <v>42565</v>
      </c>
      <c r="B120">
        <v>46.549249000000003</v>
      </c>
      <c r="C120">
        <f t="shared" si="1"/>
        <v>8.3682408247304566E-3</v>
      </c>
    </row>
    <row r="121" spans="1:3" x14ac:dyDescent="0.35">
      <c r="A121" s="1">
        <v>42564</v>
      </c>
      <c r="B121">
        <v>46.161338999999998</v>
      </c>
      <c r="C121">
        <f t="shared" si="1"/>
        <v>-2.5822899207160691E-3</v>
      </c>
    </row>
    <row r="122" spans="1:3" x14ac:dyDescent="0.35">
      <c r="A122" s="1">
        <v>42563</v>
      </c>
      <c r="B122">
        <v>46.280695000000001</v>
      </c>
      <c r="C122">
        <f t="shared" si="1"/>
        <v>2.4585104858771845E-2</v>
      </c>
    </row>
    <row r="123" spans="1:3" x14ac:dyDescent="0.35">
      <c r="A123" s="1">
        <v>42562</v>
      </c>
      <c r="B123">
        <v>45.156751999999997</v>
      </c>
      <c r="C123">
        <f t="shared" si="1"/>
        <v>-1.7605114620088422E-3</v>
      </c>
    </row>
    <row r="124" spans="1:3" x14ac:dyDescent="0.35">
      <c r="A124" s="1">
        <v>42559</v>
      </c>
      <c r="B124">
        <v>45.236320999999997</v>
      </c>
      <c r="C124">
        <f t="shared" si="1"/>
        <v>2.3582882415697962E-2</v>
      </c>
    </row>
    <row r="125" spans="1:3" x14ac:dyDescent="0.35">
      <c r="A125" s="1">
        <v>42558</v>
      </c>
      <c r="B125">
        <v>44.181998999999998</v>
      </c>
      <c r="C125">
        <f t="shared" si="1"/>
        <v>-1.1250515855036761E-3</v>
      </c>
    </row>
    <row r="126" spans="1:3" x14ac:dyDescent="0.35">
      <c r="A126" s="1">
        <v>42557</v>
      </c>
      <c r="B126">
        <v>44.231734000000003</v>
      </c>
      <c r="C126">
        <f t="shared" si="1"/>
        <v>1.6323207598983303E-2</v>
      </c>
    </row>
    <row r="127" spans="1:3" x14ac:dyDescent="0.35">
      <c r="A127" s="1">
        <v>42556</v>
      </c>
      <c r="B127">
        <v>43.515591000000001</v>
      </c>
      <c r="C127">
        <f t="shared" si="1"/>
        <v>-1.9242206367599747E-2</v>
      </c>
    </row>
    <row r="128" spans="1:3" x14ac:dyDescent="0.35">
      <c r="A128" s="1">
        <v>42552</v>
      </c>
      <c r="B128">
        <v>44.361035000000001</v>
      </c>
      <c r="C128">
        <f t="shared" si="1"/>
        <v>5.3956491826524832E-3</v>
      </c>
    </row>
    <row r="129" spans="1:3" x14ac:dyDescent="0.35">
      <c r="A129" s="1">
        <v>42551</v>
      </c>
      <c r="B129">
        <v>44.122323000000002</v>
      </c>
      <c r="C129">
        <f t="shared" si="1"/>
        <v>1.624943216318156E-2</v>
      </c>
    </row>
    <row r="130" spans="1:3" x14ac:dyDescent="0.35">
      <c r="A130" s="1">
        <v>42550</v>
      </c>
      <c r="B130">
        <v>43.411154000000003</v>
      </c>
      <c r="C130">
        <f t="shared" si="1"/>
        <v>1.4965114883693204E-2</v>
      </c>
    </row>
    <row r="131" spans="1:3" x14ac:dyDescent="0.35">
      <c r="A131" s="1">
        <v>42549</v>
      </c>
      <c r="B131">
        <v>42.766337999999998</v>
      </c>
      <c r="C131">
        <f t="shared" ref="C131:C194" si="2">LN(B131/B132)</f>
        <v>1.9914023912328983E-2</v>
      </c>
    </row>
    <row r="132" spans="1:3" x14ac:dyDescent="0.35">
      <c r="A132" s="1">
        <v>42548</v>
      </c>
      <c r="B132">
        <v>41.923112000000003</v>
      </c>
      <c r="C132">
        <f t="shared" si="2"/>
        <v>-4.3072194448372493E-2</v>
      </c>
    </row>
    <row r="133" spans="1:3" x14ac:dyDescent="0.35">
      <c r="A133" s="1">
        <v>42545</v>
      </c>
      <c r="B133">
        <v>43.768284999999999</v>
      </c>
      <c r="C133">
        <f t="shared" si="2"/>
        <v>-5.640262945904425E-2</v>
      </c>
    </row>
    <row r="134" spans="1:3" x14ac:dyDescent="0.35">
      <c r="A134" s="1">
        <v>42544</v>
      </c>
      <c r="B134">
        <v>46.307878000000002</v>
      </c>
      <c r="C134">
        <f t="shared" si="2"/>
        <v>1.4022463766671159E-2</v>
      </c>
    </row>
    <row r="135" spans="1:3" x14ac:dyDescent="0.35">
      <c r="A135" s="1">
        <v>42543</v>
      </c>
      <c r="B135">
        <v>45.663058999999997</v>
      </c>
      <c r="C135">
        <f t="shared" si="2"/>
        <v>-2.8202716057025598E-3</v>
      </c>
    </row>
    <row r="136" spans="1:3" x14ac:dyDescent="0.35">
      <c r="A136" s="1">
        <v>42542</v>
      </c>
      <c r="B136">
        <v>45.792023</v>
      </c>
      <c r="C136">
        <f t="shared" si="2"/>
        <v>4.3337896748063862E-4</v>
      </c>
    </row>
    <row r="137" spans="1:3" x14ac:dyDescent="0.35">
      <c r="A137" s="1">
        <v>42541</v>
      </c>
      <c r="B137">
        <v>45.772182000000001</v>
      </c>
      <c r="C137">
        <f t="shared" si="2"/>
        <v>1.7049570871910086E-2</v>
      </c>
    </row>
    <row r="138" spans="1:3" x14ac:dyDescent="0.35">
      <c r="A138" s="1">
        <v>42538</v>
      </c>
      <c r="B138">
        <v>44.998401000000001</v>
      </c>
      <c r="C138">
        <f t="shared" si="2"/>
        <v>-2.2040576370183074E-4</v>
      </c>
    </row>
    <row r="139" spans="1:3" x14ac:dyDescent="0.35">
      <c r="A139" s="1">
        <v>42537</v>
      </c>
      <c r="B139">
        <v>45.008319999999998</v>
      </c>
      <c r="C139">
        <f t="shared" si="2"/>
        <v>9.5228239720947603E-3</v>
      </c>
    </row>
    <row r="140" spans="1:3" x14ac:dyDescent="0.35">
      <c r="A140" s="1">
        <v>42536</v>
      </c>
      <c r="B140">
        <v>44.581747999999997</v>
      </c>
      <c r="C140">
        <f t="shared" si="2"/>
        <v>6.6776065811584501E-4</v>
      </c>
    </row>
    <row r="141" spans="1:3" x14ac:dyDescent="0.35">
      <c r="A141" s="1">
        <v>42535</v>
      </c>
      <c r="B141">
        <v>44.551988000000001</v>
      </c>
      <c r="C141">
        <f t="shared" si="2"/>
        <v>-2.2261399394469961E-4</v>
      </c>
    </row>
    <row r="142" spans="1:3" x14ac:dyDescent="0.35">
      <c r="A142" s="1">
        <v>42534</v>
      </c>
      <c r="B142">
        <v>44.561906999999998</v>
      </c>
      <c r="C142">
        <f t="shared" si="2"/>
        <v>-9.7475648725640993E-3</v>
      </c>
    </row>
    <row r="143" spans="1:3" x14ac:dyDescent="0.35">
      <c r="A143" s="1">
        <v>42531</v>
      </c>
      <c r="B143">
        <v>44.998401000000001</v>
      </c>
      <c r="C143">
        <f t="shared" si="2"/>
        <v>-1.5965355717066421E-2</v>
      </c>
    </row>
    <row r="144" spans="1:3" x14ac:dyDescent="0.35">
      <c r="A144" s="1">
        <v>42530</v>
      </c>
      <c r="B144">
        <v>45.722582000000003</v>
      </c>
      <c r="C144">
        <f t="shared" si="2"/>
        <v>-1.3009827222401748E-3</v>
      </c>
    </row>
    <row r="145" spans="1:3" x14ac:dyDescent="0.35">
      <c r="A145" s="1">
        <v>42529</v>
      </c>
      <c r="B145">
        <v>45.782105000000001</v>
      </c>
      <c r="C145">
        <f t="shared" si="2"/>
        <v>8.7052064432948818E-3</v>
      </c>
    </row>
    <row r="146" spans="1:3" x14ac:dyDescent="0.35">
      <c r="A146" s="1">
        <v>42528</v>
      </c>
      <c r="B146">
        <v>45.385292</v>
      </c>
      <c r="C146">
        <f t="shared" si="2"/>
        <v>-2.4015053491422693E-3</v>
      </c>
    </row>
    <row r="147" spans="1:3" x14ac:dyDescent="0.35">
      <c r="A147" s="1">
        <v>42527</v>
      </c>
      <c r="B147">
        <v>45.494416000000001</v>
      </c>
      <c r="C147">
        <f t="shared" si="2"/>
        <v>3.0574394646848252E-3</v>
      </c>
    </row>
    <row r="148" spans="1:3" x14ac:dyDescent="0.35">
      <c r="A148" s="1">
        <v>42524</v>
      </c>
      <c r="B148">
        <v>45.355531999999997</v>
      </c>
      <c r="C148">
        <f t="shared" si="2"/>
        <v>-3.9292981992709612E-3</v>
      </c>
    </row>
    <row r="149" spans="1:3" x14ac:dyDescent="0.35">
      <c r="A149" s="1">
        <v>42523</v>
      </c>
      <c r="B149">
        <v>45.534098</v>
      </c>
      <c r="C149">
        <f t="shared" si="2"/>
        <v>-1.0887007165781245E-3</v>
      </c>
    </row>
    <row r="150" spans="1:3" x14ac:dyDescent="0.35">
      <c r="A150" s="1">
        <v>42522</v>
      </c>
      <c r="B150">
        <v>45.583697999999998</v>
      </c>
      <c r="C150">
        <f t="shared" si="2"/>
        <v>1.3066490635510238E-3</v>
      </c>
    </row>
    <row r="151" spans="1:3" x14ac:dyDescent="0.35">
      <c r="A151" s="1">
        <v>42521</v>
      </c>
      <c r="B151">
        <v>45.524175</v>
      </c>
      <c r="C151">
        <f t="shared" si="2"/>
        <v>1.5265519231207213E-3</v>
      </c>
    </row>
    <row r="152" spans="1:3" x14ac:dyDescent="0.35">
      <c r="A152" s="1">
        <v>42517</v>
      </c>
      <c r="B152">
        <v>45.454732999999997</v>
      </c>
      <c r="C152">
        <f t="shared" si="2"/>
        <v>6.7886227299302233E-3</v>
      </c>
    </row>
    <row r="153" spans="1:3" x14ac:dyDescent="0.35">
      <c r="A153" s="1">
        <v>42516</v>
      </c>
      <c r="B153">
        <v>45.147202999999998</v>
      </c>
      <c r="C153">
        <f t="shared" si="2"/>
        <v>1.9795334277170834E-3</v>
      </c>
    </row>
    <row r="154" spans="1:3" x14ac:dyDescent="0.35">
      <c r="A154" s="1">
        <v>42515</v>
      </c>
      <c r="B154">
        <v>45.057921</v>
      </c>
      <c r="C154">
        <f t="shared" si="2"/>
        <v>8.6236023787179782E-3</v>
      </c>
    </row>
    <row r="155" spans="1:3" x14ac:dyDescent="0.35">
      <c r="A155" s="1">
        <v>42514</v>
      </c>
      <c r="B155">
        <v>44.671030000000002</v>
      </c>
      <c r="C155">
        <f t="shared" si="2"/>
        <v>1.0267925335795356E-2</v>
      </c>
    </row>
    <row r="156" spans="1:3" x14ac:dyDescent="0.35">
      <c r="A156" s="1">
        <v>42513</v>
      </c>
      <c r="B156">
        <v>44.214697999999999</v>
      </c>
      <c r="C156">
        <f t="shared" si="2"/>
        <v>-7.1540651149000038E-3</v>
      </c>
    </row>
    <row r="157" spans="1:3" x14ac:dyDescent="0.35">
      <c r="A157" s="1">
        <v>42510</v>
      </c>
      <c r="B157">
        <v>44.532147000000002</v>
      </c>
      <c r="C157">
        <f t="shared" si="2"/>
        <v>7.3784048252429207E-3</v>
      </c>
    </row>
    <row r="158" spans="1:3" x14ac:dyDescent="0.35">
      <c r="A158" s="1">
        <v>42509</v>
      </c>
      <c r="B158">
        <v>44.20478</v>
      </c>
      <c r="C158">
        <f t="shared" si="2"/>
        <v>5.4006035282165247E-3</v>
      </c>
    </row>
    <row r="159" spans="1:3" x14ac:dyDescent="0.35">
      <c r="A159" s="1">
        <v>42508</v>
      </c>
      <c r="B159">
        <v>43.966690999999997</v>
      </c>
      <c r="C159">
        <f t="shared" si="2"/>
        <v>-2.0286372974364403E-3</v>
      </c>
    </row>
    <row r="160" spans="1:3" x14ac:dyDescent="0.35">
      <c r="A160" s="1">
        <v>42507</v>
      </c>
      <c r="B160">
        <v>44.055973999999999</v>
      </c>
      <c r="C160">
        <f t="shared" si="2"/>
        <v>3.3660911873609957E-2</v>
      </c>
    </row>
    <row r="161" spans="1:3" x14ac:dyDescent="0.35">
      <c r="A161" s="1">
        <v>42506</v>
      </c>
      <c r="B161">
        <v>42.597690999999998</v>
      </c>
      <c r="C161">
        <f t="shared" si="2"/>
        <v>7.4801651963070613E-3</v>
      </c>
    </row>
    <row r="162" spans="1:3" x14ac:dyDescent="0.35">
      <c r="A162" s="1">
        <v>42503</v>
      </c>
      <c r="B162">
        <v>42.280242000000001</v>
      </c>
      <c r="C162">
        <f t="shared" si="2"/>
        <v>-2.5776441629583036E-3</v>
      </c>
    </row>
    <row r="163" spans="1:3" x14ac:dyDescent="0.35">
      <c r="A163" s="1">
        <v>42502</v>
      </c>
      <c r="B163">
        <v>42.389366000000003</v>
      </c>
      <c r="C163">
        <f t="shared" si="2"/>
        <v>6.3388023926732474E-3</v>
      </c>
    </row>
    <row r="164" spans="1:3" x14ac:dyDescent="0.35">
      <c r="A164" s="1">
        <v>42501</v>
      </c>
      <c r="B164">
        <v>42.121518000000002</v>
      </c>
      <c r="C164">
        <f t="shared" si="2"/>
        <v>1.089281449962088E-2</v>
      </c>
    </row>
    <row r="165" spans="1:3" x14ac:dyDescent="0.35">
      <c r="A165" s="1">
        <v>42500</v>
      </c>
      <c r="B165">
        <v>41.665185999999999</v>
      </c>
      <c r="C165">
        <f t="shared" si="2"/>
        <v>1.6080942942676247E-2</v>
      </c>
    </row>
    <row r="166" spans="1:3" x14ac:dyDescent="0.35">
      <c r="A166" s="1">
        <v>42499</v>
      </c>
      <c r="B166">
        <v>41.000529</v>
      </c>
      <c r="C166">
        <f t="shared" si="2"/>
        <v>-2.4165830774485219E-3</v>
      </c>
    </row>
    <row r="167" spans="1:3" x14ac:dyDescent="0.35">
      <c r="A167" s="1">
        <v>42496</v>
      </c>
      <c r="B167">
        <v>41.099730000000001</v>
      </c>
      <c r="C167">
        <f t="shared" si="2"/>
        <v>1.1409293249941313E-2</v>
      </c>
    </row>
    <row r="168" spans="1:3" x14ac:dyDescent="0.35">
      <c r="A168" s="1">
        <v>42495</v>
      </c>
      <c r="B168">
        <v>40.633476000000002</v>
      </c>
      <c r="C168">
        <f t="shared" si="2"/>
        <v>1.0800266075269084E-2</v>
      </c>
    </row>
    <row r="169" spans="1:3" x14ac:dyDescent="0.35">
      <c r="A169" s="1">
        <v>42494</v>
      </c>
      <c r="B169">
        <v>40.196984999999998</v>
      </c>
      <c r="C169">
        <f t="shared" si="2"/>
        <v>-1.7612995766117724E-2</v>
      </c>
    </row>
    <row r="170" spans="1:3" x14ac:dyDescent="0.35">
      <c r="A170" s="1">
        <v>42493</v>
      </c>
      <c r="B170">
        <v>40.911245999999998</v>
      </c>
      <c r="C170">
        <f t="shared" si="2"/>
        <v>-1.1332193750931399E-2</v>
      </c>
    </row>
    <row r="171" spans="1:3" x14ac:dyDescent="0.35">
      <c r="A171" s="1">
        <v>42492</v>
      </c>
      <c r="B171">
        <v>41.377496999999998</v>
      </c>
      <c r="C171">
        <f t="shared" si="2"/>
        <v>1.9121984548397662E-2</v>
      </c>
    </row>
    <row r="172" spans="1:3" x14ac:dyDescent="0.35">
      <c r="A172" s="1">
        <v>42489</v>
      </c>
      <c r="B172">
        <v>40.593794000000003</v>
      </c>
      <c r="C172">
        <f t="shared" si="2"/>
        <v>-6.3338013380996828E-3</v>
      </c>
    </row>
    <row r="173" spans="1:3" x14ac:dyDescent="0.35">
      <c r="A173" s="1">
        <v>42488</v>
      </c>
      <c r="B173">
        <v>40.851723</v>
      </c>
      <c r="C173">
        <f t="shared" si="2"/>
        <v>-9.6666221226960735E-3</v>
      </c>
    </row>
    <row r="174" spans="1:3" x14ac:dyDescent="0.35">
      <c r="A174" s="1">
        <v>42487</v>
      </c>
      <c r="B174">
        <v>41.248536000000001</v>
      </c>
      <c r="C174">
        <f t="shared" si="2"/>
        <v>6.2727027411379165E-3</v>
      </c>
    </row>
    <row r="175" spans="1:3" x14ac:dyDescent="0.35">
      <c r="A175" s="1">
        <v>42486</v>
      </c>
      <c r="B175">
        <v>40.990606</v>
      </c>
      <c r="C175">
        <f t="shared" si="2"/>
        <v>-7.4744714900656243E-3</v>
      </c>
    </row>
    <row r="176" spans="1:3" x14ac:dyDescent="0.35">
      <c r="A176" s="1">
        <v>42485</v>
      </c>
      <c r="B176">
        <v>41.298136999999997</v>
      </c>
      <c r="C176">
        <f t="shared" si="2"/>
        <v>-4.0752347614958747E-3</v>
      </c>
    </row>
    <row r="177" spans="1:3" x14ac:dyDescent="0.35">
      <c r="A177" s="1">
        <v>42482</v>
      </c>
      <c r="B177">
        <v>41.46678</v>
      </c>
      <c r="C177">
        <f t="shared" si="2"/>
        <v>-3.1052295889155484E-3</v>
      </c>
    </row>
    <row r="178" spans="1:3" x14ac:dyDescent="0.35">
      <c r="A178" s="1">
        <v>42481</v>
      </c>
      <c r="B178">
        <v>41.595744000000003</v>
      </c>
      <c r="C178">
        <f t="shared" si="2"/>
        <v>9.8263083069577498E-3</v>
      </c>
    </row>
    <row r="179" spans="1:3" x14ac:dyDescent="0.35">
      <c r="A179" s="1">
        <v>42480</v>
      </c>
      <c r="B179">
        <v>41.189013000000003</v>
      </c>
      <c r="C179">
        <f t="shared" si="2"/>
        <v>2.8943241774622096E-3</v>
      </c>
    </row>
    <row r="180" spans="1:3" x14ac:dyDescent="0.35">
      <c r="A180" s="1">
        <v>42479</v>
      </c>
      <c r="B180">
        <v>41.069971000000002</v>
      </c>
      <c r="C180">
        <f t="shared" si="2"/>
        <v>2.1762905094719559E-3</v>
      </c>
    </row>
    <row r="181" spans="1:3" x14ac:dyDescent="0.35">
      <c r="A181" s="1">
        <v>42478</v>
      </c>
      <c r="B181">
        <v>40.980688000000001</v>
      </c>
      <c r="C181">
        <f t="shared" si="2"/>
        <v>9.7301111191230669E-3</v>
      </c>
    </row>
    <row r="182" spans="1:3" x14ac:dyDescent="0.35">
      <c r="A182" s="1">
        <v>42475</v>
      </c>
      <c r="B182">
        <v>40.583874999999999</v>
      </c>
      <c r="C182">
        <f t="shared" si="2"/>
        <v>3.182799664882175E-3</v>
      </c>
    </row>
    <row r="183" spans="1:3" x14ac:dyDescent="0.35">
      <c r="A183" s="1">
        <v>42474</v>
      </c>
      <c r="B183">
        <v>40.454909999999998</v>
      </c>
      <c r="C183">
        <f t="shared" si="2"/>
        <v>2.2093898043205424E-3</v>
      </c>
    </row>
    <row r="184" spans="1:3" x14ac:dyDescent="0.35">
      <c r="A184" s="1">
        <v>42473</v>
      </c>
      <c r="B184">
        <v>40.365628000000001</v>
      </c>
      <c r="C184">
        <f t="shared" si="2"/>
        <v>2.3372507713161308E-2</v>
      </c>
    </row>
    <row r="185" spans="1:3" x14ac:dyDescent="0.35">
      <c r="A185" s="1">
        <v>42472</v>
      </c>
      <c r="B185">
        <v>39.433121999999997</v>
      </c>
      <c r="C185">
        <f t="shared" si="2"/>
        <v>8.5902346237414079E-3</v>
      </c>
    </row>
    <row r="186" spans="1:3" x14ac:dyDescent="0.35">
      <c r="A186" s="1">
        <v>42471</v>
      </c>
      <c r="B186">
        <v>39.095832999999999</v>
      </c>
      <c r="C186">
        <f t="shared" si="2"/>
        <v>-3.293234912830869E-3</v>
      </c>
    </row>
    <row r="187" spans="1:3" x14ac:dyDescent="0.35">
      <c r="A187" s="1">
        <v>42468</v>
      </c>
      <c r="B187">
        <v>39.224797000000002</v>
      </c>
      <c r="C187">
        <f t="shared" si="2"/>
        <v>1.7719031032847941E-3</v>
      </c>
    </row>
    <row r="188" spans="1:3" x14ac:dyDescent="0.35">
      <c r="A188" s="1">
        <v>42467</v>
      </c>
      <c r="B188">
        <v>39.155355999999998</v>
      </c>
      <c r="C188">
        <f t="shared" si="2"/>
        <v>-1.932064184148951E-2</v>
      </c>
    </row>
    <row r="189" spans="1:3" x14ac:dyDescent="0.35">
      <c r="A189" s="1">
        <v>42466</v>
      </c>
      <c r="B189">
        <v>39.919218000000001</v>
      </c>
      <c r="C189">
        <f t="shared" si="2"/>
        <v>2.4655421295900946E-2</v>
      </c>
    </row>
    <row r="190" spans="1:3" x14ac:dyDescent="0.35">
      <c r="A190" s="1">
        <v>42465</v>
      </c>
      <c r="B190">
        <v>38.947026999999999</v>
      </c>
      <c r="C190">
        <f t="shared" si="2"/>
        <v>-1.8923230305171058E-2</v>
      </c>
    </row>
    <row r="191" spans="1:3" x14ac:dyDescent="0.35">
      <c r="A191" s="1">
        <v>42464</v>
      </c>
      <c r="B191">
        <v>39.691048000000002</v>
      </c>
      <c r="C191">
        <f t="shared" si="2"/>
        <v>-7.4702428379082994E-3</v>
      </c>
    </row>
    <row r="192" spans="1:3" x14ac:dyDescent="0.35">
      <c r="A192" s="1">
        <v>42461</v>
      </c>
      <c r="B192">
        <v>39.988660000000003</v>
      </c>
      <c r="C192">
        <f t="shared" si="2"/>
        <v>1.4367311317411563E-2</v>
      </c>
    </row>
    <row r="193" spans="1:3" x14ac:dyDescent="0.35">
      <c r="A193" s="1">
        <v>42460</v>
      </c>
      <c r="B193">
        <v>39.418238000000002</v>
      </c>
      <c r="C193">
        <f t="shared" si="2"/>
        <v>-6.7525670199318584E-3</v>
      </c>
    </row>
    <row r="194" spans="1:3" x14ac:dyDescent="0.35">
      <c r="A194" s="1">
        <v>42459</v>
      </c>
      <c r="B194">
        <v>39.685313000000001</v>
      </c>
      <c r="C194">
        <f t="shared" si="2"/>
        <v>-9.9654720084442114E-4</v>
      </c>
    </row>
    <row r="195" spans="1:3" x14ac:dyDescent="0.35">
      <c r="A195" s="1">
        <v>42458</v>
      </c>
      <c r="B195">
        <v>39.724881000000003</v>
      </c>
      <c r="C195">
        <f t="shared" ref="C195:C258" si="3">LN(B195/B196)</f>
        <v>1.6064581203457537E-2</v>
      </c>
    </row>
    <row r="196" spans="1:3" x14ac:dyDescent="0.35">
      <c r="A196" s="1">
        <v>42457</v>
      </c>
      <c r="B196">
        <v>39.091816000000001</v>
      </c>
      <c r="C196">
        <f t="shared" si="3"/>
        <v>2.2799279484994476E-3</v>
      </c>
    </row>
    <row r="197" spans="1:3" x14ac:dyDescent="0.35">
      <c r="A197" s="1">
        <v>42453</v>
      </c>
      <c r="B197">
        <v>39.002791000000002</v>
      </c>
      <c r="C197">
        <f t="shared" si="3"/>
        <v>-1.0139516394515086E-3</v>
      </c>
    </row>
    <row r="198" spans="1:3" x14ac:dyDescent="0.35">
      <c r="A198" s="1">
        <v>42452</v>
      </c>
      <c r="B198">
        <v>39.042358</v>
      </c>
      <c r="C198">
        <f t="shared" si="3"/>
        <v>-1.0334060222963739E-2</v>
      </c>
    </row>
    <row r="199" spans="1:3" x14ac:dyDescent="0.35">
      <c r="A199" s="1">
        <v>42451</v>
      </c>
      <c r="B199">
        <v>39.447915999999999</v>
      </c>
      <c r="C199">
        <f t="shared" si="3"/>
        <v>5.7839959642608657E-3</v>
      </c>
    </row>
    <row r="200" spans="1:3" x14ac:dyDescent="0.35">
      <c r="A200" s="1">
        <v>42450</v>
      </c>
      <c r="B200">
        <v>39.220407999999999</v>
      </c>
      <c r="C200">
        <f t="shared" si="3"/>
        <v>-1.3527202160463381E-2</v>
      </c>
    </row>
    <row r="201" spans="1:3" x14ac:dyDescent="0.35">
      <c r="A201" s="1">
        <v>42447</v>
      </c>
      <c r="B201">
        <v>39.754555000000003</v>
      </c>
      <c r="C201">
        <f t="shared" si="3"/>
        <v>2.2648128429780569E-2</v>
      </c>
    </row>
    <row r="202" spans="1:3" x14ac:dyDescent="0.35">
      <c r="A202" s="1">
        <v>42446</v>
      </c>
      <c r="B202">
        <v>38.864308000000001</v>
      </c>
      <c r="C202">
        <f t="shared" si="3"/>
        <v>7.9213584357145164E-3</v>
      </c>
    </row>
    <row r="203" spans="1:3" x14ac:dyDescent="0.35">
      <c r="A203" s="1">
        <v>42445</v>
      </c>
      <c r="B203">
        <v>38.557665999999998</v>
      </c>
      <c r="C203">
        <f t="shared" si="3"/>
        <v>1.7859899464781438E-2</v>
      </c>
    </row>
    <row r="204" spans="1:3" x14ac:dyDescent="0.35">
      <c r="A204" s="1">
        <v>42444</v>
      </c>
      <c r="B204">
        <v>37.875143000000001</v>
      </c>
      <c r="C204">
        <f t="shared" si="3"/>
        <v>-1.888555056358163E-2</v>
      </c>
    </row>
    <row r="205" spans="1:3" x14ac:dyDescent="0.35">
      <c r="A205" s="1">
        <v>42443</v>
      </c>
      <c r="B205">
        <v>38.597233000000003</v>
      </c>
      <c r="C205">
        <f t="shared" si="3"/>
        <v>-5.3674062373174286E-3</v>
      </c>
    </row>
    <row r="206" spans="1:3" x14ac:dyDescent="0.35">
      <c r="A206" s="1">
        <v>42440</v>
      </c>
      <c r="B206">
        <v>38.804957000000002</v>
      </c>
      <c r="C206">
        <f t="shared" si="3"/>
        <v>3.2382062884479298E-2</v>
      </c>
    </row>
    <row r="207" spans="1:3" x14ac:dyDescent="0.35">
      <c r="A207" s="1">
        <v>42439</v>
      </c>
      <c r="B207">
        <v>37.5685</v>
      </c>
      <c r="C207">
        <f t="shared" si="3"/>
        <v>-3.9417002343133589E-3</v>
      </c>
    </row>
    <row r="208" spans="1:3" x14ac:dyDescent="0.35">
      <c r="A208" s="1">
        <v>42438</v>
      </c>
      <c r="B208">
        <v>37.716875999999999</v>
      </c>
      <c r="C208">
        <f t="shared" si="3"/>
        <v>1.0496035903158744E-3</v>
      </c>
    </row>
    <row r="209" spans="1:3" x14ac:dyDescent="0.35">
      <c r="A209" s="1">
        <v>42437</v>
      </c>
      <c r="B209">
        <v>37.677309000000001</v>
      </c>
      <c r="C209">
        <f t="shared" si="3"/>
        <v>-3.4575177711241668E-2</v>
      </c>
    </row>
    <row r="210" spans="1:3" x14ac:dyDescent="0.35">
      <c r="A210" s="1">
        <v>42436</v>
      </c>
      <c r="B210">
        <v>39.002791000000002</v>
      </c>
      <c r="C210">
        <f t="shared" si="3"/>
        <v>2.2851379005268892E-3</v>
      </c>
    </row>
    <row r="211" spans="1:3" x14ac:dyDescent="0.35">
      <c r="A211" s="1">
        <v>42433</v>
      </c>
      <c r="B211">
        <v>38.913766000000003</v>
      </c>
      <c r="C211">
        <f t="shared" si="3"/>
        <v>3.5650622180411749E-3</v>
      </c>
    </row>
    <row r="212" spans="1:3" x14ac:dyDescent="0.35">
      <c r="A212" s="1">
        <v>42432</v>
      </c>
      <c r="B212">
        <v>38.775283000000002</v>
      </c>
      <c r="C212">
        <f t="shared" si="3"/>
        <v>4.0899733079696691E-3</v>
      </c>
    </row>
    <row r="213" spans="1:3" x14ac:dyDescent="0.35">
      <c r="A213" s="1">
        <v>42431</v>
      </c>
      <c r="B213">
        <v>38.617016999999997</v>
      </c>
      <c r="C213">
        <f t="shared" si="3"/>
        <v>1.159360099304238E-2</v>
      </c>
    </row>
    <row r="214" spans="1:3" x14ac:dyDescent="0.35">
      <c r="A214" s="1">
        <v>42430</v>
      </c>
      <c r="B214">
        <v>38.171892</v>
      </c>
      <c r="C214">
        <f t="shared" si="3"/>
        <v>3.2660316189925986E-2</v>
      </c>
    </row>
    <row r="215" spans="1:3" x14ac:dyDescent="0.35">
      <c r="A215" s="1">
        <v>42429</v>
      </c>
      <c r="B215">
        <v>36.945324999999997</v>
      </c>
      <c r="C215">
        <f t="shared" si="3"/>
        <v>-6.4051815321796842E-3</v>
      </c>
    </row>
    <row r="216" spans="1:3" x14ac:dyDescent="0.35">
      <c r="A216" s="1">
        <v>42426</v>
      </c>
      <c r="B216">
        <v>37.182726000000002</v>
      </c>
      <c r="C216">
        <f t="shared" si="3"/>
        <v>-1.0635842509007685E-3</v>
      </c>
    </row>
    <row r="217" spans="1:3" x14ac:dyDescent="0.35">
      <c r="A217" s="1">
        <v>42425</v>
      </c>
      <c r="B217">
        <v>37.222293999999998</v>
      </c>
      <c r="C217">
        <f t="shared" si="3"/>
        <v>3.9942063065170567E-3</v>
      </c>
    </row>
    <row r="218" spans="1:3" x14ac:dyDescent="0.35">
      <c r="A218" s="1">
        <v>42424</v>
      </c>
      <c r="B218">
        <v>37.073917000000002</v>
      </c>
      <c r="C218">
        <f t="shared" si="3"/>
        <v>8.3054932999877679E-3</v>
      </c>
    </row>
    <row r="219" spans="1:3" x14ac:dyDescent="0.35">
      <c r="A219" s="1">
        <v>42423</v>
      </c>
      <c r="B219">
        <v>36.767274999999998</v>
      </c>
      <c r="C219">
        <f t="shared" si="3"/>
        <v>-2.2873359522509365E-2</v>
      </c>
    </row>
    <row r="220" spans="1:3" x14ac:dyDescent="0.35">
      <c r="A220" s="1">
        <v>42422</v>
      </c>
      <c r="B220">
        <v>37.617958000000002</v>
      </c>
      <c r="C220">
        <f t="shared" si="3"/>
        <v>1.5635682415271746E-2</v>
      </c>
    </row>
    <row r="221" spans="1:3" x14ac:dyDescent="0.35">
      <c r="A221" s="1">
        <v>42419</v>
      </c>
      <c r="B221">
        <v>37.034350000000003</v>
      </c>
      <c r="C221">
        <f t="shared" si="3"/>
        <v>6.6997346257763983E-3</v>
      </c>
    </row>
    <row r="222" spans="1:3" x14ac:dyDescent="0.35">
      <c r="A222" s="1">
        <v>42418</v>
      </c>
      <c r="B222">
        <v>36.787058999999999</v>
      </c>
      <c r="C222">
        <f t="shared" si="3"/>
        <v>-1.8119322463049089E-2</v>
      </c>
    </row>
    <row r="223" spans="1:3" x14ac:dyDescent="0.35">
      <c r="A223" s="1">
        <v>42417</v>
      </c>
      <c r="B223">
        <v>37.459690999999999</v>
      </c>
      <c r="C223">
        <f t="shared" si="3"/>
        <v>2.1081402800305547E-2</v>
      </c>
    </row>
    <row r="224" spans="1:3" x14ac:dyDescent="0.35">
      <c r="A224" s="1">
        <v>42416</v>
      </c>
      <c r="B224">
        <v>36.678254000000003</v>
      </c>
      <c r="C224">
        <f t="shared" si="3"/>
        <v>2.3466308716816639E-2</v>
      </c>
    </row>
    <row r="225" spans="1:3" x14ac:dyDescent="0.35">
      <c r="A225" s="1">
        <v>42412</v>
      </c>
      <c r="B225">
        <v>35.827570999999999</v>
      </c>
      <c r="C225">
        <f t="shared" si="3"/>
        <v>2.4878985040547679E-2</v>
      </c>
    </row>
    <row r="226" spans="1:3" x14ac:dyDescent="0.35">
      <c r="A226" s="1">
        <v>42411</v>
      </c>
      <c r="B226">
        <v>34.947214000000002</v>
      </c>
      <c r="C226">
        <f t="shared" si="3"/>
        <v>-1.4611020676884754E-2</v>
      </c>
    </row>
    <row r="227" spans="1:3" x14ac:dyDescent="0.35">
      <c r="A227" s="1">
        <v>42410</v>
      </c>
      <c r="B227">
        <v>35.461576999999998</v>
      </c>
      <c r="C227">
        <f t="shared" si="3"/>
        <v>1.3479553615176772E-2</v>
      </c>
    </row>
    <row r="228" spans="1:3" x14ac:dyDescent="0.35">
      <c r="A228" s="1">
        <v>42409</v>
      </c>
      <c r="B228">
        <v>34.986778000000001</v>
      </c>
      <c r="C228">
        <f t="shared" si="3"/>
        <v>1.6246609389963702E-2</v>
      </c>
    </row>
    <row r="229" spans="1:3" x14ac:dyDescent="0.35">
      <c r="A229" s="1">
        <v>42408</v>
      </c>
      <c r="B229">
        <v>34.422953999999997</v>
      </c>
      <c r="C229">
        <f t="shared" si="3"/>
        <v>-3.5012101287628598E-2</v>
      </c>
    </row>
    <row r="230" spans="1:3" x14ac:dyDescent="0.35">
      <c r="A230" s="1">
        <v>42405</v>
      </c>
      <c r="B230">
        <v>35.649521</v>
      </c>
      <c r="C230">
        <f t="shared" si="3"/>
        <v>-3.757580026505733E-2</v>
      </c>
    </row>
    <row r="231" spans="1:3" x14ac:dyDescent="0.35">
      <c r="A231" s="1">
        <v>42404</v>
      </c>
      <c r="B231">
        <v>37.014566000000002</v>
      </c>
      <c r="C231">
        <f t="shared" si="3"/>
        <v>6.1653851298095318E-3</v>
      </c>
    </row>
    <row r="232" spans="1:3" x14ac:dyDescent="0.35">
      <c r="A232" s="1">
        <v>42403</v>
      </c>
      <c r="B232">
        <v>36.787058999999999</v>
      </c>
      <c r="C232">
        <f t="shared" si="3"/>
        <v>3.2318678440122193E-3</v>
      </c>
    </row>
    <row r="233" spans="1:3" x14ac:dyDescent="0.35">
      <c r="A233" s="1">
        <v>42402</v>
      </c>
      <c r="B233">
        <v>36.66836</v>
      </c>
      <c r="C233">
        <f t="shared" si="3"/>
        <v>-1.6586749212818455E-2</v>
      </c>
    </row>
    <row r="234" spans="1:3" x14ac:dyDescent="0.35">
      <c r="A234" s="1">
        <v>42401</v>
      </c>
      <c r="B234">
        <v>37.281641</v>
      </c>
      <c r="C234">
        <f t="shared" si="3"/>
        <v>1.0617560220444679E-3</v>
      </c>
    </row>
    <row r="235" spans="1:3" x14ac:dyDescent="0.35">
      <c r="A235" s="1">
        <v>42398</v>
      </c>
      <c r="B235">
        <v>37.242077999999999</v>
      </c>
      <c r="C235">
        <f t="shared" si="3"/>
        <v>4.1763154113882234E-2</v>
      </c>
    </row>
    <row r="236" spans="1:3" x14ac:dyDescent="0.35">
      <c r="A236" s="1">
        <v>42397</v>
      </c>
      <c r="B236">
        <v>35.718761999999998</v>
      </c>
      <c r="C236">
        <f t="shared" si="3"/>
        <v>-2.5698476600233795E-2</v>
      </c>
    </row>
    <row r="237" spans="1:3" x14ac:dyDescent="0.35">
      <c r="A237" s="1">
        <v>42396</v>
      </c>
      <c r="B237">
        <v>36.648575999999998</v>
      </c>
      <c r="C237">
        <f t="shared" si="3"/>
        <v>-1.2339183828865764E-2</v>
      </c>
    </row>
    <row r="238" spans="1:3" x14ac:dyDescent="0.35">
      <c r="A238" s="1">
        <v>42395</v>
      </c>
      <c r="B238">
        <v>37.103591000000002</v>
      </c>
      <c r="C238">
        <f t="shared" si="3"/>
        <v>-2.6624747390393915E-3</v>
      </c>
    </row>
    <row r="239" spans="1:3" x14ac:dyDescent="0.35">
      <c r="A239" s="1">
        <v>42394</v>
      </c>
      <c r="B239">
        <v>37.202509999999997</v>
      </c>
      <c r="C239">
        <f t="shared" si="3"/>
        <v>-9.7897011952113137E-3</v>
      </c>
    </row>
    <row r="240" spans="1:3" x14ac:dyDescent="0.35">
      <c r="A240" s="1">
        <v>42391</v>
      </c>
      <c r="B240">
        <v>37.5685</v>
      </c>
      <c r="C240">
        <f t="shared" si="3"/>
        <v>1.9944817156332496E-2</v>
      </c>
    </row>
    <row r="241" spans="1:3" x14ac:dyDescent="0.35">
      <c r="A241" s="1">
        <v>42390</v>
      </c>
      <c r="B241">
        <v>36.826625999999997</v>
      </c>
      <c r="C241">
        <f t="shared" si="3"/>
        <v>-8.0545122771741751E-4</v>
      </c>
    </row>
    <row r="242" spans="1:3" x14ac:dyDescent="0.35">
      <c r="A242" s="1">
        <v>42389</v>
      </c>
      <c r="B242">
        <v>36.856299999999997</v>
      </c>
      <c r="C242">
        <f t="shared" si="3"/>
        <v>1.6115517301091428E-3</v>
      </c>
    </row>
    <row r="243" spans="1:3" x14ac:dyDescent="0.35">
      <c r="A243" s="1">
        <v>42388</v>
      </c>
      <c r="B243">
        <v>36.796951999999997</v>
      </c>
      <c r="C243">
        <f t="shared" si="3"/>
        <v>2.4222893701902047E-3</v>
      </c>
    </row>
    <row r="244" spans="1:3" x14ac:dyDescent="0.35">
      <c r="A244" s="1">
        <v>42384</v>
      </c>
      <c r="B244">
        <v>36.707926999999998</v>
      </c>
      <c r="C244">
        <f t="shared" si="3"/>
        <v>-1.3383505833703083E-2</v>
      </c>
    </row>
    <row r="245" spans="1:3" x14ac:dyDescent="0.35">
      <c r="A245" s="1">
        <v>42383</v>
      </c>
      <c r="B245">
        <v>37.202509999999997</v>
      </c>
      <c r="C245">
        <f t="shared" si="3"/>
        <v>2.0143019248796825E-2</v>
      </c>
    </row>
    <row r="246" spans="1:3" x14ac:dyDescent="0.35">
      <c r="A246" s="1">
        <v>42382</v>
      </c>
      <c r="B246">
        <v>36.460636000000001</v>
      </c>
      <c r="C246">
        <f t="shared" si="3"/>
        <v>-3.544669714401049E-2</v>
      </c>
    </row>
    <row r="247" spans="1:3" x14ac:dyDescent="0.35">
      <c r="A247" s="1">
        <v>42381</v>
      </c>
      <c r="B247">
        <v>37.776223999999999</v>
      </c>
      <c r="C247">
        <f t="shared" si="3"/>
        <v>6.5677278624750764E-3</v>
      </c>
    </row>
    <row r="248" spans="1:3" x14ac:dyDescent="0.35">
      <c r="A248" s="1">
        <v>42380</v>
      </c>
      <c r="B248">
        <v>37.528933000000002</v>
      </c>
      <c r="C248">
        <f t="shared" si="3"/>
        <v>-1.6987251098131834E-2</v>
      </c>
    </row>
    <row r="249" spans="1:3" x14ac:dyDescent="0.35">
      <c r="A249" s="1">
        <v>42377</v>
      </c>
      <c r="B249">
        <v>38.171892</v>
      </c>
      <c r="C249">
        <f t="shared" si="3"/>
        <v>-1.0568449696179311E-2</v>
      </c>
    </row>
    <row r="250" spans="1:3" x14ac:dyDescent="0.35">
      <c r="A250" s="1">
        <v>42376</v>
      </c>
      <c r="B250">
        <v>38.577449000000001</v>
      </c>
      <c r="C250">
        <f t="shared" si="3"/>
        <v>-4.3403273767757752E-2</v>
      </c>
    </row>
    <row r="251" spans="1:3" x14ac:dyDescent="0.35">
      <c r="A251" s="1">
        <v>42375</v>
      </c>
      <c r="B251">
        <v>40.288705</v>
      </c>
      <c r="C251">
        <f t="shared" si="3"/>
        <v>4.4291469751060438E-3</v>
      </c>
    </row>
    <row r="252" spans="1:3" x14ac:dyDescent="0.35">
      <c r="A252" s="1">
        <v>42374</v>
      </c>
      <c r="B252">
        <v>40.110655000000001</v>
      </c>
      <c r="C252">
        <f t="shared" si="3"/>
        <v>-3.4465529000487459E-3</v>
      </c>
    </row>
    <row r="253" spans="1:3" x14ac:dyDescent="0.35">
      <c r="A253" s="1">
        <v>42373</v>
      </c>
      <c r="B253">
        <v>40.249136999999997</v>
      </c>
      <c r="C253">
        <f t="shared" si="3"/>
        <v>-2.7153251977925688E-2</v>
      </c>
    </row>
    <row r="254" spans="1:3" x14ac:dyDescent="0.35">
      <c r="A254" s="1">
        <v>42369</v>
      </c>
      <c r="B254">
        <v>41.357005000000001</v>
      </c>
      <c r="C254">
        <f t="shared" si="3"/>
        <v>-5.8427034874607734E-3</v>
      </c>
    </row>
    <row r="255" spans="1:3" x14ac:dyDescent="0.35">
      <c r="A255" s="1">
        <v>42368</v>
      </c>
      <c r="B255">
        <v>41.599348999999997</v>
      </c>
      <c r="C255">
        <f t="shared" si="3"/>
        <v>-4.4955273895785014E-3</v>
      </c>
    </row>
    <row r="256" spans="1:3" x14ac:dyDescent="0.35">
      <c r="A256" s="1">
        <v>42367</v>
      </c>
      <c r="B256">
        <v>41.786780999999998</v>
      </c>
      <c r="C256">
        <f t="shared" si="3"/>
        <v>1.3786803611535991E-2</v>
      </c>
    </row>
    <row r="257" spans="1:3" x14ac:dyDescent="0.35">
      <c r="A257" s="1">
        <v>42366</v>
      </c>
      <c r="B257">
        <v>41.214627999999998</v>
      </c>
      <c r="C257">
        <f t="shared" si="3"/>
        <v>-8.5796658014067675E-3</v>
      </c>
    </row>
    <row r="258" spans="1:3" x14ac:dyDescent="0.35">
      <c r="A258" s="1">
        <v>42362</v>
      </c>
      <c r="B258">
        <v>41.569757000000003</v>
      </c>
      <c r="C258">
        <f t="shared" si="3"/>
        <v>8.8190026780341508E-3</v>
      </c>
    </row>
    <row r="259" spans="1:3" x14ac:dyDescent="0.35">
      <c r="A259" s="1">
        <v>42361</v>
      </c>
      <c r="B259">
        <v>41.204765000000002</v>
      </c>
      <c r="C259">
        <f t="shared" ref="C259:C322" si="4">LN(B259/B260)</f>
        <v>1.3254794297671091E-2</v>
      </c>
    </row>
    <row r="260" spans="1:3" x14ac:dyDescent="0.35">
      <c r="A260" s="1">
        <v>42360</v>
      </c>
      <c r="B260">
        <v>40.662208</v>
      </c>
      <c r="C260">
        <f t="shared" si="4"/>
        <v>9.506457915712167E-3</v>
      </c>
    </row>
    <row r="261" spans="1:3" x14ac:dyDescent="0.35">
      <c r="A261" s="1">
        <v>42359</v>
      </c>
      <c r="B261">
        <v>40.277486000000003</v>
      </c>
      <c r="C261">
        <f t="shared" si="4"/>
        <v>1.8040857061724057E-2</v>
      </c>
    </row>
    <row r="262" spans="1:3" x14ac:dyDescent="0.35">
      <c r="A262" s="1">
        <v>42356</v>
      </c>
      <c r="B262">
        <v>39.557361</v>
      </c>
      <c r="C262">
        <f t="shared" si="4"/>
        <v>-1.6815452170931708E-2</v>
      </c>
    </row>
    <row r="263" spans="1:3" x14ac:dyDescent="0.35">
      <c r="A263" s="1">
        <v>42355</v>
      </c>
      <c r="B263">
        <v>40.228160000000003</v>
      </c>
      <c r="C263">
        <f t="shared" si="4"/>
        <v>-1.5813512483181996E-2</v>
      </c>
    </row>
    <row r="264" spans="1:3" x14ac:dyDescent="0.35">
      <c r="A264" s="1">
        <v>42354</v>
      </c>
      <c r="B264">
        <v>40.869365000000002</v>
      </c>
      <c r="C264">
        <f t="shared" si="4"/>
        <v>1.5078079433406021E-2</v>
      </c>
    </row>
    <row r="265" spans="1:3" x14ac:dyDescent="0.35">
      <c r="A265" s="1">
        <v>42353</v>
      </c>
      <c r="B265">
        <v>40.257756000000001</v>
      </c>
      <c r="C265">
        <f t="shared" si="4"/>
        <v>1.3817169788277728E-2</v>
      </c>
    </row>
    <row r="266" spans="1:3" x14ac:dyDescent="0.35">
      <c r="A266" s="1">
        <v>42352</v>
      </c>
      <c r="B266">
        <v>39.705333000000003</v>
      </c>
      <c r="C266">
        <f t="shared" si="4"/>
        <v>1.4918439822785667E-3</v>
      </c>
    </row>
    <row r="267" spans="1:3" x14ac:dyDescent="0.35">
      <c r="A267" s="1">
        <v>42349</v>
      </c>
      <c r="B267">
        <v>39.646143000000002</v>
      </c>
      <c r="C267">
        <f t="shared" si="4"/>
        <v>-2.6032955340629771E-2</v>
      </c>
    </row>
    <row r="268" spans="1:3" x14ac:dyDescent="0.35">
      <c r="A268" s="1">
        <v>42348</v>
      </c>
      <c r="B268">
        <v>40.691800999999998</v>
      </c>
      <c r="C268">
        <f t="shared" si="4"/>
        <v>6.5669864492023692E-3</v>
      </c>
    </row>
    <row r="269" spans="1:3" x14ac:dyDescent="0.35">
      <c r="A269" s="1">
        <v>42347</v>
      </c>
      <c r="B269">
        <v>40.425454000000002</v>
      </c>
      <c r="C269">
        <f t="shared" si="4"/>
        <v>-4.6256708478559869E-3</v>
      </c>
    </row>
    <row r="270" spans="1:3" x14ac:dyDescent="0.35">
      <c r="A270" s="1">
        <v>42346</v>
      </c>
      <c r="B270">
        <v>40.612881999999999</v>
      </c>
      <c r="C270">
        <f t="shared" si="4"/>
        <v>1.1481696096343547E-2</v>
      </c>
    </row>
    <row r="271" spans="1:3" x14ac:dyDescent="0.35">
      <c r="A271" s="1">
        <v>42345</v>
      </c>
      <c r="B271">
        <v>40.149244000000003</v>
      </c>
      <c r="C271">
        <f t="shared" si="4"/>
        <v>-9.7799756640323133E-3</v>
      </c>
    </row>
    <row r="272" spans="1:3" x14ac:dyDescent="0.35">
      <c r="A272" s="1">
        <v>42342</v>
      </c>
      <c r="B272">
        <v>40.543829000000002</v>
      </c>
      <c r="C272">
        <f t="shared" si="4"/>
        <v>2.3385593600538695E-2</v>
      </c>
    </row>
    <row r="273" spans="1:3" x14ac:dyDescent="0.35">
      <c r="A273" s="1">
        <v>42341</v>
      </c>
      <c r="B273">
        <v>39.606687999999998</v>
      </c>
      <c r="C273">
        <f t="shared" si="4"/>
        <v>-6.7021876862645886E-3</v>
      </c>
    </row>
    <row r="274" spans="1:3" x14ac:dyDescent="0.35">
      <c r="A274" s="1">
        <v>42340</v>
      </c>
      <c r="B274">
        <v>39.873030999999997</v>
      </c>
      <c r="C274">
        <f t="shared" si="4"/>
        <v>-1.5709763016755921E-2</v>
      </c>
    </row>
    <row r="275" spans="1:3" x14ac:dyDescent="0.35">
      <c r="A275" s="1">
        <v>42339</v>
      </c>
      <c r="B275">
        <v>40.504373000000001</v>
      </c>
      <c r="C275">
        <f t="shared" si="4"/>
        <v>-1.8340243068368383E-2</v>
      </c>
    </row>
    <row r="276" spans="1:3" x14ac:dyDescent="0.35">
      <c r="A276" s="1">
        <v>42338</v>
      </c>
      <c r="B276">
        <v>41.254086999999998</v>
      </c>
      <c r="C276">
        <f t="shared" si="4"/>
        <v>-3.580427233486522E-3</v>
      </c>
    </row>
    <row r="277" spans="1:3" x14ac:dyDescent="0.35">
      <c r="A277" s="1">
        <v>42335</v>
      </c>
      <c r="B277">
        <v>41.402059000000001</v>
      </c>
      <c r="C277">
        <f t="shared" si="4"/>
        <v>1.5124552626318235E-2</v>
      </c>
    </row>
    <row r="278" spans="1:3" x14ac:dyDescent="0.35">
      <c r="A278" s="1">
        <v>42333</v>
      </c>
      <c r="B278">
        <v>40.780583</v>
      </c>
      <c r="C278">
        <f t="shared" si="4"/>
        <v>1.6339871891475417E-2</v>
      </c>
    </row>
    <row r="279" spans="1:3" x14ac:dyDescent="0.35">
      <c r="A279" s="1">
        <v>42332</v>
      </c>
      <c r="B279">
        <v>40.119647999999998</v>
      </c>
      <c r="C279">
        <f t="shared" si="4"/>
        <v>1.5861535961901846E-2</v>
      </c>
    </row>
    <row r="280" spans="1:3" x14ac:dyDescent="0.35">
      <c r="A280" s="1">
        <v>42331</v>
      </c>
      <c r="B280">
        <v>39.488309000000001</v>
      </c>
      <c r="C280">
        <f t="shared" si="4"/>
        <v>1.891369195519613E-2</v>
      </c>
    </row>
    <row r="281" spans="1:3" x14ac:dyDescent="0.35">
      <c r="A281" s="1">
        <v>42328</v>
      </c>
      <c r="B281">
        <v>38.748457999999999</v>
      </c>
      <c r="C281">
        <f t="shared" si="4"/>
        <v>2.0057217444160523E-2</v>
      </c>
    </row>
    <row r="282" spans="1:3" x14ac:dyDescent="0.35">
      <c r="A282" s="1">
        <v>42327</v>
      </c>
      <c r="B282">
        <v>37.979013999999999</v>
      </c>
      <c r="C282">
        <f t="shared" si="4"/>
        <v>-2.1583570823854304E-2</v>
      </c>
    </row>
    <row r="283" spans="1:3" x14ac:dyDescent="0.35">
      <c r="A283" s="1">
        <v>42326</v>
      </c>
      <c r="B283">
        <v>38.807647000000003</v>
      </c>
      <c r="C283">
        <f t="shared" si="4"/>
        <v>2.4705291228659408E-2</v>
      </c>
    </row>
    <row r="284" spans="1:3" x14ac:dyDescent="0.35">
      <c r="A284" s="1">
        <v>42325</v>
      </c>
      <c r="B284">
        <v>37.860638999999999</v>
      </c>
      <c r="C284">
        <f t="shared" si="4"/>
        <v>2.773918890072959E-2</v>
      </c>
    </row>
    <row r="285" spans="1:3" x14ac:dyDescent="0.35">
      <c r="A285" s="1">
        <v>42324</v>
      </c>
      <c r="B285">
        <v>36.824848000000003</v>
      </c>
      <c r="C285">
        <f t="shared" si="4"/>
        <v>1.5115023986052559E-2</v>
      </c>
    </row>
    <row r="286" spans="1:3" x14ac:dyDescent="0.35">
      <c r="A286" s="1">
        <v>42321</v>
      </c>
      <c r="B286">
        <v>36.272424999999998</v>
      </c>
      <c r="C286">
        <f t="shared" si="4"/>
        <v>-1.9391965334925664E-2</v>
      </c>
    </row>
    <row r="287" spans="1:3" x14ac:dyDescent="0.35">
      <c r="A287" s="1">
        <v>42320</v>
      </c>
      <c r="B287">
        <v>36.982683000000002</v>
      </c>
      <c r="C287">
        <f t="shared" si="4"/>
        <v>-4.5242507728697375E-3</v>
      </c>
    </row>
    <row r="288" spans="1:3" x14ac:dyDescent="0.35">
      <c r="A288" s="1">
        <v>42319</v>
      </c>
      <c r="B288">
        <v>37.150381000000003</v>
      </c>
      <c r="C288">
        <f t="shared" si="4"/>
        <v>-8.4611627500633998E-3</v>
      </c>
    </row>
    <row r="289" spans="1:3" x14ac:dyDescent="0.35">
      <c r="A289" s="1">
        <v>42318</v>
      </c>
      <c r="B289">
        <v>37.466050000000003</v>
      </c>
      <c r="C289">
        <f t="shared" si="4"/>
        <v>1.5810527876951165E-3</v>
      </c>
    </row>
    <row r="290" spans="1:3" x14ac:dyDescent="0.35">
      <c r="A290" s="1">
        <v>42317</v>
      </c>
      <c r="B290">
        <v>37.406860999999999</v>
      </c>
      <c r="C290">
        <f t="shared" si="4"/>
        <v>-5.7849512848321336E-3</v>
      </c>
    </row>
    <row r="291" spans="1:3" x14ac:dyDescent="0.35">
      <c r="A291" s="1">
        <v>42314</v>
      </c>
      <c r="B291">
        <v>37.623885000000001</v>
      </c>
      <c r="C291">
        <f t="shared" si="4"/>
        <v>-4.1862996923418723E-3</v>
      </c>
    </row>
    <row r="292" spans="1:3" x14ac:dyDescent="0.35">
      <c r="A292" s="1">
        <v>42313</v>
      </c>
      <c r="B292">
        <v>37.78172</v>
      </c>
      <c r="C292">
        <f t="shared" si="4"/>
        <v>-1.0438489556583459E-3</v>
      </c>
    </row>
    <row r="293" spans="1:3" x14ac:dyDescent="0.35">
      <c r="A293" s="1">
        <v>42312</v>
      </c>
      <c r="B293">
        <v>37.821179000000001</v>
      </c>
      <c r="C293">
        <f t="shared" si="4"/>
        <v>1.8274182478228394E-3</v>
      </c>
    </row>
    <row r="294" spans="1:3" x14ac:dyDescent="0.35">
      <c r="A294" s="1">
        <v>42311</v>
      </c>
      <c r="B294">
        <v>37.752127000000002</v>
      </c>
      <c r="C294">
        <f t="shared" si="4"/>
        <v>-8.3268568855636091E-3</v>
      </c>
    </row>
    <row r="295" spans="1:3" x14ac:dyDescent="0.35">
      <c r="A295" s="1">
        <v>42310</v>
      </c>
      <c r="B295">
        <v>38.067796000000001</v>
      </c>
      <c r="C295">
        <f t="shared" si="4"/>
        <v>2.1742878531467908E-2</v>
      </c>
    </row>
    <row r="296" spans="1:3" x14ac:dyDescent="0.35">
      <c r="A296" s="1">
        <v>42307</v>
      </c>
      <c r="B296">
        <v>37.249026000000001</v>
      </c>
      <c r="C296">
        <f t="shared" si="4"/>
        <v>1.5901642477007065E-3</v>
      </c>
    </row>
    <row r="297" spans="1:3" x14ac:dyDescent="0.35">
      <c r="A297" s="1">
        <v>42306</v>
      </c>
      <c r="B297">
        <v>37.189841000000001</v>
      </c>
      <c r="C297">
        <f t="shared" si="4"/>
        <v>4.7859911850654706E-3</v>
      </c>
    </row>
    <row r="298" spans="1:3" x14ac:dyDescent="0.35">
      <c r="A298" s="1">
        <v>42305</v>
      </c>
      <c r="B298">
        <v>37.012276</v>
      </c>
      <c r="C298">
        <f t="shared" si="4"/>
        <v>1.2605802002766725E-2</v>
      </c>
    </row>
    <row r="299" spans="1:3" x14ac:dyDescent="0.35">
      <c r="A299" s="1">
        <v>42304</v>
      </c>
      <c r="B299">
        <v>36.548634999999997</v>
      </c>
      <c r="C299">
        <f t="shared" si="4"/>
        <v>5.9555680567351822E-3</v>
      </c>
    </row>
    <row r="300" spans="1:3" x14ac:dyDescent="0.35">
      <c r="A300" s="1">
        <v>42303</v>
      </c>
      <c r="B300">
        <v>36.331614000000002</v>
      </c>
      <c r="C300">
        <f t="shared" si="4"/>
        <v>-7.5737167130300355E-3</v>
      </c>
    </row>
    <row r="301" spans="1:3" x14ac:dyDescent="0.35">
      <c r="A301" s="1">
        <v>42300</v>
      </c>
      <c r="B301">
        <v>36.607824000000001</v>
      </c>
      <c r="C301">
        <f t="shared" si="4"/>
        <v>2.7870648992608105E-2</v>
      </c>
    </row>
    <row r="302" spans="1:3" x14ac:dyDescent="0.35">
      <c r="A302" s="1">
        <v>42299</v>
      </c>
      <c r="B302">
        <v>35.601627000000001</v>
      </c>
      <c r="C302">
        <f t="shared" si="4"/>
        <v>5.2784976459970207E-3</v>
      </c>
    </row>
    <row r="303" spans="1:3" x14ac:dyDescent="0.35">
      <c r="A303" s="1">
        <v>42298</v>
      </c>
      <c r="B303">
        <v>35.414199000000004</v>
      </c>
      <c r="C303">
        <f t="shared" si="4"/>
        <v>-1.1631215416491423E-2</v>
      </c>
    </row>
    <row r="304" spans="1:3" x14ac:dyDescent="0.35">
      <c r="A304" s="1">
        <v>42297</v>
      </c>
      <c r="B304">
        <v>35.828513999999998</v>
      </c>
      <c r="C304">
        <f t="shared" si="4"/>
        <v>2.4810737092590446E-3</v>
      </c>
    </row>
    <row r="305" spans="1:3" x14ac:dyDescent="0.35">
      <c r="A305" s="1">
        <v>42296</v>
      </c>
      <c r="B305">
        <v>35.739730999999999</v>
      </c>
      <c r="C305">
        <f t="shared" si="4"/>
        <v>1.2498439792021523E-2</v>
      </c>
    </row>
    <row r="306" spans="1:3" x14ac:dyDescent="0.35">
      <c r="A306" s="1">
        <v>42293</v>
      </c>
      <c r="B306">
        <v>35.295819999999999</v>
      </c>
      <c r="C306">
        <f t="shared" si="4"/>
        <v>5.6052940771401574E-3</v>
      </c>
    </row>
    <row r="307" spans="1:3" x14ac:dyDescent="0.35">
      <c r="A307" s="1">
        <v>42292</v>
      </c>
      <c r="B307">
        <v>35.098529999999997</v>
      </c>
      <c r="C307">
        <f t="shared" si="4"/>
        <v>1.5008154986731196E-2</v>
      </c>
    </row>
    <row r="308" spans="1:3" x14ac:dyDescent="0.35">
      <c r="A308" s="1">
        <v>42291</v>
      </c>
      <c r="B308">
        <v>34.575699</v>
      </c>
      <c r="C308">
        <f t="shared" si="4"/>
        <v>-1.6412412592624808E-2</v>
      </c>
    </row>
    <row r="309" spans="1:3" x14ac:dyDescent="0.35">
      <c r="A309" s="1">
        <v>42290</v>
      </c>
      <c r="B309">
        <v>35.147852</v>
      </c>
      <c r="C309">
        <f t="shared" si="4"/>
        <v>-1.0053157928091899E-2</v>
      </c>
    </row>
    <row r="310" spans="1:3" x14ac:dyDescent="0.35">
      <c r="A310" s="1">
        <v>42289</v>
      </c>
      <c r="B310">
        <v>35.502980999999998</v>
      </c>
      <c r="C310">
        <f t="shared" si="4"/>
        <v>-6.6463183351761993E-3</v>
      </c>
    </row>
    <row r="311" spans="1:3" x14ac:dyDescent="0.35">
      <c r="A311" s="1">
        <v>42286</v>
      </c>
      <c r="B311">
        <v>35.739730999999999</v>
      </c>
      <c r="C311">
        <f t="shared" si="4"/>
        <v>6.0908573164196135E-3</v>
      </c>
    </row>
    <row r="312" spans="1:3" x14ac:dyDescent="0.35">
      <c r="A312" s="1">
        <v>42285</v>
      </c>
      <c r="B312">
        <v>35.522706999999997</v>
      </c>
      <c r="C312">
        <f t="shared" si="4"/>
        <v>1.313777261991152E-2</v>
      </c>
    </row>
    <row r="313" spans="1:3" x14ac:dyDescent="0.35">
      <c r="A313" s="1">
        <v>42284</v>
      </c>
      <c r="B313">
        <v>35.059069999999998</v>
      </c>
      <c r="C313">
        <f t="shared" si="4"/>
        <v>1.8171979836752311E-2</v>
      </c>
    </row>
    <row r="314" spans="1:3" x14ac:dyDescent="0.35">
      <c r="A314" s="1">
        <v>42283</v>
      </c>
      <c r="B314">
        <v>34.427731000000001</v>
      </c>
      <c r="C314">
        <f t="shared" si="4"/>
        <v>-1.2528612088844532E-2</v>
      </c>
    </row>
    <row r="315" spans="1:3" x14ac:dyDescent="0.35">
      <c r="A315" s="1">
        <v>42282</v>
      </c>
      <c r="B315">
        <v>34.861775999999999</v>
      </c>
      <c r="C315">
        <f t="shared" si="4"/>
        <v>1.9140780267414569E-2</v>
      </c>
    </row>
    <row r="316" spans="1:3" x14ac:dyDescent="0.35">
      <c r="A316" s="1">
        <v>42279</v>
      </c>
      <c r="B316">
        <v>34.200839999999999</v>
      </c>
      <c r="C316">
        <f t="shared" si="4"/>
        <v>2.7190559669390948E-2</v>
      </c>
    </row>
    <row r="317" spans="1:3" x14ac:dyDescent="0.35">
      <c r="A317" s="1">
        <v>42278</v>
      </c>
      <c r="B317">
        <v>33.283428999999998</v>
      </c>
      <c r="C317">
        <f t="shared" si="4"/>
        <v>-1.7335527489935002E-2</v>
      </c>
    </row>
    <row r="318" spans="1:3" x14ac:dyDescent="0.35">
      <c r="A318" s="1">
        <v>42277</v>
      </c>
      <c r="B318">
        <v>33.865445000000001</v>
      </c>
      <c r="C318">
        <f t="shared" si="4"/>
        <v>1.7335527489935072E-2</v>
      </c>
    </row>
    <row r="319" spans="1:3" x14ac:dyDescent="0.35">
      <c r="A319" s="1">
        <v>42276</v>
      </c>
      <c r="B319">
        <v>33.283428999999998</v>
      </c>
      <c r="C319">
        <f t="shared" si="4"/>
        <v>1.1026871068122661E-2</v>
      </c>
    </row>
    <row r="320" spans="1:3" x14ac:dyDescent="0.35">
      <c r="A320" s="1">
        <v>42275</v>
      </c>
      <c r="B320">
        <v>32.918433</v>
      </c>
      <c r="C320">
        <f t="shared" si="4"/>
        <v>-3.18517545623489E-2</v>
      </c>
    </row>
    <row r="321" spans="1:3" x14ac:dyDescent="0.35">
      <c r="A321" s="1">
        <v>42272</v>
      </c>
      <c r="B321">
        <v>33.983820000000001</v>
      </c>
      <c r="C321">
        <f t="shared" si="4"/>
        <v>2.9425768499673686E-8</v>
      </c>
    </row>
    <row r="322" spans="1:3" x14ac:dyDescent="0.35">
      <c r="A322" s="1">
        <v>42271</v>
      </c>
      <c r="B322">
        <v>33.983818999999997</v>
      </c>
      <c r="C322">
        <f t="shared" si="4"/>
        <v>-1.1510945155607065E-2</v>
      </c>
    </row>
    <row r="323" spans="1:3" x14ac:dyDescent="0.35">
      <c r="A323" s="1">
        <v>42270</v>
      </c>
      <c r="B323">
        <v>34.377265000000001</v>
      </c>
      <c r="C323">
        <f t="shared" ref="C323:C386" si="5">LN(B323/B324)</f>
        <v>-2.8571078689628416E-3</v>
      </c>
    </row>
    <row r="324" spans="1:3" x14ac:dyDescent="0.35">
      <c r="A324" s="1">
        <v>42269</v>
      </c>
      <c r="B324">
        <v>34.475625000000001</v>
      </c>
      <c r="C324">
        <f t="shared" si="5"/>
        <v>-1.8094891959639064E-2</v>
      </c>
    </row>
    <row r="325" spans="1:3" x14ac:dyDescent="0.35">
      <c r="A325" s="1">
        <v>42268</v>
      </c>
      <c r="B325">
        <v>35.105136000000002</v>
      </c>
      <c r="C325">
        <f t="shared" si="5"/>
        <v>-1.4000680003603307E-3</v>
      </c>
    </row>
    <row r="326" spans="1:3" x14ac:dyDescent="0.35">
      <c r="A326" s="1">
        <v>42265</v>
      </c>
      <c r="B326">
        <v>35.154319999999998</v>
      </c>
      <c r="C326">
        <f t="shared" si="5"/>
        <v>-1.8298253157898296E-2</v>
      </c>
    </row>
    <row r="327" spans="1:3" x14ac:dyDescent="0.35">
      <c r="A327" s="1">
        <v>42264</v>
      </c>
      <c r="B327">
        <v>35.803503999999997</v>
      </c>
      <c r="C327">
        <f t="shared" si="5"/>
        <v>-3.2912663388706413E-3</v>
      </c>
    </row>
    <row r="328" spans="1:3" x14ac:dyDescent="0.35">
      <c r="A328" s="1">
        <v>42263</v>
      </c>
      <c r="B328">
        <v>35.921537000000001</v>
      </c>
      <c r="C328">
        <f t="shared" si="5"/>
        <v>1.0183087122973245E-2</v>
      </c>
    </row>
    <row r="329" spans="1:3" x14ac:dyDescent="0.35">
      <c r="A329" s="1">
        <v>42262</v>
      </c>
      <c r="B329">
        <v>35.557600999999998</v>
      </c>
      <c r="C329">
        <f t="shared" si="5"/>
        <v>1.6736859519383765E-2</v>
      </c>
    </row>
    <row r="330" spans="1:3" x14ac:dyDescent="0.35">
      <c r="A330" s="1">
        <v>42261</v>
      </c>
      <c r="B330">
        <v>34.967430999999998</v>
      </c>
      <c r="C330">
        <f t="shared" si="5"/>
        <v>-1.1467047660010325E-2</v>
      </c>
    </row>
    <row r="331" spans="1:3" x14ac:dyDescent="0.35">
      <c r="A331" s="1">
        <v>42258</v>
      </c>
      <c r="B331">
        <v>35.370711999999997</v>
      </c>
      <c r="C331">
        <f t="shared" si="5"/>
        <v>2.7846771246347098E-3</v>
      </c>
    </row>
    <row r="332" spans="1:3" x14ac:dyDescent="0.35">
      <c r="A332" s="1">
        <v>42257</v>
      </c>
      <c r="B332">
        <v>35.272353000000003</v>
      </c>
      <c r="C332">
        <f t="shared" si="5"/>
        <v>8.9636432168775718E-3</v>
      </c>
    </row>
    <row r="333" spans="1:3" x14ac:dyDescent="0.35">
      <c r="A333" s="1">
        <v>42256</v>
      </c>
      <c r="B333">
        <v>34.957597</v>
      </c>
      <c r="C333">
        <f t="shared" si="5"/>
        <v>-1.8676457814063664E-2</v>
      </c>
    </row>
    <row r="334" spans="1:3" x14ac:dyDescent="0.35">
      <c r="A334" s="1">
        <v>42255</v>
      </c>
      <c r="B334">
        <v>35.616616</v>
      </c>
      <c r="C334">
        <f t="shared" si="5"/>
        <v>3.2274397620624867E-2</v>
      </c>
    </row>
    <row r="335" spans="1:3" x14ac:dyDescent="0.35">
      <c r="A335" s="1">
        <v>42251</v>
      </c>
      <c r="B335">
        <v>34.485463000000003</v>
      </c>
      <c r="C335">
        <f t="shared" si="5"/>
        <v>-1.9489366975978632E-2</v>
      </c>
    </row>
    <row r="336" spans="1:3" x14ac:dyDescent="0.35">
      <c r="A336" s="1">
        <v>42250</v>
      </c>
      <c r="B336">
        <v>35.164155000000001</v>
      </c>
      <c r="C336">
        <f t="shared" si="5"/>
        <v>6.1728934440461666E-3</v>
      </c>
    </row>
    <row r="337" spans="1:3" x14ac:dyDescent="0.35">
      <c r="A337" s="1">
        <v>42249</v>
      </c>
      <c r="B337">
        <v>34.947758999999998</v>
      </c>
      <c r="C337">
        <f t="shared" si="5"/>
        <v>2.2197811664190738E-2</v>
      </c>
    </row>
    <row r="338" spans="1:3" x14ac:dyDescent="0.35">
      <c r="A338" s="1">
        <v>42248</v>
      </c>
      <c r="B338">
        <v>34.180542000000003</v>
      </c>
      <c r="C338">
        <f t="shared" si="5"/>
        <v>-4.3913645830354023E-2</v>
      </c>
    </row>
    <row r="339" spans="1:3" x14ac:dyDescent="0.35">
      <c r="A339" s="1">
        <v>42247</v>
      </c>
      <c r="B339">
        <v>35.714979</v>
      </c>
      <c r="C339">
        <f t="shared" si="5"/>
        <v>-5.4929392265171033E-3</v>
      </c>
    </row>
    <row r="340" spans="1:3" x14ac:dyDescent="0.35">
      <c r="A340" s="1">
        <v>42244</v>
      </c>
      <c r="B340">
        <v>35.911698999999999</v>
      </c>
      <c r="C340">
        <f t="shared" si="5"/>
        <v>-3.5543538890715873E-3</v>
      </c>
    </row>
    <row r="341" spans="1:3" x14ac:dyDescent="0.35">
      <c r="A341" s="1">
        <v>42243</v>
      </c>
      <c r="B341">
        <v>36.039569</v>
      </c>
      <c r="C341">
        <f t="shared" si="5"/>
        <v>2.8233263517954126E-2</v>
      </c>
    </row>
    <row r="342" spans="1:3" x14ac:dyDescent="0.35">
      <c r="A342" s="1">
        <v>42242</v>
      </c>
      <c r="B342">
        <v>35.036284000000002</v>
      </c>
      <c r="C342">
        <f t="shared" si="5"/>
        <v>3.601412190076194E-2</v>
      </c>
    </row>
    <row r="343" spans="1:3" x14ac:dyDescent="0.35">
      <c r="A343" s="1">
        <v>42241</v>
      </c>
      <c r="B343">
        <v>33.796934</v>
      </c>
      <c r="C343">
        <f t="shared" si="5"/>
        <v>-9.2700231601572126E-3</v>
      </c>
    </row>
    <row r="344" spans="1:3" x14ac:dyDescent="0.35">
      <c r="A344" s="1">
        <v>42240</v>
      </c>
      <c r="B344">
        <v>34.111688999999998</v>
      </c>
      <c r="C344">
        <f t="shared" si="5"/>
        <v>-4.3724333065307493E-2</v>
      </c>
    </row>
    <row r="345" spans="1:3" x14ac:dyDescent="0.35">
      <c r="A345" s="1">
        <v>42237</v>
      </c>
      <c r="B345">
        <v>35.636288</v>
      </c>
      <c r="C345">
        <f t="shared" si="5"/>
        <v>-3.4720025260410327E-2</v>
      </c>
    </row>
    <row r="346" spans="1:3" x14ac:dyDescent="0.35">
      <c r="A346" s="1">
        <v>42236</v>
      </c>
      <c r="B346">
        <v>36.895311</v>
      </c>
      <c r="C346">
        <f t="shared" si="5"/>
        <v>-2.3449994244925991E-2</v>
      </c>
    </row>
    <row r="347" spans="1:3" x14ac:dyDescent="0.35">
      <c r="A347" s="1">
        <v>42235</v>
      </c>
      <c r="B347">
        <v>37.77073</v>
      </c>
      <c r="C347">
        <f t="shared" si="5"/>
        <v>-1.6016851853373357E-2</v>
      </c>
    </row>
    <row r="348" spans="1:3" x14ac:dyDescent="0.35">
      <c r="A348" s="1">
        <v>42234</v>
      </c>
      <c r="B348">
        <v>38.380569000000001</v>
      </c>
      <c r="C348">
        <f t="shared" si="5"/>
        <v>5.1387954960633577E-3</v>
      </c>
    </row>
    <row r="349" spans="1:3" x14ac:dyDescent="0.35">
      <c r="A349" s="1">
        <v>42233</v>
      </c>
      <c r="B349">
        <v>38.183844999999998</v>
      </c>
      <c r="C349">
        <f t="shared" si="5"/>
        <v>4.3887459181129003E-3</v>
      </c>
    </row>
    <row r="350" spans="1:3" x14ac:dyDescent="0.35">
      <c r="A350" s="1">
        <v>42230</v>
      </c>
      <c r="B350">
        <v>38.016632999999999</v>
      </c>
      <c r="C350">
        <f t="shared" si="5"/>
        <v>2.3313013891032939E-3</v>
      </c>
    </row>
    <row r="351" spans="1:3" x14ac:dyDescent="0.35">
      <c r="A351" s="1">
        <v>42229</v>
      </c>
      <c r="B351">
        <v>37.928108000000002</v>
      </c>
      <c r="C351">
        <f t="shared" si="5"/>
        <v>-8.5216206364238604E-3</v>
      </c>
    </row>
    <row r="352" spans="1:3" x14ac:dyDescent="0.35">
      <c r="A352" s="1">
        <v>42228</v>
      </c>
      <c r="B352">
        <v>38.252698000000002</v>
      </c>
      <c r="C352">
        <f t="shared" si="5"/>
        <v>-1.3536108879520893E-2</v>
      </c>
    </row>
    <row r="353" spans="1:3" x14ac:dyDescent="0.35">
      <c r="A353" s="1">
        <v>42227</v>
      </c>
      <c r="B353">
        <v>38.774011000000002</v>
      </c>
      <c r="C353">
        <f t="shared" si="5"/>
        <v>-2.6287750326252933E-2</v>
      </c>
    </row>
    <row r="354" spans="1:3" x14ac:dyDescent="0.35">
      <c r="A354" s="1">
        <v>42226</v>
      </c>
      <c r="B354">
        <v>39.806807999999997</v>
      </c>
      <c r="C354">
        <f t="shared" si="5"/>
        <v>1.1931532976042243E-2</v>
      </c>
    </row>
    <row r="355" spans="1:3" x14ac:dyDescent="0.35">
      <c r="A355" s="1">
        <v>42223</v>
      </c>
      <c r="B355">
        <v>39.334674</v>
      </c>
      <c r="C355">
        <f t="shared" si="5"/>
        <v>-3.2454728821632649E-3</v>
      </c>
    </row>
    <row r="356" spans="1:3" x14ac:dyDescent="0.35">
      <c r="A356" s="1">
        <v>42222</v>
      </c>
      <c r="B356">
        <v>39.462541000000002</v>
      </c>
      <c r="C356">
        <f t="shared" si="5"/>
        <v>-1.4844468765884265E-2</v>
      </c>
    </row>
    <row r="357" spans="1:3" x14ac:dyDescent="0.35">
      <c r="A357" s="1">
        <v>42221</v>
      </c>
      <c r="B357">
        <v>40.052711000000002</v>
      </c>
      <c r="C357">
        <f t="shared" si="5"/>
        <v>2.4588843039317103E-3</v>
      </c>
    </row>
    <row r="358" spans="1:3" x14ac:dyDescent="0.35">
      <c r="A358" s="1">
        <v>42220</v>
      </c>
      <c r="B358">
        <v>39.954346999999999</v>
      </c>
      <c r="C358">
        <f t="shared" si="5"/>
        <v>-9.3115398660134283E-3</v>
      </c>
    </row>
    <row r="359" spans="1:3" x14ac:dyDescent="0.35">
      <c r="A359" s="1">
        <v>42219</v>
      </c>
      <c r="B359">
        <v>40.328121000000003</v>
      </c>
      <c r="C359">
        <f t="shared" si="5"/>
        <v>1.2202406310842446E-3</v>
      </c>
    </row>
    <row r="360" spans="1:3" x14ac:dyDescent="0.35">
      <c r="A360" s="1">
        <v>42216</v>
      </c>
      <c r="B360">
        <v>40.278941000000003</v>
      </c>
      <c r="C360">
        <f t="shared" si="5"/>
        <v>-4.8829976017249861E-4</v>
      </c>
    </row>
    <row r="361" spans="1:3" x14ac:dyDescent="0.35">
      <c r="A361" s="1">
        <v>42215</v>
      </c>
      <c r="B361">
        <v>40.298614000000001</v>
      </c>
      <c r="C361">
        <f t="shared" si="5"/>
        <v>1.4010299988740848E-2</v>
      </c>
    </row>
    <row r="362" spans="1:3" x14ac:dyDescent="0.35">
      <c r="A362" s="1">
        <v>42214</v>
      </c>
      <c r="B362">
        <v>39.737954999999999</v>
      </c>
      <c r="C362">
        <f t="shared" si="5"/>
        <v>-1.2368425177399119E-3</v>
      </c>
    </row>
    <row r="363" spans="1:3" x14ac:dyDescent="0.35">
      <c r="A363" s="1">
        <v>42213</v>
      </c>
      <c r="B363">
        <v>39.787134999999999</v>
      </c>
      <c r="C363">
        <f t="shared" si="5"/>
        <v>2.0985039707126788E-2</v>
      </c>
    </row>
    <row r="364" spans="1:3" x14ac:dyDescent="0.35">
      <c r="A364" s="1">
        <v>42212</v>
      </c>
      <c r="B364">
        <v>38.960900000000002</v>
      </c>
      <c r="C364">
        <f t="shared" si="5"/>
        <v>7.6026510646467118E-3</v>
      </c>
    </row>
    <row r="365" spans="1:3" x14ac:dyDescent="0.35">
      <c r="A365" s="1">
        <v>42209</v>
      </c>
      <c r="B365">
        <v>38.665816999999997</v>
      </c>
      <c r="C365">
        <f t="shared" si="5"/>
        <v>-2.3631039673351905E-2</v>
      </c>
    </row>
    <row r="366" spans="1:3" x14ac:dyDescent="0.35">
      <c r="A366" s="1">
        <v>42208</v>
      </c>
      <c r="B366">
        <v>39.590412000000001</v>
      </c>
      <c r="C366">
        <f t="shared" si="5"/>
        <v>-1.9856549931047164E-3</v>
      </c>
    </row>
    <row r="367" spans="1:3" x14ac:dyDescent="0.35">
      <c r="A367" s="1">
        <v>42207</v>
      </c>
      <c r="B367">
        <v>39.669103</v>
      </c>
      <c r="C367">
        <f t="shared" si="5"/>
        <v>1.9024412454386637E-2</v>
      </c>
    </row>
    <row r="368" spans="1:3" x14ac:dyDescent="0.35">
      <c r="A368" s="1">
        <v>42206</v>
      </c>
      <c r="B368">
        <v>38.921554999999998</v>
      </c>
      <c r="C368">
        <f t="shared" si="5"/>
        <v>-1.2307119792950219E-2</v>
      </c>
    </row>
    <row r="369" spans="1:3" x14ac:dyDescent="0.35">
      <c r="A369" s="1">
        <v>42205</v>
      </c>
      <c r="B369">
        <v>39.403526999999997</v>
      </c>
      <c r="C369">
        <f t="shared" si="5"/>
        <v>2.7496732143364711E-3</v>
      </c>
    </row>
    <row r="370" spans="1:3" x14ac:dyDescent="0.35">
      <c r="A370" s="1">
        <v>42202</v>
      </c>
      <c r="B370">
        <v>39.295329000000002</v>
      </c>
      <c r="C370">
        <f t="shared" si="5"/>
        <v>-9.7148358937429475E-3</v>
      </c>
    </row>
    <row r="371" spans="1:3" x14ac:dyDescent="0.35">
      <c r="A371" s="1">
        <v>42201</v>
      </c>
      <c r="B371">
        <v>39.678936999999998</v>
      </c>
      <c r="C371">
        <f t="shared" si="5"/>
        <v>5.2193312594036754E-3</v>
      </c>
    </row>
    <row r="372" spans="1:3" x14ac:dyDescent="0.35">
      <c r="A372" s="1">
        <v>42200</v>
      </c>
      <c r="B372">
        <v>39.472378999999997</v>
      </c>
      <c r="C372">
        <f t="shared" si="5"/>
        <v>-8.9308813169256922E-3</v>
      </c>
    </row>
    <row r="373" spans="1:3" x14ac:dyDescent="0.35">
      <c r="A373" s="1">
        <v>42199</v>
      </c>
      <c r="B373">
        <v>39.826481000000001</v>
      </c>
      <c r="C373">
        <f t="shared" si="5"/>
        <v>1.3176158508634916E-2</v>
      </c>
    </row>
    <row r="374" spans="1:3" x14ac:dyDescent="0.35">
      <c r="A374" s="1">
        <v>42198</v>
      </c>
      <c r="B374">
        <v>39.305163</v>
      </c>
      <c r="C374">
        <f t="shared" si="5"/>
        <v>1.4113057353696754E-2</v>
      </c>
    </row>
    <row r="375" spans="1:3" x14ac:dyDescent="0.35">
      <c r="A375" s="1">
        <v>42195</v>
      </c>
      <c r="B375">
        <v>38.754342999999999</v>
      </c>
      <c r="C375">
        <f t="shared" si="5"/>
        <v>1.2257660131799443E-2</v>
      </c>
    </row>
    <row r="376" spans="1:3" x14ac:dyDescent="0.35">
      <c r="A376" s="1">
        <v>42194</v>
      </c>
      <c r="B376">
        <v>38.282204999999998</v>
      </c>
      <c r="C376">
        <f t="shared" si="5"/>
        <v>4.3774450212154944E-3</v>
      </c>
    </row>
    <row r="377" spans="1:3" x14ac:dyDescent="0.35">
      <c r="A377" s="1">
        <v>42193</v>
      </c>
      <c r="B377">
        <v>38.114992999999998</v>
      </c>
      <c r="C377">
        <f t="shared" si="5"/>
        <v>-2.6484888275566481E-2</v>
      </c>
    </row>
    <row r="378" spans="1:3" x14ac:dyDescent="0.35">
      <c r="A378" s="1">
        <v>42192</v>
      </c>
      <c r="B378">
        <v>39.137951000000001</v>
      </c>
      <c r="C378">
        <f t="shared" si="5"/>
        <v>1.0865565711718922E-2</v>
      </c>
    </row>
    <row r="379" spans="1:3" x14ac:dyDescent="0.35">
      <c r="A379" s="1">
        <v>42191</v>
      </c>
      <c r="B379">
        <v>38.714996999999997</v>
      </c>
      <c r="C379">
        <f t="shared" si="5"/>
        <v>-5.5738988059903733E-3</v>
      </c>
    </row>
    <row r="380" spans="1:3" x14ac:dyDescent="0.35">
      <c r="A380" s="1">
        <v>42187</v>
      </c>
      <c r="B380">
        <v>38.931393</v>
      </c>
      <c r="C380">
        <f t="shared" si="5"/>
        <v>8.1178268668614696E-3</v>
      </c>
    </row>
    <row r="381" spans="1:3" x14ac:dyDescent="0.35">
      <c r="A381" s="1">
        <v>42186</v>
      </c>
      <c r="B381">
        <v>38.616633999999998</v>
      </c>
      <c r="C381">
        <f t="shared" si="5"/>
        <v>1.7472112181620123E-2</v>
      </c>
    </row>
    <row r="382" spans="1:3" x14ac:dyDescent="0.35">
      <c r="A382" s="1">
        <v>42185</v>
      </c>
      <c r="B382">
        <v>37.947780000000002</v>
      </c>
      <c r="C382">
        <f t="shared" si="5"/>
        <v>-4.1386494401123826E-3</v>
      </c>
    </row>
    <row r="383" spans="1:3" x14ac:dyDescent="0.35">
      <c r="A383" s="1">
        <v>42184</v>
      </c>
      <c r="B383">
        <v>38.105158000000003</v>
      </c>
      <c r="C383">
        <f t="shared" si="5"/>
        <v>-3.2506637589156222E-2</v>
      </c>
    </row>
    <row r="384" spans="1:3" x14ac:dyDescent="0.35">
      <c r="A384" s="1">
        <v>42181</v>
      </c>
      <c r="B384">
        <v>39.364181000000002</v>
      </c>
      <c r="C384">
        <f t="shared" si="5"/>
        <v>1.7507360798176452E-3</v>
      </c>
    </row>
    <row r="385" spans="1:3" x14ac:dyDescent="0.35">
      <c r="A385" s="1">
        <v>42180</v>
      </c>
      <c r="B385">
        <v>39.295324999999998</v>
      </c>
      <c r="C385">
        <f t="shared" si="5"/>
        <v>-3.4895365930623324E-3</v>
      </c>
    </row>
    <row r="386" spans="1:3" x14ac:dyDescent="0.35">
      <c r="A386" s="1">
        <v>42179</v>
      </c>
      <c r="B386">
        <v>39.432687000000001</v>
      </c>
      <c r="C386">
        <f t="shared" si="5"/>
        <v>1.4789104571155842E-2</v>
      </c>
    </row>
    <row r="387" spans="1:3" x14ac:dyDescent="0.35">
      <c r="A387" s="1">
        <v>42178</v>
      </c>
      <c r="B387">
        <v>38.853803999999997</v>
      </c>
      <c r="C387">
        <f t="shared" ref="C387:C450" si="6">LN(B387/B388)</f>
        <v>-5.2890981171782939E-3</v>
      </c>
    </row>
    <row r="388" spans="1:3" x14ac:dyDescent="0.35">
      <c r="A388" s="1">
        <v>42177</v>
      </c>
      <c r="B388">
        <v>39.059849999999997</v>
      </c>
      <c r="C388">
        <f t="shared" si="6"/>
        <v>8.0706576293188125E-3</v>
      </c>
    </row>
    <row r="389" spans="1:3" x14ac:dyDescent="0.35">
      <c r="A389" s="1">
        <v>42174</v>
      </c>
      <c r="B389">
        <v>38.74588</v>
      </c>
      <c r="C389">
        <f t="shared" si="6"/>
        <v>-1.0328841779492223E-2</v>
      </c>
    </row>
    <row r="390" spans="1:3" x14ac:dyDescent="0.35">
      <c r="A390" s="1">
        <v>42173</v>
      </c>
      <c r="B390">
        <v>39.148153999999998</v>
      </c>
      <c r="C390">
        <f t="shared" si="6"/>
        <v>7.5472822673517733E-3</v>
      </c>
    </row>
    <row r="391" spans="1:3" x14ac:dyDescent="0.35">
      <c r="A391" s="1">
        <v>42172</v>
      </c>
      <c r="B391">
        <v>38.853803999999997</v>
      </c>
      <c r="C391">
        <f t="shared" si="6"/>
        <v>-4.7865633843570165E-3</v>
      </c>
    </row>
    <row r="392" spans="1:3" x14ac:dyDescent="0.35">
      <c r="A392" s="1">
        <v>42171</v>
      </c>
      <c r="B392">
        <v>39.040225999999997</v>
      </c>
      <c r="C392">
        <f t="shared" si="6"/>
        <v>6.8087434314587575E-3</v>
      </c>
    </row>
    <row r="393" spans="1:3" x14ac:dyDescent="0.35">
      <c r="A393" s="1">
        <v>42170</v>
      </c>
      <c r="B393">
        <v>38.775314000000002</v>
      </c>
      <c r="C393">
        <f t="shared" si="6"/>
        <v>-8.0645303185083866E-3</v>
      </c>
    </row>
    <row r="394" spans="1:3" x14ac:dyDescent="0.35">
      <c r="A394" s="1">
        <v>42167</v>
      </c>
      <c r="B394">
        <v>39.089283000000002</v>
      </c>
      <c r="C394">
        <f t="shared" si="6"/>
        <v>-1.717097965245586E-2</v>
      </c>
    </row>
    <row r="395" spans="1:3" x14ac:dyDescent="0.35">
      <c r="A395" s="1">
        <v>42166</v>
      </c>
      <c r="B395">
        <v>39.766280000000002</v>
      </c>
      <c r="C395">
        <f t="shared" si="6"/>
        <v>2.4672185128828198E-4</v>
      </c>
    </row>
    <row r="396" spans="1:3" x14ac:dyDescent="0.35">
      <c r="A396" s="1">
        <v>42165</v>
      </c>
      <c r="B396">
        <v>39.75647</v>
      </c>
      <c r="C396">
        <f t="shared" si="6"/>
        <v>9.9207496905177345E-3</v>
      </c>
    </row>
    <row r="397" spans="1:3" x14ac:dyDescent="0.35">
      <c r="A397" s="1">
        <v>42164</v>
      </c>
      <c r="B397">
        <v>39.364006000000003</v>
      </c>
      <c r="C397">
        <f t="shared" si="6"/>
        <v>4.2462491541645705E-3</v>
      </c>
    </row>
    <row r="398" spans="1:3" x14ac:dyDescent="0.35">
      <c r="A398" s="1">
        <v>42163</v>
      </c>
      <c r="B398">
        <v>39.197211000000003</v>
      </c>
      <c r="C398">
        <f t="shared" si="6"/>
        <v>-8.9709195936380232E-3</v>
      </c>
    </row>
    <row r="399" spans="1:3" x14ac:dyDescent="0.35">
      <c r="A399" s="1">
        <v>42160</v>
      </c>
      <c r="B399">
        <v>39.550427999999997</v>
      </c>
      <c r="C399">
        <f t="shared" si="6"/>
        <v>-5.6895626598839743E-3</v>
      </c>
    </row>
    <row r="400" spans="1:3" x14ac:dyDescent="0.35">
      <c r="A400" s="1">
        <v>42159</v>
      </c>
      <c r="B400">
        <v>39.776094000000001</v>
      </c>
      <c r="C400">
        <f t="shared" si="6"/>
        <v>-1.3718911760339906E-2</v>
      </c>
    </row>
    <row r="401" spans="1:3" x14ac:dyDescent="0.35">
      <c r="A401" s="1">
        <v>42158</v>
      </c>
      <c r="B401">
        <v>40.325538999999999</v>
      </c>
      <c r="C401">
        <f t="shared" si="6"/>
        <v>-2.4333973515751014E-4</v>
      </c>
    </row>
    <row r="402" spans="1:3" x14ac:dyDescent="0.35">
      <c r="A402" s="1">
        <v>42157</v>
      </c>
      <c r="B402">
        <v>40.335352999999998</v>
      </c>
      <c r="C402">
        <f t="shared" si="6"/>
        <v>4.6325151724680652E-3</v>
      </c>
    </row>
    <row r="403" spans="1:3" x14ac:dyDescent="0.35">
      <c r="A403" s="1">
        <v>42156</v>
      </c>
      <c r="B403">
        <v>40.148930999999997</v>
      </c>
      <c r="C403">
        <f t="shared" si="6"/>
        <v>-6.5765599087113467E-3</v>
      </c>
    </row>
    <row r="404" spans="1:3" x14ac:dyDescent="0.35">
      <c r="A404" s="1">
        <v>42153</v>
      </c>
      <c r="B404">
        <v>40.413843</v>
      </c>
      <c r="C404">
        <f t="shared" si="6"/>
        <v>-1.3503998216159286E-2</v>
      </c>
    </row>
    <row r="405" spans="1:3" x14ac:dyDescent="0.35">
      <c r="A405" s="1">
        <v>42152</v>
      </c>
      <c r="B405">
        <v>40.963293</v>
      </c>
      <c r="C405">
        <f t="shared" si="6"/>
        <v>-2.0389521525919961E-2</v>
      </c>
    </row>
    <row r="406" spans="1:3" x14ac:dyDescent="0.35">
      <c r="A406" s="1">
        <v>42151</v>
      </c>
      <c r="B406">
        <v>41.807088</v>
      </c>
      <c r="C406">
        <f t="shared" si="6"/>
        <v>1.2991792437465665E-2</v>
      </c>
    </row>
    <row r="407" spans="1:3" x14ac:dyDescent="0.35">
      <c r="A407" s="1">
        <v>42150</v>
      </c>
      <c r="B407">
        <v>41.267451999999999</v>
      </c>
      <c r="C407">
        <f t="shared" si="6"/>
        <v>-1.0406882620999397E-2</v>
      </c>
    </row>
    <row r="408" spans="1:3" x14ac:dyDescent="0.35">
      <c r="A408" s="1">
        <v>42146</v>
      </c>
      <c r="B408">
        <v>41.699159999999999</v>
      </c>
      <c r="C408">
        <f t="shared" si="6"/>
        <v>4.2442833936678559E-3</v>
      </c>
    </row>
    <row r="409" spans="1:3" x14ac:dyDescent="0.35">
      <c r="A409" s="1">
        <v>42145</v>
      </c>
      <c r="B409">
        <v>41.522551999999997</v>
      </c>
      <c r="C409">
        <f t="shared" si="6"/>
        <v>-6.8291932101340611E-3</v>
      </c>
    </row>
    <row r="410" spans="1:3" x14ac:dyDescent="0.35">
      <c r="A410" s="1">
        <v>42144</v>
      </c>
      <c r="B410">
        <v>41.807088</v>
      </c>
      <c r="C410">
        <f t="shared" si="6"/>
        <v>5.6484362204929431E-3</v>
      </c>
    </row>
    <row r="411" spans="1:3" x14ac:dyDescent="0.35">
      <c r="A411" s="1">
        <v>42143</v>
      </c>
      <c r="B411">
        <v>41.571609000000002</v>
      </c>
      <c r="C411">
        <f t="shared" si="6"/>
        <v>-6.1176962707291983E-3</v>
      </c>
    </row>
    <row r="412" spans="1:3" x14ac:dyDescent="0.35">
      <c r="A412" s="1">
        <v>42142</v>
      </c>
      <c r="B412">
        <v>41.826711000000003</v>
      </c>
      <c r="C412">
        <f t="shared" si="6"/>
        <v>1.393667349103868E-2</v>
      </c>
    </row>
    <row r="413" spans="1:3" x14ac:dyDescent="0.35">
      <c r="A413" s="1">
        <v>42139</v>
      </c>
      <c r="B413">
        <v>41.247829000000003</v>
      </c>
      <c r="C413">
        <f t="shared" si="6"/>
        <v>-2.3780242168250769E-4</v>
      </c>
    </row>
    <row r="414" spans="1:3" x14ac:dyDescent="0.35">
      <c r="A414" s="1">
        <v>42138</v>
      </c>
      <c r="B414">
        <v>41.257638999999998</v>
      </c>
      <c r="C414">
        <f t="shared" si="6"/>
        <v>5.7238018848554534E-3</v>
      </c>
    </row>
    <row r="415" spans="1:3" x14ac:dyDescent="0.35">
      <c r="A415" s="1">
        <v>42137</v>
      </c>
      <c r="B415">
        <v>41.022162999999999</v>
      </c>
      <c r="C415">
        <f t="shared" si="6"/>
        <v>-2.3888758760795994E-3</v>
      </c>
    </row>
    <row r="416" spans="1:3" x14ac:dyDescent="0.35">
      <c r="A416" s="1">
        <v>42136</v>
      </c>
      <c r="B416">
        <v>41.120277000000002</v>
      </c>
      <c r="C416">
        <f t="shared" si="6"/>
        <v>-1.6799158707972238E-2</v>
      </c>
    </row>
    <row r="417" spans="1:3" x14ac:dyDescent="0.35">
      <c r="A417" s="1">
        <v>42135</v>
      </c>
      <c r="B417">
        <v>41.816898000000002</v>
      </c>
      <c r="C417">
        <f t="shared" si="6"/>
        <v>2.8195314965427333E-3</v>
      </c>
    </row>
    <row r="418" spans="1:3" x14ac:dyDescent="0.35">
      <c r="A418" s="1">
        <v>42132</v>
      </c>
      <c r="B418">
        <v>41.699159999999999</v>
      </c>
      <c r="C418">
        <f t="shared" si="6"/>
        <v>1.6607743857959073E-2</v>
      </c>
    </row>
    <row r="419" spans="1:3" x14ac:dyDescent="0.35">
      <c r="A419" s="1">
        <v>42131</v>
      </c>
      <c r="B419">
        <v>41.012349999999998</v>
      </c>
      <c r="C419">
        <f t="shared" si="6"/>
        <v>5.0365635563212642E-3</v>
      </c>
    </row>
    <row r="420" spans="1:3" x14ac:dyDescent="0.35">
      <c r="A420" s="1">
        <v>42130</v>
      </c>
      <c r="B420">
        <v>40.806308000000001</v>
      </c>
      <c r="C420">
        <f t="shared" si="6"/>
        <v>0</v>
      </c>
    </row>
    <row r="421" spans="1:3" x14ac:dyDescent="0.35">
      <c r="A421" s="1">
        <v>42129</v>
      </c>
      <c r="B421">
        <v>40.806308000000001</v>
      </c>
      <c r="C421">
        <f t="shared" si="6"/>
        <v>-8.380226709454654E-3</v>
      </c>
    </row>
    <row r="422" spans="1:3" x14ac:dyDescent="0.35">
      <c r="A422" s="1">
        <v>42128</v>
      </c>
      <c r="B422">
        <v>41.149711000000003</v>
      </c>
      <c r="C422">
        <f t="shared" si="6"/>
        <v>2.6261612126067743E-3</v>
      </c>
    </row>
    <row r="423" spans="1:3" x14ac:dyDescent="0.35">
      <c r="A423" s="1">
        <v>42125</v>
      </c>
      <c r="B423">
        <v>41.041786999999999</v>
      </c>
      <c r="C423">
        <f t="shared" si="6"/>
        <v>1.1057876263014955E-2</v>
      </c>
    </row>
    <row r="424" spans="1:3" x14ac:dyDescent="0.35">
      <c r="A424" s="1">
        <v>42124</v>
      </c>
      <c r="B424">
        <v>40.590451999999999</v>
      </c>
      <c r="C424">
        <f t="shared" si="6"/>
        <v>-1.4160816576578059E-2</v>
      </c>
    </row>
    <row r="425" spans="1:3" x14ac:dyDescent="0.35">
      <c r="A425" s="1">
        <v>42123</v>
      </c>
      <c r="B425">
        <v>41.169334999999997</v>
      </c>
      <c r="C425">
        <f t="shared" si="6"/>
        <v>-5.22940424911614E-3</v>
      </c>
    </row>
    <row r="426" spans="1:3" x14ac:dyDescent="0.35">
      <c r="A426" s="1">
        <v>42122</v>
      </c>
      <c r="B426">
        <v>41.385190000000001</v>
      </c>
      <c r="C426">
        <f t="shared" si="6"/>
        <v>4.7528766364970726E-3</v>
      </c>
    </row>
    <row r="427" spans="1:3" x14ac:dyDescent="0.35">
      <c r="A427" s="1">
        <v>42121</v>
      </c>
      <c r="B427">
        <v>41.188958</v>
      </c>
      <c r="C427">
        <f t="shared" si="6"/>
        <v>-1.2075489776548348E-2</v>
      </c>
    </row>
    <row r="428" spans="1:3" x14ac:dyDescent="0.35">
      <c r="A428" s="1">
        <v>42118</v>
      </c>
      <c r="B428">
        <v>41.689349999999997</v>
      </c>
      <c r="C428">
        <f t="shared" si="6"/>
        <v>-3.0548157112446255E-3</v>
      </c>
    </row>
    <row r="429" spans="1:3" x14ac:dyDescent="0.35">
      <c r="A429" s="1">
        <v>42117</v>
      </c>
      <c r="B429">
        <v>41.816898000000002</v>
      </c>
      <c r="C429">
        <f t="shared" si="6"/>
        <v>-2.1094557528924221E-3</v>
      </c>
    </row>
    <row r="430" spans="1:3" x14ac:dyDescent="0.35">
      <c r="A430" s="1">
        <v>42116</v>
      </c>
      <c r="B430">
        <v>41.905202000000003</v>
      </c>
      <c r="C430">
        <f t="shared" si="6"/>
        <v>-4.2056326092216201E-3</v>
      </c>
    </row>
    <row r="431" spans="1:3" x14ac:dyDescent="0.35">
      <c r="A431" s="1">
        <v>42115</v>
      </c>
      <c r="B431">
        <v>42.081811000000002</v>
      </c>
      <c r="C431">
        <f t="shared" si="6"/>
        <v>-6.9702645870500547E-3</v>
      </c>
    </row>
    <row r="432" spans="1:3" x14ac:dyDescent="0.35">
      <c r="A432" s="1">
        <v>42114</v>
      </c>
      <c r="B432">
        <v>42.376156999999999</v>
      </c>
      <c r="C432">
        <f t="shared" si="6"/>
        <v>4.8740743507799502E-3</v>
      </c>
    </row>
    <row r="433" spans="1:3" x14ac:dyDescent="0.35">
      <c r="A433" s="1">
        <v>42111</v>
      </c>
      <c r="B433">
        <v>42.170115000000003</v>
      </c>
      <c r="C433">
        <f t="shared" si="6"/>
        <v>-3.4839547709331281E-3</v>
      </c>
    </row>
    <row r="434" spans="1:3" x14ac:dyDescent="0.35">
      <c r="A434" s="1">
        <v>42110</v>
      </c>
      <c r="B434">
        <v>42.31729</v>
      </c>
      <c r="C434">
        <f t="shared" si="6"/>
        <v>-5.7796904191551122E-3</v>
      </c>
    </row>
    <row r="435" spans="1:3" x14ac:dyDescent="0.35">
      <c r="A435" s="1">
        <v>42109</v>
      </c>
      <c r="B435">
        <v>42.562578999999999</v>
      </c>
      <c r="C435">
        <f t="shared" si="6"/>
        <v>7.1718397775023127E-3</v>
      </c>
    </row>
    <row r="436" spans="1:3" x14ac:dyDescent="0.35">
      <c r="A436" s="1">
        <v>42108</v>
      </c>
      <c r="B436">
        <v>42.258419000000004</v>
      </c>
      <c r="C436">
        <f t="shared" si="6"/>
        <v>6.9674293323817172E-4</v>
      </c>
    </row>
    <row r="437" spans="1:3" x14ac:dyDescent="0.35">
      <c r="A437" s="1">
        <v>42107</v>
      </c>
      <c r="B437">
        <v>42.228985999999999</v>
      </c>
      <c r="C437">
        <f t="shared" si="6"/>
        <v>-1.1779742128656722E-2</v>
      </c>
    </row>
    <row r="438" spans="1:3" x14ac:dyDescent="0.35">
      <c r="A438" s="1">
        <v>42104</v>
      </c>
      <c r="B438">
        <v>42.729374</v>
      </c>
      <c r="C438">
        <f t="shared" si="6"/>
        <v>2.4640898917633193E-2</v>
      </c>
    </row>
    <row r="439" spans="1:3" x14ac:dyDescent="0.35">
      <c r="A439" s="1">
        <v>42103</v>
      </c>
      <c r="B439">
        <v>41.689349999999997</v>
      </c>
      <c r="C439">
        <f t="shared" si="6"/>
        <v>5.4278130652588323E-3</v>
      </c>
    </row>
    <row r="440" spans="1:3" x14ac:dyDescent="0.35">
      <c r="A440" s="1">
        <v>42102</v>
      </c>
      <c r="B440">
        <v>41.463681000000001</v>
      </c>
      <c r="C440">
        <f t="shared" si="6"/>
        <v>-4.2502967275540524E-3</v>
      </c>
    </row>
    <row r="441" spans="1:3" x14ac:dyDescent="0.35">
      <c r="A441" s="1">
        <v>42101</v>
      </c>
      <c r="B441">
        <v>41.640289000000003</v>
      </c>
      <c r="C441">
        <f t="shared" si="6"/>
        <v>1.2089706359762788E-2</v>
      </c>
    </row>
    <row r="442" spans="1:3" x14ac:dyDescent="0.35">
      <c r="A442" s="1">
        <v>42100</v>
      </c>
      <c r="B442">
        <v>41.139901000000002</v>
      </c>
      <c r="C442">
        <f t="shared" si="6"/>
        <v>-2.8578057095158546E-3</v>
      </c>
    </row>
    <row r="443" spans="1:3" x14ac:dyDescent="0.35">
      <c r="A443" s="1">
        <v>42096</v>
      </c>
      <c r="B443">
        <v>41.257638999999998</v>
      </c>
      <c r="C443">
        <f t="shared" si="6"/>
        <v>1.5820094982063375E-2</v>
      </c>
    </row>
    <row r="444" spans="1:3" x14ac:dyDescent="0.35">
      <c r="A444" s="1">
        <v>42095</v>
      </c>
      <c r="B444">
        <v>40.610075000000002</v>
      </c>
      <c r="C444">
        <f t="shared" si="6"/>
        <v>-3.8582138517756839E-3</v>
      </c>
    </row>
    <row r="445" spans="1:3" x14ac:dyDescent="0.35">
      <c r="A445" s="1">
        <v>42094</v>
      </c>
      <c r="B445">
        <v>40.767060000000001</v>
      </c>
      <c r="C445">
        <f t="shared" si="6"/>
        <v>-4.0831665979867869E-3</v>
      </c>
    </row>
    <row r="446" spans="1:3" x14ac:dyDescent="0.35">
      <c r="A446" s="1">
        <v>42093</v>
      </c>
      <c r="B446">
        <v>40.933858999999998</v>
      </c>
      <c r="C446">
        <f t="shared" si="6"/>
        <v>1.4729238926901603E-2</v>
      </c>
    </row>
    <row r="447" spans="1:3" x14ac:dyDescent="0.35">
      <c r="A447" s="1">
        <v>42090</v>
      </c>
      <c r="B447">
        <v>40.335352999999998</v>
      </c>
      <c r="C447">
        <f t="shared" si="6"/>
        <v>1.2483285847498735E-2</v>
      </c>
    </row>
    <row r="448" spans="1:3" x14ac:dyDescent="0.35">
      <c r="A448" s="1">
        <v>42089</v>
      </c>
      <c r="B448">
        <v>39.834964999999997</v>
      </c>
      <c r="C448">
        <f t="shared" si="6"/>
        <v>-2.6990803134588968E-3</v>
      </c>
    </row>
    <row r="449" spans="1:3" x14ac:dyDescent="0.35">
      <c r="A449" s="1">
        <v>42088</v>
      </c>
      <c r="B449">
        <v>39.942627999999999</v>
      </c>
      <c r="C449">
        <f t="shared" si="6"/>
        <v>-6.8376109580808725E-3</v>
      </c>
    </row>
    <row r="450" spans="1:3" x14ac:dyDescent="0.35">
      <c r="A450" s="1">
        <v>42087</v>
      </c>
      <c r="B450">
        <v>40.216676</v>
      </c>
      <c r="C450">
        <f t="shared" si="6"/>
        <v>-2.6655434823417049E-2</v>
      </c>
    </row>
    <row r="451" spans="1:3" x14ac:dyDescent="0.35">
      <c r="A451" s="1">
        <v>42086</v>
      </c>
      <c r="B451">
        <v>41.303083999999998</v>
      </c>
      <c r="C451">
        <f t="shared" ref="C451:C514" si="7">LN(B451/B452)</f>
        <v>-2.3690339630450482E-4</v>
      </c>
    </row>
    <row r="452" spans="1:3" x14ac:dyDescent="0.35">
      <c r="A452" s="1">
        <v>42083</v>
      </c>
      <c r="B452">
        <v>41.312869999999997</v>
      </c>
      <c r="C452">
        <f t="shared" si="7"/>
        <v>0</v>
      </c>
    </row>
    <row r="453" spans="1:3" x14ac:dyDescent="0.35">
      <c r="A453" s="1">
        <v>42082</v>
      </c>
      <c r="B453">
        <v>41.312869999999997</v>
      </c>
      <c r="C453">
        <f t="shared" si="7"/>
        <v>2.1344690633105972E-3</v>
      </c>
    </row>
    <row r="454" spans="1:3" x14ac:dyDescent="0.35">
      <c r="A454" s="1">
        <v>42081</v>
      </c>
      <c r="B454">
        <v>41.224783000000002</v>
      </c>
      <c r="C454">
        <f t="shared" si="7"/>
        <v>1.2903334584384822E-2</v>
      </c>
    </row>
    <row r="455" spans="1:3" x14ac:dyDescent="0.35">
      <c r="A455" s="1">
        <v>42080</v>
      </c>
      <c r="B455">
        <v>40.696263000000002</v>
      </c>
      <c r="C455">
        <f t="shared" si="7"/>
        <v>-5.5162481811330656E-3</v>
      </c>
    </row>
    <row r="456" spans="1:3" x14ac:dyDescent="0.35">
      <c r="A456" s="1">
        <v>42079</v>
      </c>
      <c r="B456">
        <v>40.921374</v>
      </c>
      <c r="C456">
        <f t="shared" si="7"/>
        <v>2.2739314687898943E-2</v>
      </c>
    </row>
    <row r="457" spans="1:3" x14ac:dyDescent="0.35">
      <c r="A457" s="1">
        <v>42076</v>
      </c>
      <c r="B457">
        <v>40.001350000000002</v>
      </c>
      <c r="C457">
        <f t="shared" si="7"/>
        <v>-5.6118093705329825E-3</v>
      </c>
    </row>
    <row r="458" spans="1:3" x14ac:dyDescent="0.35">
      <c r="A458" s="1">
        <v>42075</v>
      </c>
      <c r="B458">
        <v>40.226461</v>
      </c>
      <c r="C458">
        <f t="shared" si="7"/>
        <v>6.1012876296241102E-3</v>
      </c>
    </row>
    <row r="459" spans="1:3" x14ac:dyDescent="0.35">
      <c r="A459" s="1">
        <v>42074</v>
      </c>
      <c r="B459">
        <v>39.981774999999999</v>
      </c>
      <c r="C459">
        <f t="shared" si="7"/>
        <v>5.4000578732212329E-3</v>
      </c>
    </row>
    <row r="460" spans="1:3" x14ac:dyDescent="0.35">
      <c r="A460" s="1">
        <v>42073</v>
      </c>
      <c r="B460">
        <v>39.766452999999998</v>
      </c>
      <c r="C460">
        <f t="shared" si="7"/>
        <v>-2.6953212639245532E-2</v>
      </c>
    </row>
    <row r="461" spans="1:3" x14ac:dyDescent="0.35">
      <c r="A461" s="1">
        <v>42072</v>
      </c>
      <c r="B461">
        <v>40.852862000000002</v>
      </c>
      <c r="C461">
        <f t="shared" si="7"/>
        <v>5.0439010846065847E-3</v>
      </c>
    </row>
    <row r="462" spans="1:3" x14ac:dyDescent="0.35">
      <c r="A462" s="1">
        <v>42069</v>
      </c>
      <c r="B462">
        <v>40.647323</v>
      </c>
      <c r="C462">
        <f t="shared" si="7"/>
        <v>-1.6478038817706677E-2</v>
      </c>
    </row>
    <row r="463" spans="1:3" x14ac:dyDescent="0.35">
      <c r="A463" s="1">
        <v>42068</v>
      </c>
      <c r="B463">
        <v>41.322659999999999</v>
      </c>
      <c r="C463">
        <f t="shared" si="7"/>
        <v>5.2244693789046557E-3</v>
      </c>
    </row>
    <row r="464" spans="1:3" x14ac:dyDescent="0.35">
      <c r="A464" s="1">
        <v>42067</v>
      </c>
      <c r="B464">
        <v>41.107334000000002</v>
      </c>
      <c r="C464">
        <f t="shared" si="7"/>
        <v>-6.1713703953919187E-3</v>
      </c>
    </row>
    <row r="465" spans="1:3" x14ac:dyDescent="0.35">
      <c r="A465" s="1">
        <v>42066</v>
      </c>
      <c r="B465">
        <v>41.361806999999999</v>
      </c>
      <c r="C465">
        <f t="shared" si="7"/>
        <v>-1.0357949900436999E-2</v>
      </c>
    </row>
    <row r="466" spans="1:3" x14ac:dyDescent="0.35">
      <c r="A466" s="1">
        <v>42065</v>
      </c>
      <c r="B466">
        <v>41.792456999999999</v>
      </c>
      <c r="C466">
        <f t="shared" si="7"/>
        <v>1.1541795002496209E-2</v>
      </c>
    </row>
    <row r="467" spans="1:3" x14ac:dyDescent="0.35">
      <c r="A467" s="1">
        <v>42062</v>
      </c>
      <c r="B467">
        <v>41.312869999999997</v>
      </c>
      <c r="C467">
        <f t="shared" si="7"/>
        <v>-3.5474114755595998E-3</v>
      </c>
    </row>
    <row r="468" spans="1:3" x14ac:dyDescent="0.35">
      <c r="A468" s="1">
        <v>42061</v>
      </c>
      <c r="B468">
        <v>41.459684000000003</v>
      </c>
      <c r="C468">
        <f t="shared" si="7"/>
        <v>3.7843148718640254E-3</v>
      </c>
    </row>
    <row r="469" spans="1:3" x14ac:dyDescent="0.35">
      <c r="A469" s="1">
        <v>42060</v>
      </c>
      <c r="B469">
        <v>41.303083999999998</v>
      </c>
      <c r="C469">
        <f t="shared" si="7"/>
        <v>3.3230398533462477E-3</v>
      </c>
    </row>
    <row r="470" spans="1:3" x14ac:dyDescent="0.35">
      <c r="A470" s="1">
        <v>42059</v>
      </c>
      <c r="B470">
        <v>41.166060000000002</v>
      </c>
      <c r="C470">
        <f t="shared" si="7"/>
        <v>7.8769196094901645E-3</v>
      </c>
    </row>
    <row r="471" spans="1:3" x14ac:dyDescent="0.35">
      <c r="A471" s="1">
        <v>42058</v>
      </c>
      <c r="B471">
        <v>40.843071999999999</v>
      </c>
      <c r="C471">
        <f t="shared" si="7"/>
        <v>-5.2581839158640691E-3</v>
      </c>
    </row>
    <row r="472" spans="1:3" x14ac:dyDescent="0.35">
      <c r="A472" s="1">
        <v>42055</v>
      </c>
      <c r="B472">
        <v>41.058397999999997</v>
      </c>
      <c r="C472">
        <f t="shared" si="7"/>
        <v>1.9254484364352054E-2</v>
      </c>
    </row>
    <row r="473" spans="1:3" x14ac:dyDescent="0.35">
      <c r="A473" s="1">
        <v>42054</v>
      </c>
      <c r="B473">
        <v>40.275402</v>
      </c>
      <c r="C473">
        <f t="shared" si="7"/>
        <v>-9.4328672489562924E-3</v>
      </c>
    </row>
    <row r="474" spans="1:3" x14ac:dyDescent="0.35">
      <c r="A474" s="1">
        <v>42053</v>
      </c>
      <c r="B474">
        <v>40.657111999999998</v>
      </c>
      <c r="C474">
        <f t="shared" si="7"/>
        <v>2.4861139128184197E-2</v>
      </c>
    </row>
    <row r="475" spans="1:3" x14ac:dyDescent="0.35">
      <c r="A475" s="1">
        <v>42052</v>
      </c>
      <c r="B475">
        <v>39.658791000000001</v>
      </c>
      <c r="C475">
        <f t="shared" si="7"/>
        <v>9.1732123156104354E-3</v>
      </c>
    </row>
    <row r="476" spans="1:3" x14ac:dyDescent="0.35">
      <c r="A476" s="1">
        <v>42048</v>
      </c>
      <c r="B476">
        <v>39.296655999999999</v>
      </c>
      <c r="C476">
        <f t="shared" si="7"/>
        <v>3.2431369389889597E-3</v>
      </c>
    </row>
    <row r="477" spans="1:3" x14ac:dyDescent="0.35">
      <c r="A477" s="1">
        <v>42047</v>
      </c>
      <c r="B477">
        <v>39.169418</v>
      </c>
      <c r="C477">
        <f t="shared" si="7"/>
        <v>1.7391722108613464E-2</v>
      </c>
    </row>
    <row r="478" spans="1:3" x14ac:dyDescent="0.35">
      <c r="A478" s="1">
        <v>42046</v>
      </c>
      <c r="B478">
        <v>38.494084000000001</v>
      </c>
      <c r="C478">
        <f t="shared" si="7"/>
        <v>-8.6075534824541326E-3</v>
      </c>
    </row>
    <row r="479" spans="1:3" x14ac:dyDescent="0.35">
      <c r="A479" s="1">
        <v>42045</v>
      </c>
      <c r="B479">
        <v>38.826853999999997</v>
      </c>
      <c r="C479">
        <f t="shared" si="7"/>
        <v>1.6008394916981191E-2</v>
      </c>
    </row>
    <row r="480" spans="1:3" x14ac:dyDescent="0.35">
      <c r="A480" s="1">
        <v>42044</v>
      </c>
      <c r="B480">
        <v>38.210247000000003</v>
      </c>
      <c r="C480">
        <f t="shared" si="7"/>
        <v>-7.6550300082307687E-3</v>
      </c>
    </row>
    <row r="481" spans="1:3" x14ac:dyDescent="0.35">
      <c r="A481" s="1">
        <v>42041</v>
      </c>
      <c r="B481">
        <v>38.503869999999999</v>
      </c>
      <c r="C481">
        <f t="shared" si="7"/>
        <v>-4.8180190800222724E-3</v>
      </c>
    </row>
    <row r="482" spans="1:3" x14ac:dyDescent="0.35">
      <c r="A482" s="1">
        <v>42040</v>
      </c>
      <c r="B482">
        <v>38.689830000000001</v>
      </c>
      <c r="C482">
        <f t="shared" si="7"/>
        <v>1.0681627761053842E-2</v>
      </c>
    </row>
    <row r="483" spans="1:3" x14ac:dyDescent="0.35">
      <c r="A483" s="1">
        <v>42039</v>
      </c>
      <c r="B483">
        <v>38.278759000000001</v>
      </c>
      <c r="C483">
        <f t="shared" si="7"/>
        <v>-1.2955813864033137E-2</v>
      </c>
    </row>
    <row r="484" spans="1:3" x14ac:dyDescent="0.35">
      <c r="A484" s="1">
        <v>42038</v>
      </c>
      <c r="B484">
        <v>38.777918</v>
      </c>
      <c r="C484">
        <f t="shared" si="7"/>
        <v>2.3752877450280697E-2</v>
      </c>
    </row>
    <row r="485" spans="1:3" x14ac:dyDescent="0.35">
      <c r="A485" s="1">
        <v>42037</v>
      </c>
      <c r="B485">
        <v>37.867683999999997</v>
      </c>
      <c r="C485">
        <f t="shared" si="7"/>
        <v>2.4065995470282597E-2</v>
      </c>
    </row>
    <row r="486" spans="1:3" x14ac:dyDescent="0.35">
      <c r="A486" s="1">
        <v>42034</v>
      </c>
      <c r="B486">
        <v>36.967238999999999</v>
      </c>
      <c r="C486">
        <f t="shared" si="7"/>
        <v>-1.810355595990016E-2</v>
      </c>
    </row>
    <row r="487" spans="1:3" x14ac:dyDescent="0.35">
      <c r="A487" s="1">
        <v>42033</v>
      </c>
      <c r="B487">
        <v>37.642572000000001</v>
      </c>
      <c r="C487">
        <f t="shared" si="7"/>
        <v>1.2032548974907046E-2</v>
      </c>
    </row>
    <row r="488" spans="1:3" x14ac:dyDescent="0.35">
      <c r="A488" s="1">
        <v>42032</v>
      </c>
      <c r="B488">
        <v>37.192349999999998</v>
      </c>
      <c r="C488">
        <f t="shared" si="7"/>
        <v>-1.9544608215598985E-2</v>
      </c>
    </row>
    <row r="489" spans="1:3" x14ac:dyDescent="0.35">
      <c r="A489" s="1">
        <v>42031</v>
      </c>
      <c r="B489">
        <v>37.926409999999997</v>
      </c>
      <c r="C489">
        <f t="shared" si="7"/>
        <v>-1.0269707719905022E-2</v>
      </c>
    </row>
    <row r="490" spans="1:3" x14ac:dyDescent="0.35">
      <c r="A490" s="1">
        <v>42030</v>
      </c>
      <c r="B490">
        <v>38.317909999999998</v>
      </c>
      <c r="C490">
        <f t="shared" si="7"/>
        <v>8.722485596004876E-3</v>
      </c>
    </row>
    <row r="491" spans="1:3" x14ac:dyDescent="0.35">
      <c r="A491" s="1">
        <v>42027</v>
      </c>
      <c r="B491">
        <v>37.985135999999997</v>
      </c>
      <c r="C491">
        <f t="shared" si="7"/>
        <v>-2.1413009890748853E-2</v>
      </c>
    </row>
    <row r="492" spans="1:3" x14ac:dyDescent="0.35">
      <c r="A492" s="1">
        <v>42026</v>
      </c>
      <c r="B492">
        <v>38.807282999999998</v>
      </c>
      <c r="C492">
        <f t="shared" si="7"/>
        <v>3.8303163240842854E-2</v>
      </c>
    </row>
    <row r="493" spans="1:3" x14ac:dyDescent="0.35">
      <c r="A493" s="1">
        <v>42025</v>
      </c>
      <c r="B493">
        <v>37.348948999999998</v>
      </c>
      <c r="C493">
        <f t="shared" si="7"/>
        <v>6.0454749896307206E-3</v>
      </c>
    </row>
    <row r="494" spans="1:3" x14ac:dyDescent="0.35">
      <c r="A494" s="1">
        <v>42024</v>
      </c>
      <c r="B494">
        <v>37.123837999999999</v>
      </c>
      <c r="C494">
        <f t="shared" si="7"/>
        <v>-8.4012115506753322E-3</v>
      </c>
    </row>
    <row r="495" spans="1:3" x14ac:dyDescent="0.35">
      <c r="A495" s="1">
        <v>42020</v>
      </c>
      <c r="B495">
        <v>37.437036999999997</v>
      </c>
      <c r="C495">
        <f t="shared" si="7"/>
        <v>6.2943295348830532E-3</v>
      </c>
    </row>
    <row r="496" spans="1:3" x14ac:dyDescent="0.35">
      <c r="A496" s="1">
        <v>42019</v>
      </c>
      <c r="B496">
        <v>37.202136000000003</v>
      </c>
      <c r="C496">
        <f t="shared" si="7"/>
        <v>-2.7249712682674062E-2</v>
      </c>
    </row>
    <row r="497" spans="1:3" x14ac:dyDescent="0.35">
      <c r="A497" s="1">
        <v>42018</v>
      </c>
      <c r="B497">
        <v>38.229821999999999</v>
      </c>
      <c r="C497">
        <f t="shared" si="7"/>
        <v>-1.246672793151124E-2</v>
      </c>
    </row>
    <row r="498" spans="1:3" x14ac:dyDescent="0.35">
      <c r="A498" s="1">
        <v>42017</v>
      </c>
      <c r="B498">
        <v>38.709406000000001</v>
      </c>
      <c r="C498">
        <f t="shared" si="7"/>
        <v>-1.4060016541464701E-2</v>
      </c>
    </row>
    <row r="499" spans="1:3" x14ac:dyDescent="0.35">
      <c r="A499" s="1">
        <v>42016</v>
      </c>
      <c r="B499">
        <v>39.257505000000002</v>
      </c>
      <c r="C499">
        <f t="shared" si="7"/>
        <v>-1.1896048169497582E-2</v>
      </c>
    </row>
    <row r="500" spans="1:3" x14ac:dyDescent="0.35">
      <c r="A500" s="1">
        <v>42013</v>
      </c>
      <c r="B500">
        <v>39.727302999999999</v>
      </c>
      <c r="C500">
        <f t="shared" si="7"/>
        <v>-7.3637830080234548E-3</v>
      </c>
    </row>
    <row r="501" spans="1:3" x14ac:dyDescent="0.35">
      <c r="A501" s="1">
        <v>42012</v>
      </c>
      <c r="B501">
        <v>40.020926000000003</v>
      </c>
      <c r="C501">
        <f t="shared" si="7"/>
        <v>2.953432609594004E-2</v>
      </c>
    </row>
    <row r="502" spans="1:3" x14ac:dyDescent="0.35">
      <c r="A502" s="1">
        <v>42011</v>
      </c>
      <c r="B502">
        <v>38.856219000000003</v>
      </c>
      <c r="C502">
        <f t="shared" si="7"/>
        <v>1.3184776306555197E-2</v>
      </c>
    </row>
    <row r="503" spans="1:3" x14ac:dyDescent="0.35">
      <c r="A503" s="1">
        <v>42010</v>
      </c>
      <c r="B503">
        <v>38.347270999999999</v>
      </c>
      <c r="C503">
        <f t="shared" si="7"/>
        <v>-1.5700459648756274E-2</v>
      </c>
    </row>
    <row r="504" spans="1:3" x14ac:dyDescent="0.35">
      <c r="A504" s="1">
        <v>42009</v>
      </c>
      <c r="B504">
        <v>38.954092000000003</v>
      </c>
      <c r="C504">
        <f t="shared" si="7"/>
        <v>-1.8915497803369288E-2</v>
      </c>
    </row>
    <row r="505" spans="1:3" x14ac:dyDescent="0.35">
      <c r="A505" s="1">
        <v>42006</v>
      </c>
      <c r="B505">
        <v>39.697941</v>
      </c>
      <c r="C505">
        <f t="shared" si="7"/>
        <v>-6.8795113684753731E-3</v>
      </c>
    </row>
    <row r="506" spans="1:3" x14ac:dyDescent="0.35">
      <c r="A506" s="1">
        <v>42004</v>
      </c>
      <c r="B506">
        <v>39.971984999999997</v>
      </c>
      <c r="C506">
        <f t="shared" si="7"/>
        <v>-1.0448405966933617E-2</v>
      </c>
    </row>
    <row r="507" spans="1:3" x14ac:dyDescent="0.35">
      <c r="A507" s="1">
        <v>42003</v>
      </c>
      <c r="B507">
        <v>40.391818000000001</v>
      </c>
      <c r="C507">
        <f t="shared" si="7"/>
        <v>9.6727236989891513E-4</v>
      </c>
    </row>
    <row r="508" spans="1:3" x14ac:dyDescent="0.35">
      <c r="A508" s="1">
        <v>42002</v>
      </c>
      <c r="B508">
        <v>40.352767</v>
      </c>
      <c r="C508">
        <f t="shared" si="7"/>
        <v>-1.2090247854628883E-3</v>
      </c>
    </row>
    <row r="509" spans="1:3" x14ac:dyDescent="0.35">
      <c r="A509" s="1">
        <v>41999</v>
      </c>
      <c r="B509">
        <v>40.401584</v>
      </c>
      <c r="C509">
        <f t="shared" si="7"/>
        <v>6.0598941792524806E-3</v>
      </c>
    </row>
    <row r="510" spans="1:3" x14ac:dyDescent="0.35">
      <c r="A510" s="1">
        <v>41997</v>
      </c>
      <c r="B510">
        <v>40.157494999999997</v>
      </c>
      <c r="C510">
        <f t="shared" si="7"/>
        <v>-5.8181417636886164E-3</v>
      </c>
    </row>
    <row r="511" spans="1:3" x14ac:dyDescent="0.35">
      <c r="A511" s="1">
        <v>41996</v>
      </c>
      <c r="B511">
        <v>40.391818000000001</v>
      </c>
      <c r="C511">
        <f t="shared" si="7"/>
        <v>-1.2252474161881324E-2</v>
      </c>
    </row>
    <row r="512" spans="1:3" x14ac:dyDescent="0.35">
      <c r="A512" s="1">
        <v>41995</v>
      </c>
      <c r="B512">
        <v>40.889761999999997</v>
      </c>
      <c r="C512">
        <f t="shared" si="7"/>
        <v>1.2010721746317487E-2</v>
      </c>
    </row>
    <row r="513" spans="1:3" x14ac:dyDescent="0.35">
      <c r="A513" s="1">
        <v>41992</v>
      </c>
      <c r="B513">
        <v>40.401584</v>
      </c>
      <c r="C513">
        <f t="shared" si="7"/>
        <v>1.656958913697882E-2</v>
      </c>
    </row>
    <row r="514" spans="1:3" x14ac:dyDescent="0.35">
      <c r="A514" s="1">
        <v>41991</v>
      </c>
      <c r="B514">
        <v>39.737662</v>
      </c>
      <c r="C514">
        <f t="shared" si="7"/>
        <v>2.3366761876357844E-2</v>
      </c>
    </row>
    <row r="515" spans="1:3" x14ac:dyDescent="0.35">
      <c r="A515" s="1">
        <v>41990</v>
      </c>
      <c r="B515">
        <v>38.819885999999997</v>
      </c>
      <c r="C515">
        <f t="shared" ref="C515:C578" si="8">LN(B515/B516)</f>
        <v>3.2982603433212881E-2</v>
      </c>
    </row>
    <row r="516" spans="1:3" x14ac:dyDescent="0.35">
      <c r="A516" s="1">
        <v>41989</v>
      </c>
      <c r="B516">
        <v>37.560389999999998</v>
      </c>
      <c r="C516">
        <f t="shared" si="8"/>
        <v>-5.4439373565388334E-3</v>
      </c>
    </row>
    <row r="517" spans="1:3" x14ac:dyDescent="0.35">
      <c r="A517" s="1">
        <v>41988</v>
      </c>
      <c r="B517">
        <v>37.765424000000003</v>
      </c>
      <c r="C517">
        <f t="shared" si="8"/>
        <v>-2.6532180484873304E-2</v>
      </c>
    </row>
    <row r="518" spans="1:3" x14ac:dyDescent="0.35">
      <c r="A518" s="1">
        <v>41985</v>
      </c>
      <c r="B518">
        <v>38.780833999999999</v>
      </c>
      <c r="C518">
        <f t="shared" si="8"/>
        <v>-2.2405671497563555E-2</v>
      </c>
    </row>
    <row r="519" spans="1:3" x14ac:dyDescent="0.35">
      <c r="A519" s="1">
        <v>41984</v>
      </c>
      <c r="B519">
        <v>39.659551999999998</v>
      </c>
      <c r="C519">
        <f t="shared" si="8"/>
        <v>6.9169859980299309E-3</v>
      </c>
    </row>
    <row r="520" spans="1:3" x14ac:dyDescent="0.35">
      <c r="A520" s="1">
        <v>41983</v>
      </c>
      <c r="B520">
        <v>39.386173999999997</v>
      </c>
      <c r="C520">
        <f t="shared" si="8"/>
        <v>-2.5937356976923669E-2</v>
      </c>
    </row>
    <row r="521" spans="1:3" x14ac:dyDescent="0.35">
      <c r="A521" s="1">
        <v>41982</v>
      </c>
      <c r="B521">
        <v>40.421111000000003</v>
      </c>
      <c r="C521">
        <f t="shared" si="8"/>
        <v>-2.6534050601854423E-3</v>
      </c>
    </row>
    <row r="522" spans="1:3" x14ac:dyDescent="0.35">
      <c r="A522" s="1">
        <v>41981</v>
      </c>
      <c r="B522">
        <v>40.528506999999998</v>
      </c>
      <c r="C522">
        <f t="shared" si="8"/>
        <v>-1.8852756471788915E-2</v>
      </c>
    </row>
    <row r="523" spans="1:3" x14ac:dyDescent="0.35">
      <c r="A523" s="1">
        <v>41978</v>
      </c>
      <c r="B523">
        <v>41.299829000000003</v>
      </c>
      <c r="C523">
        <f t="shared" si="8"/>
        <v>7.0943127863252282E-4</v>
      </c>
    </row>
    <row r="524" spans="1:3" x14ac:dyDescent="0.35">
      <c r="A524" s="1">
        <v>41977</v>
      </c>
      <c r="B524">
        <v>41.270539999999997</v>
      </c>
      <c r="C524">
        <f t="shared" si="8"/>
        <v>9.4678896405039307E-4</v>
      </c>
    </row>
    <row r="525" spans="1:3" x14ac:dyDescent="0.35">
      <c r="A525" s="1">
        <v>41976</v>
      </c>
      <c r="B525">
        <v>41.231484000000002</v>
      </c>
      <c r="C525">
        <f t="shared" si="8"/>
        <v>5.9375344713006551E-3</v>
      </c>
    </row>
    <row r="526" spans="1:3" x14ac:dyDescent="0.35">
      <c r="A526" s="1">
        <v>41975</v>
      </c>
      <c r="B526">
        <v>40.987395999999997</v>
      </c>
      <c r="C526">
        <f t="shared" si="8"/>
        <v>9.3335465586607443E-3</v>
      </c>
    </row>
    <row r="527" spans="1:3" x14ac:dyDescent="0.35">
      <c r="A527" s="1">
        <v>41974</v>
      </c>
      <c r="B527">
        <v>40.606617999999997</v>
      </c>
      <c r="C527">
        <f t="shared" si="8"/>
        <v>-2.7275529094472253E-2</v>
      </c>
    </row>
    <row r="528" spans="1:3" x14ac:dyDescent="0.35">
      <c r="A528" s="1">
        <v>41971</v>
      </c>
      <c r="B528">
        <v>41.729427999999999</v>
      </c>
      <c r="C528">
        <f t="shared" si="8"/>
        <v>0</v>
      </c>
    </row>
    <row r="529" spans="1:3" x14ac:dyDescent="0.35">
      <c r="A529" s="1">
        <v>41969</v>
      </c>
      <c r="B529">
        <v>41.729427999999999</v>
      </c>
      <c r="C529">
        <f t="shared" si="8"/>
        <v>7.0222113482084627E-4</v>
      </c>
    </row>
    <row r="530" spans="1:3" x14ac:dyDescent="0.35">
      <c r="A530" s="1">
        <v>41968</v>
      </c>
      <c r="B530">
        <v>41.700135000000003</v>
      </c>
      <c r="C530">
        <f t="shared" si="8"/>
        <v>1.0828720396501346E-2</v>
      </c>
    </row>
    <row r="531" spans="1:3" x14ac:dyDescent="0.35">
      <c r="A531" s="1">
        <v>41967</v>
      </c>
      <c r="B531">
        <v>41.251012000000003</v>
      </c>
      <c r="C531">
        <f t="shared" si="8"/>
        <v>0</v>
      </c>
    </row>
    <row r="532" spans="1:3" x14ac:dyDescent="0.35">
      <c r="A532" s="1">
        <v>41964</v>
      </c>
      <c r="B532">
        <v>41.251012000000003</v>
      </c>
      <c r="C532">
        <f t="shared" si="8"/>
        <v>2.3710876929457458E-2</v>
      </c>
    </row>
    <row r="533" spans="1:3" x14ac:dyDescent="0.35">
      <c r="A533" s="1">
        <v>41963</v>
      </c>
      <c r="B533">
        <v>40.284419</v>
      </c>
      <c r="C533">
        <f t="shared" si="8"/>
        <v>1.1211415427469345E-2</v>
      </c>
    </row>
    <row r="534" spans="1:3" x14ac:dyDescent="0.35">
      <c r="A534" s="1">
        <v>41962</v>
      </c>
      <c r="B534">
        <v>39.835296</v>
      </c>
      <c r="C534">
        <f t="shared" si="8"/>
        <v>0</v>
      </c>
    </row>
    <row r="535" spans="1:3" x14ac:dyDescent="0.35">
      <c r="A535" s="1">
        <v>41961</v>
      </c>
      <c r="B535">
        <v>39.835296</v>
      </c>
      <c r="C535">
        <f t="shared" si="8"/>
        <v>-1.0726644064119193E-2</v>
      </c>
    </row>
    <row r="536" spans="1:3" x14ac:dyDescent="0.35">
      <c r="A536" s="1">
        <v>41960</v>
      </c>
      <c r="B536">
        <v>40.264895000000003</v>
      </c>
      <c r="C536">
        <f t="shared" si="8"/>
        <v>-7.9700382253881583E-3</v>
      </c>
    </row>
    <row r="537" spans="1:3" x14ac:dyDescent="0.35">
      <c r="A537" s="1">
        <v>41957</v>
      </c>
      <c r="B537">
        <v>40.587090000000003</v>
      </c>
      <c r="C537">
        <f t="shared" si="8"/>
        <v>2.890831245396362E-3</v>
      </c>
    </row>
    <row r="538" spans="1:3" x14ac:dyDescent="0.35">
      <c r="A538" s="1">
        <v>41956</v>
      </c>
      <c r="B538">
        <v>40.469929</v>
      </c>
      <c r="C538">
        <f t="shared" si="8"/>
        <v>0</v>
      </c>
    </row>
    <row r="539" spans="1:3" x14ac:dyDescent="0.35">
      <c r="A539" s="1">
        <v>41955</v>
      </c>
      <c r="B539">
        <v>40.469929</v>
      </c>
      <c r="C539">
        <f t="shared" si="8"/>
        <v>-5.0535143696067587E-3</v>
      </c>
    </row>
    <row r="540" spans="1:3" x14ac:dyDescent="0.35">
      <c r="A540" s="1">
        <v>41954</v>
      </c>
      <c r="B540">
        <v>40.674962000000001</v>
      </c>
      <c r="C540">
        <f t="shared" si="8"/>
        <v>3.1253981755871934E-3</v>
      </c>
    </row>
    <row r="541" spans="1:3" x14ac:dyDescent="0.35">
      <c r="A541" s="1">
        <v>41953</v>
      </c>
      <c r="B541">
        <v>40.548034999999999</v>
      </c>
      <c r="C541">
        <f t="shared" si="8"/>
        <v>1.455273783063246E-2</v>
      </c>
    </row>
    <row r="542" spans="1:3" x14ac:dyDescent="0.35">
      <c r="A542" s="1">
        <v>41950</v>
      </c>
      <c r="B542">
        <v>39.962223000000002</v>
      </c>
      <c r="C542">
        <f t="shared" si="8"/>
        <v>-1.0692656840064818E-2</v>
      </c>
    </row>
    <row r="543" spans="1:3" x14ac:dyDescent="0.35">
      <c r="A543" s="1">
        <v>41949</v>
      </c>
      <c r="B543">
        <v>40.391818000000001</v>
      </c>
      <c r="C543">
        <f t="shared" si="8"/>
        <v>3.0431731132827041E-2</v>
      </c>
    </row>
    <row r="544" spans="1:3" x14ac:dyDescent="0.35">
      <c r="A544" s="1">
        <v>41948</v>
      </c>
      <c r="B544">
        <v>39.181139999999999</v>
      </c>
      <c r="C544">
        <f t="shared" si="8"/>
        <v>-1.245155550041738E-3</v>
      </c>
    </row>
    <row r="545" spans="1:3" x14ac:dyDescent="0.35">
      <c r="A545" s="1">
        <v>41947</v>
      </c>
      <c r="B545">
        <v>39.229956999999999</v>
      </c>
      <c r="C545">
        <f t="shared" si="8"/>
        <v>-1.6292620989549367E-2</v>
      </c>
    </row>
    <row r="546" spans="1:3" x14ac:dyDescent="0.35">
      <c r="A546" s="1">
        <v>41946</v>
      </c>
      <c r="B546">
        <v>39.874350999999997</v>
      </c>
      <c r="C546">
        <f t="shared" si="8"/>
        <v>3.2293487362811131E-2</v>
      </c>
    </row>
    <row r="547" spans="1:3" x14ac:dyDescent="0.35">
      <c r="A547" s="1">
        <v>41943</v>
      </c>
      <c r="B547">
        <v>38.607239</v>
      </c>
      <c r="C547">
        <f t="shared" si="8"/>
        <v>1.7518681331606348E-2</v>
      </c>
    </row>
    <row r="548" spans="1:3" x14ac:dyDescent="0.35">
      <c r="A548" s="1">
        <v>41942</v>
      </c>
      <c r="B548">
        <v>37.936781000000003</v>
      </c>
      <c r="C548">
        <f t="shared" si="8"/>
        <v>-3.3082714185667197E-3</v>
      </c>
    </row>
    <row r="549" spans="1:3" x14ac:dyDescent="0.35">
      <c r="A549" s="1">
        <v>41941</v>
      </c>
      <c r="B549">
        <v>38.062494000000001</v>
      </c>
      <c r="C549">
        <f t="shared" si="8"/>
        <v>-2.9314499722190406E-3</v>
      </c>
    </row>
    <row r="550" spans="1:3" x14ac:dyDescent="0.35">
      <c r="A550" s="1">
        <v>41940</v>
      </c>
      <c r="B550">
        <v>38.174236000000001</v>
      </c>
      <c r="C550">
        <f t="shared" si="8"/>
        <v>1.2333330311531762E-2</v>
      </c>
    </row>
    <row r="551" spans="1:3" x14ac:dyDescent="0.35">
      <c r="A551" s="1">
        <v>41939</v>
      </c>
      <c r="B551">
        <v>37.706311999999997</v>
      </c>
      <c r="C551">
        <f t="shared" si="8"/>
        <v>-1.1107352961754829E-3</v>
      </c>
    </row>
    <row r="552" spans="1:3" x14ac:dyDescent="0.35">
      <c r="A552" s="1">
        <v>41936</v>
      </c>
      <c r="B552">
        <v>37.748216999999997</v>
      </c>
      <c r="C552">
        <f t="shared" si="8"/>
        <v>6.3103909802786733E-3</v>
      </c>
    </row>
    <row r="553" spans="1:3" x14ac:dyDescent="0.35">
      <c r="A553" s="1">
        <v>41935</v>
      </c>
      <c r="B553">
        <v>37.510761000000002</v>
      </c>
      <c r="C553">
        <f t="shared" si="8"/>
        <v>1.2364331389836067E-2</v>
      </c>
    </row>
    <row r="554" spans="1:3" x14ac:dyDescent="0.35">
      <c r="A554" s="1">
        <v>41934</v>
      </c>
      <c r="B554">
        <v>37.049821000000001</v>
      </c>
      <c r="C554">
        <f t="shared" si="8"/>
        <v>-1.7749190901038658E-2</v>
      </c>
    </row>
    <row r="555" spans="1:3" x14ac:dyDescent="0.35">
      <c r="A555" s="1">
        <v>41933</v>
      </c>
      <c r="B555">
        <v>37.713296</v>
      </c>
      <c r="C555">
        <f t="shared" si="8"/>
        <v>3.1032171852481694E-2</v>
      </c>
    </row>
    <row r="556" spans="1:3" x14ac:dyDescent="0.35">
      <c r="A556" s="1">
        <v>41932</v>
      </c>
      <c r="B556">
        <v>36.560943000000002</v>
      </c>
      <c r="C556">
        <f t="shared" si="8"/>
        <v>1.5293296312789868E-3</v>
      </c>
    </row>
    <row r="557" spans="1:3" x14ac:dyDescent="0.35">
      <c r="A557" s="1">
        <v>41929</v>
      </c>
      <c r="B557">
        <v>36.505071999999998</v>
      </c>
      <c r="C557">
        <f t="shared" si="8"/>
        <v>1.0771355677749029E-2</v>
      </c>
    </row>
    <row r="558" spans="1:3" x14ac:dyDescent="0.35">
      <c r="A558" s="1">
        <v>41928</v>
      </c>
      <c r="B558">
        <v>36.113973000000001</v>
      </c>
      <c r="C558">
        <f t="shared" si="8"/>
        <v>-1.5458788272465385E-3</v>
      </c>
    </row>
    <row r="559" spans="1:3" x14ac:dyDescent="0.35">
      <c r="A559" s="1">
        <v>41927</v>
      </c>
      <c r="B559">
        <v>36.169843999999998</v>
      </c>
      <c r="C559">
        <f t="shared" si="8"/>
        <v>0</v>
      </c>
    </row>
    <row r="560" spans="1:3" x14ac:dyDescent="0.35">
      <c r="A560" s="1">
        <v>41926</v>
      </c>
      <c r="B560">
        <v>36.169843999999998</v>
      </c>
      <c r="C560">
        <f t="shared" si="8"/>
        <v>-1.9124661461536241E-2</v>
      </c>
    </row>
    <row r="561" spans="1:3" x14ac:dyDescent="0.35">
      <c r="A561" s="1">
        <v>41925</v>
      </c>
      <c r="B561">
        <v>36.868237000000001</v>
      </c>
      <c r="C561">
        <f t="shared" si="8"/>
        <v>-1.5973301316289035E-2</v>
      </c>
    </row>
    <row r="562" spans="1:3" x14ac:dyDescent="0.35">
      <c r="A562" s="1">
        <v>41922</v>
      </c>
      <c r="B562">
        <v>37.461872999999997</v>
      </c>
      <c r="C562">
        <f t="shared" si="8"/>
        <v>-2.5583454821373818E-2</v>
      </c>
    </row>
    <row r="563" spans="1:3" x14ac:dyDescent="0.35">
      <c r="A563" s="1">
        <v>41921</v>
      </c>
      <c r="B563">
        <v>38.432642000000001</v>
      </c>
      <c r="C563">
        <f t="shared" si="8"/>
        <v>-2.5653882442804865E-2</v>
      </c>
    </row>
    <row r="564" spans="1:3" x14ac:dyDescent="0.35">
      <c r="A564" s="1">
        <v>41920</v>
      </c>
      <c r="B564">
        <v>39.431344000000003</v>
      </c>
      <c r="C564">
        <f t="shared" si="8"/>
        <v>2.6199244749154603E-2</v>
      </c>
    </row>
    <row r="565" spans="1:3" x14ac:dyDescent="0.35">
      <c r="A565" s="1">
        <v>41919</v>
      </c>
      <c r="B565">
        <v>38.411687999999998</v>
      </c>
      <c r="C565">
        <f t="shared" si="8"/>
        <v>-2.8145697681604805E-2</v>
      </c>
    </row>
    <row r="566" spans="1:3" x14ac:dyDescent="0.35">
      <c r="A566" s="1">
        <v>41918</v>
      </c>
      <c r="B566">
        <v>39.50817</v>
      </c>
      <c r="C566">
        <f t="shared" si="8"/>
        <v>-5.9921855472688489E-3</v>
      </c>
    </row>
    <row r="567" spans="1:3" x14ac:dyDescent="0.35">
      <c r="A567" s="1">
        <v>41915</v>
      </c>
      <c r="B567">
        <v>39.745621</v>
      </c>
      <c r="C567">
        <f t="shared" si="8"/>
        <v>1.9159639678459833E-2</v>
      </c>
    </row>
    <row r="568" spans="1:3" x14ac:dyDescent="0.35">
      <c r="A568" s="1">
        <v>41914</v>
      </c>
      <c r="B568">
        <v>38.991357999999998</v>
      </c>
      <c r="C568">
        <f t="shared" si="8"/>
        <v>-6.6053996400653155E-3</v>
      </c>
    </row>
    <row r="569" spans="1:3" x14ac:dyDescent="0.35">
      <c r="A569" s="1">
        <v>41913</v>
      </c>
      <c r="B569">
        <v>39.249763999999999</v>
      </c>
      <c r="C569">
        <f t="shared" si="8"/>
        <v>-1.3783506476762269E-2</v>
      </c>
    </row>
    <row r="570" spans="1:3" x14ac:dyDescent="0.35">
      <c r="A570" s="1">
        <v>41912</v>
      </c>
      <c r="B570">
        <v>39.794508999999998</v>
      </c>
      <c r="C570">
        <f t="shared" si="8"/>
        <v>-2.9791354239030836E-3</v>
      </c>
    </row>
    <row r="571" spans="1:3" x14ac:dyDescent="0.35">
      <c r="A571" s="1">
        <v>41911</v>
      </c>
      <c r="B571">
        <v>39.913238999999997</v>
      </c>
      <c r="C571">
        <f t="shared" si="8"/>
        <v>1.1438768584381623E-2</v>
      </c>
    </row>
    <row r="572" spans="1:3" x14ac:dyDescent="0.35">
      <c r="A572" s="1">
        <v>41908</v>
      </c>
      <c r="B572">
        <v>39.459282000000002</v>
      </c>
      <c r="C572">
        <f t="shared" si="8"/>
        <v>-4.5560090242545009E-3</v>
      </c>
    </row>
    <row r="573" spans="1:3" x14ac:dyDescent="0.35">
      <c r="A573" s="1">
        <v>41907</v>
      </c>
      <c r="B573">
        <v>39.639468999999998</v>
      </c>
      <c r="C573">
        <f t="shared" si="8"/>
        <v>-1.8633585553833275E-2</v>
      </c>
    </row>
    <row r="574" spans="1:3" x14ac:dyDescent="0.35">
      <c r="A574" s="1">
        <v>41906</v>
      </c>
      <c r="B574">
        <v>40.385019</v>
      </c>
      <c r="C574">
        <f t="shared" si="8"/>
        <v>1.7052851716591672E-2</v>
      </c>
    </row>
    <row r="575" spans="1:3" x14ac:dyDescent="0.35">
      <c r="A575" s="1">
        <v>41905</v>
      </c>
      <c r="B575">
        <v>39.702178000000004</v>
      </c>
      <c r="C575">
        <f t="shared" si="8"/>
        <v>-9.9538276749401126E-3</v>
      </c>
    </row>
    <row r="576" spans="1:3" x14ac:dyDescent="0.35">
      <c r="A576" s="1">
        <v>41904</v>
      </c>
      <c r="B576">
        <v>40.099339999999998</v>
      </c>
      <c r="C576">
        <f t="shared" si="8"/>
        <v>-1.2090012591189971E-2</v>
      </c>
    </row>
    <row r="577" spans="1:3" x14ac:dyDescent="0.35">
      <c r="A577" s="1">
        <v>41901</v>
      </c>
      <c r="B577">
        <v>40.587083999999997</v>
      </c>
      <c r="C577">
        <f t="shared" si="8"/>
        <v>-2.5717950257870925E-3</v>
      </c>
    </row>
    <row r="578" spans="1:3" x14ac:dyDescent="0.35">
      <c r="A578" s="1">
        <v>41900</v>
      </c>
      <c r="B578">
        <v>40.691600000000001</v>
      </c>
      <c r="C578">
        <f t="shared" si="8"/>
        <v>-8.3553523718690979E-3</v>
      </c>
    </row>
    <row r="579" spans="1:3" x14ac:dyDescent="0.35">
      <c r="A579" s="1">
        <v>41899</v>
      </c>
      <c r="B579">
        <v>41.033017000000001</v>
      </c>
      <c r="C579">
        <f t="shared" ref="C579:C642" si="9">LN(B579/B580)</f>
        <v>1.6781204423540315E-2</v>
      </c>
    </row>
    <row r="580" spans="1:3" x14ac:dyDescent="0.35">
      <c r="A580" s="1">
        <v>41898</v>
      </c>
      <c r="B580">
        <v>40.350178999999997</v>
      </c>
      <c r="C580">
        <f t="shared" si="9"/>
        <v>-1.7264851777230655E-4</v>
      </c>
    </row>
    <row r="581" spans="1:3" x14ac:dyDescent="0.35">
      <c r="A581" s="1">
        <v>41897</v>
      </c>
      <c r="B581">
        <v>40.357146</v>
      </c>
      <c r="C581">
        <f t="shared" si="9"/>
        <v>-1.1671941841457574E-2</v>
      </c>
    </row>
    <row r="582" spans="1:3" x14ac:dyDescent="0.35">
      <c r="A582" s="1">
        <v>41894</v>
      </c>
      <c r="B582">
        <v>40.830952000000003</v>
      </c>
      <c r="C582">
        <f t="shared" si="9"/>
        <v>1.7385688671439543E-2</v>
      </c>
    </row>
    <row r="583" spans="1:3" x14ac:dyDescent="0.35">
      <c r="A583" s="1">
        <v>41893</v>
      </c>
      <c r="B583">
        <v>40.127212999999998</v>
      </c>
      <c r="C583">
        <f t="shared" si="9"/>
        <v>-1.7348719933598805E-3</v>
      </c>
    </row>
    <row r="584" spans="1:3" x14ac:dyDescent="0.35">
      <c r="A584" s="1">
        <v>41892</v>
      </c>
      <c r="B584">
        <v>40.196888999999999</v>
      </c>
      <c r="C584">
        <f t="shared" si="9"/>
        <v>4.168825306130124E-3</v>
      </c>
    </row>
    <row r="585" spans="1:3" x14ac:dyDescent="0.35">
      <c r="A585" s="1">
        <v>41891</v>
      </c>
      <c r="B585">
        <v>40.029663999999997</v>
      </c>
      <c r="C585">
        <f t="shared" si="9"/>
        <v>-3.4752724934041554E-3</v>
      </c>
    </row>
    <row r="586" spans="1:3" x14ac:dyDescent="0.35">
      <c r="A586" s="1">
        <v>41890</v>
      </c>
      <c r="B586">
        <v>40.169020000000003</v>
      </c>
      <c r="C586">
        <f t="shared" si="9"/>
        <v>-4.6724276493480231E-3</v>
      </c>
    </row>
    <row r="587" spans="1:3" x14ac:dyDescent="0.35">
      <c r="A587" s="1">
        <v>41887</v>
      </c>
      <c r="B587">
        <v>40.357146</v>
      </c>
      <c r="C587">
        <f t="shared" si="9"/>
        <v>3.9788748366220436E-3</v>
      </c>
    </row>
    <row r="588" spans="1:3" x14ac:dyDescent="0.35">
      <c r="A588" s="1">
        <v>41886</v>
      </c>
      <c r="B588">
        <v>40.196888999999999</v>
      </c>
      <c r="C588">
        <f t="shared" si="9"/>
        <v>-6.3931014195872113E-3</v>
      </c>
    </row>
    <row r="589" spans="1:3" x14ac:dyDescent="0.35">
      <c r="A589" s="1">
        <v>41885</v>
      </c>
      <c r="B589">
        <v>40.454695000000001</v>
      </c>
      <c r="C589">
        <f t="shared" si="9"/>
        <v>-1.7220251320047183E-4</v>
      </c>
    </row>
    <row r="590" spans="1:3" x14ac:dyDescent="0.35">
      <c r="A590" s="1">
        <v>41884</v>
      </c>
      <c r="B590">
        <v>40.461661999999997</v>
      </c>
      <c r="C590">
        <f t="shared" si="9"/>
        <v>1.5794769213744932E-2</v>
      </c>
    </row>
    <row r="591" spans="1:3" x14ac:dyDescent="0.35">
      <c r="A591" s="1">
        <v>41880</v>
      </c>
      <c r="B591">
        <v>39.827599999999997</v>
      </c>
      <c r="C591">
        <f t="shared" si="9"/>
        <v>1.7496935820926363E-4</v>
      </c>
    </row>
    <row r="592" spans="1:3" x14ac:dyDescent="0.35">
      <c r="A592" s="1">
        <v>41879</v>
      </c>
      <c r="B592">
        <v>39.820632000000003</v>
      </c>
      <c r="C592">
        <f t="shared" si="9"/>
        <v>-4.0164200235471622E-3</v>
      </c>
    </row>
    <row r="593" spans="1:3" x14ac:dyDescent="0.35">
      <c r="A593" s="1">
        <v>41878</v>
      </c>
      <c r="B593">
        <v>39.980890000000002</v>
      </c>
      <c r="C593">
        <f t="shared" si="9"/>
        <v>-8.1575993577092734E-3</v>
      </c>
    </row>
    <row r="594" spans="1:3" x14ac:dyDescent="0.35">
      <c r="A594" s="1">
        <v>41877</v>
      </c>
      <c r="B594">
        <v>40.308371999999999</v>
      </c>
      <c r="C594">
        <f t="shared" si="9"/>
        <v>1.9032263973729219E-3</v>
      </c>
    </row>
    <row r="595" spans="1:3" x14ac:dyDescent="0.35">
      <c r="A595" s="1">
        <v>41876</v>
      </c>
      <c r="B595">
        <v>40.231729000000001</v>
      </c>
      <c r="C595">
        <f t="shared" si="9"/>
        <v>1.7334679170946774E-3</v>
      </c>
    </row>
    <row r="596" spans="1:3" x14ac:dyDescent="0.35">
      <c r="A596" s="1">
        <v>41873</v>
      </c>
      <c r="B596">
        <v>40.162049000000003</v>
      </c>
      <c r="C596">
        <f t="shared" si="9"/>
        <v>-6.0538386359786081E-3</v>
      </c>
    </row>
    <row r="597" spans="1:3" x14ac:dyDescent="0.35">
      <c r="A597" s="1">
        <v>41872</v>
      </c>
      <c r="B597">
        <v>40.405920999999999</v>
      </c>
      <c r="C597">
        <f t="shared" si="9"/>
        <v>-5.8459800153352736E-3</v>
      </c>
    </row>
    <row r="598" spans="1:3" x14ac:dyDescent="0.35">
      <c r="A598" s="1">
        <v>41871</v>
      </c>
      <c r="B598">
        <v>40.642825000000002</v>
      </c>
      <c r="C598">
        <f t="shared" si="9"/>
        <v>-3.9353286312120879E-3</v>
      </c>
    </row>
    <row r="599" spans="1:3" x14ac:dyDescent="0.35">
      <c r="A599" s="1">
        <v>41870</v>
      </c>
      <c r="B599">
        <v>40.803083000000001</v>
      </c>
      <c r="C599">
        <f t="shared" si="9"/>
        <v>6.8334357240413591E-4</v>
      </c>
    </row>
    <row r="600" spans="1:3" x14ac:dyDescent="0.35">
      <c r="A600" s="1">
        <v>41869</v>
      </c>
      <c r="B600">
        <v>40.775210000000001</v>
      </c>
      <c r="C600">
        <f t="shared" si="9"/>
        <v>1.6193204028286518E-2</v>
      </c>
    </row>
    <row r="601" spans="1:3" x14ac:dyDescent="0.35">
      <c r="A601" s="1">
        <v>41866</v>
      </c>
      <c r="B601">
        <v>40.120246000000002</v>
      </c>
      <c r="C601">
        <f t="shared" si="9"/>
        <v>3.463248776096494E-2</v>
      </c>
    </row>
    <row r="602" spans="1:3" x14ac:dyDescent="0.35">
      <c r="A602" s="1">
        <v>41865</v>
      </c>
      <c r="B602">
        <v>38.754567000000002</v>
      </c>
      <c r="C602">
        <f t="shared" si="9"/>
        <v>1.5217629520404759E-2</v>
      </c>
    </row>
    <row r="603" spans="1:3" x14ac:dyDescent="0.35">
      <c r="A603" s="1">
        <v>41864</v>
      </c>
      <c r="B603">
        <v>38.169279000000003</v>
      </c>
      <c r="C603">
        <f t="shared" si="9"/>
        <v>8.064571610406128E-3</v>
      </c>
    </row>
    <row r="604" spans="1:3" x14ac:dyDescent="0.35">
      <c r="A604" s="1">
        <v>41863</v>
      </c>
      <c r="B604">
        <v>37.862698000000002</v>
      </c>
      <c r="C604">
        <f t="shared" si="9"/>
        <v>-1.5702281122848643E-2</v>
      </c>
    </row>
    <row r="605" spans="1:3" x14ac:dyDescent="0.35">
      <c r="A605" s="1">
        <v>41862</v>
      </c>
      <c r="B605">
        <v>38.461920999999997</v>
      </c>
      <c r="C605">
        <f t="shared" si="9"/>
        <v>-7.2442833064808785E-4</v>
      </c>
    </row>
    <row r="606" spans="1:3" x14ac:dyDescent="0.35">
      <c r="A606" s="1">
        <v>41859</v>
      </c>
      <c r="B606">
        <v>38.489794000000003</v>
      </c>
      <c r="C606">
        <f t="shared" si="9"/>
        <v>3.4455161071572666E-3</v>
      </c>
    </row>
    <row r="607" spans="1:3" x14ac:dyDescent="0.35">
      <c r="A607" s="1">
        <v>41858</v>
      </c>
      <c r="B607">
        <v>38.357405</v>
      </c>
      <c r="C607">
        <f t="shared" si="9"/>
        <v>-9.7615452184097173E-3</v>
      </c>
    </row>
    <row r="608" spans="1:3" x14ac:dyDescent="0.35">
      <c r="A608" s="1">
        <v>41857</v>
      </c>
      <c r="B608">
        <v>38.733665999999999</v>
      </c>
      <c r="C608">
        <f t="shared" si="9"/>
        <v>6.3160291112526381E-3</v>
      </c>
    </row>
    <row r="609" spans="1:3" x14ac:dyDescent="0.35">
      <c r="A609" s="1">
        <v>41856</v>
      </c>
      <c r="B609">
        <v>38.489794000000003</v>
      </c>
      <c r="C609">
        <f t="shared" si="9"/>
        <v>-1.8296488614779796E-2</v>
      </c>
    </row>
    <row r="610" spans="1:3" x14ac:dyDescent="0.35">
      <c r="A610" s="1">
        <v>41855</v>
      </c>
      <c r="B610">
        <v>39.200504000000002</v>
      </c>
      <c r="C610">
        <f t="shared" si="9"/>
        <v>3.3829426901803212E-3</v>
      </c>
    </row>
    <row r="611" spans="1:3" x14ac:dyDescent="0.35">
      <c r="A611" s="1">
        <v>41852</v>
      </c>
      <c r="B611">
        <v>39.068114999999999</v>
      </c>
      <c r="C611">
        <f t="shared" si="9"/>
        <v>-3.5662113183487472E-4</v>
      </c>
    </row>
    <row r="612" spans="1:3" x14ac:dyDescent="0.35">
      <c r="A612" s="1">
        <v>41851</v>
      </c>
      <c r="B612">
        <v>39.082050000000002</v>
      </c>
      <c r="C612">
        <f t="shared" si="9"/>
        <v>-1.2226657698551371E-2</v>
      </c>
    </row>
    <row r="613" spans="1:3" x14ac:dyDescent="0.35">
      <c r="A613" s="1">
        <v>41850</v>
      </c>
      <c r="B613">
        <v>39.562826000000001</v>
      </c>
      <c r="C613">
        <f t="shared" si="9"/>
        <v>1.3296954086061413E-2</v>
      </c>
    </row>
    <row r="614" spans="1:3" x14ac:dyDescent="0.35">
      <c r="A614" s="1">
        <v>41849</v>
      </c>
      <c r="B614">
        <v>39.040242999999997</v>
      </c>
      <c r="C614">
        <f t="shared" si="9"/>
        <v>-4.6296832714758365E-3</v>
      </c>
    </row>
    <row r="615" spans="1:3" x14ac:dyDescent="0.35">
      <c r="A615" s="1">
        <v>41848</v>
      </c>
      <c r="B615">
        <v>39.221406000000002</v>
      </c>
      <c r="C615">
        <f t="shared" si="9"/>
        <v>-4.254526794603343E-3</v>
      </c>
    </row>
    <row r="616" spans="1:3" x14ac:dyDescent="0.35">
      <c r="A616" s="1">
        <v>41845</v>
      </c>
      <c r="B616">
        <v>39.388629999999999</v>
      </c>
      <c r="C616">
        <f t="shared" si="9"/>
        <v>-5.4689103897091404E-3</v>
      </c>
    </row>
    <row r="617" spans="1:3" x14ac:dyDescent="0.35">
      <c r="A617" s="1">
        <v>41844</v>
      </c>
      <c r="B617">
        <v>39.604633</v>
      </c>
      <c r="C617">
        <f t="shared" si="9"/>
        <v>-1.1022729155925646E-2</v>
      </c>
    </row>
    <row r="618" spans="1:3" x14ac:dyDescent="0.35">
      <c r="A618" s="1">
        <v>41843</v>
      </c>
      <c r="B618">
        <v>40.043599</v>
      </c>
      <c r="C618">
        <f t="shared" si="9"/>
        <v>-4.3406243897884441E-3</v>
      </c>
    </row>
    <row r="619" spans="1:3" x14ac:dyDescent="0.35">
      <c r="A619" s="1">
        <v>41842</v>
      </c>
      <c r="B619">
        <v>40.217790999999998</v>
      </c>
      <c r="C619">
        <f t="shared" si="9"/>
        <v>1.7653104432651515E-2</v>
      </c>
    </row>
    <row r="620" spans="1:3" x14ac:dyDescent="0.35">
      <c r="A620" s="1">
        <v>41841</v>
      </c>
      <c r="B620">
        <v>39.514052</v>
      </c>
      <c r="C620">
        <f t="shared" si="9"/>
        <v>9.9239211035466596E-3</v>
      </c>
    </row>
    <row r="621" spans="1:3" x14ac:dyDescent="0.35">
      <c r="A621" s="1">
        <v>41838</v>
      </c>
      <c r="B621">
        <v>39.123857000000001</v>
      </c>
      <c r="C621">
        <f t="shared" si="9"/>
        <v>1.7969884875044525E-2</v>
      </c>
    </row>
    <row r="622" spans="1:3" x14ac:dyDescent="0.35">
      <c r="A622" s="1">
        <v>41837</v>
      </c>
      <c r="B622">
        <v>38.427084999999998</v>
      </c>
      <c r="C622">
        <f t="shared" si="9"/>
        <v>-3.2292473432864691E-2</v>
      </c>
    </row>
    <row r="623" spans="1:3" x14ac:dyDescent="0.35">
      <c r="A623" s="1">
        <v>41836</v>
      </c>
      <c r="B623">
        <v>39.688243999999997</v>
      </c>
      <c r="C623">
        <f t="shared" si="9"/>
        <v>5.2807680409536935E-3</v>
      </c>
    </row>
    <row r="624" spans="1:3" x14ac:dyDescent="0.35">
      <c r="A624" s="1">
        <v>41835</v>
      </c>
      <c r="B624">
        <v>39.479211999999997</v>
      </c>
      <c r="C624">
        <f t="shared" si="9"/>
        <v>-2.8198610091318245E-3</v>
      </c>
    </row>
    <row r="625" spans="1:3" x14ac:dyDescent="0.35">
      <c r="A625" s="1">
        <v>41834</v>
      </c>
      <c r="B625">
        <v>39.590694999999997</v>
      </c>
      <c r="C625">
        <f t="shared" si="9"/>
        <v>3.8793844783400438E-3</v>
      </c>
    </row>
    <row r="626" spans="1:3" x14ac:dyDescent="0.35">
      <c r="A626" s="1">
        <v>41831</v>
      </c>
      <c r="B626">
        <v>39.437404999999998</v>
      </c>
      <c r="C626">
        <f t="shared" si="9"/>
        <v>1.9453250769886365E-3</v>
      </c>
    </row>
    <row r="627" spans="1:3" x14ac:dyDescent="0.35">
      <c r="A627" s="1">
        <v>41830</v>
      </c>
      <c r="B627">
        <v>39.360760999999997</v>
      </c>
      <c r="C627">
        <f t="shared" si="9"/>
        <v>-7.2316764100950103E-3</v>
      </c>
    </row>
    <row r="628" spans="1:3" x14ac:dyDescent="0.35">
      <c r="A628" s="1">
        <v>41829</v>
      </c>
      <c r="B628">
        <v>39.646436999999999</v>
      </c>
      <c r="C628">
        <f t="shared" si="9"/>
        <v>-4.3840871746619854E-3</v>
      </c>
    </row>
    <row r="629" spans="1:3" x14ac:dyDescent="0.35">
      <c r="A629" s="1">
        <v>41828</v>
      </c>
      <c r="B629">
        <v>39.820632000000003</v>
      </c>
      <c r="C629">
        <f t="shared" si="9"/>
        <v>-1.6830430080490937E-2</v>
      </c>
    </row>
    <row r="630" spans="1:3" x14ac:dyDescent="0.35">
      <c r="A630" s="1">
        <v>41827</v>
      </c>
      <c r="B630">
        <v>40.496502</v>
      </c>
      <c r="C630">
        <f t="shared" si="9"/>
        <v>-5.8329665664003149E-3</v>
      </c>
    </row>
    <row r="631" spans="1:3" x14ac:dyDescent="0.35">
      <c r="A631" s="1">
        <v>41823</v>
      </c>
      <c r="B631">
        <v>40.733407</v>
      </c>
      <c r="C631">
        <f t="shared" si="9"/>
        <v>7.038092760151121E-3</v>
      </c>
    </row>
    <row r="632" spans="1:3" x14ac:dyDescent="0.35">
      <c r="A632" s="1">
        <v>41822</v>
      </c>
      <c r="B632">
        <v>40.447727999999998</v>
      </c>
      <c r="C632">
        <f t="shared" si="9"/>
        <v>-3.4394140971601883E-3</v>
      </c>
    </row>
    <row r="633" spans="1:3" x14ac:dyDescent="0.35">
      <c r="A633" s="1">
        <v>41821</v>
      </c>
      <c r="B633">
        <v>40.587083999999997</v>
      </c>
      <c r="C633">
        <f t="shared" si="9"/>
        <v>1.4003169726154051E-2</v>
      </c>
    </row>
    <row r="634" spans="1:3" x14ac:dyDescent="0.35">
      <c r="A634" s="1">
        <v>41820</v>
      </c>
      <c r="B634">
        <v>40.022697000000001</v>
      </c>
      <c r="C634">
        <f t="shared" si="9"/>
        <v>-1.043937242464018E-3</v>
      </c>
    </row>
    <row r="635" spans="1:3" x14ac:dyDescent="0.35">
      <c r="A635" s="1">
        <v>41817</v>
      </c>
      <c r="B635">
        <v>40.064500000000002</v>
      </c>
      <c r="C635">
        <f t="shared" si="9"/>
        <v>-3.2643189937547577E-3</v>
      </c>
    </row>
    <row r="636" spans="1:3" x14ac:dyDescent="0.35">
      <c r="A636" s="1">
        <v>41816</v>
      </c>
      <c r="B636">
        <v>40.195497000000003</v>
      </c>
      <c r="C636">
        <f t="shared" si="9"/>
        <v>-2.5908865710039947E-3</v>
      </c>
    </row>
    <row r="637" spans="1:3" x14ac:dyDescent="0.35">
      <c r="A637" s="1">
        <v>41815</v>
      </c>
      <c r="B637">
        <v>40.299773999999999</v>
      </c>
      <c r="C637">
        <f t="shared" si="9"/>
        <v>5.5353475782777906E-3</v>
      </c>
    </row>
    <row r="638" spans="1:3" x14ac:dyDescent="0.35">
      <c r="A638" s="1">
        <v>41814</v>
      </c>
      <c r="B638">
        <v>40.077317000000001</v>
      </c>
      <c r="C638">
        <f t="shared" si="9"/>
        <v>-7.9474867942345047E-3</v>
      </c>
    </row>
    <row r="639" spans="1:3" x14ac:dyDescent="0.35">
      <c r="A639" s="1">
        <v>41813</v>
      </c>
      <c r="B639">
        <v>40.397100000000002</v>
      </c>
      <c r="C639">
        <f t="shared" si="9"/>
        <v>-1.1293755510529829E-2</v>
      </c>
    </row>
    <row r="640" spans="1:3" x14ac:dyDescent="0.35">
      <c r="A640" s="1">
        <v>41810</v>
      </c>
      <c r="B640">
        <v>40.855921000000002</v>
      </c>
      <c r="C640">
        <f t="shared" si="9"/>
        <v>2.5555732915781121E-3</v>
      </c>
    </row>
    <row r="641" spans="1:3" x14ac:dyDescent="0.35">
      <c r="A641" s="1">
        <v>41809</v>
      </c>
      <c r="B641">
        <v>40.751643999999999</v>
      </c>
      <c r="C641">
        <f t="shared" si="9"/>
        <v>-1.1027337279374376E-2</v>
      </c>
    </row>
    <row r="642" spans="1:3" x14ac:dyDescent="0.35">
      <c r="A642" s="1">
        <v>41808</v>
      </c>
      <c r="B642">
        <v>41.203513000000001</v>
      </c>
      <c r="C642">
        <f t="shared" si="9"/>
        <v>6.7716940062400779E-3</v>
      </c>
    </row>
    <row r="643" spans="1:3" x14ac:dyDescent="0.35">
      <c r="A643" s="1">
        <v>41807</v>
      </c>
      <c r="B643">
        <v>40.925438</v>
      </c>
      <c r="C643">
        <f t="shared" ref="C643:C706" si="10">LN(B643/B644)</f>
        <v>9.3864912341644017E-3</v>
      </c>
    </row>
    <row r="644" spans="1:3" x14ac:dyDescent="0.35">
      <c r="A644" s="1">
        <v>41806</v>
      </c>
      <c r="B644">
        <v>40.543089000000002</v>
      </c>
      <c r="C644">
        <f t="shared" si="10"/>
        <v>-3.0816175866377449E-3</v>
      </c>
    </row>
    <row r="645" spans="1:3" x14ac:dyDescent="0.35">
      <c r="A645" s="1">
        <v>41803</v>
      </c>
      <c r="B645">
        <v>40.668219999999998</v>
      </c>
      <c r="C645">
        <f t="shared" si="10"/>
        <v>1.7108317723812708E-3</v>
      </c>
    </row>
    <row r="646" spans="1:3" x14ac:dyDescent="0.35">
      <c r="A646" s="1">
        <v>41802</v>
      </c>
      <c r="B646">
        <v>40.598703</v>
      </c>
      <c r="C646">
        <f t="shared" si="10"/>
        <v>-8.6949786903392536E-3</v>
      </c>
    </row>
    <row r="647" spans="1:3" x14ac:dyDescent="0.35">
      <c r="A647" s="1">
        <v>41801</v>
      </c>
      <c r="B647">
        <v>40.953246999999998</v>
      </c>
      <c r="C647">
        <f t="shared" si="10"/>
        <v>3.3961559826773606E-4</v>
      </c>
    </row>
    <row r="648" spans="1:3" x14ac:dyDescent="0.35">
      <c r="A648" s="1">
        <v>41800</v>
      </c>
      <c r="B648">
        <v>40.939340999999999</v>
      </c>
      <c r="C648">
        <f t="shared" si="10"/>
        <v>-6.6007455794058712E-3</v>
      </c>
    </row>
    <row r="649" spans="1:3" x14ac:dyDescent="0.35">
      <c r="A649" s="1">
        <v>41799</v>
      </c>
      <c r="B649">
        <v>41.210464999999999</v>
      </c>
      <c r="C649">
        <f t="shared" si="10"/>
        <v>4.5650968168999984E-3</v>
      </c>
    </row>
    <row r="650" spans="1:3" x14ac:dyDescent="0.35">
      <c r="A650" s="1">
        <v>41796</v>
      </c>
      <c r="B650">
        <v>41.022764000000002</v>
      </c>
      <c r="C650">
        <f t="shared" si="10"/>
        <v>6.9722702569193634E-3</v>
      </c>
    </row>
    <row r="651" spans="1:3" x14ac:dyDescent="0.35">
      <c r="A651" s="1">
        <v>41795</v>
      </c>
      <c r="B651">
        <v>40.737737000000003</v>
      </c>
      <c r="C651">
        <f t="shared" si="10"/>
        <v>1.9819624457426261E-2</v>
      </c>
    </row>
    <row r="652" spans="1:3" x14ac:dyDescent="0.35">
      <c r="A652" s="1">
        <v>41794</v>
      </c>
      <c r="B652">
        <v>39.938279000000001</v>
      </c>
      <c r="C652">
        <f t="shared" si="10"/>
        <v>4.0115128351767664E-3</v>
      </c>
    </row>
    <row r="653" spans="1:3" x14ac:dyDescent="0.35">
      <c r="A653" s="1">
        <v>41793</v>
      </c>
      <c r="B653">
        <v>39.778387000000002</v>
      </c>
      <c r="C653">
        <f t="shared" si="10"/>
        <v>5.7839472731477095E-3</v>
      </c>
    </row>
    <row r="654" spans="1:3" x14ac:dyDescent="0.35">
      <c r="A654" s="1">
        <v>41792</v>
      </c>
      <c r="B654">
        <v>39.548974999999999</v>
      </c>
      <c r="C654">
        <f t="shared" si="10"/>
        <v>-8.7852424706946796E-4</v>
      </c>
    </row>
    <row r="655" spans="1:3" x14ac:dyDescent="0.35">
      <c r="A655" s="1">
        <v>41789</v>
      </c>
      <c r="B655">
        <v>39.583734999999997</v>
      </c>
      <c r="C655">
        <f t="shared" si="10"/>
        <v>-3.5116845328965018E-4</v>
      </c>
    </row>
    <row r="656" spans="1:3" x14ac:dyDescent="0.35">
      <c r="A656" s="1">
        <v>41788</v>
      </c>
      <c r="B656">
        <v>39.597638000000003</v>
      </c>
      <c r="C656">
        <f t="shared" si="10"/>
        <v>-2.6299532887401034E-3</v>
      </c>
    </row>
    <row r="657" spans="1:3" x14ac:dyDescent="0.35">
      <c r="A657" s="1">
        <v>41787</v>
      </c>
      <c r="B657">
        <v>39.701915</v>
      </c>
      <c r="C657">
        <f t="shared" si="10"/>
        <v>1.4639972530773152E-2</v>
      </c>
    </row>
    <row r="658" spans="1:3" x14ac:dyDescent="0.35">
      <c r="A658" s="1">
        <v>41786</v>
      </c>
      <c r="B658">
        <v>39.124913999999997</v>
      </c>
      <c r="C658">
        <f t="shared" si="10"/>
        <v>1.7783766125293913E-3</v>
      </c>
    </row>
    <row r="659" spans="1:3" x14ac:dyDescent="0.35">
      <c r="A659" s="1">
        <v>41782</v>
      </c>
      <c r="B659">
        <v>39.055396999999999</v>
      </c>
      <c r="C659">
        <f t="shared" si="10"/>
        <v>1.1457357850709135E-2</v>
      </c>
    </row>
    <row r="660" spans="1:3" x14ac:dyDescent="0.35">
      <c r="A660" s="1">
        <v>41781</v>
      </c>
      <c r="B660">
        <v>38.610478999999998</v>
      </c>
      <c r="C660">
        <f t="shared" si="10"/>
        <v>9.9521888997010678E-3</v>
      </c>
    </row>
    <row r="661" spans="1:3" x14ac:dyDescent="0.35">
      <c r="A661" s="1">
        <v>41780</v>
      </c>
      <c r="B661">
        <v>38.228126000000003</v>
      </c>
      <c r="C661">
        <f t="shared" si="10"/>
        <v>1.2442962616846303E-2</v>
      </c>
    </row>
    <row r="662" spans="1:3" x14ac:dyDescent="0.35">
      <c r="A662" s="1">
        <v>41779</v>
      </c>
      <c r="B662">
        <v>37.755401999999997</v>
      </c>
      <c r="C662">
        <f t="shared" si="10"/>
        <v>-1.207921136285753E-2</v>
      </c>
    </row>
    <row r="663" spans="1:3" x14ac:dyDescent="0.35">
      <c r="A663" s="1">
        <v>41778</v>
      </c>
      <c r="B663">
        <v>38.214222999999997</v>
      </c>
      <c r="C663">
        <f t="shared" si="10"/>
        <v>-1.0909354767367123E-3</v>
      </c>
    </row>
    <row r="664" spans="1:3" x14ac:dyDescent="0.35">
      <c r="A664" s="1">
        <v>41775</v>
      </c>
      <c r="B664">
        <v>38.255935000000001</v>
      </c>
      <c r="C664">
        <f t="shared" si="10"/>
        <v>9.8612670708916866E-3</v>
      </c>
    </row>
    <row r="665" spans="1:3" x14ac:dyDescent="0.35">
      <c r="A665" s="1">
        <v>41774</v>
      </c>
      <c r="B665">
        <v>37.880536999999997</v>
      </c>
      <c r="C665">
        <f t="shared" si="10"/>
        <v>-2.4652294400307407E-2</v>
      </c>
    </row>
    <row r="666" spans="1:3" x14ac:dyDescent="0.35">
      <c r="A666" s="1">
        <v>41773</v>
      </c>
      <c r="B666">
        <v>38.825985000000003</v>
      </c>
      <c r="C666">
        <f t="shared" si="10"/>
        <v>-1.7394789458094553E-2</v>
      </c>
    </row>
    <row r="667" spans="1:3" x14ac:dyDescent="0.35">
      <c r="A667" s="1">
        <v>41772</v>
      </c>
      <c r="B667">
        <v>39.507263000000002</v>
      </c>
      <c r="C667">
        <f t="shared" si="10"/>
        <v>7.417832155710043E-3</v>
      </c>
    </row>
    <row r="668" spans="1:3" x14ac:dyDescent="0.35">
      <c r="A668" s="1">
        <v>41771</v>
      </c>
      <c r="B668">
        <v>39.215288999999999</v>
      </c>
      <c r="C668">
        <f t="shared" si="10"/>
        <v>1.8247403007203438E-2</v>
      </c>
    </row>
    <row r="669" spans="1:3" x14ac:dyDescent="0.35">
      <c r="A669" s="1">
        <v>41768</v>
      </c>
      <c r="B669">
        <v>38.506200999999997</v>
      </c>
      <c r="C669">
        <f t="shared" si="10"/>
        <v>1.6261246605791169E-3</v>
      </c>
    </row>
    <row r="670" spans="1:3" x14ac:dyDescent="0.35">
      <c r="A670" s="1">
        <v>41767</v>
      </c>
      <c r="B670">
        <v>38.443635999999998</v>
      </c>
      <c r="C670">
        <f t="shared" si="10"/>
        <v>4.8944569640176116E-3</v>
      </c>
    </row>
    <row r="671" spans="1:3" x14ac:dyDescent="0.35">
      <c r="A671" s="1">
        <v>41766</v>
      </c>
      <c r="B671">
        <v>38.255935000000001</v>
      </c>
      <c r="C671">
        <f t="shared" si="10"/>
        <v>3.6348678790563835E-4</v>
      </c>
    </row>
    <row r="672" spans="1:3" x14ac:dyDescent="0.35">
      <c r="A672" s="1">
        <v>41765</v>
      </c>
      <c r="B672">
        <v>38.242032000000002</v>
      </c>
      <c r="C672">
        <f t="shared" si="10"/>
        <v>-5.8002531695549092E-3</v>
      </c>
    </row>
    <row r="673" spans="1:3" x14ac:dyDescent="0.35">
      <c r="A673" s="1">
        <v>41764</v>
      </c>
      <c r="B673">
        <v>38.464489999999998</v>
      </c>
      <c r="C673">
        <f t="shared" si="10"/>
        <v>1.4380911706459169E-2</v>
      </c>
    </row>
    <row r="674" spans="1:3" x14ac:dyDescent="0.35">
      <c r="A674" s="1">
        <v>41761</v>
      </c>
      <c r="B674">
        <v>37.915294000000003</v>
      </c>
      <c r="C674">
        <f t="shared" si="10"/>
        <v>1.2842905927434505E-3</v>
      </c>
    </row>
    <row r="675" spans="1:3" x14ac:dyDescent="0.35">
      <c r="A675" s="1">
        <v>41760</v>
      </c>
      <c r="B675">
        <v>37.866630999999998</v>
      </c>
      <c r="C675">
        <f t="shared" si="10"/>
        <v>7.925610444322757E-3</v>
      </c>
    </row>
    <row r="676" spans="1:3" x14ac:dyDescent="0.35">
      <c r="A676" s="1">
        <v>41759</v>
      </c>
      <c r="B676">
        <v>37.567701</v>
      </c>
      <c r="C676">
        <f t="shared" si="10"/>
        <v>1.3788166268656164E-2</v>
      </c>
    </row>
    <row r="677" spans="1:3" x14ac:dyDescent="0.35">
      <c r="A677" s="1">
        <v>41758</v>
      </c>
      <c r="B677">
        <v>37.053266000000001</v>
      </c>
      <c r="C677">
        <f t="shared" si="10"/>
        <v>-8.0351792548819731E-3</v>
      </c>
    </row>
    <row r="678" spans="1:3" x14ac:dyDescent="0.35">
      <c r="A678" s="1">
        <v>41757</v>
      </c>
      <c r="B678">
        <v>37.352195000000002</v>
      </c>
      <c r="C678">
        <f t="shared" si="10"/>
        <v>-1.2208836928239285E-2</v>
      </c>
    </row>
    <row r="679" spans="1:3" x14ac:dyDescent="0.35">
      <c r="A679" s="1">
        <v>41754</v>
      </c>
      <c r="B679">
        <v>37.811017</v>
      </c>
      <c r="C679">
        <f t="shared" si="10"/>
        <v>-1.6230837582195429E-2</v>
      </c>
    </row>
    <row r="680" spans="1:3" x14ac:dyDescent="0.35">
      <c r="A680" s="1">
        <v>41753</v>
      </c>
      <c r="B680">
        <v>38.429729000000002</v>
      </c>
      <c r="C680">
        <f t="shared" si="10"/>
        <v>4.8961279226901822E-3</v>
      </c>
    </row>
    <row r="681" spans="1:3" x14ac:dyDescent="0.35">
      <c r="A681" s="1">
        <v>41752</v>
      </c>
      <c r="B681">
        <v>38.242032000000002</v>
      </c>
      <c r="C681">
        <f t="shared" si="10"/>
        <v>7.2744868883098781E-4</v>
      </c>
    </row>
    <row r="682" spans="1:3" x14ac:dyDescent="0.35">
      <c r="A682" s="1">
        <v>41751</v>
      </c>
      <c r="B682">
        <v>38.214222999999997</v>
      </c>
      <c r="C682">
        <f t="shared" si="10"/>
        <v>5.1067226962640258E-3</v>
      </c>
    </row>
    <row r="683" spans="1:3" x14ac:dyDescent="0.35">
      <c r="A683" s="1">
        <v>41750</v>
      </c>
      <c r="B683">
        <v>38.019570999999999</v>
      </c>
      <c r="C683">
        <f t="shared" si="10"/>
        <v>7.3160142519783974E-4</v>
      </c>
    </row>
    <row r="684" spans="1:3" x14ac:dyDescent="0.35">
      <c r="A684" s="1">
        <v>41746</v>
      </c>
      <c r="B684">
        <v>37.991765999999998</v>
      </c>
      <c r="C684">
        <f t="shared" si="10"/>
        <v>1.7908701134348587E-2</v>
      </c>
    </row>
    <row r="685" spans="1:3" x14ac:dyDescent="0.35">
      <c r="A685" s="1">
        <v>41745</v>
      </c>
      <c r="B685">
        <v>37.317439</v>
      </c>
      <c r="C685">
        <f t="shared" si="10"/>
        <v>1.0675299527265101E-2</v>
      </c>
    </row>
    <row r="686" spans="1:3" x14ac:dyDescent="0.35">
      <c r="A686" s="1">
        <v>41744</v>
      </c>
      <c r="B686">
        <v>36.921182999999999</v>
      </c>
      <c r="C686">
        <f t="shared" si="10"/>
        <v>8.698960332954541E-3</v>
      </c>
    </row>
    <row r="687" spans="1:3" x14ac:dyDescent="0.35">
      <c r="A687" s="1">
        <v>41743</v>
      </c>
      <c r="B687">
        <v>36.601399999999998</v>
      </c>
      <c r="C687">
        <f t="shared" si="10"/>
        <v>-2.2765544744538348E-3</v>
      </c>
    </row>
    <row r="688" spans="1:3" x14ac:dyDescent="0.35">
      <c r="A688" s="1">
        <v>41740</v>
      </c>
      <c r="B688">
        <v>36.684820000000002</v>
      </c>
      <c r="C688">
        <f t="shared" si="10"/>
        <v>-2.3966761671197344E-2</v>
      </c>
    </row>
    <row r="689" spans="1:3" x14ac:dyDescent="0.35">
      <c r="A689" s="1">
        <v>41739</v>
      </c>
      <c r="B689">
        <v>37.574657000000002</v>
      </c>
      <c r="C689">
        <f t="shared" si="10"/>
        <v>-2.7733875755268266E-2</v>
      </c>
    </row>
    <row r="690" spans="1:3" x14ac:dyDescent="0.35">
      <c r="A690" s="1">
        <v>41738</v>
      </c>
      <c r="B690">
        <v>38.631332999999998</v>
      </c>
      <c r="C690">
        <f t="shared" si="10"/>
        <v>1.8929131216113834E-2</v>
      </c>
    </row>
    <row r="691" spans="1:3" x14ac:dyDescent="0.35">
      <c r="A691" s="1">
        <v>41737</v>
      </c>
      <c r="B691">
        <v>37.906953000000001</v>
      </c>
      <c r="C691">
        <f t="shared" si="10"/>
        <v>5.6875568999060159E-3</v>
      </c>
    </row>
    <row r="692" spans="1:3" x14ac:dyDescent="0.35">
      <c r="A692" s="1">
        <v>41736</v>
      </c>
      <c r="B692">
        <v>37.691966999999998</v>
      </c>
      <c r="C692">
        <f t="shared" si="10"/>
        <v>-2.2198836561365797E-2</v>
      </c>
    </row>
    <row r="693" spans="1:3" x14ac:dyDescent="0.35">
      <c r="A693" s="1">
        <v>41733</v>
      </c>
      <c r="B693">
        <v>38.538041</v>
      </c>
      <c r="C693">
        <f t="shared" si="10"/>
        <v>-1.8365483659448029E-2</v>
      </c>
    </row>
    <row r="694" spans="1:3" x14ac:dyDescent="0.35">
      <c r="A694" s="1">
        <v>41732</v>
      </c>
      <c r="B694">
        <v>39.25235</v>
      </c>
      <c r="C694">
        <f t="shared" si="10"/>
        <v>-1.2360025499218996E-3</v>
      </c>
    </row>
    <row r="695" spans="1:3" x14ac:dyDescent="0.35">
      <c r="A695" s="1">
        <v>41731</v>
      </c>
      <c r="B695">
        <v>39.300896000000002</v>
      </c>
      <c r="C695">
        <f t="shared" si="10"/>
        <v>5.4852736070240471E-3</v>
      </c>
    </row>
    <row r="696" spans="1:3" x14ac:dyDescent="0.35">
      <c r="A696" s="1">
        <v>41730</v>
      </c>
      <c r="B696">
        <v>39.085909999999998</v>
      </c>
      <c r="C696">
        <f t="shared" si="10"/>
        <v>7.8375903493860914E-3</v>
      </c>
    </row>
    <row r="697" spans="1:3" x14ac:dyDescent="0.35">
      <c r="A697" s="1">
        <v>41729</v>
      </c>
      <c r="B697">
        <v>38.780768000000002</v>
      </c>
      <c r="C697">
        <f t="shared" si="10"/>
        <v>2.2241261303909025E-2</v>
      </c>
    </row>
    <row r="698" spans="1:3" x14ac:dyDescent="0.35">
      <c r="A698" s="1">
        <v>41726</v>
      </c>
      <c r="B698">
        <v>37.927756000000002</v>
      </c>
      <c r="C698">
        <f t="shared" si="10"/>
        <v>0</v>
      </c>
    </row>
    <row r="699" spans="1:3" x14ac:dyDescent="0.35">
      <c r="A699" s="1">
        <v>41725</v>
      </c>
      <c r="B699">
        <v>37.927756000000002</v>
      </c>
      <c r="C699">
        <f t="shared" si="10"/>
        <v>-8.7384991879106717E-3</v>
      </c>
    </row>
    <row r="700" spans="1:3" x14ac:dyDescent="0.35">
      <c r="A700" s="1">
        <v>41724</v>
      </c>
      <c r="B700">
        <v>38.260640000000002</v>
      </c>
      <c r="C700">
        <f t="shared" si="10"/>
        <v>1.8124705709400839E-4</v>
      </c>
    </row>
    <row r="701" spans="1:3" x14ac:dyDescent="0.35">
      <c r="A701" s="1">
        <v>41723</v>
      </c>
      <c r="B701">
        <v>38.253706000000001</v>
      </c>
      <c r="C701">
        <f t="shared" si="10"/>
        <v>-1.8112288389571481E-3</v>
      </c>
    </row>
    <row r="702" spans="1:3" x14ac:dyDescent="0.35">
      <c r="A702" s="1">
        <v>41722</v>
      </c>
      <c r="B702">
        <v>38.323054999999997</v>
      </c>
      <c r="C702">
        <f t="shared" si="10"/>
        <v>-1.4908206546818093E-2</v>
      </c>
    </row>
    <row r="703" spans="1:3" x14ac:dyDescent="0.35">
      <c r="A703" s="1">
        <v>41719</v>
      </c>
      <c r="B703">
        <v>38.898662999999999</v>
      </c>
      <c r="C703">
        <f t="shared" si="10"/>
        <v>-1.0816725779238459E-2</v>
      </c>
    </row>
    <row r="704" spans="1:3" x14ac:dyDescent="0.35">
      <c r="A704" s="1">
        <v>41718</v>
      </c>
      <c r="B704">
        <v>39.321702999999999</v>
      </c>
      <c r="C704">
        <f t="shared" si="10"/>
        <v>1.235348117517532E-3</v>
      </c>
    </row>
    <row r="705" spans="1:3" x14ac:dyDescent="0.35">
      <c r="A705" s="1">
        <v>41717</v>
      </c>
      <c r="B705">
        <v>39.273156999999998</v>
      </c>
      <c r="C705">
        <f t="shared" si="10"/>
        <v>-2.8213556855251408E-3</v>
      </c>
    </row>
    <row r="706" spans="1:3" x14ac:dyDescent="0.35">
      <c r="A706" s="1">
        <v>41716</v>
      </c>
      <c r="B706">
        <v>39.384117000000003</v>
      </c>
      <c r="C706">
        <f t="shared" si="10"/>
        <v>1.7586426028560039E-2</v>
      </c>
    </row>
    <row r="707" spans="1:3" x14ac:dyDescent="0.35">
      <c r="A707" s="1">
        <v>41715</v>
      </c>
      <c r="B707">
        <v>38.697546000000003</v>
      </c>
      <c r="C707">
        <f t="shared" ref="C707:C770" si="11">LN(B707/B708)</f>
        <v>6.4725252449138841E-3</v>
      </c>
    </row>
    <row r="708" spans="1:3" x14ac:dyDescent="0.35">
      <c r="A708" s="1">
        <v>41712</v>
      </c>
      <c r="B708">
        <v>38.447884000000002</v>
      </c>
      <c r="C708">
        <f t="shared" si="11"/>
        <v>-7.3682015000252517E-3</v>
      </c>
    </row>
    <row r="709" spans="1:3" x14ac:dyDescent="0.35">
      <c r="A709" s="1">
        <v>41711</v>
      </c>
      <c r="B709">
        <v>38.732222</v>
      </c>
      <c r="C709">
        <f t="shared" si="11"/>
        <v>-2.1433786121758627E-2</v>
      </c>
    </row>
    <row r="710" spans="1:3" x14ac:dyDescent="0.35">
      <c r="A710" s="1">
        <v>41710</v>
      </c>
      <c r="B710">
        <v>39.571361000000003</v>
      </c>
      <c r="C710">
        <f t="shared" si="11"/>
        <v>3.5111665322872716E-3</v>
      </c>
    </row>
    <row r="711" spans="1:3" x14ac:dyDescent="0.35">
      <c r="A711" s="1">
        <v>41709</v>
      </c>
      <c r="B711">
        <v>39.432662999999998</v>
      </c>
      <c r="C711">
        <f t="shared" si="11"/>
        <v>-2.2433729597642324E-2</v>
      </c>
    </row>
    <row r="712" spans="1:3" x14ac:dyDescent="0.35">
      <c r="A712" s="1">
        <v>41708</v>
      </c>
      <c r="B712">
        <v>40.327281999999997</v>
      </c>
      <c r="C712">
        <f t="shared" si="11"/>
        <v>-4.6324379064649384E-3</v>
      </c>
    </row>
    <row r="713" spans="1:3" x14ac:dyDescent="0.35">
      <c r="A713" s="1">
        <v>41705</v>
      </c>
      <c r="B713">
        <v>40.514529000000003</v>
      </c>
      <c r="C713">
        <f t="shared" si="11"/>
        <v>-5.973259199872758E-3</v>
      </c>
    </row>
    <row r="714" spans="1:3" x14ac:dyDescent="0.35">
      <c r="A714" s="1">
        <v>41704</v>
      </c>
      <c r="B714">
        <v>40.757257000000003</v>
      </c>
      <c r="C714">
        <f t="shared" si="11"/>
        <v>1.6642736855452568E-2</v>
      </c>
    </row>
    <row r="715" spans="1:3" x14ac:dyDescent="0.35">
      <c r="A715" s="1">
        <v>41703</v>
      </c>
      <c r="B715">
        <v>40.084558000000001</v>
      </c>
      <c r="C715">
        <f t="shared" si="11"/>
        <v>3.4615328004250078E-4</v>
      </c>
    </row>
    <row r="716" spans="1:3" x14ac:dyDescent="0.35">
      <c r="A716" s="1">
        <v>41702</v>
      </c>
      <c r="B716">
        <v>40.070684999999997</v>
      </c>
      <c r="C716">
        <f t="shared" si="11"/>
        <v>1.8692089221612345E-2</v>
      </c>
    </row>
    <row r="717" spans="1:3" x14ac:dyDescent="0.35">
      <c r="A717" s="1">
        <v>41701</v>
      </c>
      <c r="B717">
        <v>39.328637000000001</v>
      </c>
      <c r="C717">
        <f t="shared" si="11"/>
        <v>-3.8718815042766393E-3</v>
      </c>
    </row>
    <row r="718" spans="1:3" x14ac:dyDescent="0.35">
      <c r="A718" s="1">
        <v>41698</v>
      </c>
      <c r="B718">
        <v>39.481208000000002</v>
      </c>
      <c r="C718">
        <f t="shared" si="11"/>
        <v>1.0062767877714958E-2</v>
      </c>
    </row>
    <row r="719" spans="1:3" x14ac:dyDescent="0.35">
      <c r="A719" s="1">
        <v>41697</v>
      </c>
      <c r="B719">
        <v>39.085909999999998</v>
      </c>
      <c r="C719">
        <f t="shared" si="11"/>
        <v>-1.3044422498246886E-2</v>
      </c>
    </row>
    <row r="720" spans="1:3" x14ac:dyDescent="0.35">
      <c r="A720" s="1">
        <v>41696</v>
      </c>
      <c r="B720">
        <v>39.599102999999999</v>
      </c>
      <c r="C720">
        <f t="shared" si="11"/>
        <v>3.6845396616654097E-3</v>
      </c>
    </row>
    <row r="721" spans="1:3" x14ac:dyDescent="0.35">
      <c r="A721" s="1">
        <v>41695</v>
      </c>
      <c r="B721">
        <v>39.453467000000003</v>
      </c>
      <c r="C721">
        <f t="shared" si="11"/>
        <v>2.4639320527422692E-3</v>
      </c>
    </row>
    <row r="722" spans="1:3" x14ac:dyDescent="0.35">
      <c r="A722" s="1">
        <v>41694</v>
      </c>
      <c r="B722">
        <v>39.356375999999997</v>
      </c>
      <c r="C722">
        <f t="shared" si="11"/>
        <v>7.2508475017834875E-3</v>
      </c>
    </row>
    <row r="723" spans="1:3" x14ac:dyDescent="0.35">
      <c r="A723" s="1">
        <v>41691</v>
      </c>
      <c r="B723">
        <v>39.072040999999999</v>
      </c>
      <c r="C723">
        <f t="shared" si="11"/>
        <v>-1.6721320124430183E-2</v>
      </c>
    </row>
    <row r="724" spans="1:3" x14ac:dyDescent="0.35">
      <c r="A724" s="1">
        <v>41690</v>
      </c>
      <c r="B724">
        <v>39.730870000000003</v>
      </c>
      <c r="C724">
        <f t="shared" si="11"/>
        <v>2.3846451970722254E-2</v>
      </c>
    </row>
    <row r="725" spans="1:3" x14ac:dyDescent="0.35">
      <c r="A725" s="1">
        <v>41689</v>
      </c>
      <c r="B725">
        <v>38.794637000000002</v>
      </c>
      <c r="C725">
        <f t="shared" si="11"/>
        <v>1.4222877017784801E-2</v>
      </c>
    </row>
    <row r="726" spans="1:3" x14ac:dyDescent="0.35">
      <c r="A726" s="1">
        <v>41688</v>
      </c>
      <c r="B726">
        <v>38.246771000000003</v>
      </c>
      <c r="C726">
        <f t="shared" si="11"/>
        <v>-1.8115569581988137E-3</v>
      </c>
    </row>
    <row r="727" spans="1:3" x14ac:dyDescent="0.35">
      <c r="A727" s="1">
        <v>41684</v>
      </c>
      <c r="B727">
        <v>38.316119999999998</v>
      </c>
      <c r="C727">
        <f t="shared" si="11"/>
        <v>-8.3808705024465788E-2</v>
      </c>
    </row>
    <row r="728" spans="1:3" x14ac:dyDescent="0.35">
      <c r="A728" s="1">
        <v>41683</v>
      </c>
      <c r="B728">
        <v>41.665748000000001</v>
      </c>
      <c r="C728">
        <f t="shared" si="11"/>
        <v>3.1674889269898234E-3</v>
      </c>
    </row>
    <row r="729" spans="1:3" x14ac:dyDescent="0.35">
      <c r="A729" s="1">
        <v>41682</v>
      </c>
      <c r="B729">
        <v>41.533980999999997</v>
      </c>
      <c r="C729">
        <f t="shared" si="11"/>
        <v>2.6751223765710385E-3</v>
      </c>
    </row>
    <row r="730" spans="1:3" x14ac:dyDescent="0.35">
      <c r="A730" s="1">
        <v>41681</v>
      </c>
      <c r="B730">
        <v>41.423020999999999</v>
      </c>
      <c r="C730">
        <f t="shared" si="11"/>
        <v>1.2127505066617538E-2</v>
      </c>
    </row>
    <row r="731" spans="1:3" x14ac:dyDescent="0.35">
      <c r="A731" s="1">
        <v>41680</v>
      </c>
      <c r="B731">
        <v>40.923696999999997</v>
      </c>
      <c r="C731">
        <f t="shared" si="11"/>
        <v>-6.9239775916118797E-3</v>
      </c>
    </row>
    <row r="732" spans="1:3" x14ac:dyDescent="0.35">
      <c r="A732" s="1">
        <v>41677</v>
      </c>
      <c r="B732">
        <v>41.208035000000002</v>
      </c>
      <c r="C732">
        <f t="shared" si="11"/>
        <v>1.9200366473759882E-2</v>
      </c>
    </row>
    <row r="733" spans="1:3" x14ac:dyDescent="0.35">
      <c r="A733" s="1">
        <v>41676</v>
      </c>
      <c r="B733">
        <v>40.424373000000003</v>
      </c>
      <c r="C733">
        <f t="shared" si="11"/>
        <v>1.486369182405166E-2</v>
      </c>
    </row>
    <row r="734" spans="1:3" x14ac:dyDescent="0.35">
      <c r="A734" s="1">
        <v>41675</v>
      </c>
      <c r="B734">
        <v>39.827961000000002</v>
      </c>
      <c r="C734">
        <f t="shared" si="11"/>
        <v>-6.5949638535097565E-3</v>
      </c>
    </row>
    <row r="735" spans="1:3" x14ac:dyDescent="0.35">
      <c r="A735" s="1">
        <v>41674</v>
      </c>
      <c r="B735">
        <v>40.091493</v>
      </c>
      <c r="C735">
        <f t="shared" si="11"/>
        <v>2.9135130782606319E-2</v>
      </c>
    </row>
    <row r="736" spans="1:3" x14ac:dyDescent="0.35">
      <c r="A736" s="1">
        <v>41673</v>
      </c>
      <c r="B736">
        <v>38.940274000000002</v>
      </c>
      <c r="C736">
        <f t="shared" si="11"/>
        <v>-3.4999176229038663E-2</v>
      </c>
    </row>
    <row r="737" spans="1:3" x14ac:dyDescent="0.35">
      <c r="A737" s="1">
        <v>41670</v>
      </c>
      <c r="B737">
        <v>40.327281999999997</v>
      </c>
      <c r="C737">
        <f t="shared" si="11"/>
        <v>-2.3118534894565539E-2</v>
      </c>
    </row>
    <row r="738" spans="1:3" x14ac:dyDescent="0.35">
      <c r="A738" s="1">
        <v>41669</v>
      </c>
      <c r="B738">
        <v>41.270449999999997</v>
      </c>
      <c r="C738">
        <f t="shared" si="11"/>
        <v>3.1754111872212706E-2</v>
      </c>
    </row>
    <row r="739" spans="1:3" x14ac:dyDescent="0.35">
      <c r="A739" s="1">
        <v>41668</v>
      </c>
      <c r="B739">
        <v>39.980531999999997</v>
      </c>
      <c r="C739">
        <f t="shared" si="11"/>
        <v>-7.7754169921217982E-3</v>
      </c>
    </row>
    <row r="740" spans="1:3" x14ac:dyDescent="0.35">
      <c r="A740" s="1">
        <v>41667</v>
      </c>
      <c r="B740">
        <v>40.292608999999999</v>
      </c>
      <c r="C740">
        <f t="shared" si="11"/>
        <v>-3.4363579805824396E-3</v>
      </c>
    </row>
    <row r="741" spans="1:3" x14ac:dyDescent="0.35">
      <c r="A741" s="1">
        <v>41666</v>
      </c>
      <c r="B741">
        <v>40.431306999999997</v>
      </c>
      <c r="C741">
        <f t="shared" si="11"/>
        <v>7.4029056222682686E-3</v>
      </c>
    </row>
    <row r="742" spans="1:3" x14ac:dyDescent="0.35">
      <c r="A742" s="1">
        <v>41663</v>
      </c>
      <c r="B742">
        <v>40.133102999999998</v>
      </c>
      <c r="C742">
        <f t="shared" si="11"/>
        <v>-2.7272816408954507E-2</v>
      </c>
    </row>
    <row r="743" spans="1:3" x14ac:dyDescent="0.35">
      <c r="A743" s="1">
        <v>41662</v>
      </c>
      <c r="B743">
        <v>41.242708</v>
      </c>
      <c r="C743">
        <f t="shared" si="11"/>
        <v>-2.4253693399462095E-2</v>
      </c>
    </row>
    <row r="744" spans="1:3" x14ac:dyDescent="0.35">
      <c r="A744" s="1">
        <v>41661</v>
      </c>
      <c r="B744">
        <v>42.255225000000003</v>
      </c>
      <c r="C744">
        <f t="shared" si="11"/>
        <v>1.3138364262195695E-3</v>
      </c>
    </row>
    <row r="745" spans="1:3" x14ac:dyDescent="0.35">
      <c r="A745" s="1">
        <v>41660</v>
      </c>
      <c r="B745">
        <v>42.199745</v>
      </c>
      <c r="C745">
        <f t="shared" si="11"/>
        <v>2.3033992882587448E-3</v>
      </c>
    </row>
    <row r="746" spans="1:3" x14ac:dyDescent="0.35">
      <c r="A746" s="1">
        <v>41656</v>
      </c>
      <c r="B746">
        <v>42.102654000000001</v>
      </c>
      <c r="C746">
        <f t="shared" si="11"/>
        <v>3.4650895961764955E-3</v>
      </c>
    </row>
    <row r="747" spans="1:3" x14ac:dyDescent="0.35">
      <c r="A747" s="1">
        <v>41655</v>
      </c>
      <c r="B747">
        <v>41.957017</v>
      </c>
      <c r="C747">
        <f t="shared" si="11"/>
        <v>2.6481144317529459E-3</v>
      </c>
    </row>
    <row r="748" spans="1:3" x14ac:dyDescent="0.35">
      <c r="A748" s="1">
        <v>41654</v>
      </c>
      <c r="B748">
        <v>41.846057000000002</v>
      </c>
      <c r="C748">
        <f t="shared" si="11"/>
        <v>7.6526492447567462E-3</v>
      </c>
    </row>
    <row r="749" spans="1:3" x14ac:dyDescent="0.35">
      <c r="A749" s="1">
        <v>41653</v>
      </c>
      <c r="B749">
        <v>41.527045999999999</v>
      </c>
      <c r="C749">
        <f t="shared" si="11"/>
        <v>1.5992255315833894E-2</v>
      </c>
    </row>
    <row r="750" spans="1:3" x14ac:dyDescent="0.35">
      <c r="A750" s="1">
        <v>41652</v>
      </c>
      <c r="B750">
        <v>40.868217000000001</v>
      </c>
      <c r="C750">
        <f t="shared" si="11"/>
        <v>0</v>
      </c>
    </row>
    <row r="751" spans="1:3" x14ac:dyDescent="0.35">
      <c r="A751" s="1">
        <v>41649</v>
      </c>
      <c r="B751">
        <v>40.868217000000001</v>
      </c>
      <c r="C751">
        <f t="shared" si="11"/>
        <v>8.863183097925156E-3</v>
      </c>
    </row>
    <row r="752" spans="1:3" x14ac:dyDescent="0.35">
      <c r="A752" s="1">
        <v>41648</v>
      </c>
      <c r="B752">
        <v>40.507595000000002</v>
      </c>
      <c r="C752">
        <f t="shared" si="11"/>
        <v>3.4243886307789038E-4</v>
      </c>
    </row>
    <row r="753" spans="1:3" x14ac:dyDescent="0.35">
      <c r="A753" s="1">
        <v>41647</v>
      </c>
      <c r="B753">
        <v>40.493726000000002</v>
      </c>
      <c r="C753">
        <f t="shared" si="11"/>
        <v>1.6229658036234607E-2</v>
      </c>
    </row>
    <row r="754" spans="1:3" x14ac:dyDescent="0.35">
      <c r="A754" s="1">
        <v>41646</v>
      </c>
      <c r="B754">
        <v>39.841830999999999</v>
      </c>
      <c r="C754">
        <f t="shared" si="11"/>
        <v>1.4199564853281993E-2</v>
      </c>
    </row>
    <row r="755" spans="1:3" x14ac:dyDescent="0.35">
      <c r="A755" s="1">
        <v>41645</v>
      </c>
      <c r="B755">
        <v>39.280092000000003</v>
      </c>
      <c r="C755">
        <f t="shared" si="11"/>
        <v>-4.9313429432465243E-3</v>
      </c>
    </row>
    <row r="756" spans="1:3" x14ac:dyDescent="0.35">
      <c r="A756" s="1">
        <v>41642</v>
      </c>
      <c r="B756">
        <v>39.474274000000001</v>
      </c>
      <c r="C756">
        <f t="shared" si="11"/>
        <v>1.2552143195996318E-2</v>
      </c>
    </row>
    <row r="757" spans="1:3" x14ac:dyDescent="0.35">
      <c r="A757" s="1">
        <v>41641</v>
      </c>
      <c r="B757">
        <v>38.981884000000001</v>
      </c>
      <c r="C757">
        <f t="shared" si="11"/>
        <v>-1.728437230992904E-2</v>
      </c>
    </row>
    <row r="758" spans="1:3" x14ac:dyDescent="0.35">
      <c r="A758" s="1">
        <v>41639</v>
      </c>
      <c r="B758">
        <v>39.661518000000001</v>
      </c>
      <c r="C758">
        <f t="shared" si="11"/>
        <v>-2.2705557215907178E-3</v>
      </c>
    </row>
    <row r="759" spans="1:3" x14ac:dyDescent="0.35">
      <c r="A759" s="1">
        <v>41638</v>
      </c>
      <c r="B759">
        <v>39.751674000000001</v>
      </c>
      <c r="C759">
        <f t="shared" si="11"/>
        <v>2.6203009191762142E-3</v>
      </c>
    </row>
    <row r="760" spans="1:3" x14ac:dyDescent="0.35">
      <c r="A760" s="1">
        <v>41635</v>
      </c>
      <c r="B760">
        <v>39.647649000000001</v>
      </c>
      <c r="C760">
        <f t="shared" si="11"/>
        <v>-2.759907935462832E-3</v>
      </c>
    </row>
    <row r="761" spans="1:3" x14ac:dyDescent="0.35">
      <c r="A761" s="1">
        <v>41634</v>
      </c>
      <c r="B761">
        <v>39.757224000000001</v>
      </c>
      <c r="C761">
        <f t="shared" si="11"/>
        <v>4.010801932176569E-3</v>
      </c>
    </row>
    <row r="762" spans="1:3" x14ac:dyDescent="0.35">
      <c r="A762" s="1">
        <v>41632</v>
      </c>
      <c r="B762">
        <v>39.598084999999998</v>
      </c>
      <c r="C762">
        <f t="shared" si="11"/>
        <v>-5.4021088911836703E-3</v>
      </c>
    </row>
    <row r="763" spans="1:3" x14ac:dyDescent="0.35">
      <c r="A763" s="1">
        <v>41631</v>
      </c>
      <c r="B763">
        <v>39.812576999999997</v>
      </c>
      <c r="C763">
        <f t="shared" si="11"/>
        <v>1.0131102132143079E-2</v>
      </c>
    </row>
    <row r="764" spans="1:3" x14ac:dyDescent="0.35">
      <c r="A764" s="1">
        <v>41628</v>
      </c>
      <c r="B764">
        <v>39.411268</v>
      </c>
      <c r="C764">
        <f t="shared" si="11"/>
        <v>-7.3465749695364232E-3</v>
      </c>
    </row>
    <row r="765" spans="1:3" x14ac:dyDescent="0.35">
      <c r="A765" s="1">
        <v>41627</v>
      </c>
      <c r="B765">
        <v>39.701872000000002</v>
      </c>
      <c r="C765">
        <f t="shared" si="11"/>
        <v>-8.8488530982261133E-3</v>
      </c>
    </row>
    <row r="766" spans="1:3" x14ac:dyDescent="0.35">
      <c r="A766" s="1">
        <v>41626</v>
      </c>
      <c r="B766">
        <v>40.054746999999999</v>
      </c>
      <c r="C766">
        <f t="shared" si="11"/>
        <v>2.660760152231368E-2</v>
      </c>
    </row>
    <row r="767" spans="1:3" x14ac:dyDescent="0.35">
      <c r="A767" s="1">
        <v>41625</v>
      </c>
      <c r="B767">
        <v>39.003039999999999</v>
      </c>
      <c r="C767">
        <f t="shared" si="11"/>
        <v>2.024972725918979E-2</v>
      </c>
    </row>
    <row r="768" spans="1:3" x14ac:dyDescent="0.35">
      <c r="A768" s="1">
        <v>41624</v>
      </c>
      <c r="B768">
        <v>38.221181999999999</v>
      </c>
      <c r="C768">
        <f t="shared" si="11"/>
        <v>1.4492780634825862E-3</v>
      </c>
    </row>
    <row r="769" spans="1:3" x14ac:dyDescent="0.35">
      <c r="A769" s="1">
        <v>41621</v>
      </c>
      <c r="B769">
        <v>38.165829000000002</v>
      </c>
      <c r="C769">
        <f t="shared" si="11"/>
        <v>-1.8112369358850345E-3</v>
      </c>
    </row>
    <row r="770" spans="1:3" x14ac:dyDescent="0.35">
      <c r="A770" s="1">
        <v>41620</v>
      </c>
      <c r="B770">
        <v>38.235019000000001</v>
      </c>
      <c r="C770">
        <f t="shared" si="11"/>
        <v>7.6294977369271927E-3</v>
      </c>
    </row>
    <row r="771" spans="1:3" x14ac:dyDescent="0.35">
      <c r="A771" s="1">
        <v>41619</v>
      </c>
      <c r="B771">
        <v>37.944414999999999</v>
      </c>
      <c r="C771">
        <f t="shared" ref="C771:C834" si="12">LN(B771/B772)</f>
        <v>-9.0761289701196714E-3</v>
      </c>
    </row>
    <row r="772" spans="1:3" x14ac:dyDescent="0.35">
      <c r="A772" s="1">
        <v>41618</v>
      </c>
      <c r="B772">
        <v>38.290371</v>
      </c>
      <c r="C772">
        <f t="shared" si="12"/>
        <v>5.072470384897847E-3</v>
      </c>
    </row>
    <row r="773" spans="1:3" x14ac:dyDescent="0.35">
      <c r="A773" s="1">
        <v>41617</v>
      </c>
      <c r="B773">
        <v>38.096635999999997</v>
      </c>
      <c r="C773">
        <f t="shared" si="12"/>
        <v>4.1860208881208992E-3</v>
      </c>
    </row>
    <row r="774" spans="1:3" x14ac:dyDescent="0.35">
      <c r="A774" s="1">
        <v>41614</v>
      </c>
      <c r="B774">
        <v>37.937496000000003</v>
      </c>
      <c r="C774">
        <f t="shared" si="12"/>
        <v>2.4555808095557782E-2</v>
      </c>
    </row>
    <row r="775" spans="1:3" x14ac:dyDescent="0.35">
      <c r="A775" s="1">
        <v>41613</v>
      </c>
      <c r="B775">
        <v>37.017254999999999</v>
      </c>
      <c r="C775">
        <f t="shared" si="12"/>
        <v>-1.4941858117699842E-3</v>
      </c>
    </row>
    <row r="776" spans="1:3" x14ac:dyDescent="0.35">
      <c r="A776" s="1">
        <v>41612</v>
      </c>
      <c r="B776">
        <v>37.072606999999998</v>
      </c>
      <c r="C776">
        <f t="shared" si="12"/>
        <v>1.2205596281956737E-2</v>
      </c>
    </row>
    <row r="777" spans="1:3" x14ac:dyDescent="0.35">
      <c r="A777" s="1">
        <v>41611</v>
      </c>
      <c r="B777">
        <v>36.622864</v>
      </c>
      <c r="C777">
        <f t="shared" si="12"/>
        <v>-5.2760856048774847E-3</v>
      </c>
    </row>
    <row r="778" spans="1:3" x14ac:dyDescent="0.35">
      <c r="A778" s="1">
        <v>41610</v>
      </c>
      <c r="B778">
        <v>36.816600000000001</v>
      </c>
      <c r="C778">
        <f t="shared" si="12"/>
        <v>-6.7428864789703963E-3</v>
      </c>
    </row>
    <row r="779" spans="1:3" x14ac:dyDescent="0.35">
      <c r="A779" s="1">
        <v>41607</v>
      </c>
      <c r="B779">
        <v>37.065688999999999</v>
      </c>
      <c r="C779">
        <f t="shared" si="12"/>
        <v>-4.4700675468977991E-3</v>
      </c>
    </row>
    <row r="780" spans="1:3" x14ac:dyDescent="0.35">
      <c r="A780" s="1">
        <v>41605</v>
      </c>
      <c r="B780">
        <v>37.231746000000001</v>
      </c>
      <c r="C780">
        <f t="shared" si="12"/>
        <v>2.9778327423358219E-3</v>
      </c>
    </row>
    <row r="781" spans="1:3" x14ac:dyDescent="0.35">
      <c r="A781" s="1">
        <v>41604</v>
      </c>
      <c r="B781">
        <v>37.121040999999998</v>
      </c>
      <c r="C781">
        <f t="shared" si="12"/>
        <v>1.0116204720997437E-2</v>
      </c>
    </row>
    <row r="782" spans="1:3" x14ac:dyDescent="0.35">
      <c r="A782" s="1">
        <v>41603</v>
      </c>
      <c r="B782">
        <v>36.747410000000002</v>
      </c>
      <c r="C782">
        <f t="shared" si="12"/>
        <v>-1.3837185970794762E-2</v>
      </c>
    </row>
    <row r="783" spans="1:3" x14ac:dyDescent="0.35">
      <c r="A783" s="1">
        <v>41600</v>
      </c>
      <c r="B783">
        <v>37.259425</v>
      </c>
      <c r="C783">
        <f t="shared" si="12"/>
        <v>-4.6317333100696339E-3</v>
      </c>
    </row>
    <row r="784" spans="1:3" x14ac:dyDescent="0.35">
      <c r="A784" s="1">
        <v>41599</v>
      </c>
      <c r="B784">
        <v>37.432400999999999</v>
      </c>
      <c r="C784">
        <f t="shared" si="12"/>
        <v>1.0591875635755992E-2</v>
      </c>
    </row>
    <row r="785" spans="1:3" x14ac:dyDescent="0.35">
      <c r="A785" s="1">
        <v>41598</v>
      </c>
      <c r="B785">
        <v>37.038013999999997</v>
      </c>
      <c r="C785">
        <f t="shared" si="12"/>
        <v>-5.4028125864307606E-3</v>
      </c>
    </row>
    <row r="786" spans="1:3" x14ac:dyDescent="0.35">
      <c r="A786" s="1">
        <v>41597</v>
      </c>
      <c r="B786">
        <v>37.238664999999997</v>
      </c>
      <c r="C786">
        <f t="shared" si="12"/>
        <v>-4.2644898608611304E-3</v>
      </c>
    </row>
    <row r="787" spans="1:3" x14ac:dyDescent="0.35">
      <c r="A787" s="1">
        <v>41596</v>
      </c>
      <c r="B787">
        <v>37.397807999999998</v>
      </c>
      <c r="C787">
        <f t="shared" si="12"/>
        <v>-1.6150103785312262E-2</v>
      </c>
    </row>
    <row r="788" spans="1:3" x14ac:dyDescent="0.35">
      <c r="A788" s="1">
        <v>41593</v>
      </c>
      <c r="B788">
        <v>38.006689999999999</v>
      </c>
      <c r="C788">
        <f t="shared" si="12"/>
        <v>8.3294579993601375E-2</v>
      </c>
    </row>
    <row r="789" spans="1:3" x14ac:dyDescent="0.35">
      <c r="A789" s="1">
        <v>41592</v>
      </c>
      <c r="B789">
        <v>34.969197999999999</v>
      </c>
      <c r="C789">
        <f t="shared" si="12"/>
        <v>-1.2974445053944116E-2</v>
      </c>
    </row>
    <row r="790" spans="1:3" x14ac:dyDescent="0.35">
      <c r="A790" s="1">
        <v>41591</v>
      </c>
      <c r="B790">
        <v>35.42586</v>
      </c>
      <c r="C790">
        <f t="shared" si="12"/>
        <v>0</v>
      </c>
    </row>
    <row r="791" spans="1:3" x14ac:dyDescent="0.35">
      <c r="A791" s="1">
        <v>41590</v>
      </c>
      <c r="B791">
        <v>35.42586</v>
      </c>
      <c r="C791">
        <f t="shared" si="12"/>
        <v>-1.9511600436581897E-3</v>
      </c>
    </row>
    <row r="792" spans="1:3" x14ac:dyDescent="0.35">
      <c r="A792" s="1">
        <v>41589</v>
      </c>
      <c r="B792">
        <v>35.495049000000002</v>
      </c>
      <c r="C792">
        <f t="shared" si="12"/>
        <v>1.0188151167033073E-2</v>
      </c>
    </row>
    <row r="793" spans="1:3" x14ac:dyDescent="0.35">
      <c r="A793" s="1">
        <v>41586</v>
      </c>
      <c r="B793">
        <v>35.135255999999998</v>
      </c>
      <c r="C793">
        <f t="shared" si="12"/>
        <v>1.4480092124388737E-2</v>
      </c>
    </row>
    <row r="794" spans="1:3" x14ac:dyDescent="0.35">
      <c r="A794" s="1">
        <v>41585</v>
      </c>
      <c r="B794">
        <v>34.630159999999997</v>
      </c>
      <c r="C794">
        <f t="shared" si="12"/>
        <v>-1.9587184929500553E-2</v>
      </c>
    </row>
    <row r="795" spans="1:3" x14ac:dyDescent="0.35">
      <c r="A795" s="1">
        <v>41584</v>
      </c>
      <c r="B795">
        <v>35.315154</v>
      </c>
      <c r="C795">
        <f t="shared" si="12"/>
        <v>-3.325160327729912E-3</v>
      </c>
    </row>
    <row r="796" spans="1:3" x14ac:dyDescent="0.35">
      <c r="A796" s="1">
        <v>41583</v>
      </c>
      <c r="B796">
        <v>35.432777999999999</v>
      </c>
      <c r="C796">
        <f t="shared" si="12"/>
        <v>0</v>
      </c>
    </row>
    <row r="797" spans="1:3" x14ac:dyDescent="0.35">
      <c r="A797" s="1">
        <v>41582</v>
      </c>
      <c r="B797">
        <v>35.432777999999999</v>
      </c>
      <c r="C797">
        <f t="shared" si="12"/>
        <v>2.1503779385323237E-3</v>
      </c>
    </row>
    <row r="798" spans="1:3" x14ac:dyDescent="0.35">
      <c r="A798" s="1">
        <v>41579</v>
      </c>
      <c r="B798">
        <v>35.356665999999997</v>
      </c>
      <c r="C798">
        <f t="shared" si="12"/>
        <v>6.67577371509483E-3</v>
      </c>
    </row>
    <row r="799" spans="1:3" x14ac:dyDescent="0.35">
      <c r="A799" s="1">
        <v>41578</v>
      </c>
      <c r="B799">
        <v>35.121419000000003</v>
      </c>
      <c r="C799">
        <f t="shared" si="12"/>
        <v>-7.6538094893385585E-3</v>
      </c>
    </row>
    <row r="800" spans="1:3" x14ac:dyDescent="0.35">
      <c r="A800" s="1">
        <v>41577</v>
      </c>
      <c r="B800">
        <v>35.391263000000002</v>
      </c>
      <c r="C800">
        <f t="shared" si="12"/>
        <v>-1.069533901486556E-2</v>
      </c>
    </row>
    <row r="801" spans="1:3" x14ac:dyDescent="0.35">
      <c r="A801" s="1">
        <v>41576</v>
      </c>
      <c r="B801">
        <v>35.771816000000001</v>
      </c>
      <c r="C801">
        <f t="shared" si="12"/>
        <v>4.0701848515017347E-3</v>
      </c>
    </row>
    <row r="802" spans="1:3" x14ac:dyDescent="0.35">
      <c r="A802" s="1">
        <v>41575</v>
      </c>
      <c r="B802">
        <v>35.626514</v>
      </c>
      <c r="C802">
        <f t="shared" si="12"/>
        <v>-7.3529658742823439E-3</v>
      </c>
    </row>
    <row r="803" spans="1:3" x14ac:dyDescent="0.35">
      <c r="A803" s="1">
        <v>41572</v>
      </c>
      <c r="B803">
        <v>35.88944</v>
      </c>
      <c r="C803">
        <f t="shared" si="12"/>
        <v>1.4564764509520522E-2</v>
      </c>
    </row>
    <row r="804" spans="1:3" x14ac:dyDescent="0.35">
      <c r="A804" s="1">
        <v>41571</v>
      </c>
      <c r="B804">
        <v>35.370507000000003</v>
      </c>
      <c r="C804">
        <f t="shared" si="12"/>
        <v>9.2366557512378444E-3</v>
      </c>
    </row>
    <row r="805" spans="1:3" x14ac:dyDescent="0.35">
      <c r="A805" s="1">
        <v>41570</v>
      </c>
      <c r="B805">
        <v>35.045305999999997</v>
      </c>
      <c r="C805">
        <f t="shared" si="12"/>
        <v>-7.2785054975687226E-3</v>
      </c>
    </row>
    <row r="806" spans="1:3" x14ac:dyDescent="0.35">
      <c r="A806" s="1">
        <v>41569</v>
      </c>
      <c r="B806">
        <v>35.301313999999998</v>
      </c>
      <c r="C806">
        <f t="shared" si="12"/>
        <v>-1.8833764441232977E-2</v>
      </c>
    </row>
    <row r="807" spans="1:3" x14ac:dyDescent="0.35">
      <c r="A807" s="1">
        <v>41568</v>
      </c>
      <c r="B807">
        <v>35.972470999999999</v>
      </c>
      <c r="C807">
        <f t="shared" si="12"/>
        <v>-1.9051760059520858E-2</v>
      </c>
    </row>
    <row r="808" spans="1:3" x14ac:dyDescent="0.35">
      <c r="A808" s="1">
        <v>41565</v>
      </c>
      <c r="B808">
        <v>36.664380000000001</v>
      </c>
      <c r="C808">
        <f t="shared" si="12"/>
        <v>6.4369273232412249E-3</v>
      </c>
    </row>
    <row r="809" spans="1:3" x14ac:dyDescent="0.35">
      <c r="A809" s="1">
        <v>41564</v>
      </c>
      <c r="B809">
        <v>36.429132000000003</v>
      </c>
      <c r="C809">
        <f t="shared" si="12"/>
        <v>2.0920078461535214E-2</v>
      </c>
    </row>
    <row r="810" spans="1:3" x14ac:dyDescent="0.35">
      <c r="A810" s="1">
        <v>41563</v>
      </c>
      <c r="B810">
        <v>35.674948000000001</v>
      </c>
      <c r="C810">
        <f t="shared" si="12"/>
        <v>1.3276239095769976E-2</v>
      </c>
    </row>
    <row r="811" spans="1:3" x14ac:dyDescent="0.35">
      <c r="A811" s="1">
        <v>41562</v>
      </c>
      <c r="B811">
        <v>35.204448999999997</v>
      </c>
      <c r="C811">
        <f t="shared" si="12"/>
        <v>-9.3896997326271617E-3</v>
      </c>
    </row>
    <row r="812" spans="1:3" x14ac:dyDescent="0.35">
      <c r="A812" s="1">
        <v>41561</v>
      </c>
      <c r="B812">
        <v>35.536565000000003</v>
      </c>
      <c r="C812">
        <f t="shared" si="12"/>
        <v>-1.9451157008903521E-3</v>
      </c>
    </row>
    <row r="813" spans="1:3" x14ac:dyDescent="0.35">
      <c r="A813" s="1">
        <v>41558</v>
      </c>
      <c r="B813">
        <v>35.605755000000002</v>
      </c>
      <c r="C813">
        <f t="shared" si="12"/>
        <v>9.1752347561773282E-3</v>
      </c>
    </row>
    <row r="814" spans="1:3" x14ac:dyDescent="0.35">
      <c r="A814" s="1">
        <v>41557</v>
      </c>
      <c r="B814">
        <v>35.280557999999999</v>
      </c>
      <c r="C814">
        <f t="shared" si="12"/>
        <v>2.0607036668434515E-2</v>
      </c>
    </row>
    <row r="815" spans="1:3" x14ac:dyDescent="0.35">
      <c r="A815" s="1">
        <v>41556</v>
      </c>
      <c r="B815">
        <v>34.560969999999998</v>
      </c>
      <c r="C815">
        <f t="shared" si="12"/>
        <v>-3.5970963114334811E-3</v>
      </c>
    </row>
    <row r="816" spans="1:3" x14ac:dyDescent="0.35">
      <c r="A816" s="1">
        <v>41555</v>
      </c>
      <c r="B816">
        <v>34.685513</v>
      </c>
      <c r="C816">
        <f t="shared" si="12"/>
        <v>-1.9751826134191838E-2</v>
      </c>
    </row>
    <row r="817" spans="1:3" x14ac:dyDescent="0.35">
      <c r="A817" s="1">
        <v>41554</v>
      </c>
      <c r="B817">
        <v>35.377426</v>
      </c>
      <c r="C817">
        <f t="shared" si="12"/>
        <v>-1.263258307689814E-2</v>
      </c>
    </row>
    <row r="818" spans="1:3" x14ac:dyDescent="0.35">
      <c r="A818" s="1">
        <v>41551</v>
      </c>
      <c r="B818">
        <v>35.827168999999998</v>
      </c>
      <c r="C818">
        <f t="shared" si="12"/>
        <v>1.4002586223586081E-2</v>
      </c>
    </row>
    <row r="819" spans="1:3" x14ac:dyDescent="0.35">
      <c r="A819" s="1">
        <v>41550</v>
      </c>
      <c r="B819">
        <v>35.328992</v>
      </c>
      <c r="C819">
        <f t="shared" si="12"/>
        <v>-9.938702605475502E-3</v>
      </c>
    </row>
    <row r="820" spans="1:3" x14ac:dyDescent="0.35">
      <c r="A820" s="1">
        <v>41549</v>
      </c>
      <c r="B820">
        <v>35.681866999999997</v>
      </c>
      <c r="C820">
        <f t="shared" si="12"/>
        <v>-6.3786337367419225E-3</v>
      </c>
    </row>
    <row r="821" spans="1:3" x14ac:dyDescent="0.35">
      <c r="A821" s="1">
        <v>41548</v>
      </c>
      <c r="B821">
        <v>35.910195999999999</v>
      </c>
      <c r="C821">
        <f t="shared" si="12"/>
        <v>1.2603106189318617E-2</v>
      </c>
    </row>
    <row r="822" spans="1:3" x14ac:dyDescent="0.35">
      <c r="A822" s="1">
        <v>41547</v>
      </c>
      <c r="B822">
        <v>35.460456000000001</v>
      </c>
      <c r="C822">
        <f t="shared" si="12"/>
        <v>-7.3872722539671748E-3</v>
      </c>
    </row>
    <row r="823" spans="1:3" x14ac:dyDescent="0.35">
      <c r="A823" s="1">
        <v>41544</v>
      </c>
      <c r="B823">
        <v>35.723382000000001</v>
      </c>
      <c r="C823">
        <f t="shared" si="12"/>
        <v>-6.5636229942495298E-3</v>
      </c>
    </row>
    <row r="824" spans="1:3" x14ac:dyDescent="0.35">
      <c r="A824" s="1">
        <v>41543</v>
      </c>
      <c r="B824">
        <v>35.958627999999997</v>
      </c>
      <c r="C824">
        <f t="shared" si="12"/>
        <v>5.003901557149611E-3</v>
      </c>
    </row>
    <row r="825" spans="1:3" x14ac:dyDescent="0.35">
      <c r="A825" s="1">
        <v>41542</v>
      </c>
      <c r="B825">
        <v>35.779144000000002</v>
      </c>
      <c r="C825">
        <f t="shared" si="12"/>
        <v>4.4474605103265929E-3</v>
      </c>
    </row>
    <row r="826" spans="1:3" x14ac:dyDescent="0.35">
      <c r="A826" s="1">
        <v>41541</v>
      </c>
      <c r="B826">
        <v>35.620370999999999</v>
      </c>
      <c r="C826">
        <f t="shared" si="12"/>
        <v>-1.3556919957100817E-3</v>
      </c>
    </row>
    <row r="827" spans="1:3" x14ac:dyDescent="0.35">
      <c r="A827" s="1">
        <v>41540</v>
      </c>
      <c r="B827">
        <v>35.668694000000002</v>
      </c>
      <c r="C827">
        <f t="shared" si="12"/>
        <v>-9.2468864886579467E-3</v>
      </c>
    </row>
    <row r="828" spans="1:3" x14ac:dyDescent="0.35">
      <c r="A828" s="1">
        <v>41537</v>
      </c>
      <c r="B828">
        <v>36.000048</v>
      </c>
      <c r="C828">
        <f t="shared" si="12"/>
        <v>2.2690803552792134E-2</v>
      </c>
    </row>
    <row r="829" spans="1:3" x14ac:dyDescent="0.35">
      <c r="A829" s="1">
        <v>41536</v>
      </c>
      <c r="B829">
        <v>35.192376000000003</v>
      </c>
      <c r="C829">
        <f t="shared" si="12"/>
        <v>3.3103758262273228E-2</v>
      </c>
    </row>
    <row r="830" spans="1:3" x14ac:dyDescent="0.35">
      <c r="A830" s="1">
        <v>41535</v>
      </c>
      <c r="B830">
        <v>34.046447999999998</v>
      </c>
      <c r="C830">
        <f t="shared" si="12"/>
        <v>9.1659737214158255E-3</v>
      </c>
    </row>
    <row r="831" spans="1:3" x14ac:dyDescent="0.35">
      <c r="A831" s="1">
        <v>41534</v>
      </c>
      <c r="B831">
        <v>33.735804999999999</v>
      </c>
      <c r="C831">
        <f t="shared" si="12"/>
        <v>2.66368552031249E-3</v>
      </c>
    </row>
    <row r="832" spans="1:3" x14ac:dyDescent="0.35">
      <c r="A832" s="1">
        <v>41533</v>
      </c>
      <c r="B832">
        <v>33.646062999999998</v>
      </c>
      <c r="C832">
        <f t="shared" si="12"/>
        <v>5.7612481714576736E-3</v>
      </c>
    </row>
    <row r="833" spans="1:3" x14ac:dyDescent="0.35">
      <c r="A833" s="1">
        <v>41530</v>
      </c>
      <c r="B833">
        <v>33.452776999999998</v>
      </c>
      <c r="C833">
        <f t="shared" si="12"/>
        <v>-3.2962305542569808E-3</v>
      </c>
    </row>
    <row r="834" spans="1:3" x14ac:dyDescent="0.35">
      <c r="A834" s="1">
        <v>41529</v>
      </c>
      <c r="B834">
        <v>33.563226999999998</v>
      </c>
      <c r="C834">
        <f t="shared" si="12"/>
        <v>-6.9686136582865444E-3</v>
      </c>
    </row>
    <row r="835" spans="1:3" x14ac:dyDescent="0.35">
      <c r="A835" s="1">
        <v>41528</v>
      </c>
      <c r="B835">
        <v>33.797933</v>
      </c>
      <c r="C835">
        <f t="shared" ref="C835:C898" si="13">LN(B835/B836)</f>
        <v>8.409381518636282E-3</v>
      </c>
    </row>
    <row r="836" spans="1:3" x14ac:dyDescent="0.35">
      <c r="A836" s="1">
        <v>41527</v>
      </c>
      <c r="B836">
        <v>33.514904999999999</v>
      </c>
      <c r="C836">
        <f t="shared" si="13"/>
        <v>1.2435381896036539E-2</v>
      </c>
    </row>
    <row r="837" spans="1:3" x14ac:dyDescent="0.35">
      <c r="A837" s="1">
        <v>41526</v>
      </c>
      <c r="B837">
        <v>33.100715000000001</v>
      </c>
      <c r="C837">
        <f t="shared" si="13"/>
        <v>1.0903830866064709E-2</v>
      </c>
    </row>
    <row r="838" spans="1:3" x14ac:dyDescent="0.35">
      <c r="A838" s="1">
        <v>41523</v>
      </c>
      <c r="B838">
        <v>32.741751000000001</v>
      </c>
      <c r="C838">
        <f t="shared" si="13"/>
        <v>-5.2570119957106925E-3</v>
      </c>
    </row>
    <row r="839" spans="1:3" x14ac:dyDescent="0.35">
      <c r="A839" s="1">
        <v>41522</v>
      </c>
      <c r="B839">
        <v>32.914327999999998</v>
      </c>
      <c r="C839">
        <f t="shared" si="13"/>
        <v>-3.9770325891466353E-3</v>
      </c>
    </row>
    <row r="840" spans="1:3" x14ac:dyDescent="0.35">
      <c r="A840" s="1">
        <v>41521</v>
      </c>
      <c r="B840">
        <v>33.045490000000001</v>
      </c>
      <c r="C840">
        <f t="shared" si="13"/>
        <v>1.983189586366214E-2</v>
      </c>
    </row>
    <row r="841" spans="1:3" x14ac:dyDescent="0.35">
      <c r="A841" s="1">
        <v>41520</v>
      </c>
      <c r="B841">
        <v>32.396591000000001</v>
      </c>
      <c r="C841">
        <f t="shared" si="13"/>
        <v>6.19858721477604E-3</v>
      </c>
    </row>
    <row r="842" spans="1:3" x14ac:dyDescent="0.35">
      <c r="A842" s="1">
        <v>41516</v>
      </c>
      <c r="B842">
        <v>32.196399</v>
      </c>
      <c r="C842">
        <f t="shared" si="13"/>
        <v>-3.4246370957235618E-3</v>
      </c>
    </row>
    <row r="843" spans="1:3" x14ac:dyDescent="0.35">
      <c r="A843" s="1">
        <v>41515</v>
      </c>
      <c r="B843">
        <v>32.306849</v>
      </c>
      <c r="C843">
        <f t="shared" si="13"/>
        <v>1.2829036535121324E-3</v>
      </c>
    </row>
    <row r="844" spans="1:3" x14ac:dyDescent="0.35">
      <c r="A844" s="1">
        <v>41514</v>
      </c>
      <c r="B844">
        <v>32.265428999999997</v>
      </c>
      <c r="C844">
        <f t="shared" si="13"/>
        <v>-4.9087718189828348E-3</v>
      </c>
    </row>
    <row r="845" spans="1:3" x14ac:dyDescent="0.35">
      <c r="A845" s="1">
        <v>41513</v>
      </c>
      <c r="B845">
        <v>32.424202000000001</v>
      </c>
      <c r="C845">
        <f t="shared" si="13"/>
        <v>-1.3323695350519065E-2</v>
      </c>
    </row>
    <row r="846" spans="1:3" x14ac:dyDescent="0.35">
      <c r="A846" s="1">
        <v>41512</v>
      </c>
      <c r="B846">
        <v>32.859102999999998</v>
      </c>
      <c r="C846">
        <f t="shared" si="13"/>
        <v>-1.6792498775781996E-3</v>
      </c>
    </row>
    <row r="847" spans="1:3" x14ac:dyDescent="0.35">
      <c r="A847" s="1">
        <v>41509</v>
      </c>
      <c r="B847">
        <v>32.914327999999998</v>
      </c>
      <c r="C847">
        <f t="shared" si="13"/>
        <v>-6.0638226004339508E-3</v>
      </c>
    </row>
    <row r="848" spans="1:3" x14ac:dyDescent="0.35">
      <c r="A848" s="1">
        <v>41508</v>
      </c>
      <c r="B848">
        <v>33.114521000000003</v>
      </c>
      <c r="C848">
        <f t="shared" si="13"/>
        <v>2.2771422985919221E-2</v>
      </c>
    </row>
    <row r="849" spans="1:3" x14ac:dyDescent="0.35">
      <c r="A849" s="1">
        <v>41507</v>
      </c>
      <c r="B849">
        <v>32.368977000000001</v>
      </c>
      <c r="C849">
        <f t="shared" si="13"/>
        <v>-2.9812807689919914E-3</v>
      </c>
    </row>
    <row r="850" spans="1:3" x14ac:dyDescent="0.35">
      <c r="A850" s="1">
        <v>41506</v>
      </c>
      <c r="B850">
        <v>32.465622000000003</v>
      </c>
      <c r="C850">
        <f t="shared" si="13"/>
        <v>1.2624564105652485E-2</v>
      </c>
    </row>
    <row r="851" spans="1:3" x14ac:dyDescent="0.35">
      <c r="A851" s="1">
        <v>41505</v>
      </c>
      <c r="B851">
        <v>32.058334000000002</v>
      </c>
      <c r="C851">
        <f t="shared" si="13"/>
        <v>-7.5083776349139444E-3</v>
      </c>
    </row>
    <row r="852" spans="1:3" x14ac:dyDescent="0.35">
      <c r="A852" s="1">
        <v>41502</v>
      </c>
      <c r="B852">
        <v>32.299945999999998</v>
      </c>
      <c r="C852">
        <f t="shared" si="13"/>
        <v>-3.6266416663454063E-3</v>
      </c>
    </row>
    <row r="853" spans="1:3" x14ac:dyDescent="0.35">
      <c r="A853" s="1">
        <v>41501</v>
      </c>
      <c r="B853">
        <v>32.417299</v>
      </c>
      <c r="C853">
        <f t="shared" si="13"/>
        <v>9.6288082543117132E-3</v>
      </c>
    </row>
    <row r="854" spans="1:3" x14ac:dyDescent="0.35">
      <c r="A854" s="1">
        <v>41500</v>
      </c>
      <c r="B854">
        <v>32.106656999999998</v>
      </c>
      <c r="C854">
        <f t="shared" si="13"/>
        <v>-8.7767087215673521E-3</v>
      </c>
    </row>
    <row r="855" spans="1:3" x14ac:dyDescent="0.35">
      <c r="A855" s="1">
        <v>41499</v>
      </c>
      <c r="B855">
        <v>32.389688</v>
      </c>
      <c r="C855">
        <f t="shared" si="13"/>
        <v>1.006761672412697E-2</v>
      </c>
    </row>
    <row r="856" spans="1:3" x14ac:dyDescent="0.35">
      <c r="A856" s="1">
        <v>41498</v>
      </c>
      <c r="B856">
        <v>32.065237000000003</v>
      </c>
      <c r="C856">
        <f t="shared" si="13"/>
        <v>4.9638299761517023E-3</v>
      </c>
    </row>
    <row r="857" spans="1:3" x14ac:dyDescent="0.35">
      <c r="A857" s="1">
        <v>41495</v>
      </c>
      <c r="B857">
        <v>31.906465000000001</v>
      </c>
      <c r="C857">
        <f t="shared" si="13"/>
        <v>8.0374252221547485E-3</v>
      </c>
    </row>
    <row r="858" spans="1:3" x14ac:dyDescent="0.35">
      <c r="A858" s="1">
        <v>41494</v>
      </c>
      <c r="B858">
        <v>31.651046999999998</v>
      </c>
      <c r="C858">
        <f t="shared" si="13"/>
        <v>-9.3347215365823383E-3</v>
      </c>
    </row>
    <row r="859" spans="1:3" x14ac:dyDescent="0.35">
      <c r="A859" s="1">
        <v>41493</v>
      </c>
      <c r="B859">
        <v>31.947883999999998</v>
      </c>
      <c r="C859">
        <f t="shared" si="13"/>
        <v>4.3309030012203265E-3</v>
      </c>
    </row>
    <row r="860" spans="1:3" x14ac:dyDescent="0.35">
      <c r="A860" s="1">
        <v>41492</v>
      </c>
      <c r="B860">
        <v>31.809819999999998</v>
      </c>
      <c r="C860">
        <f t="shared" si="13"/>
        <v>3.0428374659767308E-3</v>
      </c>
    </row>
    <row r="861" spans="1:3" x14ac:dyDescent="0.35">
      <c r="A861" s="1">
        <v>41491</v>
      </c>
      <c r="B861">
        <v>31.713175</v>
      </c>
      <c r="C861">
        <f t="shared" si="13"/>
        <v>-9.5321472121216392E-3</v>
      </c>
    </row>
    <row r="862" spans="1:3" x14ac:dyDescent="0.35">
      <c r="A862" s="1">
        <v>41488</v>
      </c>
      <c r="B862">
        <v>32.016914999999997</v>
      </c>
      <c r="C862">
        <f t="shared" si="13"/>
        <v>7.3576890751038239E-3</v>
      </c>
    </row>
    <row r="863" spans="1:3" x14ac:dyDescent="0.35">
      <c r="A863" s="1">
        <v>41487</v>
      </c>
      <c r="B863">
        <v>31.782209000000002</v>
      </c>
      <c r="C863">
        <f t="shared" si="13"/>
        <v>2.8866176854767923E-2</v>
      </c>
    </row>
    <row r="864" spans="1:3" x14ac:dyDescent="0.35">
      <c r="A864" s="1">
        <v>41486</v>
      </c>
      <c r="B864">
        <v>30.877893</v>
      </c>
      <c r="C864">
        <f t="shared" si="13"/>
        <v>-2.679200889487217E-3</v>
      </c>
    </row>
    <row r="865" spans="1:3" x14ac:dyDescent="0.35">
      <c r="A865" s="1">
        <v>41485</v>
      </c>
      <c r="B865">
        <v>30.960732</v>
      </c>
      <c r="C865">
        <f t="shared" si="13"/>
        <v>-1.0865977052410776E-2</v>
      </c>
    </row>
    <row r="866" spans="1:3" x14ac:dyDescent="0.35">
      <c r="A866" s="1">
        <v>41484</v>
      </c>
      <c r="B866">
        <v>31.298984999999998</v>
      </c>
      <c r="C866">
        <f t="shared" si="13"/>
        <v>-5.7181194078725715E-3</v>
      </c>
    </row>
    <row r="867" spans="1:3" x14ac:dyDescent="0.35">
      <c r="A867" s="1">
        <v>41481</v>
      </c>
      <c r="B867">
        <v>31.478469</v>
      </c>
      <c r="C867">
        <f t="shared" si="13"/>
        <v>-2.2979508446710737E-2</v>
      </c>
    </row>
    <row r="868" spans="1:3" x14ac:dyDescent="0.35">
      <c r="A868" s="1">
        <v>41480</v>
      </c>
      <c r="B868">
        <v>32.210203999999997</v>
      </c>
      <c r="C868">
        <f t="shared" si="13"/>
        <v>-2.1409404152957184E-3</v>
      </c>
    </row>
    <row r="869" spans="1:3" x14ac:dyDescent="0.35">
      <c r="A869" s="1">
        <v>41479</v>
      </c>
      <c r="B869">
        <v>32.279237999999999</v>
      </c>
      <c r="C869">
        <f t="shared" si="13"/>
        <v>6.2211927736552236E-3</v>
      </c>
    </row>
    <row r="870" spans="1:3" x14ac:dyDescent="0.35">
      <c r="A870" s="1">
        <v>41478</v>
      </c>
      <c r="B870">
        <v>32.079045999999998</v>
      </c>
      <c r="C870">
        <f t="shared" si="13"/>
        <v>-7.0762066927392477E-3</v>
      </c>
    </row>
    <row r="871" spans="1:3" x14ac:dyDescent="0.35">
      <c r="A871" s="1">
        <v>41477</v>
      </c>
      <c r="B871">
        <v>32.306849</v>
      </c>
      <c r="C871">
        <f t="shared" si="13"/>
        <v>1.2903393178213526E-2</v>
      </c>
    </row>
    <row r="872" spans="1:3" x14ac:dyDescent="0.35">
      <c r="A872" s="1">
        <v>41474</v>
      </c>
      <c r="B872">
        <v>31.892658999999998</v>
      </c>
      <c r="C872">
        <f t="shared" si="13"/>
        <v>6.5146750780554529E-3</v>
      </c>
    </row>
    <row r="873" spans="1:3" x14ac:dyDescent="0.35">
      <c r="A873" s="1">
        <v>41473</v>
      </c>
      <c r="B873">
        <v>31.685563999999999</v>
      </c>
      <c r="C873">
        <f t="shared" si="13"/>
        <v>6.338125817003732E-3</v>
      </c>
    </row>
    <row r="874" spans="1:3" x14ac:dyDescent="0.35">
      <c r="A874" s="1">
        <v>41472</v>
      </c>
      <c r="B874">
        <v>31.485372000000002</v>
      </c>
      <c r="C874">
        <f t="shared" si="13"/>
        <v>-6.555961553405854E-3</v>
      </c>
    </row>
    <row r="875" spans="1:3" x14ac:dyDescent="0.35">
      <c r="A875" s="1">
        <v>41471</v>
      </c>
      <c r="B875">
        <v>31.692467000000001</v>
      </c>
      <c r="C875">
        <f t="shared" si="13"/>
        <v>-4.3469363719628069E-3</v>
      </c>
    </row>
    <row r="876" spans="1:3" x14ac:dyDescent="0.35">
      <c r="A876" s="1">
        <v>41470</v>
      </c>
      <c r="B876">
        <v>31.830532000000002</v>
      </c>
      <c r="C876">
        <f t="shared" si="13"/>
        <v>7.8380786207415953E-3</v>
      </c>
    </row>
    <row r="877" spans="1:3" x14ac:dyDescent="0.35">
      <c r="A877" s="1">
        <v>41467</v>
      </c>
      <c r="B877">
        <v>31.582017</v>
      </c>
      <c r="C877">
        <f t="shared" si="13"/>
        <v>6.5603139292652623E-4</v>
      </c>
    </row>
    <row r="878" spans="1:3" x14ac:dyDescent="0.35">
      <c r="A878" s="1">
        <v>41466</v>
      </c>
      <c r="B878">
        <v>31.561305000000001</v>
      </c>
      <c r="C878">
        <f t="shared" si="13"/>
        <v>9.0080138929046517E-3</v>
      </c>
    </row>
    <row r="879" spans="1:3" x14ac:dyDescent="0.35">
      <c r="A879" s="1">
        <v>41465</v>
      </c>
      <c r="B879">
        <v>31.278276999999999</v>
      </c>
      <c r="C879">
        <f t="shared" si="13"/>
        <v>1.5793922871481125E-2</v>
      </c>
    </row>
    <row r="880" spans="1:3" x14ac:dyDescent="0.35">
      <c r="A880" s="1">
        <v>41464</v>
      </c>
      <c r="B880">
        <v>30.788150999999999</v>
      </c>
      <c r="C880">
        <f t="shared" si="13"/>
        <v>5.3956916820986399E-3</v>
      </c>
    </row>
    <row r="881" spans="1:3" x14ac:dyDescent="0.35">
      <c r="A881" s="1">
        <v>41463</v>
      </c>
      <c r="B881">
        <v>30.622475000000001</v>
      </c>
      <c r="C881">
        <f t="shared" si="13"/>
        <v>2.9348952395640091E-3</v>
      </c>
    </row>
    <row r="882" spans="1:3" x14ac:dyDescent="0.35">
      <c r="A882" s="1">
        <v>41460</v>
      </c>
      <c r="B882">
        <v>30.532733</v>
      </c>
      <c r="C882">
        <f t="shared" si="13"/>
        <v>2.4257471919085671E-2</v>
      </c>
    </row>
    <row r="883" spans="1:3" x14ac:dyDescent="0.35">
      <c r="A883" s="1">
        <v>41458</v>
      </c>
      <c r="B883">
        <v>29.800996999999999</v>
      </c>
      <c r="C883">
        <f t="shared" si="13"/>
        <v>1.8548450826354488E-3</v>
      </c>
    </row>
    <row r="884" spans="1:3" x14ac:dyDescent="0.35">
      <c r="A884" s="1">
        <v>41457</v>
      </c>
      <c r="B884">
        <v>29.745771999999999</v>
      </c>
      <c r="C884">
        <f t="shared" si="13"/>
        <v>-1.1536826430193849E-2</v>
      </c>
    </row>
    <row r="885" spans="1:3" x14ac:dyDescent="0.35">
      <c r="A885" s="1">
        <v>41456</v>
      </c>
      <c r="B885">
        <v>30.090931000000001</v>
      </c>
      <c r="C885">
        <f t="shared" si="13"/>
        <v>1.922470187806638E-2</v>
      </c>
    </row>
    <row r="886" spans="1:3" x14ac:dyDescent="0.35">
      <c r="A886" s="1">
        <v>41453</v>
      </c>
      <c r="B886">
        <v>29.517966999999999</v>
      </c>
      <c r="C886">
        <f t="shared" si="13"/>
        <v>-4.6662137707286578E-3</v>
      </c>
    </row>
    <row r="887" spans="1:3" x14ac:dyDescent="0.35">
      <c r="A887" s="1">
        <v>41452</v>
      </c>
      <c r="B887">
        <v>29.656026000000001</v>
      </c>
      <c r="C887">
        <f t="shared" si="13"/>
        <v>1.7326560013262833E-2</v>
      </c>
    </row>
    <row r="888" spans="1:3" x14ac:dyDescent="0.35">
      <c r="A888" s="1">
        <v>41451</v>
      </c>
      <c r="B888">
        <v>29.146615000000001</v>
      </c>
      <c r="C888">
        <f t="shared" si="13"/>
        <v>-3.3011042811075231E-3</v>
      </c>
    </row>
    <row r="889" spans="1:3" x14ac:dyDescent="0.35">
      <c r="A889" s="1">
        <v>41450</v>
      </c>
      <c r="B889">
        <v>29.242989999999999</v>
      </c>
      <c r="C889">
        <f t="shared" si="13"/>
        <v>4.0099111186784643E-3</v>
      </c>
    </row>
    <row r="890" spans="1:3" x14ac:dyDescent="0.35">
      <c r="A890" s="1">
        <v>41449</v>
      </c>
      <c r="B890">
        <v>29.125962999999999</v>
      </c>
      <c r="C890">
        <f t="shared" si="13"/>
        <v>-1.5711386477079724E-2</v>
      </c>
    </row>
    <row r="891" spans="1:3" x14ac:dyDescent="0.35">
      <c r="A891" s="1">
        <v>41446</v>
      </c>
      <c r="B891">
        <v>29.587185999999999</v>
      </c>
      <c r="C891">
        <f t="shared" si="13"/>
        <v>1.5475096029328696E-2</v>
      </c>
    </row>
    <row r="892" spans="1:3" x14ac:dyDescent="0.35">
      <c r="A892" s="1">
        <v>41445</v>
      </c>
      <c r="B892">
        <v>29.132846000000001</v>
      </c>
      <c r="C892">
        <f t="shared" si="13"/>
        <v>-2.7960843770502557E-2</v>
      </c>
    </row>
    <row r="893" spans="1:3" x14ac:dyDescent="0.35">
      <c r="A893" s="1">
        <v>41444</v>
      </c>
      <c r="B893">
        <v>29.958919999999999</v>
      </c>
      <c r="C893">
        <f t="shared" si="13"/>
        <v>-2.8987546410120895E-2</v>
      </c>
    </row>
    <row r="894" spans="1:3" x14ac:dyDescent="0.35">
      <c r="A894" s="1">
        <v>41443</v>
      </c>
      <c r="B894">
        <v>30.840064999999999</v>
      </c>
      <c r="C894">
        <f t="shared" si="13"/>
        <v>9.4192674347328836E-3</v>
      </c>
    </row>
    <row r="895" spans="1:3" x14ac:dyDescent="0.35">
      <c r="A895" s="1">
        <v>41442</v>
      </c>
      <c r="B895">
        <v>30.550937999999999</v>
      </c>
      <c r="C895">
        <f t="shared" si="13"/>
        <v>8.5992563440535248E-3</v>
      </c>
    </row>
    <row r="896" spans="1:3" x14ac:dyDescent="0.35">
      <c r="A896" s="1">
        <v>41439</v>
      </c>
      <c r="B896">
        <v>30.289349000000001</v>
      </c>
      <c r="C896">
        <f t="shared" si="13"/>
        <v>-1.1074804213595716E-2</v>
      </c>
    </row>
    <row r="897" spans="1:3" x14ac:dyDescent="0.35">
      <c r="A897" s="1">
        <v>41438</v>
      </c>
      <c r="B897">
        <v>30.626662</v>
      </c>
      <c r="C897">
        <f t="shared" si="13"/>
        <v>1.2894622949786175E-2</v>
      </c>
    </row>
    <row r="898" spans="1:3" x14ac:dyDescent="0.35">
      <c r="A898" s="1">
        <v>41437</v>
      </c>
      <c r="B898">
        <v>30.234278</v>
      </c>
      <c r="C898">
        <f t="shared" si="13"/>
        <v>-1.0869663476487452E-2</v>
      </c>
    </row>
    <row r="899" spans="1:3" x14ac:dyDescent="0.35">
      <c r="A899" s="1">
        <v>41436</v>
      </c>
      <c r="B899">
        <v>30.564706999999999</v>
      </c>
      <c r="C899">
        <f t="shared" ref="C899:C962" si="14">LN(B899/B900)</f>
        <v>-7.404944122611945E-3</v>
      </c>
    </row>
    <row r="900" spans="1:3" x14ac:dyDescent="0.35">
      <c r="A900" s="1">
        <v>41435</v>
      </c>
      <c r="B900">
        <v>30.791876999999999</v>
      </c>
      <c r="C900">
        <f t="shared" si="14"/>
        <v>-9.3459072805667665E-3</v>
      </c>
    </row>
    <row r="901" spans="1:3" x14ac:dyDescent="0.35">
      <c r="A901" s="1">
        <v>41432</v>
      </c>
      <c r="B901">
        <v>31.081004</v>
      </c>
      <c r="C901">
        <f t="shared" si="14"/>
        <v>3.1056181772581024E-3</v>
      </c>
    </row>
    <row r="902" spans="1:3" x14ac:dyDescent="0.35">
      <c r="A902" s="1">
        <v>41431</v>
      </c>
      <c r="B902">
        <v>30.984628000000001</v>
      </c>
      <c r="C902">
        <f t="shared" si="14"/>
        <v>1.0721624409177058E-2</v>
      </c>
    </row>
    <row r="903" spans="1:3" x14ac:dyDescent="0.35">
      <c r="A903" s="1">
        <v>41430</v>
      </c>
      <c r="B903">
        <v>30.654197</v>
      </c>
      <c r="C903">
        <f t="shared" si="14"/>
        <v>-1.9789420432186035E-2</v>
      </c>
    </row>
    <row r="904" spans="1:3" x14ac:dyDescent="0.35">
      <c r="A904" s="1">
        <v>41429</v>
      </c>
      <c r="B904">
        <v>31.266867999999999</v>
      </c>
      <c r="C904">
        <f t="shared" si="14"/>
        <v>-1.9796256347608962E-3</v>
      </c>
    </row>
    <row r="905" spans="1:3" x14ac:dyDescent="0.35">
      <c r="A905" s="1">
        <v>41428</v>
      </c>
      <c r="B905">
        <v>31.328825999999999</v>
      </c>
      <c r="C905">
        <f t="shared" si="14"/>
        <v>1.3192722766499302E-3</v>
      </c>
    </row>
    <row r="906" spans="1:3" x14ac:dyDescent="0.35">
      <c r="A906" s="1">
        <v>41425</v>
      </c>
      <c r="B906">
        <v>31.287521999999999</v>
      </c>
      <c r="C906">
        <f t="shared" si="14"/>
        <v>-1.3114923338113774E-2</v>
      </c>
    </row>
    <row r="907" spans="1:3" x14ac:dyDescent="0.35">
      <c r="A907" s="1">
        <v>41424</v>
      </c>
      <c r="B907">
        <v>31.700558000000001</v>
      </c>
      <c r="C907">
        <f t="shared" si="14"/>
        <v>0</v>
      </c>
    </row>
    <row r="908" spans="1:3" x14ac:dyDescent="0.35">
      <c r="A908" s="1">
        <v>41423</v>
      </c>
      <c r="B908">
        <v>31.700558000000001</v>
      </c>
      <c r="C908">
        <f t="shared" si="14"/>
        <v>-8.2180131119328533E-3</v>
      </c>
    </row>
    <row r="909" spans="1:3" x14ac:dyDescent="0.35">
      <c r="A909" s="1">
        <v>41422</v>
      </c>
      <c r="B909">
        <v>31.962147000000002</v>
      </c>
      <c r="C909">
        <f t="shared" si="14"/>
        <v>1.8257369389135202E-2</v>
      </c>
    </row>
    <row r="910" spans="1:3" x14ac:dyDescent="0.35">
      <c r="A910" s="1">
        <v>41418</v>
      </c>
      <c r="B910">
        <v>31.383897000000001</v>
      </c>
      <c r="C910">
        <f t="shared" si="14"/>
        <v>-3.2847896740550641E-3</v>
      </c>
    </row>
    <row r="911" spans="1:3" x14ac:dyDescent="0.35">
      <c r="A911" s="1">
        <v>41417</v>
      </c>
      <c r="B911">
        <v>31.487155999999999</v>
      </c>
      <c r="C911">
        <f t="shared" si="14"/>
        <v>-1.0871967979444497E-2</v>
      </c>
    </row>
    <row r="912" spans="1:3" x14ac:dyDescent="0.35">
      <c r="A912" s="1">
        <v>41416</v>
      </c>
      <c r="B912">
        <v>31.831351000000002</v>
      </c>
      <c r="C912">
        <f t="shared" si="14"/>
        <v>-1.09690289715668E-2</v>
      </c>
    </row>
    <row r="913" spans="1:3" x14ac:dyDescent="0.35">
      <c r="A913" s="1">
        <v>41415</v>
      </c>
      <c r="B913">
        <v>32.182431999999999</v>
      </c>
      <c r="C913">
        <f t="shared" si="14"/>
        <v>8.8086850183723402E-3</v>
      </c>
    </row>
    <row r="914" spans="1:3" x14ac:dyDescent="0.35">
      <c r="A914" s="1">
        <v>41414</v>
      </c>
      <c r="B914">
        <v>31.900192000000001</v>
      </c>
      <c r="C914">
        <f t="shared" si="14"/>
        <v>1.6975426456111446E-2</v>
      </c>
    </row>
    <row r="915" spans="1:3" x14ac:dyDescent="0.35">
      <c r="A915" s="1">
        <v>41411</v>
      </c>
      <c r="B915">
        <v>31.363243000000001</v>
      </c>
      <c r="C915">
        <f t="shared" si="14"/>
        <v>1.2589904294095603E-2</v>
      </c>
    </row>
    <row r="916" spans="1:3" x14ac:dyDescent="0.35">
      <c r="A916" s="1">
        <v>41410</v>
      </c>
      <c r="B916">
        <v>30.970858</v>
      </c>
      <c r="C916">
        <f t="shared" si="14"/>
        <v>-1.5220384724800928E-2</v>
      </c>
    </row>
    <row r="917" spans="1:3" x14ac:dyDescent="0.35">
      <c r="A917" s="1">
        <v>41409</v>
      </c>
      <c r="B917">
        <v>31.445851999999999</v>
      </c>
      <c r="C917">
        <f t="shared" si="14"/>
        <v>3.8153006368985012E-2</v>
      </c>
    </row>
    <row r="918" spans="1:3" x14ac:dyDescent="0.35">
      <c r="A918" s="1">
        <v>41408</v>
      </c>
      <c r="B918">
        <v>30.268697</v>
      </c>
      <c r="C918">
        <f t="shared" si="14"/>
        <v>2.137764401187732E-2</v>
      </c>
    </row>
    <row r="919" spans="1:3" x14ac:dyDescent="0.35">
      <c r="A919" s="1">
        <v>41407</v>
      </c>
      <c r="B919">
        <v>29.628491</v>
      </c>
      <c r="C919">
        <f t="shared" si="14"/>
        <v>-1.361504992344411E-2</v>
      </c>
    </row>
    <row r="920" spans="1:3" x14ac:dyDescent="0.35">
      <c r="A920" s="1">
        <v>41404</v>
      </c>
      <c r="B920">
        <v>30.034642999999999</v>
      </c>
      <c r="C920">
        <f t="shared" si="14"/>
        <v>1.0830869711032641E-2</v>
      </c>
    </row>
    <row r="921" spans="1:3" x14ac:dyDescent="0.35">
      <c r="A921" s="1">
        <v>41403</v>
      </c>
      <c r="B921">
        <v>29.711096999999999</v>
      </c>
      <c r="C921">
        <f t="shared" si="14"/>
        <v>5.1103228725664848E-3</v>
      </c>
    </row>
    <row r="922" spans="1:3" x14ac:dyDescent="0.35">
      <c r="A922" s="1">
        <v>41402</v>
      </c>
      <c r="B922">
        <v>29.559650999999999</v>
      </c>
      <c r="C922">
        <f t="shared" si="14"/>
        <v>1.2655398728577036E-2</v>
      </c>
    </row>
    <row r="923" spans="1:3" x14ac:dyDescent="0.35">
      <c r="A923" s="1">
        <v>41401</v>
      </c>
      <c r="B923">
        <v>29.187919000000001</v>
      </c>
      <c r="C923">
        <f t="shared" si="14"/>
        <v>9.4787534170367466E-3</v>
      </c>
    </row>
    <row r="924" spans="1:3" x14ac:dyDescent="0.35">
      <c r="A924" s="1">
        <v>41400</v>
      </c>
      <c r="B924">
        <v>28.912561</v>
      </c>
      <c r="C924">
        <f t="shared" si="14"/>
        <v>1.0772151547031478E-2</v>
      </c>
    </row>
    <row r="925" spans="1:3" x14ac:dyDescent="0.35">
      <c r="A925" s="1">
        <v>41397</v>
      </c>
      <c r="B925">
        <v>28.602782000000001</v>
      </c>
      <c r="C925">
        <f t="shared" si="14"/>
        <v>1.6861519820985556E-3</v>
      </c>
    </row>
    <row r="926" spans="1:3" x14ac:dyDescent="0.35">
      <c r="A926" s="1">
        <v>41396</v>
      </c>
      <c r="B926">
        <v>28.554594000000002</v>
      </c>
      <c r="C926">
        <f t="shared" si="14"/>
        <v>4.1067107584441846E-3</v>
      </c>
    </row>
    <row r="927" spans="1:3" x14ac:dyDescent="0.35">
      <c r="A927" s="1">
        <v>41395</v>
      </c>
      <c r="B927">
        <v>28.437569</v>
      </c>
      <c r="C927">
        <f t="shared" si="14"/>
        <v>-3.1419523575022777E-3</v>
      </c>
    </row>
    <row r="928" spans="1:3" x14ac:dyDescent="0.35">
      <c r="A928" s="1">
        <v>41394</v>
      </c>
      <c r="B928">
        <v>28.527059000000001</v>
      </c>
      <c r="C928">
        <f t="shared" si="14"/>
        <v>-4.8254810160320563E-4</v>
      </c>
    </row>
    <row r="929" spans="1:3" x14ac:dyDescent="0.35">
      <c r="A929" s="1">
        <v>41393</v>
      </c>
      <c r="B929">
        <v>28.540828000000001</v>
      </c>
      <c r="C929">
        <f t="shared" si="14"/>
        <v>3.8666039016913701E-3</v>
      </c>
    </row>
    <row r="930" spans="1:3" x14ac:dyDescent="0.35">
      <c r="A930" s="1">
        <v>41390</v>
      </c>
      <c r="B930">
        <v>28.430685</v>
      </c>
      <c r="C930">
        <f t="shared" si="14"/>
        <v>-3.4038686347435176E-2</v>
      </c>
    </row>
    <row r="931" spans="1:3" x14ac:dyDescent="0.35">
      <c r="A931" s="1">
        <v>41389</v>
      </c>
      <c r="B931">
        <v>29.415087</v>
      </c>
      <c r="C931">
        <f t="shared" si="14"/>
        <v>-2.804452614061603E-3</v>
      </c>
    </row>
    <row r="932" spans="1:3" x14ac:dyDescent="0.35">
      <c r="A932" s="1">
        <v>41388</v>
      </c>
      <c r="B932">
        <v>29.497696000000001</v>
      </c>
      <c r="C932">
        <f t="shared" si="14"/>
        <v>5.6166900310052449E-3</v>
      </c>
    </row>
    <row r="933" spans="1:3" x14ac:dyDescent="0.35">
      <c r="A933" s="1">
        <v>41387</v>
      </c>
      <c r="B933">
        <v>29.332481000000001</v>
      </c>
      <c r="C933">
        <f t="shared" si="14"/>
        <v>1.79971474655315E-2</v>
      </c>
    </row>
    <row r="934" spans="1:3" x14ac:dyDescent="0.35">
      <c r="A934" s="1">
        <v>41386</v>
      </c>
      <c r="B934">
        <v>28.809301999999999</v>
      </c>
      <c r="C934">
        <f t="shared" si="14"/>
        <v>-3.5778162652002989E-3</v>
      </c>
    </row>
    <row r="935" spans="1:3" x14ac:dyDescent="0.35">
      <c r="A935" s="1">
        <v>41383</v>
      </c>
      <c r="B935">
        <v>28.912561</v>
      </c>
      <c r="C935">
        <f t="shared" si="14"/>
        <v>4.0558664240879149E-3</v>
      </c>
    </row>
    <row r="936" spans="1:3" x14ac:dyDescent="0.35">
      <c r="A936" s="1">
        <v>41382</v>
      </c>
      <c r="B936">
        <v>28.795532999999999</v>
      </c>
      <c r="C936">
        <f t="shared" si="14"/>
        <v>-8.5694770724590846E-3</v>
      </c>
    </row>
    <row r="937" spans="1:3" x14ac:dyDescent="0.35">
      <c r="A937" s="1">
        <v>41381</v>
      </c>
      <c r="B937">
        <v>29.043355999999999</v>
      </c>
      <c r="C937">
        <f t="shared" si="14"/>
        <v>-2.8045734378387442E-2</v>
      </c>
    </row>
    <row r="938" spans="1:3" x14ac:dyDescent="0.35">
      <c r="A938" s="1">
        <v>41380</v>
      </c>
      <c r="B938">
        <v>29.869427999999999</v>
      </c>
      <c r="C938">
        <f t="shared" si="14"/>
        <v>8.0990502209898532E-3</v>
      </c>
    </row>
    <row r="939" spans="1:3" x14ac:dyDescent="0.35">
      <c r="A939" s="1">
        <v>41379</v>
      </c>
      <c r="B939">
        <v>29.628491</v>
      </c>
      <c r="C939">
        <f t="shared" si="14"/>
        <v>-3.8961487769945201E-2</v>
      </c>
    </row>
    <row r="940" spans="1:3" x14ac:dyDescent="0.35">
      <c r="A940" s="1">
        <v>41376</v>
      </c>
      <c r="B940">
        <v>30.805644000000001</v>
      </c>
      <c r="C940">
        <f t="shared" si="14"/>
        <v>2.0088704758205771E-2</v>
      </c>
    </row>
    <row r="941" spans="1:3" x14ac:dyDescent="0.35">
      <c r="A941" s="1">
        <v>41375</v>
      </c>
      <c r="B941">
        <v>30.192972999999999</v>
      </c>
      <c r="C941">
        <f t="shared" si="14"/>
        <v>3.7161701803944881E-2</v>
      </c>
    </row>
    <row r="942" spans="1:3" x14ac:dyDescent="0.35">
      <c r="A942" s="1">
        <v>41374</v>
      </c>
      <c r="B942">
        <v>29.091543000000001</v>
      </c>
      <c r="C942">
        <f t="shared" si="14"/>
        <v>1.4539660271123951E-2</v>
      </c>
    </row>
    <row r="943" spans="1:3" x14ac:dyDescent="0.35">
      <c r="A943" s="1">
        <v>41373</v>
      </c>
      <c r="B943">
        <v>28.671621999999999</v>
      </c>
      <c r="C943">
        <f t="shared" si="14"/>
        <v>-2.400692125067896E-4</v>
      </c>
    </row>
    <row r="944" spans="1:3" x14ac:dyDescent="0.35">
      <c r="A944" s="1">
        <v>41372</v>
      </c>
      <c r="B944">
        <v>28.678505999999999</v>
      </c>
      <c r="C944">
        <f t="shared" si="14"/>
        <v>2.8846063885167444E-3</v>
      </c>
    </row>
    <row r="945" spans="1:3" x14ac:dyDescent="0.35">
      <c r="A945" s="1">
        <v>41369</v>
      </c>
      <c r="B945">
        <v>28.595898999999999</v>
      </c>
      <c r="C945">
        <f t="shared" si="14"/>
        <v>3.134376749354335E-3</v>
      </c>
    </row>
    <row r="946" spans="1:3" x14ac:dyDescent="0.35">
      <c r="A946" s="1">
        <v>41368</v>
      </c>
      <c r="B946">
        <v>28.506409000000001</v>
      </c>
      <c r="C946">
        <f t="shared" si="14"/>
        <v>2.1726791695732856E-2</v>
      </c>
    </row>
    <row r="947" spans="1:3" x14ac:dyDescent="0.35">
      <c r="A947" s="1">
        <v>41367</v>
      </c>
      <c r="B947">
        <v>27.893736000000001</v>
      </c>
      <c r="C947">
        <f t="shared" si="14"/>
        <v>-3.4491574576696938E-3</v>
      </c>
    </row>
    <row r="948" spans="1:3" x14ac:dyDescent="0.35">
      <c r="A948" s="1">
        <v>41366</v>
      </c>
      <c r="B948">
        <v>27.990112</v>
      </c>
      <c r="C948">
        <f t="shared" si="14"/>
        <v>-6.618501489972479E-3</v>
      </c>
    </row>
    <row r="949" spans="1:3" x14ac:dyDescent="0.35">
      <c r="A949" s="1">
        <v>41365</v>
      </c>
      <c r="B949">
        <v>28.175979000000002</v>
      </c>
      <c r="C949">
        <f t="shared" si="14"/>
        <v>-2.5091784084423599E-2</v>
      </c>
    </row>
    <row r="950" spans="1:3" x14ac:dyDescent="0.35">
      <c r="A950" s="1">
        <v>41361</v>
      </c>
      <c r="B950">
        <v>28.891908999999998</v>
      </c>
      <c r="C950">
        <f t="shared" si="14"/>
        <v>1.0383530407090073E-7</v>
      </c>
    </row>
    <row r="951" spans="1:3" x14ac:dyDescent="0.35">
      <c r="A951" s="1">
        <v>41360</v>
      </c>
      <c r="B951">
        <v>28.891905999999999</v>
      </c>
      <c r="C951">
        <f t="shared" si="14"/>
        <v>6.435470259480958E-3</v>
      </c>
    </row>
    <row r="952" spans="1:3" x14ac:dyDescent="0.35">
      <c r="A952" s="1">
        <v>41359</v>
      </c>
      <c r="B952">
        <v>28.706569999999999</v>
      </c>
      <c r="C952">
        <f t="shared" si="14"/>
        <v>1.6636918415215772E-2</v>
      </c>
    </row>
    <row r="953" spans="1:3" x14ac:dyDescent="0.35">
      <c r="A953" s="1">
        <v>41358</v>
      </c>
      <c r="B953">
        <v>28.232932000000002</v>
      </c>
      <c r="C953">
        <f t="shared" si="14"/>
        <v>-2.9133025375295183E-3</v>
      </c>
    </row>
    <row r="954" spans="1:3" x14ac:dyDescent="0.35">
      <c r="A954" s="1">
        <v>41355</v>
      </c>
      <c r="B954">
        <v>28.315303</v>
      </c>
      <c r="C954">
        <f t="shared" si="14"/>
        <v>-9.6502685936191712E-3</v>
      </c>
    </row>
    <row r="955" spans="1:3" x14ac:dyDescent="0.35">
      <c r="A955" s="1">
        <v>41354</v>
      </c>
      <c r="B955">
        <v>28.589876</v>
      </c>
      <c r="C955">
        <f t="shared" si="14"/>
        <v>-2.4897579718340047E-2</v>
      </c>
    </row>
    <row r="956" spans="1:3" x14ac:dyDescent="0.35">
      <c r="A956" s="1">
        <v>41353</v>
      </c>
      <c r="B956">
        <v>29.31063</v>
      </c>
      <c r="C956">
        <f t="shared" si="14"/>
        <v>1.6529297402235309E-2</v>
      </c>
    </row>
    <row r="957" spans="1:3" x14ac:dyDescent="0.35">
      <c r="A957" s="1">
        <v>41352</v>
      </c>
      <c r="B957">
        <v>28.830127999999998</v>
      </c>
      <c r="C957">
        <f t="shared" si="14"/>
        <v>-1.3010257604639466E-2</v>
      </c>
    </row>
    <row r="958" spans="1:3" x14ac:dyDescent="0.35">
      <c r="A958" s="1">
        <v>41351</v>
      </c>
      <c r="B958">
        <v>29.207666</v>
      </c>
      <c r="C958">
        <f t="shared" si="14"/>
        <v>-1.0752739229803722E-2</v>
      </c>
    </row>
    <row r="959" spans="1:3" x14ac:dyDescent="0.35">
      <c r="A959" s="1">
        <v>41348</v>
      </c>
      <c r="B959">
        <v>29.523423000000001</v>
      </c>
      <c r="C959">
        <f t="shared" si="14"/>
        <v>-7.1818158546078335E-3</v>
      </c>
    </row>
    <row r="960" spans="1:3" x14ac:dyDescent="0.35">
      <c r="A960" s="1">
        <v>41347</v>
      </c>
      <c r="B960">
        <v>29.736218000000001</v>
      </c>
      <c r="C960">
        <f t="shared" si="14"/>
        <v>7.4143362517489243E-3</v>
      </c>
    </row>
    <row r="961" spans="1:3" x14ac:dyDescent="0.35">
      <c r="A961" s="1">
        <v>41346</v>
      </c>
      <c r="B961">
        <v>29.516559000000001</v>
      </c>
      <c r="C961">
        <f t="shared" si="14"/>
        <v>8.8765228705832804E-3</v>
      </c>
    </row>
    <row r="962" spans="1:3" x14ac:dyDescent="0.35">
      <c r="A962" s="1">
        <v>41345</v>
      </c>
      <c r="B962">
        <v>29.255714000000001</v>
      </c>
      <c r="C962">
        <f t="shared" si="14"/>
        <v>-4.4481615297176803E-3</v>
      </c>
    </row>
    <row r="963" spans="1:3" x14ac:dyDescent="0.35">
      <c r="A963" s="1">
        <v>41344</v>
      </c>
      <c r="B963">
        <v>29.386137999999999</v>
      </c>
      <c r="C963">
        <f t="shared" ref="C963:C1026" si="15">LN(B963/B964)</f>
        <v>-5.1258281092490567E-3</v>
      </c>
    </row>
    <row r="964" spans="1:3" x14ac:dyDescent="0.35">
      <c r="A964" s="1">
        <v>41341</v>
      </c>
      <c r="B964">
        <v>29.537153</v>
      </c>
      <c r="C964">
        <f t="shared" si="15"/>
        <v>-5.0996879285741589E-3</v>
      </c>
    </row>
    <row r="965" spans="1:3" x14ac:dyDescent="0.35">
      <c r="A965" s="1">
        <v>41340</v>
      </c>
      <c r="B965">
        <v>29.688168000000001</v>
      </c>
      <c r="C965">
        <f t="shared" si="15"/>
        <v>2.3129733280799564E-4</v>
      </c>
    </row>
    <row r="966" spans="1:3" x14ac:dyDescent="0.35">
      <c r="A966" s="1">
        <v>41339</v>
      </c>
      <c r="B966">
        <v>29.681301999999999</v>
      </c>
      <c r="C966">
        <f t="shared" si="15"/>
        <v>1.350423455342082E-2</v>
      </c>
    </row>
    <row r="967" spans="1:3" x14ac:dyDescent="0.35">
      <c r="A967" s="1">
        <v>41338</v>
      </c>
      <c r="B967">
        <v>29.283173000000001</v>
      </c>
      <c r="C967">
        <f t="shared" si="15"/>
        <v>1.4878101392978075E-2</v>
      </c>
    </row>
    <row r="968" spans="1:3" x14ac:dyDescent="0.35">
      <c r="A968" s="1">
        <v>41337</v>
      </c>
      <c r="B968">
        <v>28.850719999999999</v>
      </c>
      <c r="C968">
        <f t="shared" si="15"/>
        <v>2.3820475437296112E-3</v>
      </c>
    </row>
    <row r="969" spans="1:3" x14ac:dyDescent="0.35">
      <c r="A969" s="1">
        <v>41334</v>
      </c>
      <c r="B969">
        <v>28.782077999999998</v>
      </c>
      <c r="C969">
        <f t="shared" si="15"/>
        <v>1.0790239954863213E-2</v>
      </c>
    </row>
    <row r="970" spans="1:3" x14ac:dyDescent="0.35">
      <c r="A970" s="1">
        <v>41333</v>
      </c>
      <c r="B970">
        <v>28.473182000000001</v>
      </c>
      <c r="C970">
        <f t="shared" si="15"/>
        <v>-6.0089148947617124E-3</v>
      </c>
    </row>
    <row r="971" spans="1:3" x14ac:dyDescent="0.35">
      <c r="A971" s="1">
        <v>41332</v>
      </c>
      <c r="B971">
        <v>28.64479</v>
      </c>
      <c r="C971">
        <f t="shared" si="15"/>
        <v>1.8380131792438463E-2</v>
      </c>
    </row>
    <row r="972" spans="1:3" x14ac:dyDescent="0.35">
      <c r="A972" s="1">
        <v>41331</v>
      </c>
      <c r="B972">
        <v>28.123104000000001</v>
      </c>
      <c r="C972">
        <f t="shared" si="15"/>
        <v>-7.7801734513605857E-3</v>
      </c>
    </row>
    <row r="973" spans="1:3" x14ac:dyDescent="0.35">
      <c r="A973" s="1">
        <v>41330</v>
      </c>
      <c r="B973">
        <v>28.342759999999998</v>
      </c>
      <c r="C973">
        <f t="shared" si="15"/>
        <v>-1.2276030770676932E-2</v>
      </c>
    </row>
    <row r="974" spans="1:3" x14ac:dyDescent="0.35">
      <c r="A974" s="1">
        <v>41327</v>
      </c>
      <c r="B974">
        <v>28.692841000000001</v>
      </c>
      <c r="C974">
        <f t="shared" si="15"/>
        <v>4.0752302946791899E-3</v>
      </c>
    </row>
    <row r="975" spans="1:3" x14ac:dyDescent="0.35">
      <c r="A975" s="1">
        <v>41326</v>
      </c>
      <c r="B975">
        <v>28.576149000000001</v>
      </c>
      <c r="C975">
        <f t="shared" si="15"/>
        <v>-1.4546533429340112E-2</v>
      </c>
    </row>
    <row r="976" spans="1:3" x14ac:dyDescent="0.35">
      <c r="A976" s="1">
        <v>41325</v>
      </c>
      <c r="B976">
        <v>28.994871</v>
      </c>
      <c r="C976">
        <f t="shared" si="15"/>
        <v>-1.806499601896178E-2</v>
      </c>
    </row>
    <row r="977" spans="1:3" x14ac:dyDescent="0.35">
      <c r="A977" s="1">
        <v>41324</v>
      </c>
      <c r="B977">
        <v>29.523423000000001</v>
      </c>
      <c r="C977">
        <f t="shared" si="15"/>
        <v>1.7828292511447987E-2</v>
      </c>
    </row>
    <row r="978" spans="1:3" x14ac:dyDescent="0.35">
      <c r="A978" s="1">
        <v>41320</v>
      </c>
      <c r="B978">
        <v>29.001735</v>
      </c>
      <c r="C978">
        <f t="shared" si="15"/>
        <v>-5.3680986491172832E-2</v>
      </c>
    </row>
    <row r="979" spans="1:3" x14ac:dyDescent="0.35">
      <c r="A979" s="1">
        <v>41319</v>
      </c>
      <c r="B979">
        <v>30.601120999999999</v>
      </c>
      <c r="C979">
        <f t="shared" si="15"/>
        <v>-3.8061046191383103E-3</v>
      </c>
    </row>
    <row r="980" spans="1:3" x14ac:dyDescent="0.35">
      <c r="A980" s="1">
        <v>41318</v>
      </c>
      <c r="B980">
        <v>30.717814000000001</v>
      </c>
      <c r="C980">
        <f t="shared" si="15"/>
        <v>2.9092195505978956E-3</v>
      </c>
    </row>
    <row r="981" spans="1:3" x14ac:dyDescent="0.35">
      <c r="A981" s="1">
        <v>41317</v>
      </c>
      <c r="B981">
        <v>30.628578999999998</v>
      </c>
      <c r="C981">
        <f t="shared" si="15"/>
        <v>4.4837464780776877E-4</v>
      </c>
    </row>
    <row r="982" spans="1:3" x14ac:dyDescent="0.35">
      <c r="A982" s="1">
        <v>41316</v>
      </c>
      <c r="B982">
        <v>30.614849</v>
      </c>
      <c r="C982">
        <f t="shared" si="15"/>
        <v>-1.0704889473841763E-2</v>
      </c>
    </row>
    <row r="983" spans="1:3" x14ac:dyDescent="0.35">
      <c r="A983" s="1">
        <v>41313</v>
      </c>
      <c r="B983">
        <v>30.944337999999998</v>
      </c>
      <c r="C983">
        <f t="shared" si="15"/>
        <v>1.5539949310883639E-3</v>
      </c>
    </row>
    <row r="984" spans="1:3" x14ac:dyDescent="0.35">
      <c r="A984" s="1">
        <v>41312</v>
      </c>
      <c r="B984">
        <v>30.896287999999998</v>
      </c>
      <c r="C984">
        <f t="shared" si="15"/>
        <v>-1.7757879723360678E-3</v>
      </c>
    </row>
    <row r="985" spans="1:3" x14ac:dyDescent="0.35">
      <c r="A985" s="1">
        <v>41311</v>
      </c>
      <c r="B985">
        <v>30.951201999999999</v>
      </c>
      <c r="C985">
        <f t="shared" si="15"/>
        <v>1.9979752647067729E-3</v>
      </c>
    </row>
    <row r="986" spans="1:3" x14ac:dyDescent="0.35">
      <c r="A986" s="1">
        <v>41310</v>
      </c>
      <c r="B986">
        <v>30.889424000000002</v>
      </c>
      <c r="C986">
        <f t="shared" si="15"/>
        <v>1.6581207255212102E-2</v>
      </c>
    </row>
    <row r="987" spans="1:3" x14ac:dyDescent="0.35">
      <c r="A987" s="1">
        <v>41309</v>
      </c>
      <c r="B987">
        <v>30.381463</v>
      </c>
      <c r="C987">
        <f t="shared" si="15"/>
        <v>-2.3004969363163125E-2</v>
      </c>
    </row>
    <row r="988" spans="1:3" x14ac:dyDescent="0.35">
      <c r="A988" s="1">
        <v>41306</v>
      </c>
      <c r="B988">
        <v>31.088488999999999</v>
      </c>
      <c r="C988">
        <f t="shared" si="15"/>
        <v>1.1324641951129926E-2</v>
      </c>
    </row>
    <row r="989" spans="1:3" x14ac:dyDescent="0.35">
      <c r="A989" s="1">
        <v>41305</v>
      </c>
      <c r="B989">
        <v>30.738409000000001</v>
      </c>
      <c r="C989">
        <f t="shared" si="15"/>
        <v>8.5221737374628782E-3</v>
      </c>
    </row>
    <row r="990" spans="1:3" x14ac:dyDescent="0.35">
      <c r="A990" s="1">
        <v>41304</v>
      </c>
      <c r="B990">
        <v>30.477564000000001</v>
      </c>
      <c r="C990">
        <f t="shared" si="15"/>
        <v>-5.3907967722931771E-3</v>
      </c>
    </row>
    <row r="991" spans="1:3" x14ac:dyDescent="0.35">
      <c r="A991" s="1">
        <v>41303</v>
      </c>
      <c r="B991">
        <v>30.642306000000001</v>
      </c>
      <c r="C991">
        <f t="shared" si="15"/>
        <v>-1.2024223391107905E-2</v>
      </c>
    </row>
    <row r="992" spans="1:3" x14ac:dyDescent="0.35">
      <c r="A992" s="1">
        <v>41302</v>
      </c>
      <c r="B992">
        <v>31.012979999999999</v>
      </c>
      <c r="C992">
        <f t="shared" si="15"/>
        <v>-2.4317955251917552E-3</v>
      </c>
    </row>
    <row r="993" spans="1:3" x14ac:dyDescent="0.35">
      <c r="A993" s="1">
        <v>41299</v>
      </c>
      <c r="B993">
        <v>31.088488999999999</v>
      </c>
      <c r="C993">
        <f t="shared" si="15"/>
        <v>1.4008045944058101E-2</v>
      </c>
    </row>
    <row r="994" spans="1:3" x14ac:dyDescent="0.35">
      <c r="A994" s="1">
        <v>41298</v>
      </c>
      <c r="B994">
        <v>30.656036</v>
      </c>
      <c r="C994">
        <f t="shared" si="15"/>
        <v>8.0935896839941703E-3</v>
      </c>
    </row>
    <row r="995" spans="1:3" x14ac:dyDescent="0.35">
      <c r="A995" s="1">
        <v>41297</v>
      </c>
      <c r="B995">
        <v>30.408919999999998</v>
      </c>
      <c r="C995">
        <f t="shared" si="15"/>
        <v>-7.6456167117527046E-3</v>
      </c>
    </row>
    <row r="996" spans="1:3" x14ac:dyDescent="0.35">
      <c r="A996" s="1">
        <v>41296</v>
      </c>
      <c r="B996">
        <v>30.642306000000001</v>
      </c>
      <c r="C996">
        <f t="shared" si="15"/>
        <v>1.1037375278638137E-2</v>
      </c>
    </row>
    <row r="997" spans="1:3" x14ac:dyDescent="0.35">
      <c r="A997" s="1">
        <v>41292</v>
      </c>
      <c r="B997">
        <v>30.305955000000001</v>
      </c>
      <c r="C997">
        <f t="shared" si="15"/>
        <v>6.3622169488581765E-3</v>
      </c>
    </row>
    <row r="998" spans="1:3" x14ac:dyDescent="0.35">
      <c r="A998" s="1">
        <v>41291</v>
      </c>
      <c r="B998">
        <v>30.113754</v>
      </c>
      <c r="C998">
        <f t="shared" si="15"/>
        <v>1.8868487466994058E-2</v>
      </c>
    </row>
    <row r="999" spans="1:3" x14ac:dyDescent="0.35">
      <c r="A999" s="1">
        <v>41290</v>
      </c>
      <c r="B999">
        <v>29.550879999999999</v>
      </c>
      <c r="C999">
        <f t="shared" si="15"/>
        <v>-4.4037618190069568E-3</v>
      </c>
    </row>
    <row r="1000" spans="1:3" x14ac:dyDescent="0.35">
      <c r="A1000" s="1">
        <v>41289</v>
      </c>
      <c r="B1000">
        <v>29.681301999999999</v>
      </c>
      <c r="C1000">
        <f t="shared" si="15"/>
        <v>-6.9140470641653783E-3</v>
      </c>
    </row>
    <row r="1001" spans="1:3" x14ac:dyDescent="0.35">
      <c r="A1001" s="1">
        <v>41288</v>
      </c>
      <c r="B1001">
        <v>29.887231</v>
      </c>
      <c r="C1001">
        <f t="shared" si="15"/>
        <v>2.5295262783204299E-3</v>
      </c>
    </row>
    <row r="1002" spans="1:3" x14ac:dyDescent="0.35">
      <c r="A1002" s="1">
        <v>41285</v>
      </c>
      <c r="B1002">
        <v>29.811726</v>
      </c>
      <c r="C1002">
        <f t="shared" si="15"/>
        <v>-5.5108678121209582E-3</v>
      </c>
    </row>
    <row r="1003" spans="1:3" x14ac:dyDescent="0.35">
      <c r="A1003" s="1">
        <v>41284</v>
      </c>
      <c r="B1003">
        <v>29.976468000000001</v>
      </c>
      <c r="C1003">
        <f t="shared" si="15"/>
        <v>7.3546605001793943E-3</v>
      </c>
    </row>
    <row r="1004" spans="1:3" x14ac:dyDescent="0.35">
      <c r="A1004" s="1">
        <v>41283</v>
      </c>
      <c r="B1004">
        <v>29.756810000000002</v>
      </c>
      <c r="C1004">
        <f t="shared" si="15"/>
        <v>2.6649576990127433E-2</v>
      </c>
    </row>
    <row r="1005" spans="1:3" x14ac:dyDescent="0.35">
      <c r="A1005" s="1">
        <v>41282</v>
      </c>
      <c r="B1005">
        <v>28.974277000000001</v>
      </c>
      <c r="C1005">
        <f t="shared" si="15"/>
        <v>-8.0227726955287484E-3</v>
      </c>
    </row>
    <row r="1006" spans="1:3" x14ac:dyDescent="0.35">
      <c r="A1006" s="1">
        <v>41281</v>
      </c>
      <c r="B1006">
        <v>29.207666</v>
      </c>
      <c r="C1006">
        <f t="shared" si="15"/>
        <v>-7.2591076184039417E-3</v>
      </c>
    </row>
    <row r="1007" spans="1:3" x14ac:dyDescent="0.35">
      <c r="A1007" s="1">
        <v>41278</v>
      </c>
      <c r="B1007">
        <v>29.420459000000001</v>
      </c>
      <c r="C1007">
        <f t="shared" si="15"/>
        <v>1.9555367367990829E-2</v>
      </c>
    </row>
    <row r="1008" spans="1:3" x14ac:dyDescent="0.35">
      <c r="A1008" s="1">
        <v>41277</v>
      </c>
      <c r="B1008">
        <v>28.850719999999999</v>
      </c>
      <c r="C1008">
        <f t="shared" si="15"/>
        <v>3.5752720772469502E-3</v>
      </c>
    </row>
    <row r="1009" spans="1:3" x14ac:dyDescent="0.35">
      <c r="A1009" s="1">
        <v>41276</v>
      </c>
      <c r="B1009">
        <v>28.747755000000002</v>
      </c>
      <c r="C1009">
        <f t="shared" si="15"/>
        <v>2.2700781043913241E-2</v>
      </c>
    </row>
    <row r="1010" spans="1:3" x14ac:dyDescent="0.35">
      <c r="A1010" s="1">
        <v>41274</v>
      </c>
      <c r="B1010">
        <v>28.102509999999999</v>
      </c>
      <c r="C1010">
        <f t="shared" si="15"/>
        <v>2.7487143390624039E-2</v>
      </c>
    </row>
    <row r="1011" spans="1:3" x14ac:dyDescent="0.35">
      <c r="A1011" s="1">
        <v>41271</v>
      </c>
      <c r="B1011">
        <v>27.340572000000002</v>
      </c>
      <c r="C1011">
        <f t="shared" si="15"/>
        <v>-2.0132383711869303E-2</v>
      </c>
    </row>
    <row r="1012" spans="1:3" x14ac:dyDescent="0.35">
      <c r="A1012" s="1">
        <v>41270</v>
      </c>
      <c r="B1012">
        <v>27.896581000000001</v>
      </c>
      <c r="C1012">
        <f t="shared" si="15"/>
        <v>-3.6841592428118429E-3</v>
      </c>
    </row>
    <row r="1013" spans="1:3" x14ac:dyDescent="0.35">
      <c r="A1013" s="1">
        <v>41269</v>
      </c>
      <c r="B1013">
        <v>27.999545999999999</v>
      </c>
      <c r="C1013">
        <f t="shared" si="15"/>
        <v>-4.3923750431441302E-3</v>
      </c>
    </row>
    <row r="1014" spans="1:3" x14ac:dyDescent="0.35">
      <c r="A1014" s="1">
        <v>41267</v>
      </c>
      <c r="B1014">
        <v>28.122800999999999</v>
      </c>
      <c r="C1014">
        <f t="shared" si="15"/>
        <v>4.8705444142873065E-4</v>
      </c>
    </row>
    <row r="1015" spans="1:3" x14ac:dyDescent="0.35">
      <c r="A1015" s="1">
        <v>41264</v>
      </c>
      <c r="B1015">
        <v>28.109107000000002</v>
      </c>
      <c r="C1015">
        <f t="shared" si="15"/>
        <v>-7.5233800921163533E-3</v>
      </c>
    </row>
    <row r="1016" spans="1:3" x14ac:dyDescent="0.35">
      <c r="A1016" s="1">
        <v>41263</v>
      </c>
      <c r="B1016">
        <v>28.321380000000001</v>
      </c>
      <c r="C1016">
        <f t="shared" si="15"/>
        <v>1.8792508918205997E-2</v>
      </c>
    </row>
    <row r="1017" spans="1:3" x14ac:dyDescent="0.35">
      <c r="A1017" s="1">
        <v>41262</v>
      </c>
      <c r="B1017">
        <v>27.794119999999999</v>
      </c>
      <c r="C1017">
        <f t="shared" si="15"/>
        <v>-1.9517599049293059E-2</v>
      </c>
    </row>
    <row r="1018" spans="1:3" x14ac:dyDescent="0.35">
      <c r="A1018" s="1">
        <v>41261</v>
      </c>
      <c r="B1018">
        <v>28.341923000000001</v>
      </c>
      <c r="C1018">
        <f t="shared" si="15"/>
        <v>1.5828916743474787E-2</v>
      </c>
    </row>
    <row r="1019" spans="1:3" x14ac:dyDescent="0.35">
      <c r="A1019" s="1">
        <v>41260</v>
      </c>
      <c r="B1019">
        <v>27.896833000000001</v>
      </c>
      <c r="C1019">
        <f t="shared" si="15"/>
        <v>2.2088002710918302E-2</v>
      </c>
    </row>
    <row r="1020" spans="1:3" x14ac:dyDescent="0.35">
      <c r="A1020" s="1">
        <v>41257</v>
      </c>
      <c r="B1020">
        <v>27.287403000000001</v>
      </c>
      <c r="C1020">
        <f t="shared" si="15"/>
        <v>1.2554692818493507E-3</v>
      </c>
    </row>
    <row r="1021" spans="1:3" x14ac:dyDescent="0.35">
      <c r="A1021" s="1">
        <v>41256</v>
      </c>
      <c r="B1021">
        <v>27.253166</v>
      </c>
      <c r="C1021">
        <f t="shared" si="15"/>
        <v>-1.768192439932335E-2</v>
      </c>
    </row>
    <row r="1022" spans="1:3" x14ac:dyDescent="0.35">
      <c r="A1022" s="1">
        <v>41255</v>
      </c>
      <c r="B1022">
        <v>27.739339999999999</v>
      </c>
      <c r="C1022">
        <f t="shared" si="15"/>
        <v>2.0197675060605484E-2</v>
      </c>
    </row>
    <row r="1023" spans="1:3" x14ac:dyDescent="0.35">
      <c r="A1023" s="1">
        <v>41254</v>
      </c>
      <c r="B1023">
        <v>27.18469</v>
      </c>
      <c r="C1023">
        <f t="shared" si="15"/>
        <v>2.9135706503057874E-2</v>
      </c>
    </row>
    <row r="1024" spans="1:3" x14ac:dyDescent="0.35">
      <c r="A1024" s="1">
        <v>41253</v>
      </c>
      <c r="B1024">
        <v>26.404071999999999</v>
      </c>
      <c r="C1024">
        <f t="shared" si="15"/>
        <v>1.9641825635952428E-2</v>
      </c>
    </row>
    <row r="1025" spans="1:3" x14ac:dyDescent="0.35">
      <c r="A1025" s="1">
        <v>41250</v>
      </c>
      <c r="B1025">
        <v>25.890508000000001</v>
      </c>
      <c r="C1025">
        <f t="shared" si="15"/>
        <v>-1.3398335562676073E-2</v>
      </c>
    </row>
    <row r="1026" spans="1:3" x14ac:dyDescent="0.35">
      <c r="A1026" s="1">
        <v>41249</v>
      </c>
      <c r="B1026">
        <v>26.239732</v>
      </c>
      <c r="C1026">
        <f t="shared" si="15"/>
        <v>-8.8335209141115444E-3</v>
      </c>
    </row>
    <row r="1027" spans="1:3" x14ac:dyDescent="0.35">
      <c r="A1027" s="1">
        <v>41248</v>
      </c>
      <c r="B1027">
        <v>26.472548</v>
      </c>
      <c r="C1027">
        <f t="shared" ref="C1027:C1090" si="16">LN(B1027/B1028)</f>
        <v>1.380413632844985E-2</v>
      </c>
    </row>
    <row r="1028" spans="1:3" x14ac:dyDescent="0.35">
      <c r="A1028" s="1">
        <v>41247</v>
      </c>
      <c r="B1028">
        <v>26.109628000000001</v>
      </c>
      <c r="C1028">
        <f t="shared" si="16"/>
        <v>5.5226537890071493E-3</v>
      </c>
    </row>
    <row r="1029" spans="1:3" x14ac:dyDescent="0.35">
      <c r="A1029" s="1">
        <v>41246</v>
      </c>
      <c r="B1029">
        <v>25.965831000000001</v>
      </c>
      <c r="C1029">
        <f t="shared" si="16"/>
        <v>-9.7100658641040664E-3</v>
      </c>
    </row>
    <row r="1030" spans="1:3" x14ac:dyDescent="0.35">
      <c r="A1030" s="1">
        <v>41243</v>
      </c>
      <c r="B1030">
        <v>26.219189</v>
      </c>
      <c r="C1030">
        <f t="shared" si="16"/>
        <v>-1.3049475372433187E-3</v>
      </c>
    </row>
    <row r="1031" spans="1:3" x14ac:dyDescent="0.35">
      <c r="A1031" s="1">
        <v>41242</v>
      </c>
      <c r="B1031">
        <v>26.253426000000001</v>
      </c>
      <c r="C1031">
        <f t="shared" si="16"/>
        <v>9.6973414044214737E-3</v>
      </c>
    </row>
    <row r="1032" spans="1:3" x14ac:dyDescent="0.35">
      <c r="A1032" s="1">
        <v>41241</v>
      </c>
      <c r="B1032">
        <v>26.000067999999999</v>
      </c>
      <c r="C1032">
        <f t="shared" si="16"/>
        <v>1.6731223089914652E-2</v>
      </c>
    </row>
    <row r="1033" spans="1:3" x14ac:dyDescent="0.35">
      <c r="A1033" s="1">
        <v>41240</v>
      </c>
      <c r="B1033">
        <v>25.568674000000001</v>
      </c>
      <c r="C1033">
        <f t="shared" si="16"/>
        <v>-3.475440414352219E-3</v>
      </c>
    </row>
    <row r="1034" spans="1:3" x14ac:dyDescent="0.35">
      <c r="A1034" s="1">
        <v>41239</v>
      </c>
      <c r="B1034">
        <v>25.657691</v>
      </c>
      <c r="C1034">
        <f t="shared" si="16"/>
        <v>1.5871205863619394E-2</v>
      </c>
    </row>
    <row r="1035" spans="1:3" x14ac:dyDescent="0.35">
      <c r="A1035" s="1">
        <v>41236</v>
      </c>
      <c r="B1035">
        <v>25.253686999999999</v>
      </c>
      <c r="C1035">
        <f t="shared" si="16"/>
        <v>2.8604809874553175E-2</v>
      </c>
    </row>
    <row r="1036" spans="1:3" x14ac:dyDescent="0.35">
      <c r="A1036" s="1">
        <v>41234</v>
      </c>
      <c r="B1036">
        <v>24.541543999999998</v>
      </c>
      <c r="C1036">
        <f t="shared" si="16"/>
        <v>-1.2202025998735712E-2</v>
      </c>
    </row>
    <row r="1037" spans="1:3" x14ac:dyDescent="0.35">
      <c r="A1037" s="1">
        <v>41233</v>
      </c>
      <c r="B1037">
        <v>24.842835000000001</v>
      </c>
      <c r="C1037">
        <f t="shared" si="16"/>
        <v>-3.3340975451276962E-2</v>
      </c>
    </row>
    <row r="1038" spans="1:3" x14ac:dyDescent="0.35">
      <c r="A1038" s="1">
        <v>41232</v>
      </c>
      <c r="B1038">
        <v>25.685082000000001</v>
      </c>
      <c r="C1038">
        <f t="shared" si="16"/>
        <v>4.6380422386921735E-2</v>
      </c>
    </row>
    <row r="1039" spans="1:3" x14ac:dyDescent="0.35">
      <c r="A1039" s="1">
        <v>41229</v>
      </c>
      <c r="B1039">
        <v>24.521000999999998</v>
      </c>
      <c r="C1039">
        <f t="shared" si="16"/>
        <v>1.6768669365316311E-3</v>
      </c>
    </row>
    <row r="1040" spans="1:3" x14ac:dyDescent="0.35">
      <c r="A1040" s="1">
        <v>41228</v>
      </c>
      <c r="B1040">
        <v>24.479917</v>
      </c>
      <c r="C1040">
        <f t="shared" si="16"/>
        <v>-1.0849990162314182E-2</v>
      </c>
    </row>
    <row r="1041" spans="1:3" x14ac:dyDescent="0.35">
      <c r="A1041" s="1">
        <v>41227</v>
      </c>
      <c r="B1041">
        <v>24.746970000000001</v>
      </c>
      <c r="C1041">
        <f t="shared" si="16"/>
        <v>-5.2435991756034873E-3</v>
      </c>
    </row>
    <row r="1042" spans="1:3" x14ac:dyDescent="0.35">
      <c r="A1042" s="1">
        <v>41226</v>
      </c>
      <c r="B1042">
        <v>24.877074</v>
      </c>
      <c r="C1042">
        <f t="shared" si="16"/>
        <v>-1.3397332093727302E-2</v>
      </c>
    </row>
    <row r="1043" spans="1:3" x14ac:dyDescent="0.35">
      <c r="A1043" s="1">
        <v>41225</v>
      </c>
      <c r="B1043">
        <v>25.212603000000001</v>
      </c>
      <c r="C1043">
        <f t="shared" si="16"/>
        <v>-2.4412714430796355E-3</v>
      </c>
    </row>
    <row r="1044" spans="1:3" x14ac:dyDescent="0.35">
      <c r="A1044" s="1">
        <v>41222</v>
      </c>
      <c r="B1044">
        <v>25.274228999999998</v>
      </c>
      <c r="C1044">
        <f t="shared" si="16"/>
        <v>8.1309512673092741E-4</v>
      </c>
    </row>
    <row r="1045" spans="1:3" x14ac:dyDescent="0.35">
      <c r="A1045" s="1">
        <v>41221</v>
      </c>
      <c r="B1045">
        <v>25.253686999999999</v>
      </c>
      <c r="C1045">
        <f t="shared" si="16"/>
        <v>-1.8802594095704173E-2</v>
      </c>
    </row>
    <row r="1046" spans="1:3" x14ac:dyDescent="0.35">
      <c r="A1046" s="1">
        <v>41220</v>
      </c>
      <c r="B1046">
        <v>25.733014000000001</v>
      </c>
      <c r="C1046">
        <f t="shared" si="16"/>
        <v>-1.8455609592112485E-2</v>
      </c>
    </row>
    <row r="1047" spans="1:3" x14ac:dyDescent="0.35">
      <c r="A1047" s="1">
        <v>41219</v>
      </c>
      <c r="B1047">
        <v>26.212342</v>
      </c>
      <c r="C1047">
        <f t="shared" si="16"/>
        <v>1.7657653888713268E-2</v>
      </c>
    </row>
    <row r="1048" spans="1:3" x14ac:dyDescent="0.35">
      <c r="A1048" s="1">
        <v>41218</v>
      </c>
      <c r="B1048">
        <v>25.753556</v>
      </c>
      <c r="C1048">
        <f t="shared" si="16"/>
        <v>1.6352010115158685E-2</v>
      </c>
    </row>
    <row r="1049" spans="1:3" x14ac:dyDescent="0.35">
      <c r="A1049" s="1">
        <v>41215</v>
      </c>
      <c r="B1049">
        <v>25.335858000000002</v>
      </c>
      <c r="C1049">
        <f t="shared" si="16"/>
        <v>-2.6990061159538558E-3</v>
      </c>
    </row>
    <row r="1050" spans="1:3" x14ac:dyDescent="0.35">
      <c r="A1050" s="1">
        <v>41214</v>
      </c>
      <c r="B1050">
        <v>25.404332</v>
      </c>
      <c r="C1050">
        <f t="shared" si="16"/>
        <v>3.0375819063579685E-2</v>
      </c>
    </row>
    <row r="1051" spans="1:3" x14ac:dyDescent="0.35">
      <c r="A1051" s="1">
        <v>41213</v>
      </c>
      <c r="B1051">
        <v>24.644257</v>
      </c>
      <c r="C1051">
        <f t="shared" si="16"/>
        <v>1.3902145194069257E-3</v>
      </c>
    </row>
    <row r="1052" spans="1:3" x14ac:dyDescent="0.35">
      <c r="A1052" s="1">
        <v>41208</v>
      </c>
      <c r="B1052">
        <v>24.610019999999999</v>
      </c>
      <c r="C1052">
        <f t="shared" si="16"/>
        <v>-4.7189945115443102E-3</v>
      </c>
    </row>
    <row r="1053" spans="1:3" x14ac:dyDescent="0.35">
      <c r="A1053" s="1">
        <v>41207</v>
      </c>
      <c r="B1053">
        <v>24.726429</v>
      </c>
      <c r="C1053">
        <f t="shared" si="16"/>
        <v>7.2263592141106813E-3</v>
      </c>
    </row>
    <row r="1054" spans="1:3" x14ac:dyDescent="0.35">
      <c r="A1054" s="1">
        <v>41206</v>
      </c>
      <c r="B1054">
        <v>24.548390999999999</v>
      </c>
      <c r="C1054">
        <f t="shared" si="16"/>
        <v>9.5291797218592794E-3</v>
      </c>
    </row>
    <row r="1055" spans="1:3" x14ac:dyDescent="0.35">
      <c r="A1055" s="1">
        <v>41205</v>
      </c>
      <c r="B1055">
        <v>24.315576</v>
      </c>
      <c r="C1055">
        <f t="shared" si="16"/>
        <v>-1.3704634980330161E-2</v>
      </c>
    </row>
    <row r="1056" spans="1:3" x14ac:dyDescent="0.35">
      <c r="A1056" s="1">
        <v>41204</v>
      </c>
      <c r="B1056">
        <v>24.651105999999999</v>
      </c>
      <c r="C1056">
        <f t="shared" si="16"/>
        <v>6.9687005208099572E-3</v>
      </c>
    </row>
    <row r="1057" spans="1:3" x14ac:dyDescent="0.35">
      <c r="A1057" s="1">
        <v>41201</v>
      </c>
      <c r="B1057">
        <v>24.479917</v>
      </c>
      <c r="C1057">
        <f t="shared" si="16"/>
        <v>-2.4590266618838182E-2</v>
      </c>
    </row>
    <row r="1058" spans="1:3" x14ac:dyDescent="0.35">
      <c r="A1058" s="1">
        <v>41200</v>
      </c>
      <c r="B1058">
        <v>25.089347</v>
      </c>
      <c r="C1058">
        <f t="shared" si="16"/>
        <v>-3.8023354798466816E-2</v>
      </c>
    </row>
    <row r="1059" spans="1:3" x14ac:dyDescent="0.35">
      <c r="A1059" s="1">
        <v>41199</v>
      </c>
      <c r="B1059">
        <v>26.061696999999999</v>
      </c>
      <c r="C1059">
        <f t="shared" si="16"/>
        <v>3.9490116414680745E-3</v>
      </c>
    </row>
    <row r="1060" spans="1:3" x14ac:dyDescent="0.35">
      <c r="A1060" s="1">
        <v>41198</v>
      </c>
      <c r="B1060">
        <v>25.958981999999999</v>
      </c>
      <c r="C1060">
        <f t="shared" si="16"/>
        <v>1.9443884053382817E-2</v>
      </c>
    </row>
    <row r="1061" spans="1:3" x14ac:dyDescent="0.35">
      <c r="A1061" s="1">
        <v>41197</v>
      </c>
      <c r="B1061">
        <v>25.459114</v>
      </c>
      <c r="C1061">
        <f t="shared" si="16"/>
        <v>-1.0752643196520993E-3</v>
      </c>
    </row>
    <row r="1062" spans="1:3" x14ac:dyDescent="0.35">
      <c r="A1062" s="1">
        <v>41194</v>
      </c>
      <c r="B1062">
        <v>25.486504</v>
      </c>
      <c r="C1062">
        <f t="shared" si="16"/>
        <v>-1.0955326197866461E-2</v>
      </c>
    </row>
    <row r="1063" spans="1:3" x14ac:dyDescent="0.35">
      <c r="A1063" s="1">
        <v>41193</v>
      </c>
      <c r="B1063">
        <v>25.767251999999999</v>
      </c>
      <c r="C1063">
        <f t="shared" si="16"/>
        <v>5.8635312544437403E-3</v>
      </c>
    </row>
    <row r="1064" spans="1:3" x14ac:dyDescent="0.35">
      <c r="A1064" s="1">
        <v>41192</v>
      </c>
      <c r="B1064">
        <v>25.616606999999998</v>
      </c>
      <c r="C1064">
        <f t="shared" si="16"/>
        <v>-1.9587703015998104E-2</v>
      </c>
    </row>
    <row r="1065" spans="1:3" x14ac:dyDescent="0.35">
      <c r="A1065" s="1">
        <v>41191</v>
      </c>
      <c r="B1065">
        <v>26.123324</v>
      </c>
      <c r="C1065">
        <f t="shared" si="16"/>
        <v>-1.3279716406180012E-2</v>
      </c>
    </row>
    <row r="1066" spans="1:3" x14ac:dyDescent="0.35">
      <c r="A1066" s="1">
        <v>41190</v>
      </c>
      <c r="B1066">
        <v>26.472548</v>
      </c>
      <c r="C1066">
        <f t="shared" si="16"/>
        <v>-5.1599482001286143E-3</v>
      </c>
    </row>
    <row r="1067" spans="1:3" x14ac:dyDescent="0.35">
      <c r="A1067" s="1">
        <v>41187</v>
      </c>
      <c r="B1067">
        <v>26.609497999999999</v>
      </c>
      <c r="C1067">
        <f t="shared" si="16"/>
        <v>-8.7113405235571297E-3</v>
      </c>
    </row>
    <row r="1068" spans="1:3" x14ac:dyDescent="0.35">
      <c r="A1068" s="1">
        <v>41186</v>
      </c>
      <c r="B1068">
        <v>26.842314999999999</v>
      </c>
      <c r="C1068">
        <f t="shared" si="16"/>
        <v>5.6280660017402305E-3</v>
      </c>
    </row>
    <row r="1069" spans="1:3" x14ac:dyDescent="0.35">
      <c r="A1069" s="1">
        <v>41185</v>
      </c>
      <c r="B1069">
        <v>26.691669000000001</v>
      </c>
      <c r="C1069">
        <f t="shared" si="16"/>
        <v>2.8259183431481594E-3</v>
      </c>
    </row>
    <row r="1070" spans="1:3" x14ac:dyDescent="0.35">
      <c r="A1070" s="1">
        <v>41184</v>
      </c>
      <c r="B1070">
        <v>26.616347000000001</v>
      </c>
      <c r="C1070">
        <f t="shared" si="16"/>
        <v>2.5735617866857818E-4</v>
      </c>
    </row>
    <row r="1071" spans="1:3" x14ac:dyDescent="0.35">
      <c r="A1071" s="1">
        <v>41183</v>
      </c>
      <c r="B1071">
        <v>26.609497999999999</v>
      </c>
      <c r="C1071">
        <f t="shared" si="16"/>
        <v>1.0606759687200949E-2</v>
      </c>
    </row>
    <row r="1072" spans="1:3" x14ac:dyDescent="0.35">
      <c r="A1072" s="1">
        <v>41180</v>
      </c>
      <c r="B1072">
        <v>26.328748999999998</v>
      </c>
      <c r="C1072">
        <f t="shared" si="16"/>
        <v>-7.7998347172958588E-4</v>
      </c>
    </row>
    <row r="1073" spans="1:3" x14ac:dyDescent="0.35">
      <c r="A1073" s="1">
        <v>41179</v>
      </c>
      <c r="B1073">
        <v>26.349292999999999</v>
      </c>
      <c r="C1073">
        <f t="shared" si="16"/>
        <v>8.0677388713758739E-3</v>
      </c>
    </row>
    <row r="1074" spans="1:3" x14ac:dyDescent="0.35">
      <c r="A1074" s="1">
        <v>41178</v>
      </c>
      <c r="B1074">
        <v>26.137568999999999</v>
      </c>
      <c r="C1074">
        <f t="shared" si="16"/>
        <v>-1.3056956482258011E-3</v>
      </c>
    </row>
    <row r="1075" spans="1:3" x14ac:dyDescent="0.35">
      <c r="A1075" s="1">
        <v>41177</v>
      </c>
      <c r="B1075">
        <v>26.171719</v>
      </c>
      <c r="C1075">
        <f t="shared" si="16"/>
        <v>-9.6092201624713072E-3</v>
      </c>
    </row>
    <row r="1076" spans="1:3" x14ac:dyDescent="0.35">
      <c r="A1076" s="1">
        <v>41176</v>
      </c>
      <c r="B1076">
        <v>26.424420999999999</v>
      </c>
      <c r="C1076">
        <f t="shared" si="16"/>
        <v>-7.9804324607528326E-3</v>
      </c>
    </row>
    <row r="1077" spans="1:3" x14ac:dyDescent="0.35">
      <c r="A1077" s="1">
        <v>41173</v>
      </c>
      <c r="B1077">
        <v>26.636143000000001</v>
      </c>
      <c r="C1077">
        <f t="shared" si="16"/>
        <v>-5.8801161110773976E-3</v>
      </c>
    </row>
    <row r="1078" spans="1:3" x14ac:dyDescent="0.35">
      <c r="A1078" s="1">
        <v>41172</v>
      </c>
      <c r="B1078">
        <v>26.793227999999999</v>
      </c>
      <c r="C1078">
        <f t="shared" si="16"/>
        <v>-1.6433195241718306E-2</v>
      </c>
    </row>
    <row r="1079" spans="1:3" x14ac:dyDescent="0.35">
      <c r="A1079" s="1">
        <v>41171</v>
      </c>
      <c r="B1079">
        <v>27.237164</v>
      </c>
      <c r="C1079">
        <f t="shared" si="16"/>
        <v>8.3092600887802875E-3</v>
      </c>
    </row>
    <row r="1080" spans="1:3" x14ac:dyDescent="0.35">
      <c r="A1080" s="1">
        <v>41170</v>
      </c>
      <c r="B1080">
        <v>27.011780999999999</v>
      </c>
      <c r="C1080">
        <f t="shared" si="16"/>
        <v>-2.0207040393982732E-3</v>
      </c>
    </row>
    <row r="1081" spans="1:3" x14ac:dyDescent="0.35">
      <c r="A1081" s="1">
        <v>41169</v>
      </c>
      <c r="B1081">
        <v>27.066419</v>
      </c>
      <c r="C1081">
        <f t="shared" si="16"/>
        <v>-2.5201699148213329E-3</v>
      </c>
    </row>
    <row r="1082" spans="1:3" x14ac:dyDescent="0.35">
      <c r="A1082" s="1">
        <v>41166</v>
      </c>
      <c r="B1082">
        <v>27.134716999999998</v>
      </c>
      <c r="C1082">
        <f t="shared" si="16"/>
        <v>3.4570104577498331E-2</v>
      </c>
    </row>
    <row r="1083" spans="1:3" x14ac:dyDescent="0.35">
      <c r="A1083" s="1">
        <v>41165</v>
      </c>
      <c r="B1083">
        <v>26.212696000000001</v>
      </c>
      <c r="C1083">
        <f t="shared" si="16"/>
        <v>2.3462243102552356E-2</v>
      </c>
    </row>
    <row r="1084" spans="1:3" x14ac:dyDescent="0.35">
      <c r="A1084" s="1">
        <v>41164</v>
      </c>
      <c r="B1084">
        <v>25.604845999999998</v>
      </c>
      <c r="C1084">
        <f t="shared" si="16"/>
        <v>-9.0281874971986087E-3</v>
      </c>
    </row>
    <row r="1085" spans="1:3" x14ac:dyDescent="0.35">
      <c r="A1085" s="1">
        <v>41163</v>
      </c>
      <c r="B1085">
        <v>25.837057999999999</v>
      </c>
      <c r="C1085">
        <f t="shared" si="16"/>
        <v>-1.130258112696431E-2</v>
      </c>
    </row>
    <row r="1086" spans="1:3" x14ac:dyDescent="0.35">
      <c r="A1086" s="1">
        <v>41162</v>
      </c>
      <c r="B1086">
        <v>26.130739999999999</v>
      </c>
      <c r="C1086">
        <f t="shared" si="16"/>
        <v>-4.1731366517793987E-3</v>
      </c>
    </row>
    <row r="1087" spans="1:3" x14ac:dyDescent="0.35">
      <c r="A1087" s="1">
        <v>41159</v>
      </c>
      <c r="B1087">
        <v>26.240015</v>
      </c>
      <c r="C1087">
        <f t="shared" si="16"/>
        <v>2.4770648174302863E-2</v>
      </c>
    </row>
    <row r="1088" spans="1:3" x14ac:dyDescent="0.35">
      <c r="A1088" s="1">
        <v>41158</v>
      </c>
      <c r="B1088">
        <v>25.598016999999999</v>
      </c>
      <c r="C1088">
        <f t="shared" si="16"/>
        <v>1.9941347662068953E-2</v>
      </c>
    </row>
    <row r="1089" spans="1:3" x14ac:dyDescent="0.35">
      <c r="A1089" s="1">
        <v>41157</v>
      </c>
      <c r="B1089">
        <v>25.092614000000001</v>
      </c>
      <c r="C1089">
        <f t="shared" si="16"/>
        <v>-8.4022245625325915E-3</v>
      </c>
    </row>
    <row r="1090" spans="1:3" x14ac:dyDescent="0.35">
      <c r="A1090" s="1">
        <v>41156</v>
      </c>
      <c r="B1090">
        <v>25.304335999999999</v>
      </c>
      <c r="C1090">
        <f t="shared" si="16"/>
        <v>-2.9645786236737453E-3</v>
      </c>
    </row>
    <row r="1091" spans="1:3" x14ac:dyDescent="0.35">
      <c r="A1091" s="1">
        <v>41152</v>
      </c>
      <c r="B1091">
        <v>25.379463999999999</v>
      </c>
      <c r="C1091">
        <f t="shared" ref="C1091:C1154" si="17">LN(B1091/B1092)</f>
        <v>3.2344897429767141E-3</v>
      </c>
    </row>
    <row r="1092" spans="1:3" x14ac:dyDescent="0.35">
      <c r="A1092" s="1">
        <v>41151</v>
      </c>
      <c r="B1092">
        <v>25.297507</v>
      </c>
      <c r="C1092">
        <f t="shared" si="17"/>
        <v>-3.2344897429765576E-3</v>
      </c>
    </row>
    <row r="1093" spans="1:3" x14ac:dyDescent="0.35">
      <c r="A1093" s="1">
        <v>41150</v>
      </c>
      <c r="B1093">
        <v>25.379463999999999</v>
      </c>
      <c r="C1093">
        <f t="shared" si="17"/>
        <v>5.6672907790854257E-3</v>
      </c>
    </row>
    <row r="1094" spans="1:3" x14ac:dyDescent="0.35">
      <c r="A1094" s="1">
        <v>41149</v>
      </c>
      <c r="B1094">
        <v>25.236038000000001</v>
      </c>
      <c r="C1094">
        <f t="shared" si="17"/>
        <v>-1.3174034252098701E-2</v>
      </c>
    </row>
    <row r="1095" spans="1:3" x14ac:dyDescent="0.35">
      <c r="A1095" s="1">
        <v>41148</v>
      </c>
      <c r="B1095">
        <v>25.570698</v>
      </c>
      <c r="C1095">
        <f t="shared" si="17"/>
        <v>-1.0891328336059535E-2</v>
      </c>
    </row>
    <row r="1096" spans="1:3" x14ac:dyDescent="0.35">
      <c r="A1096" s="1">
        <v>41145</v>
      </c>
      <c r="B1096">
        <v>25.850719000000002</v>
      </c>
      <c r="C1096">
        <f t="shared" si="17"/>
        <v>1.0090419554233704E-2</v>
      </c>
    </row>
    <row r="1097" spans="1:3" x14ac:dyDescent="0.35">
      <c r="A1097" s="1">
        <v>41144</v>
      </c>
      <c r="B1097">
        <v>25.591186</v>
      </c>
      <c r="C1097">
        <f t="shared" si="17"/>
        <v>2.6688529872702355E-4</v>
      </c>
    </row>
    <row r="1098" spans="1:3" x14ac:dyDescent="0.35">
      <c r="A1098" s="1">
        <v>41143</v>
      </c>
      <c r="B1098">
        <v>25.584357000000001</v>
      </c>
      <c r="C1098">
        <f t="shared" si="17"/>
        <v>8.8484386906601768E-3</v>
      </c>
    </row>
    <row r="1099" spans="1:3" x14ac:dyDescent="0.35">
      <c r="A1099" s="1">
        <v>41142</v>
      </c>
      <c r="B1099">
        <v>25.358974</v>
      </c>
      <c r="C1099">
        <f t="shared" si="17"/>
        <v>1.2193616392914768E-2</v>
      </c>
    </row>
    <row r="1100" spans="1:3" x14ac:dyDescent="0.35">
      <c r="A1100" s="1">
        <v>41141</v>
      </c>
      <c r="B1100">
        <v>25.051634</v>
      </c>
      <c r="C1100">
        <f t="shared" si="17"/>
        <v>-1.4614637887677038E-2</v>
      </c>
    </row>
    <row r="1101" spans="1:3" x14ac:dyDescent="0.35">
      <c r="A1101" s="1">
        <v>41138</v>
      </c>
      <c r="B1101">
        <v>25.420442999999999</v>
      </c>
      <c r="C1101">
        <f t="shared" si="17"/>
        <v>1.8825011967215869E-3</v>
      </c>
    </row>
    <row r="1102" spans="1:3" x14ac:dyDescent="0.35">
      <c r="A1102" s="1">
        <v>41137</v>
      </c>
      <c r="B1102">
        <v>25.372634000000001</v>
      </c>
      <c r="C1102">
        <f t="shared" si="17"/>
        <v>-8.5844222834535217E-2</v>
      </c>
    </row>
    <row r="1103" spans="1:3" x14ac:dyDescent="0.35">
      <c r="A1103" s="1">
        <v>41136</v>
      </c>
      <c r="B1103">
        <v>27.64695</v>
      </c>
      <c r="C1103">
        <f t="shared" si="17"/>
        <v>-2.4704917679085653E-4</v>
      </c>
    </row>
    <row r="1104" spans="1:3" x14ac:dyDescent="0.35">
      <c r="A1104" s="1">
        <v>41135</v>
      </c>
      <c r="B1104">
        <v>27.653780999999999</v>
      </c>
      <c r="C1104">
        <f t="shared" si="17"/>
        <v>2.720395953275626E-3</v>
      </c>
    </row>
    <row r="1105" spans="1:3" x14ac:dyDescent="0.35">
      <c r="A1105" s="1">
        <v>41134</v>
      </c>
      <c r="B1105">
        <v>27.578654</v>
      </c>
      <c r="C1105">
        <f t="shared" si="17"/>
        <v>-3.7078021508096873E-3</v>
      </c>
    </row>
    <row r="1106" spans="1:3" x14ac:dyDescent="0.35">
      <c r="A1106" s="1">
        <v>41131</v>
      </c>
      <c r="B1106">
        <v>27.681100000000001</v>
      </c>
      <c r="C1106">
        <f t="shared" si="17"/>
        <v>-6.6396382198471377E-3</v>
      </c>
    </row>
    <row r="1107" spans="1:3" x14ac:dyDescent="0.35">
      <c r="A1107" s="1">
        <v>41130</v>
      </c>
      <c r="B1107">
        <v>27.865504000000001</v>
      </c>
      <c r="C1107">
        <f t="shared" si="17"/>
        <v>3.4373119032607155E-3</v>
      </c>
    </row>
    <row r="1108" spans="1:3" x14ac:dyDescent="0.35">
      <c r="A1108" s="1">
        <v>41129</v>
      </c>
      <c r="B1108">
        <v>27.769886</v>
      </c>
      <c r="C1108">
        <f t="shared" si="17"/>
        <v>1.0134768495384335E-2</v>
      </c>
    </row>
    <row r="1109" spans="1:3" x14ac:dyDescent="0.35">
      <c r="A1109" s="1">
        <v>41128</v>
      </c>
      <c r="B1109">
        <v>27.489865999999999</v>
      </c>
      <c r="C1109">
        <f t="shared" si="17"/>
        <v>2.5668258646438624E-2</v>
      </c>
    </row>
    <row r="1110" spans="1:3" x14ac:dyDescent="0.35">
      <c r="A1110" s="1">
        <v>41127</v>
      </c>
      <c r="B1110">
        <v>26.793227999999999</v>
      </c>
      <c r="C1110">
        <f t="shared" si="17"/>
        <v>3.0635578551939922E-3</v>
      </c>
    </row>
    <row r="1111" spans="1:3" x14ac:dyDescent="0.35">
      <c r="A1111" s="1">
        <v>41124</v>
      </c>
      <c r="B1111">
        <v>26.711271</v>
      </c>
      <c r="C1111">
        <f t="shared" si="17"/>
        <v>3.5392708054292649E-2</v>
      </c>
    </row>
    <row r="1112" spans="1:3" x14ac:dyDescent="0.35">
      <c r="A1112" s="1">
        <v>41123</v>
      </c>
      <c r="B1112">
        <v>25.782420999999999</v>
      </c>
      <c r="C1112">
        <f t="shared" si="17"/>
        <v>-1.1326359588001936E-2</v>
      </c>
    </row>
    <row r="1113" spans="1:3" x14ac:dyDescent="0.35">
      <c r="A1113" s="1">
        <v>41122</v>
      </c>
      <c r="B1113">
        <v>26.076101999999999</v>
      </c>
      <c r="C1113">
        <f t="shared" si="17"/>
        <v>-2.8769247969780759E-3</v>
      </c>
    </row>
    <row r="1114" spans="1:3" x14ac:dyDescent="0.35">
      <c r="A1114" s="1">
        <v>41121</v>
      </c>
      <c r="B1114">
        <v>26.151229000000001</v>
      </c>
      <c r="C1114">
        <f t="shared" si="17"/>
        <v>2.8769247969781778E-3</v>
      </c>
    </row>
    <row r="1115" spans="1:3" x14ac:dyDescent="0.35">
      <c r="A1115" s="1">
        <v>41120</v>
      </c>
      <c r="B1115">
        <v>26.076101999999999</v>
      </c>
      <c r="C1115">
        <f t="shared" si="17"/>
        <v>6.305902712865373E-3</v>
      </c>
    </row>
    <row r="1116" spans="1:3" x14ac:dyDescent="0.35">
      <c r="A1116" s="1">
        <v>41117</v>
      </c>
      <c r="B1116">
        <v>25.912185999999998</v>
      </c>
      <c r="C1116">
        <f t="shared" si="17"/>
        <v>3.5684506825892463E-2</v>
      </c>
    </row>
    <row r="1117" spans="1:3" x14ac:dyDescent="0.35">
      <c r="A1117" s="1">
        <v>41116</v>
      </c>
      <c r="B1117">
        <v>25.003826</v>
      </c>
      <c r="C1117">
        <f t="shared" si="17"/>
        <v>1.2921195518252462E-2</v>
      </c>
    </row>
    <row r="1118" spans="1:3" x14ac:dyDescent="0.35">
      <c r="A1118" s="1">
        <v>41115</v>
      </c>
      <c r="B1118">
        <v>24.682825000000001</v>
      </c>
      <c r="C1118">
        <f t="shared" si="17"/>
        <v>1.4773732729392313E-2</v>
      </c>
    </row>
    <row r="1119" spans="1:3" x14ac:dyDescent="0.35">
      <c r="A1119" s="1">
        <v>41114</v>
      </c>
      <c r="B1119">
        <v>24.320848000000002</v>
      </c>
      <c r="C1119">
        <f t="shared" si="17"/>
        <v>-2.9877689874582388E-2</v>
      </c>
    </row>
    <row r="1120" spans="1:3" x14ac:dyDescent="0.35">
      <c r="A1120" s="1">
        <v>41113</v>
      </c>
      <c r="B1120">
        <v>25.058463</v>
      </c>
      <c r="C1120">
        <f t="shared" si="17"/>
        <v>-2.3435460246332869E-2</v>
      </c>
    </row>
    <row r="1121" spans="1:3" x14ac:dyDescent="0.35">
      <c r="A1121" s="1">
        <v>41110</v>
      </c>
      <c r="B1121">
        <v>25.652654999999999</v>
      </c>
      <c r="C1121">
        <f t="shared" si="17"/>
        <v>-2.3679038932320009E-2</v>
      </c>
    </row>
    <row r="1122" spans="1:3" x14ac:dyDescent="0.35">
      <c r="A1122" s="1">
        <v>41109</v>
      </c>
      <c r="B1122">
        <v>26.267334000000002</v>
      </c>
      <c r="C1122">
        <f t="shared" si="17"/>
        <v>2.6034214286717165E-3</v>
      </c>
    </row>
    <row r="1123" spans="1:3" x14ac:dyDescent="0.35">
      <c r="A1123" s="1">
        <v>41108</v>
      </c>
      <c r="B1123">
        <v>26.199038000000002</v>
      </c>
      <c r="C1123">
        <f t="shared" si="17"/>
        <v>2.6950127153041865E-2</v>
      </c>
    </row>
    <row r="1124" spans="1:3" x14ac:dyDescent="0.35">
      <c r="A1124" s="1">
        <v>41107</v>
      </c>
      <c r="B1124">
        <v>25.502400000000002</v>
      </c>
      <c r="C1124">
        <f t="shared" si="17"/>
        <v>1.3752415599081235E-2</v>
      </c>
    </row>
    <row r="1125" spans="1:3" x14ac:dyDescent="0.35">
      <c r="A1125" s="1">
        <v>41106</v>
      </c>
      <c r="B1125">
        <v>25.154081000000001</v>
      </c>
      <c r="C1125">
        <f t="shared" si="17"/>
        <v>-5.6857035453539472E-3</v>
      </c>
    </row>
    <row r="1126" spans="1:3" x14ac:dyDescent="0.35">
      <c r="A1126" s="1">
        <v>41103</v>
      </c>
      <c r="B1126">
        <v>25.297507</v>
      </c>
      <c r="C1126">
        <f t="shared" si="17"/>
        <v>1.4138370633721324E-2</v>
      </c>
    </row>
    <row r="1127" spans="1:3" x14ac:dyDescent="0.35">
      <c r="A1127" s="1">
        <v>41102</v>
      </c>
      <c r="B1127">
        <v>24.942357999999999</v>
      </c>
      <c r="C1127">
        <f t="shared" si="17"/>
        <v>-1.8179840933875254E-2</v>
      </c>
    </row>
    <row r="1128" spans="1:3" x14ac:dyDescent="0.35">
      <c r="A1128" s="1">
        <v>41101</v>
      </c>
      <c r="B1128">
        <v>25.399953</v>
      </c>
      <c r="C1128">
        <f t="shared" si="17"/>
        <v>-8.0343068170458994E-3</v>
      </c>
    </row>
    <row r="1129" spans="1:3" x14ac:dyDescent="0.35">
      <c r="A1129" s="1">
        <v>41100</v>
      </c>
      <c r="B1129">
        <v>25.604845999999998</v>
      </c>
      <c r="C1129">
        <f t="shared" si="17"/>
        <v>-3.4616264911221809E-3</v>
      </c>
    </row>
    <row r="1130" spans="1:3" x14ac:dyDescent="0.35">
      <c r="A1130" s="1">
        <v>41099</v>
      </c>
      <c r="B1130">
        <v>25.693633999999999</v>
      </c>
      <c r="C1130">
        <f t="shared" si="17"/>
        <v>-9.2605382140465917E-3</v>
      </c>
    </row>
    <row r="1131" spans="1:3" x14ac:dyDescent="0.35">
      <c r="A1131" s="1">
        <v>41096</v>
      </c>
      <c r="B1131">
        <v>25.932676000000001</v>
      </c>
      <c r="C1131">
        <f t="shared" si="17"/>
        <v>-3.6207721436437225E-2</v>
      </c>
    </row>
    <row r="1132" spans="1:3" x14ac:dyDescent="0.35">
      <c r="A1132" s="1">
        <v>41095</v>
      </c>
      <c r="B1132">
        <v>26.888845</v>
      </c>
      <c r="C1132">
        <f t="shared" si="17"/>
        <v>-4.3087400069241749E-3</v>
      </c>
    </row>
    <row r="1133" spans="1:3" x14ac:dyDescent="0.35">
      <c r="A1133" s="1">
        <v>41093</v>
      </c>
      <c r="B1133">
        <v>27.004951999999999</v>
      </c>
      <c r="C1133">
        <f t="shared" si="17"/>
        <v>1.6061524350653892E-2</v>
      </c>
    </row>
    <row r="1134" spans="1:3" x14ac:dyDescent="0.35">
      <c r="A1134" s="1">
        <v>41092</v>
      </c>
      <c r="B1134">
        <v>26.574676</v>
      </c>
      <c r="C1134">
        <f t="shared" si="17"/>
        <v>-8.4453567629248858E-3</v>
      </c>
    </row>
    <row r="1135" spans="1:3" x14ac:dyDescent="0.35">
      <c r="A1135" s="1">
        <v>41089</v>
      </c>
      <c r="B1135">
        <v>26.800059000000001</v>
      </c>
      <c r="C1135">
        <f t="shared" si="17"/>
        <v>4.2160870989826259E-2</v>
      </c>
    </row>
    <row r="1136" spans="1:3" x14ac:dyDescent="0.35">
      <c r="A1136" s="1">
        <v>41088</v>
      </c>
      <c r="B1136">
        <v>25.693632999999998</v>
      </c>
      <c r="C1136">
        <f t="shared" si="17"/>
        <v>-1.6564053211365493E-2</v>
      </c>
    </row>
    <row r="1137" spans="1:3" x14ac:dyDescent="0.35">
      <c r="A1137" s="1">
        <v>41087</v>
      </c>
      <c r="B1137">
        <v>26.122768000000001</v>
      </c>
      <c r="C1137">
        <f t="shared" si="17"/>
        <v>9.4315124176325756E-3</v>
      </c>
    </row>
    <row r="1138" spans="1:3" x14ac:dyDescent="0.35">
      <c r="A1138" s="1">
        <v>41086</v>
      </c>
      <c r="B1138">
        <v>25.877548999999998</v>
      </c>
      <c r="C1138">
        <f t="shared" si="17"/>
        <v>8.7244347149597005E-3</v>
      </c>
    </row>
    <row r="1139" spans="1:3" x14ac:dyDescent="0.35">
      <c r="A1139" s="1">
        <v>41085</v>
      </c>
      <c r="B1139">
        <v>25.652764000000001</v>
      </c>
      <c r="C1139">
        <f t="shared" si="17"/>
        <v>-3.5732045638644391E-2</v>
      </c>
    </row>
    <row r="1140" spans="1:3" x14ac:dyDescent="0.35">
      <c r="A1140" s="1">
        <v>41082</v>
      </c>
      <c r="B1140">
        <v>26.585963</v>
      </c>
      <c r="C1140">
        <f t="shared" si="17"/>
        <v>-2.3032240238159618E-3</v>
      </c>
    </row>
    <row r="1141" spans="1:3" x14ac:dyDescent="0.35">
      <c r="A1141" s="1">
        <v>41081</v>
      </c>
      <c r="B1141">
        <v>26.647266999999999</v>
      </c>
      <c r="C1141">
        <f t="shared" si="17"/>
        <v>-3.8119016536865682E-2</v>
      </c>
    </row>
    <row r="1142" spans="1:3" x14ac:dyDescent="0.35">
      <c r="A1142" s="1">
        <v>41080</v>
      </c>
      <c r="B1142">
        <v>27.682642999999999</v>
      </c>
      <c r="C1142">
        <f t="shared" si="17"/>
        <v>-1.2471146246923994E-2</v>
      </c>
    </row>
    <row r="1143" spans="1:3" x14ac:dyDescent="0.35">
      <c r="A1143" s="1">
        <v>41079</v>
      </c>
      <c r="B1143">
        <v>28.030038999999999</v>
      </c>
      <c r="C1143">
        <f t="shared" si="17"/>
        <v>2.4601544798239106E-2</v>
      </c>
    </row>
    <row r="1144" spans="1:3" x14ac:dyDescent="0.35">
      <c r="A1144" s="1">
        <v>41078</v>
      </c>
      <c r="B1144">
        <v>27.348870000000002</v>
      </c>
      <c r="C1144">
        <f t="shared" si="17"/>
        <v>3.4929649751789514E-3</v>
      </c>
    </row>
    <row r="1145" spans="1:3" x14ac:dyDescent="0.35">
      <c r="A1145" s="1">
        <v>41075</v>
      </c>
      <c r="B1145">
        <v>27.253508</v>
      </c>
      <c r="C1145">
        <f t="shared" si="17"/>
        <v>1.6633467056005151E-2</v>
      </c>
    </row>
    <row r="1146" spans="1:3" x14ac:dyDescent="0.35">
      <c r="A1146" s="1">
        <v>41074</v>
      </c>
      <c r="B1146">
        <v>26.803937000000001</v>
      </c>
      <c r="C1146">
        <f t="shared" si="17"/>
        <v>8.9343442309154277E-3</v>
      </c>
    </row>
    <row r="1147" spans="1:3" x14ac:dyDescent="0.35">
      <c r="A1147" s="1">
        <v>41073</v>
      </c>
      <c r="B1147">
        <v>26.565528</v>
      </c>
      <c r="C1147">
        <f t="shared" si="17"/>
        <v>-1.1979255790691727E-2</v>
      </c>
    </row>
    <row r="1148" spans="1:3" x14ac:dyDescent="0.35">
      <c r="A1148" s="1">
        <v>41072</v>
      </c>
      <c r="B1148">
        <v>26.885677000000001</v>
      </c>
      <c r="C1148">
        <f t="shared" si="17"/>
        <v>1.2492194746107329E-2</v>
      </c>
    </row>
    <row r="1149" spans="1:3" x14ac:dyDescent="0.35">
      <c r="A1149" s="1">
        <v>41071</v>
      </c>
      <c r="B1149">
        <v>26.551905000000001</v>
      </c>
      <c r="C1149">
        <f t="shared" si="17"/>
        <v>-1.5780395116544877E-2</v>
      </c>
    </row>
    <row r="1150" spans="1:3" x14ac:dyDescent="0.35">
      <c r="A1150" s="1">
        <v>41068</v>
      </c>
      <c r="B1150">
        <v>26.974228</v>
      </c>
      <c r="C1150">
        <f t="shared" si="17"/>
        <v>-9.0498261683155268E-3</v>
      </c>
    </row>
    <row r="1151" spans="1:3" x14ac:dyDescent="0.35">
      <c r="A1151" s="1">
        <v>41067</v>
      </c>
      <c r="B1151">
        <v>27.219448</v>
      </c>
      <c r="C1151">
        <f t="shared" si="17"/>
        <v>4.7660650369802894E-3</v>
      </c>
    </row>
    <row r="1152" spans="1:3" x14ac:dyDescent="0.35">
      <c r="A1152" s="1">
        <v>41066</v>
      </c>
      <c r="B1152">
        <v>27.090026999999999</v>
      </c>
      <c r="C1152">
        <f t="shared" si="17"/>
        <v>3.7924103949458707E-2</v>
      </c>
    </row>
    <row r="1153" spans="1:3" x14ac:dyDescent="0.35">
      <c r="A1153" s="1">
        <v>41065</v>
      </c>
      <c r="B1153">
        <v>26.081899</v>
      </c>
      <c r="C1153">
        <f t="shared" si="17"/>
        <v>1.182197004602956E-2</v>
      </c>
    </row>
    <row r="1154" spans="1:3" x14ac:dyDescent="0.35">
      <c r="A1154" s="1">
        <v>41064</v>
      </c>
      <c r="B1154">
        <v>25.775375</v>
      </c>
      <c r="C1154">
        <f t="shared" si="17"/>
        <v>-9.9921708956572271E-3</v>
      </c>
    </row>
    <row r="1155" spans="1:3" x14ac:dyDescent="0.35">
      <c r="A1155" s="1">
        <v>41061</v>
      </c>
      <c r="B1155">
        <v>26.034217999999999</v>
      </c>
      <c r="C1155">
        <f t="shared" ref="C1155:C1218" si="18">LN(B1155/B1156)</f>
        <v>-6.1885816882350675E-2</v>
      </c>
    </row>
    <row r="1156" spans="1:3" x14ac:dyDescent="0.35">
      <c r="A1156" s="1">
        <v>41060</v>
      </c>
      <c r="B1156">
        <v>27.696265</v>
      </c>
      <c r="C1156">
        <f t="shared" si="18"/>
        <v>-1.6827631702308062E-2</v>
      </c>
    </row>
    <row r="1157" spans="1:3" x14ac:dyDescent="0.35">
      <c r="A1157" s="1">
        <v>41059</v>
      </c>
      <c r="B1157">
        <v>28.166270999999998</v>
      </c>
      <c r="C1157">
        <f t="shared" si="18"/>
        <v>-1.9873791096079139E-2</v>
      </c>
    </row>
    <row r="1158" spans="1:3" x14ac:dyDescent="0.35">
      <c r="A1158" s="1">
        <v>41058</v>
      </c>
      <c r="B1158">
        <v>28.731641</v>
      </c>
      <c r="C1158">
        <f t="shared" si="18"/>
        <v>2.8130240662426861E-2</v>
      </c>
    </row>
    <row r="1159" spans="1:3" x14ac:dyDescent="0.35">
      <c r="A1159" s="1">
        <v>41054</v>
      </c>
      <c r="B1159">
        <v>27.934674999999999</v>
      </c>
      <c r="C1159">
        <f t="shared" si="18"/>
        <v>-2.4378911907485068E-4</v>
      </c>
    </row>
    <row r="1160" spans="1:3" x14ac:dyDescent="0.35">
      <c r="A1160" s="1">
        <v>41053</v>
      </c>
      <c r="B1160">
        <v>27.941486000000001</v>
      </c>
      <c r="C1160">
        <f t="shared" si="18"/>
        <v>6.1132413785067487E-3</v>
      </c>
    </row>
    <row r="1161" spans="1:3" x14ac:dyDescent="0.35">
      <c r="A1161" s="1">
        <v>41052</v>
      </c>
      <c r="B1161">
        <v>27.771194000000001</v>
      </c>
      <c r="C1161">
        <f t="shared" si="18"/>
        <v>6.8914553941249769E-3</v>
      </c>
    </row>
    <row r="1162" spans="1:3" x14ac:dyDescent="0.35">
      <c r="A1162" s="1">
        <v>41051</v>
      </c>
      <c r="B1162">
        <v>27.580468</v>
      </c>
      <c r="C1162">
        <f t="shared" si="18"/>
        <v>1.2425618210392002E-2</v>
      </c>
    </row>
    <row r="1163" spans="1:3" x14ac:dyDescent="0.35">
      <c r="A1163" s="1">
        <v>41050</v>
      </c>
      <c r="B1163">
        <v>27.239884</v>
      </c>
      <c r="C1163">
        <f t="shared" si="18"/>
        <v>3.2014932602206135E-2</v>
      </c>
    </row>
    <row r="1164" spans="1:3" x14ac:dyDescent="0.35">
      <c r="A1164" s="1">
        <v>41047</v>
      </c>
      <c r="B1164">
        <v>26.381613000000002</v>
      </c>
      <c r="C1164">
        <f t="shared" si="18"/>
        <v>-2.297188957245918E-2</v>
      </c>
    </row>
    <row r="1165" spans="1:3" x14ac:dyDescent="0.35">
      <c r="A1165" s="1">
        <v>41046</v>
      </c>
      <c r="B1165">
        <v>26.994662999999999</v>
      </c>
      <c r="C1165">
        <f t="shared" si="18"/>
        <v>-3.275020425628365E-3</v>
      </c>
    </row>
    <row r="1166" spans="1:3" x14ac:dyDescent="0.35">
      <c r="A1166" s="1">
        <v>41045</v>
      </c>
      <c r="B1166">
        <v>27.083216</v>
      </c>
      <c r="C1166">
        <f t="shared" si="18"/>
        <v>-1.8687419134466535E-2</v>
      </c>
    </row>
    <row r="1167" spans="1:3" x14ac:dyDescent="0.35">
      <c r="A1167" s="1">
        <v>41044</v>
      </c>
      <c r="B1167">
        <v>27.594090000000001</v>
      </c>
      <c r="C1167">
        <f t="shared" si="18"/>
        <v>4.055462699246646E-2</v>
      </c>
    </row>
    <row r="1168" spans="1:3" x14ac:dyDescent="0.35">
      <c r="A1168" s="1">
        <v>41043</v>
      </c>
      <c r="B1168">
        <v>26.497409999999999</v>
      </c>
      <c r="C1168">
        <f t="shared" si="18"/>
        <v>-1.4039832254574551E-2</v>
      </c>
    </row>
    <row r="1169" spans="1:3" x14ac:dyDescent="0.35">
      <c r="A1169" s="1">
        <v>41040</v>
      </c>
      <c r="B1169">
        <v>26.872053000000001</v>
      </c>
      <c r="C1169">
        <f t="shared" si="18"/>
        <v>-7.3241699141059118E-3</v>
      </c>
    </row>
    <row r="1170" spans="1:3" x14ac:dyDescent="0.35">
      <c r="A1170" s="1">
        <v>41039</v>
      </c>
      <c r="B1170">
        <v>27.069590999999999</v>
      </c>
      <c r="C1170">
        <f t="shared" si="18"/>
        <v>-4.76969134352416E-3</v>
      </c>
    </row>
    <row r="1171" spans="1:3" x14ac:dyDescent="0.35">
      <c r="A1171" s="1">
        <v>41038</v>
      </c>
      <c r="B1171">
        <v>27.199013000000001</v>
      </c>
      <c r="C1171">
        <f t="shared" si="18"/>
        <v>-8.4788937040817264E-3</v>
      </c>
    </row>
    <row r="1172" spans="1:3" x14ac:dyDescent="0.35">
      <c r="A1172" s="1">
        <v>41037</v>
      </c>
      <c r="B1172">
        <v>27.430610999999999</v>
      </c>
      <c r="C1172">
        <f t="shared" si="18"/>
        <v>-1.454482303777835E-2</v>
      </c>
    </row>
    <row r="1173" spans="1:3" x14ac:dyDescent="0.35">
      <c r="A1173" s="1">
        <v>41036</v>
      </c>
      <c r="B1173">
        <v>27.8325</v>
      </c>
      <c r="C1173">
        <f t="shared" si="18"/>
        <v>-3.664346072002559E-3</v>
      </c>
    </row>
    <row r="1174" spans="1:3" x14ac:dyDescent="0.35">
      <c r="A1174" s="1">
        <v>41033</v>
      </c>
      <c r="B1174">
        <v>27.934674999999999</v>
      </c>
      <c r="C1174">
        <f t="shared" si="18"/>
        <v>-2.884118985926365E-2</v>
      </c>
    </row>
    <row r="1175" spans="1:3" x14ac:dyDescent="0.35">
      <c r="A1175" s="1">
        <v>41032</v>
      </c>
      <c r="B1175">
        <v>28.752075000000001</v>
      </c>
      <c r="C1175">
        <f t="shared" si="18"/>
        <v>-1.9472758677325924E-2</v>
      </c>
    </row>
    <row r="1176" spans="1:3" x14ac:dyDescent="0.35">
      <c r="A1176" s="1">
        <v>41031</v>
      </c>
      <c r="B1176">
        <v>29.317443999999998</v>
      </c>
      <c r="C1176">
        <f t="shared" si="18"/>
        <v>1.6277277509282738E-3</v>
      </c>
    </row>
    <row r="1177" spans="1:3" x14ac:dyDescent="0.35">
      <c r="A1177" s="1">
        <v>41030</v>
      </c>
      <c r="B1177">
        <v>29.269762</v>
      </c>
      <c r="C1177">
        <f t="shared" si="18"/>
        <v>1.8555980123234481E-2</v>
      </c>
    </row>
    <row r="1178" spans="1:3" x14ac:dyDescent="0.35">
      <c r="A1178" s="1">
        <v>41029</v>
      </c>
      <c r="B1178">
        <v>28.731641</v>
      </c>
      <c r="C1178">
        <f t="shared" si="18"/>
        <v>-8.9686488512537403E-3</v>
      </c>
    </row>
    <row r="1179" spans="1:3" x14ac:dyDescent="0.35">
      <c r="A1179" s="1">
        <v>41026</v>
      </c>
      <c r="B1179">
        <v>28.990483999999999</v>
      </c>
      <c r="C1179">
        <f t="shared" si="18"/>
        <v>1.3483370940084538E-2</v>
      </c>
    </row>
    <row r="1180" spans="1:3" x14ac:dyDescent="0.35">
      <c r="A1180" s="1">
        <v>41025</v>
      </c>
      <c r="B1180">
        <v>28.602218000000001</v>
      </c>
      <c r="C1180">
        <f t="shared" si="18"/>
        <v>1.9478808344718219E-2</v>
      </c>
    </row>
    <row r="1181" spans="1:3" x14ac:dyDescent="0.35">
      <c r="A1181" s="1">
        <v>41024</v>
      </c>
      <c r="B1181">
        <v>28.050471999999999</v>
      </c>
      <c r="C1181">
        <f t="shared" si="18"/>
        <v>3.4085753874202991E-2</v>
      </c>
    </row>
    <row r="1182" spans="1:3" x14ac:dyDescent="0.35">
      <c r="A1182" s="1">
        <v>41023</v>
      </c>
      <c r="B1182">
        <v>27.110461999999998</v>
      </c>
      <c r="C1182">
        <f t="shared" si="18"/>
        <v>-3.6268929382663073E-2</v>
      </c>
    </row>
    <row r="1183" spans="1:3" x14ac:dyDescent="0.35">
      <c r="A1183" s="1">
        <v>41022</v>
      </c>
      <c r="B1183">
        <v>28.111778000000001</v>
      </c>
      <c r="C1183">
        <f t="shared" si="18"/>
        <v>-1.9911864494769779E-2</v>
      </c>
    </row>
    <row r="1184" spans="1:3" x14ac:dyDescent="0.35">
      <c r="A1184" s="1">
        <v>41019</v>
      </c>
      <c r="B1184">
        <v>28.677146</v>
      </c>
      <c r="C1184">
        <f t="shared" si="18"/>
        <v>4.2846962834036479E-3</v>
      </c>
    </row>
    <row r="1185" spans="1:3" x14ac:dyDescent="0.35">
      <c r="A1185" s="1">
        <v>41018</v>
      </c>
      <c r="B1185">
        <v>28.554535999999999</v>
      </c>
      <c r="C1185">
        <f t="shared" si="18"/>
        <v>-9.4967493909051959E-3</v>
      </c>
    </row>
    <row r="1186" spans="1:3" x14ac:dyDescent="0.35">
      <c r="A1186" s="1">
        <v>41017</v>
      </c>
      <c r="B1186">
        <v>28.827003000000001</v>
      </c>
      <c r="C1186">
        <f t="shared" si="18"/>
        <v>-7.767478424874164E-3</v>
      </c>
    </row>
    <row r="1187" spans="1:3" x14ac:dyDescent="0.35">
      <c r="A1187" s="1">
        <v>41016</v>
      </c>
      <c r="B1187">
        <v>29.051787999999998</v>
      </c>
      <c r="C1187">
        <f t="shared" si="18"/>
        <v>1.5595763190887442E-2</v>
      </c>
    </row>
    <row r="1188" spans="1:3" x14ac:dyDescent="0.35">
      <c r="A1188" s="1">
        <v>41015</v>
      </c>
      <c r="B1188">
        <v>28.602218000000001</v>
      </c>
      <c r="C1188">
        <f t="shared" si="18"/>
        <v>-5.9361501482130281E-3</v>
      </c>
    </row>
    <row r="1189" spans="1:3" x14ac:dyDescent="0.35">
      <c r="A1189" s="1">
        <v>41012</v>
      </c>
      <c r="B1189">
        <v>28.77251</v>
      </c>
      <c r="C1189">
        <f t="shared" si="18"/>
        <v>-3.0082718992621112E-2</v>
      </c>
    </row>
    <row r="1190" spans="1:3" x14ac:dyDescent="0.35">
      <c r="A1190" s="1">
        <v>41011</v>
      </c>
      <c r="B1190">
        <v>29.651216000000002</v>
      </c>
      <c r="C1190">
        <f t="shared" si="18"/>
        <v>2.4652431234466286E-2</v>
      </c>
    </row>
    <row r="1191" spans="1:3" x14ac:dyDescent="0.35">
      <c r="A1191" s="1">
        <v>41010</v>
      </c>
      <c r="B1191">
        <v>28.929178</v>
      </c>
      <c r="C1191">
        <f t="shared" si="18"/>
        <v>4.0108078767839483E-3</v>
      </c>
    </row>
    <row r="1192" spans="1:3" x14ac:dyDescent="0.35">
      <c r="A1192" s="1">
        <v>41009</v>
      </c>
      <c r="B1192">
        <v>28.813381</v>
      </c>
      <c r="C1192">
        <f t="shared" si="18"/>
        <v>-2.9122608838717524E-2</v>
      </c>
    </row>
    <row r="1193" spans="1:3" x14ac:dyDescent="0.35">
      <c r="A1193" s="1">
        <v>41008</v>
      </c>
      <c r="B1193">
        <v>29.664840000000002</v>
      </c>
      <c r="C1193">
        <f t="shared" si="18"/>
        <v>-2.762849614329696E-2</v>
      </c>
    </row>
    <row r="1194" spans="1:3" x14ac:dyDescent="0.35">
      <c r="A1194" s="1">
        <v>41004</v>
      </c>
      <c r="B1194">
        <v>30.495861999999999</v>
      </c>
      <c r="C1194">
        <f t="shared" si="18"/>
        <v>2.327521120584003E-2</v>
      </c>
    </row>
    <row r="1195" spans="1:3" x14ac:dyDescent="0.35">
      <c r="A1195" s="1">
        <v>41003</v>
      </c>
      <c r="B1195">
        <v>29.794260999999999</v>
      </c>
      <c r="C1195">
        <f t="shared" si="18"/>
        <v>-2.4614528536503637E-2</v>
      </c>
    </row>
    <row r="1196" spans="1:3" x14ac:dyDescent="0.35">
      <c r="A1196" s="1">
        <v>41002</v>
      </c>
      <c r="B1196">
        <v>30.536733000000002</v>
      </c>
      <c r="C1196">
        <f t="shared" si="18"/>
        <v>-8.9190453015980332E-4</v>
      </c>
    </row>
    <row r="1197" spans="1:3" x14ac:dyDescent="0.35">
      <c r="A1197" s="1">
        <v>41001</v>
      </c>
      <c r="B1197">
        <v>30.563980999999998</v>
      </c>
      <c r="C1197">
        <f t="shared" si="18"/>
        <v>8.0555612985091559E-3</v>
      </c>
    </row>
    <row r="1198" spans="1:3" x14ac:dyDescent="0.35">
      <c r="A1198" s="1">
        <v>40998</v>
      </c>
      <c r="B1198">
        <v>30.318760000000001</v>
      </c>
      <c r="C1198">
        <f t="shared" si="18"/>
        <v>3.3757170138413034E-3</v>
      </c>
    </row>
    <row r="1199" spans="1:3" x14ac:dyDescent="0.35">
      <c r="A1199" s="1">
        <v>40997</v>
      </c>
      <c r="B1199">
        <v>30.216584999999998</v>
      </c>
      <c r="C1199">
        <f t="shared" si="18"/>
        <v>-2.9197237077416092E-3</v>
      </c>
    </row>
    <row r="1200" spans="1:3" x14ac:dyDescent="0.35">
      <c r="A1200" s="1">
        <v>40996</v>
      </c>
      <c r="B1200">
        <v>30.304938</v>
      </c>
      <c r="C1200">
        <f t="shared" si="18"/>
        <v>-2.3932069018789685E-2</v>
      </c>
    </row>
    <row r="1201" spans="1:3" x14ac:dyDescent="0.35">
      <c r="A1201" s="1">
        <v>40995</v>
      </c>
      <c r="B1201">
        <v>31.038945999999999</v>
      </c>
      <c r="C1201">
        <f t="shared" si="18"/>
        <v>1.3668711368045212E-2</v>
      </c>
    </row>
    <row r="1202" spans="1:3" x14ac:dyDescent="0.35">
      <c r="A1202" s="1">
        <v>40994</v>
      </c>
      <c r="B1202">
        <v>30.617570000000001</v>
      </c>
      <c r="C1202">
        <f t="shared" si="18"/>
        <v>1.6788291373169329E-2</v>
      </c>
    </row>
    <row r="1203" spans="1:3" x14ac:dyDescent="0.35">
      <c r="A1203" s="1">
        <v>40991</v>
      </c>
      <c r="B1203">
        <v>30.107844</v>
      </c>
      <c r="C1203">
        <f t="shared" si="18"/>
        <v>1.3407773905289626E-2</v>
      </c>
    </row>
    <row r="1204" spans="1:3" x14ac:dyDescent="0.35">
      <c r="A1204" s="1">
        <v>40990</v>
      </c>
      <c r="B1204">
        <v>29.706859000000001</v>
      </c>
      <c r="C1204">
        <f t="shared" si="18"/>
        <v>-2.2843964262481711E-2</v>
      </c>
    </row>
    <row r="1205" spans="1:3" x14ac:dyDescent="0.35">
      <c r="A1205" s="1">
        <v>40989</v>
      </c>
      <c r="B1205">
        <v>30.393291999999999</v>
      </c>
      <c r="C1205">
        <f t="shared" si="18"/>
        <v>-2.4566674063276868E-3</v>
      </c>
    </row>
    <row r="1206" spans="1:3" x14ac:dyDescent="0.35">
      <c r="A1206" s="1">
        <v>40988</v>
      </c>
      <c r="B1206">
        <v>30.468050000000002</v>
      </c>
      <c r="C1206">
        <f t="shared" si="18"/>
        <v>-1.1753078445130334E-2</v>
      </c>
    </row>
    <row r="1207" spans="1:3" x14ac:dyDescent="0.35">
      <c r="A1207" s="1">
        <v>40987</v>
      </c>
      <c r="B1207">
        <v>30.828256</v>
      </c>
      <c r="C1207">
        <f t="shared" si="18"/>
        <v>-5.7156164248569124E-3</v>
      </c>
    </row>
    <row r="1208" spans="1:3" x14ac:dyDescent="0.35">
      <c r="A1208" s="1">
        <v>40984</v>
      </c>
      <c r="B1208">
        <v>31.004963</v>
      </c>
      <c r="C1208">
        <f t="shared" si="18"/>
        <v>-5.2470132420667556E-3</v>
      </c>
    </row>
    <row r="1209" spans="1:3" x14ac:dyDescent="0.35">
      <c r="A1209" s="1">
        <v>40983</v>
      </c>
      <c r="B1209">
        <v>31.168074000000001</v>
      </c>
      <c r="C1209">
        <f t="shared" si="18"/>
        <v>1.9597663548091827E-2</v>
      </c>
    </row>
    <row r="1210" spans="1:3" x14ac:dyDescent="0.35">
      <c r="A1210" s="1">
        <v>40982</v>
      </c>
      <c r="B1210">
        <v>30.563199000000001</v>
      </c>
      <c r="C1210">
        <f t="shared" si="18"/>
        <v>-3.1083851918301637E-3</v>
      </c>
    </row>
    <row r="1211" spans="1:3" x14ac:dyDescent="0.35">
      <c r="A1211" s="1">
        <v>40981</v>
      </c>
      <c r="B1211">
        <v>30.658349000000001</v>
      </c>
      <c r="C1211">
        <f t="shared" si="18"/>
        <v>3.3588169821545402E-2</v>
      </c>
    </row>
    <row r="1212" spans="1:3" x14ac:dyDescent="0.35">
      <c r="A1212" s="1">
        <v>40980</v>
      </c>
      <c r="B1212">
        <v>29.645693000000001</v>
      </c>
      <c r="C1212">
        <f t="shared" si="18"/>
        <v>-2.1096364908642043E-2</v>
      </c>
    </row>
    <row r="1213" spans="1:3" x14ac:dyDescent="0.35">
      <c r="A1213" s="1">
        <v>40977</v>
      </c>
      <c r="B1213">
        <v>30.277753000000001</v>
      </c>
      <c r="C1213">
        <f t="shared" si="18"/>
        <v>6.0790283542822721E-3</v>
      </c>
    </row>
    <row r="1214" spans="1:3" x14ac:dyDescent="0.35">
      <c r="A1214" s="1">
        <v>40976</v>
      </c>
      <c r="B1214">
        <v>30.094252000000001</v>
      </c>
      <c r="C1214">
        <f t="shared" si="18"/>
        <v>1.8692168121973173E-2</v>
      </c>
    </row>
    <row r="1215" spans="1:3" x14ac:dyDescent="0.35">
      <c r="A1215" s="1">
        <v>40975</v>
      </c>
      <c r="B1215">
        <v>29.536950000000001</v>
      </c>
      <c r="C1215">
        <f t="shared" si="18"/>
        <v>2.7526791196925485E-2</v>
      </c>
    </row>
    <row r="1216" spans="1:3" x14ac:dyDescent="0.35">
      <c r="A1216" s="1">
        <v>40974</v>
      </c>
      <c r="B1216">
        <v>28.734981000000001</v>
      </c>
      <c r="C1216">
        <f t="shared" si="18"/>
        <v>-1.1756554480260506E-2</v>
      </c>
    </row>
    <row r="1217" spans="1:3" x14ac:dyDescent="0.35">
      <c r="A1217" s="1">
        <v>40973</v>
      </c>
      <c r="B1217">
        <v>29.074798999999999</v>
      </c>
      <c r="C1217">
        <f t="shared" si="18"/>
        <v>-2.1734919233992126E-2</v>
      </c>
    </row>
    <row r="1218" spans="1:3" x14ac:dyDescent="0.35">
      <c r="A1218" s="1">
        <v>40970</v>
      </c>
      <c r="B1218">
        <v>29.713654999999999</v>
      </c>
      <c r="C1218">
        <f t="shared" si="18"/>
        <v>-1.0013754359866713E-2</v>
      </c>
    </row>
    <row r="1219" spans="1:3" x14ac:dyDescent="0.35">
      <c r="A1219" s="1">
        <v>40969</v>
      </c>
      <c r="B1219">
        <v>30.012695000000001</v>
      </c>
      <c r="C1219">
        <f t="shared" ref="C1219:C1258" si="19">LN(B1219/B1220)</f>
        <v>1.2303605309580395E-2</v>
      </c>
    </row>
    <row r="1220" spans="1:3" x14ac:dyDescent="0.35">
      <c r="A1220" s="1">
        <v>40968</v>
      </c>
      <c r="B1220">
        <v>29.645693000000001</v>
      </c>
      <c r="C1220">
        <f t="shared" si="19"/>
        <v>-2.2921444808384376E-4</v>
      </c>
    </row>
    <row r="1221" spans="1:3" x14ac:dyDescent="0.35">
      <c r="A1221" s="1">
        <v>40967</v>
      </c>
      <c r="B1221">
        <v>29.652488999999999</v>
      </c>
      <c r="C1221">
        <f t="shared" si="19"/>
        <v>6.43832160047717E-3</v>
      </c>
    </row>
    <row r="1222" spans="1:3" x14ac:dyDescent="0.35">
      <c r="A1222" s="1">
        <v>40966</v>
      </c>
      <c r="B1222">
        <v>29.46219</v>
      </c>
      <c r="C1222">
        <f t="shared" si="19"/>
        <v>7.6415914583212955E-3</v>
      </c>
    </row>
    <row r="1223" spans="1:3" x14ac:dyDescent="0.35">
      <c r="A1223" s="1">
        <v>40963</v>
      </c>
      <c r="B1223">
        <v>29.237909999999999</v>
      </c>
      <c r="C1223">
        <f t="shared" si="19"/>
        <v>-9.0247474505322847E-3</v>
      </c>
    </row>
    <row r="1224" spans="1:3" x14ac:dyDescent="0.35">
      <c r="A1224" s="1">
        <v>40962</v>
      </c>
      <c r="B1224">
        <v>29.502969</v>
      </c>
      <c r="C1224">
        <f t="shared" si="19"/>
        <v>1.6022656462738927E-2</v>
      </c>
    </row>
    <row r="1225" spans="1:3" x14ac:dyDescent="0.35">
      <c r="A1225" s="1">
        <v>40961</v>
      </c>
      <c r="B1225">
        <v>29.034020000000002</v>
      </c>
      <c r="C1225">
        <f t="shared" si="19"/>
        <v>2.5782311816999852E-3</v>
      </c>
    </row>
    <row r="1226" spans="1:3" x14ac:dyDescent="0.35">
      <c r="A1226" s="1">
        <v>40960</v>
      </c>
      <c r="B1226">
        <v>28.95926</v>
      </c>
      <c r="C1226">
        <f t="shared" si="19"/>
        <v>-1.2361717537790964E-2</v>
      </c>
    </row>
    <row r="1227" spans="1:3" x14ac:dyDescent="0.35">
      <c r="A1227" s="1">
        <v>40956</v>
      </c>
      <c r="B1227">
        <v>29.319468000000001</v>
      </c>
      <c r="C1227">
        <f t="shared" si="19"/>
        <v>-1.5867827293315512E-2</v>
      </c>
    </row>
    <row r="1228" spans="1:3" x14ac:dyDescent="0.35">
      <c r="A1228" s="1">
        <v>40955</v>
      </c>
      <c r="B1228">
        <v>29.788415000000001</v>
      </c>
      <c r="C1228">
        <f t="shared" si="19"/>
        <v>4.344329657540974E-3</v>
      </c>
    </row>
    <row r="1229" spans="1:3" x14ac:dyDescent="0.35">
      <c r="A1229" s="1">
        <v>40954</v>
      </c>
      <c r="B1229">
        <v>29.659285000000001</v>
      </c>
      <c r="C1229">
        <f t="shared" si="19"/>
        <v>-3.2029330243645284E-3</v>
      </c>
    </row>
    <row r="1230" spans="1:3" x14ac:dyDescent="0.35">
      <c r="A1230" s="1">
        <v>40953</v>
      </c>
      <c r="B1230">
        <v>29.754434</v>
      </c>
      <c r="C1230">
        <f t="shared" si="19"/>
        <v>-1.369580121080085E-3</v>
      </c>
    </row>
    <row r="1231" spans="1:3" x14ac:dyDescent="0.35">
      <c r="A1231" s="1">
        <v>40952</v>
      </c>
      <c r="B1231">
        <v>29.795213</v>
      </c>
      <c r="C1231">
        <f t="shared" si="19"/>
        <v>-6.8197381912739E-3</v>
      </c>
    </row>
    <row r="1232" spans="1:3" x14ac:dyDescent="0.35">
      <c r="A1232" s="1">
        <v>40949</v>
      </c>
      <c r="B1232">
        <v>29.999103000000002</v>
      </c>
      <c r="C1232">
        <f t="shared" si="19"/>
        <v>-2.1294106175696263E-2</v>
      </c>
    </row>
    <row r="1233" spans="1:3" x14ac:dyDescent="0.35">
      <c r="A1233" s="1">
        <v>40948</v>
      </c>
      <c r="B1233">
        <v>30.644756999999998</v>
      </c>
      <c r="C1233">
        <f t="shared" si="19"/>
        <v>2.6649492516438093E-3</v>
      </c>
    </row>
    <row r="1234" spans="1:3" x14ac:dyDescent="0.35">
      <c r="A1234" s="1">
        <v>40947</v>
      </c>
      <c r="B1234">
        <v>30.563199000000001</v>
      </c>
      <c r="C1234">
        <f t="shared" si="19"/>
        <v>8.261739863879158E-3</v>
      </c>
    </row>
    <row r="1235" spans="1:3" x14ac:dyDescent="0.35">
      <c r="A1235" s="1">
        <v>40946</v>
      </c>
      <c r="B1235">
        <v>30.311734000000001</v>
      </c>
      <c r="C1235">
        <f t="shared" si="19"/>
        <v>-1.3444164613856738E-3</v>
      </c>
    </row>
    <row r="1236" spans="1:3" x14ac:dyDescent="0.35">
      <c r="A1236" s="1">
        <v>40945</v>
      </c>
      <c r="B1236">
        <v>30.352512999999998</v>
      </c>
      <c r="C1236">
        <f t="shared" si="19"/>
        <v>-1.3787125970726351E-2</v>
      </c>
    </row>
    <row r="1237" spans="1:3" x14ac:dyDescent="0.35">
      <c r="A1237" s="1">
        <v>40942</v>
      </c>
      <c r="B1237">
        <v>30.773885</v>
      </c>
      <c r="C1237">
        <f t="shared" si="19"/>
        <v>3.5059736248234601E-2</v>
      </c>
    </row>
    <row r="1238" spans="1:3" x14ac:dyDescent="0.35">
      <c r="A1238" s="1">
        <v>40941</v>
      </c>
      <c r="B1238">
        <v>29.713654999999999</v>
      </c>
      <c r="C1238">
        <f t="shared" si="19"/>
        <v>-1.0692869565736946E-2</v>
      </c>
    </row>
    <row r="1239" spans="1:3" x14ac:dyDescent="0.35">
      <c r="A1239" s="1">
        <v>40940</v>
      </c>
      <c r="B1239">
        <v>30.033083999999999</v>
      </c>
      <c r="C1239">
        <f t="shared" si="19"/>
        <v>3.9700584531267784E-2</v>
      </c>
    </row>
    <row r="1240" spans="1:3" x14ac:dyDescent="0.35">
      <c r="A1240" s="1">
        <v>40939</v>
      </c>
      <c r="B1240">
        <v>28.864111000000001</v>
      </c>
      <c r="C1240">
        <f t="shared" si="19"/>
        <v>-1.6116218091202662E-2</v>
      </c>
    </row>
    <row r="1241" spans="1:3" x14ac:dyDescent="0.35">
      <c r="A1241" s="1">
        <v>40938</v>
      </c>
      <c r="B1241">
        <v>29.33306</v>
      </c>
      <c r="C1241">
        <f t="shared" si="19"/>
        <v>1.1183715713661089E-2</v>
      </c>
    </row>
    <row r="1242" spans="1:3" x14ac:dyDescent="0.35">
      <c r="A1242" s="1">
        <v>40935</v>
      </c>
      <c r="B1242">
        <v>29.006834999999999</v>
      </c>
      <c r="C1242">
        <f t="shared" si="19"/>
        <v>4.6868903344621677E-4</v>
      </c>
    </row>
    <row r="1243" spans="1:3" x14ac:dyDescent="0.35">
      <c r="A1243" s="1">
        <v>40934</v>
      </c>
      <c r="B1243">
        <v>28.993243</v>
      </c>
      <c r="C1243">
        <f t="shared" si="19"/>
        <v>-3.2063602499212487E-2</v>
      </c>
    </row>
    <row r="1244" spans="1:3" x14ac:dyDescent="0.35">
      <c r="A1244" s="1">
        <v>40933</v>
      </c>
      <c r="B1244">
        <v>29.937935</v>
      </c>
      <c r="C1244">
        <f t="shared" si="19"/>
        <v>3.3471092677286603E-2</v>
      </c>
    </row>
    <row r="1245" spans="1:3" x14ac:dyDescent="0.35">
      <c r="A1245" s="1">
        <v>40932</v>
      </c>
      <c r="B1245">
        <v>28.952463999999999</v>
      </c>
      <c r="C1245">
        <f t="shared" si="19"/>
        <v>3.8282204935855213E-2</v>
      </c>
    </row>
    <row r="1246" spans="1:3" x14ac:dyDescent="0.35">
      <c r="A1246" s="1">
        <v>40931</v>
      </c>
      <c r="B1246">
        <v>27.865047000000001</v>
      </c>
      <c r="C1246">
        <f t="shared" si="19"/>
        <v>0</v>
      </c>
    </row>
    <row r="1247" spans="1:3" x14ac:dyDescent="0.35">
      <c r="A1247" s="1">
        <v>40928</v>
      </c>
      <c r="B1247">
        <v>27.865047000000001</v>
      </c>
      <c r="C1247">
        <f t="shared" si="19"/>
        <v>-2.0519800590770958E-2</v>
      </c>
    </row>
    <row r="1248" spans="1:3" x14ac:dyDescent="0.35">
      <c r="A1248" s="1">
        <v>40927</v>
      </c>
      <c r="B1248">
        <v>28.442739</v>
      </c>
      <c r="C1248">
        <f t="shared" si="19"/>
        <v>1.3955971086677826E-2</v>
      </c>
    </row>
    <row r="1249" spans="1:3" x14ac:dyDescent="0.35">
      <c r="A1249" s="1">
        <v>40926</v>
      </c>
      <c r="B1249">
        <v>28.048549999999999</v>
      </c>
      <c r="C1249">
        <f t="shared" si="19"/>
        <v>3.1506449595345758E-2</v>
      </c>
    </row>
    <row r="1250" spans="1:3" x14ac:dyDescent="0.35">
      <c r="A1250" s="1">
        <v>40925</v>
      </c>
      <c r="B1250">
        <v>27.178616000000002</v>
      </c>
      <c r="C1250">
        <f t="shared" si="19"/>
        <v>2.3530465872795697E-2</v>
      </c>
    </row>
    <row r="1251" spans="1:3" x14ac:dyDescent="0.35">
      <c r="A1251" s="1">
        <v>40921</v>
      </c>
      <c r="B1251">
        <v>26.546555999999999</v>
      </c>
      <c r="C1251">
        <f t="shared" si="19"/>
        <v>-1.1707900820635759E-2</v>
      </c>
    </row>
    <row r="1252" spans="1:3" x14ac:dyDescent="0.35">
      <c r="A1252" s="1">
        <v>40920</v>
      </c>
      <c r="B1252">
        <v>26.859186999999999</v>
      </c>
      <c r="C1252">
        <f t="shared" si="19"/>
        <v>1.5298608789073489E-2</v>
      </c>
    </row>
    <row r="1253" spans="1:3" x14ac:dyDescent="0.35">
      <c r="A1253" s="1">
        <v>40919</v>
      </c>
      <c r="B1253">
        <v>26.451405999999999</v>
      </c>
      <c r="C1253">
        <f t="shared" si="19"/>
        <v>-4.6142339616475087E-3</v>
      </c>
    </row>
    <row r="1254" spans="1:3" x14ac:dyDescent="0.35">
      <c r="A1254" s="1">
        <v>40918</v>
      </c>
      <c r="B1254">
        <v>26.573740999999998</v>
      </c>
      <c r="C1254">
        <f t="shared" si="19"/>
        <v>1.8585998257041679E-2</v>
      </c>
    </row>
    <row r="1255" spans="1:3" x14ac:dyDescent="0.35">
      <c r="A1255" s="1">
        <v>40917</v>
      </c>
      <c r="B1255">
        <v>26.084402999999998</v>
      </c>
      <c r="C1255">
        <f t="shared" si="19"/>
        <v>2.5865762603286047E-2</v>
      </c>
    </row>
    <row r="1256" spans="1:3" x14ac:dyDescent="0.35">
      <c r="A1256" s="1">
        <v>40914</v>
      </c>
      <c r="B1256">
        <v>25.418361000000001</v>
      </c>
      <c r="C1256">
        <f t="shared" si="19"/>
        <v>1.0752786672481534E-2</v>
      </c>
    </row>
    <row r="1257" spans="1:3" x14ac:dyDescent="0.35">
      <c r="A1257" s="1">
        <v>40913</v>
      </c>
      <c r="B1257">
        <v>25.146507</v>
      </c>
      <c r="C1257">
        <f t="shared" si="19"/>
        <v>2.2135090814924999E-2</v>
      </c>
    </row>
    <row r="1258" spans="1:3" x14ac:dyDescent="0.35">
      <c r="A1258" s="1">
        <v>40912</v>
      </c>
      <c r="B1258">
        <v>24.596001999999999</v>
      </c>
      <c r="C1258">
        <f t="shared" si="19"/>
        <v>-7.981358245834843E-3</v>
      </c>
    </row>
    <row r="1259" spans="1:3" x14ac:dyDescent="0.35">
      <c r="A1259" s="1">
        <v>40911</v>
      </c>
      <c r="B1259">
        <v>24.793096999999999</v>
      </c>
    </row>
    <row r="1260" spans="1:3" x14ac:dyDescent="0.35">
      <c r="A1260" s="1">
        <v>40912</v>
      </c>
      <c r="B1260" s="2">
        <f ca="1">B1259*EXP(E12+E9*NORMSINV(RAND()))</f>
        <v>24.688943738737915</v>
      </c>
    </row>
    <row r="1261" spans="1:3" x14ac:dyDescent="0.35">
      <c r="A1261" s="1">
        <v>40913</v>
      </c>
      <c r="B1261" s="2">
        <f ca="1">B1260*EXP(E13+E10*NORMSINV(RAND()))</f>
        <v>24.688943738737915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P1259"/>
  <sheetViews>
    <sheetView topLeftCell="B66" workbookViewId="0">
      <selection activeCell="E92" sqref="E92"/>
    </sheetView>
  </sheetViews>
  <sheetFormatPr defaultRowHeight="14.5" x14ac:dyDescent="0.35"/>
  <cols>
    <col min="1" max="1" width="13.1796875" customWidth="1"/>
    <col min="3" max="3" width="12.6328125" customWidth="1"/>
    <col min="8" max="8" width="25.1796875" customWidth="1"/>
    <col min="9" max="9" width="24.453125" customWidth="1"/>
  </cols>
  <sheetData>
    <row r="1" spans="1:8" x14ac:dyDescent="0.35">
      <c r="A1" s="20" t="s">
        <v>0</v>
      </c>
      <c r="B1" s="20" t="s">
        <v>3</v>
      </c>
      <c r="C1" s="20" t="s">
        <v>11</v>
      </c>
      <c r="G1" s="34" t="s">
        <v>12</v>
      </c>
      <c r="H1" s="34" t="s">
        <v>13</v>
      </c>
    </row>
    <row r="2" spans="1:8" x14ac:dyDescent="0.35">
      <c r="A2" s="1">
        <v>40911</v>
      </c>
      <c r="B2">
        <v>24.793096999999999</v>
      </c>
      <c r="E2" s="20" t="s">
        <v>7</v>
      </c>
      <c r="G2">
        <f>PERCENTILE(C3:C1259,5%)</f>
        <v>-2.3939007549271217E-2</v>
      </c>
      <c r="H2">
        <f>PERCENTILE(C3:C1259,1%)</f>
        <v>-3.8489703879420668E-2</v>
      </c>
    </row>
    <row r="3" spans="1:8" x14ac:dyDescent="0.35">
      <c r="A3" s="1">
        <v>40912</v>
      </c>
      <c r="B3">
        <v>24.596001999999999</v>
      </c>
      <c r="C3">
        <f>LN(B3/B2)</f>
        <v>-7.981358245834843E-3</v>
      </c>
      <c r="E3" s="2">
        <f>AVERAGE(C:C)</f>
        <v>4.8406117173983333E-4</v>
      </c>
    </row>
    <row r="4" spans="1:8" x14ac:dyDescent="0.35">
      <c r="A4" s="1">
        <v>40913</v>
      </c>
      <c r="B4">
        <v>25.146507</v>
      </c>
      <c r="C4">
        <f t="shared" ref="C4:C67" si="0">LN(B4/B3)</f>
        <v>2.2135090814924999E-2</v>
      </c>
      <c r="E4" s="2"/>
      <c r="G4" s="35" t="s">
        <v>14</v>
      </c>
    </row>
    <row r="5" spans="1:8" x14ac:dyDescent="0.35">
      <c r="A5" s="1">
        <v>40914</v>
      </c>
      <c r="B5">
        <v>25.418361000000001</v>
      </c>
      <c r="C5">
        <f t="shared" si="0"/>
        <v>1.0752786672481534E-2</v>
      </c>
      <c r="E5" s="20" t="s">
        <v>8</v>
      </c>
      <c r="G5" t="str">
        <f>_xll.VoseDataObject(C3:C1259)</f>
        <v>VoseDataObject('[StockPriceDistributionAndTimeSeriesFit.xlsx]ADistribution Fit'!C3:C1259)</v>
      </c>
    </row>
    <row r="6" spans="1:8" x14ac:dyDescent="0.35">
      <c r="A6" s="1">
        <v>40917</v>
      </c>
      <c r="B6">
        <v>26.084402999999998</v>
      </c>
      <c r="C6">
        <f t="shared" si="0"/>
        <v>2.5865762603286047E-2</v>
      </c>
      <c r="E6" s="2">
        <f>VAR(C:C)</f>
        <v>2.2931994362517154E-4</v>
      </c>
    </row>
    <row r="7" spans="1:8" x14ac:dyDescent="0.35">
      <c r="A7" s="1">
        <v>40918</v>
      </c>
      <c r="B7">
        <v>26.573740999999998</v>
      </c>
      <c r="C7">
        <f t="shared" si="0"/>
        <v>1.8585998257041679E-2</v>
      </c>
      <c r="E7" s="2"/>
      <c r="F7" s="2" t="s">
        <v>16</v>
      </c>
      <c r="G7" s="35" t="s">
        <v>15</v>
      </c>
    </row>
    <row r="8" spans="1:8" x14ac:dyDescent="0.35">
      <c r="A8" s="1">
        <v>40919</v>
      </c>
      <c r="B8">
        <v>26.451405999999999</v>
      </c>
      <c r="C8">
        <f t="shared" si="0"/>
        <v>-4.6142339616475087E-3</v>
      </c>
      <c r="E8" s="20" t="s">
        <v>9</v>
      </c>
      <c r="G8" t="str">
        <f>_xll.VoseLogisticFitObject(G5)</f>
        <v>VoseLogistic(0.0006644112683845823,0.008198805723849663)</v>
      </c>
    </row>
    <row r="9" spans="1:8" x14ac:dyDescent="0.35">
      <c r="A9" s="1">
        <v>40920</v>
      </c>
      <c r="B9">
        <v>26.859186999999999</v>
      </c>
      <c r="C9">
        <f t="shared" si="0"/>
        <v>1.5298608789073489E-2</v>
      </c>
      <c r="E9" s="2">
        <f>_xlfn.STDEV.P(C:C)</f>
        <v>1.5137288703809492E-2</v>
      </c>
      <c r="G9" s="34" t="s">
        <v>108</v>
      </c>
      <c r="H9" s="34" t="s">
        <v>109</v>
      </c>
    </row>
    <row r="10" spans="1:8" ht="15" thickBot="1" x14ac:dyDescent="0.4">
      <c r="A10" s="1">
        <v>40921</v>
      </c>
      <c r="B10">
        <v>26.546555999999999</v>
      </c>
      <c r="C10">
        <f t="shared" si="0"/>
        <v>-1.1707900820635759E-2</v>
      </c>
      <c r="G10" s="36" t="str">
        <f ca="1">_xll.VoseSimulate(G8,5%)</f>
        <v>Error: "object" is not correct or contains invalid arguments</v>
      </c>
      <c r="H10" s="37" t="e">
        <f ca="1">_xll.VoseOutput("1st Order 1%")+_xll.VoseSimulate(G8,1%)</f>
        <v>#VALUE!</v>
      </c>
    </row>
    <row r="11" spans="1:8" x14ac:dyDescent="0.35">
      <c r="A11" s="1">
        <v>40925</v>
      </c>
      <c r="B11">
        <v>27.178616000000002</v>
      </c>
      <c r="C11">
        <f t="shared" si="0"/>
        <v>2.3530465872795697E-2</v>
      </c>
    </row>
    <row r="12" spans="1:8" x14ac:dyDescent="0.35">
      <c r="A12" s="1">
        <v>40926</v>
      </c>
      <c r="B12">
        <v>28.048549999999999</v>
      </c>
      <c r="C12">
        <f t="shared" si="0"/>
        <v>3.1506449595345758E-2</v>
      </c>
      <c r="F12" s="2" t="s">
        <v>17</v>
      </c>
      <c r="G12" s="35" t="s">
        <v>18</v>
      </c>
    </row>
    <row r="13" spans="1:8" ht="15" thickBot="1" x14ac:dyDescent="0.4">
      <c r="A13" s="1">
        <v>40927</v>
      </c>
      <c r="B13">
        <v>28.442739</v>
      </c>
      <c r="C13">
        <f t="shared" si="0"/>
        <v>1.3955971086677826E-2</v>
      </c>
      <c r="G13" t="str">
        <f ca="1">_xll.VoseLogisticFitObject(G5,TRUE)</f>
        <v>Error: no valid data</v>
      </c>
    </row>
    <row r="14" spans="1:8" ht="15" thickBot="1" x14ac:dyDescent="0.4">
      <c r="A14" s="1">
        <v>40928</v>
      </c>
      <c r="B14">
        <v>27.865047000000001</v>
      </c>
      <c r="C14">
        <f t="shared" si="0"/>
        <v>-2.0519800590770958E-2</v>
      </c>
      <c r="G14" s="32" t="str">
        <f ca="1">_xll.VoseSimulate(G13,5%)</f>
        <v>Error: "object" is not correct or contains invalid arguments</v>
      </c>
      <c r="H14" s="33" t="e">
        <f ca="1">_xll.VoseOutput("2nd Order 1%")+_xll.VoseSimulate(G13,1%)</f>
        <v>#VALUE!</v>
      </c>
    </row>
    <row r="15" spans="1:8" x14ac:dyDescent="0.35">
      <c r="A15" s="1">
        <v>40931</v>
      </c>
      <c r="B15">
        <v>27.865047000000001</v>
      </c>
      <c r="C15">
        <f t="shared" si="0"/>
        <v>0</v>
      </c>
      <c r="G15" t="str">
        <f ca="1">_xll.VoseSimMean(G14)</f>
        <v>No simulation results</v>
      </c>
      <c r="H15" t="str">
        <f ca="1">_xll.VoseSimMean(H14)</f>
        <v>No simulation results</v>
      </c>
    </row>
    <row r="16" spans="1:8" x14ac:dyDescent="0.35">
      <c r="A16" s="1">
        <v>40932</v>
      </c>
      <c r="B16">
        <v>28.952463999999999</v>
      </c>
      <c r="C16">
        <f t="shared" si="0"/>
        <v>3.8282204935855213E-2</v>
      </c>
    </row>
    <row r="17" spans="1:16" x14ac:dyDescent="0.35">
      <c r="A17" s="1">
        <v>40933</v>
      </c>
      <c r="B17">
        <v>29.937935</v>
      </c>
      <c r="C17">
        <f t="shared" si="0"/>
        <v>3.3471092677286603E-2</v>
      </c>
      <c r="F17" s="2" t="s">
        <v>19</v>
      </c>
      <c r="G17" s="35" t="s">
        <v>20</v>
      </c>
    </row>
    <row r="18" spans="1:16" x14ac:dyDescent="0.35">
      <c r="A18" s="1">
        <v>40934</v>
      </c>
      <c r="B18">
        <v>28.993243</v>
      </c>
      <c r="C18">
        <f t="shared" si="0"/>
        <v>-3.2063602499212487E-2</v>
      </c>
      <c r="G18" t="s">
        <v>21</v>
      </c>
      <c r="I18" t="s">
        <v>22</v>
      </c>
    </row>
    <row r="19" spans="1:16" x14ac:dyDescent="0.35">
      <c r="A19" s="1">
        <v>40935</v>
      </c>
      <c r="B19">
        <v>29.006834999999999</v>
      </c>
      <c r="C19">
        <f t="shared" si="0"/>
        <v>4.6868903344621677E-4</v>
      </c>
      <c r="G19" t="s">
        <v>81</v>
      </c>
      <c r="H19" t="str">
        <f ca="1">_xll.VoseLogisticFitObject(C3:C1259,TRUE)</f>
        <v>VoseLogistic(0.0008968379332448338,0.008499400141396041)</v>
      </c>
      <c r="I19">
        <v>0.09</v>
      </c>
    </row>
    <row r="20" spans="1:16" x14ac:dyDescent="0.35">
      <c r="A20" s="1">
        <v>40938</v>
      </c>
      <c r="B20">
        <v>29.33306</v>
      </c>
      <c r="C20">
        <f t="shared" si="0"/>
        <v>1.1183715713661089E-2</v>
      </c>
      <c r="G20" t="s">
        <v>78</v>
      </c>
      <c r="H20" t="str">
        <f ca="1">_xll.VoseHSFitObject(C3:C1259,TRUE)</f>
        <v>VoseHS(0.0009676479209794702,0.0155549691804511)</v>
      </c>
      <c r="I20">
        <v>0.06</v>
      </c>
    </row>
    <row r="21" spans="1:16" x14ac:dyDescent="0.35">
      <c r="A21" s="1">
        <v>40939</v>
      </c>
      <c r="B21">
        <v>28.864111000000001</v>
      </c>
      <c r="C21">
        <f t="shared" si="0"/>
        <v>-1.6116218091202662E-2</v>
      </c>
      <c r="G21" t="s">
        <v>77</v>
      </c>
      <c r="H21" t="str">
        <f ca="1">_xll.VoseStudent3FitObject(C3:C1259,TRUE)</f>
        <v>VoseStudent3(0.0003385483404634339,0.01461612355556032,7)</v>
      </c>
      <c r="I21">
        <v>0.66</v>
      </c>
    </row>
    <row r="22" spans="1:16" x14ac:dyDescent="0.35">
      <c r="A22" s="1">
        <v>40940</v>
      </c>
      <c r="B22">
        <v>30.033083999999999</v>
      </c>
      <c r="C22">
        <f t="shared" si="0"/>
        <v>3.9700584531267784E-2</v>
      </c>
      <c r="G22" t="s">
        <v>107</v>
      </c>
      <c r="H22" t="str">
        <f ca="1">_xll.VoseGLogisticFitObject(C3:C1259,TRUE)</f>
        <v>VoseGLogistic(0.002769514074079963,0.007830082188605614,0.8980772395251705)</v>
      </c>
      <c r="I22">
        <v>0.3</v>
      </c>
    </row>
    <row r="23" spans="1:16" x14ac:dyDescent="0.35">
      <c r="A23" s="1">
        <v>40941</v>
      </c>
      <c r="B23">
        <v>29.713654999999999</v>
      </c>
      <c r="C23">
        <f t="shared" si="0"/>
        <v>-1.0692869565736946E-2</v>
      </c>
      <c r="G23" t="s">
        <v>87</v>
      </c>
      <c r="H23" t="str">
        <f ca="1">_xll.VoseJohnsonUFitObject(C3:C1259,TRUE)</f>
        <v>VoseJohnsonU(-0.1448855727923064,2.044230157812613,0.02631786944022704,-0.001904149308463232)</v>
      </c>
      <c r="I23">
        <v>1</v>
      </c>
    </row>
    <row r="24" spans="1:16" x14ac:dyDescent="0.35">
      <c r="A24" s="1">
        <v>40942</v>
      </c>
      <c r="B24">
        <v>30.773885</v>
      </c>
      <c r="C24">
        <f t="shared" si="0"/>
        <v>3.5059736248234601E-2</v>
      </c>
    </row>
    <row r="25" spans="1:16" x14ac:dyDescent="0.35">
      <c r="A25" s="1">
        <v>40945</v>
      </c>
      <c r="B25">
        <v>30.352512999999998</v>
      </c>
      <c r="C25">
        <f t="shared" si="0"/>
        <v>-1.3787125970726351E-2</v>
      </c>
      <c r="G25" t="str">
        <f ca="1">_xll.VoseBMAObject(H19:H23,I19:I23)</f>
        <v>VoseBMA('[StockPriceDistributionAndTimeSeriesFit.xlsx]ADistribution Fit'!H19:H23,'[StockPriceDistributionAndTimeSeriesFit.xlsx]ADistribution Fit'!I19:I23)</v>
      </c>
    </row>
    <row r="26" spans="1:16" x14ac:dyDescent="0.35">
      <c r="A26" s="1">
        <v>40946</v>
      </c>
      <c r="B26">
        <v>30.311734000000001</v>
      </c>
      <c r="C26">
        <f t="shared" si="0"/>
        <v>-1.3444164613856738E-3</v>
      </c>
      <c r="G26">
        <f>_xll.VoseSimulate(G25,5%)</f>
        <v>-1.4898226007266455E-2</v>
      </c>
      <c r="H26">
        <f>_xll.VoseOutput("BMA 1%")+_xll.VoseSimulate(G25,1%)</f>
        <v>-2.5403338249611371E-2</v>
      </c>
    </row>
    <row r="27" spans="1:16" x14ac:dyDescent="0.35">
      <c r="A27" s="1">
        <v>40947</v>
      </c>
      <c r="B27">
        <v>30.563199000000001</v>
      </c>
      <c r="C27">
        <f t="shared" si="0"/>
        <v>8.261739863879158E-3</v>
      </c>
      <c r="G27">
        <f>_xll.VoseSimMean(G26)</f>
        <v>-2.1968983532989653E-2</v>
      </c>
      <c r="H27">
        <f>_xll.VoseSimMean(H26)</f>
        <v>-3.9181341782814523E-2</v>
      </c>
    </row>
    <row r="28" spans="1:16" x14ac:dyDescent="0.35">
      <c r="A28" s="1">
        <v>40948</v>
      </c>
      <c r="B28">
        <v>30.644756999999998</v>
      </c>
      <c r="C28">
        <f t="shared" si="0"/>
        <v>2.6649492516438093E-3</v>
      </c>
    </row>
    <row r="29" spans="1:16" x14ac:dyDescent="0.35">
      <c r="A29" s="1">
        <v>40949</v>
      </c>
      <c r="B29">
        <v>29.999103000000002</v>
      </c>
      <c r="C29">
        <f t="shared" si="0"/>
        <v>-2.1294106175696263E-2</v>
      </c>
      <c r="H29" s="35" t="s">
        <v>111</v>
      </c>
      <c r="I29" s="35" t="s">
        <v>112</v>
      </c>
      <c r="J29" s="35" t="s">
        <v>113</v>
      </c>
    </row>
    <row r="30" spans="1:16" x14ac:dyDescent="0.35">
      <c r="A30" s="1">
        <v>40952</v>
      </c>
      <c r="B30">
        <v>29.795213</v>
      </c>
      <c r="C30">
        <f t="shared" si="0"/>
        <v>-6.8197381912739E-3</v>
      </c>
      <c r="H30" s="38">
        <v>1000</v>
      </c>
      <c r="I30" s="38">
        <v>1000</v>
      </c>
      <c r="J30" s="38">
        <v>1000</v>
      </c>
      <c r="N30" t="s">
        <v>114</v>
      </c>
      <c r="O30" t="s">
        <v>115</v>
      </c>
      <c r="P30" t="s">
        <v>116</v>
      </c>
    </row>
    <row r="31" spans="1:16" x14ac:dyDescent="0.35">
      <c r="A31" s="1">
        <v>40953</v>
      </c>
      <c r="B31">
        <v>29.754434</v>
      </c>
      <c r="C31">
        <f t="shared" si="0"/>
        <v>-1.369580121080085E-3</v>
      </c>
      <c r="H31" s="39" t="e">
        <f ca="1">_xll.VoseOutput(H29)+H30*EXP(O31)</f>
        <v>#VALUE!</v>
      </c>
      <c r="I31" s="39" t="e">
        <f ca="1">_xll.VoseOutput(I29)+I30*EXP(P31)</f>
        <v>#VALUE!</v>
      </c>
      <c r="J31" s="40" t="e">
        <f ca="1">_xll.VoseOutput(J29)+J30*EXP(P31)</f>
        <v>#VALUE!</v>
      </c>
      <c r="N31" s="41" t="str">
        <f ca="1">_xll.VoseSimulate($G$8)</f>
        <v>Error: "object" is not correct or contains invalid arguments</v>
      </c>
      <c r="O31" s="41" t="str">
        <f ca="1">_xll.VoseSimulate($G$13)</f>
        <v>Error: "object" is not correct or contains invalid arguments</v>
      </c>
      <c r="P31" s="41" t="str">
        <f ca="1">_xll.VoseSimulate($G$25)</f>
        <v>Error: the source range are locked. Check workbook is not in Protected View mode and recalculte it.</v>
      </c>
    </row>
    <row r="32" spans="1:16" x14ac:dyDescent="0.35">
      <c r="A32" s="1">
        <v>40954</v>
      </c>
      <c r="B32">
        <v>29.659285000000001</v>
      </c>
      <c r="C32">
        <f t="shared" si="0"/>
        <v>-3.2029330243645284E-3</v>
      </c>
      <c r="G32" s="35" t="s">
        <v>117</v>
      </c>
    </row>
    <row r="33" spans="1:11" x14ac:dyDescent="0.35">
      <c r="A33" s="1">
        <v>40955</v>
      </c>
      <c r="B33">
        <v>29.788415000000001</v>
      </c>
      <c r="C33">
        <f t="shared" si="0"/>
        <v>4.344329657540974E-3</v>
      </c>
    </row>
    <row r="34" spans="1:11" x14ac:dyDescent="0.35">
      <c r="A34" s="1">
        <v>40956</v>
      </c>
      <c r="B34">
        <v>29.319468000000001</v>
      </c>
      <c r="C34">
        <f t="shared" si="0"/>
        <v>-1.5867827293315512E-2</v>
      </c>
      <c r="G34" s="42">
        <v>0.01</v>
      </c>
      <c r="H34" s="38" t="str">
        <f ca="1">_xll.VoseSimPercentile(H$31,$G34)</f>
        <v>No simulation results</v>
      </c>
      <c r="I34" s="38" t="str">
        <f ca="1">_xll.VoseSimPercentile(I$31,$G34)</f>
        <v>No simulation results</v>
      </c>
      <c r="J34" s="38" t="str">
        <f ca="1">_xll.VoseSimPercentile(J$31,$G34)</f>
        <v>No simulation results</v>
      </c>
    </row>
    <row r="35" spans="1:11" x14ac:dyDescent="0.35">
      <c r="A35" s="1">
        <v>40960</v>
      </c>
      <c r="B35">
        <v>28.95926</v>
      </c>
      <c r="C35">
        <f t="shared" si="0"/>
        <v>-1.2361717537790964E-2</v>
      </c>
      <c r="G35" s="42">
        <v>0.05</v>
      </c>
      <c r="H35" s="38" t="str">
        <f ca="1">_xll.VoseSimPercentile(H$31,$G35)</f>
        <v>No simulation results</v>
      </c>
      <c r="I35" s="38" t="str">
        <f ca="1">_xll.VoseSimPercentile(I$31,$G35)</f>
        <v>No simulation results</v>
      </c>
      <c r="J35" s="38" t="str">
        <f ca="1">_xll.VoseSimPercentile(J$31,$G35)</f>
        <v>No simulation results</v>
      </c>
      <c r="K35" s="38"/>
    </row>
    <row r="36" spans="1:11" ht="15" thickBot="1" x14ac:dyDescent="0.4">
      <c r="A36" s="1">
        <v>40961</v>
      </c>
      <c r="B36">
        <v>29.034020000000002</v>
      </c>
      <c r="C36">
        <f t="shared" si="0"/>
        <v>2.5782311816999852E-3</v>
      </c>
    </row>
    <row r="37" spans="1:11" x14ac:dyDescent="0.35">
      <c r="A37" s="1">
        <v>40962</v>
      </c>
      <c r="B37">
        <v>29.502969</v>
      </c>
      <c r="C37">
        <f t="shared" si="0"/>
        <v>1.6022656462738927E-2</v>
      </c>
      <c r="G37" s="43" t="s">
        <v>118</v>
      </c>
      <c r="H37" s="44" t="e">
        <f ca="1">H$30-H34</f>
        <v>#VALUE!</v>
      </c>
      <c r="I37" s="44" t="e">
        <f t="shared" ref="I37:J38" ca="1" si="1">I$30-I34</f>
        <v>#VALUE!</v>
      </c>
      <c r="J37" s="44" t="e">
        <f t="shared" ca="1" si="1"/>
        <v>#VALUE!</v>
      </c>
    </row>
    <row r="38" spans="1:11" ht="15" thickBot="1" x14ac:dyDescent="0.4">
      <c r="A38" s="1">
        <v>40963</v>
      </c>
      <c r="B38">
        <v>29.237909999999999</v>
      </c>
      <c r="C38">
        <f t="shared" si="0"/>
        <v>-9.0247474505322847E-3</v>
      </c>
      <c r="G38" s="36" t="s">
        <v>119</v>
      </c>
      <c r="H38" s="45" t="e">
        <f ca="1">H$30-H35</f>
        <v>#VALUE!</v>
      </c>
      <c r="I38" s="45" t="e">
        <f t="shared" ca="1" si="1"/>
        <v>#VALUE!</v>
      </c>
      <c r="J38" s="45" t="e">
        <f t="shared" ca="1" si="1"/>
        <v>#VALUE!</v>
      </c>
    </row>
    <row r="39" spans="1:11" x14ac:dyDescent="0.35">
      <c r="A39" s="1">
        <v>40966</v>
      </c>
      <c r="B39">
        <v>29.46219</v>
      </c>
      <c r="C39">
        <f t="shared" si="0"/>
        <v>7.6415914583212955E-3</v>
      </c>
    </row>
    <row r="40" spans="1:11" x14ac:dyDescent="0.35">
      <c r="A40" s="1">
        <v>40967</v>
      </c>
      <c r="B40">
        <v>29.652488999999999</v>
      </c>
      <c r="C40">
        <f t="shared" si="0"/>
        <v>6.43832160047717E-3</v>
      </c>
      <c r="G40" t="s">
        <v>120</v>
      </c>
      <c r="H40" s="38" t="e">
        <f ca="1">H30-H31</f>
        <v>#VALUE!</v>
      </c>
      <c r="I40" s="38" t="e">
        <f t="shared" ref="I40:J40" ca="1" si="2">I30-I31</f>
        <v>#VALUE!</v>
      </c>
      <c r="J40" s="38" t="e">
        <f t="shared" ca="1" si="2"/>
        <v>#VALUE!</v>
      </c>
    </row>
    <row r="41" spans="1:11" ht="15" thickBot="1" x14ac:dyDescent="0.4">
      <c r="A41" s="1">
        <v>40968</v>
      </c>
      <c r="B41">
        <v>29.645693000000001</v>
      </c>
      <c r="C41">
        <f t="shared" si="0"/>
        <v>-2.2921444808384376E-4</v>
      </c>
    </row>
    <row r="42" spans="1:11" x14ac:dyDescent="0.35">
      <c r="A42" s="1">
        <v>40969</v>
      </c>
      <c r="B42">
        <v>30.012695000000001</v>
      </c>
      <c r="C42">
        <f t="shared" si="0"/>
        <v>1.2303605309580395E-2</v>
      </c>
      <c r="G42" s="43" t="s">
        <v>121</v>
      </c>
      <c r="H42" s="46" t="str">
        <f ca="1">_xll.VoseSimCVARp(H$40,$G34)</f>
        <v>No simulation results</v>
      </c>
      <c r="I42" s="46" t="str">
        <f ca="1">_xll.VoseSimCVARp(I$40,$G34)</f>
        <v>No simulation results</v>
      </c>
      <c r="J42" s="46" t="str">
        <f ca="1">_xll.VoseSimCVARp(J$40,$G34)</f>
        <v>No simulation results</v>
      </c>
    </row>
    <row r="43" spans="1:11" ht="15" thickBot="1" x14ac:dyDescent="0.4">
      <c r="A43" s="1">
        <v>40970</v>
      </c>
      <c r="B43">
        <v>29.713654999999999</v>
      </c>
      <c r="C43">
        <f t="shared" si="0"/>
        <v>-1.0013754359866713E-2</v>
      </c>
      <c r="G43" s="36" t="s">
        <v>122</v>
      </c>
      <c r="H43" s="47" t="str">
        <f ca="1">_xll.VoseSimCVARp(H$40,$G35)</f>
        <v>No simulation results</v>
      </c>
      <c r="I43" s="47" t="str">
        <f ca="1">_xll.VoseSimCVARp(I$40,$G35)</f>
        <v>No simulation results</v>
      </c>
      <c r="J43" s="47" t="str">
        <f ca="1">_xll.VoseSimCVARp(J$40,$G35)</f>
        <v>No simulation results</v>
      </c>
    </row>
    <row r="44" spans="1:11" x14ac:dyDescent="0.35">
      <c r="A44" s="1">
        <v>40973</v>
      </c>
      <c r="B44">
        <v>29.074798999999999</v>
      </c>
      <c r="C44">
        <f t="shared" si="0"/>
        <v>-2.1734919233992126E-2</v>
      </c>
    </row>
    <row r="45" spans="1:11" x14ac:dyDescent="0.35">
      <c r="A45" s="1">
        <v>40974</v>
      </c>
      <c r="B45">
        <v>28.734981000000001</v>
      </c>
      <c r="C45">
        <f t="shared" si="0"/>
        <v>-1.1756554480260506E-2</v>
      </c>
    </row>
    <row r="46" spans="1:11" x14ac:dyDescent="0.35">
      <c r="A46" s="1">
        <v>40975</v>
      </c>
      <c r="B46">
        <v>29.536950000000001</v>
      </c>
      <c r="C46">
        <f t="shared" si="0"/>
        <v>2.7526791196925485E-2</v>
      </c>
      <c r="F46" s="35" t="s">
        <v>123</v>
      </c>
    </row>
    <row r="47" spans="1:11" x14ac:dyDescent="0.35">
      <c r="A47" s="1">
        <v>40976</v>
      </c>
      <c r="B47">
        <v>30.094252000000001</v>
      </c>
      <c r="C47">
        <f t="shared" si="0"/>
        <v>1.8692168121973173E-2</v>
      </c>
    </row>
    <row r="48" spans="1:11" x14ac:dyDescent="0.35">
      <c r="A48" s="1">
        <v>40977</v>
      </c>
      <c r="B48">
        <v>30.277753000000001</v>
      </c>
      <c r="C48">
        <f t="shared" si="0"/>
        <v>6.0790283542822721E-3</v>
      </c>
      <c r="J48" s="48">
        <v>1</v>
      </c>
      <c r="K48" t="s">
        <v>124</v>
      </c>
    </row>
    <row r="49" spans="1:11" x14ac:dyDescent="0.35">
      <c r="A49" s="1">
        <v>40980</v>
      </c>
      <c r="B49">
        <v>29.645693000000001</v>
      </c>
      <c r="C49">
        <f t="shared" si="0"/>
        <v>-2.1096364908642043E-2</v>
      </c>
      <c r="H49" t="s">
        <v>125</v>
      </c>
      <c r="J49" s="41">
        <v>225</v>
      </c>
      <c r="K49" t="s">
        <v>126</v>
      </c>
    </row>
    <row r="50" spans="1:11" x14ac:dyDescent="0.35">
      <c r="A50" s="1">
        <v>40981</v>
      </c>
      <c r="B50">
        <v>30.658349000000001</v>
      </c>
      <c r="C50">
        <f t="shared" si="0"/>
        <v>3.3588169821545402E-2</v>
      </c>
    </row>
    <row r="51" spans="1:11" x14ac:dyDescent="0.35">
      <c r="A51" s="1">
        <v>40982</v>
      </c>
      <c r="B51">
        <v>30.563199000000001</v>
      </c>
      <c r="C51">
        <f t="shared" si="0"/>
        <v>-3.1083851918301637E-3</v>
      </c>
      <c r="I51" t="s">
        <v>18</v>
      </c>
      <c r="K51" t="s">
        <v>20</v>
      </c>
    </row>
    <row r="52" spans="1:11" x14ac:dyDescent="0.35">
      <c r="A52" s="1">
        <v>40983</v>
      </c>
      <c r="B52">
        <v>31.168074000000001</v>
      </c>
      <c r="C52">
        <f t="shared" si="0"/>
        <v>1.9597663548091827E-2</v>
      </c>
      <c r="I52" t="s">
        <v>127</v>
      </c>
      <c r="J52" t="s">
        <v>128</v>
      </c>
    </row>
    <row r="53" spans="1:11" x14ac:dyDescent="0.35">
      <c r="A53" s="1">
        <v>40984</v>
      </c>
      <c r="B53">
        <v>31.004963</v>
      </c>
      <c r="C53">
        <f t="shared" si="0"/>
        <v>-5.2470132420667556E-3</v>
      </c>
      <c r="G53">
        <v>1</v>
      </c>
      <c r="H53" t="s">
        <v>129</v>
      </c>
      <c r="I53" s="49">
        <f ca="1">EXP(_xll.VoseKthSmallest($G$8,$J$49,$G53))-1</f>
        <v>-4.2378896817847456E-2</v>
      </c>
      <c r="J53" s="49" t="e">
        <f ca="1">EXP(_xll.VoseKthSmallest($G$13,$J$49,$G53))-1</f>
        <v>#VALUE!</v>
      </c>
      <c r="K53" s="49" t="e">
        <f ca="1">EXP(_xll.VoseKthSmallest($G$25,$J$49,$G53))-1</f>
        <v>#VALUE!</v>
      </c>
    </row>
    <row r="54" spans="1:11" x14ac:dyDescent="0.35">
      <c r="A54" s="1">
        <v>40987</v>
      </c>
      <c r="B54">
        <v>30.828256</v>
      </c>
      <c r="C54">
        <f t="shared" si="0"/>
        <v>-5.7156164248569124E-3</v>
      </c>
      <c r="G54">
        <v>2</v>
      </c>
      <c r="H54" t="s">
        <v>130</v>
      </c>
      <c r="I54" s="49">
        <f ca="1">EXP(_xll.VoseKthSmallest($G$8,$J$49,$G54))-1</f>
        <v>-3.1276427982976807E-2</v>
      </c>
      <c r="J54" s="49" t="e">
        <f ca="1">EXP(_xll.VoseKthSmallest($G$13,$J$49,$G54))-1</f>
        <v>#VALUE!</v>
      </c>
      <c r="K54" s="49" t="e">
        <f ca="1">EXP(_xll.VoseKthSmallest($G$25,$J$49,$G54))-1</f>
        <v>#VALUE!</v>
      </c>
    </row>
    <row r="55" spans="1:11" x14ac:dyDescent="0.35">
      <c r="A55" s="1">
        <v>40988</v>
      </c>
      <c r="B55">
        <v>30.468050000000002</v>
      </c>
      <c r="C55">
        <f t="shared" si="0"/>
        <v>-1.1753078445130334E-2</v>
      </c>
      <c r="I55" s="49"/>
      <c r="J55" s="49"/>
      <c r="K55" s="49"/>
    </row>
    <row r="56" spans="1:11" x14ac:dyDescent="0.35">
      <c r="A56" s="1">
        <v>40989</v>
      </c>
      <c r="B56">
        <v>30.393291999999999</v>
      </c>
      <c r="C56">
        <f t="shared" si="0"/>
        <v>-2.4566674063276868E-3</v>
      </c>
      <c r="H56" t="s">
        <v>131</v>
      </c>
      <c r="I56" s="49" t="str">
        <f ca="1">_xll.VoseSimMean(I53)</f>
        <v>No simulation results</v>
      </c>
      <c r="J56" s="49" t="str">
        <f ca="1">_xll.VoseSimMean(J53)</f>
        <v>No simulation results</v>
      </c>
      <c r="K56" s="49" t="str">
        <f ca="1">_xll.VoseSimMean(K53)</f>
        <v>No simulation results</v>
      </c>
    </row>
    <row r="57" spans="1:11" x14ac:dyDescent="0.35">
      <c r="A57" s="1">
        <v>40990</v>
      </c>
      <c r="B57">
        <v>29.706859000000001</v>
      </c>
      <c r="C57">
        <f t="shared" si="0"/>
        <v>-2.2843964262481711E-2</v>
      </c>
      <c r="H57" t="s">
        <v>132</v>
      </c>
      <c r="I57" s="49" t="str">
        <f ca="1">_xll.VoseSimMean(I54)</f>
        <v>No simulation results</v>
      </c>
      <c r="J57" s="49" t="str">
        <f ca="1">_xll.VoseSimMean(J54)</f>
        <v>No simulation results</v>
      </c>
      <c r="K57" s="49" t="str">
        <f ca="1">_xll.VoseSimMean(K54)</f>
        <v>No simulation results</v>
      </c>
    </row>
    <row r="58" spans="1:11" x14ac:dyDescent="0.35">
      <c r="A58" s="1">
        <v>40991</v>
      </c>
      <c r="B58">
        <v>30.107844</v>
      </c>
      <c r="C58">
        <f t="shared" si="0"/>
        <v>1.3407773905289626E-2</v>
      </c>
    </row>
    <row r="59" spans="1:11" x14ac:dyDescent="0.35">
      <c r="A59" s="1">
        <v>40994</v>
      </c>
      <c r="B59">
        <v>30.617570000000001</v>
      </c>
      <c r="C59">
        <f t="shared" si="0"/>
        <v>1.6788291373169329E-2</v>
      </c>
    </row>
    <row r="60" spans="1:11" x14ac:dyDescent="0.35">
      <c r="A60" s="1">
        <v>40995</v>
      </c>
      <c r="B60">
        <v>31.038945999999999</v>
      </c>
      <c r="C60">
        <f t="shared" si="0"/>
        <v>1.3668711368045212E-2</v>
      </c>
    </row>
    <row r="61" spans="1:11" x14ac:dyDescent="0.35">
      <c r="A61" s="1">
        <v>40996</v>
      </c>
      <c r="B61">
        <v>30.304938</v>
      </c>
      <c r="C61">
        <f t="shared" si="0"/>
        <v>-2.3932069018789685E-2</v>
      </c>
    </row>
    <row r="62" spans="1:11" x14ac:dyDescent="0.35">
      <c r="A62" s="1">
        <v>40997</v>
      </c>
      <c r="B62">
        <v>30.216584999999998</v>
      </c>
      <c r="C62">
        <f t="shared" si="0"/>
        <v>-2.9197237077416092E-3</v>
      </c>
    </row>
    <row r="63" spans="1:11" x14ac:dyDescent="0.35">
      <c r="A63" s="1">
        <v>40998</v>
      </c>
      <c r="B63">
        <v>30.318760000000001</v>
      </c>
      <c r="C63">
        <f t="shared" si="0"/>
        <v>3.3757170138413034E-3</v>
      </c>
    </row>
    <row r="64" spans="1:11" x14ac:dyDescent="0.35">
      <c r="A64" s="1">
        <v>41001</v>
      </c>
      <c r="B64">
        <v>30.563980999999998</v>
      </c>
      <c r="C64">
        <f t="shared" si="0"/>
        <v>8.0555612985091559E-3</v>
      </c>
    </row>
    <row r="65" spans="1:3" x14ac:dyDescent="0.35">
      <c r="A65" s="1">
        <v>41002</v>
      </c>
      <c r="B65">
        <v>30.536733000000002</v>
      </c>
      <c r="C65">
        <f t="shared" si="0"/>
        <v>-8.9190453015980332E-4</v>
      </c>
    </row>
    <row r="66" spans="1:3" x14ac:dyDescent="0.35">
      <c r="A66" s="1">
        <v>41003</v>
      </c>
      <c r="B66">
        <v>29.794260999999999</v>
      </c>
      <c r="C66">
        <f t="shared" si="0"/>
        <v>-2.4614528536503637E-2</v>
      </c>
    </row>
    <row r="67" spans="1:3" x14ac:dyDescent="0.35">
      <c r="A67" s="1">
        <v>41004</v>
      </c>
      <c r="B67">
        <v>30.495861999999999</v>
      </c>
      <c r="C67">
        <f t="shared" si="0"/>
        <v>2.327521120584003E-2</v>
      </c>
    </row>
    <row r="68" spans="1:3" x14ac:dyDescent="0.35">
      <c r="A68" s="1">
        <v>41008</v>
      </c>
      <c r="B68">
        <v>29.664840000000002</v>
      </c>
      <c r="C68">
        <f t="shared" ref="C68:C131" si="3">LN(B68/B67)</f>
        <v>-2.762849614329696E-2</v>
      </c>
    </row>
    <row r="69" spans="1:3" x14ac:dyDescent="0.35">
      <c r="A69" s="1">
        <v>41009</v>
      </c>
      <c r="B69">
        <v>28.813381</v>
      </c>
      <c r="C69">
        <f t="shared" si="3"/>
        <v>-2.9122608838717524E-2</v>
      </c>
    </row>
    <row r="70" spans="1:3" x14ac:dyDescent="0.35">
      <c r="A70" s="1">
        <v>41010</v>
      </c>
      <c r="B70">
        <v>28.929178</v>
      </c>
      <c r="C70">
        <f t="shared" si="3"/>
        <v>4.0108078767839483E-3</v>
      </c>
    </row>
    <row r="71" spans="1:3" x14ac:dyDescent="0.35">
      <c r="A71" s="1">
        <v>41011</v>
      </c>
      <c r="B71">
        <v>29.651216000000002</v>
      </c>
      <c r="C71">
        <f t="shared" si="3"/>
        <v>2.4652431234466286E-2</v>
      </c>
    </row>
    <row r="72" spans="1:3" x14ac:dyDescent="0.35">
      <c r="A72" s="1">
        <v>41012</v>
      </c>
      <c r="B72">
        <v>28.77251</v>
      </c>
      <c r="C72">
        <f t="shared" si="3"/>
        <v>-3.0082718992621112E-2</v>
      </c>
    </row>
    <row r="73" spans="1:3" x14ac:dyDescent="0.35">
      <c r="A73" s="1">
        <v>41015</v>
      </c>
      <c r="B73">
        <v>28.602218000000001</v>
      </c>
      <c r="C73">
        <f t="shared" si="3"/>
        <v>-5.9361501482130281E-3</v>
      </c>
    </row>
    <row r="74" spans="1:3" x14ac:dyDescent="0.35">
      <c r="A74" s="1">
        <v>41016</v>
      </c>
      <c r="B74">
        <v>29.051787999999998</v>
      </c>
      <c r="C74">
        <f t="shared" si="3"/>
        <v>1.5595763190887442E-2</v>
      </c>
    </row>
    <row r="75" spans="1:3" x14ac:dyDescent="0.35">
      <c r="A75" s="1">
        <v>41017</v>
      </c>
      <c r="B75">
        <v>28.827003000000001</v>
      </c>
      <c r="C75">
        <f t="shared" si="3"/>
        <v>-7.767478424874164E-3</v>
      </c>
    </row>
    <row r="76" spans="1:3" x14ac:dyDescent="0.35">
      <c r="A76" s="1">
        <v>41018</v>
      </c>
      <c r="B76">
        <v>28.554535999999999</v>
      </c>
      <c r="C76">
        <f t="shared" si="3"/>
        <v>-9.4967493909051959E-3</v>
      </c>
    </row>
    <row r="77" spans="1:3" x14ac:dyDescent="0.35">
      <c r="A77" s="1">
        <v>41019</v>
      </c>
      <c r="B77">
        <v>28.677146</v>
      </c>
      <c r="C77">
        <f t="shared" si="3"/>
        <v>4.2846962834036479E-3</v>
      </c>
    </row>
    <row r="78" spans="1:3" x14ac:dyDescent="0.35">
      <c r="A78" s="1">
        <v>41022</v>
      </c>
      <c r="B78">
        <v>28.111778000000001</v>
      </c>
      <c r="C78">
        <f t="shared" si="3"/>
        <v>-1.9911864494769779E-2</v>
      </c>
    </row>
    <row r="79" spans="1:3" x14ac:dyDescent="0.35">
      <c r="A79" s="1">
        <v>41023</v>
      </c>
      <c r="B79">
        <v>27.110461999999998</v>
      </c>
      <c r="C79">
        <f t="shared" si="3"/>
        <v>-3.6268929382663073E-2</v>
      </c>
    </row>
    <row r="80" spans="1:3" x14ac:dyDescent="0.35">
      <c r="A80" s="1">
        <v>41024</v>
      </c>
      <c r="B80">
        <v>28.050471999999999</v>
      </c>
      <c r="C80">
        <f t="shared" si="3"/>
        <v>3.4085753874202991E-2</v>
      </c>
    </row>
    <row r="81" spans="1:3" x14ac:dyDescent="0.35">
      <c r="A81" s="1">
        <v>41025</v>
      </c>
      <c r="B81">
        <v>28.602218000000001</v>
      </c>
      <c r="C81">
        <f t="shared" si="3"/>
        <v>1.9478808344718219E-2</v>
      </c>
    </row>
    <row r="82" spans="1:3" x14ac:dyDescent="0.35">
      <c r="A82" s="1">
        <v>41026</v>
      </c>
      <c r="B82">
        <v>28.990483999999999</v>
      </c>
      <c r="C82">
        <f t="shared" si="3"/>
        <v>1.3483370940084538E-2</v>
      </c>
    </row>
    <row r="83" spans="1:3" x14ac:dyDescent="0.35">
      <c r="A83" s="1">
        <v>41029</v>
      </c>
      <c r="B83">
        <v>28.731641</v>
      </c>
      <c r="C83">
        <f t="shared" si="3"/>
        <v>-8.9686488512537403E-3</v>
      </c>
    </row>
    <row r="84" spans="1:3" x14ac:dyDescent="0.35">
      <c r="A84" s="1">
        <v>41030</v>
      </c>
      <c r="B84">
        <v>29.269762</v>
      </c>
      <c r="C84">
        <f t="shared" si="3"/>
        <v>1.8555980123234481E-2</v>
      </c>
    </row>
    <row r="85" spans="1:3" x14ac:dyDescent="0.35">
      <c r="A85" s="1">
        <v>41031</v>
      </c>
      <c r="B85">
        <v>29.317443999999998</v>
      </c>
      <c r="C85">
        <f t="shared" si="3"/>
        <v>1.6277277509282738E-3</v>
      </c>
    </row>
    <row r="86" spans="1:3" x14ac:dyDescent="0.35">
      <c r="A86" s="1">
        <v>41032</v>
      </c>
      <c r="B86">
        <v>28.752075000000001</v>
      </c>
      <c r="C86">
        <f t="shared" si="3"/>
        <v>-1.9472758677325924E-2</v>
      </c>
    </row>
    <row r="87" spans="1:3" x14ac:dyDescent="0.35">
      <c r="A87" s="1">
        <v>41033</v>
      </c>
      <c r="B87">
        <v>27.934674999999999</v>
      </c>
      <c r="C87">
        <f t="shared" si="3"/>
        <v>-2.884118985926365E-2</v>
      </c>
    </row>
    <row r="88" spans="1:3" x14ac:dyDescent="0.35">
      <c r="A88" s="1">
        <v>41036</v>
      </c>
      <c r="B88">
        <v>27.8325</v>
      </c>
      <c r="C88">
        <f t="shared" si="3"/>
        <v>-3.664346072002559E-3</v>
      </c>
    </row>
    <row r="89" spans="1:3" x14ac:dyDescent="0.35">
      <c r="A89" s="1">
        <v>41037</v>
      </c>
      <c r="B89">
        <v>27.430610999999999</v>
      </c>
      <c r="C89">
        <f t="shared" si="3"/>
        <v>-1.454482303777835E-2</v>
      </c>
    </row>
    <row r="90" spans="1:3" x14ac:dyDescent="0.35">
      <c r="A90" s="1">
        <v>41038</v>
      </c>
      <c r="B90">
        <v>27.199013000000001</v>
      </c>
      <c r="C90">
        <f t="shared" si="3"/>
        <v>-8.4788937040817264E-3</v>
      </c>
    </row>
    <row r="91" spans="1:3" x14ac:dyDescent="0.35">
      <c r="A91" s="1">
        <v>41039</v>
      </c>
      <c r="B91">
        <v>27.069590999999999</v>
      </c>
      <c r="C91">
        <f t="shared" si="3"/>
        <v>-4.76969134352416E-3</v>
      </c>
    </row>
    <row r="92" spans="1:3" x14ac:dyDescent="0.35">
      <c r="A92" s="1">
        <v>41040</v>
      </c>
      <c r="B92">
        <v>26.872053000000001</v>
      </c>
      <c r="C92">
        <f t="shared" si="3"/>
        <v>-7.3241699141059118E-3</v>
      </c>
    </row>
    <row r="93" spans="1:3" x14ac:dyDescent="0.35">
      <c r="A93" s="1">
        <v>41043</v>
      </c>
      <c r="B93">
        <v>26.497409999999999</v>
      </c>
      <c r="C93">
        <f t="shared" si="3"/>
        <v>-1.4039832254574551E-2</v>
      </c>
    </row>
    <row r="94" spans="1:3" x14ac:dyDescent="0.35">
      <c r="A94" s="1">
        <v>41044</v>
      </c>
      <c r="B94">
        <v>27.594090000000001</v>
      </c>
      <c r="C94">
        <f t="shared" si="3"/>
        <v>4.055462699246646E-2</v>
      </c>
    </row>
    <row r="95" spans="1:3" x14ac:dyDescent="0.35">
      <c r="A95" s="1">
        <v>41045</v>
      </c>
      <c r="B95">
        <v>27.083216</v>
      </c>
      <c r="C95">
        <f t="shared" si="3"/>
        <v>-1.8687419134466535E-2</v>
      </c>
    </row>
    <row r="96" spans="1:3" x14ac:dyDescent="0.35">
      <c r="A96" s="1">
        <v>41046</v>
      </c>
      <c r="B96">
        <v>26.994662999999999</v>
      </c>
      <c r="C96">
        <f t="shared" si="3"/>
        <v>-3.275020425628365E-3</v>
      </c>
    </row>
    <row r="97" spans="1:3" x14ac:dyDescent="0.35">
      <c r="A97" s="1">
        <v>41047</v>
      </c>
      <c r="B97">
        <v>26.381613000000002</v>
      </c>
      <c r="C97">
        <f t="shared" si="3"/>
        <v>-2.297188957245918E-2</v>
      </c>
    </row>
    <row r="98" spans="1:3" x14ac:dyDescent="0.35">
      <c r="A98" s="1">
        <v>41050</v>
      </c>
      <c r="B98">
        <v>27.239884</v>
      </c>
      <c r="C98">
        <f t="shared" si="3"/>
        <v>3.2014932602206135E-2</v>
      </c>
    </row>
    <row r="99" spans="1:3" x14ac:dyDescent="0.35">
      <c r="A99" s="1">
        <v>41051</v>
      </c>
      <c r="B99">
        <v>27.580468</v>
      </c>
      <c r="C99">
        <f t="shared" si="3"/>
        <v>1.2425618210392002E-2</v>
      </c>
    </row>
    <row r="100" spans="1:3" x14ac:dyDescent="0.35">
      <c r="A100" s="1">
        <v>41052</v>
      </c>
      <c r="B100">
        <v>27.771194000000001</v>
      </c>
      <c r="C100">
        <f t="shared" si="3"/>
        <v>6.8914553941249769E-3</v>
      </c>
    </row>
    <row r="101" spans="1:3" x14ac:dyDescent="0.35">
      <c r="A101" s="1">
        <v>41053</v>
      </c>
      <c r="B101">
        <v>27.941486000000001</v>
      </c>
      <c r="C101">
        <f t="shared" si="3"/>
        <v>6.1132413785067487E-3</v>
      </c>
    </row>
    <row r="102" spans="1:3" x14ac:dyDescent="0.35">
      <c r="A102" s="1">
        <v>41054</v>
      </c>
      <c r="B102">
        <v>27.934674999999999</v>
      </c>
      <c r="C102">
        <f t="shared" si="3"/>
        <v>-2.4378911907485068E-4</v>
      </c>
    </row>
    <row r="103" spans="1:3" x14ac:dyDescent="0.35">
      <c r="A103" s="1">
        <v>41058</v>
      </c>
      <c r="B103">
        <v>28.731641</v>
      </c>
      <c r="C103">
        <f t="shared" si="3"/>
        <v>2.8130240662426861E-2</v>
      </c>
    </row>
    <row r="104" spans="1:3" x14ac:dyDescent="0.35">
      <c r="A104" s="1">
        <v>41059</v>
      </c>
      <c r="B104">
        <v>28.166270999999998</v>
      </c>
      <c r="C104">
        <f t="shared" si="3"/>
        <v>-1.9873791096079139E-2</v>
      </c>
    </row>
    <row r="105" spans="1:3" x14ac:dyDescent="0.35">
      <c r="A105" s="1">
        <v>41060</v>
      </c>
      <c r="B105">
        <v>27.696265</v>
      </c>
      <c r="C105">
        <f t="shared" si="3"/>
        <v>-1.6827631702308062E-2</v>
      </c>
    </row>
    <row r="106" spans="1:3" x14ac:dyDescent="0.35">
      <c r="A106" s="1">
        <v>41061</v>
      </c>
      <c r="B106">
        <v>26.034217999999999</v>
      </c>
      <c r="C106">
        <f t="shared" si="3"/>
        <v>-6.1885816882350675E-2</v>
      </c>
    </row>
    <row r="107" spans="1:3" x14ac:dyDescent="0.35">
      <c r="A107" s="1">
        <v>41064</v>
      </c>
      <c r="B107">
        <v>25.775375</v>
      </c>
      <c r="C107">
        <f t="shared" si="3"/>
        <v>-9.9921708956572271E-3</v>
      </c>
    </row>
    <row r="108" spans="1:3" x14ac:dyDescent="0.35">
      <c r="A108" s="1">
        <v>41065</v>
      </c>
      <c r="B108">
        <v>26.081899</v>
      </c>
      <c r="C108">
        <f t="shared" si="3"/>
        <v>1.182197004602956E-2</v>
      </c>
    </row>
    <row r="109" spans="1:3" x14ac:dyDescent="0.35">
      <c r="A109" s="1">
        <v>41066</v>
      </c>
      <c r="B109">
        <v>27.090026999999999</v>
      </c>
      <c r="C109">
        <f t="shared" si="3"/>
        <v>3.7924103949458707E-2</v>
      </c>
    </row>
    <row r="110" spans="1:3" x14ac:dyDescent="0.35">
      <c r="A110" s="1">
        <v>41067</v>
      </c>
      <c r="B110">
        <v>27.219448</v>
      </c>
      <c r="C110">
        <f t="shared" si="3"/>
        <v>4.7660650369802894E-3</v>
      </c>
    </row>
    <row r="111" spans="1:3" x14ac:dyDescent="0.35">
      <c r="A111" s="1">
        <v>41068</v>
      </c>
      <c r="B111">
        <v>26.974228</v>
      </c>
      <c r="C111">
        <f t="shared" si="3"/>
        <v>-9.0498261683155268E-3</v>
      </c>
    </row>
    <row r="112" spans="1:3" x14ac:dyDescent="0.35">
      <c r="A112" s="1">
        <v>41071</v>
      </c>
      <c r="B112">
        <v>26.551905000000001</v>
      </c>
      <c r="C112">
        <f t="shared" si="3"/>
        <v>-1.5780395116544877E-2</v>
      </c>
    </row>
    <row r="113" spans="1:3" x14ac:dyDescent="0.35">
      <c r="A113" s="1">
        <v>41072</v>
      </c>
      <c r="B113">
        <v>26.885677000000001</v>
      </c>
      <c r="C113">
        <f t="shared" si="3"/>
        <v>1.2492194746107329E-2</v>
      </c>
    </row>
    <row r="114" spans="1:3" x14ac:dyDescent="0.35">
      <c r="A114" s="1">
        <v>41073</v>
      </c>
      <c r="B114">
        <v>26.565528</v>
      </c>
      <c r="C114">
        <f t="shared" si="3"/>
        <v>-1.1979255790691727E-2</v>
      </c>
    </row>
    <row r="115" spans="1:3" x14ac:dyDescent="0.35">
      <c r="A115" s="1">
        <v>41074</v>
      </c>
      <c r="B115">
        <v>26.803937000000001</v>
      </c>
      <c r="C115">
        <f t="shared" si="3"/>
        <v>8.9343442309154277E-3</v>
      </c>
    </row>
    <row r="116" spans="1:3" x14ac:dyDescent="0.35">
      <c r="A116" s="1">
        <v>41075</v>
      </c>
      <c r="B116">
        <v>27.253508</v>
      </c>
      <c r="C116">
        <f t="shared" si="3"/>
        <v>1.6633467056005151E-2</v>
      </c>
    </row>
    <row r="117" spans="1:3" x14ac:dyDescent="0.35">
      <c r="A117" s="1">
        <v>41078</v>
      </c>
      <c r="B117">
        <v>27.348870000000002</v>
      </c>
      <c r="C117">
        <f t="shared" si="3"/>
        <v>3.4929649751789514E-3</v>
      </c>
    </row>
    <row r="118" spans="1:3" x14ac:dyDescent="0.35">
      <c r="A118" s="1">
        <v>41079</v>
      </c>
      <c r="B118">
        <v>28.030038999999999</v>
      </c>
      <c r="C118">
        <f t="shared" si="3"/>
        <v>2.4601544798239106E-2</v>
      </c>
    </row>
    <row r="119" spans="1:3" x14ac:dyDescent="0.35">
      <c r="A119" s="1">
        <v>41080</v>
      </c>
      <c r="B119">
        <v>27.682642999999999</v>
      </c>
      <c r="C119">
        <f t="shared" si="3"/>
        <v>-1.2471146246923994E-2</v>
      </c>
    </row>
    <row r="120" spans="1:3" x14ac:dyDescent="0.35">
      <c r="A120" s="1">
        <v>41081</v>
      </c>
      <c r="B120">
        <v>26.647266999999999</v>
      </c>
      <c r="C120">
        <f t="shared" si="3"/>
        <v>-3.8119016536865682E-2</v>
      </c>
    </row>
    <row r="121" spans="1:3" x14ac:dyDescent="0.35">
      <c r="A121" s="1">
        <v>41082</v>
      </c>
      <c r="B121">
        <v>26.585963</v>
      </c>
      <c r="C121">
        <f t="shared" si="3"/>
        <v>-2.3032240238159618E-3</v>
      </c>
    </row>
    <row r="122" spans="1:3" x14ac:dyDescent="0.35">
      <c r="A122" s="1">
        <v>41085</v>
      </c>
      <c r="B122">
        <v>25.652764000000001</v>
      </c>
      <c r="C122">
        <f t="shared" si="3"/>
        <v>-3.5732045638644391E-2</v>
      </c>
    </row>
    <row r="123" spans="1:3" x14ac:dyDescent="0.35">
      <c r="A123" s="1">
        <v>41086</v>
      </c>
      <c r="B123">
        <v>25.877548999999998</v>
      </c>
      <c r="C123">
        <f t="shared" si="3"/>
        <v>8.7244347149597005E-3</v>
      </c>
    </row>
    <row r="124" spans="1:3" x14ac:dyDescent="0.35">
      <c r="A124" s="1">
        <v>41087</v>
      </c>
      <c r="B124">
        <v>26.122768000000001</v>
      </c>
      <c r="C124">
        <f t="shared" si="3"/>
        <v>9.4315124176325756E-3</v>
      </c>
    </row>
    <row r="125" spans="1:3" x14ac:dyDescent="0.35">
      <c r="A125" s="1">
        <v>41088</v>
      </c>
      <c r="B125">
        <v>25.693632999999998</v>
      </c>
      <c r="C125">
        <f t="shared" si="3"/>
        <v>-1.6564053211365493E-2</v>
      </c>
    </row>
    <row r="126" spans="1:3" x14ac:dyDescent="0.35">
      <c r="A126" s="1">
        <v>41089</v>
      </c>
      <c r="B126">
        <v>26.800059000000001</v>
      </c>
      <c r="C126">
        <f t="shared" si="3"/>
        <v>4.2160870989826259E-2</v>
      </c>
    </row>
    <row r="127" spans="1:3" x14ac:dyDescent="0.35">
      <c r="A127" s="1">
        <v>41092</v>
      </c>
      <c r="B127">
        <v>26.574676</v>
      </c>
      <c r="C127">
        <f t="shared" si="3"/>
        <v>-8.4453567629248858E-3</v>
      </c>
    </row>
    <row r="128" spans="1:3" x14ac:dyDescent="0.35">
      <c r="A128" s="1">
        <v>41093</v>
      </c>
      <c r="B128">
        <v>27.004951999999999</v>
      </c>
      <c r="C128">
        <f t="shared" si="3"/>
        <v>1.6061524350653892E-2</v>
      </c>
    </row>
    <row r="129" spans="1:3" x14ac:dyDescent="0.35">
      <c r="A129" s="1">
        <v>41095</v>
      </c>
      <c r="B129">
        <v>26.888845</v>
      </c>
      <c r="C129">
        <f t="shared" si="3"/>
        <v>-4.3087400069241749E-3</v>
      </c>
    </row>
    <row r="130" spans="1:3" x14ac:dyDescent="0.35">
      <c r="A130" s="1">
        <v>41096</v>
      </c>
      <c r="B130">
        <v>25.932676000000001</v>
      </c>
      <c r="C130">
        <f t="shared" si="3"/>
        <v>-3.6207721436437225E-2</v>
      </c>
    </row>
    <row r="131" spans="1:3" x14ac:dyDescent="0.35">
      <c r="A131" s="1">
        <v>41099</v>
      </c>
      <c r="B131">
        <v>25.693633999999999</v>
      </c>
      <c r="C131">
        <f t="shared" si="3"/>
        <v>-9.2605382140465917E-3</v>
      </c>
    </row>
    <row r="132" spans="1:3" x14ac:dyDescent="0.35">
      <c r="A132" s="1">
        <v>41100</v>
      </c>
      <c r="B132">
        <v>25.604845999999998</v>
      </c>
      <c r="C132">
        <f t="shared" ref="C132:C195" si="4">LN(B132/B131)</f>
        <v>-3.4616264911221809E-3</v>
      </c>
    </row>
    <row r="133" spans="1:3" x14ac:dyDescent="0.35">
      <c r="A133" s="1">
        <v>41101</v>
      </c>
      <c r="B133">
        <v>25.399953</v>
      </c>
      <c r="C133">
        <f t="shared" si="4"/>
        <v>-8.0343068170458994E-3</v>
      </c>
    </row>
    <row r="134" spans="1:3" x14ac:dyDescent="0.35">
      <c r="A134" s="1">
        <v>41102</v>
      </c>
      <c r="B134">
        <v>24.942357999999999</v>
      </c>
      <c r="C134">
        <f t="shared" si="4"/>
        <v>-1.8179840933875254E-2</v>
      </c>
    </row>
    <row r="135" spans="1:3" x14ac:dyDescent="0.35">
      <c r="A135" s="1">
        <v>41103</v>
      </c>
      <c r="B135">
        <v>25.297507</v>
      </c>
      <c r="C135">
        <f t="shared" si="4"/>
        <v>1.4138370633721324E-2</v>
      </c>
    </row>
    <row r="136" spans="1:3" x14ac:dyDescent="0.35">
      <c r="A136" s="1">
        <v>41106</v>
      </c>
      <c r="B136">
        <v>25.154081000000001</v>
      </c>
      <c r="C136">
        <f t="shared" si="4"/>
        <v>-5.6857035453539472E-3</v>
      </c>
    </row>
    <row r="137" spans="1:3" x14ac:dyDescent="0.35">
      <c r="A137" s="1">
        <v>41107</v>
      </c>
      <c r="B137">
        <v>25.502400000000002</v>
      </c>
      <c r="C137">
        <f t="shared" si="4"/>
        <v>1.3752415599081235E-2</v>
      </c>
    </row>
    <row r="138" spans="1:3" x14ac:dyDescent="0.35">
      <c r="A138" s="1">
        <v>41108</v>
      </c>
      <c r="B138">
        <v>26.199038000000002</v>
      </c>
      <c r="C138">
        <f t="shared" si="4"/>
        <v>2.6950127153041865E-2</v>
      </c>
    </row>
    <row r="139" spans="1:3" x14ac:dyDescent="0.35">
      <c r="A139" s="1">
        <v>41109</v>
      </c>
      <c r="B139">
        <v>26.267334000000002</v>
      </c>
      <c r="C139">
        <f t="shared" si="4"/>
        <v>2.6034214286717165E-3</v>
      </c>
    </row>
    <row r="140" spans="1:3" x14ac:dyDescent="0.35">
      <c r="A140" s="1">
        <v>41110</v>
      </c>
      <c r="B140">
        <v>25.652654999999999</v>
      </c>
      <c r="C140">
        <f t="shared" si="4"/>
        <v>-2.3679038932320009E-2</v>
      </c>
    </row>
    <row r="141" spans="1:3" x14ac:dyDescent="0.35">
      <c r="A141" s="1">
        <v>41113</v>
      </c>
      <c r="B141">
        <v>25.058463</v>
      </c>
      <c r="C141">
        <f t="shared" si="4"/>
        <v>-2.3435460246332869E-2</v>
      </c>
    </row>
    <row r="142" spans="1:3" x14ac:dyDescent="0.35">
      <c r="A142" s="1">
        <v>41114</v>
      </c>
      <c r="B142">
        <v>24.320848000000002</v>
      </c>
      <c r="C142">
        <f t="shared" si="4"/>
        <v>-2.9877689874582388E-2</v>
      </c>
    </row>
    <row r="143" spans="1:3" x14ac:dyDescent="0.35">
      <c r="A143" s="1">
        <v>41115</v>
      </c>
      <c r="B143">
        <v>24.682825000000001</v>
      </c>
      <c r="C143">
        <f t="shared" si="4"/>
        <v>1.4773732729392313E-2</v>
      </c>
    </row>
    <row r="144" spans="1:3" x14ac:dyDescent="0.35">
      <c r="A144" s="1">
        <v>41116</v>
      </c>
      <c r="B144">
        <v>25.003826</v>
      </c>
      <c r="C144">
        <f t="shared" si="4"/>
        <v>1.2921195518252462E-2</v>
      </c>
    </row>
    <row r="145" spans="1:3" x14ac:dyDescent="0.35">
      <c r="A145" s="1">
        <v>41117</v>
      </c>
      <c r="B145">
        <v>25.912185999999998</v>
      </c>
      <c r="C145">
        <f t="shared" si="4"/>
        <v>3.5684506825892463E-2</v>
      </c>
    </row>
    <row r="146" spans="1:3" x14ac:dyDescent="0.35">
      <c r="A146" s="1">
        <v>41120</v>
      </c>
      <c r="B146">
        <v>26.076101999999999</v>
      </c>
      <c r="C146">
        <f t="shared" si="4"/>
        <v>6.305902712865373E-3</v>
      </c>
    </row>
    <row r="147" spans="1:3" x14ac:dyDescent="0.35">
      <c r="A147" s="1">
        <v>41121</v>
      </c>
      <c r="B147">
        <v>26.151229000000001</v>
      </c>
      <c r="C147">
        <f t="shared" si="4"/>
        <v>2.8769247969781778E-3</v>
      </c>
    </row>
    <row r="148" spans="1:3" x14ac:dyDescent="0.35">
      <c r="A148" s="1">
        <v>41122</v>
      </c>
      <c r="B148">
        <v>26.076101999999999</v>
      </c>
      <c r="C148">
        <f t="shared" si="4"/>
        <v>-2.8769247969780759E-3</v>
      </c>
    </row>
    <row r="149" spans="1:3" x14ac:dyDescent="0.35">
      <c r="A149" s="1">
        <v>41123</v>
      </c>
      <c r="B149">
        <v>25.782420999999999</v>
      </c>
      <c r="C149">
        <f t="shared" si="4"/>
        <v>-1.1326359588001936E-2</v>
      </c>
    </row>
    <row r="150" spans="1:3" x14ac:dyDescent="0.35">
      <c r="A150" s="1">
        <v>41124</v>
      </c>
      <c r="B150">
        <v>26.711271</v>
      </c>
      <c r="C150">
        <f t="shared" si="4"/>
        <v>3.5392708054292649E-2</v>
      </c>
    </row>
    <row r="151" spans="1:3" x14ac:dyDescent="0.35">
      <c r="A151" s="1">
        <v>41127</v>
      </c>
      <c r="B151">
        <v>26.793227999999999</v>
      </c>
      <c r="C151">
        <f t="shared" si="4"/>
        <v>3.0635578551939922E-3</v>
      </c>
    </row>
    <row r="152" spans="1:3" x14ac:dyDescent="0.35">
      <c r="A152" s="1">
        <v>41128</v>
      </c>
      <c r="B152">
        <v>27.489865999999999</v>
      </c>
      <c r="C152">
        <f t="shared" si="4"/>
        <v>2.5668258646438624E-2</v>
      </c>
    </row>
    <row r="153" spans="1:3" x14ac:dyDescent="0.35">
      <c r="A153" s="1">
        <v>41129</v>
      </c>
      <c r="B153">
        <v>27.769886</v>
      </c>
      <c r="C153">
        <f t="shared" si="4"/>
        <v>1.0134768495384335E-2</v>
      </c>
    </row>
    <row r="154" spans="1:3" x14ac:dyDescent="0.35">
      <c r="A154" s="1">
        <v>41130</v>
      </c>
      <c r="B154">
        <v>27.865504000000001</v>
      </c>
      <c r="C154">
        <f t="shared" si="4"/>
        <v>3.4373119032607155E-3</v>
      </c>
    </row>
    <row r="155" spans="1:3" x14ac:dyDescent="0.35">
      <c r="A155" s="1">
        <v>41131</v>
      </c>
      <c r="B155">
        <v>27.681100000000001</v>
      </c>
      <c r="C155">
        <f t="shared" si="4"/>
        <v>-6.6396382198471377E-3</v>
      </c>
    </row>
    <row r="156" spans="1:3" x14ac:dyDescent="0.35">
      <c r="A156" s="1">
        <v>41134</v>
      </c>
      <c r="B156">
        <v>27.578654</v>
      </c>
      <c r="C156">
        <f t="shared" si="4"/>
        <v>-3.7078021508096873E-3</v>
      </c>
    </row>
    <row r="157" spans="1:3" x14ac:dyDescent="0.35">
      <c r="A157" s="1">
        <v>41135</v>
      </c>
      <c r="B157">
        <v>27.653780999999999</v>
      </c>
      <c r="C157">
        <f t="shared" si="4"/>
        <v>2.720395953275626E-3</v>
      </c>
    </row>
    <row r="158" spans="1:3" x14ac:dyDescent="0.35">
      <c r="A158" s="1">
        <v>41136</v>
      </c>
      <c r="B158">
        <v>27.64695</v>
      </c>
      <c r="C158">
        <f t="shared" si="4"/>
        <v>-2.4704917679085653E-4</v>
      </c>
    </row>
    <row r="159" spans="1:3" x14ac:dyDescent="0.35">
      <c r="A159" s="1">
        <v>41137</v>
      </c>
      <c r="B159">
        <v>25.372634000000001</v>
      </c>
      <c r="C159">
        <f t="shared" si="4"/>
        <v>-8.5844222834535217E-2</v>
      </c>
    </row>
    <row r="160" spans="1:3" x14ac:dyDescent="0.35">
      <c r="A160" s="1">
        <v>41138</v>
      </c>
      <c r="B160">
        <v>25.420442999999999</v>
      </c>
      <c r="C160">
        <f t="shared" si="4"/>
        <v>1.8825011967215869E-3</v>
      </c>
    </row>
    <row r="161" spans="1:3" x14ac:dyDescent="0.35">
      <c r="A161" s="1">
        <v>41141</v>
      </c>
      <c r="B161">
        <v>25.051634</v>
      </c>
      <c r="C161">
        <f t="shared" si="4"/>
        <v>-1.4614637887677038E-2</v>
      </c>
    </row>
    <row r="162" spans="1:3" x14ac:dyDescent="0.35">
      <c r="A162" s="1">
        <v>41142</v>
      </c>
      <c r="B162">
        <v>25.358974</v>
      </c>
      <c r="C162">
        <f t="shared" si="4"/>
        <v>1.2193616392914768E-2</v>
      </c>
    </row>
    <row r="163" spans="1:3" x14ac:dyDescent="0.35">
      <c r="A163" s="1">
        <v>41143</v>
      </c>
      <c r="B163">
        <v>25.584357000000001</v>
      </c>
      <c r="C163">
        <f t="shared" si="4"/>
        <v>8.8484386906601768E-3</v>
      </c>
    </row>
    <row r="164" spans="1:3" x14ac:dyDescent="0.35">
      <c r="A164" s="1">
        <v>41144</v>
      </c>
      <c r="B164">
        <v>25.591186</v>
      </c>
      <c r="C164">
        <f t="shared" si="4"/>
        <v>2.6688529872702355E-4</v>
      </c>
    </row>
    <row r="165" spans="1:3" x14ac:dyDescent="0.35">
      <c r="A165" s="1">
        <v>41145</v>
      </c>
      <c r="B165">
        <v>25.850719000000002</v>
      </c>
      <c r="C165">
        <f t="shared" si="4"/>
        <v>1.0090419554233704E-2</v>
      </c>
    </row>
    <row r="166" spans="1:3" x14ac:dyDescent="0.35">
      <c r="A166" s="1">
        <v>41148</v>
      </c>
      <c r="B166">
        <v>25.570698</v>
      </c>
      <c r="C166">
        <f t="shared" si="4"/>
        <v>-1.0891328336059535E-2</v>
      </c>
    </row>
    <row r="167" spans="1:3" x14ac:dyDescent="0.35">
      <c r="A167" s="1">
        <v>41149</v>
      </c>
      <c r="B167">
        <v>25.236038000000001</v>
      </c>
      <c r="C167">
        <f t="shared" si="4"/>
        <v>-1.3174034252098701E-2</v>
      </c>
    </row>
    <row r="168" spans="1:3" x14ac:dyDescent="0.35">
      <c r="A168" s="1">
        <v>41150</v>
      </c>
      <c r="B168">
        <v>25.379463999999999</v>
      </c>
      <c r="C168">
        <f t="shared" si="4"/>
        <v>5.6672907790854257E-3</v>
      </c>
    </row>
    <row r="169" spans="1:3" x14ac:dyDescent="0.35">
      <c r="A169" s="1">
        <v>41151</v>
      </c>
      <c r="B169">
        <v>25.297507</v>
      </c>
      <c r="C169">
        <f t="shared" si="4"/>
        <v>-3.2344897429765576E-3</v>
      </c>
    </row>
    <row r="170" spans="1:3" x14ac:dyDescent="0.35">
      <c r="A170" s="1">
        <v>41152</v>
      </c>
      <c r="B170">
        <v>25.379463999999999</v>
      </c>
      <c r="C170">
        <f t="shared" si="4"/>
        <v>3.2344897429767141E-3</v>
      </c>
    </row>
    <row r="171" spans="1:3" x14ac:dyDescent="0.35">
      <c r="A171" s="1">
        <v>41156</v>
      </c>
      <c r="B171">
        <v>25.304335999999999</v>
      </c>
      <c r="C171">
        <f t="shared" si="4"/>
        <v>-2.9645786236737453E-3</v>
      </c>
    </row>
    <row r="172" spans="1:3" x14ac:dyDescent="0.35">
      <c r="A172" s="1">
        <v>41157</v>
      </c>
      <c r="B172">
        <v>25.092614000000001</v>
      </c>
      <c r="C172">
        <f t="shared" si="4"/>
        <v>-8.4022245625325915E-3</v>
      </c>
    </row>
    <row r="173" spans="1:3" x14ac:dyDescent="0.35">
      <c r="A173" s="1">
        <v>41158</v>
      </c>
      <c r="B173">
        <v>25.598016999999999</v>
      </c>
      <c r="C173">
        <f t="shared" si="4"/>
        <v>1.9941347662068953E-2</v>
      </c>
    </row>
    <row r="174" spans="1:3" x14ac:dyDescent="0.35">
      <c r="A174" s="1">
        <v>41159</v>
      </c>
      <c r="B174">
        <v>26.240015</v>
      </c>
      <c r="C174">
        <f t="shared" si="4"/>
        <v>2.4770648174302863E-2</v>
      </c>
    </row>
    <row r="175" spans="1:3" x14ac:dyDescent="0.35">
      <c r="A175" s="1">
        <v>41162</v>
      </c>
      <c r="B175">
        <v>26.130739999999999</v>
      </c>
      <c r="C175">
        <f t="shared" si="4"/>
        <v>-4.1731366517793987E-3</v>
      </c>
    </row>
    <row r="176" spans="1:3" x14ac:dyDescent="0.35">
      <c r="A176" s="1">
        <v>41163</v>
      </c>
      <c r="B176">
        <v>25.837057999999999</v>
      </c>
      <c r="C176">
        <f t="shared" si="4"/>
        <v>-1.130258112696431E-2</v>
      </c>
    </row>
    <row r="177" spans="1:3" x14ac:dyDescent="0.35">
      <c r="A177" s="1">
        <v>41164</v>
      </c>
      <c r="B177">
        <v>25.604845999999998</v>
      </c>
      <c r="C177">
        <f t="shared" si="4"/>
        <v>-9.0281874971986087E-3</v>
      </c>
    </row>
    <row r="178" spans="1:3" x14ac:dyDescent="0.35">
      <c r="A178" s="1">
        <v>41165</v>
      </c>
      <c r="B178">
        <v>26.212696000000001</v>
      </c>
      <c r="C178">
        <f t="shared" si="4"/>
        <v>2.3462243102552356E-2</v>
      </c>
    </row>
    <row r="179" spans="1:3" x14ac:dyDescent="0.35">
      <c r="A179" s="1">
        <v>41166</v>
      </c>
      <c r="B179">
        <v>27.134716999999998</v>
      </c>
      <c r="C179">
        <f t="shared" si="4"/>
        <v>3.4570104577498331E-2</v>
      </c>
    </row>
    <row r="180" spans="1:3" x14ac:dyDescent="0.35">
      <c r="A180" s="1">
        <v>41169</v>
      </c>
      <c r="B180">
        <v>27.066419</v>
      </c>
      <c r="C180">
        <f t="shared" si="4"/>
        <v>-2.5201699148213329E-3</v>
      </c>
    </row>
    <row r="181" spans="1:3" x14ac:dyDescent="0.35">
      <c r="A181" s="1">
        <v>41170</v>
      </c>
      <c r="B181">
        <v>27.011780999999999</v>
      </c>
      <c r="C181">
        <f t="shared" si="4"/>
        <v>-2.0207040393982732E-3</v>
      </c>
    </row>
    <row r="182" spans="1:3" x14ac:dyDescent="0.35">
      <c r="A182" s="1">
        <v>41171</v>
      </c>
      <c r="B182">
        <v>27.237164</v>
      </c>
      <c r="C182">
        <f t="shared" si="4"/>
        <v>8.3092600887802875E-3</v>
      </c>
    </row>
    <row r="183" spans="1:3" x14ac:dyDescent="0.35">
      <c r="A183" s="1">
        <v>41172</v>
      </c>
      <c r="B183">
        <v>26.793227999999999</v>
      </c>
      <c r="C183">
        <f t="shared" si="4"/>
        <v>-1.6433195241718306E-2</v>
      </c>
    </row>
    <row r="184" spans="1:3" x14ac:dyDescent="0.35">
      <c r="A184" s="1">
        <v>41173</v>
      </c>
      <c r="B184">
        <v>26.636143000000001</v>
      </c>
      <c r="C184">
        <f t="shared" si="4"/>
        <v>-5.8801161110773976E-3</v>
      </c>
    </row>
    <row r="185" spans="1:3" x14ac:dyDescent="0.35">
      <c r="A185" s="1">
        <v>41176</v>
      </c>
      <c r="B185">
        <v>26.424420999999999</v>
      </c>
      <c r="C185">
        <f t="shared" si="4"/>
        <v>-7.9804324607528326E-3</v>
      </c>
    </row>
    <row r="186" spans="1:3" x14ac:dyDescent="0.35">
      <c r="A186" s="1">
        <v>41177</v>
      </c>
      <c r="B186">
        <v>26.171719</v>
      </c>
      <c r="C186">
        <f t="shared" si="4"/>
        <v>-9.6092201624713072E-3</v>
      </c>
    </row>
    <row r="187" spans="1:3" x14ac:dyDescent="0.35">
      <c r="A187" s="1">
        <v>41178</v>
      </c>
      <c r="B187">
        <v>26.137568999999999</v>
      </c>
      <c r="C187">
        <f t="shared" si="4"/>
        <v>-1.3056956482258011E-3</v>
      </c>
    </row>
    <row r="188" spans="1:3" x14ac:dyDescent="0.35">
      <c r="A188" s="1">
        <v>41179</v>
      </c>
      <c r="B188">
        <v>26.349292999999999</v>
      </c>
      <c r="C188">
        <f t="shared" si="4"/>
        <v>8.0677388713758739E-3</v>
      </c>
    </row>
    <row r="189" spans="1:3" x14ac:dyDescent="0.35">
      <c r="A189" s="1">
        <v>41180</v>
      </c>
      <c r="B189">
        <v>26.328748999999998</v>
      </c>
      <c r="C189">
        <f t="shared" si="4"/>
        <v>-7.7998347172958588E-4</v>
      </c>
    </row>
    <row r="190" spans="1:3" x14ac:dyDescent="0.35">
      <c r="A190" s="1">
        <v>41183</v>
      </c>
      <c r="B190">
        <v>26.609497999999999</v>
      </c>
      <c r="C190">
        <f t="shared" si="4"/>
        <v>1.0606759687200949E-2</v>
      </c>
    </row>
    <row r="191" spans="1:3" x14ac:dyDescent="0.35">
      <c r="A191" s="1">
        <v>41184</v>
      </c>
      <c r="B191">
        <v>26.616347000000001</v>
      </c>
      <c r="C191">
        <f t="shared" si="4"/>
        <v>2.5735617866857818E-4</v>
      </c>
    </row>
    <row r="192" spans="1:3" x14ac:dyDescent="0.35">
      <c r="A192" s="1">
        <v>41185</v>
      </c>
      <c r="B192">
        <v>26.691669000000001</v>
      </c>
      <c r="C192">
        <f t="shared" si="4"/>
        <v>2.8259183431481594E-3</v>
      </c>
    </row>
    <row r="193" spans="1:3" x14ac:dyDescent="0.35">
      <c r="A193" s="1">
        <v>41186</v>
      </c>
      <c r="B193">
        <v>26.842314999999999</v>
      </c>
      <c r="C193">
        <f t="shared" si="4"/>
        <v>5.6280660017402305E-3</v>
      </c>
    </row>
    <row r="194" spans="1:3" x14ac:dyDescent="0.35">
      <c r="A194" s="1">
        <v>41187</v>
      </c>
      <c r="B194">
        <v>26.609497999999999</v>
      </c>
      <c r="C194">
        <f t="shared" si="4"/>
        <v>-8.7113405235571297E-3</v>
      </c>
    </row>
    <row r="195" spans="1:3" x14ac:dyDescent="0.35">
      <c r="A195" s="1">
        <v>41190</v>
      </c>
      <c r="B195">
        <v>26.472548</v>
      </c>
      <c r="C195">
        <f t="shared" si="4"/>
        <v>-5.1599482001286143E-3</v>
      </c>
    </row>
    <row r="196" spans="1:3" x14ac:dyDescent="0.35">
      <c r="A196" s="1">
        <v>41191</v>
      </c>
      <c r="B196">
        <v>26.123324</v>
      </c>
      <c r="C196">
        <f t="shared" ref="C196:C259" si="5">LN(B196/B195)</f>
        <v>-1.3279716406180012E-2</v>
      </c>
    </row>
    <row r="197" spans="1:3" x14ac:dyDescent="0.35">
      <c r="A197" s="1">
        <v>41192</v>
      </c>
      <c r="B197">
        <v>25.616606999999998</v>
      </c>
      <c r="C197">
        <f t="shared" si="5"/>
        <v>-1.9587703015998104E-2</v>
      </c>
    </row>
    <row r="198" spans="1:3" x14ac:dyDescent="0.35">
      <c r="A198" s="1">
        <v>41193</v>
      </c>
      <c r="B198">
        <v>25.767251999999999</v>
      </c>
      <c r="C198">
        <f t="shared" si="5"/>
        <v>5.8635312544437403E-3</v>
      </c>
    </row>
    <row r="199" spans="1:3" x14ac:dyDescent="0.35">
      <c r="A199" s="1">
        <v>41194</v>
      </c>
      <c r="B199">
        <v>25.486504</v>
      </c>
      <c r="C199">
        <f t="shared" si="5"/>
        <v>-1.0955326197866461E-2</v>
      </c>
    </row>
    <row r="200" spans="1:3" x14ac:dyDescent="0.35">
      <c r="A200" s="1">
        <v>41197</v>
      </c>
      <c r="B200">
        <v>25.459114</v>
      </c>
      <c r="C200">
        <f t="shared" si="5"/>
        <v>-1.0752643196520993E-3</v>
      </c>
    </row>
    <row r="201" spans="1:3" x14ac:dyDescent="0.35">
      <c r="A201" s="1">
        <v>41198</v>
      </c>
      <c r="B201">
        <v>25.958981999999999</v>
      </c>
      <c r="C201">
        <f t="shared" si="5"/>
        <v>1.9443884053382817E-2</v>
      </c>
    </row>
    <row r="202" spans="1:3" x14ac:dyDescent="0.35">
      <c r="A202" s="1">
        <v>41199</v>
      </c>
      <c r="B202">
        <v>26.061696999999999</v>
      </c>
      <c r="C202">
        <f t="shared" si="5"/>
        <v>3.9490116414680745E-3</v>
      </c>
    </row>
    <row r="203" spans="1:3" x14ac:dyDescent="0.35">
      <c r="A203" s="1">
        <v>41200</v>
      </c>
      <c r="B203">
        <v>25.089347</v>
      </c>
      <c r="C203">
        <f t="shared" si="5"/>
        <v>-3.8023354798466816E-2</v>
      </c>
    </row>
    <row r="204" spans="1:3" x14ac:dyDescent="0.35">
      <c r="A204" s="1">
        <v>41201</v>
      </c>
      <c r="B204">
        <v>24.479917</v>
      </c>
      <c r="C204">
        <f t="shared" si="5"/>
        <v>-2.4590266618838182E-2</v>
      </c>
    </row>
    <row r="205" spans="1:3" x14ac:dyDescent="0.35">
      <c r="A205" s="1">
        <v>41204</v>
      </c>
      <c r="B205">
        <v>24.651105999999999</v>
      </c>
      <c r="C205">
        <f t="shared" si="5"/>
        <v>6.9687005208099572E-3</v>
      </c>
    </row>
    <row r="206" spans="1:3" x14ac:dyDescent="0.35">
      <c r="A206" s="1">
        <v>41205</v>
      </c>
      <c r="B206">
        <v>24.315576</v>
      </c>
      <c r="C206">
        <f t="shared" si="5"/>
        <v>-1.3704634980330161E-2</v>
      </c>
    </row>
    <row r="207" spans="1:3" x14ac:dyDescent="0.35">
      <c r="A207" s="1">
        <v>41206</v>
      </c>
      <c r="B207">
        <v>24.548390999999999</v>
      </c>
      <c r="C207">
        <f t="shared" si="5"/>
        <v>9.5291797218592794E-3</v>
      </c>
    </row>
    <row r="208" spans="1:3" x14ac:dyDescent="0.35">
      <c r="A208" s="1">
        <v>41207</v>
      </c>
      <c r="B208">
        <v>24.726429</v>
      </c>
      <c r="C208">
        <f t="shared" si="5"/>
        <v>7.2263592141106813E-3</v>
      </c>
    </row>
    <row r="209" spans="1:3" x14ac:dyDescent="0.35">
      <c r="A209" s="1">
        <v>41208</v>
      </c>
      <c r="B209">
        <v>24.610019999999999</v>
      </c>
      <c r="C209">
        <f t="shared" si="5"/>
        <v>-4.7189945115443102E-3</v>
      </c>
    </row>
    <row r="210" spans="1:3" x14ac:dyDescent="0.35">
      <c r="A210" s="1">
        <v>41213</v>
      </c>
      <c r="B210">
        <v>24.644257</v>
      </c>
      <c r="C210">
        <f t="shared" si="5"/>
        <v>1.3902145194069257E-3</v>
      </c>
    </row>
    <row r="211" spans="1:3" x14ac:dyDescent="0.35">
      <c r="A211" s="1">
        <v>41214</v>
      </c>
      <c r="B211">
        <v>25.404332</v>
      </c>
      <c r="C211">
        <f t="shared" si="5"/>
        <v>3.0375819063579685E-2</v>
      </c>
    </row>
    <row r="212" spans="1:3" x14ac:dyDescent="0.35">
      <c r="A212" s="1">
        <v>41215</v>
      </c>
      <c r="B212">
        <v>25.335858000000002</v>
      </c>
      <c r="C212">
        <f t="shared" si="5"/>
        <v>-2.6990061159538558E-3</v>
      </c>
    </row>
    <row r="213" spans="1:3" x14ac:dyDescent="0.35">
      <c r="A213" s="1">
        <v>41218</v>
      </c>
      <c r="B213">
        <v>25.753556</v>
      </c>
      <c r="C213">
        <f t="shared" si="5"/>
        <v>1.6352010115158685E-2</v>
      </c>
    </row>
    <row r="214" spans="1:3" x14ac:dyDescent="0.35">
      <c r="A214" s="1">
        <v>41219</v>
      </c>
      <c r="B214">
        <v>26.212342</v>
      </c>
      <c r="C214">
        <f t="shared" si="5"/>
        <v>1.7657653888713268E-2</v>
      </c>
    </row>
    <row r="215" spans="1:3" x14ac:dyDescent="0.35">
      <c r="A215" s="1">
        <v>41220</v>
      </c>
      <c r="B215">
        <v>25.733014000000001</v>
      </c>
      <c r="C215">
        <f t="shared" si="5"/>
        <v>-1.8455609592112485E-2</v>
      </c>
    </row>
    <row r="216" spans="1:3" x14ac:dyDescent="0.35">
      <c r="A216" s="1">
        <v>41221</v>
      </c>
      <c r="B216">
        <v>25.253686999999999</v>
      </c>
      <c r="C216">
        <f t="shared" si="5"/>
        <v>-1.8802594095704173E-2</v>
      </c>
    </row>
    <row r="217" spans="1:3" x14ac:dyDescent="0.35">
      <c r="A217" s="1">
        <v>41222</v>
      </c>
      <c r="B217">
        <v>25.274228999999998</v>
      </c>
      <c r="C217">
        <f t="shared" si="5"/>
        <v>8.1309512673092741E-4</v>
      </c>
    </row>
    <row r="218" spans="1:3" x14ac:dyDescent="0.35">
      <c r="A218" s="1">
        <v>41225</v>
      </c>
      <c r="B218">
        <v>25.212603000000001</v>
      </c>
      <c r="C218">
        <f t="shared" si="5"/>
        <v>-2.4412714430796355E-3</v>
      </c>
    </row>
    <row r="219" spans="1:3" x14ac:dyDescent="0.35">
      <c r="A219" s="1">
        <v>41226</v>
      </c>
      <c r="B219">
        <v>24.877074</v>
      </c>
      <c r="C219">
        <f t="shared" si="5"/>
        <v>-1.3397332093727302E-2</v>
      </c>
    </row>
    <row r="220" spans="1:3" x14ac:dyDescent="0.35">
      <c r="A220" s="1">
        <v>41227</v>
      </c>
      <c r="B220">
        <v>24.746970000000001</v>
      </c>
      <c r="C220">
        <f t="shared" si="5"/>
        <v>-5.2435991756034873E-3</v>
      </c>
    </row>
    <row r="221" spans="1:3" x14ac:dyDescent="0.35">
      <c r="A221" s="1">
        <v>41228</v>
      </c>
      <c r="B221">
        <v>24.479917</v>
      </c>
      <c r="C221">
        <f t="shared" si="5"/>
        <v>-1.0849990162314182E-2</v>
      </c>
    </row>
    <row r="222" spans="1:3" x14ac:dyDescent="0.35">
      <c r="A222" s="1">
        <v>41229</v>
      </c>
      <c r="B222">
        <v>24.521000999999998</v>
      </c>
      <c r="C222">
        <f t="shared" si="5"/>
        <v>1.6768669365316311E-3</v>
      </c>
    </row>
    <row r="223" spans="1:3" x14ac:dyDescent="0.35">
      <c r="A223" s="1">
        <v>41232</v>
      </c>
      <c r="B223">
        <v>25.685082000000001</v>
      </c>
      <c r="C223">
        <f t="shared" si="5"/>
        <v>4.6380422386921735E-2</v>
      </c>
    </row>
    <row r="224" spans="1:3" x14ac:dyDescent="0.35">
      <c r="A224" s="1">
        <v>41233</v>
      </c>
      <c r="B224">
        <v>24.842835000000001</v>
      </c>
      <c r="C224">
        <f t="shared" si="5"/>
        <v>-3.3340975451276962E-2</v>
      </c>
    </row>
    <row r="225" spans="1:3" x14ac:dyDescent="0.35">
      <c r="A225" s="1">
        <v>41234</v>
      </c>
      <c r="B225">
        <v>24.541543999999998</v>
      </c>
      <c r="C225">
        <f t="shared" si="5"/>
        <v>-1.2202025998735712E-2</v>
      </c>
    </row>
    <row r="226" spans="1:3" x14ac:dyDescent="0.35">
      <c r="A226" s="1">
        <v>41236</v>
      </c>
      <c r="B226">
        <v>25.253686999999999</v>
      </c>
      <c r="C226">
        <f t="shared" si="5"/>
        <v>2.8604809874553175E-2</v>
      </c>
    </row>
    <row r="227" spans="1:3" x14ac:dyDescent="0.35">
      <c r="A227" s="1">
        <v>41239</v>
      </c>
      <c r="B227">
        <v>25.657691</v>
      </c>
      <c r="C227">
        <f t="shared" si="5"/>
        <v>1.5871205863619394E-2</v>
      </c>
    </row>
    <row r="228" spans="1:3" x14ac:dyDescent="0.35">
      <c r="A228" s="1">
        <v>41240</v>
      </c>
      <c r="B228">
        <v>25.568674000000001</v>
      </c>
      <c r="C228">
        <f t="shared" si="5"/>
        <v>-3.475440414352219E-3</v>
      </c>
    </row>
    <row r="229" spans="1:3" x14ac:dyDescent="0.35">
      <c r="A229" s="1">
        <v>41241</v>
      </c>
      <c r="B229">
        <v>26.000067999999999</v>
      </c>
      <c r="C229">
        <f t="shared" si="5"/>
        <v>1.6731223089914652E-2</v>
      </c>
    </row>
    <row r="230" spans="1:3" x14ac:dyDescent="0.35">
      <c r="A230" s="1">
        <v>41242</v>
      </c>
      <c r="B230">
        <v>26.253426000000001</v>
      </c>
      <c r="C230">
        <f t="shared" si="5"/>
        <v>9.6973414044214737E-3</v>
      </c>
    </row>
    <row r="231" spans="1:3" x14ac:dyDescent="0.35">
      <c r="A231" s="1">
        <v>41243</v>
      </c>
      <c r="B231">
        <v>26.219189</v>
      </c>
      <c r="C231">
        <f t="shared" si="5"/>
        <v>-1.3049475372433187E-3</v>
      </c>
    </row>
    <row r="232" spans="1:3" x14ac:dyDescent="0.35">
      <c r="A232" s="1">
        <v>41246</v>
      </c>
      <c r="B232">
        <v>25.965831000000001</v>
      </c>
      <c r="C232">
        <f t="shared" si="5"/>
        <v>-9.7100658641040664E-3</v>
      </c>
    </row>
    <row r="233" spans="1:3" x14ac:dyDescent="0.35">
      <c r="A233" s="1">
        <v>41247</v>
      </c>
      <c r="B233">
        <v>26.109628000000001</v>
      </c>
      <c r="C233">
        <f t="shared" si="5"/>
        <v>5.5226537890071493E-3</v>
      </c>
    </row>
    <row r="234" spans="1:3" x14ac:dyDescent="0.35">
      <c r="A234" s="1">
        <v>41248</v>
      </c>
      <c r="B234">
        <v>26.472548</v>
      </c>
      <c r="C234">
        <f t="shared" si="5"/>
        <v>1.380413632844985E-2</v>
      </c>
    </row>
    <row r="235" spans="1:3" x14ac:dyDescent="0.35">
      <c r="A235" s="1">
        <v>41249</v>
      </c>
      <c r="B235">
        <v>26.239732</v>
      </c>
      <c r="C235">
        <f t="shared" si="5"/>
        <v>-8.8335209141115444E-3</v>
      </c>
    </row>
    <row r="236" spans="1:3" x14ac:dyDescent="0.35">
      <c r="A236" s="1">
        <v>41250</v>
      </c>
      <c r="B236">
        <v>25.890508000000001</v>
      </c>
      <c r="C236">
        <f t="shared" si="5"/>
        <v>-1.3398335562676073E-2</v>
      </c>
    </row>
    <row r="237" spans="1:3" x14ac:dyDescent="0.35">
      <c r="A237" s="1">
        <v>41253</v>
      </c>
      <c r="B237">
        <v>26.404071999999999</v>
      </c>
      <c r="C237">
        <f t="shared" si="5"/>
        <v>1.9641825635952428E-2</v>
      </c>
    </row>
    <row r="238" spans="1:3" x14ac:dyDescent="0.35">
      <c r="A238" s="1">
        <v>41254</v>
      </c>
      <c r="B238">
        <v>27.18469</v>
      </c>
      <c r="C238">
        <f t="shared" si="5"/>
        <v>2.9135706503057874E-2</v>
      </c>
    </row>
    <row r="239" spans="1:3" x14ac:dyDescent="0.35">
      <c r="A239" s="1">
        <v>41255</v>
      </c>
      <c r="B239">
        <v>27.739339999999999</v>
      </c>
      <c r="C239">
        <f t="shared" si="5"/>
        <v>2.0197675060605484E-2</v>
      </c>
    </row>
    <row r="240" spans="1:3" x14ac:dyDescent="0.35">
      <c r="A240" s="1">
        <v>41256</v>
      </c>
      <c r="B240">
        <v>27.253166</v>
      </c>
      <c r="C240">
        <f t="shared" si="5"/>
        <v>-1.768192439932335E-2</v>
      </c>
    </row>
    <row r="241" spans="1:3" x14ac:dyDescent="0.35">
      <c r="A241" s="1">
        <v>41257</v>
      </c>
      <c r="B241">
        <v>27.287403000000001</v>
      </c>
      <c r="C241">
        <f t="shared" si="5"/>
        <v>1.2554692818493507E-3</v>
      </c>
    </row>
    <row r="242" spans="1:3" x14ac:dyDescent="0.35">
      <c r="A242" s="1">
        <v>41260</v>
      </c>
      <c r="B242">
        <v>27.896833000000001</v>
      </c>
      <c r="C242">
        <f t="shared" si="5"/>
        <v>2.2088002710918302E-2</v>
      </c>
    </row>
    <row r="243" spans="1:3" x14ac:dyDescent="0.35">
      <c r="A243" s="1">
        <v>41261</v>
      </c>
      <c r="B243">
        <v>28.341923000000001</v>
      </c>
      <c r="C243">
        <f t="shared" si="5"/>
        <v>1.5828916743474787E-2</v>
      </c>
    </row>
    <row r="244" spans="1:3" x14ac:dyDescent="0.35">
      <c r="A244" s="1">
        <v>41262</v>
      </c>
      <c r="B244">
        <v>27.794119999999999</v>
      </c>
      <c r="C244">
        <f t="shared" si="5"/>
        <v>-1.9517599049293059E-2</v>
      </c>
    </row>
    <row r="245" spans="1:3" x14ac:dyDescent="0.35">
      <c r="A245" s="1">
        <v>41263</v>
      </c>
      <c r="B245">
        <v>28.321380000000001</v>
      </c>
      <c r="C245">
        <f t="shared" si="5"/>
        <v>1.8792508918205997E-2</v>
      </c>
    </row>
    <row r="246" spans="1:3" x14ac:dyDescent="0.35">
      <c r="A246" s="1">
        <v>41264</v>
      </c>
      <c r="B246">
        <v>28.109107000000002</v>
      </c>
      <c r="C246">
        <f t="shared" si="5"/>
        <v>-7.5233800921163533E-3</v>
      </c>
    </row>
    <row r="247" spans="1:3" x14ac:dyDescent="0.35">
      <c r="A247" s="1">
        <v>41267</v>
      </c>
      <c r="B247">
        <v>28.122800999999999</v>
      </c>
      <c r="C247">
        <f t="shared" si="5"/>
        <v>4.8705444142873065E-4</v>
      </c>
    </row>
    <row r="248" spans="1:3" x14ac:dyDescent="0.35">
      <c r="A248" s="1">
        <v>41269</v>
      </c>
      <c r="B248">
        <v>27.999545999999999</v>
      </c>
      <c r="C248">
        <f t="shared" si="5"/>
        <v>-4.3923750431441302E-3</v>
      </c>
    </row>
    <row r="249" spans="1:3" x14ac:dyDescent="0.35">
      <c r="A249" s="1">
        <v>41270</v>
      </c>
      <c r="B249">
        <v>27.896581000000001</v>
      </c>
      <c r="C249">
        <f t="shared" si="5"/>
        <v>-3.6841592428118429E-3</v>
      </c>
    </row>
    <row r="250" spans="1:3" x14ac:dyDescent="0.35">
      <c r="A250" s="1">
        <v>41271</v>
      </c>
      <c r="B250">
        <v>27.340572000000002</v>
      </c>
      <c r="C250">
        <f t="shared" si="5"/>
        <v>-2.0132383711869303E-2</v>
      </c>
    </row>
    <row r="251" spans="1:3" x14ac:dyDescent="0.35">
      <c r="A251" s="1">
        <v>41274</v>
      </c>
      <c r="B251">
        <v>28.102509999999999</v>
      </c>
      <c r="C251">
        <f t="shared" si="5"/>
        <v>2.7487143390624039E-2</v>
      </c>
    </row>
    <row r="252" spans="1:3" x14ac:dyDescent="0.35">
      <c r="A252" s="1">
        <v>41276</v>
      </c>
      <c r="B252">
        <v>28.747755000000002</v>
      </c>
      <c r="C252">
        <f t="shared" si="5"/>
        <v>2.2700781043913241E-2</v>
      </c>
    </row>
    <row r="253" spans="1:3" x14ac:dyDescent="0.35">
      <c r="A253" s="1">
        <v>41277</v>
      </c>
      <c r="B253">
        <v>28.850719999999999</v>
      </c>
      <c r="C253">
        <f t="shared" si="5"/>
        <v>3.5752720772469502E-3</v>
      </c>
    </row>
    <row r="254" spans="1:3" x14ac:dyDescent="0.35">
      <c r="A254" s="1">
        <v>41278</v>
      </c>
      <c r="B254">
        <v>29.420459000000001</v>
      </c>
      <c r="C254">
        <f t="shared" si="5"/>
        <v>1.9555367367990829E-2</v>
      </c>
    </row>
    <row r="255" spans="1:3" x14ac:dyDescent="0.35">
      <c r="A255" s="1">
        <v>41281</v>
      </c>
      <c r="B255">
        <v>29.207666</v>
      </c>
      <c r="C255">
        <f t="shared" si="5"/>
        <v>-7.2591076184039417E-3</v>
      </c>
    </row>
    <row r="256" spans="1:3" x14ac:dyDescent="0.35">
      <c r="A256" s="1">
        <v>41282</v>
      </c>
      <c r="B256">
        <v>28.974277000000001</v>
      </c>
      <c r="C256">
        <f t="shared" si="5"/>
        <v>-8.0227726955287484E-3</v>
      </c>
    </row>
    <row r="257" spans="1:3" x14ac:dyDescent="0.35">
      <c r="A257" s="1">
        <v>41283</v>
      </c>
      <c r="B257">
        <v>29.756810000000002</v>
      </c>
      <c r="C257">
        <f t="shared" si="5"/>
        <v>2.6649576990127433E-2</v>
      </c>
    </row>
    <row r="258" spans="1:3" x14ac:dyDescent="0.35">
      <c r="A258" s="1">
        <v>41284</v>
      </c>
      <c r="B258">
        <v>29.976468000000001</v>
      </c>
      <c r="C258">
        <f t="shared" si="5"/>
        <v>7.3546605001793943E-3</v>
      </c>
    </row>
    <row r="259" spans="1:3" x14ac:dyDescent="0.35">
      <c r="A259" s="1">
        <v>41285</v>
      </c>
      <c r="B259">
        <v>29.811726</v>
      </c>
      <c r="C259">
        <f t="shared" si="5"/>
        <v>-5.5108678121209582E-3</v>
      </c>
    </row>
    <row r="260" spans="1:3" x14ac:dyDescent="0.35">
      <c r="A260" s="1">
        <v>41288</v>
      </c>
      <c r="B260">
        <v>29.887231</v>
      </c>
      <c r="C260">
        <f t="shared" ref="C260:C323" si="6">LN(B260/B259)</f>
        <v>2.5295262783204299E-3</v>
      </c>
    </row>
    <row r="261" spans="1:3" x14ac:dyDescent="0.35">
      <c r="A261" s="1">
        <v>41289</v>
      </c>
      <c r="B261">
        <v>29.681301999999999</v>
      </c>
      <c r="C261">
        <f t="shared" si="6"/>
        <v>-6.9140470641653783E-3</v>
      </c>
    </row>
    <row r="262" spans="1:3" x14ac:dyDescent="0.35">
      <c r="A262" s="1">
        <v>41290</v>
      </c>
      <c r="B262">
        <v>29.550879999999999</v>
      </c>
      <c r="C262">
        <f t="shared" si="6"/>
        <v>-4.4037618190069568E-3</v>
      </c>
    </row>
    <row r="263" spans="1:3" x14ac:dyDescent="0.35">
      <c r="A263" s="1">
        <v>41291</v>
      </c>
      <c r="B263">
        <v>30.113754</v>
      </c>
      <c r="C263">
        <f t="shared" si="6"/>
        <v>1.8868487466994058E-2</v>
      </c>
    </row>
    <row r="264" spans="1:3" x14ac:dyDescent="0.35">
      <c r="A264" s="1">
        <v>41292</v>
      </c>
      <c r="B264">
        <v>30.305955000000001</v>
      </c>
      <c r="C264">
        <f t="shared" si="6"/>
        <v>6.3622169488581765E-3</v>
      </c>
    </row>
    <row r="265" spans="1:3" x14ac:dyDescent="0.35">
      <c r="A265" s="1">
        <v>41296</v>
      </c>
      <c r="B265">
        <v>30.642306000000001</v>
      </c>
      <c r="C265">
        <f t="shared" si="6"/>
        <v>1.1037375278638137E-2</v>
      </c>
    </row>
    <row r="266" spans="1:3" x14ac:dyDescent="0.35">
      <c r="A266" s="1">
        <v>41297</v>
      </c>
      <c r="B266">
        <v>30.408919999999998</v>
      </c>
      <c r="C266">
        <f t="shared" si="6"/>
        <v>-7.6456167117527046E-3</v>
      </c>
    </row>
    <row r="267" spans="1:3" x14ac:dyDescent="0.35">
      <c r="A267" s="1">
        <v>41298</v>
      </c>
      <c r="B267">
        <v>30.656036</v>
      </c>
      <c r="C267">
        <f t="shared" si="6"/>
        <v>8.0935896839941703E-3</v>
      </c>
    </row>
    <row r="268" spans="1:3" x14ac:dyDescent="0.35">
      <c r="A268" s="1">
        <v>41299</v>
      </c>
      <c r="B268">
        <v>31.088488999999999</v>
      </c>
      <c r="C268">
        <f t="shared" si="6"/>
        <v>1.4008045944058101E-2</v>
      </c>
    </row>
    <row r="269" spans="1:3" x14ac:dyDescent="0.35">
      <c r="A269" s="1">
        <v>41302</v>
      </c>
      <c r="B269">
        <v>31.012979999999999</v>
      </c>
      <c r="C269">
        <f t="shared" si="6"/>
        <v>-2.4317955251917552E-3</v>
      </c>
    </row>
    <row r="270" spans="1:3" x14ac:dyDescent="0.35">
      <c r="A270" s="1">
        <v>41303</v>
      </c>
      <c r="B270">
        <v>30.642306000000001</v>
      </c>
      <c r="C270">
        <f t="shared" si="6"/>
        <v>-1.2024223391107905E-2</v>
      </c>
    </row>
    <row r="271" spans="1:3" x14ac:dyDescent="0.35">
      <c r="A271" s="1">
        <v>41304</v>
      </c>
      <c r="B271">
        <v>30.477564000000001</v>
      </c>
      <c r="C271">
        <f t="shared" si="6"/>
        <v>-5.3907967722931771E-3</v>
      </c>
    </row>
    <row r="272" spans="1:3" x14ac:dyDescent="0.35">
      <c r="A272" s="1">
        <v>41305</v>
      </c>
      <c r="B272">
        <v>30.738409000000001</v>
      </c>
      <c r="C272">
        <f t="shared" si="6"/>
        <v>8.5221737374628782E-3</v>
      </c>
    </row>
    <row r="273" spans="1:3" x14ac:dyDescent="0.35">
      <c r="A273" s="1">
        <v>41306</v>
      </c>
      <c r="B273">
        <v>31.088488999999999</v>
      </c>
      <c r="C273">
        <f t="shared" si="6"/>
        <v>1.1324641951129926E-2</v>
      </c>
    </row>
    <row r="274" spans="1:3" x14ac:dyDescent="0.35">
      <c r="A274" s="1">
        <v>41309</v>
      </c>
      <c r="B274">
        <v>30.381463</v>
      </c>
      <c r="C274">
        <f t="shared" si="6"/>
        <v>-2.3004969363163125E-2</v>
      </c>
    </row>
    <row r="275" spans="1:3" x14ac:dyDescent="0.35">
      <c r="A275" s="1">
        <v>41310</v>
      </c>
      <c r="B275">
        <v>30.889424000000002</v>
      </c>
      <c r="C275">
        <f t="shared" si="6"/>
        <v>1.6581207255212102E-2</v>
      </c>
    </row>
    <row r="276" spans="1:3" x14ac:dyDescent="0.35">
      <c r="A276" s="1">
        <v>41311</v>
      </c>
      <c r="B276">
        <v>30.951201999999999</v>
      </c>
      <c r="C276">
        <f t="shared" si="6"/>
        <v>1.9979752647067729E-3</v>
      </c>
    </row>
    <row r="277" spans="1:3" x14ac:dyDescent="0.35">
      <c r="A277" s="1">
        <v>41312</v>
      </c>
      <c r="B277">
        <v>30.896287999999998</v>
      </c>
      <c r="C277">
        <f t="shared" si="6"/>
        <v>-1.7757879723360678E-3</v>
      </c>
    </row>
    <row r="278" spans="1:3" x14ac:dyDescent="0.35">
      <c r="A278" s="1">
        <v>41313</v>
      </c>
      <c r="B278">
        <v>30.944337999999998</v>
      </c>
      <c r="C278">
        <f t="shared" si="6"/>
        <v>1.5539949310883639E-3</v>
      </c>
    </row>
    <row r="279" spans="1:3" x14ac:dyDescent="0.35">
      <c r="A279" s="1">
        <v>41316</v>
      </c>
      <c r="B279">
        <v>30.614849</v>
      </c>
      <c r="C279">
        <f t="shared" si="6"/>
        <v>-1.0704889473841763E-2</v>
      </c>
    </row>
    <row r="280" spans="1:3" x14ac:dyDescent="0.35">
      <c r="A280" s="1">
        <v>41317</v>
      </c>
      <c r="B280">
        <v>30.628578999999998</v>
      </c>
      <c r="C280">
        <f t="shared" si="6"/>
        <v>4.4837464780776877E-4</v>
      </c>
    </row>
    <row r="281" spans="1:3" x14ac:dyDescent="0.35">
      <c r="A281" s="1">
        <v>41318</v>
      </c>
      <c r="B281">
        <v>30.717814000000001</v>
      </c>
      <c r="C281">
        <f t="shared" si="6"/>
        <v>2.9092195505978956E-3</v>
      </c>
    </row>
    <row r="282" spans="1:3" x14ac:dyDescent="0.35">
      <c r="A282" s="1">
        <v>41319</v>
      </c>
      <c r="B282">
        <v>30.601120999999999</v>
      </c>
      <c r="C282">
        <f t="shared" si="6"/>
        <v>-3.8061046191383103E-3</v>
      </c>
    </row>
    <row r="283" spans="1:3" x14ac:dyDescent="0.35">
      <c r="A283" s="1">
        <v>41320</v>
      </c>
      <c r="B283">
        <v>29.001735</v>
      </c>
      <c r="C283">
        <f t="shared" si="6"/>
        <v>-5.3680986491172832E-2</v>
      </c>
    </row>
    <row r="284" spans="1:3" x14ac:dyDescent="0.35">
      <c r="A284" s="1">
        <v>41324</v>
      </c>
      <c r="B284">
        <v>29.523423000000001</v>
      </c>
      <c r="C284">
        <f t="shared" si="6"/>
        <v>1.7828292511447987E-2</v>
      </c>
    </row>
    <row r="285" spans="1:3" x14ac:dyDescent="0.35">
      <c r="A285" s="1">
        <v>41325</v>
      </c>
      <c r="B285">
        <v>28.994871</v>
      </c>
      <c r="C285">
        <f t="shared" si="6"/>
        <v>-1.806499601896178E-2</v>
      </c>
    </row>
    <row r="286" spans="1:3" x14ac:dyDescent="0.35">
      <c r="A286" s="1">
        <v>41326</v>
      </c>
      <c r="B286">
        <v>28.576149000000001</v>
      </c>
      <c r="C286">
        <f t="shared" si="6"/>
        <v>-1.4546533429340112E-2</v>
      </c>
    </row>
    <row r="287" spans="1:3" x14ac:dyDescent="0.35">
      <c r="A287" s="1">
        <v>41327</v>
      </c>
      <c r="B287">
        <v>28.692841000000001</v>
      </c>
      <c r="C287">
        <f t="shared" si="6"/>
        <v>4.0752302946791899E-3</v>
      </c>
    </row>
    <row r="288" spans="1:3" x14ac:dyDescent="0.35">
      <c r="A288" s="1">
        <v>41330</v>
      </c>
      <c r="B288">
        <v>28.342759999999998</v>
      </c>
      <c r="C288">
        <f t="shared" si="6"/>
        <v>-1.2276030770676932E-2</v>
      </c>
    </row>
    <row r="289" spans="1:3" x14ac:dyDescent="0.35">
      <c r="A289" s="1">
        <v>41331</v>
      </c>
      <c r="B289">
        <v>28.123104000000001</v>
      </c>
      <c r="C289">
        <f t="shared" si="6"/>
        <v>-7.7801734513605857E-3</v>
      </c>
    </row>
    <row r="290" spans="1:3" x14ac:dyDescent="0.35">
      <c r="A290" s="1">
        <v>41332</v>
      </c>
      <c r="B290">
        <v>28.64479</v>
      </c>
      <c r="C290">
        <f t="shared" si="6"/>
        <v>1.8380131792438463E-2</v>
      </c>
    </row>
    <row r="291" spans="1:3" x14ac:dyDescent="0.35">
      <c r="A291" s="1">
        <v>41333</v>
      </c>
      <c r="B291">
        <v>28.473182000000001</v>
      </c>
      <c r="C291">
        <f t="shared" si="6"/>
        <v>-6.0089148947617124E-3</v>
      </c>
    </row>
    <row r="292" spans="1:3" x14ac:dyDescent="0.35">
      <c r="A292" s="1">
        <v>41334</v>
      </c>
      <c r="B292">
        <v>28.782077999999998</v>
      </c>
      <c r="C292">
        <f t="shared" si="6"/>
        <v>1.0790239954863213E-2</v>
      </c>
    </row>
    <row r="293" spans="1:3" x14ac:dyDescent="0.35">
      <c r="A293" s="1">
        <v>41337</v>
      </c>
      <c r="B293">
        <v>28.850719999999999</v>
      </c>
      <c r="C293">
        <f t="shared" si="6"/>
        <v>2.3820475437296112E-3</v>
      </c>
    </row>
    <row r="294" spans="1:3" x14ac:dyDescent="0.35">
      <c r="A294" s="1">
        <v>41338</v>
      </c>
      <c r="B294">
        <v>29.283173000000001</v>
      </c>
      <c r="C294">
        <f t="shared" si="6"/>
        <v>1.4878101392978075E-2</v>
      </c>
    </row>
    <row r="295" spans="1:3" x14ac:dyDescent="0.35">
      <c r="A295" s="1">
        <v>41339</v>
      </c>
      <c r="B295">
        <v>29.681301999999999</v>
      </c>
      <c r="C295">
        <f t="shared" si="6"/>
        <v>1.350423455342082E-2</v>
      </c>
    </row>
    <row r="296" spans="1:3" x14ac:dyDescent="0.35">
      <c r="A296" s="1">
        <v>41340</v>
      </c>
      <c r="B296">
        <v>29.688168000000001</v>
      </c>
      <c r="C296">
        <f t="shared" si="6"/>
        <v>2.3129733280799564E-4</v>
      </c>
    </row>
    <row r="297" spans="1:3" x14ac:dyDescent="0.35">
      <c r="A297" s="1">
        <v>41341</v>
      </c>
      <c r="B297">
        <v>29.537153</v>
      </c>
      <c r="C297">
        <f t="shared" si="6"/>
        <v>-5.0996879285741589E-3</v>
      </c>
    </row>
    <row r="298" spans="1:3" x14ac:dyDescent="0.35">
      <c r="A298" s="1">
        <v>41344</v>
      </c>
      <c r="B298">
        <v>29.386137999999999</v>
      </c>
      <c r="C298">
        <f t="shared" si="6"/>
        <v>-5.1258281092490567E-3</v>
      </c>
    </row>
    <row r="299" spans="1:3" x14ac:dyDescent="0.35">
      <c r="A299" s="1">
        <v>41345</v>
      </c>
      <c r="B299">
        <v>29.255714000000001</v>
      </c>
      <c r="C299">
        <f t="shared" si="6"/>
        <v>-4.4481615297176803E-3</v>
      </c>
    </row>
    <row r="300" spans="1:3" x14ac:dyDescent="0.35">
      <c r="A300" s="1">
        <v>41346</v>
      </c>
      <c r="B300">
        <v>29.516559000000001</v>
      </c>
      <c r="C300">
        <f t="shared" si="6"/>
        <v>8.8765228705832804E-3</v>
      </c>
    </row>
    <row r="301" spans="1:3" x14ac:dyDescent="0.35">
      <c r="A301" s="1">
        <v>41347</v>
      </c>
      <c r="B301">
        <v>29.736218000000001</v>
      </c>
      <c r="C301">
        <f t="shared" si="6"/>
        <v>7.4143362517489243E-3</v>
      </c>
    </row>
    <row r="302" spans="1:3" x14ac:dyDescent="0.35">
      <c r="A302" s="1">
        <v>41348</v>
      </c>
      <c r="B302">
        <v>29.523423000000001</v>
      </c>
      <c r="C302">
        <f t="shared" si="6"/>
        <v>-7.1818158546078335E-3</v>
      </c>
    </row>
    <row r="303" spans="1:3" x14ac:dyDescent="0.35">
      <c r="A303" s="1">
        <v>41351</v>
      </c>
      <c r="B303">
        <v>29.207666</v>
      </c>
      <c r="C303">
        <f t="shared" si="6"/>
        <v>-1.0752739229803722E-2</v>
      </c>
    </row>
    <row r="304" spans="1:3" x14ac:dyDescent="0.35">
      <c r="A304" s="1">
        <v>41352</v>
      </c>
      <c r="B304">
        <v>28.830127999999998</v>
      </c>
      <c r="C304">
        <f t="shared" si="6"/>
        <v>-1.3010257604639466E-2</v>
      </c>
    </row>
    <row r="305" spans="1:3" x14ac:dyDescent="0.35">
      <c r="A305" s="1">
        <v>41353</v>
      </c>
      <c r="B305">
        <v>29.31063</v>
      </c>
      <c r="C305">
        <f t="shared" si="6"/>
        <v>1.6529297402235309E-2</v>
      </c>
    </row>
    <row r="306" spans="1:3" x14ac:dyDescent="0.35">
      <c r="A306" s="1">
        <v>41354</v>
      </c>
      <c r="B306">
        <v>28.589876</v>
      </c>
      <c r="C306">
        <f t="shared" si="6"/>
        <v>-2.4897579718340047E-2</v>
      </c>
    </row>
    <row r="307" spans="1:3" x14ac:dyDescent="0.35">
      <c r="A307" s="1">
        <v>41355</v>
      </c>
      <c r="B307">
        <v>28.315303</v>
      </c>
      <c r="C307">
        <f t="shared" si="6"/>
        <v>-9.6502685936191712E-3</v>
      </c>
    </row>
    <row r="308" spans="1:3" x14ac:dyDescent="0.35">
      <c r="A308" s="1">
        <v>41358</v>
      </c>
      <c r="B308">
        <v>28.232932000000002</v>
      </c>
      <c r="C308">
        <f t="shared" si="6"/>
        <v>-2.9133025375295183E-3</v>
      </c>
    </row>
    <row r="309" spans="1:3" x14ac:dyDescent="0.35">
      <c r="A309" s="1">
        <v>41359</v>
      </c>
      <c r="B309">
        <v>28.706569999999999</v>
      </c>
      <c r="C309">
        <f t="shared" si="6"/>
        <v>1.6636918415215772E-2</v>
      </c>
    </row>
    <row r="310" spans="1:3" x14ac:dyDescent="0.35">
      <c r="A310" s="1">
        <v>41360</v>
      </c>
      <c r="B310">
        <v>28.891905999999999</v>
      </c>
      <c r="C310">
        <f t="shared" si="6"/>
        <v>6.435470259480958E-3</v>
      </c>
    </row>
    <row r="311" spans="1:3" x14ac:dyDescent="0.35">
      <c r="A311" s="1">
        <v>41361</v>
      </c>
      <c r="B311">
        <v>28.891908999999998</v>
      </c>
      <c r="C311">
        <f t="shared" si="6"/>
        <v>1.0383530407090073E-7</v>
      </c>
    </row>
    <row r="312" spans="1:3" x14ac:dyDescent="0.35">
      <c r="A312" s="1">
        <v>41365</v>
      </c>
      <c r="B312">
        <v>28.175979000000002</v>
      </c>
      <c r="C312">
        <f t="shared" si="6"/>
        <v>-2.5091784084423599E-2</v>
      </c>
    </row>
    <row r="313" spans="1:3" x14ac:dyDescent="0.35">
      <c r="A313" s="1">
        <v>41366</v>
      </c>
      <c r="B313">
        <v>27.990112</v>
      </c>
      <c r="C313">
        <f t="shared" si="6"/>
        <v>-6.618501489972479E-3</v>
      </c>
    </row>
    <row r="314" spans="1:3" x14ac:dyDescent="0.35">
      <c r="A314" s="1">
        <v>41367</v>
      </c>
      <c r="B314">
        <v>27.893736000000001</v>
      </c>
      <c r="C314">
        <f t="shared" si="6"/>
        <v>-3.4491574576696938E-3</v>
      </c>
    </row>
    <row r="315" spans="1:3" x14ac:dyDescent="0.35">
      <c r="A315" s="1">
        <v>41368</v>
      </c>
      <c r="B315">
        <v>28.506409000000001</v>
      </c>
      <c r="C315">
        <f t="shared" si="6"/>
        <v>2.1726791695732856E-2</v>
      </c>
    </row>
    <row r="316" spans="1:3" x14ac:dyDescent="0.35">
      <c r="A316" s="1">
        <v>41369</v>
      </c>
      <c r="B316">
        <v>28.595898999999999</v>
      </c>
      <c r="C316">
        <f t="shared" si="6"/>
        <v>3.134376749354335E-3</v>
      </c>
    </row>
    <row r="317" spans="1:3" x14ac:dyDescent="0.35">
      <c r="A317" s="1">
        <v>41372</v>
      </c>
      <c r="B317">
        <v>28.678505999999999</v>
      </c>
      <c r="C317">
        <f t="shared" si="6"/>
        <v>2.8846063885167444E-3</v>
      </c>
    </row>
    <row r="318" spans="1:3" x14ac:dyDescent="0.35">
      <c r="A318" s="1">
        <v>41373</v>
      </c>
      <c r="B318">
        <v>28.671621999999999</v>
      </c>
      <c r="C318">
        <f t="shared" si="6"/>
        <v>-2.400692125067896E-4</v>
      </c>
    </row>
    <row r="319" spans="1:3" x14ac:dyDescent="0.35">
      <c r="A319" s="1">
        <v>41374</v>
      </c>
      <c r="B319">
        <v>29.091543000000001</v>
      </c>
      <c r="C319">
        <f t="shared" si="6"/>
        <v>1.4539660271123951E-2</v>
      </c>
    </row>
    <row r="320" spans="1:3" x14ac:dyDescent="0.35">
      <c r="A320" s="1">
        <v>41375</v>
      </c>
      <c r="B320">
        <v>30.192972999999999</v>
      </c>
      <c r="C320">
        <f t="shared" si="6"/>
        <v>3.7161701803944881E-2</v>
      </c>
    </row>
    <row r="321" spans="1:3" x14ac:dyDescent="0.35">
      <c r="A321" s="1">
        <v>41376</v>
      </c>
      <c r="B321">
        <v>30.805644000000001</v>
      </c>
      <c r="C321">
        <f t="shared" si="6"/>
        <v>2.0088704758205771E-2</v>
      </c>
    </row>
    <row r="322" spans="1:3" x14ac:dyDescent="0.35">
      <c r="A322" s="1">
        <v>41379</v>
      </c>
      <c r="B322">
        <v>29.628491</v>
      </c>
      <c r="C322">
        <f t="shared" si="6"/>
        <v>-3.8961487769945201E-2</v>
      </c>
    </row>
    <row r="323" spans="1:3" x14ac:dyDescent="0.35">
      <c r="A323" s="1">
        <v>41380</v>
      </c>
      <c r="B323">
        <v>29.869427999999999</v>
      </c>
      <c r="C323">
        <f t="shared" si="6"/>
        <v>8.0990502209898532E-3</v>
      </c>
    </row>
    <row r="324" spans="1:3" x14ac:dyDescent="0.35">
      <c r="A324" s="1">
        <v>41381</v>
      </c>
      <c r="B324">
        <v>29.043355999999999</v>
      </c>
      <c r="C324">
        <f t="shared" ref="C324:C387" si="7">LN(B324/B323)</f>
        <v>-2.8045734378387442E-2</v>
      </c>
    </row>
    <row r="325" spans="1:3" x14ac:dyDescent="0.35">
      <c r="A325" s="1">
        <v>41382</v>
      </c>
      <c r="B325">
        <v>28.795532999999999</v>
      </c>
      <c r="C325">
        <f t="shared" si="7"/>
        <v>-8.5694770724590846E-3</v>
      </c>
    </row>
    <row r="326" spans="1:3" x14ac:dyDescent="0.35">
      <c r="A326" s="1">
        <v>41383</v>
      </c>
      <c r="B326">
        <v>28.912561</v>
      </c>
      <c r="C326">
        <f t="shared" si="7"/>
        <v>4.0558664240879149E-3</v>
      </c>
    </row>
    <row r="327" spans="1:3" x14ac:dyDescent="0.35">
      <c r="A327" s="1">
        <v>41386</v>
      </c>
      <c r="B327">
        <v>28.809301999999999</v>
      </c>
      <c r="C327">
        <f t="shared" si="7"/>
        <v>-3.5778162652002989E-3</v>
      </c>
    </row>
    <row r="328" spans="1:3" x14ac:dyDescent="0.35">
      <c r="A328" s="1">
        <v>41387</v>
      </c>
      <c r="B328">
        <v>29.332481000000001</v>
      </c>
      <c r="C328">
        <f t="shared" si="7"/>
        <v>1.79971474655315E-2</v>
      </c>
    </row>
    <row r="329" spans="1:3" x14ac:dyDescent="0.35">
      <c r="A329" s="1">
        <v>41388</v>
      </c>
      <c r="B329">
        <v>29.497696000000001</v>
      </c>
      <c r="C329">
        <f t="shared" si="7"/>
        <v>5.6166900310052449E-3</v>
      </c>
    </row>
    <row r="330" spans="1:3" x14ac:dyDescent="0.35">
      <c r="A330" s="1">
        <v>41389</v>
      </c>
      <c r="B330">
        <v>29.415087</v>
      </c>
      <c r="C330">
        <f t="shared" si="7"/>
        <v>-2.804452614061603E-3</v>
      </c>
    </row>
    <row r="331" spans="1:3" x14ac:dyDescent="0.35">
      <c r="A331" s="1">
        <v>41390</v>
      </c>
      <c r="B331">
        <v>28.430685</v>
      </c>
      <c r="C331">
        <f t="shared" si="7"/>
        <v>-3.4038686347435176E-2</v>
      </c>
    </row>
    <row r="332" spans="1:3" x14ac:dyDescent="0.35">
      <c r="A332" s="1">
        <v>41393</v>
      </c>
      <c r="B332">
        <v>28.540828000000001</v>
      </c>
      <c r="C332">
        <f t="shared" si="7"/>
        <v>3.8666039016913701E-3</v>
      </c>
    </row>
    <row r="333" spans="1:3" x14ac:dyDescent="0.35">
      <c r="A333" s="1">
        <v>41394</v>
      </c>
      <c r="B333">
        <v>28.527059000000001</v>
      </c>
      <c r="C333">
        <f t="shared" si="7"/>
        <v>-4.8254810160320563E-4</v>
      </c>
    </row>
    <row r="334" spans="1:3" x14ac:dyDescent="0.35">
      <c r="A334" s="1">
        <v>41395</v>
      </c>
      <c r="B334">
        <v>28.437569</v>
      </c>
      <c r="C334">
        <f t="shared" si="7"/>
        <v>-3.1419523575022777E-3</v>
      </c>
    </row>
    <row r="335" spans="1:3" x14ac:dyDescent="0.35">
      <c r="A335" s="1">
        <v>41396</v>
      </c>
      <c r="B335">
        <v>28.554594000000002</v>
      </c>
      <c r="C335">
        <f t="shared" si="7"/>
        <v>4.1067107584441846E-3</v>
      </c>
    </row>
    <row r="336" spans="1:3" x14ac:dyDescent="0.35">
      <c r="A336" s="1">
        <v>41397</v>
      </c>
      <c r="B336">
        <v>28.602782000000001</v>
      </c>
      <c r="C336">
        <f t="shared" si="7"/>
        <v>1.6861519820985556E-3</v>
      </c>
    </row>
    <row r="337" spans="1:3" x14ac:dyDescent="0.35">
      <c r="A337" s="1">
        <v>41400</v>
      </c>
      <c r="B337">
        <v>28.912561</v>
      </c>
      <c r="C337">
        <f t="shared" si="7"/>
        <v>1.0772151547031478E-2</v>
      </c>
    </row>
    <row r="338" spans="1:3" x14ac:dyDescent="0.35">
      <c r="A338" s="1">
        <v>41401</v>
      </c>
      <c r="B338">
        <v>29.187919000000001</v>
      </c>
      <c r="C338">
        <f t="shared" si="7"/>
        <v>9.4787534170367466E-3</v>
      </c>
    </row>
    <row r="339" spans="1:3" x14ac:dyDescent="0.35">
      <c r="A339" s="1">
        <v>41402</v>
      </c>
      <c r="B339">
        <v>29.559650999999999</v>
      </c>
      <c r="C339">
        <f t="shared" si="7"/>
        <v>1.2655398728577036E-2</v>
      </c>
    </row>
    <row r="340" spans="1:3" x14ac:dyDescent="0.35">
      <c r="A340" s="1">
        <v>41403</v>
      </c>
      <c r="B340">
        <v>29.711096999999999</v>
      </c>
      <c r="C340">
        <f t="shared" si="7"/>
        <v>5.1103228725664848E-3</v>
      </c>
    </row>
    <row r="341" spans="1:3" x14ac:dyDescent="0.35">
      <c r="A341" s="1">
        <v>41404</v>
      </c>
      <c r="B341">
        <v>30.034642999999999</v>
      </c>
      <c r="C341">
        <f t="shared" si="7"/>
        <v>1.0830869711032641E-2</v>
      </c>
    </row>
    <row r="342" spans="1:3" x14ac:dyDescent="0.35">
      <c r="A342" s="1">
        <v>41407</v>
      </c>
      <c r="B342">
        <v>29.628491</v>
      </c>
      <c r="C342">
        <f t="shared" si="7"/>
        <v>-1.361504992344411E-2</v>
      </c>
    </row>
    <row r="343" spans="1:3" x14ac:dyDescent="0.35">
      <c r="A343" s="1">
        <v>41408</v>
      </c>
      <c r="B343">
        <v>30.268697</v>
      </c>
      <c r="C343">
        <f t="shared" si="7"/>
        <v>2.137764401187732E-2</v>
      </c>
    </row>
    <row r="344" spans="1:3" x14ac:dyDescent="0.35">
      <c r="A344" s="1">
        <v>41409</v>
      </c>
      <c r="B344">
        <v>31.445851999999999</v>
      </c>
      <c r="C344">
        <f t="shared" si="7"/>
        <v>3.8153006368985012E-2</v>
      </c>
    </row>
    <row r="345" spans="1:3" x14ac:dyDescent="0.35">
      <c r="A345" s="1">
        <v>41410</v>
      </c>
      <c r="B345">
        <v>30.970858</v>
      </c>
      <c r="C345">
        <f t="shared" si="7"/>
        <v>-1.5220384724800928E-2</v>
      </c>
    </row>
    <row r="346" spans="1:3" x14ac:dyDescent="0.35">
      <c r="A346" s="1">
        <v>41411</v>
      </c>
      <c r="B346">
        <v>31.363243000000001</v>
      </c>
      <c r="C346">
        <f t="shared" si="7"/>
        <v>1.2589904294095603E-2</v>
      </c>
    </row>
    <row r="347" spans="1:3" x14ac:dyDescent="0.35">
      <c r="A347" s="1">
        <v>41414</v>
      </c>
      <c r="B347">
        <v>31.900192000000001</v>
      </c>
      <c r="C347">
        <f t="shared" si="7"/>
        <v>1.6975426456111446E-2</v>
      </c>
    </row>
    <row r="348" spans="1:3" x14ac:dyDescent="0.35">
      <c r="A348" s="1">
        <v>41415</v>
      </c>
      <c r="B348">
        <v>32.182431999999999</v>
      </c>
      <c r="C348">
        <f t="shared" si="7"/>
        <v>8.8086850183723402E-3</v>
      </c>
    </row>
    <row r="349" spans="1:3" x14ac:dyDescent="0.35">
      <c r="A349" s="1">
        <v>41416</v>
      </c>
      <c r="B349">
        <v>31.831351000000002</v>
      </c>
      <c r="C349">
        <f t="shared" si="7"/>
        <v>-1.09690289715668E-2</v>
      </c>
    </row>
    <row r="350" spans="1:3" x14ac:dyDescent="0.35">
      <c r="A350" s="1">
        <v>41417</v>
      </c>
      <c r="B350">
        <v>31.487155999999999</v>
      </c>
      <c r="C350">
        <f t="shared" si="7"/>
        <v>-1.0871967979444497E-2</v>
      </c>
    </row>
    <row r="351" spans="1:3" x14ac:dyDescent="0.35">
      <c r="A351" s="1">
        <v>41418</v>
      </c>
      <c r="B351">
        <v>31.383897000000001</v>
      </c>
      <c r="C351">
        <f t="shared" si="7"/>
        <v>-3.2847896740550641E-3</v>
      </c>
    </row>
    <row r="352" spans="1:3" x14ac:dyDescent="0.35">
      <c r="A352" s="1">
        <v>41422</v>
      </c>
      <c r="B352">
        <v>31.962147000000002</v>
      </c>
      <c r="C352">
        <f t="shared" si="7"/>
        <v>1.8257369389135202E-2</v>
      </c>
    </row>
    <row r="353" spans="1:3" x14ac:dyDescent="0.35">
      <c r="A353" s="1">
        <v>41423</v>
      </c>
      <c r="B353">
        <v>31.700558000000001</v>
      </c>
      <c r="C353">
        <f t="shared" si="7"/>
        <v>-8.2180131119328533E-3</v>
      </c>
    </row>
    <row r="354" spans="1:3" x14ac:dyDescent="0.35">
      <c r="A354" s="1">
        <v>41424</v>
      </c>
      <c r="B354">
        <v>31.700558000000001</v>
      </c>
      <c r="C354">
        <f t="shared" si="7"/>
        <v>0</v>
      </c>
    </row>
    <row r="355" spans="1:3" x14ac:dyDescent="0.35">
      <c r="A355" s="1">
        <v>41425</v>
      </c>
      <c r="B355">
        <v>31.287521999999999</v>
      </c>
      <c r="C355">
        <f t="shared" si="7"/>
        <v>-1.3114923338113774E-2</v>
      </c>
    </row>
    <row r="356" spans="1:3" x14ac:dyDescent="0.35">
      <c r="A356" s="1">
        <v>41428</v>
      </c>
      <c r="B356">
        <v>31.328825999999999</v>
      </c>
      <c r="C356">
        <f t="shared" si="7"/>
        <v>1.3192722766499302E-3</v>
      </c>
    </row>
    <row r="357" spans="1:3" x14ac:dyDescent="0.35">
      <c r="A357" s="1">
        <v>41429</v>
      </c>
      <c r="B357">
        <v>31.266867999999999</v>
      </c>
      <c r="C357">
        <f t="shared" si="7"/>
        <v>-1.9796256347608962E-3</v>
      </c>
    </row>
    <row r="358" spans="1:3" x14ac:dyDescent="0.35">
      <c r="A358" s="1">
        <v>41430</v>
      </c>
      <c r="B358">
        <v>30.654197</v>
      </c>
      <c r="C358">
        <f t="shared" si="7"/>
        <v>-1.9789420432186035E-2</v>
      </c>
    </row>
    <row r="359" spans="1:3" x14ac:dyDescent="0.35">
      <c r="A359" s="1">
        <v>41431</v>
      </c>
      <c r="B359">
        <v>30.984628000000001</v>
      </c>
      <c r="C359">
        <f t="shared" si="7"/>
        <v>1.0721624409177058E-2</v>
      </c>
    </row>
    <row r="360" spans="1:3" x14ac:dyDescent="0.35">
      <c r="A360" s="1">
        <v>41432</v>
      </c>
      <c r="B360">
        <v>31.081004</v>
      </c>
      <c r="C360">
        <f t="shared" si="7"/>
        <v>3.1056181772581024E-3</v>
      </c>
    </row>
    <row r="361" spans="1:3" x14ac:dyDescent="0.35">
      <c r="A361" s="1">
        <v>41435</v>
      </c>
      <c r="B361">
        <v>30.791876999999999</v>
      </c>
      <c r="C361">
        <f t="shared" si="7"/>
        <v>-9.3459072805667665E-3</v>
      </c>
    </row>
    <row r="362" spans="1:3" x14ac:dyDescent="0.35">
      <c r="A362" s="1">
        <v>41436</v>
      </c>
      <c r="B362">
        <v>30.564706999999999</v>
      </c>
      <c r="C362">
        <f t="shared" si="7"/>
        <v>-7.404944122611945E-3</v>
      </c>
    </row>
    <row r="363" spans="1:3" x14ac:dyDescent="0.35">
      <c r="A363" s="1">
        <v>41437</v>
      </c>
      <c r="B363">
        <v>30.234278</v>
      </c>
      <c r="C363">
        <f t="shared" si="7"/>
        <v>-1.0869663476487452E-2</v>
      </c>
    </row>
    <row r="364" spans="1:3" x14ac:dyDescent="0.35">
      <c r="A364" s="1">
        <v>41438</v>
      </c>
      <c r="B364">
        <v>30.626662</v>
      </c>
      <c r="C364">
        <f t="shared" si="7"/>
        <v>1.2894622949786175E-2</v>
      </c>
    </row>
    <row r="365" spans="1:3" x14ac:dyDescent="0.35">
      <c r="A365" s="1">
        <v>41439</v>
      </c>
      <c r="B365">
        <v>30.289349000000001</v>
      </c>
      <c r="C365">
        <f t="shared" si="7"/>
        <v>-1.1074804213595716E-2</v>
      </c>
    </row>
    <row r="366" spans="1:3" x14ac:dyDescent="0.35">
      <c r="A366" s="1">
        <v>41442</v>
      </c>
      <c r="B366">
        <v>30.550937999999999</v>
      </c>
      <c r="C366">
        <f t="shared" si="7"/>
        <v>8.5992563440535248E-3</v>
      </c>
    </row>
    <row r="367" spans="1:3" x14ac:dyDescent="0.35">
      <c r="A367" s="1">
        <v>41443</v>
      </c>
      <c r="B367">
        <v>30.840064999999999</v>
      </c>
      <c r="C367">
        <f t="shared" si="7"/>
        <v>9.4192674347328836E-3</v>
      </c>
    </row>
    <row r="368" spans="1:3" x14ac:dyDescent="0.35">
      <c r="A368" s="1">
        <v>41444</v>
      </c>
      <c r="B368">
        <v>29.958919999999999</v>
      </c>
      <c r="C368">
        <f t="shared" si="7"/>
        <v>-2.8987546410120895E-2</v>
      </c>
    </row>
    <row r="369" spans="1:3" x14ac:dyDescent="0.35">
      <c r="A369" s="1">
        <v>41445</v>
      </c>
      <c r="B369">
        <v>29.132846000000001</v>
      </c>
      <c r="C369">
        <f t="shared" si="7"/>
        <v>-2.7960843770502557E-2</v>
      </c>
    </row>
    <row r="370" spans="1:3" x14ac:dyDescent="0.35">
      <c r="A370" s="1">
        <v>41446</v>
      </c>
      <c r="B370">
        <v>29.587185999999999</v>
      </c>
      <c r="C370">
        <f t="shared" si="7"/>
        <v>1.5475096029328696E-2</v>
      </c>
    </row>
    <row r="371" spans="1:3" x14ac:dyDescent="0.35">
      <c r="A371" s="1">
        <v>41449</v>
      </c>
      <c r="B371">
        <v>29.125962999999999</v>
      </c>
      <c r="C371">
        <f t="shared" si="7"/>
        <v>-1.5711386477079724E-2</v>
      </c>
    </row>
    <row r="372" spans="1:3" x14ac:dyDescent="0.35">
      <c r="A372" s="1">
        <v>41450</v>
      </c>
      <c r="B372">
        <v>29.242989999999999</v>
      </c>
      <c r="C372">
        <f t="shared" si="7"/>
        <v>4.0099111186784643E-3</v>
      </c>
    </row>
    <row r="373" spans="1:3" x14ac:dyDescent="0.35">
      <c r="A373" s="1">
        <v>41451</v>
      </c>
      <c r="B373">
        <v>29.146615000000001</v>
      </c>
      <c r="C373">
        <f t="shared" si="7"/>
        <v>-3.3011042811075231E-3</v>
      </c>
    </row>
    <row r="374" spans="1:3" x14ac:dyDescent="0.35">
      <c r="A374" s="1">
        <v>41452</v>
      </c>
      <c r="B374">
        <v>29.656026000000001</v>
      </c>
      <c r="C374">
        <f t="shared" si="7"/>
        <v>1.7326560013262833E-2</v>
      </c>
    </row>
    <row r="375" spans="1:3" x14ac:dyDescent="0.35">
      <c r="A375" s="1">
        <v>41453</v>
      </c>
      <c r="B375">
        <v>29.517966999999999</v>
      </c>
      <c r="C375">
        <f t="shared" si="7"/>
        <v>-4.6662137707286578E-3</v>
      </c>
    </row>
    <row r="376" spans="1:3" x14ac:dyDescent="0.35">
      <c r="A376" s="1">
        <v>41456</v>
      </c>
      <c r="B376">
        <v>30.090931000000001</v>
      </c>
      <c r="C376">
        <f t="shared" si="7"/>
        <v>1.922470187806638E-2</v>
      </c>
    </row>
    <row r="377" spans="1:3" x14ac:dyDescent="0.35">
      <c r="A377" s="1">
        <v>41457</v>
      </c>
      <c r="B377">
        <v>29.745771999999999</v>
      </c>
      <c r="C377">
        <f t="shared" si="7"/>
        <v>-1.1536826430193849E-2</v>
      </c>
    </row>
    <row r="378" spans="1:3" x14ac:dyDescent="0.35">
      <c r="A378" s="1">
        <v>41458</v>
      </c>
      <c r="B378">
        <v>29.800996999999999</v>
      </c>
      <c r="C378">
        <f t="shared" si="7"/>
        <v>1.8548450826354488E-3</v>
      </c>
    </row>
    <row r="379" spans="1:3" x14ac:dyDescent="0.35">
      <c r="A379" s="1">
        <v>41460</v>
      </c>
      <c r="B379">
        <v>30.532733</v>
      </c>
      <c r="C379">
        <f t="shared" si="7"/>
        <v>2.4257471919085671E-2</v>
      </c>
    </row>
    <row r="380" spans="1:3" x14ac:dyDescent="0.35">
      <c r="A380" s="1">
        <v>41463</v>
      </c>
      <c r="B380">
        <v>30.622475000000001</v>
      </c>
      <c r="C380">
        <f t="shared" si="7"/>
        <v>2.9348952395640091E-3</v>
      </c>
    </row>
    <row r="381" spans="1:3" x14ac:dyDescent="0.35">
      <c r="A381" s="1">
        <v>41464</v>
      </c>
      <c r="B381">
        <v>30.788150999999999</v>
      </c>
      <c r="C381">
        <f t="shared" si="7"/>
        <v>5.3956916820986399E-3</v>
      </c>
    </row>
    <row r="382" spans="1:3" x14ac:dyDescent="0.35">
      <c r="A382" s="1">
        <v>41465</v>
      </c>
      <c r="B382">
        <v>31.278276999999999</v>
      </c>
      <c r="C382">
        <f t="shared" si="7"/>
        <v>1.5793922871481125E-2</v>
      </c>
    </row>
    <row r="383" spans="1:3" x14ac:dyDescent="0.35">
      <c r="A383" s="1">
        <v>41466</v>
      </c>
      <c r="B383">
        <v>31.561305000000001</v>
      </c>
      <c r="C383">
        <f t="shared" si="7"/>
        <v>9.0080138929046517E-3</v>
      </c>
    </row>
    <row r="384" spans="1:3" x14ac:dyDescent="0.35">
      <c r="A384" s="1">
        <v>41467</v>
      </c>
      <c r="B384">
        <v>31.582017</v>
      </c>
      <c r="C384">
        <f t="shared" si="7"/>
        <v>6.5603139292652623E-4</v>
      </c>
    </row>
    <row r="385" spans="1:3" x14ac:dyDescent="0.35">
      <c r="A385" s="1">
        <v>41470</v>
      </c>
      <c r="B385">
        <v>31.830532000000002</v>
      </c>
      <c r="C385">
        <f t="shared" si="7"/>
        <v>7.8380786207415953E-3</v>
      </c>
    </row>
    <row r="386" spans="1:3" x14ac:dyDescent="0.35">
      <c r="A386" s="1">
        <v>41471</v>
      </c>
      <c r="B386">
        <v>31.692467000000001</v>
      </c>
      <c r="C386">
        <f t="shared" si="7"/>
        <v>-4.3469363719628069E-3</v>
      </c>
    </row>
    <row r="387" spans="1:3" x14ac:dyDescent="0.35">
      <c r="A387" s="1">
        <v>41472</v>
      </c>
      <c r="B387">
        <v>31.485372000000002</v>
      </c>
      <c r="C387">
        <f t="shared" si="7"/>
        <v>-6.555961553405854E-3</v>
      </c>
    </row>
    <row r="388" spans="1:3" x14ac:dyDescent="0.35">
      <c r="A388" s="1">
        <v>41473</v>
      </c>
      <c r="B388">
        <v>31.685563999999999</v>
      </c>
      <c r="C388">
        <f t="shared" ref="C388:C451" si="8">LN(B388/B387)</f>
        <v>6.338125817003732E-3</v>
      </c>
    </row>
    <row r="389" spans="1:3" x14ac:dyDescent="0.35">
      <c r="A389" s="1">
        <v>41474</v>
      </c>
      <c r="B389">
        <v>31.892658999999998</v>
      </c>
      <c r="C389">
        <f t="shared" si="8"/>
        <v>6.5146750780554529E-3</v>
      </c>
    </row>
    <row r="390" spans="1:3" x14ac:dyDescent="0.35">
      <c r="A390" s="1">
        <v>41477</v>
      </c>
      <c r="B390">
        <v>32.306849</v>
      </c>
      <c r="C390">
        <f t="shared" si="8"/>
        <v>1.2903393178213526E-2</v>
      </c>
    </row>
    <row r="391" spans="1:3" x14ac:dyDescent="0.35">
      <c r="A391" s="1">
        <v>41478</v>
      </c>
      <c r="B391">
        <v>32.079045999999998</v>
      </c>
      <c r="C391">
        <f t="shared" si="8"/>
        <v>-7.0762066927392477E-3</v>
      </c>
    </row>
    <row r="392" spans="1:3" x14ac:dyDescent="0.35">
      <c r="A392" s="1">
        <v>41479</v>
      </c>
      <c r="B392">
        <v>32.279237999999999</v>
      </c>
      <c r="C392">
        <f t="shared" si="8"/>
        <v>6.2211927736552236E-3</v>
      </c>
    </row>
    <row r="393" spans="1:3" x14ac:dyDescent="0.35">
      <c r="A393" s="1">
        <v>41480</v>
      </c>
      <c r="B393">
        <v>32.210203999999997</v>
      </c>
      <c r="C393">
        <f t="shared" si="8"/>
        <v>-2.1409404152957184E-3</v>
      </c>
    </row>
    <row r="394" spans="1:3" x14ac:dyDescent="0.35">
      <c r="A394" s="1">
        <v>41481</v>
      </c>
      <c r="B394">
        <v>31.478469</v>
      </c>
      <c r="C394">
        <f t="shared" si="8"/>
        <v>-2.2979508446710737E-2</v>
      </c>
    </row>
    <row r="395" spans="1:3" x14ac:dyDescent="0.35">
      <c r="A395" s="1">
        <v>41484</v>
      </c>
      <c r="B395">
        <v>31.298984999999998</v>
      </c>
      <c r="C395">
        <f t="shared" si="8"/>
        <v>-5.7181194078725715E-3</v>
      </c>
    </row>
    <row r="396" spans="1:3" x14ac:dyDescent="0.35">
      <c r="A396" s="1">
        <v>41485</v>
      </c>
      <c r="B396">
        <v>30.960732</v>
      </c>
      <c r="C396">
        <f t="shared" si="8"/>
        <v>-1.0865977052410776E-2</v>
      </c>
    </row>
    <row r="397" spans="1:3" x14ac:dyDescent="0.35">
      <c r="A397" s="1">
        <v>41486</v>
      </c>
      <c r="B397">
        <v>30.877893</v>
      </c>
      <c r="C397">
        <f t="shared" si="8"/>
        <v>-2.679200889487217E-3</v>
      </c>
    </row>
    <row r="398" spans="1:3" x14ac:dyDescent="0.35">
      <c r="A398" s="1">
        <v>41487</v>
      </c>
      <c r="B398">
        <v>31.782209000000002</v>
      </c>
      <c r="C398">
        <f t="shared" si="8"/>
        <v>2.8866176854767923E-2</v>
      </c>
    </row>
    <row r="399" spans="1:3" x14ac:dyDescent="0.35">
      <c r="A399" s="1">
        <v>41488</v>
      </c>
      <c r="B399">
        <v>32.016914999999997</v>
      </c>
      <c r="C399">
        <f t="shared" si="8"/>
        <v>7.3576890751038239E-3</v>
      </c>
    </row>
    <row r="400" spans="1:3" x14ac:dyDescent="0.35">
      <c r="A400" s="1">
        <v>41491</v>
      </c>
      <c r="B400">
        <v>31.713175</v>
      </c>
      <c r="C400">
        <f t="shared" si="8"/>
        <v>-9.5321472121216392E-3</v>
      </c>
    </row>
    <row r="401" spans="1:3" x14ac:dyDescent="0.35">
      <c r="A401" s="1">
        <v>41492</v>
      </c>
      <c r="B401">
        <v>31.809819999999998</v>
      </c>
      <c r="C401">
        <f t="shared" si="8"/>
        <v>3.0428374659767308E-3</v>
      </c>
    </row>
    <row r="402" spans="1:3" x14ac:dyDescent="0.35">
      <c r="A402" s="1">
        <v>41493</v>
      </c>
      <c r="B402">
        <v>31.947883999999998</v>
      </c>
      <c r="C402">
        <f t="shared" si="8"/>
        <v>4.3309030012203265E-3</v>
      </c>
    </row>
    <row r="403" spans="1:3" x14ac:dyDescent="0.35">
      <c r="A403" s="1">
        <v>41494</v>
      </c>
      <c r="B403">
        <v>31.651046999999998</v>
      </c>
      <c r="C403">
        <f t="shared" si="8"/>
        <v>-9.3347215365823383E-3</v>
      </c>
    </row>
    <row r="404" spans="1:3" x14ac:dyDescent="0.35">
      <c r="A404" s="1">
        <v>41495</v>
      </c>
      <c r="B404">
        <v>31.906465000000001</v>
      </c>
      <c r="C404">
        <f t="shared" si="8"/>
        <v>8.0374252221547485E-3</v>
      </c>
    </row>
    <row r="405" spans="1:3" x14ac:dyDescent="0.35">
      <c r="A405" s="1">
        <v>41498</v>
      </c>
      <c r="B405">
        <v>32.065237000000003</v>
      </c>
      <c r="C405">
        <f t="shared" si="8"/>
        <v>4.9638299761517023E-3</v>
      </c>
    </row>
    <row r="406" spans="1:3" x14ac:dyDescent="0.35">
      <c r="A406" s="1">
        <v>41499</v>
      </c>
      <c r="B406">
        <v>32.389688</v>
      </c>
      <c r="C406">
        <f t="shared" si="8"/>
        <v>1.006761672412697E-2</v>
      </c>
    </row>
    <row r="407" spans="1:3" x14ac:dyDescent="0.35">
      <c r="A407" s="1">
        <v>41500</v>
      </c>
      <c r="B407">
        <v>32.106656999999998</v>
      </c>
      <c r="C407">
        <f t="shared" si="8"/>
        <v>-8.7767087215673521E-3</v>
      </c>
    </row>
    <row r="408" spans="1:3" x14ac:dyDescent="0.35">
      <c r="A408" s="1">
        <v>41501</v>
      </c>
      <c r="B408">
        <v>32.417299</v>
      </c>
      <c r="C408">
        <f t="shared" si="8"/>
        <v>9.6288082543117132E-3</v>
      </c>
    </row>
    <row r="409" spans="1:3" x14ac:dyDescent="0.35">
      <c r="A409" s="1">
        <v>41502</v>
      </c>
      <c r="B409">
        <v>32.299945999999998</v>
      </c>
      <c r="C409">
        <f t="shared" si="8"/>
        <v>-3.6266416663454063E-3</v>
      </c>
    </row>
    <row r="410" spans="1:3" x14ac:dyDescent="0.35">
      <c r="A410" s="1">
        <v>41505</v>
      </c>
      <c r="B410">
        <v>32.058334000000002</v>
      </c>
      <c r="C410">
        <f t="shared" si="8"/>
        <v>-7.5083776349139444E-3</v>
      </c>
    </row>
    <row r="411" spans="1:3" x14ac:dyDescent="0.35">
      <c r="A411" s="1">
        <v>41506</v>
      </c>
      <c r="B411">
        <v>32.465622000000003</v>
      </c>
      <c r="C411">
        <f t="shared" si="8"/>
        <v>1.2624564105652485E-2</v>
      </c>
    </row>
    <row r="412" spans="1:3" x14ac:dyDescent="0.35">
      <c r="A412" s="1">
        <v>41507</v>
      </c>
      <c r="B412">
        <v>32.368977000000001</v>
      </c>
      <c r="C412">
        <f t="shared" si="8"/>
        <v>-2.9812807689919914E-3</v>
      </c>
    </row>
    <row r="413" spans="1:3" x14ac:dyDescent="0.35">
      <c r="A413" s="1">
        <v>41508</v>
      </c>
      <c r="B413">
        <v>33.114521000000003</v>
      </c>
      <c r="C413">
        <f t="shared" si="8"/>
        <v>2.2771422985919221E-2</v>
      </c>
    </row>
    <row r="414" spans="1:3" x14ac:dyDescent="0.35">
      <c r="A414" s="1">
        <v>41509</v>
      </c>
      <c r="B414">
        <v>32.914327999999998</v>
      </c>
      <c r="C414">
        <f t="shared" si="8"/>
        <v>-6.0638226004339508E-3</v>
      </c>
    </row>
    <row r="415" spans="1:3" x14ac:dyDescent="0.35">
      <c r="A415" s="1">
        <v>41512</v>
      </c>
      <c r="B415">
        <v>32.859102999999998</v>
      </c>
      <c r="C415">
        <f t="shared" si="8"/>
        <v>-1.6792498775781996E-3</v>
      </c>
    </row>
    <row r="416" spans="1:3" x14ac:dyDescent="0.35">
      <c r="A416" s="1">
        <v>41513</v>
      </c>
      <c r="B416">
        <v>32.424202000000001</v>
      </c>
      <c r="C416">
        <f t="shared" si="8"/>
        <v>-1.3323695350519065E-2</v>
      </c>
    </row>
    <row r="417" spans="1:3" x14ac:dyDescent="0.35">
      <c r="A417" s="1">
        <v>41514</v>
      </c>
      <c r="B417">
        <v>32.265428999999997</v>
      </c>
      <c r="C417">
        <f t="shared" si="8"/>
        <v>-4.9087718189828348E-3</v>
      </c>
    </row>
    <row r="418" spans="1:3" x14ac:dyDescent="0.35">
      <c r="A418" s="1">
        <v>41515</v>
      </c>
      <c r="B418">
        <v>32.306849</v>
      </c>
      <c r="C418">
        <f t="shared" si="8"/>
        <v>1.2829036535121324E-3</v>
      </c>
    </row>
    <row r="419" spans="1:3" x14ac:dyDescent="0.35">
      <c r="A419" s="1">
        <v>41516</v>
      </c>
      <c r="B419">
        <v>32.196399</v>
      </c>
      <c r="C419">
        <f t="shared" si="8"/>
        <v>-3.4246370957235618E-3</v>
      </c>
    </row>
    <row r="420" spans="1:3" x14ac:dyDescent="0.35">
      <c r="A420" s="1">
        <v>41520</v>
      </c>
      <c r="B420">
        <v>32.396591000000001</v>
      </c>
      <c r="C420">
        <f t="shared" si="8"/>
        <v>6.19858721477604E-3</v>
      </c>
    </row>
    <row r="421" spans="1:3" x14ac:dyDescent="0.35">
      <c r="A421" s="1">
        <v>41521</v>
      </c>
      <c r="B421">
        <v>33.045490000000001</v>
      </c>
      <c r="C421">
        <f t="shared" si="8"/>
        <v>1.983189586366214E-2</v>
      </c>
    </row>
    <row r="422" spans="1:3" x14ac:dyDescent="0.35">
      <c r="A422" s="1">
        <v>41522</v>
      </c>
      <c r="B422">
        <v>32.914327999999998</v>
      </c>
      <c r="C422">
        <f t="shared" si="8"/>
        <v>-3.9770325891466353E-3</v>
      </c>
    </row>
    <row r="423" spans="1:3" x14ac:dyDescent="0.35">
      <c r="A423" s="1">
        <v>41523</v>
      </c>
      <c r="B423">
        <v>32.741751000000001</v>
      </c>
      <c r="C423">
        <f t="shared" si="8"/>
        <v>-5.2570119957106925E-3</v>
      </c>
    </row>
    <row r="424" spans="1:3" x14ac:dyDescent="0.35">
      <c r="A424" s="1">
        <v>41526</v>
      </c>
      <c r="B424">
        <v>33.100715000000001</v>
      </c>
      <c r="C424">
        <f t="shared" si="8"/>
        <v>1.0903830866064709E-2</v>
      </c>
    </row>
    <row r="425" spans="1:3" x14ac:dyDescent="0.35">
      <c r="A425" s="1">
        <v>41527</v>
      </c>
      <c r="B425">
        <v>33.514904999999999</v>
      </c>
      <c r="C425">
        <f t="shared" si="8"/>
        <v>1.2435381896036539E-2</v>
      </c>
    </row>
    <row r="426" spans="1:3" x14ac:dyDescent="0.35">
      <c r="A426" s="1">
        <v>41528</v>
      </c>
      <c r="B426">
        <v>33.797933</v>
      </c>
      <c r="C426">
        <f t="shared" si="8"/>
        <v>8.409381518636282E-3</v>
      </c>
    </row>
    <row r="427" spans="1:3" x14ac:dyDescent="0.35">
      <c r="A427" s="1">
        <v>41529</v>
      </c>
      <c r="B427">
        <v>33.563226999999998</v>
      </c>
      <c r="C427">
        <f t="shared" si="8"/>
        <v>-6.9686136582865444E-3</v>
      </c>
    </row>
    <row r="428" spans="1:3" x14ac:dyDescent="0.35">
      <c r="A428" s="1">
        <v>41530</v>
      </c>
      <c r="B428">
        <v>33.452776999999998</v>
      </c>
      <c r="C428">
        <f t="shared" si="8"/>
        <v>-3.2962305542569808E-3</v>
      </c>
    </row>
    <row r="429" spans="1:3" x14ac:dyDescent="0.35">
      <c r="A429" s="1">
        <v>41533</v>
      </c>
      <c r="B429">
        <v>33.646062999999998</v>
      </c>
      <c r="C429">
        <f t="shared" si="8"/>
        <v>5.7612481714576736E-3</v>
      </c>
    </row>
    <row r="430" spans="1:3" x14ac:dyDescent="0.35">
      <c r="A430" s="1">
        <v>41534</v>
      </c>
      <c r="B430">
        <v>33.735804999999999</v>
      </c>
      <c r="C430">
        <f t="shared" si="8"/>
        <v>2.66368552031249E-3</v>
      </c>
    </row>
    <row r="431" spans="1:3" x14ac:dyDescent="0.35">
      <c r="A431" s="1">
        <v>41535</v>
      </c>
      <c r="B431">
        <v>34.046447999999998</v>
      </c>
      <c r="C431">
        <f t="shared" si="8"/>
        <v>9.1659737214158255E-3</v>
      </c>
    </row>
    <row r="432" spans="1:3" x14ac:dyDescent="0.35">
      <c r="A432" s="1">
        <v>41536</v>
      </c>
      <c r="B432">
        <v>35.192376000000003</v>
      </c>
      <c r="C432">
        <f t="shared" si="8"/>
        <v>3.3103758262273228E-2</v>
      </c>
    </row>
    <row r="433" spans="1:3" x14ac:dyDescent="0.35">
      <c r="A433" s="1">
        <v>41537</v>
      </c>
      <c r="B433">
        <v>36.000048</v>
      </c>
      <c r="C433">
        <f t="shared" si="8"/>
        <v>2.2690803552792134E-2</v>
      </c>
    </row>
    <row r="434" spans="1:3" x14ac:dyDescent="0.35">
      <c r="A434" s="1">
        <v>41540</v>
      </c>
      <c r="B434">
        <v>35.668694000000002</v>
      </c>
      <c r="C434">
        <f t="shared" si="8"/>
        <v>-9.2468864886579467E-3</v>
      </c>
    </row>
    <row r="435" spans="1:3" x14ac:dyDescent="0.35">
      <c r="A435" s="1">
        <v>41541</v>
      </c>
      <c r="B435">
        <v>35.620370999999999</v>
      </c>
      <c r="C435">
        <f t="shared" si="8"/>
        <v>-1.3556919957100817E-3</v>
      </c>
    </row>
    <row r="436" spans="1:3" x14ac:dyDescent="0.35">
      <c r="A436" s="1">
        <v>41542</v>
      </c>
      <c r="B436">
        <v>35.779144000000002</v>
      </c>
      <c r="C436">
        <f t="shared" si="8"/>
        <v>4.4474605103265929E-3</v>
      </c>
    </row>
    <row r="437" spans="1:3" x14ac:dyDescent="0.35">
      <c r="A437" s="1">
        <v>41543</v>
      </c>
      <c r="B437">
        <v>35.958627999999997</v>
      </c>
      <c r="C437">
        <f t="shared" si="8"/>
        <v>5.003901557149611E-3</v>
      </c>
    </row>
    <row r="438" spans="1:3" x14ac:dyDescent="0.35">
      <c r="A438" s="1">
        <v>41544</v>
      </c>
      <c r="B438">
        <v>35.723382000000001</v>
      </c>
      <c r="C438">
        <f t="shared" si="8"/>
        <v>-6.5636229942495298E-3</v>
      </c>
    </row>
    <row r="439" spans="1:3" x14ac:dyDescent="0.35">
      <c r="A439" s="1">
        <v>41547</v>
      </c>
      <c r="B439">
        <v>35.460456000000001</v>
      </c>
      <c r="C439">
        <f t="shared" si="8"/>
        <v>-7.3872722539671748E-3</v>
      </c>
    </row>
    <row r="440" spans="1:3" x14ac:dyDescent="0.35">
      <c r="A440" s="1">
        <v>41548</v>
      </c>
      <c r="B440">
        <v>35.910195999999999</v>
      </c>
      <c r="C440">
        <f t="shared" si="8"/>
        <v>1.2603106189318617E-2</v>
      </c>
    </row>
    <row r="441" spans="1:3" x14ac:dyDescent="0.35">
      <c r="A441" s="1">
        <v>41549</v>
      </c>
      <c r="B441">
        <v>35.681866999999997</v>
      </c>
      <c r="C441">
        <f t="shared" si="8"/>
        <v>-6.3786337367419225E-3</v>
      </c>
    </row>
    <row r="442" spans="1:3" x14ac:dyDescent="0.35">
      <c r="A442" s="1">
        <v>41550</v>
      </c>
      <c r="B442">
        <v>35.328992</v>
      </c>
      <c r="C442">
        <f t="shared" si="8"/>
        <v>-9.938702605475502E-3</v>
      </c>
    </row>
    <row r="443" spans="1:3" x14ac:dyDescent="0.35">
      <c r="A443" s="1">
        <v>41551</v>
      </c>
      <c r="B443">
        <v>35.827168999999998</v>
      </c>
      <c r="C443">
        <f t="shared" si="8"/>
        <v>1.4002586223586081E-2</v>
      </c>
    </row>
    <row r="444" spans="1:3" x14ac:dyDescent="0.35">
      <c r="A444" s="1">
        <v>41554</v>
      </c>
      <c r="B444">
        <v>35.377426</v>
      </c>
      <c r="C444">
        <f t="shared" si="8"/>
        <v>-1.263258307689814E-2</v>
      </c>
    </row>
    <row r="445" spans="1:3" x14ac:dyDescent="0.35">
      <c r="A445" s="1">
        <v>41555</v>
      </c>
      <c r="B445">
        <v>34.685513</v>
      </c>
      <c r="C445">
        <f t="shared" si="8"/>
        <v>-1.9751826134191838E-2</v>
      </c>
    </row>
    <row r="446" spans="1:3" x14ac:dyDescent="0.35">
      <c r="A446" s="1">
        <v>41556</v>
      </c>
      <c r="B446">
        <v>34.560969999999998</v>
      </c>
      <c r="C446">
        <f t="shared" si="8"/>
        <v>-3.5970963114334811E-3</v>
      </c>
    </row>
    <row r="447" spans="1:3" x14ac:dyDescent="0.35">
      <c r="A447" s="1">
        <v>41557</v>
      </c>
      <c r="B447">
        <v>35.280557999999999</v>
      </c>
      <c r="C447">
        <f t="shared" si="8"/>
        <v>2.0607036668434515E-2</v>
      </c>
    </row>
    <row r="448" spans="1:3" x14ac:dyDescent="0.35">
      <c r="A448" s="1">
        <v>41558</v>
      </c>
      <c r="B448">
        <v>35.605755000000002</v>
      </c>
      <c r="C448">
        <f t="shared" si="8"/>
        <v>9.1752347561773282E-3</v>
      </c>
    </row>
    <row r="449" spans="1:3" x14ac:dyDescent="0.35">
      <c r="A449" s="1">
        <v>41561</v>
      </c>
      <c r="B449">
        <v>35.536565000000003</v>
      </c>
      <c r="C449">
        <f t="shared" si="8"/>
        <v>-1.9451157008903521E-3</v>
      </c>
    </row>
    <row r="450" spans="1:3" x14ac:dyDescent="0.35">
      <c r="A450" s="1">
        <v>41562</v>
      </c>
      <c r="B450">
        <v>35.204448999999997</v>
      </c>
      <c r="C450">
        <f t="shared" si="8"/>
        <v>-9.3896997326271617E-3</v>
      </c>
    </row>
    <row r="451" spans="1:3" x14ac:dyDescent="0.35">
      <c r="A451" s="1">
        <v>41563</v>
      </c>
      <c r="B451">
        <v>35.674948000000001</v>
      </c>
      <c r="C451">
        <f t="shared" si="8"/>
        <v>1.3276239095769976E-2</v>
      </c>
    </row>
    <row r="452" spans="1:3" x14ac:dyDescent="0.35">
      <c r="A452" s="1">
        <v>41564</v>
      </c>
      <c r="B452">
        <v>36.429132000000003</v>
      </c>
      <c r="C452">
        <f t="shared" ref="C452:C515" si="9">LN(B452/B451)</f>
        <v>2.0920078461535214E-2</v>
      </c>
    </row>
    <row r="453" spans="1:3" x14ac:dyDescent="0.35">
      <c r="A453" s="1">
        <v>41565</v>
      </c>
      <c r="B453">
        <v>36.664380000000001</v>
      </c>
      <c r="C453">
        <f t="shared" si="9"/>
        <v>6.4369273232412249E-3</v>
      </c>
    </row>
    <row r="454" spans="1:3" x14ac:dyDescent="0.35">
      <c r="A454" s="1">
        <v>41568</v>
      </c>
      <c r="B454">
        <v>35.972470999999999</v>
      </c>
      <c r="C454">
        <f t="shared" si="9"/>
        <v>-1.9051760059520858E-2</v>
      </c>
    </row>
    <row r="455" spans="1:3" x14ac:dyDescent="0.35">
      <c r="A455" s="1">
        <v>41569</v>
      </c>
      <c r="B455">
        <v>35.301313999999998</v>
      </c>
      <c r="C455">
        <f t="shared" si="9"/>
        <v>-1.8833764441232977E-2</v>
      </c>
    </row>
    <row r="456" spans="1:3" x14ac:dyDescent="0.35">
      <c r="A456" s="1">
        <v>41570</v>
      </c>
      <c r="B456">
        <v>35.045305999999997</v>
      </c>
      <c r="C456">
        <f t="shared" si="9"/>
        <v>-7.2785054975687226E-3</v>
      </c>
    </row>
    <row r="457" spans="1:3" x14ac:dyDescent="0.35">
      <c r="A457" s="1">
        <v>41571</v>
      </c>
      <c r="B457">
        <v>35.370507000000003</v>
      </c>
      <c r="C457">
        <f t="shared" si="9"/>
        <v>9.2366557512378444E-3</v>
      </c>
    </row>
    <row r="458" spans="1:3" x14ac:dyDescent="0.35">
      <c r="A458" s="1">
        <v>41572</v>
      </c>
      <c r="B458">
        <v>35.88944</v>
      </c>
      <c r="C458">
        <f t="shared" si="9"/>
        <v>1.4564764509520522E-2</v>
      </c>
    </row>
    <row r="459" spans="1:3" x14ac:dyDescent="0.35">
      <c r="A459" s="1">
        <v>41575</v>
      </c>
      <c r="B459">
        <v>35.626514</v>
      </c>
      <c r="C459">
        <f t="shared" si="9"/>
        <v>-7.3529658742823439E-3</v>
      </c>
    </row>
    <row r="460" spans="1:3" x14ac:dyDescent="0.35">
      <c r="A460" s="1">
        <v>41576</v>
      </c>
      <c r="B460">
        <v>35.771816000000001</v>
      </c>
      <c r="C460">
        <f t="shared" si="9"/>
        <v>4.0701848515017347E-3</v>
      </c>
    </row>
    <row r="461" spans="1:3" x14ac:dyDescent="0.35">
      <c r="A461" s="1">
        <v>41577</v>
      </c>
      <c r="B461">
        <v>35.391263000000002</v>
      </c>
      <c r="C461">
        <f t="shared" si="9"/>
        <v>-1.069533901486556E-2</v>
      </c>
    </row>
    <row r="462" spans="1:3" x14ac:dyDescent="0.35">
      <c r="A462" s="1">
        <v>41578</v>
      </c>
      <c r="B462">
        <v>35.121419000000003</v>
      </c>
      <c r="C462">
        <f t="shared" si="9"/>
        <v>-7.6538094893385585E-3</v>
      </c>
    </row>
    <row r="463" spans="1:3" x14ac:dyDescent="0.35">
      <c r="A463" s="1">
        <v>41579</v>
      </c>
      <c r="B463">
        <v>35.356665999999997</v>
      </c>
      <c r="C463">
        <f t="shared" si="9"/>
        <v>6.67577371509483E-3</v>
      </c>
    </row>
    <row r="464" spans="1:3" x14ac:dyDescent="0.35">
      <c r="A464" s="1">
        <v>41582</v>
      </c>
      <c r="B464">
        <v>35.432777999999999</v>
      </c>
      <c r="C464">
        <f t="shared" si="9"/>
        <v>2.1503779385323237E-3</v>
      </c>
    </row>
    <row r="465" spans="1:3" x14ac:dyDescent="0.35">
      <c r="A465" s="1">
        <v>41583</v>
      </c>
      <c r="B465">
        <v>35.432777999999999</v>
      </c>
      <c r="C465">
        <f t="shared" si="9"/>
        <v>0</v>
      </c>
    </row>
    <row r="466" spans="1:3" x14ac:dyDescent="0.35">
      <c r="A466" s="1">
        <v>41584</v>
      </c>
      <c r="B466">
        <v>35.315154</v>
      </c>
      <c r="C466">
        <f t="shared" si="9"/>
        <v>-3.325160327729912E-3</v>
      </c>
    </row>
    <row r="467" spans="1:3" x14ac:dyDescent="0.35">
      <c r="A467" s="1">
        <v>41585</v>
      </c>
      <c r="B467">
        <v>34.630159999999997</v>
      </c>
      <c r="C467">
        <f t="shared" si="9"/>
        <v>-1.9587184929500553E-2</v>
      </c>
    </row>
    <row r="468" spans="1:3" x14ac:dyDescent="0.35">
      <c r="A468" s="1">
        <v>41586</v>
      </c>
      <c r="B468">
        <v>35.135255999999998</v>
      </c>
      <c r="C468">
        <f t="shared" si="9"/>
        <v>1.4480092124388737E-2</v>
      </c>
    </row>
    <row r="469" spans="1:3" x14ac:dyDescent="0.35">
      <c r="A469" s="1">
        <v>41589</v>
      </c>
      <c r="B469">
        <v>35.495049000000002</v>
      </c>
      <c r="C469">
        <f t="shared" si="9"/>
        <v>1.0188151167033073E-2</v>
      </c>
    </row>
    <row r="470" spans="1:3" x14ac:dyDescent="0.35">
      <c r="A470" s="1">
        <v>41590</v>
      </c>
      <c r="B470">
        <v>35.42586</v>
      </c>
      <c r="C470">
        <f t="shared" si="9"/>
        <v>-1.9511600436581897E-3</v>
      </c>
    </row>
    <row r="471" spans="1:3" x14ac:dyDescent="0.35">
      <c r="A471" s="1">
        <v>41591</v>
      </c>
      <c r="B471">
        <v>35.42586</v>
      </c>
      <c r="C471">
        <f t="shared" si="9"/>
        <v>0</v>
      </c>
    </row>
    <row r="472" spans="1:3" x14ac:dyDescent="0.35">
      <c r="A472" s="1">
        <v>41592</v>
      </c>
      <c r="B472">
        <v>34.969197999999999</v>
      </c>
      <c r="C472">
        <f t="shared" si="9"/>
        <v>-1.2974445053944116E-2</v>
      </c>
    </row>
    <row r="473" spans="1:3" x14ac:dyDescent="0.35">
      <c r="A473" s="1">
        <v>41593</v>
      </c>
      <c r="B473">
        <v>38.006689999999999</v>
      </c>
      <c r="C473">
        <f t="shared" si="9"/>
        <v>8.3294579993601375E-2</v>
      </c>
    </row>
    <row r="474" spans="1:3" x14ac:dyDescent="0.35">
      <c r="A474" s="1">
        <v>41596</v>
      </c>
      <c r="B474">
        <v>37.397807999999998</v>
      </c>
      <c r="C474">
        <f t="shared" si="9"/>
        <v>-1.6150103785312262E-2</v>
      </c>
    </row>
    <row r="475" spans="1:3" x14ac:dyDescent="0.35">
      <c r="A475" s="1">
        <v>41597</v>
      </c>
      <c r="B475">
        <v>37.238664999999997</v>
      </c>
      <c r="C475">
        <f t="shared" si="9"/>
        <v>-4.2644898608611304E-3</v>
      </c>
    </row>
    <row r="476" spans="1:3" x14ac:dyDescent="0.35">
      <c r="A476" s="1">
        <v>41598</v>
      </c>
      <c r="B476">
        <v>37.038013999999997</v>
      </c>
      <c r="C476">
        <f t="shared" si="9"/>
        <v>-5.4028125864307606E-3</v>
      </c>
    </row>
    <row r="477" spans="1:3" x14ac:dyDescent="0.35">
      <c r="A477" s="1">
        <v>41599</v>
      </c>
      <c r="B477">
        <v>37.432400999999999</v>
      </c>
      <c r="C477">
        <f t="shared" si="9"/>
        <v>1.0591875635755992E-2</v>
      </c>
    </row>
    <row r="478" spans="1:3" x14ac:dyDescent="0.35">
      <c r="A478" s="1">
        <v>41600</v>
      </c>
      <c r="B478">
        <v>37.259425</v>
      </c>
      <c r="C478">
        <f t="shared" si="9"/>
        <v>-4.6317333100696339E-3</v>
      </c>
    </row>
    <row r="479" spans="1:3" x14ac:dyDescent="0.35">
      <c r="A479" s="1">
        <v>41603</v>
      </c>
      <c r="B479">
        <v>36.747410000000002</v>
      </c>
      <c r="C479">
        <f t="shared" si="9"/>
        <v>-1.3837185970794762E-2</v>
      </c>
    </row>
    <row r="480" spans="1:3" x14ac:dyDescent="0.35">
      <c r="A480" s="1">
        <v>41604</v>
      </c>
      <c r="B480">
        <v>37.121040999999998</v>
      </c>
      <c r="C480">
        <f t="shared" si="9"/>
        <v>1.0116204720997437E-2</v>
      </c>
    </row>
    <row r="481" spans="1:3" x14ac:dyDescent="0.35">
      <c r="A481" s="1">
        <v>41605</v>
      </c>
      <c r="B481">
        <v>37.231746000000001</v>
      </c>
      <c r="C481">
        <f t="shared" si="9"/>
        <v>2.9778327423358219E-3</v>
      </c>
    </row>
    <row r="482" spans="1:3" x14ac:dyDescent="0.35">
      <c r="A482" s="1">
        <v>41607</v>
      </c>
      <c r="B482">
        <v>37.065688999999999</v>
      </c>
      <c r="C482">
        <f t="shared" si="9"/>
        <v>-4.4700675468977991E-3</v>
      </c>
    </row>
    <row r="483" spans="1:3" x14ac:dyDescent="0.35">
      <c r="A483" s="1">
        <v>41610</v>
      </c>
      <c r="B483">
        <v>36.816600000000001</v>
      </c>
      <c r="C483">
        <f t="shared" si="9"/>
        <v>-6.7428864789703963E-3</v>
      </c>
    </row>
    <row r="484" spans="1:3" x14ac:dyDescent="0.35">
      <c r="A484" s="1">
        <v>41611</v>
      </c>
      <c r="B484">
        <v>36.622864</v>
      </c>
      <c r="C484">
        <f t="shared" si="9"/>
        <v>-5.2760856048774847E-3</v>
      </c>
    </row>
    <row r="485" spans="1:3" x14ac:dyDescent="0.35">
      <c r="A485" s="1">
        <v>41612</v>
      </c>
      <c r="B485">
        <v>37.072606999999998</v>
      </c>
      <c r="C485">
        <f t="shared" si="9"/>
        <v>1.2205596281956737E-2</v>
      </c>
    </row>
    <row r="486" spans="1:3" x14ac:dyDescent="0.35">
      <c r="A486" s="1">
        <v>41613</v>
      </c>
      <c r="B486">
        <v>37.017254999999999</v>
      </c>
      <c r="C486">
        <f t="shared" si="9"/>
        <v>-1.4941858117699842E-3</v>
      </c>
    </row>
    <row r="487" spans="1:3" x14ac:dyDescent="0.35">
      <c r="A487" s="1">
        <v>41614</v>
      </c>
      <c r="B487">
        <v>37.937496000000003</v>
      </c>
      <c r="C487">
        <f t="shared" si="9"/>
        <v>2.4555808095557782E-2</v>
      </c>
    </row>
    <row r="488" spans="1:3" x14ac:dyDescent="0.35">
      <c r="A488" s="1">
        <v>41617</v>
      </c>
      <c r="B488">
        <v>38.096635999999997</v>
      </c>
      <c r="C488">
        <f t="shared" si="9"/>
        <v>4.1860208881208992E-3</v>
      </c>
    </row>
    <row r="489" spans="1:3" x14ac:dyDescent="0.35">
      <c r="A489" s="1">
        <v>41618</v>
      </c>
      <c r="B489">
        <v>38.290371</v>
      </c>
      <c r="C489">
        <f t="shared" si="9"/>
        <v>5.072470384897847E-3</v>
      </c>
    </row>
    <row r="490" spans="1:3" x14ac:dyDescent="0.35">
      <c r="A490" s="1">
        <v>41619</v>
      </c>
      <c r="B490">
        <v>37.944414999999999</v>
      </c>
      <c r="C490">
        <f t="shared" si="9"/>
        <v>-9.0761289701196714E-3</v>
      </c>
    </row>
    <row r="491" spans="1:3" x14ac:dyDescent="0.35">
      <c r="A491" s="1">
        <v>41620</v>
      </c>
      <c r="B491">
        <v>38.235019000000001</v>
      </c>
      <c r="C491">
        <f t="shared" si="9"/>
        <v>7.6294977369271927E-3</v>
      </c>
    </row>
    <row r="492" spans="1:3" x14ac:dyDescent="0.35">
      <c r="A492" s="1">
        <v>41621</v>
      </c>
      <c r="B492">
        <v>38.165829000000002</v>
      </c>
      <c r="C492">
        <f t="shared" si="9"/>
        <v>-1.8112369358850345E-3</v>
      </c>
    </row>
    <row r="493" spans="1:3" x14ac:dyDescent="0.35">
      <c r="A493" s="1">
        <v>41624</v>
      </c>
      <c r="B493">
        <v>38.221181999999999</v>
      </c>
      <c r="C493">
        <f t="shared" si="9"/>
        <v>1.4492780634825862E-3</v>
      </c>
    </row>
    <row r="494" spans="1:3" x14ac:dyDescent="0.35">
      <c r="A494" s="1">
        <v>41625</v>
      </c>
      <c r="B494">
        <v>39.003039999999999</v>
      </c>
      <c r="C494">
        <f t="shared" si="9"/>
        <v>2.024972725918979E-2</v>
      </c>
    </row>
    <row r="495" spans="1:3" x14ac:dyDescent="0.35">
      <c r="A495" s="1">
        <v>41626</v>
      </c>
      <c r="B495">
        <v>40.054746999999999</v>
      </c>
      <c r="C495">
        <f t="shared" si="9"/>
        <v>2.660760152231368E-2</v>
      </c>
    </row>
    <row r="496" spans="1:3" x14ac:dyDescent="0.35">
      <c r="A496" s="1">
        <v>41627</v>
      </c>
      <c r="B496">
        <v>39.701872000000002</v>
      </c>
      <c r="C496">
        <f t="shared" si="9"/>
        <v>-8.8488530982261133E-3</v>
      </c>
    </row>
    <row r="497" spans="1:3" x14ac:dyDescent="0.35">
      <c r="A497" s="1">
        <v>41628</v>
      </c>
      <c r="B497">
        <v>39.411268</v>
      </c>
      <c r="C497">
        <f t="shared" si="9"/>
        <v>-7.3465749695364232E-3</v>
      </c>
    </row>
    <row r="498" spans="1:3" x14ac:dyDescent="0.35">
      <c r="A498" s="1">
        <v>41631</v>
      </c>
      <c r="B498">
        <v>39.812576999999997</v>
      </c>
      <c r="C498">
        <f t="shared" si="9"/>
        <v>1.0131102132143079E-2</v>
      </c>
    </row>
    <row r="499" spans="1:3" x14ac:dyDescent="0.35">
      <c r="A499" s="1">
        <v>41632</v>
      </c>
      <c r="B499">
        <v>39.598084999999998</v>
      </c>
      <c r="C499">
        <f t="shared" si="9"/>
        <v>-5.4021088911836703E-3</v>
      </c>
    </row>
    <row r="500" spans="1:3" x14ac:dyDescent="0.35">
      <c r="A500" s="1">
        <v>41634</v>
      </c>
      <c r="B500">
        <v>39.757224000000001</v>
      </c>
      <c r="C500">
        <f t="shared" si="9"/>
        <v>4.010801932176569E-3</v>
      </c>
    </row>
    <row r="501" spans="1:3" x14ac:dyDescent="0.35">
      <c r="A501" s="1">
        <v>41635</v>
      </c>
      <c r="B501">
        <v>39.647649000000001</v>
      </c>
      <c r="C501">
        <f t="shared" si="9"/>
        <v>-2.759907935462832E-3</v>
      </c>
    </row>
    <row r="502" spans="1:3" x14ac:dyDescent="0.35">
      <c r="A502" s="1">
        <v>41638</v>
      </c>
      <c r="B502">
        <v>39.751674000000001</v>
      </c>
      <c r="C502">
        <f t="shared" si="9"/>
        <v>2.6203009191762142E-3</v>
      </c>
    </row>
    <row r="503" spans="1:3" x14ac:dyDescent="0.35">
      <c r="A503" s="1">
        <v>41639</v>
      </c>
      <c r="B503">
        <v>39.661518000000001</v>
      </c>
      <c r="C503">
        <f t="shared" si="9"/>
        <v>-2.2705557215907178E-3</v>
      </c>
    </row>
    <row r="504" spans="1:3" x14ac:dyDescent="0.35">
      <c r="A504" s="1">
        <v>41641</v>
      </c>
      <c r="B504">
        <v>38.981884000000001</v>
      </c>
      <c r="C504">
        <f t="shared" si="9"/>
        <v>-1.728437230992904E-2</v>
      </c>
    </row>
    <row r="505" spans="1:3" x14ac:dyDescent="0.35">
      <c r="A505" s="1">
        <v>41642</v>
      </c>
      <c r="B505">
        <v>39.474274000000001</v>
      </c>
      <c r="C505">
        <f t="shared" si="9"/>
        <v>1.2552143195996318E-2</v>
      </c>
    </row>
    <row r="506" spans="1:3" x14ac:dyDescent="0.35">
      <c r="A506" s="1">
        <v>41645</v>
      </c>
      <c r="B506">
        <v>39.280092000000003</v>
      </c>
      <c r="C506">
        <f t="shared" si="9"/>
        <v>-4.9313429432465243E-3</v>
      </c>
    </row>
    <row r="507" spans="1:3" x14ac:dyDescent="0.35">
      <c r="A507" s="1">
        <v>41646</v>
      </c>
      <c r="B507">
        <v>39.841830999999999</v>
      </c>
      <c r="C507">
        <f t="shared" si="9"/>
        <v>1.4199564853281993E-2</v>
      </c>
    </row>
    <row r="508" spans="1:3" x14ac:dyDescent="0.35">
      <c r="A508" s="1">
        <v>41647</v>
      </c>
      <c r="B508">
        <v>40.493726000000002</v>
      </c>
      <c r="C508">
        <f t="shared" si="9"/>
        <v>1.6229658036234607E-2</v>
      </c>
    </row>
    <row r="509" spans="1:3" x14ac:dyDescent="0.35">
      <c r="A509" s="1">
        <v>41648</v>
      </c>
      <c r="B509">
        <v>40.507595000000002</v>
      </c>
      <c r="C509">
        <f t="shared" si="9"/>
        <v>3.4243886307789038E-4</v>
      </c>
    </row>
    <row r="510" spans="1:3" x14ac:dyDescent="0.35">
      <c r="A510" s="1">
        <v>41649</v>
      </c>
      <c r="B510">
        <v>40.868217000000001</v>
      </c>
      <c r="C510">
        <f t="shared" si="9"/>
        <v>8.863183097925156E-3</v>
      </c>
    </row>
    <row r="511" spans="1:3" x14ac:dyDescent="0.35">
      <c r="A511" s="1">
        <v>41652</v>
      </c>
      <c r="B511">
        <v>40.868217000000001</v>
      </c>
      <c r="C511">
        <f t="shared" si="9"/>
        <v>0</v>
      </c>
    </row>
    <row r="512" spans="1:3" x14ac:dyDescent="0.35">
      <c r="A512" s="1">
        <v>41653</v>
      </c>
      <c r="B512">
        <v>41.527045999999999</v>
      </c>
      <c r="C512">
        <f t="shared" si="9"/>
        <v>1.5992255315833894E-2</v>
      </c>
    </row>
    <row r="513" spans="1:3" x14ac:dyDescent="0.35">
      <c r="A513" s="1">
        <v>41654</v>
      </c>
      <c r="B513">
        <v>41.846057000000002</v>
      </c>
      <c r="C513">
        <f t="shared" si="9"/>
        <v>7.6526492447567462E-3</v>
      </c>
    </row>
    <row r="514" spans="1:3" x14ac:dyDescent="0.35">
      <c r="A514" s="1">
        <v>41655</v>
      </c>
      <c r="B514">
        <v>41.957017</v>
      </c>
      <c r="C514">
        <f t="shared" si="9"/>
        <v>2.6481144317529459E-3</v>
      </c>
    </row>
    <row r="515" spans="1:3" x14ac:dyDescent="0.35">
      <c r="A515" s="1">
        <v>41656</v>
      </c>
      <c r="B515">
        <v>42.102654000000001</v>
      </c>
      <c r="C515">
        <f t="shared" si="9"/>
        <v>3.4650895961764955E-3</v>
      </c>
    </row>
    <row r="516" spans="1:3" x14ac:dyDescent="0.35">
      <c r="A516" s="1">
        <v>41660</v>
      </c>
      <c r="B516">
        <v>42.199745</v>
      </c>
      <c r="C516">
        <f t="shared" ref="C516:C579" si="10">LN(B516/B515)</f>
        <v>2.3033992882587448E-3</v>
      </c>
    </row>
    <row r="517" spans="1:3" x14ac:dyDescent="0.35">
      <c r="A517" s="1">
        <v>41661</v>
      </c>
      <c r="B517">
        <v>42.255225000000003</v>
      </c>
      <c r="C517">
        <f t="shared" si="10"/>
        <v>1.3138364262195695E-3</v>
      </c>
    </row>
    <row r="518" spans="1:3" x14ac:dyDescent="0.35">
      <c r="A518" s="1">
        <v>41662</v>
      </c>
      <c r="B518">
        <v>41.242708</v>
      </c>
      <c r="C518">
        <f t="shared" si="10"/>
        <v>-2.4253693399462095E-2</v>
      </c>
    </row>
    <row r="519" spans="1:3" x14ac:dyDescent="0.35">
      <c r="A519" s="1">
        <v>41663</v>
      </c>
      <c r="B519">
        <v>40.133102999999998</v>
      </c>
      <c r="C519">
        <f t="shared" si="10"/>
        <v>-2.7272816408954507E-2</v>
      </c>
    </row>
    <row r="520" spans="1:3" x14ac:dyDescent="0.35">
      <c r="A520" s="1">
        <v>41666</v>
      </c>
      <c r="B520">
        <v>40.431306999999997</v>
      </c>
      <c r="C520">
        <f t="shared" si="10"/>
        <v>7.4029056222682686E-3</v>
      </c>
    </row>
    <row r="521" spans="1:3" x14ac:dyDescent="0.35">
      <c r="A521" s="1">
        <v>41667</v>
      </c>
      <c r="B521">
        <v>40.292608999999999</v>
      </c>
      <c r="C521">
        <f t="shared" si="10"/>
        <v>-3.4363579805824396E-3</v>
      </c>
    </row>
    <row r="522" spans="1:3" x14ac:dyDescent="0.35">
      <c r="A522" s="1">
        <v>41668</v>
      </c>
      <c r="B522">
        <v>39.980531999999997</v>
      </c>
      <c r="C522">
        <f t="shared" si="10"/>
        <v>-7.7754169921217982E-3</v>
      </c>
    </row>
    <row r="523" spans="1:3" x14ac:dyDescent="0.35">
      <c r="A523" s="1">
        <v>41669</v>
      </c>
      <c r="B523">
        <v>41.270449999999997</v>
      </c>
      <c r="C523">
        <f t="shared" si="10"/>
        <v>3.1754111872212706E-2</v>
      </c>
    </row>
    <row r="524" spans="1:3" x14ac:dyDescent="0.35">
      <c r="A524" s="1">
        <v>41670</v>
      </c>
      <c r="B524">
        <v>40.327281999999997</v>
      </c>
      <c r="C524">
        <f t="shared" si="10"/>
        <v>-2.3118534894565539E-2</v>
      </c>
    </row>
    <row r="525" spans="1:3" x14ac:dyDescent="0.35">
      <c r="A525" s="1">
        <v>41673</v>
      </c>
      <c r="B525">
        <v>38.940274000000002</v>
      </c>
      <c r="C525">
        <f t="shared" si="10"/>
        <v>-3.4999176229038663E-2</v>
      </c>
    </row>
    <row r="526" spans="1:3" x14ac:dyDescent="0.35">
      <c r="A526" s="1">
        <v>41674</v>
      </c>
      <c r="B526">
        <v>40.091493</v>
      </c>
      <c r="C526">
        <f t="shared" si="10"/>
        <v>2.9135130782606319E-2</v>
      </c>
    </row>
    <row r="527" spans="1:3" x14ac:dyDescent="0.35">
      <c r="A527" s="1">
        <v>41675</v>
      </c>
      <c r="B527">
        <v>39.827961000000002</v>
      </c>
      <c r="C527">
        <f t="shared" si="10"/>
        <v>-6.5949638535097565E-3</v>
      </c>
    </row>
    <row r="528" spans="1:3" x14ac:dyDescent="0.35">
      <c r="A528" s="1">
        <v>41676</v>
      </c>
      <c r="B528">
        <v>40.424373000000003</v>
      </c>
      <c r="C528">
        <f t="shared" si="10"/>
        <v>1.486369182405166E-2</v>
      </c>
    </row>
    <row r="529" spans="1:3" x14ac:dyDescent="0.35">
      <c r="A529" s="1">
        <v>41677</v>
      </c>
      <c r="B529">
        <v>41.208035000000002</v>
      </c>
      <c r="C529">
        <f t="shared" si="10"/>
        <v>1.9200366473759882E-2</v>
      </c>
    </row>
    <row r="530" spans="1:3" x14ac:dyDescent="0.35">
      <c r="A530" s="1">
        <v>41680</v>
      </c>
      <c r="B530">
        <v>40.923696999999997</v>
      </c>
      <c r="C530">
        <f t="shared" si="10"/>
        <v>-6.9239775916118797E-3</v>
      </c>
    </row>
    <row r="531" spans="1:3" x14ac:dyDescent="0.35">
      <c r="A531" s="1">
        <v>41681</v>
      </c>
      <c r="B531">
        <v>41.423020999999999</v>
      </c>
      <c r="C531">
        <f t="shared" si="10"/>
        <v>1.2127505066617538E-2</v>
      </c>
    </row>
    <row r="532" spans="1:3" x14ac:dyDescent="0.35">
      <c r="A532" s="1">
        <v>41682</v>
      </c>
      <c r="B532">
        <v>41.533980999999997</v>
      </c>
      <c r="C532">
        <f t="shared" si="10"/>
        <v>2.6751223765710385E-3</v>
      </c>
    </row>
    <row r="533" spans="1:3" x14ac:dyDescent="0.35">
      <c r="A533" s="1">
        <v>41683</v>
      </c>
      <c r="B533">
        <v>41.665748000000001</v>
      </c>
      <c r="C533">
        <f t="shared" si="10"/>
        <v>3.1674889269898234E-3</v>
      </c>
    </row>
    <row r="534" spans="1:3" x14ac:dyDescent="0.35">
      <c r="A534" s="1">
        <v>41684</v>
      </c>
      <c r="B534">
        <v>38.316119999999998</v>
      </c>
      <c r="C534">
        <f t="shared" si="10"/>
        <v>-8.3808705024465788E-2</v>
      </c>
    </row>
    <row r="535" spans="1:3" x14ac:dyDescent="0.35">
      <c r="A535" s="1">
        <v>41688</v>
      </c>
      <c r="B535">
        <v>38.246771000000003</v>
      </c>
      <c r="C535">
        <f t="shared" si="10"/>
        <v>-1.8115569581988137E-3</v>
      </c>
    </row>
    <row r="536" spans="1:3" x14ac:dyDescent="0.35">
      <c r="A536" s="1">
        <v>41689</v>
      </c>
      <c r="B536">
        <v>38.794637000000002</v>
      </c>
      <c r="C536">
        <f t="shared" si="10"/>
        <v>1.4222877017784801E-2</v>
      </c>
    </row>
    <row r="537" spans="1:3" x14ac:dyDescent="0.35">
      <c r="A537" s="1">
        <v>41690</v>
      </c>
      <c r="B537">
        <v>39.730870000000003</v>
      </c>
      <c r="C537">
        <f t="shared" si="10"/>
        <v>2.3846451970722254E-2</v>
      </c>
    </row>
    <row r="538" spans="1:3" x14ac:dyDescent="0.35">
      <c r="A538" s="1">
        <v>41691</v>
      </c>
      <c r="B538">
        <v>39.072040999999999</v>
      </c>
      <c r="C538">
        <f t="shared" si="10"/>
        <v>-1.6721320124430183E-2</v>
      </c>
    </row>
    <row r="539" spans="1:3" x14ac:dyDescent="0.35">
      <c r="A539" s="1">
        <v>41694</v>
      </c>
      <c r="B539">
        <v>39.356375999999997</v>
      </c>
      <c r="C539">
        <f t="shared" si="10"/>
        <v>7.2508475017834875E-3</v>
      </c>
    </row>
    <row r="540" spans="1:3" x14ac:dyDescent="0.35">
      <c r="A540" s="1">
        <v>41695</v>
      </c>
      <c r="B540">
        <v>39.453467000000003</v>
      </c>
      <c r="C540">
        <f t="shared" si="10"/>
        <v>2.4639320527422692E-3</v>
      </c>
    </row>
    <row r="541" spans="1:3" x14ac:dyDescent="0.35">
      <c r="A541" s="1">
        <v>41696</v>
      </c>
      <c r="B541">
        <v>39.599102999999999</v>
      </c>
      <c r="C541">
        <f t="shared" si="10"/>
        <v>3.6845396616654097E-3</v>
      </c>
    </row>
    <row r="542" spans="1:3" x14ac:dyDescent="0.35">
      <c r="A542" s="1">
        <v>41697</v>
      </c>
      <c r="B542">
        <v>39.085909999999998</v>
      </c>
      <c r="C542">
        <f t="shared" si="10"/>
        <v>-1.3044422498246886E-2</v>
      </c>
    </row>
    <row r="543" spans="1:3" x14ac:dyDescent="0.35">
      <c r="A543" s="1">
        <v>41698</v>
      </c>
      <c r="B543">
        <v>39.481208000000002</v>
      </c>
      <c r="C543">
        <f t="shared" si="10"/>
        <v>1.0062767877714958E-2</v>
      </c>
    </row>
    <row r="544" spans="1:3" x14ac:dyDescent="0.35">
      <c r="A544" s="1">
        <v>41701</v>
      </c>
      <c r="B544">
        <v>39.328637000000001</v>
      </c>
      <c r="C544">
        <f t="shared" si="10"/>
        <v>-3.8718815042766393E-3</v>
      </c>
    </row>
    <row r="545" spans="1:3" x14ac:dyDescent="0.35">
      <c r="A545" s="1">
        <v>41702</v>
      </c>
      <c r="B545">
        <v>40.070684999999997</v>
      </c>
      <c r="C545">
        <f t="shared" si="10"/>
        <v>1.8692089221612345E-2</v>
      </c>
    </row>
    <row r="546" spans="1:3" x14ac:dyDescent="0.35">
      <c r="A546" s="1">
        <v>41703</v>
      </c>
      <c r="B546">
        <v>40.084558000000001</v>
      </c>
      <c r="C546">
        <f t="shared" si="10"/>
        <v>3.4615328004250078E-4</v>
      </c>
    </row>
    <row r="547" spans="1:3" x14ac:dyDescent="0.35">
      <c r="A547" s="1">
        <v>41704</v>
      </c>
      <c r="B547">
        <v>40.757257000000003</v>
      </c>
      <c r="C547">
        <f t="shared" si="10"/>
        <v>1.6642736855452568E-2</v>
      </c>
    </row>
    <row r="548" spans="1:3" x14ac:dyDescent="0.35">
      <c r="A548" s="1">
        <v>41705</v>
      </c>
      <c r="B548">
        <v>40.514529000000003</v>
      </c>
      <c r="C548">
        <f t="shared" si="10"/>
        <v>-5.973259199872758E-3</v>
      </c>
    </row>
    <row r="549" spans="1:3" x14ac:dyDescent="0.35">
      <c r="A549" s="1">
        <v>41708</v>
      </c>
      <c r="B549">
        <v>40.327281999999997</v>
      </c>
      <c r="C549">
        <f t="shared" si="10"/>
        <v>-4.6324379064649384E-3</v>
      </c>
    </row>
    <row r="550" spans="1:3" x14ac:dyDescent="0.35">
      <c r="A550" s="1">
        <v>41709</v>
      </c>
      <c r="B550">
        <v>39.432662999999998</v>
      </c>
      <c r="C550">
        <f t="shared" si="10"/>
        <v>-2.2433729597642324E-2</v>
      </c>
    </row>
    <row r="551" spans="1:3" x14ac:dyDescent="0.35">
      <c r="A551" s="1">
        <v>41710</v>
      </c>
      <c r="B551">
        <v>39.571361000000003</v>
      </c>
      <c r="C551">
        <f t="shared" si="10"/>
        <v>3.5111665322872716E-3</v>
      </c>
    </row>
    <row r="552" spans="1:3" x14ac:dyDescent="0.35">
      <c r="A552" s="1">
        <v>41711</v>
      </c>
      <c r="B552">
        <v>38.732222</v>
      </c>
      <c r="C552">
        <f t="shared" si="10"/>
        <v>-2.1433786121758627E-2</v>
      </c>
    </row>
    <row r="553" spans="1:3" x14ac:dyDescent="0.35">
      <c r="A553" s="1">
        <v>41712</v>
      </c>
      <c r="B553">
        <v>38.447884000000002</v>
      </c>
      <c r="C553">
        <f t="shared" si="10"/>
        <v>-7.3682015000252517E-3</v>
      </c>
    </row>
    <row r="554" spans="1:3" x14ac:dyDescent="0.35">
      <c r="A554" s="1">
        <v>41715</v>
      </c>
      <c r="B554">
        <v>38.697546000000003</v>
      </c>
      <c r="C554">
        <f t="shared" si="10"/>
        <v>6.4725252449138841E-3</v>
      </c>
    </row>
    <row r="555" spans="1:3" x14ac:dyDescent="0.35">
      <c r="A555" s="1">
        <v>41716</v>
      </c>
      <c r="B555">
        <v>39.384117000000003</v>
      </c>
      <c r="C555">
        <f t="shared" si="10"/>
        <v>1.7586426028560039E-2</v>
      </c>
    </row>
    <row r="556" spans="1:3" x14ac:dyDescent="0.35">
      <c r="A556" s="1">
        <v>41717</v>
      </c>
      <c r="B556">
        <v>39.273156999999998</v>
      </c>
      <c r="C556">
        <f t="shared" si="10"/>
        <v>-2.8213556855251408E-3</v>
      </c>
    </row>
    <row r="557" spans="1:3" x14ac:dyDescent="0.35">
      <c r="A557" s="1">
        <v>41718</v>
      </c>
      <c r="B557">
        <v>39.321702999999999</v>
      </c>
      <c r="C557">
        <f t="shared" si="10"/>
        <v>1.235348117517532E-3</v>
      </c>
    </row>
    <row r="558" spans="1:3" x14ac:dyDescent="0.35">
      <c r="A558" s="1">
        <v>41719</v>
      </c>
      <c r="B558">
        <v>38.898662999999999</v>
      </c>
      <c r="C558">
        <f t="shared" si="10"/>
        <v>-1.0816725779238459E-2</v>
      </c>
    </row>
    <row r="559" spans="1:3" x14ac:dyDescent="0.35">
      <c r="A559" s="1">
        <v>41722</v>
      </c>
      <c r="B559">
        <v>38.323054999999997</v>
      </c>
      <c r="C559">
        <f t="shared" si="10"/>
        <v>-1.4908206546818093E-2</v>
      </c>
    </row>
    <row r="560" spans="1:3" x14ac:dyDescent="0.35">
      <c r="A560" s="1">
        <v>41723</v>
      </c>
      <c r="B560">
        <v>38.253706000000001</v>
      </c>
      <c r="C560">
        <f t="shared" si="10"/>
        <v>-1.8112288389571481E-3</v>
      </c>
    </row>
    <row r="561" spans="1:3" x14ac:dyDescent="0.35">
      <c r="A561" s="1">
        <v>41724</v>
      </c>
      <c r="B561">
        <v>38.260640000000002</v>
      </c>
      <c r="C561">
        <f t="shared" si="10"/>
        <v>1.8124705709400839E-4</v>
      </c>
    </row>
    <row r="562" spans="1:3" x14ac:dyDescent="0.35">
      <c r="A562" s="1">
        <v>41725</v>
      </c>
      <c r="B562">
        <v>37.927756000000002</v>
      </c>
      <c r="C562">
        <f t="shared" si="10"/>
        <v>-8.7384991879106717E-3</v>
      </c>
    </row>
    <row r="563" spans="1:3" x14ac:dyDescent="0.35">
      <c r="A563" s="1">
        <v>41726</v>
      </c>
      <c r="B563">
        <v>37.927756000000002</v>
      </c>
      <c r="C563">
        <f t="shared" si="10"/>
        <v>0</v>
      </c>
    </row>
    <row r="564" spans="1:3" x14ac:dyDescent="0.35">
      <c r="A564" s="1">
        <v>41729</v>
      </c>
      <c r="B564">
        <v>38.780768000000002</v>
      </c>
      <c r="C564">
        <f t="shared" si="10"/>
        <v>2.2241261303909025E-2</v>
      </c>
    </row>
    <row r="565" spans="1:3" x14ac:dyDescent="0.35">
      <c r="A565" s="1">
        <v>41730</v>
      </c>
      <c r="B565">
        <v>39.085909999999998</v>
      </c>
      <c r="C565">
        <f t="shared" si="10"/>
        <v>7.8375903493860914E-3</v>
      </c>
    </row>
    <row r="566" spans="1:3" x14ac:dyDescent="0.35">
      <c r="A566" s="1">
        <v>41731</v>
      </c>
      <c r="B566">
        <v>39.300896000000002</v>
      </c>
      <c r="C566">
        <f t="shared" si="10"/>
        <v>5.4852736070240471E-3</v>
      </c>
    </row>
    <row r="567" spans="1:3" x14ac:dyDescent="0.35">
      <c r="A567" s="1">
        <v>41732</v>
      </c>
      <c r="B567">
        <v>39.25235</v>
      </c>
      <c r="C567">
        <f t="shared" si="10"/>
        <v>-1.2360025499218996E-3</v>
      </c>
    </row>
    <row r="568" spans="1:3" x14ac:dyDescent="0.35">
      <c r="A568" s="1">
        <v>41733</v>
      </c>
      <c r="B568">
        <v>38.538041</v>
      </c>
      <c r="C568">
        <f t="shared" si="10"/>
        <v>-1.8365483659448029E-2</v>
      </c>
    </row>
    <row r="569" spans="1:3" x14ac:dyDescent="0.35">
      <c r="A569" s="1">
        <v>41736</v>
      </c>
      <c r="B569">
        <v>37.691966999999998</v>
      </c>
      <c r="C569">
        <f t="shared" si="10"/>
        <v>-2.2198836561365797E-2</v>
      </c>
    </row>
    <row r="570" spans="1:3" x14ac:dyDescent="0.35">
      <c r="A570" s="1">
        <v>41737</v>
      </c>
      <c r="B570">
        <v>37.906953000000001</v>
      </c>
      <c r="C570">
        <f t="shared" si="10"/>
        <v>5.6875568999060159E-3</v>
      </c>
    </row>
    <row r="571" spans="1:3" x14ac:dyDescent="0.35">
      <c r="A571" s="1">
        <v>41738</v>
      </c>
      <c r="B571">
        <v>38.631332999999998</v>
      </c>
      <c r="C571">
        <f t="shared" si="10"/>
        <v>1.8929131216113834E-2</v>
      </c>
    </row>
    <row r="572" spans="1:3" x14ac:dyDescent="0.35">
      <c r="A572" s="1">
        <v>41739</v>
      </c>
      <c r="B572">
        <v>37.574657000000002</v>
      </c>
      <c r="C572">
        <f t="shared" si="10"/>
        <v>-2.7733875755268266E-2</v>
      </c>
    </row>
    <row r="573" spans="1:3" x14ac:dyDescent="0.35">
      <c r="A573" s="1">
        <v>41740</v>
      </c>
      <c r="B573">
        <v>36.684820000000002</v>
      </c>
      <c r="C573">
        <f t="shared" si="10"/>
        <v>-2.3966761671197344E-2</v>
      </c>
    </row>
    <row r="574" spans="1:3" x14ac:dyDescent="0.35">
      <c r="A574" s="1">
        <v>41743</v>
      </c>
      <c r="B574">
        <v>36.601399999999998</v>
      </c>
      <c r="C574">
        <f t="shared" si="10"/>
        <v>-2.2765544744538348E-3</v>
      </c>
    </row>
    <row r="575" spans="1:3" x14ac:dyDescent="0.35">
      <c r="A575" s="1">
        <v>41744</v>
      </c>
      <c r="B575">
        <v>36.921182999999999</v>
      </c>
      <c r="C575">
        <f t="shared" si="10"/>
        <v>8.698960332954541E-3</v>
      </c>
    </row>
    <row r="576" spans="1:3" x14ac:dyDescent="0.35">
      <c r="A576" s="1">
        <v>41745</v>
      </c>
      <c r="B576">
        <v>37.317439</v>
      </c>
      <c r="C576">
        <f t="shared" si="10"/>
        <v>1.0675299527265101E-2</v>
      </c>
    </row>
    <row r="577" spans="1:3" x14ac:dyDescent="0.35">
      <c r="A577" s="1">
        <v>41746</v>
      </c>
      <c r="B577">
        <v>37.991765999999998</v>
      </c>
      <c r="C577">
        <f t="shared" si="10"/>
        <v>1.7908701134348587E-2</v>
      </c>
    </row>
    <row r="578" spans="1:3" x14ac:dyDescent="0.35">
      <c r="A578" s="1">
        <v>41750</v>
      </c>
      <c r="B578">
        <v>38.019570999999999</v>
      </c>
      <c r="C578">
        <f t="shared" si="10"/>
        <v>7.3160142519783974E-4</v>
      </c>
    </row>
    <row r="579" spans="1:3" x14ac:dyDescent="0.35">
      <c r="A579" s="1">
        <v>41751</v>
      </c>
      <c r="B579">
        <v>38.214222999999997</v>
      </c>
      <c r="C579">
        <f t="shared" si="10"/>
        <v>5.1067226962640258E-3</v>
      </c>
    </row>
    <row r="580" spans="1:3" x14ac:dyDescent="0.35">
      <c r="A580" s="1">
        <v>41752</v>
      </c>
      <c r="B580">
        <v>38.242032000000002</v>
      </c>
      <c r="C580">
        <f t="shared" ref="C580:C643" si="11">LN(B580/B579)</f>
        <v>7.2744868883098781E-4</v>
      </c>
    </row>
    <row r="581" spans="1:3" x14ac:dyDescent="0.35">
      <c r="A581" s="1">
        <v>41753</v>
      </c>
      <c r="B581">
        <v>38.429729000000002</v>
      </c>
      <c r="C581">
        <f t="shared" si="11"/>
        <v>4.8961279226901822E-3</v>
      </c>
    </row>
    <row r="582" spans="1:3" x14ac:dyDescent="0.35">
      <c r="A582" s="1">
        <v>41754</v>
      </c>
      <c r="B582">
        <v>37.811017</v>
      </c>
      <c r="C582">
        <f t="shared" si="11"/>
        <v>-1.6230837582195429E-2</v>
      </c>
    </row>
    <row r="583" spans="1:3" x14ac:dyDescent="0.35">
      <c r="A583" s="1">
        <v>41757</v>
      </c>
      <c r="B583">
        <v>37.352195000000002</v>
      </c>
      <c r="C583">
        <f t="shared" si="11"/>
        <v>-1.2208836928239285E-2</v>
      </c>
    </row>
    <row r="584" spans="1:3" x14ac:dyDescent="0.35">
      <c r="A584" s="1">
        <v>41758</v>
      </c>
      <c r="B584">
        <v>37.053266000000001</v>
      </c>
      <c r="C584">
        <f t="shared" si="11"/>
        <v>-8.0351792548819731E-3</v>
      </c>
    </row>
    <row r="585" spans="1:3" x14ac:dyDescent="0.35">
      <c r="A585" s="1">
        <v>41759</v>
      </c>
      <c r="B585">
        <v>37.567701</v>
      </c>
      <c r="C585">
        <f t="shared" si="11"/>
        <v>1.3788166268656164E-2</v>
      </c>
    </row>
    <row r="586" spans="1:3" x14ac:dyDescent="0.35">
      <c r="A586" s="1">
        <v>41760</v>
      </c>
      <c r="B586">
        <v>37.866630999999998</v>
      </c>
      <c r="C586">
        <f t="shared" si="11"/>
        <v>7.925610444322757E-3</v>
      </c>
    </row>
    <row r="587" spans="1:3" x14ac:dyDescent="0.35">
      <c r="A587" s="1">
        <v>41761</v>
      </c>
      <c r="B587">
        <v>37.915294000000003</v>
      </c>
      <c r="C587">
        <f t="shared" si="11"/>
        <v>1.2842905927434505E-3</v>
      </c>
    </row>
    <row r="588" spans="1:3" x14ac:dyDescent="0.35">
      <c r="A588" s="1">
        <v>41764</v>
      </c>
      <c r="B588">
        <v>38.464489999999998</v>
      </c>
      <c r="C588">
        <f t="shared" si="11"/>
        <v>1.4380911706459169E-2</v>
      </c>
    </row>
    <row r="589" spans="1:3" x14ac:dyDescent="0.35">
      <c r="A589" s="1">
        <v>41765</v>
      </c>
      <c r="B589">
        <v>38.242032000000002</v>
      </c>
      <c r="C589">
        <f t="shared" si="11"/>
        <v>-5.8002531695549092E-3</v>
      </c>
    </row>
    <row r="590" spans="1:3" x14ac:dyDescent="0.35">
      <c r="A590" s="1">
        <v>41766</v>
      </c>
      <c r="B590">
        <v>38.255935000000001</v>
      </c>
      <c r="C590">
        <f t="shared" si="11"/>
        <v>3.6348678790563835E-4</v>
      </c>
    </row>
    <row r="591" spans="1:3" x14ac:dyDescent="0.35">
      <c r="A591" s="1">
        <v>41767</v>
      </c>
      <c r="B591">
        <v>38.443635999999998</v>
      </c>
      <c r="C591">
        <f t="shared" si="11"/>
        <v>4.8944569640176116E-3</v>
      </c>
    </row>
    <row r="592" spans="1:3" x14ac:dyDescent="0.35">
      <c r="A592" s="1">
        <v>41768</v>
      </c>
      <c r="B592">
        <v>38.506200999999997</v>
      </c>
      <c r="C592">
        <f t="shared" si="11"/>
        <v>1.6261246605791169E-3</v>
      </c>
    </row>
    <row r="593" spans="1:3" x14ac:dyDescent="0.35">
      <c r="A593" s="1">
        <v>41771</v>
      </c>
      <c r="B593">
        <v>39.215288999999999</v>
      </c>
      <c r="C593">
        <f t="shared" si="11"/>
        <v>1.8247403007203438E-2</v>
      </c>
    </row>
    <row r="594" spans="1:3" x14ac:dyDescent="0.35">
      <c r="A594" s="1">
        <v>41772</v>
      </c>
      <c r="B594">
        <v>39.507263000000002</v>
      </c>
      <c r="C594">
        <f t="shared" si="11"/>
        <v>7.417832155710043E-3</v>
      </c>
    </row>
    <row r="595" spans="1:3" x14ac:dyDescent="0.35">
      <c r="A595" s="1">
        <v>41773</v>
      </c>
      <c r="B595">
        <v>38.825985000000003</v>
      </c>
      <c r="C595">
        <f t="shared" si="11"/>
        <v>-1.7394789458094553E-2</v>
      </c>
    </row>
    <row r="596" spans="1:3" x14ac:dyDescent="0.35">
      <c r="A596" s="1">
        <v>41774</v>
      </c>
      <c r="B596">
        <v>37.880536999999997</v>
      </c>
      <c r="C596">
        <f t="shared" si="11"/>
        <v>-2.4652294400307407E-2</v>
      </c>
    </row>
    <row r="597" spans="1:3" x14ac:dyDescent="0.35">
      <c r="A597" s="1">
        <v>41775</v>
      </c>
      <c r="B597">
        <v>38.255935000000001</v>
      </c>
      <c r="C597">
        <f t="shared" si="11"/>
        <v>9.8612670708916866E-3</v>
      </c>
    </row>
    <row r="598" spans="1:3" x14ac:dyDescent="0.35">
      <c r="A598" s="1">
        <v>41778</v>
      </c>
      <c r="B598">
        <v>38.214222999999997</v>
      </c>
      <c r="C598">
        <f t="shared" si="11"/>
        <v>-1.0909354767367123E-3</v>
      </c>
    </row>
    <row r="599" spans="1:3" x14ac:dyDescent="0.35">
      <c r="A599" s="1">
        <v>41779</v>
      </c>
      <c r="B599">
        <v>37.755401999999997</v>
      </c>
      <c r="C599">
        <f t="shared" si="11"/>
        <v>-1.207921136285753E-2</v>
      </c>
    </row>
    <row r="600" spans="1:3" x14ac:dyDescent="0.35">
      <c r="A600" s="1">
        <v>41780</v>
      </c>
      <c r="B600">
        <v>38.228126000000003</v>
      </c>
      <c r="C600">
        <f t="shared" si="11"/>
        <v>1.2442962616846303E-2</v>
      </c>
    </row>
    <row r="601" spans="1:3" x14ac:dyDescent="0.35">
      <c r="A601" s="1">
        <v>41781</v>
      </c>
      <c r="B601">
        <v>38.610478999999998</v>
      </c>
      <c r="C601">
        <f t="shared" si="11"/>
        <v>9.9521888997010678E-3</v>
      </c>
    </row>
    <row r="602" spans="1:3" x14ac:dyDescent="0.35">
      <c r="A602" s="1">
        <v>41782</v>
      </c>
      <c r="B602">
        <v>39.055396999999999</v>
      </c>
      <c r="C602">
        <f t="shared" si="11"/>
        <v>1.1457357850709135E-2</v>
      </c>
    </row>
    <row r="603" spans="1:3" x14ac:dyDescent="0.35">
      <c r="A603" s="1">
        <v>41786</v>
      </c>
      <c r="B603">
        <v>39.124913999999997</v>
      </c>
      <c r="C603">
        <f t="shared" si="11"/>
        <v>1.7783766125293913E-3</v>
      </c>
    </row>
    <row r="604" spans="1:3" x14ac:dyDescent="0.35">
      <c r="A604" s="1">
        <v>41787</v>
      </c>
      <c r="B604">
        <v>39.701915</v>
      </c>
      <c r="C604">
        <f t="shared" si="11"/>
        <v>1.4639972530773152E-2</v>
      </c>
    </row>
    <row r="605" spans="1:3" x14ac:dyDescent="0.35">
      <c r="A605" s="1">
        <v>41788</v>
      </c>
      <c r="B605">
        <v>39.597638000000003</v>
      </c>
      <c r="C605">
        <f t="shared" si="11"/>
        <v>-2.6299532887401034E-3</v>
      </c>
    </row>
    <row r="606" spans="1:3" x14ac:dyDescent="0.35">
      <c r="A606" s="1">
        <v>41789</v>
      </c>
      <c r="B606">
        <v>39.583734999999997</v>
      </c>
      <c r="C606">
        <f t="shared" si="11"/>
        <v>-3.5116845328965018E-4</v>
      </c>
    </row>
    <row r="607" spans="1:3" x14ac:dyDescent="0.35">
      <c r="A607" s="1">
        <v>41792</v>
      </c>
      <c r="B607">
        <v>39.548974999999999</v>
      </c>
      <c r="C607">
        <f t="shared" si="11"/>
        <v>-8.7852424706946796E-4</v>
      </c>
    </row>
    <row r="608" spans="1:3" x14ac:dyDescent="0.35">
      <c r="A608" s="1">
        <v>41793</v>
      </c>
      <c r="B608">
        <v>39.778387000000002</v>
      </c>
      <c r="C608">
        <f t="shared" si="11"/>
        <v>5.7839472731477095E-3</v>
      </c>
    </row>
    <row r="609" spans="1:3" x14ac:dyDescent="0.35">
      <c r="A609" s="1">
        <v>41794</v>
      </c>
      <c r="B609">
        <v>39.938279000000001</v>
      </c>
      <c r="C609">
        <f t="shared" si="11"/>
        <v>4.0115128351767664E-3</v>
      </c>
    </row>
    <row r="610" spans="1:3" x14ac:dyDescent="0.35">
      <c r="A610" s="1">
        <v>41795</v>
      </c>
      <c r="B610">
        <v>40.737737000000003</v>
      </c>
      <c r="C610">
        <f t="shared" si="11"/>
        <v>1.9819624457426261E-2</v>
      </c>
    </row>
    <row r="611" spans="1:3" x14ac:dyDescent="0.35">
      <c r="A611" s="1">
        <v>41796</v>
      </c>
      <c r="B611">
        <v>41.022764000000002</v>
      </c>
      <c r="C611">
        <f t="shared" si="11"/>
        <v>6.9722702569193634E-3</v>
      </c>
    </row>
    <row r="612" spans="1:3" x14ac:dyDescent="0.35">
      <c r="A612" s="1">
        <v>41799</v>
      </c>
      <c r="B612">
        <v>41.210464999999999</v>
      </c>
      <c r="C612">
        <f t="shared" si="11"/>
        <v>4.5650968168999984E-3</v>
      </c>
    </row>
    <row r="613" spans="1:3" x14ac:dyDescent="0.35">
      <c r="A613" s="1">
        <v>41800</v>
      </c>
      <c r="B613">
        <v>40.939340999999999</v>
      </c>
      <c r="C613">
        <f t="shared" si="11"/>
        <v>-6.6007455794058712E-3</v>
      </c>
    </row>
    <row r="614" spans="1:3" x14ac:dyDescent="0.35">
      <c r="A614" s="1">
        <v>41801</v>
      </c>
      <c r="B614">
        <v>40.953246999999998</v>
      </c>
      <c r="C614">
        <f t="shared" si="11"/>
        <v>3.3961559826773606E-4</v>
      </c>
    </row>
    <row r="615" spans="1:3" x14ac:dyDescent="0.35">
      <c r="A615" s="1">
        <v>41802</v>
      </c>
      <c r="B615">
        <v>40.598703</v>
      </c>
      <c r="C615">
        <f t="shared" si="11"/>
        <v>-8.6949786903392536E-3</v>
      </c>
    </row>
    <row r="616" spans="1:3" x14ac:dyDescent="0.35">
      <c r="A616" s="1">
        <v>41803</v>
      </c>
      <c r="B616">
        <v>40.668219999999998</v>
      </c>
      <c r="C616">
        <f t="shared" si="11"/>
        <v>1.7108317723812708E-3</v>
      </c>
    </row>
    <row r="617" spans="1:3" x14ac:dyDescent="0.35">
      <c r="A617" s="1">
        <v>41806</v>
      </c>
      <c r="B617">
        <v>40.543089000000002</v>
      </c>
      <c r="C617">
        <f t="shared" si="11"/>
        <v>-3.0816175866377449E-3</v>
      </c>
    </row>
    <row r="618" spans="1:3" x14ac:dyDescent="0.35">
      <c r="A618" s="1">
        <v>41807</v>
      </c>
      <c r="B618">
        <v>40.925438</v>
      </c>
      <c r="C618">
        <f t="shared" si="11"/>
        <v>9.3864912341644017E-3</v>
      </c>
    </row>
    <row r="619" spans="1:3" x14ac:dyDescent="0.35">
      <c r="A619" s="1">
        <v>41808</v>
      </c>
      <c r="B619">
        <v>41.203513000000001</v>
      </c>
      <c r="C619">
        <f t="shared" si="11"/>
        <v>6.7716940062400779E-3</v>
      </c>
    </row>
    <row r="620" spans="1:3" x14ac:dyDescent="0.35">
      <c r="A620" s="1">
        <v>41809</v>
      </c>
      <c r="B620">
        <v>40.751643999999999</v>
      </c>
      <c r="C620">
        <f t="shared" si="11"/>
        <v>-1.1027337279374376E-2</v>
      </c>
    </row>
    <row r="621" spans="1:3" x14ac:dyDescent="0.35">
      <c r="A621" s="1">
        <v>41810</v>
      </c>
      <c r="B621">
        <v>40.855921000000002</v>
      </c>
      <c r="C621">
        <f t="shared" si="11"/>
        <v>2.5555732915781121E-3</v>
      </c>
    </row>
    <row r="622" spans="1:3" x14ac:dyDescent="0.35">
      <c r="A622" s="1">
        <v>41813</v>
      </c>
      <c r="B622">
        <v>40.397100000000002</v>
      </c>
      <c r="C622">
        <f t="shared" si="11"/>
        <v>-1.1293755510529829E-2</v>
      </c>
    </row>
    <row r="623" spans="1:3" x14ac:dyDescent="0.35">
      <c r="A623" s="1">
        <v>41814</v>
      </c>
      <c r="B623">
        <v>40.077317000000001</v>
      </c>
      <c r="C623">
        <f t="shared" si="11"/>
        <v>-7.9474867942345047E-3</v>
      </c>
    </row>
    <row r="624" spans="1:3" x14ac:dyDescent="0.35">
      <c r="A624" s="1">
        <v>41815</v>
      </c>
      <c r="B624">
        <v>40.299773999999999</v>
      </c>
      <c r="C624">
        <f t="shared" si="11"/>
        <v>5.5353475782777906E-3</v>
      </c>
    </row>
    <row r="625" spans="1:3" x14ac:dyDescent="0.35">
      <c r="A625" s="1">
        <v>41816</v>
      </c>
      <c r="B625">
        <v>40.195497000000003</v>
      </c>
      <c r="C625">
        <f t="shared" si="11"/>
        <v>-2.5908865710039947E-3</v>
      </c>
    </row>
    <row r="626" spans="1:3" x14ac:dyDescent="0.35">
      <c r="A626" s="1">
        <v>41817</v>
      </c>
      <c r="B626">
        <v>40.064500000000002</v>
      </c>
      <c r="C626">
        <f t="shared" si="11"/>
        <v>-3.2643189937547577E-3</v>
      </c>
    </row>
    <row r="627" spans="1:3" x14ac:dyDescent="0.35">
      <c r="A627" s="1">
        <v>41820</v>
      </c>
      <c r="B627">
        <v>40.022697000000001</v>
      </c>
      <c r="C627">
        <f t="shared" si="11"/>
        <v>-1.043937242464018E-3</v>
      </c>
    </row>
    <row r="628" spans="1:3" x14ac:dyDescent="0.35">
      <c r="A628" s="1">
        <v>41821</v>
      </c>
      <c r="B628">
        <v>40.587083999999997</v>
      </c>
      <c r="C628">
        <f t="shared" si="11"/>
        <v>1.4003169726154051E-2</v>
      </c>
    </row>
    <row r="629" spans="1:3" x14ac:dyDescent="0.35">
      <c r="A629" s="1">
        <v>41822</v>
      </c>
      <c r="B629">
        <v>40.447727999999998</v>
      </c>
      <c r="C629">
        <f t="shared" si="11"/>
        <v>-3.4394140971601883E-3</v>
      </c>
    </row>
    <row r="630" spans="1:3" x14ac:dyDescent="0.35">
      <c r="A630" s="1">
        <v>41823</v>
      </c>
      <c r="B630">
        <v>40.733407</v>
      </c>
      <c r="C630">
        <f t="shared" si="11"/>
        <v>7.038092760151121E-3</v>
      </c>
    </row>
    <row r="631" spans="1:3" x14ac:dyDescent="0.35">
      <c r="A631" s="1">
        <v>41827</v>
      </c>
      <c r="B631">
        <v>40.496502</v>
      </c>
      <c r="C631">
        <f t="shared" si="11"/>
        <v>-5.8329665664003149E-3</v>
      </c>
    </row>
    <row r="632" spans="1:3" x14ac:dyDescent="0.35">
      <c r="A632" s="1">
        <v>41828</v>
      </c>
      <c r="B632">
        <v>39.820632000000003</v>
      </c>
      <c r="C632">
        <f t="shared" si="11"/>
        <v>-1.6830430080490937E-2</v>
      </c>
    </row>
    <row r="633" spans="1:3" x14ac:dyDescent="0.35">
      <c r="A633" s="1">
        <v>41829</v>
      </c>
      <c r="B633">
        <v>39.646436999999999</v>
      </c>
      <c r="C633">
        <f t="shared" si="11"/>
        <v>-4.3840871746619854E-3</v>
      </c>
    </row>
    <row r="634" spans="1:3" x14ac:dyDescent="0.35">
      <c r="A634" s="1">
        <v>41830</v>
      </c>
      <c r="B634">
        <v>39.360760999999997</v>
      </c>
      <c r="C634">
        <f t="shared" si="11"/>
        <v>-7.2316764100950103E-3</v>
      </c>
    </row>
    <row r="635" spans="1:3" x14ac:dyDescent="0.35">
      <c r="A635" s="1">
        <v>41831</v>
      </c>
      <c r="B635">
        <v>39.437404999999998</v>
      </c>
      <c r="C635">
        <f t="shared" si="11"/>
        <v>1.9453250769886365E-3</v>
      </c>
    </row>
    <row r="636" spans="1:3" x14ac:dyDescent="0.35">
      <c r="A636" s="1">
        <v>41834</v>
      </c>
      <c r="B636">
        <v>39.590694999999997</v>
      </c>
      <c r="C636">
        <f t="shared" si="11"/>
        <v>3.8793844783400438E-3</v>
      </c>
    </row>
    <row r="637" spans="1:3" x14ac:dyDescent="0.35">
      <c r="A637" s="1">
        <v>41835</v>
      </c>
      <c r="B637">
        <v>39.479211999999997</v>
      </c>
      <c r="C637">
        <f t="shared" si="11"/>
        <v>-2.8198610091318245E-3</v>
      </c>
    </row>
    <row r="638" spans="1:3" x14ac:dyDescent="0.35">
      <c r="A638" s="1">
        <v>41836</v>
      </c>
      <c r="B638">
        <v>39.688243999999997</v>
      </c>
      <c r="C638">
        <f t="shared" si="11"/>
        <v>5.2807680409536935E-3</v>
      </c>
    </row>
    <row r="639" spans="1:3" x14ac:dyDescent="0.35">
      <c r="A639" s="1">
        <v>41837</v>
      </c>
      <c r="B639">
        <v>38.427084999999998</v>
      </c>
      <c r="C639">
        <f t="shared" si="11"/>
        <v>-3.2292473432864691E-2</v>
      </c>
    </row>
    <row r="640" spans="1:3" x14ac:dyDescent="0.35">
      <c r="A640" s="1">
        <v>41838</v>
      </c>
      <c r="B640">
        <v>39.123857000000001</v>
      </c>
      <c r="C640">
        <f t="shared" si="11"/>
        <v>1.7969884875044525E-2</v>
      </c>
    </row>
    <row r="641" spans="1:3" x14ac:dyDescent="0.35">
      <c r="A641" s="1">
        <v>41841</v>
      </c>
      <c r="B641">
        <v>39.514052</v>
      </c>
      <c r="C641">
        <f t="shared" si="11"/>
        <v>9.9239211035466596E-3</v>
      </c>
    </row>
    <row r="642" spans="1:3" x14ac:dyDescent="0.35">
      <c r="A642" s="1">
        <v>41842</v>
      </c>
      <c r="B642">
        <v>40.217790999999998</v>
      </c>
      <c r="C642">
        <f t="shared" si="11"/>
        <v>1.7653104432651515E-2</v>
      </c>
    </row>
    <row r="643" spans="1:3" x14ac:dyDescent="0.35">
      <c r="A643" s="1">
        <v>41843</v>
      </c>
      <c r="B643">
        <v>40.043599</v>
      </c>
      <c r="C643">
        <f t="shared" si="11"/>
        <v>-4.3406243897884441E-3</v>
      </c>
    </row>
    <row r="644" spans="1:3" x14ac:dyDescent="0.35">
      <c r="A644" s="1">
        <v>41844</v>
      </c>
      <c r="B644">
        <v>39.604633</v>
      </c>
      <c r="C644">
        <f t="shared" ref="C644:C707" si="12">LN(B644/B643)</f>
        <v>-1.1022729155925646E-2</v>
      </c>
    </row>
    <row r="645" spans="1:3" x14ac:dyDescent="0.35">
      <c r="A645" s="1">
        <v>41845</v>
      </c>
      <c r="B645">
        <v>39.388629999999999</v>
      </c>
      <c r="C645">
        <f t="shared" si="12"/>
        <v>-5.4689103897091404E-3</v>
      </c>
    </row>
    <row r="646" spans="1:3" x14ac:dyDescent="0.35">
      <c r="A646" s="1">
        <v>41848</v>
      </c>
      <c r="B646">
        <v>39.221406000000002</v>
      </c>
      <c r="C646">
        <f t="shared" si="12"/>
        <v>-4.254526794603343E-3</v>
      </c>
    </row>
    <row r="647" spans="1:3" x14ac:dyDescent="0.35">
      <c r="A647" s="1">
        <v>41849</v>
      </c>
      <c r="B647">
        <v>39.040242999999997</v>
      </c>
      <c r="C647">
        <f t="shared" si="12"/>
        <v>-4.6296832714758365E-3</v>
      </c>
    </row>
    <row r="648" spans="1:3" x14ac:dyDescent="0.35">
      <c r="A648" s="1">
        <v>41850</v>
      </c>
      <c r="B648">
        <v>39.562826000000001</v>
      </c>
      <c r="C648">
        <f t="shared" si="12"/>
        <v>1.3296954086061413E-2</v>
      </c>
    </row>
    <row r="649" spans="1:3" x14ac:dyDescent="0.35">
      <c r="A649" s="1">
        <v>41851</v>
      </c>
      <c r="B649">
        <v>39.082050000000002</v>
      </c>
      <c r="C649">
        <f t="shared" si="12"/>
        <v>-1.2226657698551371E-2</v>
      </c>
    </row>
    <row r="650" spans="1:3" x14ac:dyDescent="0.35">
      <c r="A650" s="1">
        <v>41852</v>
      </c>
      <c r="B650">
        <v>39.068114999999999</v>
      </c>
      <c r="C650">
        <f t="shared" si="12"/>
        <v>-3.5662113183487472E-4</v>
      </c>
    </row>
    <row r="651" spans="1:3" x14ac:dyDescent="0.35">
      <c r="A651" s="1">
        <v>41855</v>
      </c>
      <c r="B651">
        <v>39.200504000000002</v>
      </c>
      <c r="C651">
        <f t="shared" si="12"/>
        <v>3.3829426901803212E-3</v>
      </c>
    </row>
    <row r="652" spans="1:3" x14ac:dyDescent="0.35">
      <c r="A652" s="1">
        <v>41856</v>
      </c>
      <c r="B652">
        <v>38.489794000000003</v>
      </c>
      <c r="C652">
        <f t="shared" si="12"/>
        <v>-1.8296488614779796E-2</v>
      </c>
    </row>
    <row r="653" spans="1:3" x14ac:dyDescent="0.35">
      <c r="A653" s="1">
        <v>41857</v>
      </c>
      <c r="B653">
        <v>38.733665999999999</v>
      </c>
      <c r="C653">
        <f t="shared" si="12"/>
        <v>6.3160291112526381E-3</v>
      </c>
    </row>
    <row r="654" spans="1:3" x14ac:dyDescent="0.35">
      <c r="A654" s="1">
        <v>41858</v>
      </c>
      <c r="B654">
        <v>38.357405</v>
      </c>
      <c r="C654">
        <f t="shared" si="12"/>
        <v>-9.7615452184097173E-3</v>
      </c>
    </row>
    <row r="655" spans="1:3" x14ac:dyDescent="0.35">
      <c r="A655" s="1">
        <v>41859</v>
      </c>
      <c r="B655">
        <v>38.489794000000003</v>
      </c>
      <c r="C655">
        <f t="shared" si="12"/>
        <v>3.4455161071572666E-3</v>
      </c>
    </row>
    <row r="656" spans="1:3" x14ac:dyDescent="0.35">
      <c r="A656" s="1">
        <v>41862</v>
      </c>
      <c r="B656">
        <v>38.461920999999997</v>
      </c>
      <c r="C656">
        <f t="shared" si="12"/>
        <v>-7.2442833064808785E-4</v>
      </c>
    </row>
    <row r="657" spans="1:3" x14ac:dyDescent="0.35">
      <c r="A657" s="1">
        <v>41863</v>
      </c>
      <c r="B657">
        <v>37.862698000000002</v>
      </c>
      <c r="C657">
        <f t="shared" si="12"/>
        <v>-1.5702281122848643E-2</v>
      </c>
    </row>
    <row r="658" spans="1:3" x14ac:dyDescent="0.35">
      <c r="A658" s="1">
        <v>41864</v>
      </c>
      <c r="B658">
        <v>38.169279000000003</v>
      </c>
      <c r="C658">
        <f t="shared" si="12"/>
        <v>8.064571610406128E-3</v>
      </c>
    </row>
    <row r="659" spans="1:3" x14ac:dyDescent="0.35">
      <c r="A659" s="1">
        <v>41865</v>
      </c>
      <c r="B659">
        <v>38.754567000000002</v>
      </c>
      <c r="C659">
        <f t="shared" si="12"/>
        <v>1.5217629520404759E-2</v>
      </c>
    </row>
    <row r="660" spans="1:3" x14ac:dyDescent="0.35">
      <c r="A660" s="1">
        <v>41866</v>
      </c>
      <c r="B660">
        <v>40.120246000000002</v>
      </c>
      <c r="C660">
        <f t="shared" si="12"/>
        <v>3.463248776096494E-2</v>
      </c>
    </row>
    <row r="661" spans="1:3" x14ac:dyDescent="0.35">
      <c r="A661" s="1">
        <v>41869</v>
      </c>
      <c r="B661">
        <v>40.775210000000001</v>
      </c>
      <c r="C661">
        <f t="shared" si="12"/>
        <v>1.6193204028286518E-2</v>
      </c>
    </row>
    <row r="662" spans="1:3" x14ac:dyDescent="0.35">
      <c r="A662" s="1">
        <v>41870</v>
      </c>
      <c r="B662">
        <v>40.803083000000001</v>
      </c>
      <c r="C662">
        <f t="shared" si="12"/>
        <v>6.8334357240413591E-4</v>
      </c>
    </row>
    <row r="663" spans="1:3" x14ac:dyDescent="0.35">
      <c r="A663" s="1">
        <v>41871</v>
      </c>
      <c r="B663">
        <v>40.642825000000002</v>
      </c>
      <c r="C663">
        <f t="shared" si="12"/>
        <v>-3.9353286312120879E-3</v>
      </c>
    </row>
    <row r="664" spans="1:3" x14ac:dyDescent="0.35">
      <c r="A664" s="1">
        <v>41872</v>
      </c>
      <c r="B664">
        <v>40.405920999999999</v>
      </c>
      <c r="C664">
        <f t="shared" si="12"/>
        <v>-5.8459800153352736E-3</v>
      </c>
    </row>
    <row r="665" spans="1:3" x14ac:dyDescent="0.35">
      <c r="A665" s="1">
        <v>41873</v>
      </c>
      <c r="B665">
        <v>40.162049000000003</v>
      </c>
      <c r="C665">
        <f t="shared" si="12"/>
        <v>-6.0538386359786081E-3</v>
      </c>
    </row>
    <row r="666" spans="1:3" x14ac:dyDescent="0.35">
      <c r="A666" s="1">
        <v>41876</v>
      </c>
      <c r="B666">
        <v>40.231729000000001</v>
      </c>
      <c r="C666">
        <f t="shared" si="12"/>
        <v>1.7334679170946774E-3</v>
      </c>
    </row>
    <row r="667" spans="1:3" x14ac:dyDescent="0.35">
      <c r="A667" s="1">
        <v>41877</v>
      </c>
      <c r="B667">
        <v>40.308371999999999</v>
      </c>
      <c r="C667">
        <f t="shared" si="12"/>
        <v>1.9032263973729219E-3</v>
      </c>
    </row>
    <row r="668" spans="1:3" x14ac:dyDescent="0.35">
      <c r="A668" s="1">
        <v>41878</v>
      </c>
      <c r="B668">
        <v>39.980890000000002</v>
      </c>
      <c r="C668">
        <f t="shared" si="12"/>
        <v>-8.1575993577092734E-3</v>
      </c>
    </row>
    <row r="669" spans="1:3" x14ac:dyDescent="0.35">
      <c r="A669" s="1">
        <v>41879</v>
      </c>
      <c r="B669">
        <v>39.820632000000003</v>
      </c>
      <c r="C669">
        <f t="shared" si="12"/>
        <v>-4.0164200235471622E-3</v>
      </c>
    </row>
    <row r="670" spans="1:3" x14ac:dyDescent="0.35">
      <c r="A670" s="1">
        <v>41880</v>
      </c>
      <c r="B670">
        <v>39.827599999999997</v>
      </c>
      <c r="C670">
        <f t="shared" si="12"/>
        <v>1.7496935820926363E-4</v>
      </c>
    </row>
    <row r="671" spans="1:3" x14ac:dyDescent="0.35">
      <c r="A671" s="1">
        <v>41884</v>
      </c>
      <c r="B671">
        <v>40.461661999999997</v>
      </c>
      <c r="C671">
        <f t="shared" si="12"/>
        <v>1.5794769213744932E-2</v>
      </c>
    </row>
    <row r="672" spans="1:3" x14ac:dyDescent="0.35">
      <c r="A672" s="1">
        <v>41885</v>
      </c>
      <c r="B672">
        <v>40.454695000000001</v>
      </c>
      <c r="C672">
        <f t="shared" si="12"/>
        <v>-1.7220251320047183E-4</v>
      </c>
    </row>
    <row r="673" spans="1:3" x14ac:dyDescent="0.35">
      <c r="A673" s="1">
        <v>41886</v>
      </c>
      <c r="B673">
        <v>40.196888999999999</v>
      </c>
      <c r="C673">
        <f t="shared" si="12"/>
        <v>-6.3931014195872113E-3</v>
      </c>
    </row>
    <row r="674" spans="1:3" x14ac:dyDescent="0.35">
      <c r="A674" s="1">
        <v>41887</v>
      </c>
      <c r="B674">
        <v>40.357146</v>
      </c>
      <c r="C674">
        <f t="shared" si="12"/>
        <v>3.9788748366220436E-3</v>
      </c>
    </row>
    <row r="675" spans="1:3" x14ac:dyDescent="0.35">
      <c r="A675" s="1">
        <v>41890</v>
      </c>
      <c r="B675">
        <v>40.169020000000003</v>
      </c>
      <c r="C675">
        <f t="shared" si="12"/>
        <v>-4.6724276493480231E-3</v>
      </c>
    </row>
    <row r="676" spans="1:3" x14ac:dyDescent="0.35">
      <c r="A676" s="1">
        <v>41891</v>
      </c>
      <c r="B676">
        <v>40.029663999999997</v>
      </c>
      <c r="C676">
        <f t="shared" si="12"/>
        <v>-3.4752724934041554E-3</v>
      </c>
    </row>
    <row r="677" spans="1:3" x14ac:dyDescent="0.35">
      <c r="A677" s="1">
        <v>41892</v>
      </c>
      <c r="B677">
        <v>40.196888999999999</v>
      </c>
      <c r="C677">
        <f t="shared" si="12"/>
        <v>4.168825306130124E-3</v>
      </c>
    </row>
    <row r="678" spans="1:3" x14ac:dyDescent="0.35">
      <c r="A678" s="1">
        <v>41893</v>
      </c>
      <c r="B678">
        <v>40.127212999999998</v>
      </c>
      <c r="C678">
        <f t="shared" si="12"/>
        <v>-1.7348719933598805E-3</v>
      </c>
    </row>
    <row r="679" spans="1:3" x14ac:dyDescent="0.35">
      <c r="A679" s="1">
        <v>41894</v>
      </c>
      <c r="B679">
        <v>40.830952000000003</v>
      </c>
      <c r="C679">
        <f t="shared" si="12"/>
        <v>1.7385688671439543E-2</v>
      </c>
    </row>
    <row r="680" spans="1:3" x14ac:dyDescent="0.35">
      <c r="A680" s="1">
        <v>41897</v>
      </c>
      <c r="B680">
        <v>40.357146</v>
      </c>
      <c r="C680">
        <f t="shared" si="12"/>
        <v>-1.1671941841457574E-2</v>
      </c>
    </row>
    <row r="681" spans="1:3" x14ac:dyDescent="0.35">
      <c r="A681" s="1">
        <v>41898</v>
      </c>
      <c r="B681">
        <v>40.350178999999997</v>
      </c>
      <c r="C681">
        <f t="shared" si="12"/>
        <v>-1.7264851777230655E-4</v>
      </c>
    </row>
    <row r="682" spans="1:3" x14ac:dyDescent="0.35">
      <c r="A682" s="1">
        <v>41899</v>
      </c>
      <c r="B682">
        <v>41.033017000000001</v>
      </c>
      <c r="C682">
        <f t="shared" si="12"/>
        <v>1.6781204423540315E-2</v>
      </c>
    </row>
    <row r="683" spans="1:3" x14ac:dyDescent="0.35">
      <c r="A683" s="1">
        <v>41900</v>
      </c>
      <c r="B683">
        <v>40.691600000000001</v>
      </c>
      <c r="C683">
        <f t="shared" si="12"/>
        <v>-8.3553523718690979E-3</v>
      </c>
    </row>
    <row r="684" spans="1:3" x14ac:dyDescent="0.35">
      <c r="A684" s="1">
        <v>41901</v>
      </c>
      <c r="B684">
        <v>40.587083999999997</v>
      </c>
      <c r="C684">
        <f t="shared" si="12"/>
        <v>-2.5717950257870925E-3</v>
      </c>
    </row>
    <row r="685" spans="1:3" x14ac:dyDescent="0.35">
      <c r="A685" s="1">
        <v>41904</v>
      </c>
      <c r="B685">
        <v>40.099339999999998</v>
      </c>
      <c r="C685">
        <f t="shared" si="12"/>
        <v>-1.2090012591189971E-2</v>
      </c>
    </row>
    <row r="686" spans="1:3" x14ac:dyDescent="0.35">
      <c r="A686" s="1">
        <v>41905</v>
      </c>
      <c r="B686">
        <v>39.702178000000004</v>
      </c>
      <c r="C686">
        <f t="shared" si="12"/>
        <v>-9.9538276749401126E-3</v>
      </c>
    </row>
    <row r="687" spans="1:3" x14ac:dyDescent="0.35">
      <c r="A687" s="1">
        <v>41906</v>
      </c>
      <c r="B687">
        <v>40.385019</v>
      </c>
      <c r="C687">
        <f t="shared" si="12"/>
        <v>1.7052851716591672E-2</v>
      </c>
    </row>
    <row r="688" spans="1:3" x14ac:dyDescent="0.35">
      <c r="A688" s="1">
        <v>41907</v>
      </c>
      <c r="B688">
        <v>39.639468999999998</v>
      </c>
      <c r="C688">
        <f t="shared" si="12"/>
        <v>-1.8633585553833275E-2</v>
      </c>
    </row>
    <row r="689" spans="1:3" x14ac:dyDescent="0.35">
      <c r="A689" s="1">
        <v>41908</v>
      </c>
      <c r="B689">
        <v>39.459282000000002</v>
      </c>
      <c r="C689">
        <f t="shared" si="12"/>
        <v>-4.5560090242545009E-3</v>
      </c>
    </row>
    <row r="690" spans="1:3" x14ac:dyDescent="0.35">
      <c r="A690" s="1">
        <v>41911</v>
      </c>
      <c r="B690">
        <v>39.913238999999997</v>
      </c>
      <c r="C690">
        <f t="shared" si="12"/>
        <v>1.1438768584381623E-2</v>
      </c>
    </row>
    <row r="691" spans="1:3" x14ac:dyDescent="0.35">
      <c r="A691" s="1">
        <v>41912</v>
      </c>
      <c r="B691">
        <v>39.794508999999998</v>
      </c>
      <c r="C691">
        <f t="shared" si="12"/>
        <v>-2.9791354239030836E-3</v>
      </c>
    </row>
    <row r="692" spans="1:3" x14ac:dyDescent="0.35">
      <c r="A692" s="1">
        <v>41913</v>
      </c>
      <c r="B692">
        <v>39.249763999999999</v>
      </c>
      <c r="C692">
        <f t="shared" si="12"/>
        <v>-1.3783506476762269E-2</v>
      </c>
    </row>
    <row r="693" spans="1:3" x14ac:dyDescent="0.35">
      <c r="A693" s="1">
        <v>41914</v>
      </c>
      <c r="B693">
        <v>38.991357999999998</v>
      </c>
      <c r="C693">
        <f t="shared" si="12"/>
        <v>-6.6053996400653155E-3</v>
      </c>
    </row>
    <row r="694" spans="1:3" x14ac:dyDescent="0.35">
      <c r="A694" s="1">
        <v>41915</v>
      </c>
      <c r="B694">
        <v>39.745621</v>
      </c>
      <c r="C694">
        <f t="shared" si="12"/>
        <v>1.9159639678459833E-2</v>
      </c>
    </row>
    <row r="695" spans="1:3" x14ac:dyDescent="0.35">
      <c r="A695" s="1">
        <v>41918</v>
      </c>
      <c r="B695">
        <v>39.50817</v>
      </c>
      <c r="C695">
        <f t="shared" si="12"/>
        <v>-5.9921855472688489E-3</v>
      </c>
    </row>
    <row r="696" spans="1:3" x14ac:dyDescent="0.35">
      <c r="A696" s="1">
        <v>41919</v>
      </c>
      <c r="B696">
        <v>38.411687999999998</v>
      </c>
      <c r="C696">
        <f t="shared" si="12"/>
        <v>-2.8145697681604805E-2</v>
      </c>
    </row>
    <row r="697" spans="1:3" x14ac:dyDescent="0.35">
      <c r="A697" s="1">
        <v>41920</v>
      </c>
      <c r="B697">
        <v>39.431344000000003</v>
      </c>
      <c r="C697">
        <f t="shared" si="12"/>
        <v>2.6199244749154603E-2</v>
      </c>
    </row>
    <row r="698" spans="1:3" x14ac:dyDescent="0.35">
      <c r="A698" s="1">
        <v>41921</v>
      </c>
      <c r="B698">
        <v>38.432642000000001</v>
      </c>
      <c r="C698">
        <f t="shared" si="12"/>
        <v>-2.5653882442804865E-2</v>
      </c>
    </row>
    <row r="699" spans="1:3" x14ac:dyDescent="0.35">
      <c r="A699" s="1">
        <v>41922</v>
      </c>
      <c r="B699">
        <v>37.461872999999997</v>
      </c>
      <c r="C699">
        <f t="shared" si="12"/>
        <v>-2.5583454821373818E-2</v>
      </c>
    </row>
    <row r="700" spans="1:3" x14ac:dyDescent="0.35">
      <c r="A700" s="1">
        <v>41925</v>
      </c>
      <c r="B700">
        <v>36.868237000000001</v>
      </c>
      <c r="C700">
        <f t="shared" si="12"/>
        <v>-1.5973301316289035E-2</v>
      </c>
    </row>
    <row r="701" spans="1:3" x14ac:dyDescent="0.35">
      <c r="A701" s="1">
        <v>41926</v>
      </c>
      <c r="B701">
        <v>36.169843999999998</v>
      </c>
      <c r="C701">
        <f t="shared" si="12"/>
        <v>-1.9124661461536241E-2</v>
      </c>
    </row>
    <row r="702" spans="1:3" x14ac:dyDescent="0.35">
      <c r="A702" s="1">
        <v>41927</v>
      </c>
      <c r="B702">
        <v>36.169843999999998</v>
      </c>
      <c r="C702">
        <f t="shared" si="12"/>
        <v>0</v>
      </c>
    </row>
    <row r="703" spans="1:3" x14ac:dyDescent="0.35">
      <c r="A703" s="1">
        <v>41928</v>
      </c>
      <c r="B703">
        <v>36.113973000000001</v>
      </c>
      <c r="C703">
        <f t="shared" si="12"/>
        <v>-1.5458788272465385E-3</v>
      </c>
    </row>
    <row r="704" spans="1:3" x14ac:dyDescent="0.35">
      <c r="A704" s="1">
        <v>41929</v>
      </c>
      <c r="B704">
        <v>36.505071999999998</v>
      </c>
      <c r="C704">
        <f t="shared" si="12"/>
        <v>1.0771355677749029E-2</v>
      </c>
    </row>
    <row r="705" spans="1:3" x14ac:dyDescent="0.35">
      <c r="A705" s="1">
        <v>41932</v>
      </c>
      <c r="B705">
        <v>36.560943000000002</v>
      </c>
      <c r="C705">
        <f t="shared" si="12"/>
        <v>1.5293296312789868E-3</v>
      </c>
    </row>
    <row r="706" spans="1:3" x14ac:dyDescent="0.35">
      <c r="A706" s="1">
        <v>41933</v>
      </c>
      <c r="B706">
        <v>37.713296</v>
      </c>
      <c r="C706">
        <f t="shared" si="12"/>
        <v>3.1032171852481694E-2</v>
      </c>
    </row>
    <row r="707" spans="1:3" x14ac:dyDescent="0.35">
      <c r="A707" s="1">
        <v>41934</v>
      </c>
      <c r="B707">
        <v>37.049821000000001</v>
      </c>
      <c r="C707">
        <f t="shared" si="12"/>
        <v>-1.7749190901038658E-2</v>
      </c>
    </row>
    <row r="708" spans="1:3" x14ac:dyDescent="0.35">
      <c r="A708" s="1">
        <v>41935</v>
      </c>
      <c r="B708">
        <v>37.510761000000002</v>
      </c>
      <c r="C708">
        <f t="shared" ref="C708:C771" si="13">LN(B708/B707)</f>
        <v>1.2364331389836067E-2</v>
      </c>
    </row>
    <row r="709" spans="1:3" x14ac:dyDescent="0.35">
      <c r="A709" s="1">
        <v>41936</v>
      </c>
      <c r="B709">
        <v>37.748216999999997</v>
      </c>
      <c r="C709">
        <f t="shared" si="13"/>
        <v>6.3103909802786733E-3</v>
      </c>
    </row>
    <row r="710" spans="1:3" x14ac:dyDescent="0.35">
      <c r="A710" s="1">
        <v>41939</v>
      </c>
      <c r="B710">
        <v>37.706311999999997</v>
      </c>
      <c r="C710">
        <f t="shared" si="13"/>
        <v>-1.1107352961754829E-3</v>
      </c>
    </row>
    <row r="711" spans="1:3" x14ac:dyDescent="0.35">
      <c r="A711" s="1">
        <v>41940</v>
      </c>
      <c r="B711">
        <v>38.174236000000001</v>
      </c>
      <c r="C711">
        <f t="shared" si="13"/>
        <v>1.2333330311531762E-2</v>
      </c>
    </row>
    <row r="712" spans="1:3" x14ac:dyDescent="0.35">
      <c r="A712" s="1">
        <v>41941</v>
      </c>
      <c r="B712">
        <v>38.062494000000001</v>
      </c>
      <c r="C712">
        <f t="shared" si="13"/>
        <v>-2.9314499722190406E-3</v>
      </c>
    </row>
    <row r="713" spans="1:3" x14ac:dyDescent="0.35">
      <c r="A713" s="1">
        <v>41942</v>
      </c>
      <c r="B713">
        <v>37.936781000000003</v>
      </c>
      <c r="C713">
        <f t="shared" si="13"/>
        <v>-3.3082714185667197E-3</v>
      </c>
    </row>
    <row r="714" spans="1:3" x14ac:dyDescent="0.35">
      <c r="A714" s="1">
        <v>41943</v>
      </c>
      <c r="B714">
        <v>38.607239</v>
      </c>
      <c r="C714">
        <f t="shared" si="13"/>
        <v>1.7518681331606348E-2</v>
      </c>
    </row>
    <row r="715" spans="1:3" x14ac:dyDescent="0.35">
      <c r="A715" s="1">
        <v>41946</v>
      </c>
      <c r="B715">
        <v>39.874350999999997</v>
      </c>
      <c r="C715">
        <f t="shared" si="13"/>
        <v>3.2293487362811131E-2</v>
      </c>
    </row>
    <row r="716" spans="1:3" x14ac:dyDescent="0.35">
      <c r="A716" s="1">
        <v>41947</v>
      </c>
      <c r="B716">
        <v>39.229956999999999</v>
      </c>
      <c r="C716">
        <f t="shared" si="13"/>
        <v>-1.6292620989549367E-2</v>
      </c>
    </row>
    <row r="717" spans="1:3" x14ac:dyDescent="0.35">
      <c r="A717" s="1">
        <v>41948</v>
      </c>
      <c r="B717">
        <v>39.181139999999999</v>
      </c>
      <c r="C717">
        <f t="shared" si="13"/>
        <v>-1.245155550041738E-3</v>
      </c>
    </row>
    <row r="718" spans="1:3" x14ac:dyDescent="0.35">
      <c r="A718" s="1">
        <v>41949</v>
      </c>
      <c r="B718">
        <v>40.391818000000001</v>
      </c>
      <c r="C718">
        <f t="shared" si="13"/>
        <v>3.0431731132827041E-2</v>
      </c>
    </row>
    <row r="719" spans="1:3" x14ac:dyDescent="0.35">
      <c r="A719" s="1">
        <v>41950</v>
      </c>
      <c r="B719">
        <v>39.962223000000002</v>
      </c>
      <c r="C719">
        <f t="shared" si="13"/>
        <v>-1.0692656840064818E-2</v>
      </c>
    </row>
    <row r="720" spans="1:3" x14ac:dyDescent="0.35">
      <c r="A720" s="1">
        <v>41953</v>
      </c>
      <c r="B720">
        <v>40.548034999999999</v>
      </c>
      <c r="C720">
        <f t="shared" si="13"/>
        <v>1.455273783063246E-2</v>
      </c>
    </row>
    <row r="721" spans="1:3" x14ac:dyDescent="0.35">
      <c r="A721" s="1">
        <v>41954</v>
      </c>
      <c r="B721">
        <v>40.674962000000001</v>
      </c>
      <c r="C721">
        <f t="shared" si="13"/>
        <v>3.1253981755871934E-3</v>
      </c>
    </row>
    <row r="722" spans="1:3" x14ac:dyDescent="0.35">
      <c r="A722" s="1">
        <v>41955</v>
      </c>
      <c r="B722">
        <v>40.469929</v>
      </c>
      <c r="C722">
        <f t="shared" si="13"/>
        <v>-5.0535143696067587E-3</v>
      </c>
    </row>
    <row r="723" spans="1:3" x14ac:dyDescent="0.35">
      <c r="A723" s="1">
        <v>41956</v>
      </c>
      <c r="B723">
        <v>40.469929</v>
      </c>
      <c r="C723">
        <f t="shared" si="13"/>
        <v>0</v>
      </c>
    </row>
    <row r="724" spans="1:3" x14ac:dyDescent="0.35">
      <c r="A724" s="1">
        <v>41957</v>
      </c>
      <c r="B724">
        <v>40.587090000000003</v>
      </c>
      <c r="C724">
        <f t="shared" si="13"/>
        <v>2.890831245396362E-3</v>
      </c>
    </row>
    <row r="725" spans="1:3" x14ac:dyDescent="0.35">
      <c r="A725" s="1">
        <v>41960</v>
      </c>
      <c r="B725">
        <v>40.264895000000003</v>
      </c>
      <c r="C725">
        <f t="shared" si="13"/>
        <v>-7.9700382253881583E-3</v>
      </c>
    </row>
    <row r="726" spans="1:3" x14ac:dyDescent="0.35">
      <c r="A726" s="1">
        <v>41961</v>
      </c>
      <c r="B726">
        <v>39.835296</v>
      </c>
      <c r="C726">
        <f t="shared" si="13"/>
        <v>-1.0726644064119193E-2</v>
      </c>
    </row>
    <row r="727" spans="1:3" x14ac:dyDescent="0.35">
      <c r="A727" s="1">
        <v>41962</v>
      </c>
      <c r="B727">
        <v>39.835296</v>
      </c>
      <c r="C727">
        <f t="shared" si="13"/>
        <v>0</v>
      </c>
    </row>
    <row r="728" spans="1:3" x14ac:dyDescent="0.35">
      <c r="A728" s="1">
        <v>41963</v>
      </c>
      <c r="B728">
        <v>40.284419</v>
      </c>
      <c r="C728">
        <f t="shared" si="13"/>
        <v>1.1211415427469345E-2</v>
      </c>
    </row>
    <row r="729" spans="1:3" x14ac:dyDescent="0.35">
      <c r="A729" s="1">
        <v>41964</v>
      </c>
      <c r="B729">
        <v>41.251012000000003</v>
      </c>
      <c r="C729">
        <f t="shared" si="13"/>
        <v>2.3710876929457458E-2</v>
      </c>
    </row>
    <row r="730" spans="1:3" x14ac:dyDescent="0.35">
      <c r="A730" s="1">
        <v>41967</v>
      </c>
      <c r="B730">
        <v>41.251012000000003</v>
      </c>
      <c r="C730">
        <f t="shared" si="13"/>
        <v>0</v>
      </c>
    </row>
    <row r="731" spans="1:3" x14ac:dyDescent="0.35">
      <c r="A731" s="1">
        <v>41968</v>
      </c>
      <c r="B731">
        <v>41.700135000000003</v>
      </c>
      <c r="C731">
        <f t="shared" si="13"/>
        <v>1.0828720396501346E-2</v>
      </c>
    </row>
    <row r="732" spans="1:3" x14ac:dyDescent="0.35">
      <c r="A732" s="1">
        <v>41969</v>
      </c>
      <c r="B732">
        <v>41.729427999999999</v>
      </c>
      <c r="C732">
        <f t="shared" si="13"/>
        <v>7.0222113482084627E-4</v>
      </c>
    </row>
    <row r="733" spans="1:3" x14ac:dyDescent="0.35">
      <c r="A733" s="1">
        <v>41971</v>
      </c>
      <c r="B733">
        <v>41.729427999999999</v>
      </c>
      <c r="C733">
        <f t="shared" si="13"/>
        <v>0</v>
      </c>
    </row>
    <row r="734" spans="1:3" x14ac:dyDescent="0.35">
      <c r="A734" s="1">
        <v>41974</v>
      </c>
      <c r="B734">
        <v>40.606617999999997</v>
      </c>
      <c r="C734">
        <f t="shared" si="13"/>
        <v>-2.7275529094472253E-2</v>
      </c>
    </row>
    <row r="735" spans="1:3" x14ac:dyDescent="0.35">
      <c r="A735" s="1">
        <v>41975</v>
      </c>
      <c r="B735">
        <v>40.987395999999997</v>
      </c>
      <c r="C735">
        <f t="shared" si="13"/>
        <v>9.3335465586607443E-3</v>
      </c>
    </row>
    <row r="736" spans="1:3" x14ac:dyDescent="0.35">
      <c r="A736" s="1">
        <v>41976</v>
      </c>
      <c r="B736">
        <v>41.231484000000002</v>
      </c>
      <c r="C736">
        <f t="shared" si="13"/>
        <v>5.9375344713006551E-3</v>
      </c>
    </row>
    <row r="737" spans="1:3" x14ac:dyDescent="0.35">
      <c r="A737" s="1">
        <v>41977</v>
      </c>
      <c r="B737">
        <v>41.270539999999997</v>
      </c>
      <c r="C737">
        <f t="shared" si="13"/>
        <v>9.4678896405039307E-4</v>
      </c>
    </row>
    <row r="738" spans="1:3" x14ac:dyDescent="0.35">
      <c r="A738" s="1">
        <v>41978</v>
      </c>
      <c r="B738">
        <v>41.299829000000003</v>
      </c>
      <c r="C738">
        <f t="shared" si="13"/>
        <v>7.0943127863252282E-4</v>
      </c>
    </row>
    <row r="739" spans="1:3" x14ac:dyDescent="0.35">
      <c r="A739" s="1">
        <v>41981</v>
      </c>
      <c r="B739">
        <v>40.528506999999998</v>
      </c>
      <c r="C739">
        <f t="shared" si="13"/>
        <v>-1.8852756471788915E-2</v>
      </c>
    </row>
    <row r="740" spans="1:3" x14ac:dyDescent="0.35">
      <c r="A740" s="1">
        <v>41982</v>
      </c>
      <c r="B740">
        <v>40.421111000000003</v>
      </c>
      <c r="C740">
        <f t="shared" si="13"/>
        <v>-2.6534050601854423E-3</v>
      </c>
    </row>
    <row r="741" spans="1:3" x14ac:dyDescent="0.35">
      <c r="A741" s="1">
        <v>41983</v>
      </c>
      <c r="B741">
        <v>39.386173999999997</v>
      </c>
      <c r="C741">
        <f t="shared" si="13"/>
        <v>-2.5937356976923669E-2</v>
      </c>
    </row>
    <row r="742" spans="1:3" x14ac:dyDescent="0.35">
      <c r="A742" s="1">
        <v>41984</v>
      </c>
      <c r="B742">
        <v>39.659551999999998</v>
      </c>
      <c r="C742">
        <f t="shared" si="13"/>
        <v>6.9169859980299309E-3</v>
      </c>
    </row>
    <row r="743" spans="1:3" x14ac:dyDescent="0.35">
      <c r="A743" s="1">
        <v>41985</v>
      </c>
      <c r="B743">
        <v>38.780833999999999</v>
      </c>
      <c r="C743">
        <f t="shared" si="13"/>
        <v>-2.2405671497563555E-2</v>
      </c>
    </row>
    <row r="744" spans="1:3" x14ac:dyDescent="0.35">
      <c r="A744" s="1">
        <v>41988</v>
      </c>
      <c r="B744">
        <v>37.765424000000003</v>
      </c>
      <c r="C744">
        <f t="shared" si="13"/>
        <v>-2.6532180484873304E-2</v>
      </c>
    </row>
    <row r="745" spans="1:3" x14ac:dyDescent="0.35">
      <c r="A745" s="1">
        <v>41989</v>
      </c>
      <c r="B745">
        <v>37.560389999999998</v>
      </c>
      <c r="C745">
        <f t="shared" si="13"/>
        <v>-5.4439373565388334E-3</v>
      </c>
    </row>
    <row r="746" spans="1:3" x14ac:dyDescent="0.35">
      <c r="A746" s="1">
        <v>41990</v>
      </c>
      <c r="B746">
        <v>38.819885999999997</v>
      </c>
      <c r="C746">
        <f t="shared" si="13"/>
        <v>3.2982603433212881E-2</v>
      </c>
    </row>
    <row r="747" spans="1:3" x14ac:dyDescent="0.35">
      <c r="A747" s="1">
        <v>41991</v>
      </c>
      <c r="B747">
        <v>39.737662</v>
      </c>
      <c r="C747">
        <f t="shared" si="13"/>
        <v>2.3366761876357844E-2</v>
      </c>
    </row>
    <row r="748" spans="1:3" x14ac:dyDescent="0.35">
      <c r="A748" s="1">
        <v>41992</v>
      </c>
      <c r="B748">
        <v>40.401584</v>
      </c>
      <c r="C748">
        <f t="shared" si="13"/>
        <v>1.656958913697882E-2</v>
      </c>
    </row>
    <row r="749" spans="1:3" x14ac:dyDescent="0.35">
      <c r="A749" s="1">
        <v>41995</v>
      </c>
      <c r="B749">
        <v>40.889761999999997</v>
      </c>
      <c r="C749">
        <f t="shared" si="13"/>
        <v>1.2010721746317487E-2</v>
      </c>
    </row>
    <row r="750" spans="1:3" x14ac:dyDescent="0.35">
      <c r="A750" s="1">
        <v>41996</v>
      </c>
      <c r="B750">
        <v>40.391818000000001</v>
      </c>
      <c r="C750">
        <f t="shared" si="13"/>
        <v>-1.2252474161881324E-2</v>
      </c>
    </row>
    <row r="751" spans="1:3" x14ac:dyDescent="0.35">
      <c r="A751" s="1">
        <v>41997</v>
      </c>
      <c r="B751">
        <v>40.157494999999997</v>
      </c>
      <c r="C751">
        <f t="shared" si="13"/>
        <v>-5.8181417636886164E-3</v>
      </c>
    </row>
    <row r="752" spans="1:3" x14ac:dyDescent="0.35">
      <c r="A752" s="1">
        <v>41999</v>
      </c>
      <c r="B752">
        <v>40.401584</v>
      </c>
      <c r="C752">
        <f t="shared" si="13"/>
        <v>6.0598941792524806E-3</v>
      </c>
    </row>
    <row r="753" spans="1:3" x14ac:dyDescent="0.35">
      <c r="A753" s="1">
        <v>42002</v>
      </c>
      <c r="B753">
        <v>40.352767</v>
      </c>
      <c r="C753">
        <f t="shared" si="13"/>
        <v>-1.2090247854628883E-3</v>
      </c>
    </row>
    <row r="754" spans="1:3" x14ac:dyDescent="0.35">
      <c r="A754" s="1">
        <v>42003</v>
      </c>
      <c r="B754">
        <v>40.391818000000001</v>
      </c>
      <c r="C754">
        <f t="shared" si="13"/>
        <v>9.6727236989891513E-4</v>
      </c>
    </row>
    <row r="755" spans="1:3" x14ac:dyDescent="0.35">
      <c r="A755" s="1">
        <v>42004</v>
      </c>
      <c r="B755">
        <v>39.971984999999997</v>
      </c>
      <c r="C755">
        <f t="shared" si="13"/>
        <v>-1.0448405966933617E-2</v>
      </c>
    </row>
    <row r="756" spans="1:3" x14ac:dyDescent="0.35">
      <c r="A756" s="1">
        <v>42006</v>
      </c>
      <c r="B756">
        <v>39.697941</v>
      </c>
      <c r="C756">
        <f t="shared" si="13"/>
        <v>-6.8795113684753731E-3</v>
      </c>
    </row>
    <row r="757" spans="1:3" x14ac:dyDescent="0.35">
      <c r="A757" s="1">
        <v>42009</v>
      </c>
      <c r="B757">
        <v>38.954092000000003</v>
      </c>
      <c r="C757">
        <f t="shared" si="13"/>
        <v>-1.8915497803369288E-2</v>
      </c>
    </row>
    <row r="758" spans="1:3" x14ac:dyDescent="0.35">
      <c r="A758" s="1">
        <v>42010</v>
      </c>
      <c r="B758">
        <v>38.347270999999999</v>
      </c>
      <c r="C758">
        <f t="shared" si="13"/>
        <v>-1.5700459648756274E-2</v>
      </c>
    </row>
    <row r="759" spans="1:3" x14ac:dyDescent="0.35">
      <c r="A759" s="1">
        <v>42011</v>
      </c>
      <c r="B759">
        <v>38.856219000000003</v>
      </c>
      <c r="C759">
        <f t="shared" si="13"/>
        <v>1.3184776306555197E-2</v>
      </c>
    </row>
    <row r="760" spans="1:3" x14ac:dyDescent="0.35">
      <c r="A760" s="1">
        <v>42012</v>
      </c>
      <c r="B760">
        <v>40.020926000000003</v>
      </c>
      <c r="C760">
        <f t="shared" si="13"/>
        <v>2.953432609594004E-2</v>
      </c>
    </row>
    <row r="761" spans="1:3" x14ac:dyDescent="0.35">
      <c r="A761" s="1">
        <v>42013</v>
      </c>
      <c r="B761">
        <v>39.727302999999999</v>
      </c>
      <c r="C761">
        <f t="shared" si="13"/>
        <v>-7.3637830080234548E-3</v>
      </c>
    </row>
    <row r="762" spans="1:3" x14ac:dyDescent="0.35">
      <c r="A762" s="1">
        <v>42016</v>
      </c>
      <c r="B762">
        <v>39.257505000000002</v>
      </c>
      <c r="C762">
        <f t="shared" si="13"/>
        <v>-1.1896048169497582E-2</v>
      </c>
    </row>
    <row r="763" spans="1:3" x14ac:dyDescent="0.35">
      <c r="A763" s="1">
        <v>42017</v>
      </c>
      <c r="B763">
        <v>38.709406000000001</v>
      </c>
      <c r="C763">
        <f t="shared" si="13"/>
        <v>-1.4060016541464701E-2</v>
      </c>
    </row>
    <row r="764" spans="1:3" x14ac:dyDescent="0.35">
      <c r="A764" s="1">
        <v>42018</v>
      </c>
      <c r="B764">
        <v>38.229821999999999</v>
      </c>
      <c r="C764">
        <f t="shared" si="13"/>
        <v>-1.246672793151124E-2</v>
      </c>
    </row>
    <row r="765" spans="1:3" x14ac:dyDescent="0.35">
      <c r="A765" s="1">
        <v>42019</v>
      </c>
      <c r="B765">
        <v>37.202136000000003</v>
      </c>
      <c r="C765">
        <f t="shared" si="13"/>
        <v>-2.7249712682674062E-2</v>
      </c>
    </row>
    <row r="766" spans="1:3" x14ac:dyDescent="0.35">
      <c r="A766" s="1">
        <v>42020</v>
      </c>
      <c r="B766">
        <v>37.437036999999997</v>
      </c>
      <c r="C766">
        <f t="shared" si="13"/>
        <v>6.2943295348830532E-3</v>
      </c>
    </row>
    <row r="767" spans="1:3" x14ac:dyDescent="0.35">
      <c r="A767" s="1">
        <v>42024</v>
      </c>
      <c r="B767">
        <v>37.123837999999999</v>
      </c>
      <c r="C767">
        <f t="shared" si="13"/>
        <v>-8.4012115506753322E-3</v>
      </c>
    </row>
    <row r="768" spans="1:3" x14ac:dyDescent="0.35">
      <c r="A768" s="1">
        <v>42025</v>
      </c>
      <c r="B768">
        <v>37.348948999999998</v>
      </c>
      <c r="C768">
        <f t="shared" si="13"/>
        <v>6.0454749896307206E-3</v>
      </c>
    </row>
    <row r="769" spans="1:3" x14ac:dyDescent="0.35">
      <c r="A769" s="1">
        <v>42026</v>
      </c>
      <c r="B769">
        <v>38.807282999999998</v>
      </c>
      <c r="C769">
        <f t="shared" si="13"/>
        <v>3.8303163240842854E-2</v>
      </c>
    </row>
    <row r="770" spans="1:3" x14ac:dyDescent="0.35">
      <c r="A770" s="1">
        <v>42027</v>
      </c>
      <c r="B770">
        <v>37.985135999999997</v>
      </c>
      <c r="C770">
        <f t="shared" si="13"/>
        <v>-2.1413009890748853E-2</v>
      </c>
    </row>
    <row r="771" spans="1:3" x14ac:dyDescent="0.35">
      <c r="A771" s="1">
        <v>42030</v>
      </c>
      <c r="B771">
        <v>38.317909999999998</v>
      </c>
      <c r="C771">
        <f t="shared" si="13"/>
        <v>8.722485596004876E-3</v>
      </c>
    </row>
    <row r="772" spans="1:3" x14ac:dyDescent="0.35">
      <c r="A772" s="1">
        <v>42031</v>
      </c>
      <c r="B772">
        <v>37.926409999999997</v>
      </c>
      <c r="C772">
        <f t="shared" ref="C772:C835" si="14">LN(B772/B771)</f>
        <v>-1.0269707719905022E-2</v>
      </c>
    </row>
    <row r="773" spans="1:3" x14ac:dyDescent="0.35">
      <c r="A773" s="1">
        <v>42032</v>
      </c>
      <c r="B773">
        <v>37.192349999999998</v>
      </c>
      <c r="C773">
        <f t="shared" si="14"/>
        <v>-1.9544608215598985E-2</v>
      </c>
    </row>
    <row r="774" spans="1:3" x14ac:dyDescent="0.35">
      <c r="A774" s="1">
        <v>42033</v>
      </c>
      <c r="B774">
        <v>37.642572000000001</v>
      </c>
      <c r="C774">
        <f t="shared" si="14"/>
        <v>1.2032548974907046E-2</v>
      </c>
    </row>
    <row r="775" spans="1:3" x14ac:dyDescent="0.35">
      <c r="A775" s="1">
        <v>42034</v>
      </c>
      <c r="B775">
        <v>36.967238999999999</v>
      </c>
      <c r="C775">
        <f t="shared" si="14"/>
        <v>-1.810355595990016E-2</v>
      </c>
    </row>
    <row r="776" spans="1:3" x14ac:dyDescent="0.35">
      <c r="A776" s="1">
        <v>42037</v>
      </c>
      <c r="B776">
        <v>37.867683999999997</v>
      </c>
      <c r="C776">
        <f t="shared" si="14"/>
        <v>2.4065995470282597E-2</v>
      </c>
    </row>
    <row r="777" spans="1:3" x14ac:dyDescent="0.35">
      <c r="A777" s="1">
        <v>42038</v>
      </c>
      <c r="B777">
        <v>38.777918</v>
      </c>
      <c r="C777">
        <f t="shared" si="14"/>
        <v>2.3752877450280697E-2</v>
      </c>
    </row>
    <row r="778" spans="1:3" x14ac:dyDescent="0.35">
      <c r="A778" s="1">
        <v>42039</v>
      </c>
      <c r="B778">
        <v>38.278759000000001</v>
      </c>
      <c r="C778">
        <f t="shared" si="14"/>
        <v>-1.2955813864033137E-2</v>
      </c>
    </row>
    <row r="779" spans="1:3" x14ac:dyDescent="0.35">
      <c r="A779" s="1">
        <v>42040</v>
      </c>
      <c r="B779">
        <v>38.689830000000001</v>
      </c>
      <c r="C779">
        <f t="shared" si="14"/>
        <v>1.0681627761053842E-2</v>
      </c>
    </row>
    <row r="780" spans="1:3" x14ac:dyDescent="0.35">
      <c r="A780" s="1">
        <v>42041</v>
      </c>
      <c r="B780">
        <v>38.503869999999999</v>
      </c>
      <c r="C780">
        <f t="shared" si="14"/>
        <v>-4.8180190800222724E-3</v>
      </c>
    </row>
    <row r="781" spans="1:3" x14ac:dyDescent="0.35">
      <c r="A781" s="1">
        <v>42044</v>
      </c>
      <c r="B781">
        <v>38.210247000000003</v>
      </c>
      <c r="C781">
        <f t="shared" si="14"/>
        <v>-7.6550300082307687E-3</v>
      </c>
    </row>
    <row r="782" spans="1:3" x14ac:dyDescent="0.35">
      <c r="A782" s="1">
        <v>42045</v>
      </c>
      <c r="B782">
        <v>38.826853999999997</v>
      </c>
      <c r="C782">
        <f t="shared" si="14"/>
        <v>1.6008394916981191E-2</v>
      </c>
    </row>
    <row r="783" spans="1:3" x14ac:dyDescent="0.35">
      <c r="A783" s="1">
        <v>42046</v>
      </c>
      <c r="B783">
        <v>38.494084000000001</v>
      </c>
      <c r="C783">
        <f t="shared" si="14"/>
        <v>-8.6075534824541326E-3</v>
      </c>
    </row>
    <row r="784" spans="1:3" x14ac:dyDescent="0.35">
      <c r="A784" s="1">
        <v>42047</v>
      </c>
      <c r="B784">
        <v>39.169418</v>
      </c>
      <c r="C784">
        <f t="shared" si="14"/>
        <v>1.7391722108613464E-2</v>
      </c>
    </row>
    <row r="785" spans="1:3" x14ac:dyDescent="0.35">
      <c r="A785" s="1">
        <v>42048</v>
      </c>
      <c r="B785">
        <v>39.296655999999999</v>
      </c>
      <c r="C785">
        <f t="shared" si="14"/>
        <v>3.2431369389889597E-3</v>
      </c>
    </row>
    <row r="786" spans="1:3" x14ac:dyDescent="0.35">
      <c r="A786" s="1">
        <v>42052</v>
      </c>
      <c r="B786">
        <v>39.658791000000001</v>
      </c>
      <c r="C786">
        <f t="shared" si="14"/>
        <v>9.1732123156104354E-3</v>
      </c>
    </row>
    <row r="787" spans="1:3" x14ac:dyDescent="0.35">
      <c r="A787" s="1">
        <v>42053</v>
      </c>
      <c r="B787">
        <v>40.657111999999998</v>
      </c>
      <c r="C787">
        <f t="shared" si="14"/>
        <v>2.4861139128184197E-2</v>
      </c>
    </row>
    <row r="788" spans="1:3" x14ac:dyDescent="0.35">
      <c r="A788" s="1">
        <v>42054</v>
      </c>
      <c r="B788">
        <v>40.275402</v>
      </c>
      <c r="C788">
        <f t="shared" si="14"/>
        <v>-9.4328672489562924E-3</v>
      </c>
    </row>
    <row r="789" spans="1:3" x14ac:dyDescent="0.35">
      <c r="A789" s="1">
        <v>42055</v>
      </c>
      <c r="B789">
        <v>41.058397999999997</v>
      </c>
      <c r="C789">
        <f t="shared" si="14"/>
        <v>1.9254484364352054E-2</v>
      </c>
    </row>
    <row r="790" spans="1:3" x14ac:dyDescent="0.35">
      <c r="A790" s="1">
        <v>42058</v>
      </c>
      <c r="B790">
        <v>40.843071999999999</v>
      </c>
      <c r="C790">
        <f t="shared" si="14"/>
        <v>-5.2581839158640691E-3</v>
      </c>
    </row>
    <row r="791" spans="1:3" x14ac:dyDescent="0.35">
      <c r="A791" s="1">
        <v>42059</v>
      </c>
      <c r="B791">
        <v>41.166060000000002</v>
      </c>
      <c r="C791">
        <f t="shared" si="14"/>
        <v>7.8769196094901645E-3</v>
      </c>
    </row>
    <row r="792" spans="1:3" x14ac:dyDescent="0.35">
      <c r="A792" s="1">
        <v>42060</v>
      </c>
      <c r="B792">
        <v>41.303083999999998</v>
      </c>
      <c r="C792">
        <f t="shared" si="14"/>
        <v>3.3230398533462477E-3</v>
      </c>
    </row>
    <row r="793" spans="1:3" x14ac:dyDescent="0.35">
      <c r="A793" s="1">
        <v>42061</v>
      </c>
      <c r="B793">
        <v>41.459684000000003</v>
      </c>
      <c r="C793">
        <f t="shared" si="14"/>
        <v>3.7843148718640254E-3</v>
      </c>
    </row>
    <row r="794" spans="1:3" x14ac:dyDescent="0.35">
      <c r="A794" s="1">
        <v>42062</v>
      </c>
      <c r="B794">
        <v>41.312869999999997</v>
      </c>
      <c r="C794">
        <f t="shared" si="14"/>
        <v>-3.5474114755595998E-3</v>
      </c>
    </row>
    <row r="795" spans="1:3" x14ac:dyDescent="0.35">
      <c r="A795" s="1">
        <v>42065</v>
      </c>
      <c r="B795">
        <v>41.792456999999999</v>
      </c>
      <c r="C795">
        <f t="shared" si="14"/>
        <v>1.1541795002496209E-2</v>
      </c>
    </row>
    <row r="796" spans="1:3" x14ac:dyDescent="0.35">
      <c r="A796" s="1">
        <v>42066</v>
      </c>
      <c r="B796">
        <v>41.361806999999999</v>
      </c>
      <c r="C796">
        <f t="shared" si="14"/>
        <v>-1.0357949900436999E-2</v>
      </c>
    </row>
    <row r="797" spans="1:3" x14ac:dyDescent="0.35">
      <c r="A797" s="1">
        <v>42067</v>
      </c>
      <c r="B797">
        <v>41.107334000000002</v>
      </c>
      <c r="C797">
        <f t="shared" si="14"/>
        <v>-6.1713703953919187E-3</v>
      </c>
    </row>
    <row r="798" spans="1:3" x14ac:dyDescent="0.35">
      <c r="A798" s="1">
        <v>42068</v>
      </c>
      <c r="B798">
        <v>41.322659999999999</v>
      </c>
      <c r="C798">
        <f t="shared" si="14"/>
        <v>5.2244693789046557E-3</v>
      </c>
    </row>
    <row r="799" spans="1:3" x14ac:dyDescent="0.35">
      <c r="A799" s="1">
        <v>42069</v>
      </c>
      <c r="B799">
        <v>40.647323</v>
      </c>
      <c r="C799">
        <f t="shared" si="14"/>
        <v>-1.6478038817706677E-2</v>
      </c>
    </row>
    <row r="800" spans="1:3" x14ac:dyDescent="0.35">
      <c r="A800" s="1">
        <v>42072</v>
      </c>
      <c r="B800">
        <v>40.852862000000002</v>
      </c>
      <c r="C800">
        <f t="shared" si="14"/>
        <v>5.0439010846065847E-3</v>
      </c>
    </row>
    <row r="801" spans="1:3" x14ac:dyDescent="0.35">
      <c r="A801" s="1">
        <v>42073</v>
      </c>
      <c r="B801">
        <v>39.766452999999998</v>
      </c>
      <c r="C801">
        <f t="shared" si="14"/>
        <v>-2.6953212639245532E-2</v>
      </c>
    </row>
    <row r="802" spans="1:3" x14ac:dyDescent="0.35">
      <c r="A802" s="1">
        <v>42074</v>
      </c>
      <c r="B802">
        <v>39.981774999999999</v>
      </c>
      <c r="C802">
        <f t="shared" si="14"/>
        <v>5.4000578732212329E-3</v>
      </c>
    </row>
    <row r="803" spans="1:3" x14ac:dyDescent="0.35">
      <c r="A803" s="1">
        <v>42075</v>
      </c>
      <c r="B803">
        <v>40.226461</v>
      </c>
      <c r="C803">
        <f t="shared" si="14"/>
        <v>6.1012876296241102E-3</v>
      </c>
    </row>
    <row r="804" spans="1:3" x14ac:dyDescent="0.35">
      <c r="A804" s="1">
        <v>42076</v>
      </c>
      <c r="B804">
        <v>40.001350000000002</v>
      </c>
      <c r="C804">
        <f t="shared" si="14"/>
        <v>-5.6118093705329825E-3</v>
      </c>
    </row>
    <row r="805" spans="1:3" x14ac:dyDescent="0.35">
      <c r="A805" s="1">
        <v>42079</v>
      </c>
      <c r="B805">
        <v>40.921374</v>
      </c>
      <c r="C805">
        <f t="shared" si="14"/>
        <v>2.2739314687898943E-2</v>
      </c>
    </row>
    <row r="806" spans="1:3" x14ac:dyDescent="0.35">
      <c r="A806" s="1">
        <v>42080</v>
      </c>
      <c r="B806">
        <v>40.696263000000002</v>
      </c>
      <c r="C806">
        <f t="shared" si="14"/>
        <v>-5.5162481811330656E-3</v>
      </c>
    </row>
    <row r="807" spans="1:3" x14ac:dyDescent="0.35">
      <c r="A807" s="1">
        <v>42081</v>
      </c>
      <c r="B807">
        <v>41.224783000000002</v>
      </c>
      <c r="C807">
        <f t="shared" si="14"/>
        <v>1.2903334584384822E-2</v>
      </c>
    </row>
    <row r="808" spans="1:3" x14ac:dyDescent="0.35">
      <c r="A808" s="1">
        <v>42082</v>
      </c>
      <c r="B808">
        <v>41.312869999999997</v>
      </c>
      <c r="C808">
        <f t="shared" si="14"/>
        <v>2.1344690633105972E-3</v>
      </c>
    </row>
    <row r="809" spans="1:3" x14ac:dyDescent="0.35">
      <c r="A809" s="1">
        <v>42083</v>
      </c>
      <c r="B809">
        <v>41.312869999999997</v>
      </c>
      <c r="C809">
        <f t="shared" si="14"/>
        <v>0</v>
      </c>
    </row>
    <row r="810" spans="1:3" x14ac:dyDescent="0.35">
      <c r="A810" s="1">
        <v>42086</v>
      </c>
      <c r="B810">
        <v>41.303083999999998</v>
      </c>
      <c r="C810">
        <f t="shared" si="14"/>
        <v>-2.3690339630450482E-4</v>
      </c>
    </row>
    <row r="811" spans="1:3" x14ac:dyDescent="0.35">
      <c r="A811" s="1">
        <v>42087</v>
      </c>
      <c r="B811">
        <v>40.216676</v>
      </c>
      <c r="C811">
        <f t="shared" si="14"/>
        <v>-2.6655434823417049E-2</v>
      </c>
    </row>
    <row r="812" spans="1:3" x14ac:dyDescent="0.35">
      <c r="A812" s="1">
        <v>42088</v>
      </c>
      <c r="B812">
        <v>39.942627999999999</v>
      </c>
      <c r="C812">
        <f t="shared" si="14"/>
        <v>-6.8376109580808725E-3</v>
      </c>
    </row>
    <row r="813" spans="1:3" x14ac:dyDescent="0.35">
      <c r="A813" s="1">
        <v>42089</v>
      </c>
      <c r="B813">
        <v>39.834964999999997</v>
      </c>
      <c r="C813">
        <f t="shared" si="14"/>
        <v>-2.6990803134588968E-3</v>
      </c>
    </row>
    <row r="814" spans="1:3" x14ac:dyDescent="0.35">
      <c r="A814" s="1">
        <v>42090</v>
      </c>
      <c r="B814">
        <v>40.335352999999998</v>
      </c>
      <c r="C814">
        <f t="shared" si="14"/>
        <v>1.2483285847498735E-2</v>
      </c>
    </row>
    <row r="815" spans="1:3" x14ac:dyDescent="0.35">
      <c r="A815" s="1">
        <v>42093</v>
      </c>
      <c r="B815">
        <v>40.933858999999998</v>
      </c>
      <c r="C815">
        <f t="shared" si="14"/>
        <v>1.4729238926901603E-2</v>
      </c>
    </row>
    <row r="816" spans="1:3" x14ac:dyDescent="0.35">
      <c r="A816" s="1">
        <v>42094</v>
      </c>
      <c r="B816">
        <v>40.767060000000001</v>
      </c>
      <c r="C816">
        <f t="shared" si="14"/>
        <v>-4.0831665979867869E-3</v>
      </c>
    </row>
    <row r="817" spans="1:3" x14ac:dyDescent="0.35">
      <c r="A817" s="1">
        <v>42095</v>
      </c>
      <c r="B817">
        <v>40.610075000000002</v>
      </c>
      <c r="C817">
        <f t="shared" si="14"/>
        <v>-3.8582138517756839E-3</v>
      </c>
    </row>
    <row r="818" spans="1:3" x14ac:dyDescent="0.35">
      <c r="A818" s="1">
        <v>42096</v>
      </c>
      <c r="B818">
        <v>41.257638999999998</v>
      </c>
      <c r="C818">
        <f t="shared" si="14"/>
        <v>1.5820094982063375E-2</v>
      </c>
    </row>
    <row r="819" spans="1:3" x14ac:dyDescent="0.35">
      <c r="A819" s="1">
        <v>42100</v>
      </c>
      <c r="B819">
        <v>41.139901000000002</v>
      </c>
      <c r="C819">
        <f t="shared" si="14"/>
        <v>-2.8578057095158546E-3</v>
      </c>
    </row>
    <row r="820" spans="1:3" x14ac:dyDescent="0.35">
      <c r="A820" s="1">
        <v>42101</v>
      </c>
      <c r="B820">
        <v>41.640289000000003</v>
      </c>
      <c r="C820">
        <f t="shared" si="14"/>
        <v>1.2089706359762788E-2</v>
      </c>
    </row>
    <row r="821" spans="1:3" x14ac:dyDescent="0.35">
      <c r="A821" s="1">
        <v>42102</v>
      </c>
      <c r="B821">
        <v>41.463681000000001</v>
      </c>
      <c r="C821">
        <f t="shared" si="14"/>
        <v>-4.2502967275540524E-3</v>
      </c>
    </row>
    <row r="822" spans="1:3" x14ac:dyDescent="0.35">
      <c r="A822" s="1">
        <v>42103</v>
      </c>
      <c r="B822">
        <v>41.689349999999997</v>
      </c>
      <c r="C822">
        <f t="shared" si="14"/>
        <v>5.4278130652588323E-3</v>
      </c>
    </row>
    <row r="823" spans="1:3" x14ac:dyDescent="0.35">
      <c r="A823" s="1">
        <v>42104</v>
      </c>
      <c r="B823">
        <v>42.729374</v>
      </c>
      <c r="C823">
        <f t="shared" si="14"/>
        <v>2.4640898917633193E-2</v>
      </c>
    </row>
    <row r="824" spans="1:3" x14ac:dyDescent="0.35">
      <c r="A824" s="1">
        <v>42107</v>
      </c>
      <c r="B824">
        <v>42.228985999999999</v>
      </c>
      <c r="C824">
        <f t="shared" si="14"/>
        <v>-1.1779742128656722E-2</v>
      </c>
    </row>
    <row r="825" spans="1:3" x14ac:dyDescent="0.35">
      <c r="A825" s="1">
        <v>42108</v>
      </c>
      <c r="B825">
        <v>42.258419000000004</v>
      </c>
      <c r="C825">
        <f t="shared" si="14"/>
        <v>6.9674293323817172E-4</v>
      </c>
    </row>
    <row r="826" spans="1:3" x14ac:dyDescent="0.35">
      <c r="A826" s="1">
        <v>42109</v>
      </c>
      <c r="B826">
        <v>42.562578999999999</v>
      </c>
      <c r="C826">
        <f t="shared" si="14"/>
        <v>7.1718397775023127E-3</v>
      </c>
    </row>
    <row r="827" spans="1:3" x14ac:dyDescent="0.35">
      <c r="A827" s="1">
        <v>42110</v>
      </c>
      <c r="B827">
        <v>42.31729</v>
      </c>
      <c r="C827">
        <f t="shared" si="14"/>
        <v>-5.7796904191551122E-3</v>
      </c>
    </row>
    <row r="828" spans="1:3" x14ac:dyDescent="0.35">
      <c r="A828" s="1">
        <v>42111</v>
      </c>
      <c r="B828">
        <v>42.170115000000003</v>
      </c>
      <c r="C828">
        <f t="shared" si="14"/>
        <v>-3.4839547709331281E-3</v>
      </c>
    </row>
    <row r="829" spans="1:3" x14ac:dyDescent="0.35">
      <c r="A829" s="1">
        <v>42114</v>
      </c>
      <c r="B829">
        <v>42.376156999999999</v>
      </c>
      <c r="C829">
        <f t="shared" si="14"/>
        <v>4.8740743507799502E-3</v>
      </c>
    </row>
    <row r="830" spans="1:3" x14ac:dyDescent="0.35">
      <c r="A830" s="1">
        <v>42115</v>
      </c>
      <c r="B830">
        <v>42.081811000000002</v>
      </c>
      <c r="C830">
        <f t="shared" si="14"/>
        <v>-6.9702645870500547E-3</v>
      </c>
    </row>
    <row r="831" spans="1:3" x14ac:dyDescent="0.35">
      <c r="A831" s="1">
        <v>42116</v>
      </c>
      <c r="B831">
        <v>41.905202000000003</v>
      </c>
      <c r="C831">
        <f t="shared" si="14"/>
        <v>-4.2056326092216201E-3</v>
      </c>
    </row>
    <row r="832" spans="1:3" x14ac:dyDescent="0.35">
      <c r="A832" s="1">
        <v>42117</v>
      </c>
      <c r="B832">
        <v>41.816898000000002</v>
      </c>
      <c r="C832">
        <f t="shared" si="14"/>
        <v>-2.1094557528924221E-3</v>
      </c>
    </row>
    <row r="833" spans="1:3" x14ac:dyDescent="0.35">
      <c r="A833" s="1">
        <v>42118</v>
      </c>
      <c r="B833">
        <v>41.689349999999997</v>
      </c>
      <c r="C833">
        <f t="shared" si="14"/>
        <v>-3.0548157112446255E-3</v>
      </c>
    </row>
    <row r="834" spans="1:3" x14ac:dyDescent="0.35">
      <c r="A834" s="1">
        <v>42121</v>
      </c>
      <c r="B834">
        <v>41.188958</v>
      </c>
      <c r="C834">
        <f t="shared" si="14"/>
        <v>-1.2075489776548348E-2</v>
      </c>
    </row>
    <row r="835" spans="1:3" x14ac:dyDescent="0.35">
      <c r="A835" s="1">
        <v>42122</v>
      </c>
      <c r="B835">
        <v>41.385190000000001</v>
      </c>
      <c r="C835">
        <f t="shared" si="14"/>
        <v>4.7528766364970726E-3</v>
      </c>
    </row>
    <row r="836" spans="1:3" x14ac:dyDescent="0.35">
      <c r="A836" s="1">
        <v>42123</v>
      </c>
      <c r="B836">
        <v>41.169334999999997</v>
      </c>
      <c r="C836">
        <f t="shared" ref="C836:C899" si="15">LN(B836/B835)</f>
        <v>-5.22940424911614E-3</v>
      </c>
    </row>
    <row r="837" spans="1:3" x14ac:dyDescent="0.35">
      <c r="A837" s="1">
        <v>42124</v>
      </c>
      <c r="B837">
        <v>40.590451999999999</v>
      </c>
      <c r="C837">
        <f t="shared" si="15"/>
        <v>-1.4160816576578059E-2</v>
      </c>
    </row>
    <row r="838" spans="1:3" x14ac:dyDescent="0.35">
      <c r="A838" s="1">
        <v>42125</v>
      </c>
      <c r="B838">
        <v>41.041786999999999</v>
      </c>
      <c r="C838">
        <f t="shared" si="15"/>
        <v>1.1057876263014955E-2</v>
      </c>
    </row>
    <row r="839" spans="1:3" x14ac:dyDescent="0.35">
      <c r="A839" s="1">
        <v>42128</v>
      </c>
      <c r="B839">
        <v>41.149711000000003</v>
      </c>
      <c r="C839">
        <f t="shared" si="15"/>
        <v>2.6261612126067743E-3</v>
      </c>
    </row>
    <row r="840" spans="1:3" x14ac:dyDescent="0.35">
      <c r="A840" s="1">
        <v>42129</v>
      </c>
      <c r="B840">
        <v>40.806308000000001</v>
      </c>
      <c r="C840">
        <f t="shared" si="15"/>
        <v>-8.380226709454654E-3</v>
      </c>
    </row>
    <row r="841" spans="1:3" x14ac:dyDescent="0.35">
      <c r="A841" s="1">
        <v>42130</v>
      </c>
      <c r="B841">
        <v>40.806308000000001</v>
      </c>
      <c r="C841">
        <f t="shared" si="15"/>
        <v>0</v>
      </c>
    </row>
    <row r="842" spans="1:3" x14ac:dyDescent="0.35">
      <c r="A842" s="1">
        <v>42131</v>
      </c>
      <c r="B842">
        <v>41.012349999999998</v>
      </c>
      <c r="C842">
        <f t="shared" si="15"/>
        <v>5.0365635563212642E-3</v>
      </c>
    </row>
    <row r="843" spans="1:3" x14ac:dyDescent="0.35">
      <c r="A843" s="1">
        <v>42132</v>
      </c>
      <c r="B843">
        <v>41.699159999999999</v>
      </c>
      <c r="C843">
        <f t="shared" si="15"/>
        <v>1.6607743857959073E-2</v>
      </c>
    </row>
    <row r="844" spans="1:3" x14ac:dyDescent="0.35">
      <c r="A844" s="1">
        <v>42135</v>
      </c>
      <c r="B844">
        <v>41.816898000000002</v>
      </c>
      <c r="C844">
        <f t="shared" si="15"/>
        <v>2.8195314965427333E-3</v>
      </c>
    </row>
    <row r="845" spans="1:3" x14ac:dyDescent="0.35">
      <c r="A845" s="1">
        <v>42136</v>
      </c>
      <c r="B845">
        <v>41.120277000000002</v>
      </c>
      <c r="C845">
        <f t="shared" si="15"/>
        <v>-1.6799158707972238E-2</v>
      </c>
    </row>
    <row r="846" spans="1:3" x14ac:dyDescent="0.35">
      <c r="A846" s="1">
        <v>42137</v>
      </c>
      <c r="B846">
        <v>41.022162999999999</v>
      </c>
      <c r="C846">
        <f t="shared" si="15"/>
        <v>-2.3888758760795994E-3</v>
      </c>
    </row>
    <row r="847" spans="1:3" x14ac:dyDescent="0.35">
      <c r="A847" s="1">
        <v>42138</v>
      </c>
      <c r="B847">
        <v>41.257638999999998</v>
      </c>
      <c r="C847">
        <f t="shared" si="15"/>
        <v>5.7238018848554534E-3</v>
      </c>
    </row>
    <row r="848" spans="1:3" x14ac:dyDescent="0.35">
      <c r="A848" s="1">
        <v>42139</v>
      </c>
      <c r="B848">
        <v>41.247829000000003</v>
      </c>
      <c r="C848">
        <f t="shared" si="15"/>
        <v>-2.3780242168250769E-4</v>
      </c>
    </row>
    <row r="849" spans="1:3" x14ac:dyDescent="0.35">
      <c r="A849" s="1">
        <v>42142</v>
      </c>
      <c r="B849">
        <v>41.826711000000003</v>
      </c>
      <c r="C849">
        <f t="shared" si="15"/>
        <v>1.393667349103868E-2</v>
      </c>
    </row>
    <row r="850" spans="1:3" x14ac:dyDescent="0.35">
      <c r="A850" s="1">
        <v>42143</v>
      </c>
      <c r="B850">
        <v>41.571609000000002</v>
      </c>
      <c r="C850">
        <f t="shared" si="15"/>
        <v>-6.1176962707291983E-3</v>
      </c>
    </row>
    <row r="851" spans="1:3" x14ac:dyDescent="0.35">
      <c r="A851" s="1">
        <v>42144</v>
      </c>
      <c r="B851">
        <v>41.807088</v>
      </c>
      <c r="C851">
        <f t="shared" si="15"/>
        <v>5.6484362204929431E-3</v>
      </c>
    </row>
    <row r="852" spans="1:3" x14ac:dyDescent="0.35">
      <c r="A852" s="1">
        <v>42145</v>
      </c>
      <c r="B852">
        <v>41.522551999999997</v>
      </c>
      <c r="C852">
        <f t="shared" si="15"/>
        <v>-6.8291932101340611E-3</v>
      </c>
    </row>
    <row r="853" spans="1:3" x14ac:dyDescent="0.35">
      <c r="A853" s="1">
        <v>42146</v>
      </c>
      <c r="B853">
        <v>41.699159999999999</v>
      </c>
      <c r="C853">
        <f t="shared" si="15"/>
        <v>4.2442833936678559E-3</v>
      </c>
    </row>
    <row r="854" spans="1:3" x14ac:dyDescent="0.35">
      <c r="A854" s="1">
        <v>42150</v>
      </c>
      <c r="B854">
        <v>41.267451999999999</v>
      </c>
      <c r="C854">
        <f t="shared" si="15"/>
        <v>-1.0406882620999397E-2</v>
      </c>
    </row>
    <row r="855" spans="1:3" x14ac:dyDescent="0.35">
      <c r="A855" s="1">
        <v>42151</v>
      </c>
      <c r="B855">
        <v>41.807088</v>
      </c>
      <c r="C855">
        <f t="shared" si="15"/>
        <v>1.2991792437465665E-2</v>
      </c>
    </row>
    <row r="856" spans="1:3" x14ac:dyDescent="0.35">
      <c r="A856" s="1">
        <v>42152</v>
      </c>
      <c r="B856">
        <v>40.963293</v>
      </c>
      <c r="C856">
        <f t="shared" si="15"/>
        <v>-2.0389521525919961E-2</v>
      </c>
    </row>
    <row r="857" spans="1:3" x14ac:dyDescent="0.35">
      <c r="A857" s="1">
        <v>42153</v>
      </c>
      <c r="B857">
        <v>40.413843</v>
      </c>
      <c r="C857">
        <f t="shared" si="15"/>
        <v>-1.3503998216159286E-2</v>
      </c>
    </row>
    <row r="858" spans="1:3" x14ac:dyDescent="0.35">
      <c r="A858" s="1">
        <v>42156</v>
      </c>
      <c r="B858">
        <v>40.148930999999997</v>
      </c>
      <c r="C858">
        <f t="shared" si="15"/>
        <v>-6.5765599087113467E-3</v>
      </c>
    </row>
    <row r="859" spans="1:3" x14ac:dyDescent="0.35">
      <c r="A859" s="1">
        <v>42157</v>
      </c>
      <c r="B859">
        <v>40.335352999999998</v>
      </c>
      <c r="C859">
        <f t="shared" si="15"/>
        <v>4.6325151724680652E-3</v>
      </c>
    </row>
    <row r="860" spans="1:3" x14ac:dyDescent="0.35">
      <c r="A860" s="1">
        <v>42158</v>
      </c>
      <c r="B860">
        <v>40.325538999999999</v>
      </c>
      <c r="C860">
        <f t="shared" si="15"/>
        <v>-2.4333973515751014E-4</v>
      </c>
    </row>
    <row r="861" spans="1:3" x14ac:dyDescent="0.35">
      <c r="A861" s="1">
        <v>42159</v>
      </c>
      <c r="B861">
        <v>39.776094000000001</v>
      </c>
      <c r="C861">
        <f t="shared" si="15"/>
        <v>-1.3718911760339906E-2</v>
      </c>
    </row>
    <row r="862" spans="1:3" x14ac:dyDescent="0.35">
      <c r="A862" s="1">
        <v>42160</v>
      </c>
      <c r="B862">
        <v>39.550427999999997</v>
      </c>
      <c r="C862">
        <f t="shared" si="15"/>
        <v>-5.6895626598839743E-3</v>
      </c>
    </row>
    <row r="863" spans="1:3" x14ac:dyDescent="0.35">
      <c r="A863" s="1">
        <v>42163</v>
      </c>
      <c r="B863">
        <v>39.197211000000003</v>
      </c>
      <c r="C863">
        <f t="shared" si="15"/>
        <v>-8.9709195936380232E-3</v>
      </c>
    </row>
    <row r="864" spans="1:3" x14ac:dyDescent="0.35">
      <c r="A864" s="1">
        <v>42164</v>
      </c>
      <c r="B864">
        <v>39.364006000000003</v>
      </c>
      <c r="C864">
        <f t="shared" si="15"/>
        <v>4.2462491541645705E-3</v>
      </c>
    </row>
    <row r="865" spans="1:3" x14ac:dyDescent="0.35">
      <c r="A865" s="1">
        <v>42165</v>
      </c>
      <c r="B865">
        <v>39.75647</v>
      </c>
      <c r="C865">
        <f t="shared" si="15"/>
        <v>9.9207496905177345E-3</v>
      </c>
    </row>
    <row r="866" spans="1:3" x14ac:dyDescent="0.35">
      <c r="A866" s="1">
        <v>42166</v>
      </c>
      <c r="B866">
        <v>39.766280000000002</v>
      </c>
      <c r="C866">
        <f t="shared" si="15"/>
        <v>2.4672185128828198E-4</v>
      </c>
    </row>
    <row r="867" spans="1:3" x14ac:dyDescent="0.35">
      <c r="A867" s="1">
        <v>42167</v>
      </c>
      <c r="B867">
        <v>39.089283000000002</v>
      </c>
      <c r="C867">
        <f t="shared" si="15"/>
        <v>-1.717097965245586E-2</v>
      </c>
    </row>
    <row r="868" spans="1:3" x14ac:dyDescent="0.35">
      <c r="A868" s="1">
        <v>42170</v>
      </c>
      <c r="B868">
        <v>38.775314000000002</v>
      </c>
      <c r="C868">
        <f t="shared" si="15"/>
        <v>-8.0645303185083866E-3</v>
      </c>
    </row>
    <row r="869" spans="1:3" x14ac:dyDescent="0.35">
      <c r="A869" s="1">
        <v>42171</v>
      </c>
      <c r="B869">
        <v>39.040225999999997</v>
      </c>
      <c r="C869">
        <f t="shared" si="15"/>
        <v>6.8087434314587575E-3</v>
      </c>
    </row>
    <row r="870" spans="1:3" x14ac:dyDescent="0.35">
      <c r="A870" s="1">
        <v>42172</v>
      </c>
      <c r="B870">
        <v>38.853803999999997</v>
      </c>
      <c r="C870">
        <f t="shared" si="15"/>
        <v>-4.7865633843570165E-3</v>
      </c>
    </row>
    <row r="871" spans="1:3" x14ac:dyDescent="0.35">
      <c r="A871" s="1">
        <v>42173</v>
      </c>
      <c r="B871">
        <v>39.148153999999998</v>
      </c>
      <c r="C871">
        <f t="shared" si="15"/>
        <v>7.5472822673517733E-3</v>
      </c>
    </row>
    <row r="872" spans="1:3" x14ac:dyDescent="0.35">
      <c r="A872" s="1">
        <v>42174</v>
      </c>
      <c r="B872">
        <v>38.74588</v>
      </c>
      <c r="C872">
        <f t="shared" si="15"/>
        <v>-1.0328841779492223E-2</v>
      </c>
    </row>
    <row r="873" spans="1:3" x14ac:dyDescent="0.35">
      <c r="A873" s="1">
        <v>42177</v>
      </c>
      <c r="B873">
        <v>39.059849999999997</v>
      </c>
      <c r="C873">
        <f t="shared" si="15"/>
        <v>8.0706576293188125E-3</v>
      </c>
    </row>
    <row r="874" spans="1:3" x14ac:dyDescent="0.35">
      <c r="A874" s="1">
        <v>42178</v>
      </c>
      <c r="B874">
        <v>38.853803999999997</v>
      </c>
      <c r="C874">
        <f t="shared" si="15"/>
        <v>-5.2890981171782939E-3</v>
      </c>
    </row>
    <row r="875" spans="1:3" x14ac:dyDescent="0.35">
      <c r="A875" s="1">
        <v>42179</v>
      </c>
      <c r="B875">
        <v>39.432687000000001</v>
      </c>
      <c r="C875">
        <f t="shared" si="15"/>
        <v>1.4789104571155842E-2</v>
      </c>
    </row>
    <row r="876" spans="1:3" x14ac:dyDescent="0.35">
      <c r="A876" s="1">
        <v>42180</v>
      </c>
      <c r="B876">
        <v>39.295324999999998</v>
      </c>
      <c r="C876">
        <f t="shared" si="15"/>
        <v>-3.4895365930623324E-3</v>
      </c>
    </row>
    <row r="877" spans="1:3" x14ac:dyDescent="0.35">
      <c r="A877" s="1">
        <v>42181</v>
      </c>
      <c r="B877">
        <v>39.364181000000002</v>
      </c>
      <c r="C877">
        <f t="shared" si="15"/>
        <v>1.7507360798176452E-3</v>
      </c>
    </row>
    <row r="878" spans="1:3" x14ac:dyDescent="0.35">
      <c r="A878" s="1">
        <v>42184</v>
      </c>
      <c r="B878">
        <v>38.105158000000003</v>
      </c>
      <c r="C878">
        <f t="shared" si="15"/>
        <v>-3.2506637589156222E-2</v>
      </c>
    </row>
    <row r="879" spans="1:3" x14ac:dyDescent="0.35">
      <c r="A879" s="1">
        <v>42185</v>
      </c>
      <c r="B879">
        <v>37.947780000000002</v>
      </c>
      <c r="C879">
        <f t="shared" si="15"/>
        <v>-4.1386494401123826E-3</v>
      </c>
    </row>
    <row r="880" spans="1:3" x14ac:dyDescent="0.35">
      <c r="A880" s="1">
        <v>42186</v>
      </c>
      <c r="B880">
        <v>38.616633999999998</v>
      </c>
      <c r="C880">
        <f t="shared" si="15"/>
        <v>1.7472112181620123E-2</v>
      </c>
    </row>
    <row r="881" spans="1:3" x14ac:dyDescent="0.35">
      <c r="A881" s="1">
        <v>42187</v>
      </c>
      <c r="B881">
        <v>38.931393</v>
      </c>
      <c r="C881">
        <f t="shared" si="15"/>
        <v>8.1178268668614696E-3</v>
      </c>
    </row>
    <row r="882" spans="1:3" x14ac:dyDescent="0.35">
      <c r="A882" s="1">
        <v>42191</v>
      </c>
      <c r="B882">
        <v>38.714996999999997</v>
      </c>
      <c r="C882">
        <f t="shared" si="15"/>
        <v>-5.5738988059903733E-3</v>
      </c>
    </row>
    <row r="883" spans="1:3" x14ac:dyDescent="0.35">
      <c r="A883" s="1">
        <v>42192</v>
      </c>
      <c r="B883">
        <v>39.137951000000001</v>
      </c>
      <c r="C883">
        <f t="shared" si="15"/>
        <v>1.0865565711718922E-2</v>
      </c>
    </row>
    <row r="884" spans="1:3" x14ac:dyDescent="0.35">
      <c r="A884" s="1">
        <v>42193</v>
      </c>
      <c r="B884">
        <v>38.114992999999998</v>
      </c>
      <c r="C884">
        <f t="shared" si="15"/>
        <v>-2.6484888275566481E-2</v>
      </c>
    </row>
    <row r="885" spans="1:3" x14ac:dyDescent="0.35">
      <c r="A885" s="1">
        <v>42194</v>
      </c>
      <c r="B885">
        <v>38.282204999999998</v>
      </c>
      <c r="C885">
        <f t="shared" si="15"/>
        <v>4.3774450212154944E-3</v>
      </c>
    </row>
    <row r="886" spans="1:3" x14ac:dyDescent="0.35">
      <c r="A886" s="1">
        <v>42195</v>
      </c>
      <c r="B886">
        <v>38.754342999999999</v>
      </c>
      <c r="C886">
        <f t="shared" si="15"/>
        <v>1.2257660131799443E-2</v>
      </c>
    </row>
    <row r="887" spans="1:3" x14ac:dyDescent="0.35">
      <c r="A887" s="1">
        <v>42198</v>
      </c>
      <c r="B887">
        <v>39.305163</v>
      </c>
      <c r="C887">
        <f t="shared" si="15"/>
        <v>1.4113057353696754E-2</v>
      </c>
    </row>
    <row r="888" spans="1:3" x14ac:dyDescent="0.35">
      <c r="A888" s="1">
        <v>42199</v>
      </c>
      <c r="B888">
        <v>39.826481000000001</v>
      </c>
      <c r="C888">
        <f t="shared" si="15"/>
        <v>1.3176158508634916E-2</v>
      </c>
    </row>
    <row r="889" spans="1:3" x14ac:dyDescent="0.35">
      <c r="A889" s="1">
        <v>42200</v>
      </c>
      <c r="B889">
        <v>39.472378999999997</v>
      </c>
      <c r="C889">
        <f t="shared" si="15"/>
        <v>-8.9308813169256922E-3</v>
      </c>
    </row>
    <row r="890" spans="1:3" x14ac:dyDescent="0.35">
      <c r="A890" s="1">
        <v>42201</v>
      </c>
      <c r="B890">
        <v>39.678936999999998</v>
      </c>
      <c r="C890">
        <f t="shared" si="15"/>
        <v>5.2193312594036754E-3</v>
      </c>
    </row>
    <row r="891" spans="1:3" x14ac:dyDescent="0.35">
      <c r="A891" s="1">
        <v>42202</v>
      </c>
      <c r="B891">
        <v>39.295329000000002</v>
      </c>
      <c r="C891">
        <f t="shared" si="15"/>
        <v>-9.7148358937429475E-3</v>
      </c>
    </row>
    <row r="892" spans="1:3" x14ac:dyDescent="0.35">
      <c r="A892" s="1">
        <v>42205</v>
      </c>
      <c r="B892">
        <v>39.403526999999997</v>
      </c>
      <c r="C892">
        <f t="shared" si="15"/>
        <v>2.7496732143364711E-3</v>
      </c>
    </row>
    <row r="893" spans="1:3" x14ac:dyDescent="0.35">
      <c r="A893" s="1">
        <v>42206</v>
      </c>
      <c r="B893">
        <v>38.921554999999998</v>
      </c>
      <c r="C893">
        <f t="shared" si="15"/>
        <v>-1.2307119792950219E-2</v>
      </c>
    </row>
    <row r="894" spans="1:3" x14ac:dyDescent="0.35">
      <c r="A894" s="1">
        <v>42207</v>
      </c>
      <c r="B894">
        <v>39.669103</v>
      </c>
      <c r="C894">
        <f t="shared" si="15"/>
        <v>1.9024412454386637E-2</v>
      </c>
    </row>
    <row r="895" spans="1:3" x14ac:dyDescent="0.35">
      <c r="A895" s="1">
        <v>42208</v>
      </c>
      <c r="B895">
        <v>39.590412000000001</v>
      </c>
      <c r="C895">
        <f t="shared" si="15"/>
        <v>-1.9856549931047164E-3</v>
      </c>
    </row>
    <row r="896" spans="1:3" x14ac:dyDescent="0.35">
      <c r="A896" s="1">
        <v>42209</v>
      </c>
      <c r="B896">
        <v>38.665816999999997</v>
      </c>
      <c r="C896">
        <f t="shared" si="15"/>
        <v>-2.3631039673351905E-2</v>
      </c>
    </row>
    <row r="897" spans="1:3" x14ac:dyDescent="0.35">
      <c r="A897" s="1">
        <v>42212</v>
      </c>
      <c r="B897">
        <v>38.960900000000002</v>
      </c>
      <c r="C897">
        <f t="shared" si="15"/>
        <v>7.6026510646467118E-3</v>
      </c>
    </row>
    <row r="898" spans="1:3" x14ac:dyDescent="0.35">
      <c r="A898" s="1">
        <v>42213</v>
      </c>
      <c r="B898">
        <v>39.787134999999999</v>
      </c>
      <c r="C898">
        <f t="shared" si="15"/>
        <v>2.0985039707126788E-2</v>
      </c>
    </row>
    <row r="899" spans="1:3" x14ac:dyDescent="0.35">
      <c r="A899" s="1">
        <v>42214</v>
      </c>
      <c r="B899">
        <v>39.737954999999999</v>
      </c>
      <c r="C899">
        <f t="shared" si="15"/>
        <v>-1.2368425177399119E-3</v>
      </c>
    </row>
    <row r="900" spans="1:3" x14ac:dyDescent="0.35">
      <c r="A900" s="1">
        <v>42215</v>
      </c>
      <c r="B900">
        <v>40.298614000000001</v>
      </c>
      <c r="C900">
        <f t="shared" ref="C900:C963" si="16">LN(B900/B899)</f>
        <v>1.4010299988740848E-2</v>
      </c>
    </row>
    <row r="901" spans="1:3" x14ac:dyDescent="0.35">
      <c r="A901" s="1">
        <v>42216</v>
      </c>
      <c r="B901">
        <v>40.278941000000003</v>
      </c>
      <c r="C901">
        <f t="shared" si="16"/>
        <v>-4.8829976017249861E-4</v>
      </c>
    </row>
    <row r="902" spans="1:3" x14ac:dyDescent="0.35">
      <c r="A902" s="1">
        <v>42219</v>
      </c>
      <c r="B902">
        <v>40.328121000000003</v>
      </c>
      <c r="C902">
        <f t="shared" si="16"/>
        <v>1.2202406310842446E-3</v>
      </c>
    </row>
    <row r="903" spans="1:3" x14ac:dyDescent="0.35">
      <c r="A903" s="1">
        <v>42220</v>
      </c>
      <c r="B903">
        <v>39.954346999999999</v>
      </c>
      <c r="C903">
        <f t="shared" si="16"/>
        <v>-9.3115398660134283E-3</v>
      </c>
    </row>
    <row r="904" spans="1:3" x14ac:dyDescent="0.35">
      <c r="A904" s="1">
        <v>42221</v>
      </c>
      <c r="B904">
        <v>40.052711000000002</v>
      </c>
      <c r="C904">
        <f t="shared" si="16"/>
        <v>2.4588843039317103E-3</v>
      </c>
    </row>
    <row r="905" spans="1:3" x14ac:dyDescent="0.35">
      <c r="A905" s="1">
        <v>42222</v>
      </c>
      <c r="B905">
        <v>39.462541000000002</v>
      </c>
      <c r="C905">
        <f t="shared" si="16"/>
        <v>-1.4844468765884265E-2</v>
      </c>
    </row>
    <row r="906" spans="1:3" x14ac:dyDescent="0.35">
      <c r="A906" s="1">
        <v>42223</v>
      </c>
      <c r="B906">
        <v>39.334674</v>
      </c>
      <c r="C906">
        <f t="shared" si="16"/>
        <v>-3.2454728821632649E-3</v>
      </c>
    </row>
    <row r="907" spans="1:3" x14ac:dyDescent="0.35">
      <c r="A907" s="1">
        <v>42226</v>
      </c>
      <c r="B907">
        <v>39.806807999999997</v>
      </c>
      <c r="C907">
        <f t="shared" si="16"/>
        <v>1.1931532976042243E-2</v>
      </c>
    </row>
    <row r="908" spans="1:3" x14ac:dyDescent="0.35">
      <c r="A908" s="1">
        <v>42227</v>
      </c>
      <c r="B908">
        <v>38.774011000000002</v>
      </c>
      <c r="C908">
        <f t="shared" si="16"/>
        <v>-2.6287750326252933E-2</v>
      </c>
    </row>
    <row r="909" spans="1:3" x14ac:dyDescent="0.35">
      <c r="A909" s="1">
        <v>42228</v>
      </c>
      <c r="B909">
        <v>38.252698000000002</v>
      </c>
      <c r="C909">
        <f t="shared" si="16"/>
        <v>-1.3536108879520893E-2</v>
      </c>
    </row>
    <row r="910" spans="1:3" x14ac:dyDescent="0.35">
      <c r="A910" s="1">
        <v>42229</v>
      </c>
      <c r="B910">
        <v>37.928108000000002</v>
      </c>
      <c r="C910">
        <f t="shared" si="16"/>
        <v>-8.5216206364238604E-3</v>
      </c>
    </row>
    <row r="911" spans="1:3" x14ac:dyDescent="0.35">
      <c r="A911" s="1">
        <v>42230</v>
      </c>
      <c r="B911">
        <v>38.016632999999999</v>
      </c>
      <c r="C911">
        <f t="shared" si="16"/>
        <v>2.3313013891032939E-3</v>
      </c>
    </row>
    <row r="912" spans="1:3" x14ac:dyDescent="0.35">
      <c r="A912" s="1">
        <v>42233</v>
      </c>
      <c r="B912">
        <v>38.183844999999998</v>
      </c>
      <c r="C912">
        <f t="shared" si="16"/>
        <v>4.3887459181129003E-3</v>
      </c>
    </row>
    <row r="913" spans="1:3" x14ac:dyDescent="0.35">
      <c r="A913" s="1">
        <v>42234</v>
      </c>
      <c r="B913">
        <v>38.380569000000001</v>
      </c>
      <c r="C913">
        <f t="shared" si="16"/>
        <v>5.1387954960633577E-3</v>
      </c>
    </row>
    <row r="914" spans="1:3" x14ac:dyDescent="0.35">
      <c r="A914" s="1">
        <v>42235</v>
      </c>
      <c r="B914">
        <v>37.77073</v>
      </c>
      <c r="C914">
        <f t="shared" si="16"/>
        <v>-1.6016851853373357E-2</v>
      </c>
    </row>
    <row r="915" spans="1:3" x14ac:dyDescent="0.35">
      <c r="A915" s="1">
        <v>42236</v>
      </c>
      <c r="B915">
        <v>36.895311</v>
      </c>
      <c r="C915">
        <f t="shared" si="16"/>
        <v>-2.3449994244925991E-2</v>
      </c>
    </row>
    <row r="916" spans="1:3" x14ac:dyDescent="0.35">
      <c r="A916" s="1">
        <v>42237</v>
      </c>
      <c r="B916">
        <v>35.636288</v>
      </c>
      <c r="C916">
        <f t="shared" si="16"/>
        <v>-3.4720025260410327E-2</v>
      </c>
    </row>
    <row r="917" spans="1:3" x14ac:dyDescent="0.35">
      <c r="A917" s="1">
        <v>42240</v>
      </c>
      <c r="B917">
        <v>34.111688999999998</v>
      </c>
      <c r="C917">
        <f t="shared" si="16"/>
        <v>-4.3724333065307493E-2</v>
      </c>
    </row>
    <row r="918" spans="1:3" x14ac:dyDescent="0.35">
      <c r="A918" s="1">
        <v>42241</v>
      </c>
      <c r="B918">
        <v>33.796934</v>
      </c>
      <c r="C918">
        <f t="shared" si="16"/>
        <v>-9.2700231601572126E-3</v>
      </c>
    </row>
    <row r="919" spans="1:3" x14ac:dyDescent="0.35">
      <c r="A919" s="1">
        <v>42242</v>
      </c>
      <c r="B919">
        <v>35.036284000000002</v>
      </c>
      <c r="C919">
        <f t="shared" si="16"/>
        <v>3.601412190076194E-2</v>
      </c>
    </row>
    <row r="920" spans="1:3" x14ac:dyDescent="0.35">
      <c r="A920" s="1">
        <v>42243</v>
      </c>
      <c r="B920">
        <v>36.039569</v>
      </c>
      <c r="C920">
        <f t="shared" si="16"/>
        <v>2.8233263517954126E-2</v>
      </c>
    </row>
    <row r="921" spans="1:3" x14ac:dyDescent="0.35">
      <c r="A921" s="1">
        <v>42244</v>
      </c>
      <c r="B921">
        <v>35.911698999999999</v>
      </c>
      <c r="C921">
        <f t="shared" si="16"/>
        <v>-3.5543538890715873E-3</v>
      </c>
    </row>
    <row r="922" spans="1:3" x14ac:dyDescent="0.35">
      <c r="A922" s="1">
        <v>42247</v>
      </c>
      <c r="B922">
        <v>35.714979</v>
      </c>
      <c r="C922">
        <f t="shared" si="16"/>
        <v>-5.4929392265171033E-3</v>
      </c>
    </row>
    <row r="923" spans="1:3" x14ac:dyDescent="0.35">
      <c r="A923" s="1">
        <v>42248</v>
      </c>
      <c r="B923">
        <v>34.180542000000003</v>
      </c>
      <c r="C923">
        <f t="shared" si="16"/>
        <v>-4.3913645830354023E-2</v>
      </c>
    </row>
    <row r="924" spans="1:3" x14ac:dyDescent="0.35">
      <c r="A924" s="1">
        <v>42249</v>
      </c>
      <c r="B924">
        <v>34.947758999999998</v>
      </c>
      <c r="C924">
        <f t="shared" si="16"/>
        <v>2.2197811664190738E-2</v>
      </c>
    </row>
    <row r="925" spans="1:3" x14ac:dyDescent="0.35">
      <c r="A925" s="1">
        <v>42250</v>
      </c>
      <c r="B925">
        <v>35.164155000000001</v>
      </c>
      <c r="C925">
        <f t="shared" si="16"/>
        <v>6.1728934440461666E-3</v>
      </c>
    </row>
    <row r="926" spans="1:3" x14ac:dyDescent="0.35">
      <c r="A926" s="1">
        <v>42251</v>
      </c>
      <c r="B926">
        <v>34.485463000000003</v>
      </c>
      <c r="C926">
        <f t="shared" si="16"/>
        <v>-1.9489366975978632E-2</v>
      </c>
    </row>
    <row r="927" spans="1:3" x14ac:dyDescent="0.35">
      <c r="A927" s="1">
        <v>42255</v>
      </c>
      <c r="B927">
        <v>35.616616</v>
      </c>
      <c r="C927">
        <f t="shared" si="16"/>
        <v>3.2274397620624867E-2</v>
      </c>
    </row>
    <row r="928" spans="1:3" x14ac:dyDescent="0.35">
      <c r="A928" s="1">
        <v>42256</v>
      </c>
      <c r="B928">
        <v>34.957597</v>
      </c>
      <c r="C928">
        <f t="shared" si="16"/>
        <v>-1.8676457814063664E-2</v>
      </c>
    </row>
    <row r="929" spans="1:3" x14ac:dyDescent="0.35">
      <c r="A929" s="1">
        <v>42257</v>
      </c>
      <c r="B929">
        <v>35.272353000000003</v>
      </c>
      <c r="C929">
        <f t="shared" si="16"/>
        <v>8.9636432168775718E-3</v>
      </c>
    </row>
    <row r="930" spans="1:3" x14ac:dyDescent="0.35">
      <c r="A930" s="1">
        <v>42258</v>
      </c>
      <c r="B930">
        <v>35.370711999999997</v>
      </c>
      <c r="C930">
        <f t="shared" si="16"/>
        <v>2.7846771246347098E-3</v>
      </c>
    </row>
    <row r="931" spans="1:3" x14ac:dyDescent="0.35">
      <c r="A931" s="1">
        <v>42261</v>
      </c>
      <c r="B931">
        <v>34.967430999999998</v>
      </c>
      <c r="C931">
        <f t="shared" si="16"/>
        <v>-1.1467047660010325E-2</v>
      </c>
    </row>
    <row r="932" spans="1:3" x14ac:dyDescent="0.35">
      <c r="A932" s="1">
        <v>42262</v>
      </c>
      <c r="B932">
        <v>35.557600999999998</v>
      </c>
      <c r="C932">
        <f t="shared" si="16"/>
        <v>1.6736859519383765E-2</v>
      </c>
    </row>
    <row r="933" spans="1:3" x14ac:dyDescent="0.35">
      <c r="A933" s="1">
        <v>42263</v>
      </c>
      <c r="B933">
        <v>35.921537000000001</v>
      </c>
      <c r="C933">
        <f t="shared" si="16"/>
        <v>1.0183087122973245E-2</v>
      </c>
    </row>
    <row r="934" spans="1:3" x14ac:dyDescent="0.35">
      <c r="A934" s="1">
        <v>42264</v>
      </c>
      <c r="B934">
        <v>35.803503999999997</v>
      </c>
      <c r="C934">
        <f t="shared" si="16"/>
        <v>-3.2912663388706413E-3</v>
      </c>
    </row>
    <row r="935" spans="1:3" x14ac:dyDescent="0.35">
      <c r="A935" s="1">
        <v>42265</v>
      </c>
      <c r="B935">
        <v>35.154319999999998</v>
      </c>
      <c r="C935">
        <f t="shared" si="16"/>
        <v>-1.8298253157898296E-2</v>
      </c>
    </row>
    <row r="936" spans="1:3" x14ac:dyDescent="0.35">
      <c r="A936" s="1">
        <v>42268</v>
      </c>
      <c r="B936">
        <v>35.105136000000002</v>
      </c>
      <c r="C936">
        <f t="shared" si="16"/>
        <v>-1.4000680003603307E-3</v>
      </c>
    </row>
    <row r="937" spans="1:3" x14ac:dyDescent="0.35">
      <c r="A937" s="1">
        <v>42269</v>
      </c>
      <c r="B937">
        <v>34.475625000000001</v>
      </c>
      <c r="C937">
        <f t="shared" si="16"/>
        <v>-1.8094891959639064E-2</v>
      </c>
    </row>
    <row r="938" spans="1:3" x14ac:dyDescent="0.35">
      <c r="A938" s="1">
        <v>42270</v>
      </c>
      <c r="B938">
        <v>34.377265000000001</v>
      </c>
      <c r="C938">
        <f t="shared" si="16"/>
        <v>-2.8571078689628416E-3</v>
      </c>
    </row>
    <row r="939" spans="1:3" x14ac:dyDescent="0.35">
      <c r="A939" s="1">
        <v>42271</v>
      </c>
      <c r="B939">
        <v>33.983818999999997</v>
      </c>
      <c r="C939">
        <f t="shared" si="16"/>
        <v>-1.1510945155607065E-2</v>
      </c>
    </row>
    <row r="940" spans="1:3" x14ac:dyDescent="0.35">
      <c r="A940" s="1">
        <v>42272</v>
      </c>
      <c r="B940">
        <v>33.983820000000001</v>
      </c>
      <c r="C940">
        <f t="shared" si="16"/>
        <v>2.9425768499673686E-8</v>
      </c>
    </row>
    <row r="941" spans="1:3" x14ac:dyDescent="0.35">
      <c r="A941" s="1">
        <v>42275</v>
      </c>
      <c r="B941">
        <v>32.918433</v>
      </c>
      <c r="C941">
        <f t="shared" si="16"/>
        <v>-3.18517545623489E-2</v>
      </c>
    </row>
    <row r="942" spans="1:3" x14ac:dyDescent="0.35">
      <c r="A942" s="1">
        <v>42276</v>
      </c>
      <c r="B942">
        <v>33.283428999999998</v>
      </c>
      <c r="C942">
        <f t="shared" si="16"/>
        <v>1.1026871068122661E-2</v>
      </c>
    </row>
    <row r="943" spans="1:3" x14ac:dyDescent="0.35">
      <c r="A943" s="1">
        <v>42277</v>
      </c>
      <c r="B943">
        <v>33.865445000000001</v>
      </c>
      <c r="C943">
        <f t="shared" si="16"/>
        <v>1.7335527489935072E-2</v>
      </c>
    </row>
    <row r="944" spans="1:3" x14ac:dyDescent="0.35">
      <c r="A944" s="1">
        <v>42278</v>
      </c>
      <c r="B944">
        <v>33.283428999999998</v>
      </c>
      <c r="C944">
        <f t="shared" si="16"/>
        <v>-1.7335527489935002E-2</v>
      </c>
    </row>
    <row r="945" spans="1:3" x14ac:dyDescent="0.35">
      <c r="A945" s="1">
        <v>42279</v>
      </c>
      <c r="B945">
        <v>34.200839999999999</v>
      </c>
      <c r="C945">
        <f t="shared" si="16"/>
        <v>2.7190559669390948E-2</v>
      </c>
    </row>
    <row r="946" spans="1:3" x14ac:dyDescent="0.35">
      <c r="A946" s="1">
        <v>42282</v>
      </c>
      <c r="B946">
        <v>34.861775999999999</v>
      </c>
      <c r="C946">
        <f t="shared" si="16"/>
        <v>1.9140780267414569E-2</v>
      </c>
    </row>
    <row r="947" spans="1:3" x14ac:dyDescent="0.35">
      <c r="A947" s="1">
        <v>42283</v>
      </c>
      <c r="B947">
        <v>34.427731000000001</v>
      </c>
      <c r="C947">
        <f t="shared" si="16"/>
        <v>-1.2528612088844532E-2</v>
      </c>
    </row>
    <row r="948" spans="1:3" x14ac:dyDescent="0.35">
      <c r="A948" s="1">
        <v>42284</v>
      </c>
      <c r="B948">
        <v>35.059069999999998</v>
      </c>
      <c r="C948">
        <f t="shared" si="16"/>
        <v>1.8171979836752311E-2</v>
      </c>
    </row>
    <row r="949" spans="1:3" x14ac:dyDescent="0.35">
      <c r="A949" s="1">
        <v>42285</v>
      </c>
      <c r="B949">
        <v>35.522706999999997</v>
      </c>
      <c r="C949">
        <f t="shared" si="16"/>
        <v>1.313777261991152E-2</v>
      </c>
    </row>
    <row r="950" spans="1:3" x14ac:dyDescent="0.35">
      <c r="A950" s="1">
        <v>42286</v>
      </c>
      <c r="B950">
        <v>35.739730999999999</v>
      </c>
      <c r="C950">
        <f t="shared" si="16"/>
        <v>6.0908573164196135E-3</v>
      </c>
    </row>
    <row r="951" spans="1:3" x14ac:dyDescent="0.35">
      <c r="A951" s="1">
        <v>42289</v>
      </c>
      <c r="B951">
        <v>35.502980999999998</v>
      </c>
      <c r="C951">
        <f t="shared" si="16"/>
        <v>-6.6463183351761993E-3</v>
      </c>
    </row>
    <row r="952" spans="1:3" x14ac:dyDescent="0.35">
      <c r="A952" s="1">
        <v>42290</v>
      </c>
      <c r="B952">
        <v>35.147852</v>
      </c>
      <c r="C952">
        <f t="shared" si="16"/>
        <v>-1.0053157928091899E-2</v>
      </c>
    </row>
    <row r="953" spans="1:3" x14ac:dyDescent="0.35">
      <c r="A953" s="1">
        <v>42291</v>
      </c>
      <c r="B953">
        <v>34.575699</v>
      </c>
      <c r="C953">
        <f t="shared" si="16"/>
        <v>-1.6412412592624808E-2</v>
      </c>
    </row>
    <row r="954" spans="1:3" x14ac:dyDescent="0.35">
      <c r="A954" s="1">
        <v>42292</v>
      </c>
      <c r="B954">
        <v>35.098529999999997</v>
      </c>
      <c r="C954">
        <f t="shared" si="16"/>
        <v>1.5008154986731196E-2</v>
      </c>
    </row>
    <row r="955" spans="1:3" x14ac:dyDescent="0.35">
      <c r="A955" s="1">
        <v>42293</v>
      </c>
      <c r="B955">
        <v>35.295819999999999</v>
      </c>
      <c r="C955">
        <f t="shared" si="16"/>
        <v>5.6052940771401574E-3</v>
      </c>
    </row>
    <row r="956" spans="1:3" x14ac:dyDescent="0.35">
      <c r="A956" s="1">
        <v>42296</v>
      </c>
      <c r="B956">
        <v>35.739730999999999</v>
      </c>
      <c r="C956">
        <f t="shared" si="16"/>
        <v>1.2498439792021523E-2</v>
      </c>
    </row>
    <row r="957" spans="1:3" x14ac:dyDescent="0.35">
      <c r="A957" s="1">
        <v>42297</v>
      </c>
      <c r="B957">
        <v>35.828513999999998</v>
      </c>
      <c r="C957">
        <f t="shared" si="16"/>
        <v>2.4810737092590446E-3</v>
      </c>
    </row>
    <row r="958" spans="1:3" x14ac:dyDescent="0.35">
      <c r="A958" s="1">
        <v>42298</v>
      </c>
      <c r="B958">
        <v>35.414199000000004</v>
      </c>
      <c r="C958">
        <f t="shared" si="16"/>
        <v>-1.1631215416491423E-2</v>
      </c>
    </row>
    <row r="959" spans="1:3" x14ac:dyDescent="0.35">
      <c r="A959" s="1">
        <v>42299</v>
      </c>
      <c r="B959">
        <v>35.601627000000001</v>
      </c>
      <c r="C959">
        <f t="shared" si="16"/>
        <v>5.2784976459970207E-3</v>
      </c>
    </row>
    <row r="960" spans="1:3" x14ac:dyDescent="0.35">
      <c r="A960" s="1">
        <v>42300</v>
      </c>
      <c r="B960">
        <v>36.607824000000001</v>
      </c>
      <c r="C960">
        <f t="shared" si="16"/>
        <v>2.7870648992608105E-2</v>
      </c>
    </row>
    <row r="961" spans="1:3" x14ac:dyDescent="0.35">
      <c r="A961" s="1">
        <v>42303</v>
      </c>
      <c r="B961">
        <v>36.331614000000002</v>
      </c>
      <c r="C961">
        <f t="shared" si="16"/>
        <v>-7.5737167130300355E-3</v>
      </c>
    </row>
    <row r="962" spans="1:3" x14ac:dyDescent="0.35">
      <c r="A962" s="1">
        <v>42304</v>
      </c>
      <c r="B962">
        <v>36.548634999999997</v>
      </c>
      <c r="C962">
        <f t="shared" si="16"/>
        <v>5.9555680567351822E-3</v>
      </c>
    </row>
    <row r="963" spans="1:3" x14ac:dyDescent="0.35">
      <c r="A963" s="1">
        <v>42305</v>
      </c>
      <c r="B963">
        <v>37.012276</v>
      </c>
      <c r="C963">
        <f t="shared" si="16"/>
        <v>1.2605802002766725E-2</v>
      </c>
    </row>
    <row r="964" spans="1:3" x14ac:dyDescent="0.35">
      <c r="A964" s="1">
        <v>42306</v>
      </c>
      <c r="B964">
        <v>37.189841000000001</v>
      </c>
      <c r="C964">
        <f t="shared" ref="C964:C1027" si="17">LN(B964/B963)</f>
        <v>4.7859911850654706E-3</v>
      </c>
    </row>
    <row r="965" spans="1:3" x14ac:dyDescent="0.35">
      <c r="A965" s="1">
        <v>42307</v>
      </c>
      <c r="B965">
        <v>37.249026000000001</v>
      </c>
      <c r="C965">
        <f t="shared" si="17"/>
        <v>1.5901642477007065E-3</v>
      </c>
    </row>
    <row r="966" spans="1:3" x14ac:dyDescent="0.35">
      <c r="A966" s="1">
        <v>42310</v>
      </c>
      <c r="B966">
        <v>38.067796000000001</v>
      </c>
      <c r="C966">
        <f t="shared" si="17"/>
        <v>2.1742878531467908E-2</v>
      </c>
    </row>
    <row r="967" spans="1:3" x14ac:dyDescent="0.35">
      <c r="A967" s="1">
        <v>42311</v>
      </c>
      <c r="B967">
        <v>37.752127000000002</v>
      </c>
      <c r="C967">
        <f t="shared" si="17"/>
        <v>-8.3268568855636091E-3</v>
      </c>
    </row>
    <row r="968" spans="1:3" x14ac:dyDescent="0.35">
      <c r="A968" s="1">
        <v>42312</v>
      </c>
      <c r="B968">
        <v>37.821179000000001</v>
      </c>
      <c r="C968">
        <f t="shared" si="17"/>
        <v>1.8274182478228394E-3</v>
      </c>
    </row>
    <row r="969" spans="1:3" x14ac:dyDescent="0.35">
      <c r="A969" s="1">
        <v>42313</v>
      </c>
      <c r="B969">
        <v>37.78172</v>
      </c>
      <c r="C969">
        <f t="shared" si="17"/>
        <v>-1.0438489556583459E-3</v>
      </c>
    </row>
    <row r="970" spans="1:3" x14ac:dyDescent="0.35">
      <c r="A970" s="1">
        <v>42314</v>
      </c>
      <c r="B970">
        <v>37.623885000000001</v>
      </c>
      <c r="C970">
        <f t="shared" si="17"/>
        <v>-4.1862996923418723E-3</v>
      </c>
    </row>
    <row r="971" spans="1:3" x14ac:dyDescent="0.35">
      <c r="A971" s="1">
        <v>42317</v>
      </c>
      <c r="B971">
        <v>37.406860999999999</v>
      </c>
      <c r="C971">
        <f t="shared" si="17"/>
        <v>-5.7849512848321336E-3</v>
      </c>
    </row>
    <row r="972" spans="1:3" x14ac:dyDescent="0.35">
      <c r="A972" s="1">
        <v>42318</v>
      </c>
      <c r="B972">
        <v>37.466050000000003</v>
      </c>
      <c r="C972">
        <f t="shared" si="17"/>
        <v>1.5810527876951165E-3</v>
      </c>
    </row>
    <row r="973" spans="1:3" x14ac:dyDescent="0.35">
      <c r="A973" s="1">
        <v>42319</v>
      </c>
      <c r="B973">
        <v>37.150381000000003</v>
      </c>
      <c r="C973">
        <f t="shared" si="17"/>
        <v>-8.4611627500633998E-3</v>
      </c>
    </row>
    <row r="974" spans="1:3" x14ac:dyDescent="0.35">
      <c r="A974" s="1">
        <v>42320</v>
      </c>
      <c r="B974">
        <v>36.982683000000002</v>
      </c>
      <c r="C974">
        <f t="shared" si="17"/>
        <v>-4.5242507728697375E-3</v>
      </c>
    </row>
    <row r="975" spans="1:3" x14ac:dyDescent="0.35">
      <c r="A975" s="1">
        <v>42321</v>
      </c>
      <c r="B975">
        <v>36.272424999999998</v>
      </c>
      <c r="C975">
        <f t="shared" si="17"/>
        <v>-1.9391965334925664E-2</v>
      </c>
    </row>
    <row r="976" spans="1:3" x14ac:dyDescent="0.35">
      <c r="A976" s="1">
        <v>42324</v>
      </c>
      <c r="B976">
        <v>36.824848000000003</v>
      </c>
      <c r="C976">
        <f t="shared" si="17"/>
        <v>1.5115023986052559E-2</v>
      </c>
    </row>
    <row r="977" spans="1:3" x14ac:dyDescent="0.35">
      <c r="A977" s="1">
        <v>42325</v>
      </c>
      <c r="B977">
        <v>37.860638999999999</v>
      </c>
      <c r="C977">
        <f t="shared" si="17"/>
        <v>2.773918890072959E-2</v>
      </c>
    </row>
    <row r="978" spans="1:3" x14ac:dyDescent="0.35">
      <c r="A978" s="1">
        <v>42326</v>
      </c>
      <c r="B978">
        <v>38.807647000000003</v>
      </c>
      <c r="C978">
        <f t="shared" si="17"/>
        <v>2.4705291228659408E-2</v>
      </c>
    </row>
    <row r="979" spans="1:3" x14ac:dyDescent="0.35">
      <c r="A979" s="1">
        <v>42327</v>
      </c>
      <c r="B979">
        <v>37.979013999999999</v>
      </c>
      <c r="C979">
        <f t="shared" si="17"/>
        <v>-2.1583570823854304E-2</v>
      </c>
    </row>
    <row r="980" spans="1:3" x14ac:dyDescent="0.35">
      <c r="A980" s="1">
        <v>42328</v>
      </c>
      <c r="B980">
        <v>38.748457999999999</v>
      </c>
      <c r="C980">
        <f t="shared" si="17"/>
        <v>2.0057217444160523E-2</v>
      </c>
    </row>
    <row r="981" spans="1:3" x14ac:dyDescent="0.35">
      <c r="A981" s="1">
        <v>42331</v>
      </c>
      <c r="B981">
        <v>39.488309000000001</v>
      </c>
      <c r="C981">
        <f t="shared" si="17"/>
        <v>1.891369195519613E-2</v>
      </c>
    </row>
    <row r="982" spans="1:3" x14ac:dyDescent="0.35">
      <c r="A982" s="1">
        <v>42332</v>
      </c>
      <c r="B982">
        <v>40.119647999999998</v>
      </c>
      <c r="C982">
        <f t="shared" si="17"/>
        <v>1.5861535961901846E-2</v>
      </c>
    </row>
    <row r="983" spans="1:3" x14ac:dyDescent="0.35">
      <c r="A983" s="1">
        <v>42333</v>
      </c>
      <c r="B983">
        <v>40.780583</v>
      </c>
      <c r="C983">
        <f t="shared" si="17"/>
        <v>1.6339871891475417E-2</v>
      </c>
    </row>
    <row r="984" spans="1:3" x14ac:dyDescent="0.35">
      <c r="A984" s="1">
        <v>42335</v>
      </c>
      <c r="B984">
        <v>41.402059000000001</v>
      </c>
      <c r="C984">
        <f t="shared" si="17"/>
        <v>1.5124552626318235E-2</v>
      </c>
    </row>
    <row r="985" spans="1:3" x14ac:dyDescent="0.35">
      <c r="A985" s="1">
        <v>42338</v>
      </c>
      <c r="B985">
        <v>41.254086999999998</v>
      </c>
      <c r="C985">
        <f t="shared" si="17"/>
        <v>-3.580427233486522E-3</v>
      </c>
    </row>
    <row r="986" spans="1:3" x14ac:dyDescent="0.35">
      <c r="A986" s="1">
        <v>42339</v>
      </c>
      <c r="B986">
        <v>40.504373000000001</v>
      </c>
      <c r="C986">
        <f t="shared" si="17"/>
        <v>-1.8340243068368383E-2</v>
      </c>
    </row>
    <row r="987" spans="1:3" x14ac:dyDescent="0.35">
      <c r="A987" s="1">
        <v>42340</v>
      </c>
      <c r="B987">
        <v>39.873030999999997</v>
      </c>
      <c r="C987">
        <f t="shared" si="17"/>
        <v>-1.5709763016755921E-2</v>
      </c>
    </row>
    <row r="988" spans="1:3" x14ac:dyDescent="0.35">
      <c r="A988" s="1">
        <v>42341</v>
      </c>
      <c r="B988">
        <v>39.606687999999998</v>
      </c>
      <c r="C988">
        <f t="shared" si="17"/>
        <v>-6.7021876862645886E-3</v>
      </c>
    </row>
    <row r="989" spans="1:3" x14ac:dyDescent="0.35">
      <c r="A989" s="1">
        <v>42342</v>
      </c>
      <c r="B989">
        <v>40.543829000000002</v>
      </c>
      <c r="C989">
        <f t="shared" si="17"/>
        <v>2.3385593600538695E-2</v>
      </c>
    </row>
    <row r="990" spans="1:3" x14ac:dyDescent="0.35">
      <c r="A990" s="1">
        <v>42345</v>
      </c>
      <c r="B990">
        <v>40.149244000000003</v>
      </c>
      <c r="C990">
        <f t="shared" si="17"/>
        <v>-9.7799756640323133E-3</v>
      </c>
    </row>
    <row r="991" spans="1:3" x14ac:dyDescent="0.35">
      <c r="A991" s="1">
        <v>42346</v>
      </c>
      <c r="B991">
        <v>40.612881999999999</v>
      </c>
      <c r="C991">
        <f t="shared" si="17"/>
        <v>1.1481696096343547E-2</v>
      </c>
    </row>
    <row r="992" spans="1:3" x14ac:dyDescent="0.35">
      <c r="A992" s="1">
        <v>42347</v>
      </c>
      <c r="B992">
        <v>40.425454000000002</v>
      </c>
      <c r="C992">
        <f t="shared" si="17"/>
        <v>-4.6256708478559869E-3</v>
      </c>
    </row>
    <row r="993" spans="1:3" x14ac:dyDescent="0.35">
      <c r="A993" s="1">
        <v>42348</v>
      </c>
      <c r="B993">
        <v>40.691800999999998</v>
      </c>
      <c r="C993">
        <f t="shared" si="17"/>
        <v>6.5669864492023692E-3</v>
      </c>
    </row>
    <row r="994" spans="1:3" x14ac:dyDescent="0.35">
      <c r="A994" s="1">
        <v>42349</v>
      </c>
      <c r="B994">
        <v>39.646143000000002</v>
      </c>
      <c r="C994">
        <f t="shared" si="17"/>
        <v>-2.6032955340629771E-2</v>
      </c>
    </row>
    <row r="995" spans="1:3" x14ac:dyDescent="0.35">
      <c r="A995" s="1">
        <v>42352</v>
      </c>
      <c r="B995">
        <v>39.705333000000003</v>
      </c>
      <c r="C995">
        <f t="shared" si="17"/>
        <v>1.4918439822785667E-3</v>
      </c>
    </row>
    <row r="996" spans="1:3" x14ac:dyDescent="0.35">
      <c r="A996" s="1">
        <v>42353</v>
      </c>
      <c r="B996">
        <v>40.257756000000001</v>
      </c>
      <c r="C996">
        <f t="shared" si="17"/>
        <v>1.3817169788277728E-2</v>
      </c>
    </row>
    <row r="997" spans="1:3" x14ac:dyDescent="0.35">
      <c r="A997" s="1">
        <v>42354</v>
      </c>
      <c r="B997">
        <v>40.869365000000002</v>
      </c>
      <c r="C997">
        <f t="shared" si="17"/>
        <v>1.5078079433406021E-2</v>
      </c>
    </row>
    <row r="998" spans="1:3" x14ac:dyDescent="0.35">
      <c r="A998" s="1">
        <v>42355</v>
      </c>
      <c r="B998">
        <v>40.228160000000003</v>
      </c>
      <c r="C998">
        <f t="shared" si="17"/>
        <v>-1.5813512483181996E-2</v>
      </c>
    </row>
    <row r="999" spans="1:3" x14ac:dyDescent="0.35">
      <c r="A999" s="1">
        <v>42356</v>
      </c>
      <c r="B999">
        <v>39.557361</v>
      </c>
      <c r="C999">
        <f t="shared" si="17"/>
        <v>-1.6815452170931708E-2</v>
      </c>
    </row>
    <row r="1000" spans="1:3" x14ac:dyDescent="0.35">
      <c r="A1000" s="1">
        <v>42359</v>
      </c>
      <c r="B1000">
        <v>40.277486000000003</v>
      </c>
      <c r="C1000">
        <f t="shared" si="17"/>
        <v>1.8040857061724057E-2</v>
      </c>
    </row>
    <row r="1001" spans="1:3" x14ac:dyDescent="0.35">
      <c r="A1001" s="1">
        <v>42360</v>
      </c>
      <c r="B1001">
        <v>40.662208</v>
      </c>
      <c r="C1001">
        <f t="shared" si="17"/>
        <v>9.506457915712167E-3</v>
      </c>
    </row>
    <row r="1002" spans="1:3" x14ac:dyDescent="0.35">
      <c r="A1002" s="1">
        <v>42361</v>
      </c>
      <c r="B1002">
        <v>41.204765000000002</v>
      </c>
      <c r="C1002">
        <f t="shared" si="17"/>
        <v>1.3254794297671091E-2</v>
      </c>
    </row>
    <row r="1003" spans="1:3" x14ac:dyDescent="0.35">
      <c r="A1003" s="1">
        <v>42362</v>
      </c>
      <c r="B1003">
        <v>41.569757000000003</v>
      </c>
      <c r="C1003">
        <f t="shared" si="17"/>
        <v>8.8190026780341508E-3</v>
      </c>
    </row>
    <row r="1004" spans="1:3" x14ac:dyDescent="0.35">
      <c r="A1004" s="1">
        <v>42366</v>
      </c>
      <c r="B1004">
        <v>41.214627999999998</v>
      </c>
      <c r="C1004">
        <f t="shared" si="17"/>
        <v>-8.5796658014067675E-3</v>
      </c>
    </row>
    <row r="1005" spans="1:3" x14ac:dyDescent="0.35">
      <c r="A1005" s="1">
        <v>42367</v>
      </c>
      <c r="B1005">
        <v>41.786780999999998</v>
      </c>
      <c r="C1005">
        <f t="shared" si="17"/>
        <v>1.3786803611535991E-2</v>
      </c>
    </row>
    <row r="1006" spans="1:3" x14ac:dyDescent="0.35">
      <c r="A1006" s="1">
        <v>42368</v>
      </c>
      <c r="B1006">
        <v>41.599348999999997</v>
      </c>
      <c r="C1006">
        <f t="shared" si="17"/>
        <v>-4.4955273895785014E-3</v>
      </c>
    </row>
    <row r="1007" spans="1:3" x14ac:dyDescent="0.35">
      <c r="A1007" s="1">
        <v>42369</v>
      </c>
      <c r="B1007">
        <v>41.357005000000001</v>
      </c>
      <c r="C1007">
        <f t="shared" si="17"/>
        <v>-5.8427034874607734E-3</v>
      </c>
    </row>
    <row r="1008" spans="1:3" x14ac:dyDescent="0.35">
      <c r="A1008" s="1">
        <v>42373</v>
      </c>
      <c r="B1008">
        <v>40.249136999999997</v>
      </c>
      <c r="C1008">
        <f t="shared" si="17"/>
        <v>-2.7153251977925688E-2</v>
      </c>
    </row>
    <row r="1009" spans="1:3" x14ac:dyDescent="0.35">
      <c r="A1009" s="1">
        <v>42374</v>
      </c>
      <c r="B1009">
        <v>40.110655000000001</v>
      </c>
      <c r="C1009">
        <f t="shared" si="17"/>
        <v>-3.4465529000487459E-3</v>
      </c>
    </row>
    <row r="1010" spans="1:3" x14ac:dyDescent="0.35">
      <c r="A1010" s="1">
        <v>42375</v>
      </c>
      <c r="B1010">
        <v>40.288705</v>
      </c>
      <c r="C1010">
        <f t="shared" si="17"/>
        <v>4.4291469751060438E-3</v>
      </c>
    </row>
    <row r="1011" spans="1:3" x14ac:dyDescent="0.35">
      <c r="A1011" s="1">
        <v>42376</v>
      </c>
      <c r="B1011">
        <v>38.577449000000001</v>
      </c>
      <c r="C1011">
        <f t="shared" si="17"/>
        <v>-4.3403273767757752E-2</v>
      </c>
    </row>
    <row r="1012" spans="1:3" x14ac:dyDescent="0.35">
      <c r="A1012" s="1">
        <v>42377</v>
      </c>
      <c r="B1012">
        <v>38.171892</v>
      </c>
      <c r="C1012">
        <f t="shared" si="17"/>
        <v>-1.0568449696179311E-2</v>
      </c>
    </row>
    <row r="1013" spans="1:3" x14ac:dyDescent="0.35">
      <c r="A1013" s="1">
        <v>42380</v>
      </c>
      <c r="B1013">
        <v>37.528933000000002</v>
      </c>
      <c r="C1013">
        <f t="shared" si="17"/>
        <v>-1.6987251098131834E-2</v>
      </c>
    </row>
    <row r="1014" spans="1:3" x14ac:dyDescent="0.35">
      <c r="A1014" s="1">
        <v>42381</v>
      </c>
      <c r="B1014">
        <v>37.776223999999999</v>
      </c>
      <c r="C1014">
        <f t="shared" si="17"/>
        <v>6.5677278624750764E-3</v>
      </c>
    </row>
    <row r="1015" spans="1:3" x14ac:dyDescent="0.35">
      <c r="A1015" s="1">
        <v>42382</v>
      </c>
      <c r="B1015">
        <v>36.460636000000001</v>
      </c>
      <c r="C1015">
        <f t="shared" si="17"/>
        <v>-3.544669714401049E-2</v>
      </c>
    </row>
    <row r="1016" spans="1:3" x14ac:dyDescent="0.35">
      <c r="A1016" s="1">
        <v>42383</v>
      </c>
      <c r="B1016">
        <v>37.202509999999997</v>
      </c>
      <c r="C1016">
        <f t="shared" si="17"/>
        <v>2.0143019248796825E-2</v>
      </c>
    </row>
    <row r="1017" spans="1:3" x14ac:dyDescent="0.35">
      <c r="A1017" s="1">
        <v>42384</v>
      </c>
      <c r="B1017">
        <v>36.707926999999998</v>
      </c>
      <c r="C1017">
        <f t="shared" si="17"/>
        <v>-1.3383505833703083E-2</v>
      </c>
    </row>
    <row r="1018" spans="1:3" x14ac:dyDescent="0.35">
      <c r="A1018" s="1">
        <v>42388</v>
      </c>
      <c r="B1018">
        <v>36.796951999999997</v>
      </c>
      <c r="C1018">
        <f t="shared" si="17"/>
        <v>2.4222893701902047E-3</v>
      </c>
    </row>
    <row r="1019" spans="1:3" x14ac:dyDescent="0.35">
      <c r="A1019" s="1">
        <v>42389</v>
      </c>
      <c r="B1019">
        <v>36.856299999999997</v>
      </c>
      <c r="C1019">
        <f t="shared" si="17"/>
        <v>1.6115517301091428E-3</v>
      </c>
    </row>
    <row r="1020" spans="1:3" x14ac:dyDescent="0.35">
      <c r="A1020" s="1">
        <v>42390</v>
      </c>
      <c r="B1020">
        <v>36.826625999999997</v>
      </c>
      <c r="C1020">
        <f t="shared" si="17"/>
        <v>-8.0545122771741751E-4</v>
      </c>
    </row>
    <row r="1021" spans="1:3" x14ac:dyDescent="0.35">
      <c r="A1021" s="1">
        <v>42391</v>
      </c>
      <c r="B1021">
        <v>37.5685</v>
      </c>
      <c r="C1021">
        <f t="shared" si="17"/>
        <v>1.9944817156332496E-2</v>
      </c>
    </row>
    <row r="1022" spans="1:3" x14ac:dyDescent="0.35">
      <c r="A1022" s="1">
        <v>42394</v>
      </c>
      <c r="B1022">
        <v>37.202509999999997</v>
      </c>
      <c r="C1022">
        <f t="shared" si="17"/>
        <v>-9.7897011952113137E-3</v>
      </c>
    </row>
    <row r="1023" spans="1:3" x14ac:dyDescent="0.35">
      <c r="A1023" s="1">
        <v>42395</v>
      </c>
      <c r="B1023">
        <v>37.103591000000002</v>
      </c>
      <c r="C1023">
        <f t="shared" si="17"/>
        <v>-2.6624747390393915E-3</v>
      </c>
    </row>
    <row r="1024" spans="1:3" x14ac:dyDescent="0.35">
      <c r="A1024" s="1">
        <v>42396</v>
      </c>
      <c r="B1024">
        <v>36.648575999999998</v>
      </c>
      <c r="C1024">
        <f t="shared" si="17"/>
        <v>-1.2339183828865764E-2</v>
      </c>
    </row>
    <row r="1025" spans="1:3" x14ac:dyDescent="0.35">
      <c r="A1025" s="1">
        <v>42397</v>
      </c>
      <c r="B1025">
        <v>35.718761999999998</v>
      </c>
      <c r="C1025">
        <f t="shared" si="17"/>
        <v>-2.5698476600233795E-2</v>
      </c>
    </row>
    <row r="1026" spans="1:3" x14ac:dyDescent="0.35">
      <c r="A1026" s="1">
        <v>42398</v>
      </c>
      <c r="B1026">
        <v>37.242077999999999</v>
      </c>
      <c r="C1026">
        <f t="shared" si="17"/>
        <v>4.1763154113882234E-2</v>
      </c>
    </row>
    <row r="1027" spans="1:3" x14ac:dyDescent="0.35">
      <c r="A1027" s="1">
        <v>42401</v>
      </c>
      <c r="B1027">
        <v>37.281641</v>
      </c>
      <c r="C1027">
        <f t="shared" si="17"/>
        <v>1.0617560220444679E-3</v>
      </c>
    </row>
    <row r="1028" spans="1:3" x14ac:dyDescent="0.35">
      <c r="A1028" s="1">
        <v>42402</v>
      </c>
      <c r="B1028">
        <v>36.66836</v>
      </c>
      <c r="C1028">
        <f t="shared" ref="C1028:C1091" si="18">LN(B1028/B1027)</f>
        <v>-1.6586749212818455E-2</v>
      </c>
    </row>
    <row r="1029" spans="1:3" x14ac:dyDescent="0.35">
      <c r="A1029" s="1">
        <v>42403</v>
      </c>
      <c r="B1029">
        <v>36.787058999999999</v>
      </c>
      <c r="C1029">
        <f t="shared" si="18"/>
        <v>3.2318678440122193E-3</v>
      </c>
    </row>
    <row r="1030" spans="1:3" x14ac:dyDescent="0.35">
      <c r="A1030" s="1">
        <v>42404</v>
      </c>
      <c r="B1030">
        <v>37.014566000000002</v>
      </c>
      <c r="C1030">
        <f t="shared" si="18"/>
        <v>6.1653851298095318E-3</v>
      </c>
    </row>
    <row r="1031" spans="1:3" x14ac:dyDescent="0.35">
      <c r="A1031" s="1">
        <v>42405</v>
      </c>
      <c r="B1031">
        <v>35.649521</v>
      </c>
      <c r="C1031">
        <f t="shared" si="18"/>
        <v>-3.757580026505733E-2</v>
      </c>
    </row>
    <row r="1032" spans="1:3" x14ac:dyDescent="0.35">
      <c r="A1032" s="1">
        <v>42408</v>
      </c>
      <c r="B1032">
        <v>34.422953999999997</v>
      </c>
      <c r="C1032">
        <f t="shared" si="18"/>
        <v>-3.5012101287628598E-2</v>
      </c>
    </row>
    <row r="1033" spans="1:3" x14ac:dyDescent="0.35">
      <c r="A1033" s="1">
        <v>42409</v>
      </c>
      <c r="B1033">
        <v>34.986778000000001</v>
      </c>
      <c r="C1033">
        <f t="shared" si="18"/>
        <v>1.6246609389963702E-2</v>
      </c>
    </row>
    <row r="1034" spans="1:3" x14ac:dyDescent="0.35">
      <c r="A1034" s="1">
        <v>42410</v>
      </c>
      <c r="B1034">
        <v>35.461576999999998</v>
      </c>
      <c r="C1034">
        <f t="shared" si="18"/>
        <v>1.3479553615176772E-2</v>
      </c>
    </row>
    <row r="1035" spans="1:3" x14ac:dyDescent="0.35">
      <c r="A1035" s="1">
        <v>42411</v>
      </c>
      <c r="B1035">
        <v>34.947214000000002</v>
      </c>
      <c r="C1035">
        <f t="shared" si="18"/>
        <v>-1.4611020676884754E-2</v>
      </c>
    </row>
    <row r="1036" spans="1:3" x14ac:dyDescent="0.35">
      <c r="A1036" s="1">
        <v>42412</v>
      </c>
      <c r="B1036">
        <v>35.827570999999999</v>
      </c>
      <c r="C1036">
        <f t="shared" si="18"/>
        <v>2.4878985040547679E-2</v>
      </c>
    </row>
    <row r="1037" spans="1:3" x14ac:dyDescent="0.35">
      <c r="A1037" s="1">
        <v>42416</v>
      </c>
      <c r="B1037">
        <v>36.678254000000003</v>
      </c>
      <c r="C1037">
        <f t="shared" si="18"/>
        <v>2.3466308716816639E-2</v>
      </c>
    </row>
    <row r="1038" spans="1:3" x14ac:dyDescent="0.35">
      <c r="A1038" s="1">
        <v>42417</v>
      </c>
      <c r="B1038">
        <v>37.459690999999999</v>
      </c>
      <c r="C1038">
        <f t="shared" si="18"/>
        <v>2.1081402800305547E-2</v>
      </c>
    </row>
    <row r="1039" spans="1:3" x14ac:dyDescent="0.35">
      <c r="A1039" s="1">
        <v>42418</v>
      </c>
      <c r="B1039">
        <v>36.787058999999999</v>
      </c>
      <c r="C1039">
        <f t="shared" si="18"/>
        <v>-1.8119322463049089E-2</v>
      </c>
    </row>
    <row r="1040" spans="1:3" x14ac:dyDescent="0.35">
      <c r="A1040" s="1">
        <v>42419</v>
      </c>
      <c r="B1040">
        <v>37.034350000000003</v>
      </c>
      <c r="C1040">
        <f t="shared" si="18"/>
        <v>6.6997346257763983E-3</v>
      </c>
    </row>
    <row r="1041" spans="1:3" x14ac:dyDescent="0.35">
      <c r="A1041" s="1">
        <v>42422</v>
      </c>
      <c r="B1041">
        <v>37.617958000000002</v>
      </c>
      <c r="C1041">
        <f t="shared" si="18"/>
        <v>1.5635682415271746E-2</v>
      </c>
    </row>
    <row r="1042" spans="1:3" x14ac:dyDescent="0.35">
      <c r="A1042" s="1">
        <v>42423</v>
      </c>
      <c r="B1042">
        <v>36.767274999999998</v>
      </c>
      <c r="C1042">
        <f t="shared" si="18"/>
        <v>-2.2873359522509365E-2</v>
      </c>
    </row>
    <row r="1043" spans="1:3" x14ac:dyDescent="0.35">
      <c r="A1043" s="1">
        <v>42424</v>
      </c>
      <c r="B1043">
        <v>37.073917000000002</v>
      </c>
      <c r="C1043">
        <f t="shared" si="18"/>
        <v>8.3054932999877679E-3</v>
      </c>
    </row>
    <row r="1044" spans="1:3" x14ac:dyDescent="0.35">
      <c r="A1044" s="1">
        <v>42425</v>
      </c>
      <c r="B1044">
        <v>37.222293999999998</v>
      </c>
      <c r="C1044">
        <f t="shared" si="18"/>
        <v>3.9942063065170567E-3</v>
      </c>
    </row>
    <row r="1045" spans="1:3" x14ac:dyDescent="0.35">
      <c r="A1045" s="1">
        <v>42426</v>
      </c>
      <c r="B1045">
        <v>37.182726000000002</v>
      </c>
      <c r="C1045">
        <f t="shared" si="18"/>
        <v>-1.0635842509007685E-3</v>
      </c>
    </row>
    <row r="1046" spans="1:3" x14ac:dyDescent="0.35">
      <c r="A1046" s="1">
        <v>42429</v>
      </c>
      <c r="B1046">
        <v>36.945324999999997</v>
      </c>
      <c r="C1046">
        <f t="shared" si="18"/>
        <v>-6.4051815321796842E-3</v>
      </c>
    </row>
    <row r="1047" spans="1:3" x14ac:dyDescent="0.35">
      <c r="A1047" s="1">
        <v>42430</v>
      </c>
      <c r="B1047">
        <v>38.171892</v>
      </c>
      <c r="C1047">
        <f t="shared" si="18"/>
        <v>3.2660316189925986E-2</v>
      </c>
    </row>
    <row r="1048" spans="1:3" x14ac:dyDescent="0.35">
      <c r="A1048" s="1">
        <v>42431</v>
      </c>
      <c r="B1048">
        <v>38.617016999999997</v>
      </c>
      <c r="C1048">
        <f t="shared" si="18"/>
        <v>1.159360099304238E-2</v>
      </c>
    </row>
    <row r="1049" spans="1:3" x14ac:dyDescent="0.35">
      <c r="A1049" s="1">
        <v>42432</v>
      </c>
      <c r="B1049">
        <v>38.775283000000002</v>
      </c>
      <c r="C1049">
        <f t="shared" si="18"/>
        <v>4.0899733079696691E-3</v>
      </c>
    </row>
    <row r="1050" spans="1:3" x14ac:dyDescent="0.35">
      <c r="A1050" s="1">
        <v>42433</v>
      </c>
      <c r="B1050">
        <v>38.913766000000003</v>
      </c>
      <c r="C1050">
        <f t="shared" si="18"/>
        <v>3.5650622180411749E-3</v>
      </c>
    </row>
    <row r="1051" spans="1:3" x14ac:dyDescent="0.35">
      <c r="A1051" s="1">
        <v>42436</v>
      </c>
      <c r="B1051">
        <v>39.002791000000002</v>
      </c>
      <c r="C1051">
        <f t="shared" si="18"/>
        <v>2.2851379005268892E-3</v>
      </c>
    </row>
    <row r="1052" spans="1:3" x14ac:dyDescent="0.35">
      <c r="A1052" s="1">
        <v>42437</v>
      </c>
      <c r="B1052">
        <v>37.677309000000001</v>
      </c>
      <c r="C1052">
        <f t="shared" si="18"/>
        <v>-3.4575177711241668E-2</v>
      </c>
    </row>
    <row r="1053" spans="1:3" x14ac:dyDescent="0.35">
      <c r="A1053" s="1">
        <v>42438</v>
      </c>
      <c r="B1053">
        <v>37.716875999999999</v>
      </c>
      <c r="C1053">
        <f t="shared" si="18"/>
        <v>1.0496035903158744E-3</v>
      </c>
    </row>
    <row r="1054" spans="1:3" x14ac:dyDescent="0.35">
      <c r="A1054" s="1">
        <v>42439</v>
      </c>
      <c r="B1054">
        <v>37.5685</v>
      </c>
      <c r="C1054">
        <f t="shared" si="18"/>
        <v>-3.9417002343133589E-3</v>
      </c>
    </row>
    <row r="1055" spans="1:3" x14ac:dyDescent="0.35">
      <c r="A1055" s="1">
        <v>42440</v>
      </c>
      <c r="B1055">
        <v>38.804957000000002</v>
      </c>
      <c r="C1055">
        <f t="shared" si="18"/>
        <v>3.2382062884479298E-2</v>
      </c>
    </row>
    <row r="1056" spans="1:3" x14ac:dyDescent="0.35">
      <c r="A1056" s="1">
        <v>42443</v>
      </c>
      <c r="B1056">
        <v>38.597233000000003</v>
      </c>
      <c r="C1056">
        <f t="shared" si="18"/>
        <v>-5.3674062373174286E-3</v>
      </c>
    </row>
    <row r="1057" spans="1:3" x14ac:dyDescent="0.35">
      <c r="A1057" s="1">
        <v>42444</v>
      </c>
      <c r="B1057">
        <v>37.875143000000001</v>
      </c>
      <c r="C1057">
        <f t="shared" si="18"/>
        <v>-1.888555056358163E-2</v>
      </c>
    </row>
    <row r="1058" spans="1:3" x14ac:dyDescent="0.35">
      <c r="A1058" s="1">
        <v>42445</v>
      </c>
      <c r="B1058">
        <v>38.557665999999998</v>
      </c>
      <c r="C1058">
        <f t="shared" si="18"/>
        <v>1.7859899464781438E-2</v>
      </c>
    </row>
    <row r="1059" spans="1:3" x14ac:dyDescent="0.35">
      <c r="A1059" s="1">
        <v>42446</v>
      </c>
      <c r="B1059">
        <v>38.864308000000001</v>
      </c>
      <c r="C1059">
        <f t="shared" si="18"/>
        <v>7.9213584357145164E-3</v>
      </c>
    </row>
    <row r="1060" spans="1:3" x14ac:dyDescent="0.35">
      <c r="A1060" s="1">
        <v>42447</v>
      </c>
      <c r="B1060">
        <v>39.754555000000003</v>
      </c>
      <c r="C1060">
        <f t="shared" si="18"/>
        <v>2.2648128429780569E-2</v>
      </c>
    </row>
    <row r="1061" spans="1:3" x14ac:dyDescent="0.35">
      <c r="A1061" s="1">
        <v>42450</v>
      </c>
      <c r="B1061">
        <v>39.220407999999999</v>
      </c>
      <c r="C1061">
        <f t="shared" si="18"/>
        <v>-1.3527202160463381E-2</v>
      </c>
    </row>
    <row r="1062" spans="1:3" x14ac:dyDescent="0.35">
      <c r="A1062" s="1">
        <v>42451</v>
      </c>
      <c r="B1062">
        <v>39.447915999999999</v>
      </c>
      <c r="C1062">
        <f t="shared" si="18"/>
        <v>5.7839959642608657E-3</v>
      </c>
    </row>
    <row r="1063" spans="1:3" x14ac:dyDescent="0.35">
      <c r="A1063" s="1">
        <v>42452</v>
      </c>
      <c r="B1063">
        <v>39.042358</v>
      </c>
      <c r="C1063">
        <f t="shared" si="18"/>
        <v>-1.0334060222963739E-2</v>
      </c>
    </row>
    <row r="1064" spans="1:3" x14ac:dyDescent="0.35">
      <c r="A1064" s="1">
        <v>42453</v>
      </c>
      <c r="B1064">
        <v>39.002791000000002</v>
      </c>
      <c r="C1064">
        <f t="shared" si="18"/>
        <v>-1.0139516394515086E-3</v>
      </c>
    </row>
    <row r="1065" spans="1:3" x14ac:dyDescent="0.35">
      <c r="A1065" s="1">
        <v>42457</v>
      </c>
      <c r="B1065">
        <v>39.091816000000001</v>
      </c>
      <c r="C1065">
        <f t="shared" si="18"/>
        <v>2.2799279484994476E-3</v>
      </c>
    </row>
    <row r="1066" spans="1:3" x14ac:dyDescent="0.35">
      <c r="A1066" s="1">
        <v>42458</v>
      </c>
      <c r="B1066">
        <v>39.724881000000003</v>
      </c>
      <c r="C1066">
        <f t="shared" si="18"/>
        <v>1.6064581203457537E-2</v>
      </c>
    </row>
    <row r="1067" spans="1:3" x14ac:dyDescent="0.35">
      <c r="A1067" s="1">
        <v>42459</v>
      </c>
      <c r="B1067">
        <v>39.685313000000001</v>
      </c>
      <c r="C1067">
        <f t="shared" si="18"/>
        <v>-9.9654720084442114E-4</v>
      </c>
    </row>
    <row r="1068" spans="1:3" x14ac:dyDescent="0.35">
      <c r="A1068" s="1">
        <v>42460</v>
      </c>
      <c r="B1068">
        <v>39.418238000000002</v>
      </c>
      <c r="C1068">
        <f t="shared" si="18"/>
        <v>-6.7525670199318584E-3</v>
      </c>
    </row>
    <row r="1069" spans="1:3" x14ac:dyDescent="0.35">
      <c r="A1069" s="1">
        <v>42461</v>
      </c>
      <c r="B1069">
        <v>39.988660000000003</v>
      </c>
      <c r="C1069">
        <f t="shared" si="18"/>
        <v>1.4367311317411563E-2</v>
      </c>
    </row>
    <row r="1070" spans="1:3" x14ac:dyDescent="0.35">
      <c r="A1070" s="1">
        <v>42464</v>
      </c>
      <c r="B1070">
        <v>39.691048000000002</v>
      </c>
      <c r="C1070">
        <f t="shared" si="18"/>
        <v>-7.4702428379082994E-3</v>
      </c>
    </row>
    <row r="1071" spans="1:3" x14ac:dyDescent="0.35">
      <c r="A1071" s="1">
        <v>42465</v>
      </c>
      <c r="B1071">
        <v>38.947026999999999</v>
      </c>
      <c r="C1071">
        <f t="shared" si="18"/>
        <v>-1.8923230305171058E-2</v>
      </c>
    </row>
    <row r="1072" spans="1:3" x14ac:dyDescent="0.35">
      <c r="A1072" s="1">
        <v>42466</v>
      </c>
      <c r="B1072">
        <v>39.919218000000001</v>
      </c>
      <c r="C1072">
        <f t="shared" si="18"/>
        <v>2.4655421295900946E-2</v>
      </c>
    </row>
    <row r="1073" spans="1:3" x14ac:dyDescent="0.35">
      <c r="A1073" s="1">
        <v>42467</v>
      </c>
      <c r="B1073">
        <v>39.155355999999998</v>
      </c>
      <c r="C1073">
        <f t="shared" si="18"/>
        <v>-1.932064184148951E-2</v>
      </c>
    </row>
    <row r="1074" spans="1:3" x14ac:dyDescent="0.35">
      <c r="A1074" s="1">
        <v>42468</v>
      </c>
      <c r="B1074">
        <v>39.224797000000002</v>
      </c>
      <c r="C1074">
        <f t="shared" si="18"/>
        <v>1.7719031032847941E-3</v>
      </c>
    </row>
    <row r="1075" spans="1:3" x14ac:dyDescent="0.35">
      <c r="A1075" s="1">
        <v>42471</v>
      </c>
      <c r="B1075">
        <v>39.095832999999999</v>
      </c>
      <c r="C1075">
        <f t="shared" si="18"/>
        <v>-3.293234912830869E-3</v>
      </c>
    </row>
    <row r="1076" spans="1:3" x14ac:dyDescent="0.35">
      <c r="A1076" s="1">
        <v>42472</v>
      </c>
      <c r="B1076">
        <v>39.433121999999997</v>
      </c>
      <c r="C1076">
        <f t="shared" si="18"/>
        <v>8.5902346237414079E-3</v>
      </c>
    </row>
    <row r="1077" spans="1:3" x14ac:dyDescent="0.35">
      <c r="A1077" s="1">
        <v>42473</v>
      </c>
      <c r="B1077">
        <v>40.365628000000001</v>
      </c>
      <c r="C1077">
        <f t="shared" si="18"/>
        <v>2.3372507713161308E-2</v>
      </c>
    </row>
    <row r="1078" spans="1:3" x14ac:dyDescent="0.35">
      <c r="A1078" s="1">
        <v>42474</v>
      </c>
      <c r="B1078">
        <v>40.454909999999998</v>
      </c>
      <c r="C1078">
        <f t="shared" si="18"/>
        <v>2.2093898043205424E-3</v>
      </c>
    </row>
    <row r="1079" spans="1:3" x14ac:dyDescent="0.35">
      <c r="A1079" s="1">
        <v>42475</v>
      </c>
      <c r="B1079">
        <v>40.583874999999999</v>
      </c>
      <c r="C1079">
        <f t="shared" si="18"/>
        <v>3.182799664882175E-3</v>
      </c>
    </row>
    <row r="1080" spans="1:3" x14ac:dyDescent="0.35">
      <c r="A1080" s="1">
        <v>42478</v>
      </c>
      <c r="B1080">
        <v>40.980688000000001</v>
      </c>
      <c r="C1080">
        <f t="shared" si="18"/>
        <v>9.7301111191230669E-3</v>
      </c>
    </row>
    <row r="1081" spans="1:3" x14ac:dyDescent="0.35">
      <c r="A1081" s="1">
        <v>42479</v>
      </c>
      <c r="B1081">
        <v>41.069971000000002</v>
      </c>
      <c r="C1081">
        <f t="shared" si="18"/>
        <v>2.1762905094719559E-3</v>
      </c>
    </row>
    <row r="1082" spans="1:3" x14ac:dyDescent="0.35">
      <c r="A1082" s="1">
        <v>42480</v>
      </c>
      <c r="B1082">
        <v>41.189013000000003</v>
      </c>
      <c r="C1082">
        <f t="shared" si="18"/>
        <v>2.8943241774622096E-3</v>
      </c>
    </row>
    <row r="1083" spans="1:3" x14ac:dyDescent="0.35">
      <c r="A1083" s="1">
        <v>42481</v>
      </c>
      <c r="B1083">
        <v>41.595744000000003</v>
      </c>
      <c r="C1083">
        <f t="shared" si="18"/>
        <v>9.8263083069577498E-3</v>
      </c>
    </row>
    <row r="1084" spans="1:3" x14ac:dyDescent="0.35">
      <c r="A1084" s="1">
        <v>42482</v>
      </c>
      <c r="B1084">
        <v>41.46678</v>
      </c>
      <c r="C1084">
        <f t="shared" si="18"/>
        <v>-3.1052295889155484E-3</v>
      </c>
    </row>
    <row r="1085" spans="1:3" x14ac:dyDescent="0.35">
      <c r="A1085" s="1">
        <v>42485</v>
      </c>
      <c r="B1085">
        <v>41.298136999999997</v>
      </c>
      <c r="C1085">
        <f t="shared" si="18"/>
        <v>-4.0752347614958747E-3</v>
      </c>
    </row>
    <row r="1086" spans="1:3" x14ac:dyDescent="0.35">
      <c r="A1086" s="1">
        <v>42486</v>
      </c>
      <c r="B1086">
        <v>40.990606</v>
      </c>
      <c r="C1086">
        <f t="shared" si="18"/>
        <v>-7.4744714900656243E-3</v>
      </c>
    </row>
    <row r="1087" spans="1:3" x14ac:dyDescent="0.35">
      <c r="A1087" s="1">
        <v>42487</v>
      </c>
      <c r="B1087">
        <v>41.248536000000001</v>
      </c>
      <c r="C1087">
        <f t="shared" si="18"/>
        <v>6.2727027411379165E-3</v>
      </c>
    </row>
    <row r="1088" spans="1:3" x14ac:dyDescent="0.35">
      <c r="A1088" s="1">
        <v>42488</v>
      </c>
      <c r="B1088">
        <v>40.851723</v>
      </c>
      <c r="C1088">
        <f t="shared" si="18"/>
        <v>-9.6666221226960735E-3</v>
      </c>
    </row>
    <row r="1089" spans="1:3" x14ac:dyDescent="0.35">
      <c r="A1089" s="1">
        <v>42489</v>
      </c>
      <c r="B1089">
        <v>40.593794000000003</v>
      </c>
      <c r="C1089">
        <f t="shared" si="18"/>
        <v>-6.3338013380996828E-3</v>
      </c>
    </row>
    <row r="1090" spans="1:3" x14ac:dyDescent="0.35">
      <c r="A1090" s="1">
        <v>42492</v>
      </c>
      <c r="B1090">
        <v>41.377496999999998</v>
      </c>
      <c r="C1090">
        <f t="shared" si="18"/>
        <v>1.9121984548397662E-2</v>
      </c>
    </row>
    <row r="1091" spans="1:3" x14ac:dyDescent="0.35">
      <c r="A1091" s="1">
        <v>42493</v>
      </c>
      <c r="B1091">
        <v>40.911245999999998</v>
      </c>
      <c r="C1091">
        <f t="shared" si="18"/>
        <v>-1.1332193750931399E-2</v>
      </c>
    </row>
    <row r="1092" spans="1:3" x14ac:dyDescent="0.35">
      <c r="A1092" s="1">
        <v>42494</v>
      </c>
      <c r="B1092">
        <v>40.196984999999998</v>
      </c>
      <c r="C1092">
        <f t="shared" ref="C1092:C1155" si="19">LN(B1092/B1091)</f>
        <v>-1.7612995766117724E-2</v>
      </c>
    </row>
    <row r="1093" spans="1:3" x14ac:dyDescent="0.35">
      <c r="A1093" s="1">
        <v>42495</v>
      </c>
      <c r="B1093">
        <v>40.633476000000002</v>
      </c>
      <c r="C1093">
        <f t="shared" si="19"/>
        <v>1.0800266075269084E-2</v>
      </c>
    </row>
    <row r="1094" spans="1:3" x14ac:dyDescent="0.35">
      <c r="A1094" s="1">
        <v>42496</v>
      </c>
      <c r="B1094">
        <v>41.099730000000001</v>
      </c>
      <c r="C1094">
        <f t="shared" si="19"/>
        <v>1.1409293249941313E-2</v>
      </c>
    </row>
    <row r="1095" spans="1:3" x14ac:dyDescent="0.35">
      <c r="A1095" s="1">
        <v>42499</v>
      </c>
      <c r="B1095">
        <v>41.000529</v>
      </c>
      <c r="C1095">
        <f t="shared" si="19"/>
        <v>-2.4165830774485219E-3</v>
      </c>
    </row>
    <row r="1096" spans="1:3" x14ac:dyDescent="0.35">
      <c r="A1096" s="1">
        <v>42500</v>
      </c>
      <c r="B1096">
        <v>41.665185999999999</v>
      </c>
      <c r="C1096">
        <f t="shared" si="19"/>
        <v>1.6080942942676247E-2</v>
      </c>
    </row>
    <row r="1097" spans="1:3" x14ac:dyDescent="0.35">
      <c r="A1097" s="1">
        <v>42501</v>
      </c>
      <c r="B1097">
        <v>42.121518000000002</v>
      </c>
      <c r="C1097">
        <f t="shared" si="19"/>
        <v>1.089281449962088E-2</v>
      </c>
    </row>
    <row r="1098" spans="1:3" x14ac:dyDescent="0.35">
      <c r="A1098" s="1">
        <v>42502</v>
      </c>
      <c r="B1098">
        <v>42.389366000000003</v>
      </c>
      <c r="C1098">
        <f t="shared" si="19"/>
        <v>6.3388023926732474E-3</v>
      </c>
    </row>
    <row r="1099" spans="1:3" x14ac:dyDescent="0.35">
      <c r="A1099" s="1">
        <v>42503</v>
      </c>
      <c r="B1099">
        <v>42.280242000000001</v>
      </c>
      <c r="C1099">
        <f t="shared" si="19"/>
        <v>-2.5776441629583036E-3</v>
      </c>
    </row>
    <row r="1100" spans="1:3" x14ac:dyDescent="0.35">
      <c r="A1100" s="1">
        <v>42506</v>
      </c>
      <c r="B1100">
        <v>42.597690999999998</v>
      </c>
      <c r="C1100">
        <f t="shared" si="19"/>
        <v>7.4801651963070613E-3</v>
      </c>
    </row>
    <row r="1101" spans="1:3" x14ac:dyDescent="0.35">
      <c r="A1101" s="1">
        <v>42507</v>
      </c>
      <c r="B1101">
        <v>44.055973999999999</v>
      </c>
      <c r="C1101">
        <f t="shared" si="19"/>
        <v>3.3660911873609957E-2</v>
      </c>
    </row>
    <row r="1102" spans="1:3" x14ac:dyDescent="0.35">
      <c r="A1102" s="1">
        <v>42508</v>
      </c>
      <c r="B1102">
        <v>43.966690999999997</v>
      </c>
      <c r="C1102">
        <f t="shared" si="19"/>
        <v>-2.0286372974364403E-3</v>
      </c>
    </row>
    <row r="1103" spans="1:3" x14ac:dyDescent="0.35">
      <c r="A1103" s="1">
        <v>42509</v>
      </c>
      <c r="B1103">
        <v>44.20478</v>
      </c>
      <c r="C1103">
        <f t="shared" si="19"/>
        <v>5.4006035282165247E-3</v>
      </c>
    </row>
    <row r="1104" spans="1:3" x14ac:dyDescent="0.35">
      <c r="A1104" s="1">
        <v>42510</v>
      </c>
      <c r="B1104">
        <v>44.532147000000002</v>
      </c>
      <c r="C1104">
        <f t="shared" si="19"/>
        <v>7.3784048252429207E-3</v>
      </c>
    </row>
    <row r="1105" spans="1:3" x14ac:dyDescent="0.35">
      <c r="A1105" s="1">
        <v>42513</v>
      </c>
      <c r="B1105">
        <v>44.214697999999999</v>
      </c>
      <c r="C1105">
        <f t="shared" si="19"/>
        <v>-7.1540651149000038E-3</v>
      </c>
    </row>
    <row r="1106" spans="1:3" x14ac:dyDescent="0.35">
      <c r="A1106" s="1">
        <v>42514</v>
      </c>
      <c r="B1106">
        <v>44.671030000000002</v>
      </c>
      <c r="C1106">
        <f t="shared" si="19"/>
        <v>1.0267925335795356E-2</v>
      </c>
    </row>
    <row r="1107" spans="1:3" x14ac:dyDescent="0.35">
      <c r="A1107" s="1">
        <v>42515</v>
      </c>
      <c r="B1107">
        <v>45.057921</v>
      </c>
      <c r="C1107">
        <f t="shared" si="19"/>
        <v>8.6236023787179782E-3</v>
      </c>
    </row>
    <row r="1108" spans="1:3" x14ac:dyDescent="0.35">
      <c r="A1108" s="1">
        <v>42516</v>
      </c>
      <c r="B1108">
        <v>45.147202999999998</v>
      </c>
      <c r="C1108">
        <f t="shared" si="19"/>
        <v>1.9795334277170834E-3</v>
      </c>
    </row>
    <row r="1109" spans="1:3" x14ac:dyDescent="0.35">
      <c r="A1109" s="1">
        <v>42517</v>
      </c>
      <c r="B1109">
        <v>45.454732999999997</v>
      </c>
      <c r="C1109">
        <f t="shared" si="19"/>
        <v>6.7886227299302233E-3</v>
      </c>
    </row>
    <row r="1110" spans="1:3" x14ac:dyDescent="0.35">
      <c r="A1110" s="1">
        <v>42521</v>
      </c>
      <c r="B1110">
        <v>45.524175</v>
      </c>
      <c r="C1110">
        <f t="shared" si="19"/>
        <v>1.5265519231207213E-3</v>
      </c>
    </row>
    <row r="1111" spans="1:3" x14ac:dyDescent="0.35">
      <c r="A1111" s="1">
        <v>42522</v>
      </c>
      <c r="B1111">
        <v>45.583697999999998</v>
      </c>
      <c r="C1111">
        <f t="shared" si="19"/>
        <v>1.3066490635510238E-3</v>
      </c>
    </row>
    <row r="1112" spans="1:3" x14ac:dyDescent="0.35">
      <c r="A1112" s="1">
        <v>42523</v>
      </c>
      <c r="B1112">
        <v>45.534098</v>
      </c>
      <c r="C1112">
        <f t="shared" si="19"/>
        <v>-1.0887007165781245E-3</v>
      </c>
    </row>
    <row r="1113" spans="1:3" x14ac:dyDescent="0.35">
      <c r="A1113" s="1">
        <v>42524</v>
      </c>
      <c r="B1113">
        <v>45.355531999999997</v>
      </c>
      <c r="C1113">
        <f t="shared" si="19"/>
        <v>-3.9292981992709612E-3</v>
      </c>
    </row>
    <row r="1114" spans="1:3" x14ac:dyDescent="0.35">
      <c r="A1114" s="1">
        <v>42527</v>
      </c>
      <c r="B1114">
        <v>45.494416000000001</v>
      </c>
      <c r="C1114">
        <f t="shared" si="19"/>
        <v>3.0574394646848252E-3</v>
      </c>
    </row>
    <row r="1115" spans="1:3" x14ac:dyDescent="0.35">
      <c r="A1115" s="1">
        <v>42528</v>
      </c>
      <c r="B1115">
        <v>45.385292</v>
      </c>
      <c r="C1115">
        <f t="shared" si="19"/>
        <v>-2.4015053491422693E-3</v>
      </c>
    </row>
    <row r="1116" spans="1:3" x14ac:dyDescent="0.35">
      <c r="A1116" s="1">
        <v>42529</v>
      </c>
      <c r="B1116">
        <v>45.782105000000001</v>
      </c>
      <c r="C1116">
        <f t="shared" si="19"/>
        <v>8.7052064432948818E-3</v>
      </c>
    </row>
    <row r="1117" spans="1:3" x14ac:dyDescent="0.35">
      <c r="A1117" s="1">
        <v>42530</v>
      </c>
      <c r="B1117">
        <v>45.722582000000003</v>
      </c>
      <c r="C1117">
        <f t="shared" si="19"/>
        <v>-1.3009827222401748E-3</v>
      </c>
    </row>
    <row r="1118" spans="1:3" x14ac:dyDescent="0.35">
      <c r="A1118" s="1">
        <v>42531</v>
      </c>
      <c r="B1118">
        <v>44.998401000000001</v>
      </c>
      <c r="C1118">
        <f t="shared" si="19"/>
        <v>-1.5965355717066421E-2</v>
      </c>
    </row>
    <row r="1119" spans="1:3" x14ac:dyDescent="0.35">
      <c r="A1119" s="1">
        <v>42534</v>
      </c>
      <c r="B1119">
        <v>44.561906999999998</v>
      </c>
      <c r="C1119">
        <f t="shared" si="19"/>
        <v>-9.7475648725640993E-3</v>
      </c>
    </row>
    <row r="1120" spans="1:3" x14ac:dyDescent="0.35">
      <c r="A1120" s="1">
        <v>42535</v>
      </c>
      <c r="B1120">
        <v>44.551988000000001</v>
      </c>
      <c r="C1120">
        <f t="shared" si="19"/>
        <v>-2.2261399394469961E-4</v>
      </c>
    </row>
    <row r="1121" spans="1:3" x14ac:dyDescent="0.35">
      <c r="A1121" s="1">
        <v>42536</v>
      </c>
      <c r="B1121">
        <v>44.581747999999997</v>
      </c>
      <c r="C1121">
        <f t="shared" si="19"/>
        <v>6.6776065811584501E-4</v>
      </c>
    </row>
    <row r="1122" spans="1:3" x14ac:dyDescent="0.35">
      <c r="A1122" s="1">
        <v>42537</v>
      </c>
      <c r="B1122">
        <v>45.008319999999998</v>
      </c>
      <c r="C1122">
        <f t="shared" si="19"/>
        <v>9.5228239720947603E-3</v>
      </c>
    </row>
    <row r="1123" spans="1:3" x14ac:dyDescent="0.35">
      <c r="A1123" s="1">
        <v>42538</v>
      </c>
      <c r="B1123">
        <v>44.998401000000001</v>
      </c>
      <c r="C1123">
        <f t="shared" si="19"/>
        <v>-2.2040576370183074E-4</v>
      </c>
    </row>
    <row r="1124" spans="1:3" x14ac:dyDescent="0.35">
      <c r="A1124" s="1">
        <v>42541</v>
      </c>
      <c r="B1124">
        <v>45.772182000000001</v>
      </c>
      <c r="C1124">
        <f t="shared" si="19"/>
        <v>1.7049570871910086E-2</v>
      </c>
    </row>
    <row r="1125" spans="1:3" x14ac:dyDescent="0.35">
      <c r="A1125" s="1">
        <v>42542</v>
      </c>
      <c r="B1125">
        <v>45.792023</v>
      </c>
      <c r="C1125">
        <f t="shared" si="19"/>
        <v>4.3337896748063862E-4</v>
      </c>
    </row>
    <row r="1126" spans="1:3" x14ac:dyDescent="0.35">
      <c r="A1126" s="1">
        <v>42543</v>
      </c>
      <c r="B1126">
        <v>45.663058999999997</v>
      </c>
      <c r="C1126">
        <f t="shared" si="19"/>
        <v>-2.8202716057025598E-3</v>
      </c>
    </row>
    <row r="1127" spans="1:3" x14ac:dyDescent="0.35">
      <c r="A1127" s="1">
        <v>42544</v>
      </c>
      <c r="B1127">
        <v>46.307878000000002</v>
      </c>
      <c r="C1127">
        <f t="shared" si="19"/>
        <v>1.4022463766671159E-2</v>
      </c>
    </row>
    <row r="1128" spans="1:3" x14ac:dyDescent="0.35">
      <c r="A1128" s="1">
        <v>42545</v>
      </c>
      <c r="B1128">
        <v>43.768284999999999</v>
      </c>
      <c r="C1128">
        <f t="shared" si="19"/>
        <v>-5.640262945904425E-2</v>
      </c>
    </row>
    <row r="1129" spans="1:3" x14ac:dyDescent="0.35">
      <c r="A1129" s="1">
        <v>42548</v>
      </c>
      <c r="B1129">
        <v>41.923112000000003</v>
      </c>
      <c r="C1129">
        <f t="shared" si="19"/>
        <v>-4.3072194448372493E-2</v>
      </c>
    </row>
    <row r="1130" spans="1:3" x14ac:dyDescent="0.35">
      <c r="A1130" s="1">
        <v>42549</v>
      </c>
      <c r="B1130">
        <v>42.766337999999998</v>
      </c>
      <c r="C1130">
        <f t="shared" si="19"/>
        <v>1.9914023912328983E-2</v>
      </c>
    </row>
    <row r="1131" spans="1:3" x14ac:dyDescent="0.35">
      <c r="A1131" s="1">
        <v>42550</v>
      </c>
      <c r="B1131">
        <v>43.411154000000003</v>
      </c>
      <c r="C1131">
        <f t="shared" si="19"/>
        <v>1.4965114883693204E-2</v>
      </c>
    </row>
    <row r="1132" spans="1:3" x14ac:dyDescent="0.35">
      <c r="A1132" s="1">
        <v>42551</v>
      </c>
      <c r="B1132">
        <v>44.122323000000002</v>
      </c>
      <c r="C1132">
        <f t="shared" si="19"/>
        <v>1.624943216318156E-2</v>
      </c>
    </row>
    <row r="1133" spans="1:3" x14ac:dyDescent="0.35">
      <c r="A1133" s="1">
        <v>42552</v>
      </c>
      <c r="B1133">
        <v>44.361035000000001</v>
      </c>
      <c r="C1133">
        <f t="shared" si="19"/>
        <v>5.3956491826524832E-3</v>
      </c>
    </row>
    <row r="1134" spans="1:3" x14ac:dyDescent="0.35">
      <c r="A1134" s="1">
        <v>42556</v>
      </c>
      <c r="B1134">
        <v>43.515591000000001</v>
      </c>
      <c r="C1134">
        <f t="shared" si="19"/>
        <v>-1.9242206367599747E-2</v>
      </c>
    </row>
    <row r="1135" spans="1:3" x14ac:dyDescent="0.35">
      <c r="A1135" s="1">
        <v>42557</v>
      </c>
      <c r="B1135">
        <v>44.231734000000003</v>
      </c>
      <c r="C1135">
        <f t="shared" si="19"/>
        <v>1.6323207598983303E-2</v>
      </c>
    </row>
    <row r="1136" spans="1:3" x14ac:dyDescent="0.35">
      <c r="A1136" s="1">
        <v>42558</v>
      </c>
      <c r="B1136">
        <v>44.181998999999998</v>
      </c>
      <c r="C1136">
        <f t="shared" si="19"/>
        <v>-1.1250515855036761E-3</v>
      </c>
    </row>
    <row r="1137" spans="1:3" x14ac:dyDescent="0.35">
      <c r="A1137" s="1">
        <v>42559</v>
      </c>
      <c r="B1137">
        <v>45.236320999999997</v>
      </c>
      <c r="C1137">
        <f t="shared" si="19"/>
        <v>2.3582882415697962E-2</v>
      </c>
    </row>
    <row r="1138" spans="1:3" x14ac:dyDescent="0.35">
      <c r="A1138" s="1">
        <v>42562</v>
      </c>
      <c r="B1138">
        <v>45.156751999999997</v>
      </c>
      <c r="C1138">
        <f t="shared" si="19"/>
        <v>-1.7605114620088422E-3</v>
      </c>
    </row>
    <row r="1139" spans="1:3" x14ac:dyDescent="0.35">
      <c r="A1139" s="1">
        <v>42563</v>
      </c>
      <c r="B1139">
        <v>46.280695000000001</v>
      </c>
      <c r="C1139">
        <f t="shared" si="19"/>
        <v>2.4585104858771845E-2</v>
      </c>
    </row>
    <row r="1140" spans="1:3" x14ac:dyDescent="0.35">
      <c r="A1140" s="1">
        <v>42564</v>
      </c>
      <c r="B1140">
        <v>46.161338999999998</v>
      </c>
      <c r="C1140">
        <f t="shared" si="19"/>
        <v>-2.5822899207160691E-3</v>
      </c>
    </row>
    <row r="1141" spans="1:3" x14ac:dyDescent="0.35">
      <c r="A1141" s="1">
        <v>42565</v>
      </c>
      <c r="B1141">
        <v>46.549249000000003</v>
      </c>
      <c r="C1141">
        <f t="shared" si="19"/>
        <v>8.3682408247304566E-3</v>
      </c>
    </row>
    <row r="1142" spans="1:3" x14ac:dyDescent="0.35">
      <c r="A1142" s="1">
        <v>42566</v>
      </c>
      <c r="B1142">
        <v>46.419944000000001</v>
      </c>
      <c r="C1142">
        <f t="shared" si="19"/>
        <v>-2.7816759338151727E-3</v>
      </c>
    </row>
    <row r="1143" spans="1:3" x14ac:dyDescent="0.35">
      <c r="A1143" s="1">
        <v>42569</v>
      </c>
      <c r="B1143">
        <v>46.549249000000003</v>
      </c>
      <c r="C1143">
        <f t="shared" si="19"/>
        <v>2.7816759338152087E-3</v>
      </c>
    </row>
    <row r="1144" spans="1:3" x14ac:dyDescent="0.35">
      <c r="A1144" s="1">
        <v>42570</v>
      </c>
      <c r="B1144">
        <v>46.728284000000002</v>
      </c>
      <c r="C1144">
        <f t="shared" si="19"/>
        <v>3.838764043139084E-3</v>
      </c>
    </row>
    <row r="1145" spans="1:3" x14ac:dyDescent="0.35">
      <c r="A1145" s="1">
        <v>42571</v>
      </c>
      <c r="B1145">
        <v>46.758122</v>
      </c>
      <c r="C1145">
        <f t="shared" si="19"/>
        <v>6.3833881929710793E-4</v>
      </c>
    </row>
    <row r="1146" spans="1:3" x14ac:dyDescent="0.35">
      <c r="A1146" s="1">
        <v>42572</v>
      </c>
      <c r="B1146">
        <v>46.419944000000001</v>
      </c>
      <c r="C1146">
        <f t="shared" si="19"/>
        <v>-7.2587787962514055E-3</v>
      </c>
    </row>
    <row r="1147" spans="1:3" x14ac:dyDescent="0.35">
      <c r="A1147" s="1">
        <v>42573</v>
      </c>
      <c r="B1147">
        <v>46.33043</v>
      </c>
      <c r="C1147">
        <f t="shared" si="19"/>
        <v>-1.930213840260027E-3</v>
      </c>
    </row>
    <row r="1148" spans="1:3" x14ac:dyDescent="0.35">
      <c r="A1148" s="1">
        <v>42576</v>
      </c>
      <c r="B1148">
        <v>45.892785000000003</v>
      </c>
      <c r="C1148">
        <f t="shared" si="19"/>
        <v>-9.4910654602964432E-3</v>
      </c>
    </row>
    <row r="1149" spans="1:3" x14ac:dyDescent="0.35">
      <c r="A1149" s="1">
        <v>42577</v>
      </c>
      <c r="B1149">
        <v>46.698445999999997</v>
      </c>
      <c r="C1149">
        <f t="shared" si="19"/>
        <v>1.7402972721477259E-2</v>
      </c>
    </row>
    <row r="1150" spans="1:3" x14ac:dyDescent="0.35">
      <c r="A1150" s="1">
        <v>42578</v>
      </c>
      <c r="B1150">
        <v>47.006782999999999</v>
      </c>
      <c r="C1150">
        <f t="shared" si="19"/>
        <v>6.5810225560661434E-3</v>
      </c>
    </row>
    <row r="1151" spans="1:3" x14ac:dyDescent="0.35">
      <c r="A1151" s="1">
        <v>42579</v>
      </c>
      <c r="B1151">
        <v>47.255443</v>
      </c>
      <c r="C1151">
        <f t="shared" si="19"/>
        <v>5.2759326264364944E-3</v>
      </c>
    </row>
    <row r="1152" spans="1:3" x14ac:dyDescent="0.35">
      <c r="A1152" s="1">
        <v>42580</v>
      </c>
      <c r="B1152">
        <v>47.852231000000003</v>
      </c>
      <c r="C1152">
        <f t="shared" si="19"/>
        <v>1.2549898609016728E-2</v>
      </c>
    </row>
    <row r="1153" spans="1:3" x14ac:dyDescent="0.35">
      <c r="A1153" s="1">
        <v>42583</v>
      </c>
      <c r="B1153">
        <v>47.613515</v>
      </c>
      <c r="C1153">
        <f t="shared" si="19"/>
        <v>-5.0010921727272652E-3</v>
      </c>
    </row>
    <row r="1154" spans="1:3" x14ac:dyDescent="0.35">
      <c r="A1154" s="1">
        <v>42584</v>
      </c>
      <c r="B1154">
        <v>46.927213999999999</v>
      </c>
      <c r="C1154">
        <f t="shared" si="19"/>
        <v>-1.4518886476279472E-2</v>
      </c>
    </row>
    <row r="1155" spans="1:3" x14ac:dyDescent="0.35">
      <c r="A1155" s="1">
        <v>42585</v>
      </c>
      <c r="B1155">
        <v>46.837696000000001</v>
      </c>
      <c r="C1155">
        <f t="shared" si="19"/>
        <v>-1.9094142403064008E-3</v>
      </c>
    </row>
    <row r="1156" spans="1:3" x14ac:dyDescent="0.35">
      <c r="A1156" s="1">
        <v>42586</v>
      </c>
      <c r="B1156">
        <v>46.579090000000001</v>
      </c>
      <c r="C1156">
        <f t="shared" ref="C1156:C1219" si="20">LN(B1156/B1155)</f>
        <v>-5.5366208084348103E-3</v>
      </c>
    </row>
    <row r="1157" spans="1:3" x14ac:dyDescent="0.35">
      <c r="A1157" s="1">
        <v>42587</v>
      </c>
      <c r="B1157">
        <v>47.235554</v>
      </c>
      <c r="C1157">
        <f t="shared" si="20"/>
        <v>1.3995143759711951E-2</v>
      </c>
    </row>
    <row r="1158" spans="1:3" x14ac:dyDescent="0.35">
      <c r="A1158" s="1">
        <v>42590</v>
      </c>
      <c r="B1158">
        <v>46.976945000000001</v>
      </c>
      <c r="C1158">
        <f t="shared" si="20"/>
        <v>-5.4899222983788376E-3</v>
      </c>
    </row>
    <row r="1159" spans="1:3" x14ac:dyDescent="0.35">
      <c r="A1159" s="1">
        <v>42591</v>
      </c>
      <c r="B1159">
        <v>47.195766999999996</v>
      </c>
      <c r="C1159">
        <f t="shared" si="20"/>
        <v>4.6472569214040214E-3</v>
      </c>
    </row>
    <row r="1160" spans="1:3" x14ac:dyDescent="0.35">
      <c r="A1160" s="1">
        <v>42592</v>
      </c>
      <c r="B1160">
        <v>47.255443</v>
      </c>
      <c r="C1160">
        <f t="shared" si="20"/>
        <v>1.2636367059940846E-3</v>
      </c>
    </row>
    <row r="1161" spans="1:3" x14ac:dyDescent="0.35">
      <c r="A1161" s="1">
        <v>42593</v>
      </c>
      <c r="B1161">
        <v>47.872123999999999</v>
      </c>
      <c r="C1161">
        <f t="shared" si="20"/>
        <v>1.2965529516874453E-2</v>
      </c>
    </row>
    <row r="1162" spans="1:3" x14ac:dyDescent="0.35">
      <c r="A1162" s="1">
        <v>42594</v>
      </c>
      <c r="B1162">
        <v>47.882069000000001</v>
      </c>
      <c r="C1162">
        <f t="shared" si="20"/>
        <v>2.0771936401271294E-4</v>
      </c>
    </row>
    <row r="1163" spans="1:3" x14ac:dyDescent="0.35">
      <c r="A1163" s="1">
        <v>42597</v>
      </c>
      <c r="B1163">
        <v>48.180461000000001</v>
      </c>
      <c r="C1163">
        <f t="shared" si="20"/>
        <v>6.2124734732333133E-3</v>
      </c>
    </row>
    <row r="1164" spans="1:3" x14ac:dyDescent="0.35">
      <c r="A1164" s="1">
        <v>42598</v>
      </c>
      <c r="B1164">
        <v>48.021318000000001</v>
      </c>
      <c r="C1164">
        <f t="shared" si="20"/>
        <v>-3.3085281129710876E-3</v>
      </c>
    </row>
    <row r="1165" spans="1:3" x14ac:dyDescent="0.35">
      <c r="A1165" s="1">
        <v>42599</v>
      </c>
      <c r="B1165">
        <v>48.170515999999999</v>
      </c>
      <c r="C1165">
        <f t="shared" si="20"/>
        <v>3.1020953326305984E-3</v>
      </c>
    </row>
    <row r="1166" spans="1:3" x14ac:dyDescent="0.35">
      <c r="A1166" s="1">
        <v>42600</v>
      </c>
      <c r="B1166">
        <v>46.469678999999999</v>
      </c>
      <c r="C1166">
        <f t="shared" si="20"/>
        <v>-3.5947097255551626E-2</v>
      </c>
    </row>
    <row r="1167" spans="1:3" x14ac:dyDescent="0.35">
      <c r="A1167" s="1">
        <v>42601</v>
      </c>
      <c r="B1167">
        <v>47.364854999999999</v>
      </c>
      <c r="C1167">
        <f t="shared" si="20"/>
        <v>1.9080462599951564E-2</v>
      </c>
    </row>
    <row r="1168" spans="1:3" x14ac:dyDescent="0.35">
      <c r="A1168" s="1">
        <v>42604</v>
      </c>
      <c r="B1168">
        <v>47.325071999999999</v>
      </c>
      <c r="C1168">
        <f t="shared" si="20"/>
        <v>-8.4027950176367465E-4</v>
      </c>
    </row>
    <row r="1169" spans="1:3" x14ac:dyDescent="0.35">
      <c r="A1169" s="1">
        <v>42605</v>
      </c>
      <c r="B1169">
        <v>47.563783999999998</v>
      </c>
      <c r="C1169">
        <f t="shared" si="20"/>
        <v>5.0314128264953633E-3</v>
      </c>
    </row>
    <row r="1170" spans="1:3" x14ac:dyDescent="0.35">
      <c r="A1170" s="1">
        <v>42606</v>
      </c>
      <c r="B1170">
        <v>46.449786000000003</v>
      </c>
      <c r="C1170">
        <f t="shared" si="20"/>
        <v>-2.369977317051469E-2</v>
      </c>
    </row>
    <row r="1171" spans="1:3" x14ac:dyDescent="0.35">
      <c r="A1171" s="1">
        <v>42607</v>
      </c>
      <c r="B1171">
        <v>47.006782999999999</v>
      </c>
      <c r="C1171">
        <f t="shared" si="20"/>
        <v>1.1920052301166667E-2</v>
      </c>
    </row>
    <row r="1172" spans="1:3" x14ac:dyDescent="0.35">
      <c r="A1172" s="1">
        <v>42608</v>
      </c>
      <c r="B1172">
        <v>47.066462999999999</v>
      </c>
      <c r="C1172">
        <f t="shared" si="20"/>
        <v>1.2687987402139151E-3</v>
      </c>
    </row>
    <row r="1173" spans="1:3" x14ac:dyDescent="0.35">
      <c r="A1173" s="1">
        <v>42611</v>
      </c>
      <c r="B1173">
        <v>47.364854999999999</v>
      </c>
      <c r="C1173">
        <f t="shared" si="20"/>
        <v>6.3197888044022234E-3</v>
      </c>
    </row>
    <row r="1174" spans="1:3" x14ac:dyDescent="0.35">
      <c r="A1174" s="1">
        <v>42612</v>
      </c>
      <c r="B1174">
        <v>46.887427000000002</v>
      </c>
      <c r="C1174">
        <f t="shared" si="20"/>
        <v>-1.0130939501965993E-2</v>
      </c>
    </row>
    <row r="1175" spans="1:3" x14ac:dyDescent="0.35">
      <c r="A1175" s="1">
        <v>42613</v>
      </c>
      <c r="B1175">
        <v>46.728284000000002</v>
      </c>
      <c r="C1175">
        <f t="shared" si="20"/>
        <v>-3.3999240426829469E-3</v>
      </c>
    </row>
    <row r="1176" spans="1:3" x14ac:dyDescent="0.35">
      <c r="A1176" s="1">
        <v>42614</v>
      </c>
      <c r="B1176">
        <v>46.738233000000001</v>
      </c>
      <c r="C1176">
        <f t="shared" si="20"/>
        <v>2.128890720850424E-4</v>
      </c>
    </row>
    <row r="1177" spans="1:3" x14ac:dyDescent="0.35">
      <c r="A1177" s="1">
        <v>42615</v>
      </c>
      <c r="B1177">
        <v>46.748178000000003</v>
      </c>
      <c r="C1177">
        <f t="shared" si="20"/>
        <v>2.127581951460424E-4</v>
      </c>
    </row>
    <row r="1178" spans="1:3" x14ac:dyDescent="0.35">
      <c r="A1178" s="1">
        <v>42619</v>
      </c>
      <c r="B1178">
        <v>46.698445999999997</v>
      </c>
      <c r="C1178">
        <f t="shared" si="20"/>
        <v>-1.0643938232646134E-3</v>
      </c>
    </row>
    <row r="1179" spans="1:3" x14ac:dyDescent="0.35">
      <c r="A1179" s="1">
        <v>42620</v>
      </c>
      <c r="B1179">
        <v>46.857588999999997</v>
      </c>
      <c r="C1179">
        <f t="shared" si="20"/>
        <v>3.4020927350439985E-3</v>
      </c>
    </row>
    <row r="1180" spans="1:3" x14ac:dyDescent="0.35">
      <c r="A1180" s="1">
        <v>42621</v>
      </c>
      <c r="B1180">
        <v>46.768070999999999</v>
      </c>
      <c r="C1180">
        <f t="shared" si="20"/>
        <v>-1.9122541251722954E-3</v>
      </c>
    </row>
    <row r="1181" spans="1:3" x14ac:dyDescent="0.35">
      <c r="A1181" s="1">
        <v>42622</v>
      </c>
      <c r="B1181">
        <v>44.639538000000002</v>
      </c>
      <c r="C1181">
        <f t="shared" si="20"/>
        <v>-4.6580757942659951E-2</v>
      </c>
    </row>
    <row r="1182" spans="1:3" x14ac:dyDescent="0.35">
      <c r="A1182" s="1">
        <v>42625</v>
      </c>
      <c r="B1182">
        <v>45.504874999999998</v>
      </c>
      <c r="C1182">
        <f t="shared" si="20"/>
        <v>1.9199494517527609E-2</v>
      </c>
    </row>
    <row r="1183" spans="1:3" x14ac:dyDescent="0.35">
      <c r="A1183" s="1">
        <v>42626</v>
      </c>
      <c r="B1183">
        <v>44.659430999999998</v>
      </c>
      <c r="C1183">
        <f t="shared" si="20"/>
        <v>-1.8753957451381597E-2</v>
      </c>
    </row>
    <row r="1184" spans="1:3" x14ac:dyDescent="0.35">
      <c r="A1184" s="1">
        <v>42627</v>
      </c>
      <c r="B1184">
        <v>44.619644000000001</v>
      </c>
      <c r="C1184">
        <f t="shared" si="20"/>
        <v>-8.9129513570607285E-4</v>
      </c>
    </row>
    <row r="1185" spans="1:3" x14ac:dyDescent="0.35">
      <c r="A1185" s="1">
        <v>42628</v>
      </c>
      <c r="B1185">
        <v>45.196534999999997</v>
      </c>
      <c r="C1185">
        <f t="shared" si="20"/>
        <v>1.2846214120102393E-2</v>
      </c>
    </row>
    <row r="1186" spans="1:3" x14ac:dyDescent="0.35">
      <c r="A1186" s="1">
        <v>42629</v>
      </c>
      <c r="B1186">
        <v>44.550020000000004</v>
      </c>
      <c r="C1186">
        <f t="shared" si="20"/>
        <v>-1.4407821757176417E-2</v>
      </c>
    </row>
    <row r="1187" spans="1:3" x14ac:dyDescent="0.35">
      <c r="A1187" s="1">
        <v>42632</v>
      </c>
      <c r="B1187">
        <v>44.709161999999999</v>
      </c>
      <c r="C1187">
        <f t="shared" si="20"/>
        <v>3.5658442092246379E-3</v>
      </c>
    </row>
    <row r="1188" spans="1:3" x14ac:dyDescent="0.35">
      <c r="A1188" s="1">
        <v>42633</v>
      </c>
      <c r="B1188">
        <v>45.465088999999999</v>
      </c>
      <c r="C1188">
        <f t="shared" si="20"/>
        <v>1.67663096659991E-2</v>
      </c>
    </row>
    <row r="1189" spans="1:3" x14ac:dyDescent="0.35">
      <c r="A1189" s="1">
        <v>42634</v>
      </c>
      <c r="B1189">
        <v>45.793322000000003</v>
      </c>
      <c r="C1189">
        <f t="shared" si="20"/>
        <v>7.1935159031541228E-3</v>
      </c>
    </row>
    <row r="1190" spans="1:3" x14ac:dyDescent="0.35">
      <c r="A1190" s="1">
        <v>42635</v>
      </c>
      <c r="B1190">
        <v>46.419944000000001</v>
      </c>
      <c r="C1190">
        <f t="shared" si="20"/>
        <v>1.3590921840123527E-2</v>
      </c>
    </row>
    <row r="1191" spans="1:3" x14ac:dyDescent="0.35">
      <c r="A1191" s="1">
        <v>42636</v>
      </c>
      <c r="B1191">
        <v>46.360267999999998</v>
      </c>
      <c r="C1191">
        <f t="shared" si="20"/>
        <v>-1.2863951686031346E-3</v>
      </c>
    </row>
    <row r="1192" spans="1:3" x14ac:dyDescent="0.35">
      <c r="A1192" s="1">
        <v>42639</v>
      </c>
      <c r="B1192">
        <v>46.320481000000001</v>
      </c>
      <c r="C1192">
        <f t="shared" si="20"/>
        <v>-8.5858180632786773E-4</v>
      </c>
    </row>
    <row r="1193" spans="1:3" x14ac:dyDescent="0.35">
      <c r="A1193" s="1">
        <v>42640</v>
      </c>
      <c r="B1193">
        <v>46.449786000000003</v>
      </c>
      <c r="C1193">
        <f t="shared" si="20"/>
        <v>2.7876406507509888E-3</v>
      </c>
    </row>
    <row r="1194" spans="1:3" x14ac:dyDescent="0.35">
      <c r="A1194" s="1">
        <v>42641</v>
      </c>
      <c r="B1194">
        <v>46.927213999999999</v>
      </c>
      <c r="C1194">
        <f t="shared" si="20"/>
        <v>1.0225904887613244E-2</v>
      </c>
    </row>
    <row r="1195" spans="1:3" x14ac:dyDescent="0.35">
      <c r="A1195" s="1">
        <v>42642</v>
      </c>
      <c r="B1195">
        <v>46.161338999999998</v>
      </c>
      <c r="C1195">
        <f t="shared" si="20"/>
        <v>-1.6455133454348445E-2</v>
      </c>
    </row>
    <row r="1196" spans="1:3" x14ac:dyDescent="0.35">
      <c r="A1196" s="1">
        <v>42643</v>
      </c>
      <c r="B1196">
        <v>46.954045000000001</v>
      </c>
      <c r="C1196">
        <f t="shared" si="20"/>
        <v>1.7026727849573115E-2</v>
      </c>
    </row>
    <row r="1197" spans="1:3" x14ac:dyDescent="0.35">
      <c r="A1197" s="1">
        <v>42646</v>
      </c>
      <c r="B1197">
        <v>47.003900000000002</v>
      </c>
      <c r="C1197">
        <f t="shared" si="20"/>
        <v>1.0612195632596112E-3</v>
      </c>
    </row>
    <row r="1198" spans="1:3" x14ac:dyDescent="0.35">
      <c r="A1198" s="1">
        <v>42647</v>
      </c>
      <c r="B1198">
        <v>46.694797999999999</v>
      </c>
      <c r="C1198">
        <f t="shared" si="20"/>
        <v>-6.5978103835568538E-3</v>
      </c>
    </row>
    <row r="1199" spans="1:3" x14ac:dyDescent="0.35">
      <c r="A1199" s="1">
        <v>42648</v>
      </c>
      <c r="B1199">
        <v>47.013872999999997</v>
      </c>
      <c r="C1199">
        <f t="shared" si="20"/>
        <v>6.8099617613052651E-3</v>
      </c>
    </row>
    <row r="1200" spans="1:3" x14ac:dyDescent="0.35">
      <c r="A1200" s="1">
        <v>42649</v>
      </c>
      <c r="B1200">
        <v>47.163437999999999</v>
      </c>
      <c r="C1200">
        <f t="shared" si="20"/>
        <v>3.1762454067297474E-3</v>
      </c>
    </row>
    <row r="1201" spans="1:3" x14ac:dyDescent="0.35">
      <c r="A1201" s="1">
        <v>42650</v>
      </c>
      <c r="B1201">
        <v>47.243209</v>
      </c>
      <c r="C1201">
        <f t="shared" si="20"/>
        <v>1.68994496722091E-3</v>
      </c>
    </row>
    <row r="1202" spans="1:3" x14ac:dyDescent="0.35">
      <c r="A1202" s="1">
        <v>42653</v>
      </c>
      <c r="B1202">
        <v>47.552311000000003</v>
      </c>
      <c r="C1202">
        <f t="shared" si="20"/>
        <v>6.5214705399023135E-3</v>
      </c>
    </row>
    <row r="1203" spans="1:3" x14ac:dyDescent="0.35">
      <c r="A1203" s="1">
        <v>42654</v>
      </c>
      <c r="B1203">
        <v>45.558086000000003</v>
      </c>
      <c r="C1203">
        <f t="shared" si="20"/>
        <v>-4.2842262121563966E-2</v>
      </c>
    </row>
    <row r="1204" spans="1:3" x14ac:dyDescent="0.35">
      <c r="A1204" s="1">
        <v>42655</v>
      </c>
      <c r="B1204">
        <v>45.338723000000002</v>
      </c>
      <c r="C1204">
        <f t="shared" si="20"/>
        <v>-4.8266474539529862E-3</v>
      </c>
    </row>
    <row r="1205" spans="1:3" x14ac:dyDescent="0.35">
      <c r="A1205" s="1">
        <v>42656</v>
      </c>
      <c r="B1205">
        <v>45.029617000000002</v>
      </c>
      <c r="C1205">
        <f t="shared" si="20"/>
        <v>-6.8410508705120691E-3</v>
      </c>
    </row>
    <row r="1206" spans="1:3" x14ac:dyDescent="0.35">
      <c r="A1206" s="1">
        <v>42657</v>
      </c>
      <c r="B1206">
        <v>44.949849999999998</v>
      </c>
      <c r="C1206">
        <f t="shared" si="20"/>
        <v>-1.7730049655871436E-3</v>
      </c>
    </row>
    <row r="1207" spans="1:3" x14ac:dyDescent="0.35">
      <c r="A1207" s="1">
        <v>42660</v>
      </c>
      <c r="B1207">
        <v>45.019647999999997</v>
      </c>
      <c r="C1207">
        <f t="shared" si="20"/>
        <v>1.551592829891647E-3</v>
      </c>
    </row>
    <row r="1208" spans="1:3" x14ac:dyDescent="0.35">
      <c r="A1208" s="1">
        <v>42661</v>
      </c>
      <c r="B1208">
        <v>45.308807000000002</v>
      </c>
      <c r="C1208">
        <f t="shared" si="20"/>
        <v>6.4024119030807033E-3</v>
      </c>
    </row>
    <row r="1209" spans="1:3" x14ac:dyDescent="0.35">
      <c r="A1209" s="1">
        <v>42662</v>
      </c>
      <c r="B1209">
        <v>45.887135000000001</v>
      </c>
      <c r="C1209">
        <f t="shared" si="20"/>
        <v>1.2683365951537871E-2</v>
      </c>
    </row>
    <row r="1210" spans="1:3" x14ac:dyDescent="0.35">
      <c r="A1210" s="1">
        <v>42663</v>
      </c>
      <c r="B1210">
        <v>45.917046999999997</v>
      </c>
      <c r="C1210">
        <f t="shared" si="20"/>
        <v>6.5164789679170805E-4</v>
      </c>
    </row>
    <row r="1211" spans="1:3" x14ac:dyDescent="0.35">
      <c r="A1211" s="1">
        <v>42664</v>
      </c>
      <c r="B1211">
        <v>45.438433000000003</v>
      </c>
      <c r="C1211">
        <f t="shared" si="20"/>
        <v>-1.0478153669144079E-2</v>
      </c>
    </row>
    <row r="1212" spans="1:3" x14ac:dyDescent="0.35">
      <c r="A1212" s="1">
        <v>42667</v>
      </c>
      <c r="B1212">
        <v>45.717624000000001</v>
      </c>
      <c r="C1212">
        <f t="shared" si="20"/>
        <v>6.1255802892011433E-3</v>
      </c>
    </row>
    <row r="1213" spans="1:3" x14ac:dyDescent="0.35">
      <c r="A1213" s="1">
        <v>42668</v>
      </c>
      <c r="B1213">
        <v>43.384379000000003</v>
      </c>
      <c r="C1213">
        <f t="shared" si="20"/>
        <v>-5.2384423632145009E-2</v>
      </c>
    </row>
    <row r="1214" spans="1:3" x14ac:dyDescent="0.35">
      <c r="A1214" s="1">
        <v>42669</v>
      </c>
      <c r="B1214">
        <v>43.244784000000003</v>
      </c>
      <c r="C1214">
        <f t="shared" si="20"/>
        <v>-3.222820491203547E-3</v>
      </c>
    </row>
    <row r="1215" spans="1:3" x14ac:dyDescent="0.35">
      <c r="A1215" s="1">
        <v>42670</v>
      </c>
      <c r="B1215">
        <v>43.254756999999998</v>
      </c>
      <c r="C1215">
        <f t="shared" si="20"/>
        <v>2.3059081999495613E-4</v>
      </c>
    </row>
    <row r="1216" spans="1:3" x14ac:dyDescent="0.35">
      <c r="A1216" s="1">
        <v>42671</v>
      </c>
      <c r="B1216">
        <v>43.095219</v>
      </c>
      <c r="C1216">
        <f t="shared" si="20"/>
        <v>-3.6951528864274381E-3</v>
      </c>
    </row>
    <row r="1217" spans="1:3" x14ac:dyDescent="0.35">
      <c r="A1217" s="1">
        <v>42674</v>
      </c>
      <c r="B1217">
        <v>43.444206999999999</v>
      </c>
      <c r="C1217">
        <f t="shared" si="20"/>
        <v>8.0654542785824467E-3</v>
      </c>
    </row>
    <row r="1218" spans="1:3" x14ac:dyDescent="0.35">
      <c r="A1218" s="1">
        <v>42675</v>
      </c>
      <c r="B1218">
        <v>43.364440000000002</v>
      </c>
      <c r="C1218">
        <f t="shared" si="20"/>
        <v>-1.8377667480597151E-3</v>
      </c>
    </row>
    <row r="1219" spans="1:3" x14ac:dyDescent="0.35">
      <c r="A1219" s="1">
        <v>42676</v>
      </c>
      <c r="B1219">
        <v>43.135100999999999</v>
      </c>
      <c r="C1219">
        <f t="shared" si="20"/>
        <v>-5.3026764011720332E-3</v>
      </c>
    </row>
    <row r="1220" spans="1:3" x14ac:dyDescent="0.35">
      <c r="A1220" s="1">
        <v>42677</v>
      </c>
      <c r="B1220">
        <v>43.533948000000002</v>
      </c>
      <c r="C1220">
        <f t="shared" ref="C1220:C1259" si="21">LN(B1220/B1219)</f>
        <v>9.2039735114079584E-3</v>
      </c>
    </row>
    <row r="1221" spans="1:3" x14ac:dyDescent="0.35">
      <c r="A1221" s="1">
        <v>42678</v>
      </c>
      <c r="B1221">
        <v>44.192042000000001</v>
      </c>
      <c r="C1221">
        <f t="shared" si="21"/>
        <v>1.5003680101451155E-2</v>
      </c>
    </row>
    <row r="1222" spans="1:3" x14ac:dyDescent="0.35">
      <c r="A1222" s="1">
        <v>42681</v>
      </c>
      <c r="B1222">
        <v>45.578028000000003</v>
      </c>
      <c r="C1222">
        <f t="shared" si="21"/>
        <v>3.0881030667174479E-2</v>
      </c>
    </row>
    <row r="1223" spans="1:3" x14ac:dyDescent="0.35">
      <c r="A1223" s="1">
        <v>42682</v>
      </c>
      <c r="B1223">
        <v>45.488287999999997</v>
      </c>
      <c r="C1223">
        <f t="shared" si="21"/>
        <v>-1.970872063131829E-3</v>
      </c>
    </row>
    <row r="1224" spans="1:3" x14ac:dyDescent="0.35">
      <c r="A1224" s="1">
        <v>42683</v>
      </c>
      <c r="B1224">
        <v>45.807364</v>
      </c>
      <c r="C1224">
        <f t="shared" si="21"/>
        <v>6.9899779929176366E-3</v>
      </c>
    </row>
    <row r="1225" spans="1:3" x14ac:dyDescent="0.35">
      <c r="A1225" s="1">
        <v>42684</v>
      </c>
      <c r="B1225">
        <v>46.894216999999998</v>
      </c>
      <c r="C1225">
        <f t="shared" si="21"/>
        <v>2.3449498723855475E-2</v>
      </c>
    </row>
    <row r="1226" spans="1:3" x14ac:dyDescent="0.35">
      <c r="A1226" s="1">
        <v>42685</v>
      </c>
      <c r="B1226">
        <v>46.236122999999999</v>
      </c>
      <c r="C1226">
        <f t="shared" si="21"/>
        <v>-1.4132987252296733E-2</v>
      </c>
    </row>
    <row r="1227" spans="1:3" x14ac:dyDescent="0.35">
      <c r="A1227" s="1">
        <v>42688</v>
      </c>
      <c r="B1227">
        <v>45.199128000000002</v>
      </c>
      <c r="C1227">
        <f t="shared" si="21"/>
        <v>-2.2683581076517533E-2</v>
      </c>
    </row>
    <row r="1228" spans="1:3" x14ac:dyDescent="0.35">
      <c r="A1228" s="1">
        <v>42689</v>
      </c>
      <c r="B1228">
        <v>45.268926</v>
      </c>
      <c r="C1228">
        <f t="shared" si="21"/>
        <v>1.5430422290051927E-3</v>
      </c>
    </row>
    <row r="1229" spans="1:3" x14ac:dyDescent="0.35">
      <c r="A1229" s="1">
        <v>42690</v>
      </c>
      <c r="B1229">
        <v>46.046672999999998</v>
      </c>
      <c r="C1229">
        <f t="shared" si="21"/>
        <v>1.7034675688633209E-2</v>
      </c>
    </row>
    <row r="1230" spans="1:3" x14ac:dyDescent="0.35">
      <c r="A1230" s="1">
        <v>42691</v>
      </c>
      <c r="B1230">
        <v>45.807364</v>
      </c>
      <c r="C1230">
        <f t="shared" si="21"/>
        <v>-5.2106483126796704E-3</v>
      </c>
    </row>
    <row r="1231" spans="1:3" x14ac:dyDescent="0.35">
      <c r="A1231" s="1">
        <v>42692</v>
      </c>
      <c r="B1231">
        <v>44.909965</v>
      </c>
      <c r="C1231">
        <f t="shared" si="21"/>
        <v>-1.9785156458760146E-2</v>
      </c>
    </row>
    <row r="1232" spans="1:3" x14ac:dyDescent="0.35">
      <c r="A1232" s="1">
        <v>42695</v>
      </c>
      <c r="B1232">
        <v>44.840167000000001</v>
      </c>
      <c r="C1232">
        <f t="shared" si="21"/>
        <v>-1.5553852126124657E-3</v>
      </c>
    </row>
    <row r="1233" spans="1:3" x14ac:dyDescent="0.35">
      <c r="A1233" s="1">
        <v>42696</v>
      </c>
      <c r="B1233">
        <v>44.331637000000001</v>
      </c>
      <c r="C1233">
        <f t="shared" si="21"/>
        <v>-1.1405746886583804E-2</v>
      </c>
    </row>
    <row r="1234" spans="1:3" x14ac:dyDescent="0.35">
      <c r="A1234" s="1">
        <v>42697</v>
      </c>
      <c r="B1234">
        <v>44.521090999999998</v>
      </c>
      <c r="C1234">
        <f t="shared" si="21"/>
        <v>4.2644562834565749E-3</v>
      </c>
    </row>
    <row r="1235" spans="1:3" x14ac:dyDescent="0.35">
      <c r="A1235" s="1">
        <v>42699</v>
      </c>
      <c r="B1235">
        <v>44.760396</v>
      </c>
      <c r="C1235">
        <f t="shared" si="21"/>
        <v>5.3606986424221976E-3</v>
      </c>
    </row>
    <row r="1236" spans="1:3" x14ac:dyDescent="0.35">
      <c r="A1236" s="1">
        <v>42702</v>
      </c>
      <c r="B1236">
        <v>43.474119999999999</v>
      </c>
      <c r="C1236">
        <f t="shared" si="21"/>
        <v>-2.9157912072204428E-2</v>
      </c>
    </row>
    <row r="1237" spans="1:3" x14ac:dyDescent="0.35">
      <c r="A1237" s="1">
        <v>42703</v>
      </c>
      <c r="B1237">
        <v>44.351579999999998</v>
      </c>
      <c r="C1237">
        <f t="shared" si="21"/>
        <v>1.9982515308259972E-2</v>
      </c>
    </row>
    <row r="1238" spans="1:3" x14ac:dyDescent="0.35">
      <c r="A1238" s="1">
        <v>42704</v>
      </c>
      <c r="B1238">
        <v>43.853023999999998</v>
      </c>
      <c r="C1238">
        <f t="shared" si="21"/>
        <v>-1.1304655013511718E-2</v>
      </c>
    </row>
    <row r="1239" spans="1:3" x14ac:dyDescent="0.35">
      <c r="A1239" s="1">
        <v>42705</v>
      </c>
      <c r="B1239">
        <v>43.085245999999998</v>
      </c>
      <c r="C1239">
        <f t="shared" si="21"/>
        <v>-1.7663060492961083E-2</v>
      </c>
    </row>
    <row r="1240" spans="1:3" x14ac:dyDescent="0.35">
      <c r="A1240" s="1">
        <v>42706</v>
      </c>
      <c r="B1240">
        <v>43.902878000000001</v>
      </c>
      <c r="C1240">
        <f t="shared" si="21"/>
        <v>1.8799257699690968E-2</v>
      </c>
    </row>
    <row r="1241" spans="1:3" x14ac:dyDescent="0.35">
      <c r="A1241" s="1">
        <v>42709</v>
      </c>
      <c r="B1241">
        <v>44.401434999999999</v>
      </c>
      <c r="C1241">
        <f t="shared" si="21"/>
        <v>1.12919127168762E-2</v>
      </c>
    </row>
    <row r="1242" spans="1:3" x14ac:dyDescent="0.35">
      <c r="A1242" s="1">
        <v>42710</v>
      </c>
      <c r="B1242">
        <v>44.710540999999999</v>
      </c>
      <c r="C1242">
        <f t="shared" si="21"/>
        <v>6.9375016382549953E-3</v>
      </c>
    </row>
    <row r="1243" spans="1:3" x14ac:dyDescent="0.35">
      <c r="A1243" s="1">
        <v>42711</v>
      </c>
      <c r="B1243">
        <v>44.860109999999999</v>
      </c>
      <c r="C1243">
        <f t="shared" si="21"/>
        <v>3.3396907881926099E-3</v>
      </c>
    </row>
    <row r="1244" spans="1:3" x14ac:dyDescent="0.35">
      <c r="A1244" s="1">
        <v>42712</v>
      </c>
      <c r="B1244">
        <v>45.667769</v>
      </c>
      <c r="C1244">
        <f t="shared" si="21"/>
        <v>1.7843794392640916E-2</v>
      </c>
    </row>
    <row r="1245" spans="1:3" x14ac:dyDescent="0.35">
      <c r="A1245" s="1">
        <v>42713</v>
      </c>
      <c r="B1245">
        <v>46.166325000000001</v>
      </c>
      <c r="C1245">
        <f t="shared" si="21"/>
        <v>1.0857860655063263E-2</v>
      </c>
    </row>
    <row r="1246" spans="1:3" x14ac:dyDescent="0.35">
      <c r="A1246" s="1">
        <v>42716</v>
      </c>
      <c r="B1246">
        <v>46.006787000000003</v>
      </c>
      <c r="C1246">
        <f t="shared" si="21"/>
        <v>-3.4617071259888852E-3</v>
      </c>
    </row>
    <row r="1247" spans="1:3" x14ac:dyDescent="0.35">
      <c r="A1247" s="1">
        <v>42717</v>
      </c>
      <c r="B1247">
        <v>46.256065</v>
      </c>
      <c r="C1247">
        <f t="shared" si="21"/>
        <v>5.4036614122216602E-3</v>
      </c>
    </row>
    <row r="1248" spans="1:3" x14ac:dyDescent="0.35">
      <c r="A1248" s="1">
        <v>42718</v>
      </c>
      <c r="B1248">
        <v>46.006787000000003</v>
      </c>
      <c r="C1248">
        <f t="shared" si="21"/>
        <v>-5.4036614122216411E-3</v>
      </c>
    </row>
    <row r="1249" spans="1:3" x14ac:dyDescent="0.35">
      <c r="A1249" s="1">
        <v>42719</v>
      </c>
      <c r="B1249">
        <v>46.425576999999997</v>
      </c>
      <c r="C1249">
        <f t="shared" si="21"/>
        <v>9.0616067260044959E-3</v>
      </c>
    </row>
    <row r="1250" spans="1:3" x14ac:dyDescent="0.35">
      <c r="A1250" s="1">
        <v>42720</v>
      </c>
      <c r="B1250">
        <v>45.777451999999997</v>
      </c>
      <c r="C1250">
        <f t="shared" si="21"/>
        <v>-1.4058880326761815E-2</v>
      </c>
    </row>
    <row r="1251" spans="1:3" x14ac:dyDescent="0.35">
      <c r="A1251" s="1">
        <v>42723</v>
      </c>
      <c r="B1251">
        <v>45.298838000000003</v>
      </c>
      <c r="C1251">
        <f t="shared" si="21"/>
        <v>-1.0510274537267788E-2</v>
      </c>
    </row>
    <row r="1252" spans="1:3" x14ac:dyDescent="0.35">
      <c r="A1252" s="1">
        <v>42724</v>
      </c>
      <c r="B1252">
        <v>46.076585000000001</v>
      </c>
      <c r="C1252">
        <f t="shared" si="21"/>
        <v>1.7023522452418224E-2</v>
      </c>
    </row>
    <row r="1253" spans="1:3" x14ac:dyDescent="0.35">
      <c r="A1253" s="1">
        <v>42725</v>
      </c>
      <c r="B1253">
        <v>45.907077000000001</v>
      </c>
      <c r="C1253">
        <f t="shared" si="21"/>
        <v>-3.6856152102231932E-3</v>
      </c>
    </row>
    <row r="1254" spans="1:3" x14ac:dyDescent="0.35">
      <c r="A1254" s="1">
        <v>42726</v>
      </c>
      <c r="B1254">
        <v>45.83728</v>
      </c>
      <c r="C1254">
        <f t="shared" si="21"/>
        <v>-1.5215543658068944E-3</v>
      </c>
    </row>
    <row r="1255" spans="1:3" x14ac:dyDescent="0.35">
      <c r="A1255" s="1">
        <v>42727</v>
      </c>
      <c r="B1255">
        <v>46.066614999999999</v>
      </c>
      <c r="C1255">
        <f t="shared" si="21"/>
        <v>4.9907672796281992E-3</v>
      </c>
    </row>
    <row r="1256" spans="1:3" x14ac:dyDescent="0.35">
      <c r="A1256" s="1">
        <v>42731</v>
      </c>
      <c r="B1256">
        <v>46.375717999999999</v>
      </c>
      <c r="C1256">
        <f t="shared" si="21"/>
        <v>6.6875021856527064E-3</v>
      </c>
    </row>
    <row r="1257" spans="1:3" x14ac:dyDescent="0.35">
      <c r="A1257" s="1">
        <v>42732</v>
      </c>
      <c r="B1257">
        <v>45.588002000000003</v>
      </c>
      <c r="C1257">
        <f t="shared" si="21"/>
        <v>-1.7131435422849062E-2</v>
      </c>
    </row>
    <row r="1258" spans="1:3" x14ac:dyDescent="0.35">
      <c r="A1258" s="1">
        <v>42733</v>
      </c>
      <c r="B1258">
        <v>45.639999000000003</v>
      </c>
      <c r="C1258">
        <f t="shared" si="21"/>
        <v>1.1399352185878983E-3</v>
      </c>
    </row>
    <row r="1259" spans="1:3" x14ac:dyDescent="0.35">
      <c r="A1259" s="1">
        <v>42734</v>
      </c>
      <c r="B1259">
        <v>45.560001</v>
      </c>
      <c r="C1259">
        <f t="shared" si="21"/>
        <v>-1.7543425552106774E-3</v>
      </c>
    </row>
  </sheetData>
  <sortState ref="A2:B1259">
    <sortCondition ref="A2:A1259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I1360"/>
  <sheetViews>
    <sheetView topLeftCell="A1220" workbookViewId="0">
      <selection activeCell="B1" sqref="B1:C1259"/>
    </sheetView>
  </sheetViews>
  <sheetFormatPr defaultRowHeight="14.5" x14ac:dyDescent="0.35"/>
  <cols>
    <col min="1" max="2" width="10.90625" customWidth="1"/>
    <col min="3" max="3" width="9.7265625" customWidth="1"/>
  </cols>
  <sheetData>
    <row r="1" spans="1:9" x14ac:dyDescent="0.35">
      <c r="A1" s="18" t="s">
        <v>0</v>
      </c>
      <c r="B1" s="18" t="s">
        <v>3</v>
      </c>
      <c r="C1" s="18" t="s">
        <v>60</v>
      </c>
      <c r="D1" s="18" t="s">
        <v>35</v>
      </c>
      <c r="E1" s="18" t="s">
        <v>33</v>
      </c>
      <c r="F1" s="18" t="s">
        <v>28</v>
      </c>
      <c r="G1" s="18" t="s">
        <v>35</v>
      </c>
      <c r="H1" s="18" t="s">
        <v>33</v>
      </c>
      <c r="I1" s="18" t="s">
        <v>28</v>
      </c>
    </row>
    <row r="2" spans="1:9" x14ac:dyDescent="0.35">
      <c r="A2" s="1">
        <v>40911</v>
      </c>
      <c r="B2">
        <v>24.793096999999999</v>
      </c>
    </row>
    <row r="3" spans="1:9" x14ac:dyDescent="0.35">
      <c r="A3" s="1">
        <v>40912</v>
      </c>
      <c r="B3">
        <v>24.596001999999999</v>
      </c>
      <c r="C3" s="3">
        <f>LN(B2)-LN(B3)</f>
        <v>7.9813582458347909E-3</v>
      </c>
    </row>
    <row r="4" spans="1:9" x14ac:dyDescent="0.35">
      <c r="A4" s="1">
        <v>40913</v>
      </c>
      <c r="B4">
        <v>25.146507</v>
      </c>
      <c r="C4" s="3">
        <f t="shared" ref="C4:C67" si="0">LN(B3)-LN(B4)</f>
        <v>-2.2135090814924929E-2</v>
      </c>
    </row>
    <row r="5" spans="1:9" x14ac:dyDescent="0.35">
      <c r="A5" s="1">
        <v>40914</v>
      </c>
      <c r="B5">
        <v>25.418361000000001</v>
      </c>
      <c r="C5" s="3">
        <f t="shared" si="0"/>
        <v>-1.0752786672481474E-2</v>
      </c>
    </row>
    <row r="6" spans="1:9" x14ac:dyDescent="0.35">
      <c r="A6" s="1">
        <v>40917</v>
      </c>
      <c r="B6">
        <v>26.084402999999998</v>
      </c>
      <c r="C6" s="3">
        <f t="shared" si="0"/>
        <v>-2.5865762603286324E-2</v>
      </c>
    </row>
    <row r="7" spans="1:9" x14ac:dyDescent="0.35">
      <c r="A7" s="1">
        <v>40918</v>
      </c>
      <c r="B7">
        <v>26.573740999999998</v>
      </c>
      <c r="C7" s="3">
        <f t="shared" si="0"/>
        <v>-1.8585998257041325E-2</v>
      </c>
    </row>
    <row r="8" spans="1:9" x14ac:dyDescent="0.35">
      <c r="A8" s="1">
        <v>40919</v>
      </c>
      <c r="B8">
        <v>26.451405999999999</v>
      </c>
      <c r="C8" s="3">
        <f t="shared" si="0"/>
        <v>4.614233961647507E-3</v>
      </c>
    </row>
    <row r="9" spans="1:9" x14ac:dyDescent="0.35">
      <c r="A9" s="1">
        <v>40920</v>
      </c>
      <c r="B9">
        <v>26.859186999999999</v>
      </c>
      <c r="C9" s="3">
        <f t="shared" si="0"/>
        <v>-1.5298608789073409E-2</v>
      </c>
    </row>
    <row r="10" spans="1:9" x14ac:dyDescent="0.35">
      <c r="A10" s="1">
        <v>40921</v>
      </c>
      <c r="B10">
        <v>26.546555999999999</v>
      </c>
      <c r="C10" s="3">
        <f t="shared" si="0"/>
        <v>1.1707900820635775E-2</v>
      </c>
    </row>
    <row r="11" spans="1:9" x14ac:dyDescent="0.35">
      <c r="A11" s="1">
        <v>40925</v>
      </c>
      <c r="B11">
        <v>27.178616000000002</v>
      </c>
      <c r="C11" s="3">
        <f t="shared" si="0"/>
        <v>-2.3530465872795947E-2</v>
      </c>
    </row>
    <row r="12" spans="1:9" x14ac:dyDescent="0.35">
      <c r="A12" s="1">
        <v>40926</v>
      </c>
      <c r="B12">
        <v>28.048549999999999</v>
      </c>
      <c r="C12" s="3">
        <f t="shared" si="0"/>
        <v>-3.1506449595345654E-2</v>
      </c>
    </row>
    <row r="13" spans="1:9" x14ac:dyDescent="0.35">
      <c r="A13" s="1">
        <v>40927</v>
      </c>
      <c r="B13">
        <v>28.442739</v>
      </c>
      <c r="C13" s="3">
        <f t="shared" si="0"/>
        <v>-1.3955971086677899E-2</v>
      </c>
    </row>
    <row r="14" spans="1:9" x14ac:dyDescent="0.35">
      <c r="A14" s="1">
        <v>40928</v>
      </c>
      <c r="B14">
        <v>27.865047000000001</v>
      </c>
      <c r="C14" s="3">
        <f t="shared" si="0"/>
        <v>2.0519800590771187E-2</v>
      </c>
    </row>
    <row r="15" spans="1:9" x14ac:dyDescent="0.35">
      <c r="A15" s="1">
        <v>40931</v>
      </c>
      <c r="B15">
        <v>27.865047000000001</v>
      </c>
      <c r="C15" s="3">
        <f t="shared" si="0"/>
        <v>0</v>
      </c>
    </row>
    <row r="16" spans="1:9" x14ac:dyDescent="0.35">
      <c r="A16" s="1">
        <v>40932</v>
      </c>
      <c r="B16">
        <v>28.952463999999999</v>
      </c>
      <c r="C16" s="3">
        <f t="shared" si="0"/>
        <v>-3.8282204935855546E-2</v>
      </c>
    </row>
    <row r="17" spans="1:3" x14ac:dyDescent="0.35">
      <c r="A17" s="1">
        <v>40933</v>
      </c>
      <c r="B17">
        <v>29.937935</v>
      </c>
      <c r="C17" s="3">
        <f t="shared" si="0"/>
        <v>-3.3471092677286318E-2</v>
      </c>
    </row>
    <row r="18" spans="1:3" x14ac:dyDescent="0.35">
      <c r="A18" s="1">
        <v>40934</v>
      </c>
      <c r="B18">
        <v>28.993243</v>
      </c>
      <c r="C18" s="3">
        <f t="shared" si="0"/>
        <v>3.2063602499212251E-2</v>
      </c>
    </row>
    <row r="19" spans="1:3" x14ac:dyDescent="0.35">
      <c r="A19" s="1">
        <v>40935</v>
      </c>
      <c r="B19">
        <v>29.006834999999999</v>
      </c>
      <c r="C19" s="3">
        <f t="shared" si="0"/>
        <v>-4.6868903344599033E-4</v>
      </c>
    </row>
    <row r="20" spans="1:3" x14ac:dyDescent="0.35">
      <c r="A20" s="1">
        <v>40938</v>
      </c>
      <c r="B20">
        <v>29.33306</v>
      </c>
      <c r="C20" s="3">
        <f t="shared" si="0"/>
        <v>-1.1183715713661169E-2</v>
      </c>
    </row>
    <row r="21" spans="1:3" x14ac:dyDescent="0.35">
      <c r="A21" s="1">
        <v>40939</v>
      </c>
      <c r="B21">
        <v>28.864111000000001</v>
      </c>
      <c r="C21" s="3">
        <f t="shared" si="0"/>
        <v>1.6116218091202672E-2</v>
      </c>
    </row>
    <row r="22" spans="1:3" x14ac:dyDescent="0.35">
      <c r="A22" s="1">
        <v>40940</v>
      </c>
      <c r="B22">
        <v>30.033083999999999</v>
      </c>
      <c r="C22" s="3">
        <f t="shared" si="0"/>
        <v>-3.970058453126768E-2</v>
      </c>
    </row>
    <row r="23" spans="1:3" x14ac:dyDescent="0.35">
      <c r="A23" s="1">
        <v>40941</v>
      </c>
      <c r="B23">
        <v>29.713654999999999</v>
      </c>
      <c r="C23" s="3">
        <f t="shared" si="0"/>
        <v>1.0692869565736896E-2</v>
      </c>
    </row>
    <row r="24" spans="1:3" x14ac:dyDescent="0.35">
      <c r="A24" s="1">
        <v>40942</v>
      </c>
      <c r="B24">
        <v>30.773885</v>
      </c>
      <c r="C24" s="3">
        <f t="shared" si="0"/>
        <v>-3.5059736248234774E-2</v>
      </c>
    </row>
    <row r="25" spans="1:3" x14ac:dyDescent="0.35">
      <c r="A25" s="1">
        <v>40945</v>
      </c>
      <c r="B25">
        <v>30.352512999999998</v>
      </c>
      <c r="C25" s="3">
        <f t="shared" si="0"/>
        <v>1.378712597072651E-2</v>
      </c>
    </row>
    <row r="26" spans="1:3" x14ac:dyDescent="0.35">
      <c r="A26" s="1">
        <v>40946</v>
      </c>
      <c r="B26">
        <v>30.311734000000001</v>
      </c>
      <c r="C26" s="3">
        <f t="shared" si="0"/>
        <v>1.3444164613858334E-3</v>
      </c>
    </row>
    <row r="27" spans="1:3" x14ac:dyDescent="0.35">
      <c r="A27" s="1">
        <v>40947</v>
      </c>
      <c r="B27">
        <v>30.563199000000001</v>
      </c>
      <c r="C27" s="3">
        <f t="shared" si="0"/>
        <v>-8.2617398638791251E-3</v>
      </c>
    </row>
    <row r="28" spans="1:3" x14ac:dyDescent="0.35">
      <c r="A28" s="1">
        <v>40948</v>
      </c>
      <c r="B28">
        <v>30.644756999999998</v>
      </c>
      <c r="C28" s="3">
        <f t="shared" si="0"/>
        <v>-2.6649492516441775E-3</v>
      </c>
    </row>
    <row r="29" spans="1:3" x14ac:dyDescent="0.35">
      <c r="A29" s="1">
        <v>40949</v>
      </c>
      <c r="B29">
        <v>29.999103000000002</v>
      </c>
      <c r="C29" s="3">
        <f t="shared" si="0"/>
        <v>2.1294106175696381E-2</v>
      </c>
    </row>
    <row r="30" spans="1:3" x14ac:dyDescent="0.35">
      <c r="A30" s="1">
        <v>40952</v>
      </c>
      <c r="B30">
        <v>29.795213</v>
      </c>
      <c r="C30" s="3">
        <f t="shared" si="0"/>
        <v>6.8197381912740163E-3</v>
      </c>
    </row>
    <row r="31" spans="1:3" x14ac:dyDescent="0.35">
      <c r="A31" s="1">
        <v>40953</v>
      </c>
      <c r="B31">
        <v>29.754434</v>
      </c>
      <c r="C31" s="3">
        <f t="shared" si="0"/>
        <v>1.3695801210800163E-3</v>
      </c>
    </row>
    <row r="32" spans="1:3" x14ac:dyDescent="0.35">
      <c r="A32" s="1">
        <v>40954</v>
      </c>
      <c r="B32">
        <v>29.659285000000001</v>
      </c>
      <c r="C32" s="3">
        <f t="shared" si="0"/>
        <v>3.2029330243643628E-3</v>
      </c>
    </row>
    <row r="33" spans="1:3" x14ac:dyDescent="0.35">
      <c r="A33" s="1">
        <v>40955</v>
      </c>
      <c r="B33">
        <v>29.788415000000001</v>
      </c>
      <c r="C33" s="3">
        <f t="shared" si="0"/>
        <v>-4.3443296575409462E-3</v>
      </c>
    </row>
    <row r="34" spans="1:3" x14ac:dyDescent="0.35">
      <c r="A34" s="1">
        <v>40956</v>
      </c>
      <c r="B34">
        <v>29.319468000000001</v>
      </c>
      <c r="C34" s="3">
        <f t="shared" si="0"/>
        <v>1.5867827293315706E-2</v>
      </c>
    </row>
    <row r="35" spans="1:3" x14ac:dyDescent="0.35">
      <c r="A35" s="1">
        <v>40960</v>
      </c>
      <c r="B35">
        <v>28.95926</v>
      </c>
      <c r="C35" s="3">
        <f t="shared" si="0"/>
        <v>1.2361717537790806E-2</v>
      </c>
    </row>
    <row r="36" spans="1:3" x14ac:dyDescent="0.35">
      <c r="A36" s="1">
        <v>40961</v>
      </c>
      <c r="B36">
        <v>29.034020000000002</v>
      </c>
      <c r="C36" s="3">
        <f t="shared" si="0"/>
        <v>-2.5782311816997527E-3</v>
      </c>
    </row>
    <row r="37" spans="1:3" x14ac:dyDescent="0.35">
      <c r="A37" s="1">
        <v>40962</v>
      </c>
      <c r="B37">
        <v>29.502969</v>
      </c>
      <c r="C37" s="3">
        <f t="shared" si="0"/>
        <v>-1.6022656462738816E-2</v>
      </c>
    </row>
    <row r="38" spans="1:3" x14ac:dyDescent="0.35">
      <c r="A38" s="1">
        <v>40963</v>
      </c>
      <c r="B38">
        <v>29.237909999999999</v>
      </c>
      <c r="C38" s="3">
        <f t="shared" si="0"/>
        <v>9.0247474505322778E-3</v>
      </c>
    </row>
    <row r="39" spans="1:3" x14ac:dyDescent="0.35">
      <c r="A39" s="1">
        <v>40966</v>
      </c>
      <c r="B39">
        <v>29.46219</v>
      </c>
      <c r="C39" s="3">
        <f t="shared" si="0"/>
        <v>-7.6415914583214395E-3</v>
      </c>
    </row>
    <row r="40" spans="1:3" x14ac:dyDescent="0.35">
      <c r="A40" s="1">
        <v>40967</v>
      </c>
      <c r="B40">
        <v>29.652488999999999</v>
      </c>
      <c r="C40" s="3">
        <f t="shared" si="0"/>
        <v>-6.4383216004770816E-3</v>
      </c>
    </row>
    <row r="41" spans="1:3" x14ac:dyDescent="0.35">
      <c r="A41" s="1">
        <v>40968</v>
      </c>
      <c r="B41">
        <v>29.645693000000001</v>
      </c>
      <c r="C41" s="3">
        <f t="shared" si="0"/>
        <v>2.2921444808376989E-4</v>
      </c>
    </row>
    <row r="42" spans="1:3" x14ac:dyDescent="0.35">
      <c r="A42" s="1">
        <v>40969</v>
      </c>
      <c r="B42">
        <v>30.012695000000001</v>
      </c>
      <c r="C42" s="3">
        <f t="shared" si="0"/>
        <v>-1.2303605309580412E-2</v>
      </c>
    </row>
    <row r="43" spans="1:3" x14ac:dyDescent="0.35">
      <c r="A43" s="1">
        <v>40970</v>
      </c>
      <c r="B43">
        <v>29.713654999999999</v>
      </c>
      <c r="C43" s="3">
        <f t="shared" si="0"/>
        <v>1.0013754359866844E-2</v>
      </c>
    </row>
    <row r="44" spans="1:3" x14ac:dyDescent="0.35">
      <c r="A44" s="1">
        <v>40973</v>
      </c>
      <c r="B44">
        <v>29.074798999999999</v>
      </c>
      <c r="C44" s="3">
        <f t="shared" si="0"/>
        <v>2.1734919233991956E-2</v>
      </c>
    </row>
    <row r="45" spans="1:3" x14ac:dyDescent="0.35">
      <c r="A45" s="1">
        <v>40974</v>
      </c>
      <c r="B45">
        <v>28.734981000000001</v>
      </c>
      <c r="C45" s="3">
        <f t="shared" si="0"/>
        <v>1.1756554480260473E-2</v>
      </c>
    </row>
    <row r="46" spans="1:3" x14ac:dyDescent="0.35">
      <c r="A46" s="1">
        <v>40975</v>
      </c>
      <c r="B46">
        <v>29.536950000000001</v>
      </c>
      <c r="C46" s="3">
        <f t="shared" si="0"/>
        <v>-2.7526791196925249E-2</v>
      </c>
    </row>
    <row r="47" spans="1:3" x14ac:dyDescent="0.35">
      <c r="A47" s="1">
        <v>40976</v>
      </c>
      <c r="B47">
        <v>30.094252000000001</v>
      </c>
      <c r="C47" s="3">
        <f t="shared" si="0"/>
        <v>-1.8692168121973385E-2</v>
      </c>
    </row>
    <row r="48" spans="1:3" x14ac:dyDescent="0.35">
      <c r="A48" s="1">
        <v>40977</v>
      </c>
      <c r="B48">
        <v>30.277753000000001</v>
      </c>
      <c r="C48" s="3">
        <f t="shared" si="0"/>
        <v>-6.079028354282201E-3</v>
      </c>
    </row>
    <row r="49" spans="1:3" x14ac:dyDescent="0.35">
      <c r="A49" s="1">
        <v>40980</v>
      </c>
      <c r="B49">
        <v>29.645693000000001</v>
      </c>
      <c r="C49" s="3">
        <f t="shared" si="0"/>
        <v>2.1096364908641974E-2</v>
      </c>
    </row>
    <row r="50" spans="1:3" x14ac:dyDescent="0.35">
      <c r="A50" s="1">
        <v>40981</v>
      </c>
      <c r="B50">
        <v>30.658349000000001</v>
      </c>
      <c r="C50" s="3">
        <f t="shared" si="0"/>
        <v>-3.3588169821545222E-2</v>
      </c>
    </row>
    <row r="51" spans="1:3" x14ac:dyDescent="0.35">
      <c r="A51" s="1">
        <v>40982</v>
      </c>
      <c r="B51">
        <v>30.563199000000001</v>
      </c>
      <c r="C51" s="3">
        <f t="shared" si="0"/>
        <v>3.1083851918300986E-3</v>
      </c>
    </row>
    <row r="52" spans="1:3" x14ac:dyDescent="0.35">
      <c r="A52" s="1">
        <v>40983</v>
      </c>
      <c r="B52">
        <v>31.168074000000001</v>
      </c>
      <c r="C52" s="3">
        <f t="shared" si="0"/>
        <v>-1.9597663548091671E-2</v>
      </c>
    </row>
    <row r="53" spans="1:3" x14ac:dyDescent="0.35">
      <c r="A53" s="1">
        <v>40984</v>
      </c>
      <c r="B53">
        <v>31.004963</v>
      </c>
      <c r="C53" s="3">
        <f t="shared" si="0"/>
        <v>5.247013242066334E-3</v>
      </c>
    </row>
    <row r="54" spans="1:3" x14ac:dyDescent="0.35">
      <c r="A54" s="1">
        <v>40987</v>
      </c>
      <c r="B54">
        <v>30.828256</v>
      </c>
      <c r="C54" s="3">
        <f t="shared" si="0"/>
        <v>5.7156164248572949E-3</v>
      </c>
    </row>
    <row r="55" spans="1:3" x14ac:dyDescent="0.35">
      <c r="A55" s="1">
        <v>40988</v>
      </c>
      <c r="B55">
        <v>30.468050000000002</v>
      </c>
      <c r="C55" s="3">
        <f t="shared" si="0"/>
        <v>1.1753078445130072E-2</v>
      </c>
    </row>
    <row r="56" spans="1:3" x14ac:dyDescent="0.35">
      <c r="A56" s="1">
        <v>40989</v>
      </c>
      <c r="B56">
        <v>30.393291999999999</v>
      </c>
      <c r="C56" s="3">
        <f t="shared" si="0"/>
        <v>2.4566674063275507E-3</v>
      </c>
    </row>
    <row r="57" spans="1:3" x14ac:dyDescent="0.35">
      <c r="A57" s="1">
        <v>40990</v>
      </c>
      <c r="B57">
        <v>29.706859000000001</v>
      </c>
      <c r="C57" s="3">
        <f t="shared" si="0"/>
        <v>2.2843964262481808E-2</v>
      </c>
    </row>
    <row r="58" spans="1:3" x14ac:dyDescent="0.35">
      <c r="A58" s="1">
        <v>40991</v>
      </c>
      <c r="B58">
        <v>30.107844</v>
      </c>
      <c r="C58" s="3">
        <f t="shared" si="0"/>
        <v>-1.3407773905289577E-2</v>
      </c>
    </row>
    <row r="59" spans="1:3" x14ac:dyDescent="0.35">
      <c r="A59" s="1">
        <v>40994</v>
      </c>
      <c r="B59">
        <v>30.617570000000001</v>
      </c>
      <c r="C59" s="3">
        <f t="shared" si="0"/>
        <v>-1.6788291373169617E-2</v>
      </c>
    </row>
    <row r="60" spans="1:3" x14ac:dyDescent="0.35">
      <c r="A60" s="1">
        <v>40995</v>
      </c>
      <c r="B60">
        <v>31.038945999999999</v>
      </c>
      <c r="C60" s="3">
        <f t="shared" si="0"/>
        <v>-1.3668711368044928E-2</v>
      </c>
    </row>
    <row r="61" spans="1:3" x14ac:dyDescent="0.35">
      <c r="A61" s="1">
        <v>40996</v>
      </c>
      <c r="B61">
        <v>30.304938</v>
      </c>
      <c r="C61" s="3">
        <f t="shared" si="0"/>
        <v>2.3932069018789637E-2</v>
      </c>
    </row>
    <row r="62" spans="1:3" x14ac:dyDescent="0.35">
      <c r="A62" s="1">
        <v>40997</v>
      </c>
      <c r="B62">
        <v>30.216584999999998</v>
      </c>
      <c r="C62" s="3">
        <f t="shared" si="0"/>
        <v>2.9197237077416283E-3</v>
      </c>
    </row>
    <row r="63" spans="1:3" x14ac:dyDescent="0.35">
      <c r="A63" s="1">
        <v>40998</v>
      </c>
      <c r="B63">
        <v>30.318760000000001</v>
      </c>
      <c r="C63" s="3">
        <f t="shared" si="0"/>
        <v>-3.3757170138413173E-3</v>
      </c>
    </row>
    <row r="64" spans="1:3" x14ac:dyDescent="0.35">
      <c r="A64" s="1">
        <v>41001</v>
      </c>
      <c r="B64">
        <v>30.563980999999998</v>
      </c>
      <c r="C64" s="3">
        <f t="shared" si="0"/>
        <v>-8.0555612985091507E-3</v>
      </c>
    </row>
    <row r="65" spans="1:3" x14ac:dyDescent="0.35">
      <c r="A65" s="1">
        <v>41002</v>
      </c>
      <c r="B65">
        <v>30.536733000000002</v>
      </c>
      <c r="C65" s="3">
        <f t="shared" si="0"/>
        <v>8.9190453015985938E-4</v>
      </c>
    </row>
    <row r="66" spans="1:3" x14ac:dyDescent="0.35">
      <c r="A66" s="1">
        <v>41003</v>
      </c>
      <c r="B66">
        <v>29.794260999999999</v>
      </c>
      <c r="C66" s="3">
        <f t="shared" si="0"/>
        <v>2.4614528536503588E-2</v>
      </c>
    </row>
    <row r="67" spans="1:3" x14ac:dyDescent="0.35">
      <c r="A67" s="1">
        <v>41004</v>
      </c>
      <c r="B67">
        <v>30.495861999999999</v>
      </c>
      <c r="C67" s="3">
        <f t="shared" si="0"/>
        <v>-2.3275211205839863E-2</v>
      </c>
    </row>
    <row r="68" spans="1:3" x14ac:dyDescent="0.35">
      <c r="A68" s="1">
        <v>41008</v>
      </c>
      <c r="B68">
        <v>29.664840000000002</v>
      </c>
      <c r="C68" s="3">
        <f t="shared" ref="C68:C131" si="1">LN(B67)-LN(B68)</f>
        <v>2.7628496143296655E-2</v>
      </c>
    </row>
    <row r="69" spans="1:3" x14ac:dyDescent="0.35">
      <c r="A69" s="1">
        <v>41009</v>
      </c>
      <c r="B69">
        <v>28.813381</v>
      </c>
      <c r="C69" s="3">
        <f t="shared" si="1"/>
        <v>2.9122608838717756E-2</v>
      </c>
    </row>
    <row r="70" spans="1:3" x14ac:dyDescent="0.35">
      <c r="A70" s="1">
        <v>41010</v>
      </c>
      <c r="B70">
        <v>28.929178</v>
      </c>
      <c r="C70" s="3">
        <f t="shared" si="1"/>
        <v>-4.0108078767842059E-3</v>
      </c>
    </row>
    <row r="71" spans="1:3" x14ac:dyDescent="0.35">
      <c r="A71" s="1">
        <v>41011</v>
      </c>
      <c r="B71">
        <v>29.651216000000002</v>
      </c>
      <c r="C71" s="3">
        <f t="shared" si="1"/>
        <v>-2.4652431234466032E-2</v>
      </c>
    </row>
    <row r="72" spans="1:3" x14ac:dyDescent="0.35">
      <c r="A72" s="1">
        <v>41012</v>
      </c>
      <c r="B72">
        <v>28.77251</v>
      </c>
      <c r="C72" s="3">
        <f t="shared" si="1"/>
        <v>3.008271899262116E-2</v>
      </c>
    </row>
    <row r="73" spans="1:3" x14ac:dyDescent="0.35">
      <c r="A73" s="1">
        <v>41015</v>
      </c>
      <c r="B73">
        <v>28.602218000000001</v>
      </c>
      <c r="C73" s="3">
        <f t="shared" si="1"/>
        <v>5.9361501482131374E-3</v>
      </c>
    </row>
    <row r="74" spans="1:3" x14ac:dyDescent="0.35">
      <c r="A74" s="1">
        <v>41016</v>
      </c>
      <c r="B74">
        <v>29.051787999999998</v>
      </c>
      <c r="C74" s="3">
        <f t="shared" si="1"/>
        <v>-1.5595763190887624E-2</v>
      </c>
    </row>
    <row r="75" spans="1:3" x14ac:dyDescent="0.35">
      <c r="A75" s="1">
        <v>41017</v>
      </c>
      <c r="B75">
        <v>28.827003000000001</v>
      </c>
      <c r="C75" s="3">
        <f t="shared" si="1"/>
        <v>7.7674784248742412E-3</v>
      </c>
    </row>
    <row r="76" spans="1:3" x14ac:dyDescent="0.35">
      <c r="A76" s="1">
        <v>41018</v>
      </c>
      <c r="B76">
        <v>28.554535999999999</v>
      </c>
      <c r="C76" s="3">
        <f t="shared" si="1"/>
        <v>9.4967493909052791E-3</v>
      </c>
    </row>
    <row r="77" spans="1:3" x14ac:dyDescent="0.35">
      <c r="A77" s="1">
        <v>41019</v>
      </c>
      <c r="B77">
        <v>28.677146</v>
      </c>
      <c r="C77" s="3">
        <f t="shared" si="1"/>
        <v>-4.2846962834035551E-3</v>
      </c>
    </row>
    <row r="78" spans="1:3" x14ac:dyDescent="0.35">
      <c r="A78" s="1">
        <v>41022</v>
      </c>
      <c r="B78">
        <v>28.111778000000001</v>
      </c>
      <c r="C78" s="3">
        <f t="shared" si="1"/>
        <v>1.9911864494770004E-2</v>
      </c>
    </row>
    <row r="79" spans="1:3" x14ac:dyDescent="0.35">
      <c r="A79" s="1">
        <v>41023</v>
      </c>
      <c r="B79">
        <v>27.110461999999998</v>
      </c>
      <c r="C79" s="3">
        <f t="shared" si="1"/>
        <v>3.6268929382663018E-2</v>
      </c>
    </row>
    <row r="80" spans="1:3" x14ac:dyDescent="0.35">
      <c r="A80" s="1">
        <v>41024</v>
      </c>
      <c r="B80">
        <v>28.050471999999999</v>
      </c>
      <c r="C80" s="3">
        <f t="shared" si="1"/>
        <v>-3.4085753874203206E-2</v>
      </c>
    </row>
    <row r="81" spans="1:3" x14ac:dyDescent="0.35">
      <c r="A81" s="1">
        <v>41025</v>
      </c>
      <c r="B81">
        <v>28.602218000000001</v>
      </c>
      <c r="C81" s="3">
        <f t="shared" si="1"/>
        <v>-1.9478808344718157E-2</v>
      </c>
    </row>
    <row r="82" spans="1:3" x14ac:dyDescent="0.35">
      <c r="A82" s="1">
        <v>41026</v>
      </c>
      <c r="B82">
        <v>28.990483999999999</v>
      </c>
      <c r="C82" s="3">
        <f t="shared" si="1"/>
        <v>-1.3483370940084782E-2</v>
      </c>
    </row>
    <row r="83" spans="1:3" x14ac:dyDescent="0.35">
      <c r="A83" s="1">
        <v>41029</v>
      </c>
      <c r="B83">
        <v>28.731641</v>
      </c>
      <c r="C83" s="3">
        <f t="shared" si="1"/>
        <v>8.9686488512539242E-3</v>
      </c>
    </row>
    <row r="84" spans="1:3" x14ac:dyDescent="0.35">
      <c r="A84" s="1">
        <v>41030</v>
      </c>
      <c r="B84">
        <v>29.269762</v>
      </c>
      <c r="C84" s="3">
        <f t="shared" si="1"/>
        <v>-1.8555980123234672E-2</v>
      </c>
    </row>
    <row r="85" spans="1:3" x14ac:dyDescent="0.35">
      <c r="A85" s="1">
        <v>41031</v>
      </c>
      <c r="B85">
        <v>29.317443999999998</v>
      </c>
      <c r="C85" s="3">
        <f t="shared" si="1"/>
        <v>-1.6277277509280097E-3</v>
      </c>
    </row>
    <row r="86" spans="1:3" x14ac:dyDescent="0.35">
      <c r="A86" s="1">
        <v>41032</v>
      </c>
      <c r="B86">
        <v>28.752075000000001</v>
      </c>
      <c r="C86" s="3">
        <f t="shared" si="1"/>
        <v>1.9472758677325785E-2</v>
      </c>
    </row>
    <row r="87" spans="1:3" x14ac:dyDescent="0.35">
      <c r="A87" s="1">
        <v>41033</v>
      </c>
      <c r="B87">
        <v>27.934674999999999</v>
      </c>
      <c r="C87" s="3">
        <f t="shared" si="1"/>
        <v>2.8841189859263761E-2</v>
      </c>
    </row>
    <row r="88" spans="1:3" x14ac:dyDescent="0.35">
      <c r="A88" s="1">
        <v>41036</v>
      </c>
      <c r="B88">
        <v>27.8325</v>
      </c>
      <c r="C88" s="3">
        <f t="shared" si="1"/>
        <v>3.664346072002278E-3</v>
      </c>
    </row>
    <row r="89" spans="1:3" x14ac:dyDescent="0.35">
      <c r="A89" s="1">
        <v>41037</v>
      </c>
      <c r="B89">
        <v>27.430610999999999</v>
      </c>
      <c r="C89" s="3">
        <f t="shared" si="1"/>
        <v>1.4544823037778265E-2</v>
      </c>
    </row>
    <row r="90" spans="1:3" x14ac:dyDescent="0.35">
      <c r="A90" s="1">
        <v>41038</v>
      </c>
      <c r="B90">
        <v>27.199013000000001</v>
      </c>
      <c r="C90" s="3">
        <f t="shared" si="1"/>
        <v>8.4788937040820578E-3</v>
      </c>
    </row>
    <row r="91" spans="1:3" x14ac:dyDescent="0.35">
      <c r="A91" s="1">
        <v>41039</v>
      </c>
      <c r="B91">
        <v>27.069590999999999</v>
      </c>
      <c r="C91" s="3">
        <f t="shared" si="1"/>
        <v>4.7696913435237853E-3</v>
      </c>
    </row>
    <row r="92" spans="1:3" x14ac:dyDescent="0.35">
      <c r="A92" s="1">
        <v>41040</v>
      </c>
      <c r="B92">
        <v>26.872053000000001</v>
      </c>
      <c r="C92" s="3">
        <f t="shared" si="1"/>
        <v>7.3241699141060046E-3</v>
      </c>
    </row>
    <row r="93" spans="1:3" x14ac:dyDescent="0.35">
      <c r="A93" s="1">
        <v>41043</v>
      </c>
      <c r="B93">
        <v>26.497409999999999</v>
      </c>
      <c r="C93" s="3">
        <f t="shared" si="1"/>
        <v>1.4039832254574502E-2</v>
      </c>
    </row>
    <row r="94" spans="1:3" x14ac:dyDescent="0.35">
      <c r="A94" s="1">
        <v>41044</v>
      </c>
      <c r="B94">
        <v>27.594090000000001</v>
      </c>
      <c r="C94" s="3">
        <f t="shared" si="1"/>
        <v>-4.0554626992466147E-2</v>
      </c>
    </row>
    <row r="95" spans="1:3" x14ac:dyDescent="0.35">
      <c r="A95" s="1">
        <v>41045</v>
      </c>
      <c r="B95">
        <v>27.083216</v>
      </c>
      <c r="C95" s="3">
        <f t="shared" si="1"/>
        <v>1.8687419134466587E-2</v>
      </c>
    </row>
    <row r="96" spans="1:3" x14ac:dyDescent="0.35">
      <c r="A96" s="1">
        <v>41046</v>
      </c>
      <c r="B96">
        <v>26.994662999999999</v>
      </c>
      <c r="C96" s="3">
        <f t="shared" si="1"/>
        <v>3.2750204256282167E-3</v>
      </c>
    </row>
    <row r="97" spans="1:3" x14ac:dyDescent="0.35">
      <c r="A97" s="1">
        <v>41047</v>
      </c>
      <c r="B97">
        <v>26.381613000000002</v>
      </c>
      <c r="C97" s="3">
        <f t="shared" si="1"/>
        <v>2.2971889572459325E-2</v>
      </c>
    </row>
    <row r="98" spans="1:3" x14ac:dyDescent="0.35">
      <c r="A98" s="1">
        <v>41050</v>
      </c>
      <c r="B98">
        <v>27.239884</v>
      </c>
      <c r="C98" s="3">
        <f t="shared" si="1"/>
        <v>-3.2014932602206336E-2</v>
      </c>
    </row>
    <row r="99" spans="1:3" x14ac:dyDescent="0.35">
      <c r="A99" s="1">
        <v>41051</v>
      </c>
      <c r="B99">
        <v>27.580468</v>
      </c>
      <c r="C99" s="3">
        <f t="shared" si="1"/>
        <v>-1.242561821039212E-2</v>
      </c>
    </row>
    <row r="100" spans="1:3" x14ac:dyDescent="0.35">
      <c r="A100" s="1">
        <v>41052</v>
      </c>
      <c r="B100">
        <v>27.771194000000001</v>
      </c>
      <c r="C100" s="3">
        <f t="shared" si="1"/>
        <v>-6.8914553941246126E-3</v>
      </c>
    </row>
    <row r="101" spans="1:3" x14ac:dyDescent="0.35">
      <c r="A101" s="1">
        <v>41053</v>
      </c>
      <c r="B101">
        <v>27.941486000000001</v>
      </c>
      <c r="C101" s="3">
        <f t="shared" si="1"/>
        <v>-6.1132413785065509E-3</v>
      </c>
    </row>
    <row r="102" spans="1:3" x14ac:dyDescent="0.35">
      <c r="A102" s="1">
        <v>41054</v>
      </c>
      <c r="B102">
        <v>27.934674999999999</v>
      </c>
      <c r="C102" s="3">
        <f t="shared" si="1"/>
        <v>2.4378911907474432E-4</v>
      </c>
    </row>
    <row r="103" spans="1:3" x14ac:dyDescent="0.35">
      <c r="A103" s="1">
        <v>41058</v>
      </c>
      <c r="B103">
        <v>28.731641</v>
      </c>
      <c r="C103" s="3">
        <f t="shared" si="1"/>
        <v>-2.8130240662426864E-2</v>
      </c>
    </row>
    <row r="104" spans="1:3" x14ac:dyDescent="0.35">
      <c r="A104" s="1">
        <v>41059</v>
      </c>
      <c r="B104">
        <v>28.166270999999998</v>
      </c>
      <c r="C104" s="3">
        <f t="shared" si="1"/>
        <v>1.9873791096078897E-2</v>
      </c>
    </row>
    <row r="105" spans="1:3" x14ac:dyDescent="0.35">
      <c r="A105" s="1">
        <v>41060</v>
      </c>
      <c r="B105">
        <v>27.696265</v>
      </c>
      <c r="C105" s="3">
        <f t="shared" si="1"/>
        <v>1.6827631702308388E-2</v>
      </c>
    </row>
    <row r="106" spans="1:3" x14ac:dyDescent="0.35">
      <c r="A106" s="1">
        <v>41061</v>
      </c>
      <c r="B106">
        <v>26.034217999999999</v>
      </c>
      <c r="C106" s="3">
        <f t="shared" si="1"/>
        <v>6.1885816882350397E-2</v>
      </c>
    </row>
    <row r="107" spans="1:3" x14ac:dyDescent="0.35">
      <c r="A107" s="1">
        <v>41064</v>
      </c>
      <c r="B107">
        <v>25.775375</v>
      </c>
      <c r="C107" s="3">
        <f t="shared" si="1"/>
        <v>9.992170895657182E-3</v>
      </c>
    </row>
    <row r="108" spans="1:3" x14ac:dyDescent="0.35">
      <c r="A108" s="1">
        <v>41065</v>
      </c>
      <c r="B108">
        <v>26.081899</v>
      </c>
      <c r="C108" s="3">
        <f t="shared" si="1"/>
        <v>-1.1821970046029584E-2</v>
      </c>
    </row>
    <row r="109" spans="1:3" x14ac:dyDescent="0.35">
      <c r="A109" s="1">
        <v>41066</v>
      </c>
      <c r="B109">
        <v>27.090026999999999</v>
      </c>
      <c r="C109" s="3">
        <f t="shared" si="1"/>
        <v>-3.7924103949458665E-2</v>
      </c>
    </row>
    <row r="110" spans="1:3" x14ac:dyDescent="0.35">
      <c r="A110" s="1">
        <v>41067</v>
      </c>
      <c r="B110">
        <v>27.219448</v>
      </c>
      <c r="C110" s="3">
        <f t="shared" si="1"/>
        <v>-4.7660650369802937E-3</v>
      </c>
    </row>
    <row r="111" spans="1:3" x14ac:dyDescent="0.35">
      <c r="A111" s="1">
        <v>41068</v>
      </c>
      <c r="B111">
        <v>26.974228</v>
      </c>
      <c r="C111" s="3">
        <f t="shared" si="1"/>
        <v>9.0498261683156223E-3</v>
      </c>
    </row>
    <row r="112" spans="1:3" x14ac:dyDescent="0.35">
      <c r="A112" s="1">
        <v>41071</v>
      </c>
      <c r="B112">
        <v>26.551905000000001</v>
      </c>
      <c r="C112" s="3">
        <f t="shared" si="1"/>
        <v>1.5780395116544721E-2</v>
      </c>
    </row>
    <row r="113" spans="1:3" x14ac:dyDescent="0.35">
      <c r="A113" s="1">
        <v>41072</v>
      </c>
      <c r="B113">
        <v>26.885677000000001</v>
      </c>
      <c r="C113" s="3">
        <f t="shared" si="1"/>
        <v>-1.2492194746107188E-2</v>
      </c>
    </row>
    <row r="114" spans="1:3" x14ac:dyDescent="0.35">
      <c r="A114" s="1">
        <v>41073</v>
      </c>
      <c r="B114">
        <v>26.565528</v>
      </c>
      <c r="C114" s="3">
        <f t="shared" si="1"/>
        <v>1.1979255790691479E-2</v>
      </c>
    </row>
    <row r="115" spans="1:3" x14ac:dyDescent="0.35">
      <c r="A115" s="1">
        <v>41074</v>
      </c>
      <c r="B115">
        <v>26.803937000000001</v>
      </c>
      <c r="C115" s="3">
        <f t="shared" si="1"/>
        <v>-8.9343442309153254E-3</v>
      </c>
    </row>
    <row r="116" spans="1:3" x14ac:dyDescent="0.35">
      <c r="A116" s="1">
        <v>41075</v>
      </c>
      <c r="B116">
        <v>27.253508</v>
      </c>
      <c r="C116" s="3">
        <f t="shared" si="1"/>
        <v>-1.6633467056005102E-2</v>
      </c>
    </row>
    <row r="117" spans="1:3" x14ac:dyDescent="0.35">
      <c r="A117" s="1">
        <v>41078</v>
      </c>
      <c r="B117">
        <v>27.348870000000002</v>
      </c>
      <c r="C117" s="3">
        <f t="shared" si="1"/>
        <v>-3.4929649751789249E-3</v>
      </c>
    </row>
    <row r="118" spans="1:3" x14ac:dyDescent="0.35">
      <c r="A118" s="1">
        <v>41079</v>
      </c>
      <c r="B118">
        <v>28.030038999999999</v>
      </c>
      <c r="C118" s="3">
        <f t="shared" si="1"/>
        <v>-2.4601544798239061E-2</v>
      </c>
    </row>
    <row r="119" spans="1:3" x14ac:dyDescent="0.35">
      <c r="A119" s="1">
        <v>41080</v>
      </c>
      <c r="B119">
        <v>27.682642999999999</v>
      </c>
      <c r="C119" s="3">
        <f t="shared" si="1"/>
        <v>1.2471146246924025E-2</v>
      </c>
    </row>
    <row r="120" spans="1:3" x14ac:dyDescent="0.35">
      <c r="A120" s="1">
        <v>41081</v>
      </c>
      <c r="B120">
        <v>26.647266999999999</v>
      </c>
      <c r="C120" s="3">
        <f t="shared" si="1"/>
        <v>3.8119016536865669E-2</v>
      </c>
    </row>
    <row r="121" spans="1:3" x14ac:dyDescent="0.35">
      <c r="A121" s="1">
        <v>41082</v>
      </c>
      <c r="B121">
        <v>26.585963</v>
      </c>
      <c r="C121" s="3">
        <f t="shared" si="1"/>
        <v>2.3032240238158863E-3</v>
      </c>
    </row>
    <row r="122" spans="1:3" x14ac:dyDescent="0.35">
      <c r="A122" s="1">
        <v>41085</v>
      </c>
      <c r="B122">
        <v>25.652764000000001</v>
      </c>
      <c r="C122" s="3">
        <f t="shared" si="1"/>
        <v>3.5732045638644294E-2</v>
      </c>
    </row>
    <row r="123" spans="1:3" x14ac:dyDescent="0.35">
      <c r="A123" s="1">
        <v>41086</v>
      </c>
      <c r="B123">
        <v>25.877548999999998</v>
      </c>
      <c r="C123" s="3">
        <f t="shared" si="1"/>
        <v>-8.7244347149595391E-3</v>
      </c>
    </row>
    <row r="124" spans="1:3" x14ac:dyDescent="0.35">
      <c r="A124" s="1">
        <v>41087</v>
      </c>
      <c r="B124">
        <v>26.122768000000001</v>
      </c>
      <c r="C124" s="3">
        <f t="shared" si="1"/>
        <v>-9.4315124176325149E-3</v>
      </c>
    </row>
    <row r="125" spans="1:3" x14ac:dyDescent="0.35">
      <c r="A125" s="1">
        <v>41088</v>
      </c>
      <c r="B125">
        <v>25.693632999999998</v>
      </c>
      <c r="C125" s="3">
        <f t="shared" si="1"/>
        <v>1.6564053211365337E-2</v>
      </c>
    </row>
    <row r="126" spans="1:3" x14ac:dyDescent="0.35">
      <c r="A126" s="1">
        <v>41089</v>
      </c>
      <c r="B126">
        <v>26.800059000000001</v>
      </c>
      <c r="C126" s="3">
        <f t="shared" si="1"/>
        <v>-4.216087098982646E-2</v>
      </c>
    </row>
    <row r="127" spans="1:3" x14ac:dyDescent="0.35">
      <c r="A127" s="1">
        <v>41092</v>
      </c>
      <c r="B127">
        <v>26.574676</v>
      </c>
      <c r="C127" s="3">
        <f t="shared" si="1"/>
        <v>8.4453567629250159E-3</v>
      </c>
    </row>
    <row r="128" spans="1:3" x14ac:dyDescent="0.35">
      <c r="A128" s="1">
        <v>41093</v>
      </c>
      <c r="B128">
        <v>27.004951999999999</v>
      </c>
      <c r="C128" s="3">
        <f t="shared" si="1"/>
        <v>-1.6061524350653666E-2</v>
      </c>
    </row>
    <row r="129" spans="1:3" x14ac:dyDescent="0.35">
      <c r="A129" s="1">
        <v>41095</v>
      </c>
      <c r="B129">
        <v>26.888845</v>
      </c>
      <c r="C129" s="3">
        <f t="shared" si="1"/>
        <v>4.308740006924161E-3</v>
      </c>
    </row>
    <row r="130" spans="1:3" x14ac:dyDescent="0.35">
      <c r="A130" s="1">
        <v>41096</v>
      </c>
      <c r="B130">
        <v>25.932676000000001</v>
      </c>
      <c r="C130" s="3">
        <f t="shared" si="1"/>
        <v>3.6207721436436913E-2</v>
      </c>
    </row>
    <row r="131" spans="1:3" x14ac:dyDescent="0.35">
      <c r="A131" s="1">
        <v>41099</v>
      </c>
      <c r="B131">
        <v>25.693633999999999</v>
      </c>
      <c r="C131" s="3">
        <f t="shared" si="1"/>
        <v>9.2605382140464876E-3</v>
      </c>
    </row>
    <row r="132" spans="1:3" x14ac:dyDescent="0.35">
      <c r="A132" s="1">
        <v>41100</v>
      </c>
      <c r="B132">
        <v>25.604845999999998</v>
      </c>
      <c r="C132" s="3">
        <f t="shared" ref="C132:C195" si="2">LN(B131)-LN(B132)</f>
        <v>3.4616264911222494E-3</v>
      </c>
    </row>
    <row r="133" spans="1:3" x14ac:dyDescent="0.35">
      <c r="A133" s="1">
        <v>41101</v>
      </c>
      <c r="B133">
        <v>25.399953</v>
      </c>
      <c r="C133" s="3">
        <f t="shared" si="2"/>
        <v>8.0343068170458665E-3</v>
      </c>
    </row>
    <row r="134" spans="1:3" x14ac:dyDescent="0.35">
      <c r="A134" s="1">
        <v>41102</v>
      </c>
      <c r="B134">
        <v>24.942357999999999</v>
      </c>
      <c r="C134" s="3">
        <f t="shared" si="2"/>
        <v>1.8179840933875369E-2</v>
      </c>
    </row>
    <row r="135" spans="1:3" x14ac:dyDescent="0.35">
      <c r="A135" s="1">
        <v>41103</v>
      </c>
      <c r="B135">
        <v>25.297507</v>
      </c>
      <c r="C135" s="3">
        <f t="shared" si="2"/>
        <v>-1.4138370633721475E-2</v>
      </c>
    </row>
    <row r="136" spans="1:3" x14ac:dyDescent="0.35">
      <c r="A136" s="1">
        <v>41106</v>
      </c>
      <c r="B136">
        <v>25.154081000000001</v>
      </c>
      <c r="C136" s="3">
        <f t="shared" si="2"/>
        <v>5.6857035453541371E-3</v>
      </c>
    </row>
    <row r="137" spans="1:3" x14ac:dyDescent="0.35">
      <c r="A137" s="1">
        <v>41107</v>
      </c>
      <c r="B137">
        <v>25.502400000000002</v>
      </c>
      <c r="C137" s="3">
        <f t="shared" si="2"/>
        <v>-1.3752415599081136E-2</v>
      </c>
    </row>
    <row r="138" spans="1:3" x14ac:dyDescent="0.35">
      <c r="A138" s="1">
        <v>41108</v>
      </c>
      <c r="B138">
        <v>26.199038000000002</v>
      </c>
      <c r="C138" s="3">
        <f t="shared" si="2"/>
        <v>-2.6950127153042125E-2</v>
      </c>
    </row>
    <row r="139" spans="1:3" x14ac:dyDescent="0.35">
      <c r="A139" s="1">
        <v>41109</v>
      </c>
      <c r="B139">
        <v>26.267334000000002</v>
      </c>
      <c r="C139" s="3">
        <f t="shared" si="2"/>
        <v>-2.6034214286716484E-3</v>
      </c>
    </row>
    <row r="140" spans="1:3" x14ac:dyDescent="0.35">
      <c r="A140" s="1">
        <v>41110</v>
      </c>
      <c r="B140">
        <v>25.652654999999999</v>
      </c>
      <c r="C140" s="3">
        <f t="shared" si="2"/>
        <v>2.367903893232004E-2</v>
      </c>
    </row>
    <row r="141" spans="1:3" x14ac:dyDescent="0.35">
      <c r="A141" s="1">
        <v>41113</v>
      </c>
      <c r="B141">
        <v>25.058463</v>
      </c>
      <c r="C141" s="3">
        <f t="shared" si="2"/>
        <v>2.343546024633314E-2</v>
      </c>
    </row>
    <row r="142" spans="1:3" x14ac:dyDescent="0.35">
      <c r="A142" s="1">
        <v>41114</v>
      </c>
      <c r="B142">
        <v>24.320848000000002</v>
      </c>
      <c r="C142" s="3">
        <f t="shared" si="2"/>
        <v>2.9877689874582281E-2</v>
      </c>
    </row>
    <row r="143" spans="1:3" x14ac:dyDescent="0.35">
      <c r="A143" s="1">
        <v>41115</v>
      </c>
      <c r="B143">
        <v>24.682825000000001</v>
      </c>
      <c r="C143" s="3">
        <f t="shared" si="2"/>
        <v>-1.4773732729392197E-2</v>
      </c>
    </row>
    <row r="144" spans="1:3" x14ac:dyDescent="0.35">
      <c r="A144" s="1">
        <v>41116</v>
      </c>
      <c r="B144">
        <v>25.003826</v>
      </c>
      <c r="C144" s="3">
        <f t="shared" si="2"/>
        <v>-1.2921195518252659E-2</v>
      </c>
    </row>
    <row r="145" spans="1:3" x14ac:dyDescent="0.35">
      <c r="A145" s="1">
        <v>41117</v>
      </c>
      <c r="B145">
        <v>25.912185999999998</v>
      </c>
      <c r="C145" s="3">
        <f t="shared" si="2"/>
        <v>-3.5684506825892637E-2</v>
      </c>
    </row>
    <row r="146" spans="1:3" x14ac:dyDescent="0.35">
      <c r="A146" s="1">
        <v>41120</v>
      </c>
      <c r="B146">
        <v>26.076101999999999</v>
      </c>
      <c r="C146" s="3">
        <f t="shared" si="2"/>
        <v>-6.3059027128651302E-3</v>
      </c>
    </row>
    <row r="147" spans="1:3" x14ac:dyDescent="0.35">
      <c r="A147" s="1">
        <v>41121</v>
      </c>
      <c r="B147">
        <v>26.151229000000001</v>
      </c>
      <c r="C147" s="3">
        <f t="shared" si="2"/>
        <v>-2.8769247969782086E-3</v>
      </c>
    </row>
    <row r="148" spans="1:3" x14ac:dyDescent="0.35">
      <c r="A148" s="1">
        <v>41122</v>
      </c>
      <c r="B148">
        <v>26.076101999999999</v>
      </c>
      <c r="C148" s="3">
        <f t="shared" si="2"/>
        <v>2.8769247969782086E-3</v>
      </c>
    </row>
    <row r="149" spans="1:3" x14ac:dyDescent="0.35">
      <c r="A149" s="1">
        <v>41123</v>
      </c>
      <c r="B149">
        <v>25.782420999999999</v>
      </c>
      <c r="C149" s="3">
        <f t="shared" si="2"/>
        <v>1.1326359588001544E-2</v>
      </c>
    </row>
    <row r="150" spans="1:3" x14ac:dyDescent="0.35">
      <c r="A150" s="1">
        <v>41124</v>
      </c>
      <c r="B150">
        <v>26.711271</v>
      </c>
      <c r="C150" s="3">
        <f t="shared" si="2"/>
        <v>-3.5392708054292399E-2</v>
      </c>
    </row>
    <row r="151" spans="1:3" x14ac:dyDescent="0.35">
      <c r="A151" s="1">
        <v>41127</v>
      </c>
      <c r="B151">
        <v>26.793227999999999</v>
      </c>
      <c r="C151" s="3">
        <f t="shared" si="2"/>
        <v>-3.0635578551940768E-3</v>
      </c>
    </row>
    <row r="152" spans="1:3" x14ac:dyDescent="0.35">
      <c r="A152" s="1">
        <v>41128</v>
      </c>
      <c r="B152">
        <v>27.489865999999999</v>
      </c>
      <c r="C152" s="3">
        <f t="shared" si="2"/>
        <v>-2.5668258646438513E-2</v>
      </c>
    </row>
    <row r="153" spans="1:3" x14ac:dyDescent="0.35">
      <c r="A153" s="1">
        <v>41129</v>
      </c>
      <c r="B153">
        <v>27.769886</v>
      </c>
      <c r="C153" s="3">
        <f t="shared" si="2"/>
        <v>-1.0134768495384527E-2</v>
      </c>
    </row>
    <row r="154" spans="1:3" x14ac:dyDescent="0.35">
      <c r="A154" s="1">
        <v>41130</v>
      </c>
      <c r="B154">
        <v>27.865504000000001</v>
      </c>
      <c r="C154" s="3">
        <f t="shared" si="2"/>
        <v>-3.4373119032604649E-3</v>
      </c>
    </row>
    <row r="155" spans="1:3" x14ac:dyDescent="0.35">
      <c r="A155" s="1">
        <v>41131</v>
      </c>
      <c r="B155">
        <v>27.681100000000001</v>
      </c>
      <c r="C155" s="3">
        <f t="shared" si="2"/>
        <v>6.6396382198470327E-3</v>
      </c>
    </row>
    <row r="156" spans="1:3" x14ac:dyDescent="0.35">
      <c r="A156" s="1">
        <v>41134</v>
      </c>
      <c r="B156">
        <v>27.578654</v>
      </c>
      <c r="C156" s="3">
        <f t="shared" si="2"/>
        <v>3.7078021508096803E-3</v>
      </c>
    </row>
    <row r="157" spans="1:3" x14ac:dyDescent="0.35">
      <c r="A157" s="1">
        <v>41135</v>
      </c>
      <c r="B157">
        <v>27.653780999999999</v>
      </c>
      <c r="C157" s="3">
        <f t="shared" si="2"/>
        <v>-2.7203959532755562E-3</v>
      </c>
    </row>
    <row r="158" spans="1:3" x14ac:dyDescent="0.35">
      <c r="A158" s="1">
        <v>41136</v>
      </c>
      <c r="B158">
        <v>27.64695</v>
      </c>
      <c r="C158" s="3">
        <f t="shared" si="2"/>
        <v>2.4704917679096994E-4</v>
      </c>
    </row>
    <row r="159" spans="1:3" x14ac:dyDescent="0.35">
      <c r="A159" s="1">
        <v>41137</v>
      </c>
      <c r="B159">
        <v>25.372634000000001</v>
      </c>
      <c r="C159" s="3">
        <f t="shared" si="2"/>
        <v>8.5844222834535078E-2</v>
      </c>
    </row>
    <row r="160" spans="1:3" x14ac:dyDescent="0.35">
      <c r="A160" s="1">
        <v>41138</v>
      </c>
      <c r="B160">
        <v>25.420442999999999</v>
      </c>
      <c r="C160" s="3">
        <f t="shared" si="2"/>
        <v>-1.8825011967216199E-3</v>
      </c>
    </row>
    <row r="161" spans="1:3" x14ac:dyDescent="0.35">
      <c r="A161" s="1">
        <v>41141</v>
      </c>
      <c r="B161">
        <v>25.051634</v>
      </c>
      <c r="C161" s="3">
        <f t="shared" si="2"/>
        <v>1.4614637887677251E-2</v>
      </c>
    </row>
    <row r="162" spans="1:3" x14ac:dyDescent="0.35">
      <c r="A162" s="1">
        <v>41142</v>
      </c>
      <c r="B162">
        <v>25.358974</v>
      </c>
      <c r="C162" s="3">
        <f t="shared" si="2"/>
        <v>-1.219361639291483E-2</v>
      </c>
    </row>
    <row r="163" spans="1:3" x14ac:dyDescent="0.35">
      <c r="A163" s="1">
        <v>41143</v>
      </c>
      <c r="B163">
        <v>25.584357000000001</v>
      </c>
      <c r="C163" s="3">
        <f t="shared" si="2"/>
        <v>-8.8484386906602097E-3</v>
      </c>
    </row>
    <row r="164" spans="1:3" x14ac:dyDescent="0.35">
      <c r="A164" s="1">
        <v>41144</v>
      </c>
      <c r="B164">
        <v>25.591186</v>
      </c>
      <c r="C164" s="3">
        <f t="shared" si="2"/>
        <v>-2.668852987270931E-4</v>
      </c>
    </row>
    <row r="165" spans="1:3" x14ac:dyDescent="0.35">
      <c r="A165" s="1">
        <v>41145</v>
      </c>
      <c r="B165">
        <v>25.850719000000002</v>
      </c>
      <c r="C165" s="3">
        <f t="shared" si="2"/>
        <v>-1.009041955423351E-2</v>
      </c>
    </row>
    <row r="166" spans="1:3" x14ac:dyDescent="0.35">
      <c r="A166" s="1">
        <v>41148</v>
      </c>
      <c r="B166">
        <v>25.570698</v>
      </c>
      <c r="C166" s="3">
        <f t="shared" si="2"/>
        <v>1.0891328336059658E-2</v>
      </c>
    </row>
    <row r="167" spans="1:3" x14ac:dyDescent="0.35">
      <c r="A167" s="1">
        <v>41149</v>
      </c>
      <c r="B167">
        <v>25.236038000000001</v>
      </c>
      <c r="C167" s="3">
        <f t="shared" si="2"/>
        <v>1.3174034252098732E-2</v>
      </c>
    </row>
    <row r="168" spans="1:3" x14ac:dyDescent="0.35">
      <c r="A168" s="1">
        <v>41150</v>
      </c>
      <c r="B168">
        <v>25.379463999999999</v>
      </c>
      <c r="C168" s="3">
        <f t="shared" si="2"/>
        <v>-5.6672907790855653E-3</v>
      </c>
    </row>
    <row r="169" spans="1:3" x14ac:dyDescent="0.35">
      <c r="A169" s="1">
        <v>41151</v>
      </c>
      <c r="B169">
        <v>25.297507</v>
      </c>
      <c r="C169" s="3">
        <f t="shared" si="2"/>
        <v>3.2344897429763542E-3</v>
      </c>
    </row>
    <row r="170" spans="1:3" x14ac:dyDescent="0.35">
      <c r="A170" s="1">
        <v>41152</v>
      </c>
      <c r="B170">
        <v>25.379463999999999</v>
      </c>
      <c r="C170" s="3">
        <f t="shared" si="2"/>
        <v>-3.2344897429763542E-3</v>
      </c>
    </row>
    <row r="171" spans="1:3" x14ac:dyDescent="0.35">
      <c r="A171" s="1">
        <v>41156</v>
      </c>
      <c r="B171">
        <v>25.304335999999999</v>
      </c>
      <c r="C171" s="3">
        <f t="shared" si="2"/>
        <v>2.9645786236738303E-3</v>
      </c>
    </row>
    <row r="172" spans="1:3" x14ac:dyDescent="0.35">
      <c r="A172" s="1">
        <v>41157</v>
      </c>
      <c r="B172">
        <v>25.092614000000001</v>
      </c>
      <c r="C172" s="3">
        <f t="shared" si="2"/>
        <v>8.4022245625323677E-3</v>
      </c>
    </row>
    <row r="173" spans="1:3" x14ac:dyDescent="0.35">
      <c r="A173" s="1">
        <v>41158</v>
      </c>
      <c r="B173">
        <v>25.598016999999999</v>
      </c>
      <c r="C173" s="3">
        <f t="shared" si="2"/>
        <v>-1.9941347662068676E-2</v>
      </c>
    </row>
    <row r="174" spans="1:3" x14ac:dyDescent="0.35">
      <c r="A174" s="1">
        <v>41159</v>
      </c>
      <c r="B174">
        <v>26.240015</v>
      </c>
      <c r="C174" s="3">
        <f t="shared" si="2"/>
        <v>-2.47706481743033E-2</v>
      </c>
    </row>
    <row r="175" spans="1:3" x14ac:dyDescent="0.35">
      <c r="A175" s="1">
        <v>41162</v>
      </c>
      <c r="B175">
        <v>26.130739999999999</v>
      </c>
      <c r="C175" s="3">
        <f t="shared" si="2"/>
        <v>4.1731366517794299E-3</v>
      </c>
    </row>
    <row r="176" spans="1:3" x14ac:dyDescent="0.35">
      <c r="A176" s="1">
        <v>41163</v>
      </c>
      <c r="B176">
        <v>25.837057999999999</v>
      </c>
      <c r="C176" s="3">
        <f t="shared" si="2"/>
        <v>1.1302581126964473E-2</v>
      </c>
    </row>
    <row r="177" spans="1:3" x14ac:dyDescent="0.35">
      <c r="A177" s="1">
        <v>41164</v>
      </c>
      <c r="B177">
        <v>25.604845999999998</v>
      </c>
      <c r="C177" s="3">
        <f t="shared" si="2"/>
        <v>9.0281874971984699E-3</v>
      </c>
    </row>
    <row r="178" spans="1:3" x14ac:dyDescent="0.35">
      <c r="A178" s="1">
        <v>41165</v>
      </c>
      <c r="B178">
        <v>26.212696000000001</v>
      </c>
      <c r="C178" s="3">
        <f t="shared" si="2"/>
        <v>-2.3462243102552183E-2</v>
      </c>
    </row>
    <row r="179" spans="1:3" x14ac:dyDescent="0.35">
      <c r="A179" s="1">
        <v>41166</v>
      </c>
      <c r="B179">
        <v>27.134716999999998</v>
      </c>
      <c r="C179" s="3">
        <f t="shared" si="2"/>
        <v>-3.457010457749865E-2</v>
      </c>
    </row>
    <row r="180" spans="1:3" x14ac:dyDescent="0.35">
      <c r="A180" s="1">
        <v>41169</v>
      </c>
      <c r="B180">
        <v>27.066419</v>
      </c>
      <c r="C180" s="3">
        <f t="shared" si="2"/>
        <v>2.5201699148214018E-3</v>
      </c>
    </row>
    <row r="181" spans="1:3" x14ac:dyDescent="0.35">
      <c r="A181" s="1">
        <v>41170</v>
      </c>
      <c r="B181">
        <v>27.011780999999999</v>
      </c>
      <c r="C181" s="3">
        <f t="shared" si="2"/>
        <v>2.0207040393982467E-3</v>
      </c>
    </row>
    <row r="182" spans="1:3" x14ac:dyDescent="0.35">
      <c r="A182" s="1">
        <v>41171</v>
      </c>
      <c r="B182">
        <v>27.237164</v>
      </c>
      <c r="C182" s="3">
        <f t="shared" si="2"/>
        <v>-8.3092600887799684E-3</v>
      </c>
    </row>
    <row r="183" spans="1:3" x14ac:dyDescent="0.35">
      <c r="A183" s="1">
        <v>41172</v>
      </c>
      <c r="B183">
        <v>26.793227999999999</v>
      </c>
      <c r="C183" s="3">
        <f t="shared" si="2"/>
        <v>1.6433195241718046E-2</v>
      </c>
    </row>
    <row r="184" spans="1:3" x14ac:dyDescent="0.35">
      <c r="A184" s="1">
        <v>41173</v>
      </c>
      <c r="B184">
        <v>26.636143000000001</v>
      </c>
      <c r="C184" s="3">
        <f t="shared" si="2"/>
        <v>5.8801161110775269E-3</v>
      </c>
    </row>
    <row r="185" spans="1:3" x14ac:dyDescent="0.35">
      <c r="A185" s="1">
        <v>41176</v>
      </c>
      <c r="B185">
        <v>26.424420999999999</v>
      </c>
      <c r="C185" s="3">
        <f t="shared" si="2"/>
        <v>7.9804324607528621E-3</v>
      </c>
    </row>
    <row r="186" spans="1:3" x14ac:dyDescent="0.35">
      <c r="A186" s="1">
        <v>41177</v>
      </c>
      <c r="B186">
        <v>26.171719</v>
      </c>
      <c r="C186" s="3">
        <f t="shared" si="2"/>
        <v>9.6092201624711215E-3</v>
      </c>
    </row>
    <row r="187" spans="1:3" x14ac:dyDescent="0.35">
      <c r="A187" s="1">
        <v>41178</v>
      </c>
      <c r="B187">
        <v>26.137568999999999</v>
      </c>
      <c r="C187" s="3">
        <f t="shared" si="2"/>
        <v>1.305695648226024E-3</v>
      </c>
    </row>
    <row r="188" spans="1:3" x14ac:dyDescent="0.35">
      <c r="A188" s="1">
        <v>41179</v>
      </c>
      <c r="B188">
        <v>26.349292999999999</v>
      </c>
      <c r="C188" s="3">
        <f t="shared" si="2"/>
        <v>-8.0677388713761289E-3</v>
      </c>
    </row>
    <row r="189" spans="1:3" x14ac:dyDescent="0.35">
      <c r="A189" s="1">
        <v>41180</v>
      </c>
      <c r="B189">
        <v>26.328748999999998</v>
      </c>
      <c r="C189" s="3">
        <f t="shared" si="2"/>
        <v>7.7998347172947291E-4</v>
      </c>
    </row>
    <row r="190" spans="1:3" x14ac:dyDescent="0.35">
      <c r="A190" s="1">
        <v>41183</v>
      </c>
      <c r="B190">
        <v>26.609497999999999</v>
      </c>
      <c r="C190" s="3">
        <f t="shared" si="2"/>
        <v>-1.0606759687200817E-2</v>
      </c>
    </row>
    <row r="191" spans="1:3" x14ac:dyDescent="0.35">
      <c r="A191" s="1">
        <v>41184</v>
      </c>
      <c r="B191">
        <v>26.616347000000001</v>
      </c>
      <c r="C191" s="3">
        <f t="shared" si="2"/>
        <v>-2.5735617866873284E-4</v>
      </c>
    </row>
    <row r="192" spans="1:3" x14ac:dyDescent="0.35">
      <c r="A192" s="1">
        <v>41185</v>
      </c>
      <c r="B192">
        <v>26.691669000000001</v>
      </c>
      <c r="C192" s="3">
        <f t="shared" si="2"/>
        <v>-2.8259183431482704E-3</v>
      </c>
    </row>
    <row r="193" spans="1:3" x14ac:dyDescent="0.35">
      <c r="A193" s="1">
        <v>41186</v>
      </c>
      <c r="B193">
        <v>26.842314999999999</v>
      </c>
      <c r="C193" s="3">
        <f t="shared" si="2"/>
        <v>-5.6280660017398176E-3</v>
      </c>
    </row>
    <row r="194" spans="1:3" x14ac:dyDescent="0.35">
      <c r="A194" s="1">
        <v>41187</v>
      </c>
      <c r="B194">
        <v>26.609497999999999</v>
      </c>
      <c r="C194" s="3">
        <f t="shared" si="2"/>
        <v>8.7113405235568209E-3</v>
      </c>
    </row>
    <row r="195" spans="1:3" x14ac:dyDescent="0.35">
      <c r="A195" s="1">
        <v>41190</v>
      </c>
      <c r="B195">
        <v>26.472548</v>
      </c>
      <c r="C195" s="3">
        <f t="shared" si="2"/>
        <v>5.1599482001285502E-3</v>
      </c>
    </row>
    <row r="196" spans="1:3" x14ac:dyDescent="0.35">
      <c r="A196" s="1">
        <v>41191</v>
      </c>
      <c r="B196">
        <v>26.123324</v>
      </c>
      <c r="C196" s="3">
        <f t="shared" ref="C196:C259" si="3">LN(B195)-LN(B196)</f>
        <v>1.3279716406179976E-2</v>
      </c>
    </row>
    <row r="197" spans="1:3" x14ac:dyDescent="0.35">
      <c r="A197" s="1">
        <v>41192</v>
      </c>
      <c r="B197">
        <v>25.616606999999998</v>
      </c>
      <c r="C197" s="3">
        <f t="shared" si="3"/>
        <v>1.9587703015998326E-2</v>
      </c>
    </row>
    <row r="198" spans="1:3" x14ac:dyDescent="0.35">
      <c r="A198" s="1">
        <v>41193</v>
      </c>
      <c r="B198">
        <v>25.767251999999999</v>
      </c>
      <c r="C198" s="3">
        <f t="shared" si="3"/>
        <v>-5.8635312544437213E-3</v>
      </c>
    </row>
    <row r="199" spans="1:3" x14ac:dyDescent="0.35">
      <c r="A199" s="1">
        <v>41194</v>
      </c>
      <c r="B199">
        <v>25.486504</v>
      </c>
      <c r="C199" s="3">
        <f t="shared" si="3"/>
        <v>1.09553261978661E-2</v>
      </c>
    </row>
    <row r="200" spans="1:3" x14ac:dyDescent="0.35">
      <c r="A200" s="1">
        <v>41197</v>
      </c>
      <c r="B200">
        <v>25.459114</v>
      </c>
      <c r="C200" s="3">
        <f t="shared" si="3"/>
        <v>1.0752643196521028E-3</v>
      </c>
    </row>
    <row r="201" spans="1:3" x14ac:dyDescent="0.35">
      <c r="A201" s="1">
        <v>41198</v>
      </c>
      <c r="B201">
        <v>25.958981999999999</v>
      </c>
      <c r="C201" s="3">
        <f t="shared" si="3"/>
        <v>-1.9443884053382821E-2</v>
      </c>
    </row>
    <row r="202" spans="1:3" x14ac:dyDescent="0.35">
      <c r="A202" s="1">
        <v>41199</v>
      </c>
      <c r="B202">
        <v>26.061696999999999</v>
      </c>
      <c r="C202" s="3">
        <f t="shared" si="3"/>
        <v>-3.9490116414677701E-3</v>
      </c>
    </row>
    <row r="203" spans="1:3" x14ac:dyDescent="0.35">
      <c r="A203" s="1">
        <v>41200</v>
      </c>
      <c r="B203">
        <v>25.089347</v>
      </c>
      <c r="C203" s="3">
        <f t="shared" si="3"/>
        <v>3.8023354798466524E-2</v>
      </c>
    </row>
    <row r="204" spans="1:3" x14ac:dyDescent="0.35">
      <c r="A204" s="1">
        <v>41201</v>
      </c>
      <c r="B204">
        <v>24.479917</v>
      </c>
      <c r="C204" s="3">
        <f t="shared" si="3"/>
        <v>2.4590266618838008E-2</v>
      </c>
    </row>
    <row r="205" spans="1:3" x14ac:dyDescent="0.35">
      <c r="A205" s="1">
        <v>41204</v>
      </c>
      <c r="B205">
        <v>24.651105999999999</v>
      </c>
      <c r="C205" s="3">
        <f t="shared" si="3"/>
        <v>-6.9687005208098896E-3</v>
      </c>
    </row>
    <row r="206" spans="1:3" x14ac:dyDescent="0.35">
      <c r="A206" s="1">
        <v>41205</v>
      </c>
      <c r="B206">
        <v>24.315576</v>
      </c>
      <c r="C206" s="3">
        <f t="shared" si="3"/>
        <v>1.3704634980330255E-2</v>
      </c>
    </row>
    <row r="207" spans="1:3" x14ac:dyDescent="0.35">
      <c r="A207" s="1">
        <v>41206</v>
      </c>
      <c r="B207">
        <v>24.548390999999999</v>
      </c>
      <c r="C207" s="3">
        <f t="shared" si="3"/>
        <v>-9.5291797218592933E-3</v>
      </c>
    </row>
    <row r="208" spans="1:3" x14ac:dyDescent="0.35">
      <c r="A208" s="1">
        <v>41207</v>
      </c>
      <c r="B208">
        <v>24.726429</v>
      </c>
      <c r="C208" s="3">
        <f t="shared" si="3"/>
        <v>-7.2263592141110777E-3</v>
      </c>
    </row>
    <row r="209" spans="1:3" x14ac:dyDescent="0.35">
      <c r="A209" s="1">
        <v>41208</v>
      </c>
      <c r="B209">
        <v>24.610019999999999</v>
      </c>
      <c r="C209" s="3">
        <f t="shared" si="3"/>
        <v>4.7189945115442278E-3</v>
      </c>
    </row>
    <row r="210" spans="1:3" x14ac:dyDescent="0.35">
      <c r="A210" s="1">
        <v>41213</v>
      </c>
      <c r="B210">
        <v>24.644257</v>
      </c>
      <c r="C210" s="3">
        <f t="shared" si="3"/>
        <v>-1.3902145194069071E-3</v>
      </c>
    </row>
    <row r="211" spans="1:3" x14ac:dyDescent="0.35">
      <c r="A211" s="1">
        <v>41214</v>
      </c>
      <c r="B211">
        <v>25.404332</v>
      </c>
      <c r="C211" s="3">
        <f t="shared" si="3"/>
        <v>-3.0375819063579446E-2</v>
      </c>
    </row>
    <row r="212" spans="1:3" x14ac:dyDescent="0.35">
      <c r="A212" s="1">
        <v>41215</v>
      </c>
      <c r="B212">
        <v>25.335858000000002</v>
      </c>
      <c r="C212" s="3">
        <f t="shared" si="3"/>
        <v>2.6990061159537504E-3</v>
      </c>
    </row>
    <row r="213" spans="1:3" x14ac:dyDescent="0.35">
      <c r="A213" s="1">
        <v>41218</v>
      </c>
      <c r="B213">
        <v>25.753556</v>
      </c>
      <c r="C213" s="3">
        <f t="shared" si="3"/>
        <v>-1.6352010115158411E-2</v>
      </c>
    </row>
    <row r="214" spans="1:3" x14ac:dyDescent="0.35">
      <c r="A214" s="1">
        <v>41219</v>
      </c>
      <c r="B214">
        <v>26.212342</v>
      </c>
      <c r="C214" s="3">
        <f t="shared" si="3"/>
        <v>-1.765765388871321E-2</v>
      </c>
    </row>
    <row r="215" spans="1:3" x14ac:dyDescent="0.35">
      <c r="A215" s="1">
        <v>41220</v>
      </c>
      <c r="B215">
        <v>25.733014000000001</v>
      </c>
      <c r="C215" s="3">
        <f t="shared" si="3"/>
        <v>1.8455609592112232E-2</v>
      </c>
    </row>
    <row r="216" spans="1:3" x14ac:dyDescent="0.35">
      <c r="A216" s="1">
        <v>41221</v>
      </c>
      <c r="B216">
        <v>25.253686999999999</v>
      </c>
      <c r="C216" s="3">
        <f t="shared" si="3"/>
        <v>1.8802594095704173E-2</v>
      </c>
    </row>
    <row r="217" spans="1:3" x14ac:dyDescent="0.35">
      <c r="A217" s="1">
        <v>41222</v>
      </c>
      <c r="B217">
        <v>25.274228999999998</v>
      </c>
      <c r="C217" s="3">
        <f t="shared" si="3"/>
        <v>-8.1309512673088946E-4</v>
      </c>
    </row>
    <row r="218" spans="1:3" x14ac:dyDescent="0.35">
      <c r="A218" s="1">
        <v>41225</v>
      </c>
      <c r="B218">
        <v>25.212603000000001</v>
      </c>
      <c r="C218" s="3">
        <f t="shared" si="3"/>
        <v>2.4412714430797067E-3</v>
      </c>
    </row>
    <row r="219" spans="1:3" x14ac:dyDescent="0.35">
      <c r="A219" s="1">
        <v>41226</v>
      </c>
      <c r="B219">
        <v>24.877074</v>
      </c>
      <c r="C219" s="3">
        <f t="shared" si="3"/>
        <v>1.339733209372751E-2</v>
      </c>
    </row>
    <row r="220" spans="1:3" x14ac:dyDescent="0.35">
      <c r="A220" s="1">
        <v>41227</v>
      </c>
      <c r="B220">
        <v>24.746970000000001</v>
      </c>
      <c r="C220" s="3">
        <f t="shared" si="3"/>
        <v>5.2435991756034639E-3</v>
      </c>
    </row>
    <row r="221" spans="1:3" x14ac:dyDescent="0.35">
      <c r="A221" s="1">
        <v>41228</v>
      </c>
      <c r="B221">
        <v>24.479917</v>
      </c>
      <c r="C221" s="3">
        <f t="shared" si="3"/>
        <v>1.0849990162313805E-2</v>
      </c>
    </row>
    <row r="222" spans="1:3" x14ac:dyDescent="0.35">
      <c r="A222" s="1">
        <v>41229</v>
      </c>
      <c r="B222">
        <v>24.521000999999998</v>
      </c>
      <c r="C222" s="3">
        <f t="shared" si="3"/>
        <v>-1.6768669365312405E-3</v>
      </c>
    </row>
    <row r="223" spans="1:3" x14ac:dyDescent="0.35">
      <c r="A223" s="1">
        <v>41232</v>
      </c>
      <c r="B223">
        <v>25.685082000000001</v>
      </c>
      <c r="C223" s="3">
        <f t="shared" si="3"/>
        <v>-4.6380422386921971E-2</v>
      </c>
    </row>
    <row r="224" spans="1:3" x14ac:dyDescent="0.35">
      <c r="A224" s="1">
        <v>41233</v>
      </c>
      <c r="B224">
        <v>24.842835000000001</v>
      </c>
      <c r="C224" s="3">
        <f t="shared" si="3"/>
        <v>3.3340975451277011E-2</v>
      </c>
    </row>
    <row r="225" spans="1:3" x14ac:dyDescent="0.35">
      <c r="A225" s="1">
        <v>41234</v>
      </c>
      <c r="B225">
        <v>24.541543999999998</v>
      </c>
      <c r="C225" s="3">
        <f t="shared" si="3"/>
        <v>1.2202025998735877E-2</v>
      </c>
    </row>
    <row r="226" spans="1:3" x14ac:dyDescent="0.35">
      <c r="A226" s="1">
        <v>41236</v>
      </c>
      <c r="B226">
        <v>25.253686999999999</v>
      </c>
      <c r="C226" s="3">
        <f t="shared" si="3"/>
        <v>-2.8604809874553272E-2</v>
      </c>
    </row>
    <row r="227" spans="1:3" x14ac:dyDescent="0.35">
      <c r="A227" s="1">
        <v>41239</v>
      </c>
      <c r="B227">
        <v>25.657691</v>
      </c>
      <c r="C227" s="3">
        <f t="shared" si="3"/>
        <v>-1.5871205863619231E-2</v>
      </c>
    </row>
    <row r="228" spans="1:3" x14ac:dyDescent="0.35">
      <c r="A228" s="1">
        <v>41240</v>
      </c>
      <c r="B228">
        <v>25.568674000000001</v>
      </c>
      <c r="C228" s="3">
        <f t="shared" si="3"/>
        <v>3.4754404143519935E-3</v>
      </c>
    </row>
    <row r="229" spans="1:3" x14ac:dyDescent="0.35">
      <c r="A229" s="1">
        <v>41241</v>
      </c>
      <c r="B229">
        <v>26.000067999999999</v>
      </c>
      <c r="C229" s="3">
        <f t="shared" si="3"/>
        <v>-1.6731223089914593E-2</v>
      </c>
    </row>
    <row r="230" spans="1:3" x14ac:dyDescent="0.35">
      <c r="A230" s="1">
        <v>41242</v>
      </c>
      <c r="B230">
        <v>26.253426000000001</v>
      </c>
      <c r="C230" s="3">
        <f t="shared" si="3"/>
        <v>-9.6973414044212447E-3</v>
      </c>
    </row>
    <row r="231" spans="1:3" x14ac:dyDescent="0.35">
      <c r="A231" s="1">
        <v>41243</v>
      </c>
      <c r="B231">
        <v>26.219189</v>
      </c>
      <c r="C231" s="3">
        <f t="shared" si="3"/>
        <v>1.3049475372430841E-3</v>
      </c>
    </row>
    <row r="232" spans="1:3" x14ac:dyDescent="0.35">
      <c r="A232" s="1">
        <v>41246</v>
      </c>
      <c r="B232">
        <v>25.965831000000001</v>
      </c>
      <c r="C232" s="3">
        <f t="shared" si="3"/>
        <v>9.710065864104056E-3</v>
      </c>
    </row>
    <row r="233" spans="1:3" x14ac:dyDescent="0.35">
      <c r="A233" s="1">
        <v>41247</v>
      </c>
      <c r="B233">
        <v>26.109628000000001</v>
      </c>
      <c r="C233" s="3">
        <f t="shared" si="3"/>
        <v>-5.5226537890069594E-3</v>
      </c>
    </row>
    <row r="234" spans="1:3" x14ac:dyDescent="0.35">
      <c r="A234" s="1">
        <v>41248</v>
      </c>
      <c r="B234">
        <v>26.472548</v>
      </c>
      <c r="C234" s="3">
        <f t="shared" si="3"/>
        <v>-1.3804136328450234E-2</v>
      </c>
    </row>
    <row r="235" spans="1:3" x14ac:dyDescent="0.35">
      <c r="A235" s="1">
        <v>41249</v>
      </c>
      <c r="B235">
        <v>26.239732</v>
      </c>
      <c r="C235" s="3">
        <f t="shared" si="3"/>
        <v>8.8335209141119364E-3</v>
      </c>
    </row>
    <row r="236" spans="1:3" x14ac:dyDescent="0.35">
      <c r="A236" s="1">
        <v>41250</v>
      </c>
      <c r="B236">
        <v>25.890508000000001</v>
      </c>
      <c r="C236" s="3">
        <f t="shared" si="3"/>
        <v>1.3398335562675889E-2</v>
      </c>
    </row>
    <row r="237" spans="1:3" x14ac:dyDescent="0.35">
      <c r="A237" s="1">
        <v>41253</v>
      </c>
      <c r="B237">
        <v>26.404071999999999</v>
      </c>
      <c r="C237" s="3">
        <f t="shared" si="3"/>
        <v>-1.9641825635952515E-2</v>
      </c>
    </row>
    <row r="238" spans="1:3" x14ac:dyDescent="0.35">
      <c r="A238" s="1">
        <v>41254</v>
      </c>
      <c r="B238">
        <v>27.18469</v>
      </c>
      <c r="C238" s="3">
        <f t="shared" si="3"/>
        <v>-2.9135706503057968E-2</v>
      </c>
    </row>
    <row r="239" spans="1:3" x14ac:dyDescent="0.35">
      <c r="A239" s="1">
        <v>41255</v>
      </c>
      <c r="B239">
        <v>27.739339999999999</v>
      </c>
      <c r="C239" s="3">
        <f t="shared" si="3"/>
        <v>-2.0197675060605214E-2</v>
      </c>
    </row>
    <row r="240" spans="1:3" x14ac:dyDescent="0.35">
      <c r="A240" s="1">
        <v>41256</v>
      </c>
      <c r="B240">
        <v>27.253166</v>
      </c>
      <c r="C240" s="3">
        <f t="shared" si="3"/>
        <v>1.7681924399323368E-2</v>
      </c>
    </row>
    <row r="241" spans="1:3" x14ac:dyDescent="0.35">
      <c r="A241" s="1">
        <v>41257</v>
      </c>
      <c r="B241">
        <v>27.287403000000001</v>
      </c>
      <c r="C241" s="3">
        <f t="shared" si="3"/>
        <v>-1.2554692818493862E-3</v>
      </c>
    </row>
    <row r="242" spans="1:3" x14ac:dyDescent="0.35">
      <c r="A242" s="1">
        <v>41260</v>
      </c>
      <c r="B242">
        <v>27.896833000000001</v>
      </c>
      <c r="C242" s="3">
        <f t="shared" si="3"/>
        <v>-2.2088002710918264E-2</v>
      </c>
    </row>
    <row r="243" spans="1:3" x14ac:dyDescent="0.35">
      <c r="A243" s="1">
        <v>41261</v>
      </c>
      <c r="B243">
        <v>28.341923000000001</v>
      </c>
      <c r="C243" s="3">
        <f t="shared" si="3"/>
        <v>-1.5828916743474863E-2</v>
      </c>
    </row>
    <row r="244" spans="1:3" x14ac:dyDescent="0.35">
      <c r="A244" s="1">
        <v>41262</v>
      </c>
      <c r="B244">
        <v>27.794119999999999</v>
      </c>
      <c r="C244" s="3">
        <f t="shared" si="3"/>
        <v>1.9517599049293288E-2</v>
      </c>
    </row>
    <row r="245" spans="1:3" x14ac:dyDescent="0.35">
      <c r="A245" s="1">
        <v>41263</v>
      </c>
      <c r="B245">
        <v>28.321380000000001</v>
      </c>
      <c r="C245" s="3">
        <f t="shared" si="3"/>
        <v>-1.8792508918206163E-2</v>
      </c>
    </row>
    <row r="246" spans="1:3" x14ac:dyDescent="0.35">
      <c r="A246" s="1">
        <v>41264</v>
      </c>
      <c r="B246">
        <v>28.109107000000002</v>
      </c>
      <c r="C246" s="3">
        <f t="shared" si="3"/>
        <v>7.523380092116394E-3</v>
      </c>
    </row>
    <row r="247" spans="1:3" x14ac:dyDescent="0.35">
      <c r="A247" s="1">
        <v>41267</v>
      </c>
      <c r="B247">
        <v>28.122800999999999</v>
      </c>
      <c r="C247" s="3">
        <f t="shared" si="3"/>
        <v>-4.870544414288247E-4</v>
      </c>
    </row>
    <row r="248" spans="1:3" x14ac:dyDescent="0.35">
      <c r="A248" s="1">
        <v>41269</v>
      </c>
      <c r="B248">
        <v>27.999545999999999</v>
      </c>
      <c r="C248" s="3">
        <f t="shared" si="3"/>
        <v>4.3923750431442699E-3</v>
      </c>
    </row>
    <row r="249" spans="1:3" x14ac:dyDescent="0.35">
      <c r="A249" s="1">
        <v>41270</v>
      </c>
      <c r="B249">
        <v>27.896581000000001</v>
      </c>
      <c r="C249" s="3">
        <f t="shared" si="3"/>
        <v>3.6841592428120684E-3</v>
      </c>
    </row>
    <row r="250" spans="1:3" x14ac:dyDescent="0.35">
      <c r="A250" s="1">
        <v>41271</v>
      </c>
      <c r="B250">
        <v>27.340572000000002</v>
      </c>
      <c r="C250" s="3">
        <f t="shared" si="3"/>
        <v>2.0132383711869206E-2</v>
      </c>
    </row>
    <row r="251" spans="1:3" x14ac:dyDescent="0.35">
      <c r="A251" s="1">
        <v>41274</v>
      </c>
      <c r="B251">
        <v>28.102509999999999</v>
      </c>
      <c r="C251" s="3">
        <f t="shared" si="3"/>
        <v>-2.748714339062408E-2</v>
      </c>
    </row>
    <row r="252" spans="1:3" x14ac:dyDescent="0.35">
      <c r="A252" s="1">
        <v>41276</v>
      </c>
      <c r="B252">
        <v>28.747755000000002</v>
      </c>
      <c r="C252" s="3">
        <f t="shared" si="3"/>
        <v>-2.2700781043913043E-2</v>
      </c>
    </row>
    <row r="253" spans="1:3" x14ac:dyDescent="0.35">
      <c r="A253" s="1">
        <v>41277</v>
      </c>
      <c r="B253">
        <v>28.850719999999999</v>
      </c>
      <c r="C253" s="3">
        <f t="shared" si="3"/>
        <v>-3.5752720772470603E-3</v>
      </c>
    </row>
    <row r="254" spans="1:3" x14ac:dyDescent="0.35">
      <c r="A254" s="1">
        <v>41278</v>
      </c>
      <c r="B254">
        <v>29.420459000000001</v>
      </c>
      <c r="C254" s="3">
        <f t="shared" si="3"/>
        <v>-1.9555367367991128E-2</v>
      </c>
    </row>
    <row r="255" spans="1:3" x14ac:dyDescent="0.35">
      <c r="A255" s="1">
        <v>41281</v>
      </c>
      <c r="B255">
        <v>29.207666</v>
      </c>
      <c r="C255" s="3">
        <f t="shared" si="3"/>
        <v>7.2591076184043146E-3</v>
      </c>
    </row>
    <row r="256" spans="1:3" x14ac:dyDescent="0.35">
      <c r="A256" s="1">
        <v>41282</v>
      </c>
      <c r="B256">
        <v>28.974277000000001</v>
      </c>
      <c r="C256" s="3">
        <f t="shared" si="3"/>
        <v>8.022772695528424E-3</v>
      </c>
    </row>
    <row r="257" spans="1:3" x14ac:dyDescent="0.35">
      <c r="A257" s="1">
        <v>41283</v>
      </c>
      <c r="B257">
        <v>29.756810000000002</v>
      </c>
      <c r="C257" s="3">
        <f t="shared" si="3"/>
        <v>-2.6649576990127155E-2</v>
      </c>
    </row>
    <row r="258" spans="1:3" x14ac:dyDescent="0.35">
      <c r="A258" s="1">
        <v>41284</v>
      </c>
      <c r="B258">
        <v>29.976468000000001</v>
      </c>
      <c r="C258" s="3">
        <f t="shared" si="3"/>
        <v>-7.3546605001792997E-3</v>
      </c>
    </row>
    <row r="259" spans="1:3" x14ac:dyDescent="0.35">
      <c r="A259" s="1">
        <v>41285</v>
      </c>
      <c r="B259">
        <v>29.811726</v>
      </c>
      <c r="C259" s="3">
        <f t="shared" si="3"/>
        <v>5.5108678121209564E-3</v>
      </c>
    </row>
    <row r="260" spans="1:3" x14ac:dyDescent="0.35">
      <c r="A260" s="1">
        <v>41288</v>
      </c>
      <c r="B260">
        <v>29.887231</v>
      </c>
      <c r="C260" s="3">
        <f t="shared" ref="C260:C323" si="4">LN(B259)-LN(B260)</f>
        <v>-2.5295262783204819E-3</v>
      </c>
    </row>
    <row r="261" spans="1:3" x14ac:dyDescent="0.35">
      <c r="A261" s="1">
        <v>41289</v>
      </c>
      <c r="B261">
        <v>29.681301999999999</v>
      </c>
      <c r="C261" s="3">
        <f t="shared" si="4"/>
        <v>6.9140470641650964E-3</v>
      </c>
    </row>
    <row r="262" spans="1:3" x14ac:dyDescent="0.35">
      <c r="A262" s="1">
        <v>41290</v>
      </c>
      <c r="B262">
        <v>29.550879999999999</v>
      </c>
      <c r="C262" s="3">
        <f t="shared" si="4"/>
        <v>4.4037618190069239E-3</v>
      </c>
    </row>
    <row r="263" spans="1:3" x14ac:dyDescent="0.35">
      <c r="A263" s="1">
        <v>41291</v>
      </c>
      <c r="B263">
        <v>30.113754</v>
      </c>
      <c r="C263" s="3">
        <f t="shared" si="4"/>
        <v>-1.8868487466993766E-2</v>
      </c>
    </row>
    <row r="264" spans="1:3" x14ac:dyDescent="0.35">
      <c r="A264" s="1">
        <v>41292</v>
      </c>
      <c r="B264">
        <v>30.305955000000001</v>
      </c>
      <c r="C264" s="3">
        <f t="shared" si="4"/>
        <v>-6.3622169488581903E-3</v>
      </c>
    </row>
    <row r="265" spans="1:3" x14ac:dyDescent="0.35">
      <c r="A265" s="1">
        <v>41296</v>
      </c>
      <c r="B265">
        <v>30.642306000000001</v>
      </c>
      <c r="C265" s="3">
        <f t="shared" si="4"/>
        <v>-1.1037375278638351E-2</v>
      </c>
    </row>
    <row r="266" spans="1:3" x14ac:dyDescent="0.35">
      <c r="A266" s="1">
        <v>41297</v>
      </c>
      <c r="B266">
        <v>30.408919999999998</v>
      </c>
      <c r="C266" s="3">
        <f t="shared" si="4"/>
        <v>7.6456167117529006E-3</v>
      </c>
    </row>
    <row r="267" spans="1:3" x14ac:dyDescent="0.35">
      <c r="A267" s="1">
        <v>41298</v>
      </c>
      <c r="B267">
        <v>30.656036</v>
      </c>
      <c r="C267" s="3">
        <f t="shared" si="4"/>
        <v>-8.0935896839942068E-3</v>
      </c>
    </row>
    <row r="268" spans="1:3" x14ac:dyDescent="0.35">
      <c r="A268" s="1">
        <v>41299</v>
      </c>
      <c r="B268">
        <v>31.088488999999999</v>
      </c>
      <c r="C268" s="3">
        <f t="shared" si="4"/>
        <v>-1.4008045944058356E-2</v>
      </c>
    </row>
    <row r="269" spans="1:3" x14ac:dyDescent="0.35">
      <c r="A269" s="1">
        <v>41302</v>
      </c>
      <c r="B269">
        <v>31.012979999999999</v>
      </c>
      <c r="C269" s="3">
        <f t="shared" si="4"/>
        <v>2.4317955251920154E-3</v>
      </c>
    </row>
    <row r="270" spans="1:3" x14ac:dyDescent="0.35">
      <c r="A270" s="1">
        <v>41303</v>
      </c>
      <c r="B270">
        <v>30.642306000000001</v>
      </c>
      <c r="C270" s="3">
        <f t="shared" si="4"/>
        <v>1.2024223391107647E-2</v>
      </c>
    </row>
    <row r="271" spans="1:3" x14ac:dyDescent="0.35">
      <c r="A271" s="1">
        <v>41304</v>
      </c>
      <c r="B271">
        <v>30.477564000000001</v>
      </c>
      <c r="C271" s="3">
        <f t="shared" si="4"/>
        <v>5.3907967722932604E-3</v>
      </c>
    </row>
    <row r="272" spans="1:3" x14ac:dyDescent="0.35">
      <c r="A272" s="1">
        <v>41305</v>
      </c>
      <c r="B272">
        <v>30.738409000000001</v>
      </c>
      <c r="C272" s="3">
        <f t="shared" si="4"/>
        <v>-8.5221737374627793E-3</v>
      </c>
    </row>
    <row r="273" spans="1:3" x14ac:dyDescent="0.35">
      <c r="A273" s="1">
        <v>41306</v>
      </c>
      <c r="B273">
        <v>31.088488999999999</v>
      </c>
      <c r="C273" s="3">
        <f t="shared" si="4"/>
        <v>-1.1324641951130143E-2</v>
      </c>
    </row>
    <row r="274" spans="1:3" x14ac:dyDescent="0.35">
      <c r="A274" s="1">
        <v>41309</v>
      </c>
      <c r="B274">
        <v>30.381463</v>
      </c>
      <c r="C274" s="3">
        <f t="shared" si="4"/>
        <v>2.3004969363163319E-2</v>
      </c>
    </row>
    <row r="275" spans="1:3" x14ac:dyDescent="0.35">
      <c r="A275" s="1">
        <v>41310</v>
      </c>
      <c r="B275">
        <v>30.889424000000002</v>
      </c>
      <c r="C275" s="3">
        <f t="shared" si="4"/>
        <v>-1.658120725521206E-2</v>
      </c>
    </row>
    <row r="276" spans="1:3" x14ac:dyDescent="0.35">
      <c r="A276" s="1">
        <v>41311</v>
      </c>
      <c r="B276">
        <v>30.951201999999999</v>
      </c>
      <c r="C276" s="3">
        <f t="shared" si="4"/>
        <v>-1.9979752647065752E-3</v>
      </c>
    </row>
    <row r="277" spans="1:3" x14ac:dyDescent="0.35">
      <c r="A277" s="1">
        <v>41312</v>
      </c>
      <c r="B277">
        <v>30.896287999999998</v>
      </c>
      <c r="C277" s="3">
        <f t="shared" si="4"/>
        <v>1.7757879723361292E-3</v>
      </c>
    </row>
    <row r="278" spans="1:3" x14ac:dyDescent="0.35">
      <c r="A278" s="1">
        <v>41313</v>
      </c>
      <c r="B278">
        <v>30.944337999999998</v>
      </c>
      <c r="C278" s="3">
        <f t="shared" si="4"/>
        <v>-1.5539949310885426E-3</v>
      </c>
    </row>
    <row r="279" spans="1:3" x14ac:dyDescent="0.35">
      <c r="A279" s="1">
        <v>41316</v>
      </c>
      <c r="B279">
        <v>30.614849</v>
      </c>
      <c r="C279" s="3">
        <f t="shared" si="4"/>
        <v>1.0704889473841739E-2</v>
      </c>
    </row>
    <row r="280" spans="1:3" x14ac:dyDescent="0.35">
      <c r="A280" s="1">
        <v>41317</v>
      </c>
      <c r="B280">
        <v>30.628578999999998</v>
      </c>
      <c r="C280" s="3">
        <f t="shared" si="4"/>
        <v>-4.4837464780789205E-4</v>
      </c>
    </row>
    <row r="281" spans="1:3" x14ac:dyDescent="0.35">
      <c r="A281" s="1">
        <v>41318</v>
      </c>
      <c r="B281">
        <v>30.717814000000001</v>
      </c>
      <c r="C281" s="3">
        <f t="shared" si="4"/>
        <v>-2.9092195505975305E-3</v>
      </c>
    </row>
    <row r="282" spans="1:3" x14ac:dyDescent="0.35">
      <c r="A282" s="1">
        <v>41319</v>
      </c>
      <c r="B282">
        <v>30.601120999999999</v>
      </c>
      <c r="C282" s="3">
        <f t="shared" si="4"/>
        <v>3.8061046191382175E-3</v>
      </c>
    </row>
    <row r="283" spans="1:3" x14ac:dyDescent="0.35">
      <c r="A283" s="1">
        <v>41320</v>
      </c>
      <c r="B283">
        <v>29.001735</v>
      </c>
      <c r="C283" s="3">
        <f t="shared" si="4"/>
        <v>5.36809864911727E-2</v>
      </c>
    </row>
    <row r="284" spans="1:3" x14ac:dyDescent="0.35">
      <c r="A284" s="1">
        <v>41324</v>
      </c>
      <c r="B284">
        <v>29.523423000000001</v>
      </c>
      <c r="C284" s="3">
        <f t="shared" si="4"/>
        <v>-1.7828292511447685E-2</v>
      </c>
    </row>
    <row r="285" spans="1:3" x14ac:dyDescent="0.35">
      <c r="A285" s="1">
        <v>41325</v>
      </c>
      <c r="B285">
        <v>28.994871</v>
      </c>
      <c r="C285" s="3">
        <f t="shared" si="4"/>
        <v>1.8064996018961832E-2</v>
      </c>
    </row>
    <row r="286" spans="1:3" x14ac:dyDescent="0.35">
      <c r="A286" s="1">
        <v>41326</v>
      </c>
      <c r="B286">
        <v>28.576149000000001</v>
      </c>
      <c r="C286" s="3">
        <f t="shared" si="4"/>
        <v>1.4546533429339981E-2</v>
      </c>
    </row>
    <row r="287" spans="1:3" x14ac:dyDescent="0.35">
      <c r="A287" s="1">
        <v>41327</v>
      </c>
      <c r="B287">
        <v>28.692841000000001</v>
      </c>
      <c r="C287" s="3">
        <f t="shared" si="4"/>
        <v>-4.0752302946791552E-3</v>
      </c>
    </row>
    <row r="288" spans="1:3" x14ac:dyDescent="0.35">
      <c r="A288" s="1">
        <v>41330</v>
      </c>
      <c r="B288">
        <v>28.342759999999998</v>
      </c>
      <c r="C288" s="3">
        <f t="shared" si="4"/>
        <v>1.2276030770676627E-2</v>
      </c>
    </row>
    <row r="289" spans="1:3" x14ac:dyDescent="0.35">
      <c r="A289" s="1">
        <v>41331</v>
      </c>
      <c r="B289">
        <v>28.123104000000001</v>
      </c>
      <c r="C289" s="3">
        <f t="shared" si="4"/>
        <v>7.7801734513607279E-3</v>
      </c>
    </row>
    <row r="290" spans="1:3" x14ac:dyDescent="0.35">
      <c r="A290" s="1">
        <v>41332</v>
      </c>
      <c r="B290">
        <v>28.64479</v>
      </c>
      <c r="C290" s="3">
        <f t="shared" si="4"/>
        <v>-1.8380131792438359E-2</v>
      </c>
    </row>
    <row r="291" spans="1:3" x14ac:dyDescent="0.35">
      <c r="A291" s="1">
        <v>41333</v>
      </c>
      <c r="B291">
        <v>28.473182000000001</v>
      </c>
      <c r="C291" s="3">
        <f t="shared" si="4"/>
        <v>6.008914894761741E-3</v>
      </c>
    </row>
    <row r="292" spans="1:3" x14ac:dyDescent="0.35">
      <c r="A292" s="1">
        <v>41334</v>
      </c>
      <c r="B292">
        <v>28.782077999999998</v>
      </c>
      <c r="C292" s="3">
        <f t="shared" si="4"/>
        <v>-1.0790239954863168E-2</v>
      </c>
    </row>
    <row r="293" spans="1:3" x14ac:dyDescent="0.35">
      <c r="A293" s="1">
        <v>41337</v>
      </c>
      <c r="B293">
        <v>28.850719999999999</v>
      </c>
      <c r="C293" s="3">
        <f t="shared" si="4"/>
        <v>-2.3820475437297262E-3</v>
      </c>
    </row>
    <row r="294" spans="1:3" x14ac:dyDescent="0.35">
      <c r="A294" s="1">
        <v>41338</v>
      </c>
      <c r="B294">
        <v>29.283173000000001</v>
      </c>
      <c r="C294" s="3">
        <f t="shared" si="4"/>
        <v>-1.4878101392978405E-2</v>
      </c>
    </row>
    <row r="295" spans="1:3" x14ac:dyDescent="0.35">
      <c r="A295" s="1">
        <v>41339</v>
      </c>
      <c r="B295">
        <v>29.681301999999999</v>
      </c>
      <c r="C295" s="3">
        <f t="shared" si="4"/>
        <v>-1.3504234553420869E-2</v>
      </c>
    </row>
    <row r="296" spans="1:3" x14ac:dyDescent="0.35">
      <c r="A296" s="1">
        <v>41340</v>
      </c>
      <c r="B296">
        <v>29.688168000000001</v>
      </c>
      <c r="C296" s="3">
        <f t="shared" si="4"/>
        <v>-2.3129733280802256E-4</v>
      </c>
    </row>
    <row r="297" spans="1:3" x14ac:dyDescent="0.35">
      <c r="A297" s="1">
        <v>41341</v>
      </c>
      <c r="B297">
        <v>29.537153</v>
      </c>
      <c r="C297" s="3">
        <f t="shared" si="4"/>
        <v>5.0996879285745145E-3</v>
      </c>
    </row>
    <row r="298" spans="1:3" x14ac:dyDescent="0.35">
      <c r="A298" s="1">
        <v>41344</v>
      </c>
      <c r="B298">
        <v>29.386137999999999</v>
      </c>
      <c r="C298" s="3">
        <f t="shared" si="4"/>
        <v>5.1258281092487756E-3</v>
      </c>
    </row>
    <row r="299" spans="1:3" x14ac:dyDescent="0.35">
      <c r="A299" s="1">
        <v>41345</v>
      </c>
      <c r="B299">
        <v>29.255714000000001</v>
      </c>
      <c r="C299" s="3">
        <f t="shared" si="4"/>
        <v>4.4481615297176091E-3</v>
      </c>
    </row>
    <row r="300" spans="1:3" x14ac:dyDescent="0.35">
      <c r="A300" s="1">
        <v>41346</v>
      </c>
      <c r="B300">
        <v>29.516559000000001</v>
      </c>
      <c r="C300" s="3">
        <f t="shared" si="4"/>
        <v>-8.8765228705831589E-3</v>
      </c>
    </row>
    <row r="301" spans="1:3" x14ac:dyDescent="0.35">
      <c r="A301" s="1">
        <v>41347</v>
      </c>
      <c r="B301">
        <v>29.736218000000001</v>
      </c>
      <c r="C301" s="3">
        <f t="shared" si="4"/>
        <v>-7.4143362517489209E-3</v>
      </c>
    </row>
    <row r="302" spans="1:3" x14ac:dyDescent="0.35">
      <c r="A302" s="1">
        <v>41348</v>
      </c>
      <c r="B302">
        <v>29.523423000000001</v>
      </c>
      <c r="C302" s="3">
        <f t="shared" si="4"/>
        <v>7.1818158546079758E-3</v>
      </c>
    </row>
    <row r="303" spans="1:3" x14ac:dyDescent="0.35">
      <c r="A303" s="1">
        <v>41351</v>
      </c>
      <c r="B303">
        <v>29.207666</v>
      </c>
      <c r="C303" s="3">
        <f t="shared" si="4"/>
        <v>1.0752739229803687E-2</v>
      </c>
    </row>
    <row r="304" spans="1:3" x14ac:dyDescent="0.35">
      <c r="A304" s="1">
        <v>41352</v>
      </c>
      <c r="B304">
        <v>28.830127999999998</v>
      </c>
      <c r="C304" s="3">
        <f t="shared" si="4"/>
        <v>1.3010257604639364E-2</v>
      </c>
    </row>
    <row r="305" spans="1:3" x14ac:dyDescent="0.35">
      <c r="A305" s="1">
        <v>41353</v>
      </c>
      <c r="B305">
        <v>29.31063</v>
      </c>
      <c r="C305" s="3">
        <f t="shared" si="4"/>
        <v>-1.6529297402235521E-2</v>
      </c>
    </row>
    <row r="306" spans="1:3" x14ac:dyDescent="0.35">
      <c r="A306" s="1">
        <v>41354</v>
      </c>
      <c r="B306">
        <v>28.589876</v>
      </c>
      <c r="C306" s="3">
        <f t="shared" si="4"/>
        <v>2.4897579718340168E-2</v>
      </c>
    </row>
    <row r="307" spans="1:3" x14ac:dyDescent="0.35">
      <c r="A307" s="1">
        <v>41355</v>
      </c>
      <c r="B307">
        <v>28.315303</v>
      </c>
      <c r="C307" s="3">
        <f t="shared" si="4"/>
        <v>9.6502685936190602E-3</v>
      </c>
    </row>
    <row r="308" spans="1:3" x14ac:dyDescent="0.35">
      <c r="A308" s="1">
        <v>41358</v>
      </c>
      <c r="B308">
        <v>28.232932000000002</v>
      </c>
      <c r="C308" s="3">
        <f t="shared" si="4"/>
        <v>2.9133025375296384E-3</v>
      </c>
    </row>
    <row r="309" spans="1:3" x14ac:dyDescent="0.35">
      <c r="A309" s="1">
        <v>41359</v>
      </c>
      <c r="B309">
        <v>28.706569999999999</v>
      </c>
      <c r="C309" s="3">
        <f t="shared" si="4"/>
        <v>-1.6636918415215529E-2</v>
      </c>
    </row>
    <row r="310" spans="1:3" x14ac:dyDescent="0.35">
      <c r="A310" s="1">
        <v>41360</v>
      </c>
      <c r="B310">
        <v>28.891905999999999</v>
      </c>
      <c r="C310" s="3">
        <f t="shared" si="4"/>
        <v>-6.435470259481324E-3</v>
      </c>
    </row>
    <row r="311" spans="1:3" x14ac:dyDescent="0.35">
      <c r="A311" s="1">
        <v>41361</v>
      </c>
      <c r="B311">
        <v>28.891908999999998</v>
      </c>
      <c r="C311" s="3">
        <f t="shared" si="4"/>
        <v>-1.0383530391067097E-7</v>
      </c>
    </row>
    <row r="312" spans="1:3" x14ac:dyDescent="0.35">
      <c r="A312" s="1">
        <v>41365</v>
      </c>
      <c r="B312">
        <v>28.175979000000002</v>
      </c>
      <c r="C312" s="3">
        <f t="shared" si="4"/>
        <v>2.5091784084423807E-2</v>
      </c>
    </row>
    <row r="313" spans="1:3" x14ac:dyDescent="0.35">
      <c r="A313" s="1">
        <v>41366</v>
      </c>
      <c r="B313">
        <v>27.990112</v>
      </c>
      <c r="C313" s="3">
        <f t="shared" si="4"/>
        <v>6.6185014899722283E-3</v>
      </c>
    </row>
    <row r="314" spans="1:3" x14ac:dyDescent="0.35">
      <c r="A314" s="1">
        <v>41367</v>
      </c>
      <c r="B314">
        <v>27.893736000000001</v>
      </c>
      <c r="C314" s="3">
        <f t="shared" si="4"/>
        <v>3.449157457669827E-3</v>
      </c>
    </row>
    <row r="315" spans="1:3" x14ac:dyDescent="0.35">
      <c r="A315" s="1">
        <v>41368</v>
      </c>
      <c r="B315">
        <v>28.506409000000001</v>
      </c>
      <c r="C315" s="3">
        <f t="shared" si="4"/>
        <v>-2.1726791695732661E-2</v>
      </c>
    </row>
    <row r="316" spans="1:3" x14ac:dyDescent="0.35">
      <c r="A316" s="1">
        <v>41369</v>
      </c>
      <c r="B316">
        <v>28.595898999999999</v>
      </c>
      <c r="C316" s="3">
        <f t="shared" si="4"/>
        <v>-3.1343767493545727E-3</v>
      </c>
    </row>
    <row r="317" spans="1:3" x14ac:dyDescent="0.35">
      <c r="A317" s="1">
        <v>41372</v>
      </c>
      <c r="B317">
        <v>28.678505999999999</v>
      </c>
      <c r="C317" s="3">
        <f t="shared" si="4"/>
        <v>-2.8846063885166195E-3</v>
      </c>
    </row>
    <row r="318" spans="1:3" x14ac:dyDescent="0.35">
      <c r="A318" s="1">
        <v>41373</v>
      </c>
      <c r="B318">
        <v>28.671621999999999</v>
      </c>
      <c r="C318" s="3">
        <f t="shared" si="4"/>
        <v>2.4006921250663282E-4</v>
      </c>
    </row>
    <row r="319" spans="1:3" x14ac:dyDescent="0.35">
      <c r="A319" s="1">
        <v>41374</v>
      </c>
      <c r="B319">
        <v>29.091543000000001</v>
      </c>
      <c r="C319" s="3">
        <f t="shared" si="4"/>
        <v>-1.4539660271123633E-2</v>
      </c>
    </row>
    <row r="320" spans="1:3" x14ac:dyDescent="0.35">
      <c r="A320" s="1">
        <v>41375</v>
      </c>
      <c r="B320">
        <v>30.192972999999999</v>
      </c>
      <c r="C320" s="3">
        <f t="shared" si="4"/>
        <v>-3.7161701803944958E-2</v>
      </c>
    </row>
    <row r="321" spans="1:3" x14ac:dyDescent="0.35">
      <c r="A321" s="1">
        <v>41376</v>
      </c>
      <c r="B321">
        <v>30.805644000000001</v>
      </c>
      <c r="C321" s="3">
        <f t="shared" si="4"/>
        <v>-2.00887047582059E-2</v>
      </c>
    </row>
    <row r="322" spans="1:3" x14ac:dyDescent="0.35">
      <c r="A322" s="1">
        <v>41379</v>
      </c>
      <c r="B322">
        <v>29.628491</v>
      </c>
      <c r="C322" s="3">
        <f t="shared" si="4"/>
        <v>3.8961487769945347E-2</v>
      </c>
    </row>
    <row r="323" spans="1:3" x14ac:dyDescent="0.35">
      <c r="A323" s="1">
        <v>41380</v>
      </c>
      <c r="B323">
        <v>29.869427999999999</v>
      </c>
      <c r="C323" s="3">
        <f t="shared" si="4"/>
        <v>-8.0990502209896675E-3</v>
      </c>
    </row>
    <row r="324" spans="1:3" x14ac:dyDescent="0.35">
      <c r="A324" s="1">
        <v>41381</v>
      </c>
      <c r="B324">
        <v>29.043355999999999</v>
      </c>
      <c r="C324" s="3">
        <f t="shared" ref="C324:C387" si="5">LN(B323)-LN(B324)</f>
        <v>2.8045734378387088E-2</v>
      </c>
    </row>
    <row r="325" spans="1:3" x14ac:dyDescent="0.35">
      <c r="A325" s="1">
        <v>41382</v>
      </c>
      <c r="B325">
        <v>28.795532999999999</v>
      </c>
      <c r="C325" s="3">
        <f t="shared" si="5"/>
        <v>8.5694770724593639E-3</v>
      </c>
    </row>
    <row r="326" spans="1:3" x14ac:dyDescent="0.35">
      <c r="A326" s="1">
        <v>41383</v>
      </c>
      <c r="B326">
        <v>28.912561</v>
      </c>
      <c r="C326" s="3">
        <f t="shared" si="5"/>
        <v>-4.0558664240881726E-3</v>
      </c>
    </row>
    <row r="327" spans="1:3" x14ac:dyDescent="0.35">
      <c r="A327" s="1">
        <v>41386</v>
      </c>
      <c r="B327">
        <v>28.809301999999999</v>
      </c>
      <c r="C327" s="3">
        <f t="shared" si="5"/>
        <v>3.5778162652002621E-3</v>
      </c>
    </row>
    <row r="328" spans="1:3" x14ac:dyDescent="0.35">
      <c r="A328" s="1">
        <v>41387</v>
      </c>
      <c r="B328">
        <v>29.332481000000001</v>
      </c>
      <c r="C328" s="3">
        <f t="shared" si="5"/>
        <v>-1.7997147465531604E-2</v>
      </c>
    </row>
    <row r="329" spans="1:3" x14ac:dyDescent="0.35">
      <c r="A329" s="1">
        <v>41388</v>
      </c>
      <c r="B329">
        <v>29.497696000000001</v>
      </c>
      <c r="C329" s="3">
        <f t="shared" si="5"/>
        <v>-5.6166900310050671E-3</v>
      </c>
    </row>
    <row r="330" spans="1:3" x14ac:dyDescent="0.35">
      <c r="A330" s="1">
        <v>41389</v>
      </c>
      <c r="B330">
        <v>29.415087</v>
      </c>
      <c r="C330" s="3">
        <f t="shared" si="5"/>
        <v>2.8044526140615922E-3</v>
      </c>
    </row>
    <row r="331" spans="1:3" x14ac:dyDescent="0.35">
      <c r="A331" s="1">
        <v>41390</v>
      </c>
      <c r="B331">
        <v>28.430685</v>
      </c>
      <c r="C331" s="3">
        <f t="shared" si="5"/>
        <v>3.4038686347435121E-2</v>
      </c>
    </row>
    <row r="332" spans="1:3" x14ac:dyDescent="0.35">
      <c r="A332" s="1">
        <v>41393</v>
      </c>
      <c r="B332">
        <v>28.540828000000001</v>
      </c>
      <c r="C332" s="3">
        <f t="shared" si="5"/>
        <v>-3.8666039016912457E-3</v>
      </c>
    </row>
    <row r="333" spans="1:3" x14ac:dyDescent="0.35">
      <c r="A333" s="1">
        <v>41394</v>
      </c>
      <c r="B333">
        <v>28.527059000000001</v>
      </c>
      <c r="C333" s="3">
        <f t="shared" si="5"/>
        <v>4.8254810160308637E-4</v>
      </c>
    </row>
    <row r="334" spans="1:3" x14ac:dyDescent="0.35">
      <c r="A334" s="1">
        <v>41395</v>
      </c>
      <c r="B334">
        <v>28.437569</v>
      </c>
      <c r="C334" s="3">
        <f t="shared" si="5"/>
        <v>3.1419523575024755E-3</v>
      </c>
    </row>
    <row r="335" spans="1:3" x14ac:dyDescent="0.35">
      <c r="A335" s="1">
        <v>41396</v>
      </c>
      <c r="B335">
        <v>28.554594000000002</v>
      </c>
      <c r="C335" s="3">
        <f t="shared" si="5"/>
        <v>-4.1067107584447093E-3</v>
      </c>
    </row>
    <row r="336" spans="1:3" x14ac:dyDescent="0.35">
      <c r="A336" s="1">
        <v>41397</v>
      </c>
      <c r="B336">
        <v>28.602782000000001</v>
      </c>
      <c r="C336" s="3">
        <f t="shared" si="5"/>
        <v>-1.6861519820983162E-3</v>
      </c>
    </row>
    <row r="337" spans="1:3" x14ac:dyDescent="0.35">
      <c r="A337" s="1">
        <v>41400</v>
      </c>
      <c r="B337">
        <v>28.912561</v>
      </c>
      <c r="C337" s="3">
        <f t="shared" si="5"/>
        <v>-1.0772151547031594E-2</v>
      </c>
    </row>
    <row r="338" spans="1:3" x14ac:dyDescent="0.35">
      <c r="A338" s="1">
        <v>41401</v>
      </c>
      <c r="B338">
        <v>29.187919000000001</v>
      </c>
      <c r="C338" s="3">
        <f t="shared" si="5"/>
        <v>-9.4787534170364118E-3</v>
      </c>
    </row>
    <row r="339" spans="1:3" x14ac:dyDescent="0.35">
      <c r="A339" s="1">
        <v>41402</v>
      </c>
      <c r="B339">
        <v>29.559650999999999</v>
      </c>
      <c r="C339" s="3">
        <f t="shared" si="5"/>
        <v>-1.2655398728577349E-2</v>
      </c>
    </row>
    <row r="340" spans="1:3" x14ac:dyDescent="0.35">
      <c r="A340" s="1">
        <v>41403</v>
      </c>
      <c r="B340">
        <v>29.711096999999999</v>
      </c>
      <c r="C340" s="3">
        <f t="shared" si="5"/>
        <v>-5.1103228725661864E-3</v>
      </c>
    </row>
    <row r="341" spans="1:3" x14ac:dyDescent="0.35">
      <c r="A341" s="1">
        <v>41404</v>
      </c>
      <c r="B341">
        <v>30.034642999999999</v>
      </c>
      <c r="C341" s="3">
        <f t="shared" si="5"/>
        <v>-1.0830869711032864E-2</v>
      </c>
    </row>
    <row r="342" spans="1:3" x14ac:dyDescent="0.35">
      <c r="A342" s="1">
        <v>41407</v>
      </c>
      <c r="B342">
        <v>29.628491</v>
      </c>
      <c r="C342" s="3">
        <f t="shared" si="5"/>
        <v>1.36150499234442E-2</v>
      </c>
    </row>
    <row r="343" spans="1:3" x14ac:dyDescent="0.35">
      <c r="A343" s="1">
        <v>41408</v>
      </c>
      <c r="B343">
        <v>30.268697</v>
      </c>
      <c r="C343" s="3">
        <f t="shared" si="5"/>
        <v>-2.1377644011877361E-2</v>
      </c>
    </row>
    <row r="344" spans="1:3" x14ac:dyDescent="0.35">
      <c r="A344" s="1">
        <v>41409</v>
      </c>
      <c r="B344">
        <v>31.445851999999999</v>
      </c>
      <c r="C344" s="3">
        <f t="shared" si="5"/>
        <v>-3.8153006368984776E-2</v>
      </c>
    </row>
    <row r="345" spans="1:3" x14ac:dyDescent="0.35">
      <c r="A345" s="1">
        <v>41410</v>
      </c>
      <c r="B345">
        <v>30.970858</v>
      </c>
      <c r="C345" s="3">
        <f t="shared" si="5"/>
        <v>1.5220384724800695E-2</v>
      </c>
    </row>
    <row r="346" spans="1:3" x14ac:dyDescent="0.35">
      <c r="A346" s="1">
        <v>41411</v>
      </c>
      <c r="B346">
        <v>31.363243000000001</v>
      </c>
      <c r="C346" s="3">
        <f t="shared" si="5"/>
        <v>-1.2589904294095344E-2</v>
      </c>
    </row>
    <row r="347" spans="1:3" x14ac:dyDescent="0.35">
      <c r="A347" s="1">
        <v>41414</v>
      </c>
      <c r="B347">
        <v>31.900192000000001</v>
      </c>
      <c r="C347" s="3">
        <f t="shared" si="5"/>
        <v>-1.697542645611172E-2</v>
      </c>
    </row>
    <row r="348" spans="1:3" x14ac:dyDescent="0.35">
      <c r="A348" s="1">
        <v>41415</v>
      </c>
      <c r="B348">
        <v>32.182431999999999</v>
      </c>
      <c r="C348" s="3">
        <f t="shared" si="5"/>
        <v>-8.8086850183723975E-3</v>
      </c>
    </row>
    <row r="349" spans="1:3" x14ac:dyDescent="0.35">
      <c r="A349" s="1">
        <v>41416</v>
      </c>
      <c r="B349">
        <v>31.831351000000002</v>
      </c>
      <c r="C349" s="3">
        <f t="shared" si="5"/>
        <v>1.0969028971567152E-2</v>
      </c>
    </row>
    <row r="350" spans="1:3" x14ac:dyDescent="0.35">
      <c r="A350" s="1">
        <v>41417</v>
      </c>
      <c r="B350">
        <v>31.487155999999999</v>
      </c>
      <c r="C350" s="3">
        <f t="shared" si="5"/>
        <v>1.0871967979444452E-2</v>
      </c>
    </row>
    <row r="351" spans="1:3" x14ac:dyDescent="0.35">
      <c r="A351" s="1">
        <v>41418</v>
      </c>
      <c r="B351">
        <v>31.383897000000001</v>
      </c>
      <c r="C351" s="3">
        <f t="shared" si="5"/>
        <v>3.2847896740548777E-3</v>
      </c>
    </row>
    <row r="352" spans="1:3" x14ac:dyDescent="0.35">
      <c r="A352" s="1">
        <v>41422</v>
      </c>
      <c r="B352">
        <v>31.962147000000002</v>
      </c>
      <c r="C352" s="3">
        <f t="shared" si="5"/>
        <v>-1.8257369389135025E-2</v>
      </c>
    </row>
    <row r="353" spans="1:3" x14ac:dyDescent="0.35">
      <c r="A353" s="1">
        <v>41423</v>
      </c>
      <c r="B353">
        <v>31.700558000000001</v>
      </c>
      <c r="C353" s="3">
        <f t="shared" si="5"/>
        <v>8.2180131119327093E-3</v>
      </c>
    </row>
    <row r="354" spans="1:3" x14ac:dyDescent="0.35">
      <c r="A354" s="1">
        <v>41424</v>
      </c>
      <c r="B354">
        <v>31.700558000000001</v>
      </c>
      <c r="C354" s="3">
        <f t="shared" si="5"/>
        <v>0</v>
      </c>
    </row>
    <row r="355" spans="1:3" x14ac:dyDescent="0.35">
      <c r="A355" s="1">
        <v>41425</v>
      </c>
      <c r="B355">
        <v>31.287521999999999</v>
      </c>
      <c r="C355" s="3">
        <f t="shared" si="5"/>
        <v>1.3114923338113815E-2</v>
      </c>
    </row>
    <row r="356" spans="1:3" x14ac:dyDescent="0.35">
      <c r="A356" s="1">
        <v>41428</v>
      </c>
      <c r="B356">
        <v>31.328825999999999</v>
      </c>
      <c r="C356" s="3">
        <f t="shared" si="5"/>
        <v>-1.3192722766497411E-3</v>
      </c>
    </row>
    <row r="357" spans="1:3" x14ac:dyDescent="0.35">
      <c r="A357" s="1">
        <v>41429</v>
      </c>
      <c r="B357">
        <v>31.266867999999999</v>
      </c>
      <c r="C357" s="3">
        <f t="shared" si="5"/>
        <v>1.9796256347608399E-3</v>
      </c>
    </row>
    <row r="358" spans="1:3" x14ac:dyDescent="0.35">
      <c r="A358" s="1">
        <v>41430</v>
      </c>
      <c r="B358">
        <v>30.654197</v>
      </c>
      <c r="C358" s="3">
        <f t="shared" si="5"/>
        <v>1.9789420432185789E-2</v>
      </c>
    </row>
    <row r="359" spans="1:3" x14ac:dyDescent="0.35">
      <c r="A359" s="1">
        <v>41431</v>
      </c>
      <c r="B359">
        <v>30.984628000000001</v>
      </c>
      <c r="C359" s="3">
        <f t="shared" si="5"/>
        <v>-1.0721624409177011E-2</v>
      </c>
    </row>
    <row r="360" spans="1:3" x14ac:dyDescent="0.35">
      <c r="A360" s="1">
        <v>41432</v>
      </c>
      <c r="B360">
        <v>31.081004</v>
      </c>
      <c r="C360" s="3">
        <f t="shared" si="5"/>
        <v>-3.1056181772579627E-3</v>
      </c>
    </row>
    <row r="361" spans="1:3" x14ac:dyDescent="0.35">
      <c r="A361" s="1">
        <v>41435</v>
      </c>
      <c r="B361">
        <v>30.791876999999999</v>
      </c>
      <c r="C361" s="3">
        <f t="shared" si="5"/>
        <v>9.3459072805663901E-3</v>
      </c>
    </row>
    <row r="362" spans="1:3" x14ac:dyDescent="0.35">
      <c r="A362" s="1">
        <v>41436</v>
      </c>
      <c r="B362">
        <v>30.564706999999999</v>
      </c>
      <c r="C362" s="3">
        <f t="shared" si="5"/>
        <v>7.4049441226122781E-3</v>
      </c>
    </row>
    <row r="363" spans="1:3" x14ac:dyDescent="0.35">
      <c r="A363" s="1">
        <v>41437</v>
      </c>
      <c r="B363">
        <v>30.234278</v>
      </c>
      <c r="C363" s="3">
        <f t="shared" si="5"/>
        <v>1.0869663476487101E-2</v>
      </c>
    </row>
    <row r="364" spans="1:3" x14ac:dyDescent="0.35">
      <c r="A364" s="1">
        <v>41438</v>
      </c>
      <c r="B364">
        <v>30.626662</v>
      </c>
      <c r="C364" s="3">
        <f t="shared" si="5"/>
        <v>-1.2894622949786161E-2</v>
      </c>
    </row>
    <row r="365" spans="1:3" x14ac:dyDescent="0.35">
      <c r="A365" s="1">
        <v>41439</v>
      </c>
      <c r="B365">
        <v>30.289349000000001</v>
      </c>
      <c r="C365" s="3">
        <f t="shared" si="5"/>
        <v>1.1074804213595968E-2</v>
      </c>
    </row>
    <row r="366" spans="1:3" x14ac:dyDescent="0.35">
      <c r="A366" s="1">
        <v>41442</v>
      </c>
      <c r="B366">
        <v>30.550937999999999</v>
      </c>
      <c r="C366" s="3">
        <f t="shared" si="5"/>
        <v>-8.599256344053785E-3</v>
      </c>
    </row>
    <row r="367" spans="1:3" x14ac:dyDescent="0.35">
      <c r="A367" s="1">
        <v>41443</v>
      </c>
      <c r="B367">
        <v>30.840064999999999</v>
      </c>
      <c r="C367" s="3">
        <f t="shared" si="5"/>
        <v>-9.4192674347328698E-3</v>
      </c>
    </row>
    <row r="368" spans="1:3" x14ac:dyDescent="0.35">
      <c r="A368" s="1">
        <v>41444</v>
      </c>
      <c r="B368">
        <v>29.958919999999999</v>
      </c>
      <c r="C368" s="3">
        <f t="shared" si="5"/>
        <v>2.8987546410121023E-2</v>
      </c>
    </row>
    <row r="369" spans="1:3" x14ac:dyDescent="0.35">
      <c r="A369" s="1">
        <v>41445</v>
      </c>
      <c r="B369">
        <v>29.132846000000001</v>
      </c>
      <c r="C369" s="3">
        <f t="shared" si="5"/>
        <v>2.7960843770502564E-2</v>
      </c>
    </row>
    <row r="370" spans="1:3" x14ac:dyDescent="0.35">
      <c r="A370" s="1">
        <v>41446</v>
      </c>
      <c r="B370">
        <v>29.587185999999999</v>
      </c>
      <c r="C370" s="3">
        <f t="shared" si="5"/>
        <v>-1.5475096029328839E-2</v>
      </c>
    </row>
    <row r="371" spans="1:3" x14ac:dyDescent="0.35">
      <c r="A371" s="1">
        <v>41449</v>
      </c>
      <c r="B371">
        <v>29.125962999999999</v>
      </c>
      <c r="C371" s="3">
        <f t="shared" si="5"/>
        <v>1.5711386477079703E-2</v>
      </c>
    </row>
    <row r="372" spans="1:3" x14ac:dyDescent="0.35">
      <c r="A372" s="1">
        <v>41450</v>
      </c>
      <c r="B372">
        <v>29.242989999999999</v>
      </c>
      <c r="C372" s="3">
        <f t="shared" si="5"/>
        <v>-4.0099111186786551E-3</v>
      </c>
    </row>
    <row r="373" spans="1:3" x14ac:dyDescent="0.35">
      <c r="A373" s="1">
        <v>41451</v>
      </c>
      <c r="B373">
        <v>29.146615000000001</v>
      </c>
      <c r="C373" s="3">
        <f t="shared" si="5"/>
        <v>3.3011042811077473E-3</v>
      </c>
    </row>
    <row r="374" spans="1:3" x14ac:dyDescent="0.35">
      <c r="A374" s="1">
        <v>41452</v>
      </c>
      <c r="B374">
        <v>29.656026000000001</v>
      </c>
      <c r="C374" s="3">
        <f t="shared" si="5"/>
        <v>-1.7326560013262604E-2</v>
      </c>
    </row>
    <row r="375" spans="1:3" x14ac:dyDescent="0.35">
      <c r="A375" s="1">
        <v>41453</v>
      </c>
      <c r="B375">
        <v>29.517966999999999</v>
      </c>
      <c r="C375" s="3">
        <f t="shared" si="5"/>
        <v>4.6662137707285112E-3</v>
      </c>
    </row>
    <row r="376" spans="1:3" x14ac:dyDescent="0.35">
      <c r="A376" s="1">
        <v>41456</v>
      </c>
      <c r="B376">
        <v>30.090931000000001</v>
      </c>
      <c r="C376" s="3">
        <f t="shared" si="5"/>
        <v>-1.9224701878066686E-2</v>
      </c>
    </row>
    <row r="377" spans="1:3" x14ac:dyDescent="0.35">
      <c r="A377" s="1">
        <v>41457</v>
      </c>
      <c r="B377">
        <v>29.745771999999999</v>
      </c>
      <c r="C377" s="3">
        <f t="shared" si="5"/>
        <v>1.1536826430194047E-2</v>
      </c>
    </row>
    <row r="378" spans="1:3" x14ac:dyDescent="0.35">
      <c r="A378" s="1">
        <v>41458</v>
      </c>
      <c r="B378">
        <v>29.800996999999999</v>
      </c>
      <c r="C378" s="3">
        <f t="shared" si="5"/>
        <v>-1.8548450826352259E-3</v>
      </c>
    </row>
    <row r="379" spans="1:3" x14ac:dyDescent="0.35">
      <c r="A379" s="1">
        <v>41460</v>
      </c>
      <c r="B379">
        <v>30.532733</v>
      </c>
      <c r="C379" s="3">
        <f t="shared" si="5"/>
        <v>-2.4257471919086004E-2</v>
      </c>
    </row>
    <row r="380" spans="1:3" x14ac:dyDescent="0.35">
      <c r="A380" s="1">
        <v>41463</v>
      </c>
      <c r="B380">
        <v>30.622475000000001</v>
      </c>
      <c r="C380" s="3">
        <f t="shared" si="5"/>
        <v>-2.9348952395640282E-3</v>
      </c>
    </row>
    <row r="381" spans="1:3" x14ac:dyDescent="0.35">
      <c r="A381" s="1">
        <v>41464</v>
      </c>
      <c r="B381">
        <v>30.788150999999999</v>
      </c>
      <c r="C381" s="3">
        <f t="shared" si="5"/>
        <v>-5.3956916820983025E-3</v>
      </c>
    </row>
    <row r="382" spans="1:3" x14ac:dyDescent="0.35">
      <c r="A382" s="1">
        <v>41465</v>
      </c>
      <c r="B382">
        <v>31.278276999999999</v>
      </c>
      <c r="C382" s="3">
        <f t="shared" si="5"/>
        <v>-1.5793922871480959E-2</v>
      </c>
    </row>
    <row r="383" spans="1:3" x14ac:dyDescent="0.35">
      <c r="A383" s="1">
        <v>41466</v>
      </c>
      <c r="B383">
        <v>31.561305000000001</v>
      </c>
      <c r="C383" s="3">
        <f t="shared" si="5"/>
        <v>-9.0080138929047315E-3</v>
      </c>
    </row>
    <row r="384" spans="1:3" x14ac:dyDescent="0.35">
      <c r="A384" s="1">
        <v>41467</v>
      </c>
      <c r="B384">
        <v>31.582017</v>
      </c>
      <c r="C384" s="3">
        <f t="shared" si="5"/>
        <v>-6.5603139292669255E-4</v>
      </c>
    </row>
    <row r="385" spans="1:3" x14ac:dyDescent="0.35">
      <c r="A385" s="1">
        <v>41470</v>
      </c>
      <c r="B385">
        <v>31.830532000000002</v>
      </c>
      <c r="C385" s="3">
        <f t="shared" si="5"/>
        <v>-7.8380786207414843E-3</v>
      </c>
    </row>
    <row r="386" spans="1:3" x14ac:dyDescent="0.35">
      <c r="A386" s="1">
        <v>41471</v>
      </c>
      <c r="B386">
        <v>31.692467000000001</v>
      </c>
      <c r="C386" s="3">
        <f t="shared" si="5"/>
        <v>4.3469363719625953E-3</v>
      </c>
    </row>
    <row r="387" spans="1:3" x14ac:dyDescent="0.35">
      <c r="A387" s="1">
        <v>41472</v>
      </c>
      <c r="B387">
        <v>31.485372000000002</v>
      </c>
      <c r="C387" s="3">
        <f t="shared" si="5"/>
        <v>6.5559615534058757E-3</v>
      </c>
    </row>
    <row r="388" spans="1:3" x14ac:dyDescent="0.35">
      <c r="A388" s="1">
        <v>41473</v>
      </c>
      <c r="B388">
        <v>31.685563999999999</v>
      </c>
      <c r="C388" s="3">
        <f t="shared" ref="C388:C451" si="6">LN(B387)-LN(B388)</f>
        <v>-6.3381258170038812E-3</v>
      </c>
    </row>
    <row r="389" spans="1:3" x14ac:dyDescent="0.35">
      <c r="A389" s="1">
        <v>41474</v>
      </c>
      <c r="B389">
        <v>31.892658999999998</v>
      </c>
      <c r="C389" s="3">
        <f t="shared" si="6"/>
        <v>-6.5146750780553653E-3</v>
      </c>
    </row>
    <row r="390" spans="1:3" x14ac:dyDescent="0.35">
      <c r="A390" s="1">
        <v>41477</v>
      </c>
      <c r="B390">
        <v>32.306849</v>
      </c>
      <c r="C390" s="3">
        <f t="shared" si="6"/>
        <v>-1.2903393178213207E-2</v>
      </c>
    </row>
    <row r="391" spans="1:3" x14ac:dyDescent="0.35">
      <c r="A391" s="1">
        <v>41478</v>
      </c>
      <c r="B391">
        <v>32.079045999999998</v>
      </c>
      <c r="C391" s="3">
        <f t="shared" si="6"/>
        <v>7.0762066927390066E-3</v>
      </c>
    </row>
    <row r="392" spans="1:3" x14ac:dyDescent="0.35">
      <c r="A392" s="1">
        <v>41479</v>
      </c>
      <c r="B392">
        <v>32.279237999999999</v>
      </c>
      <c r="C392" s="3">
        <f t="shared" si="6"/>
        <v>-6.221192773655293E-3</v>
      </c>
    </row>
    <row r="393" spans="1:3" x14ac:dyDescent="0.35">
      <c r="A393" s="1">
        <v>41480</v>
      </c>
      <c r="B393">
        <v>32.210203999999997</v>
      </c>
      <c r="C393" s="3">
        <f t="shared" si="6"/>
        <v>2.1409404152956668E-3</v>
      </c>
    </row>
    <row r="394" spans="1:3" x14ac:dyDescent="0.35">
      <c r="A394" s="1">
        <v>41481</v>
      </c>
      <c r="B394">
        <v>31.478469</v>
      </c>
      <c r="C394" s="3">
        <f t="shared" si="6"/>
        <v>2.2979508446710817E-2</v>
      </c>
    </row>
    <row r="395" spans="1:3" x14ac:dyDescent="0.35">
      <c r="A395" s="1">
        <v>41484</v>
      </c>
      <c r="B395">
        <v>31.298984999999998</v>
      </c>
      <c r="C395" s="3">
        <f t="shared" si="6"/>
        <v>5.7181194078728126E-3</v>
      </c>
    </row>
    <row r="396" spans="1:3" x14ac:dyDescent="0.35">
      <c r="A396" s="1">
        <v>41485</v>
      </c>
      <c r="B396">
        <v>30.960732</v>
      </c>
      <c r="C396" s="3">
        <f t="shared" si="6"/>
        <v>1.0865977052410436E-2</v>
      </c>
    </row>
    <row r="397" spans="1:3" x14ac:dyDescent="0.35">
      <c r="A397" s="1">
        <v>41486</v>
      </c>
      <c r="B397">
        <v>30.877893</v>
      </c>
      <c r="C397" s="3">
        <f t="shared" si="6"/>
        <v>2.6792008894873653E-3</v>
      </c>
    </row>
    <row r="398" spans="1:3" x14ac:dyDescent="0.35">
      <c r="A398" s="1">
        <v>41487</v>
      </c>
      <c r="B398">
        <v>31.782209000000002</v>
      </c>
      <c r="C398" s="3">
        <f t="shared" si="6"/>
        <v>-2.8866176854768E-2</v>
      </c>
    </row>
    <row r="399" spans="1:3" x14ac:dyDescent="0.35">
      <c r="A399" s="1">
        <v>41488</v>
      </c>
      <c r="B399">
        <v>32.016914999999997</v>
      </c>
      <c r="C399" s="3">
        <f t="shared" si="6"/>
        <v>-7.3576890751034796E-3</v>
      </c>
    </row>
    <row r="400" spans="1:3" x14ac:dyDescent="0.35">
      <c r="A400" s="1">
        <v>41491</v>
      </c>
      <c r="B400">
        <v>31.713175</v>
      </c>
      <c r="C400" s="3">
        <f t="shared" si="6"/>
        <v>9.5321472121216999E-3</v>
      </c>
    </row>
    <row r="401" spans="1:3" x14ac:dyDescent="0.35">
      <c r="A401" s="1">
        <v>41492</v>
      </c>
      <c r="B401">
        <v>31.809819999999998</v>
      </c>
      <c r="C401" s="3">
        <f t="shared" si="6"/>
        <v>-3.0428374659767776E-3</v>
      </c>
    </row>
    <row r="402" spans="1:3" x14ac:dyDescent="0.35">
      <c r="A402" s="1">
        <v>41493</v>
      </c>
      <c r="B402">
        <v>31.947883999999998</v>
      </c>
      <c r="C402" s="3">
        <f t="shared" si="6"/>
        <v>-4.3309030012204097E-3</v>
      </c>
    </row>
    <row r="403" spans="1:3" x14ac:dyDescent="0.35">
      <c r="A403" s="1">
        <v>41494</v>
      </c>
      <c r="B403">
        <v>31.651046999999998</v>
      </c>
      <c r="C403" s="3">
        <f t="shared" si="6"/>
        <v>9.3347215365819913E-3</v>
      </c>
    </row>
    <row r="404" spans="1:3" x14ac:dyDescent="0.35">
      <c r="A404" s="1">
        <v>41495</v>
      </c>
      <c r="B404">
        <v>31.906465000000001</v>
      </c>
      <c r="C404" s="3">
        <f t="shared" si="6"/>
        <v>-8.0374252221546705E-3</v>
      </c>
    </row>
    <row r="405" spans="1:3" x14ac:dyDescent="0.35">
      <c r="A405" s="1">
        <v>41498</v>
      </c>
      <c r="B405">
        <v>32.065237000000003</v>
      </c>
      <c r="C405" s="3">
        <f t="shared" si="6"/>
        <v>-4.9638299761514126E-3</v>
      </c>
    </row>
    <row r="406" spans="1:3" x14ac:dyDescent="0.35">
      <c r="A406" s="1">
        <v>41499</v>
      </c>
      <c r="B406">
        <v>32.389688</v>
      </c>
      <c r="C406" s="3">
        <f t="shared" si="6"/>
        <v>-1.0067616724127149E-2</v>
      </c>
    </row>
    <row r="407" spans="1:3" x14ac:dyDescent="0.35">
      <c r="A407" s="1">
        <v>41500</v>
      </c>
      <c r="B407">
        <v>32.106656999999998</v>
      </c>
      <c r="C407" s="3">
        <f t="shared" si="6"/>
        <v>8.7767087215673278E-3</v>
      </c>
    </row>
    <row r="408" spans="1:3" x14ac:dyDescent="0.35">
      <c r="A408" s="1">
        <v>41501</v>
      </c>
      <c r="B408">
        <v>32.417299</v>
      </c>
      <c r="C408" s="3">
        <f t="shared" si="6"/>
        <v>-9.6288082543116715E-3</v>
      </c>
    </row>
    <row r="409" spans="1:3" x14ac:dyDescent="0.35">
      <c r="A409" s="1">
        <v>41502</v>
      </c>
      <c r="B409">
        <v>32.299945999999998</v>
      </c>
      <c r="C409" s="3">
        <f t="shared" si="6"/>
        <v>3.6266416663455203E-3</v>
      </c>
    </row>
    <row r="410" spans="1:3" x14ac:dyDescent="0.35">
      <c r="A410" s="1">
        <v>41505</v>
      </c>
      <c r="B410">
        <v>32.058334000000002</v>
      </c>
      <c r="C410" s="3">
        <f t="shared" si="6"/>
        <v>7.5083776349140763E-3</v>
      </c>
    </row>
    <row r="411" spans="1:3" x14ac:dyDescent="0.35">
      <c r="A411" s="1">
        <v>41506</v>
      </c>
      <c r="B411">
        <v>32.465622000000003</v>
      </c>
      <c r="C411" s="3">
        <f t="shared" si="6"/>
        <v>-1.2624564105652603E-2</v>
      </c>
    </row>
    <row r="412" spans="1:3" x14ac:dyDescent="0.35">
      <c r="A412" s="1">
        <v>41507</v>
      </c>
      <c r="B412">
        <v>32.368977000000001</v>
      </c>
      <c r="C412" s="3">
        <f t="shared" si="6"/>
        <v>2.9812807689917342E-3</v>
      </c>
    </row>
    <row r="413" spans="1:3" x14ac:dyDescent="0.35">
      <c r="A413" s="1">
        <v>41508</v>
      </c>
      <c r="B413">
        <v>33.114521000000003</v>
      </c>
      <c r="C413" s="3">
        <f t="shared" si="6"/>
        <v>-2.2771422985919276E-2</v>
      </c>
    </row>
    <row r="414" spans="1:3" x14ac:dyDescent="0.35">
      <c r="A414" s="1">
        <v>41509</v>
      </c>
      <c r="B414">
        <v>32.914327999999998</v>
      </c>
      <c r="C414" s="3">
        <f t="shared" si="6"/>
        <v>6.0638226004341433E-3</v>
      </c>
    </row>
    <row r="415" spans="1:3" x14ac:dyDescent="0.35">
      <c r="A415" s="1">
        <v>41512</v>
      </c>
      <c r="B415">
        <v>32.859102999999998</v>
      </c>
      <c r="C415" s="3">
        <f t="shared" si="6"/>
        <v>1.6792498775779485E-3</v>
      </c>
    </row>
    <row r="416" spans="1:3" x14ac:dyDescent="0.35">
      <c r="A416" s="1">
        <v>41513</v>
      </c>
      <c r="B416">
        <v>32.424202000000001</v>
      </c>
      <c r="C416" s="3">
        <f t="shared" si="6"/>
        <v>1.3323695350519138E-2</v>
      </c>
    </row>
    <row r="417" spans="1:3" x14ac:dyDescent="0.35">
      <c r="A417" s="1">
        <v>41514</v>
      </c>
      <c r="B417">
        <v>32.265428999999997</v>
      </c>
      <c r="C417" s="3">
        <f t="shared" si="6"/>
        <v>4.90877181898286E-3</v>
      </c>
    </row>
    <row r="418" spans="1:3" x14ac:dyDescent="0.35">
      <c r="A418" s="1">
        <v>41515</v>
      </c>
      <c r="B418">
        <v>32.306849</v>
      </c>
      <c r="C418" s="3">
        <f t="shared" si="6"/>
        <v>-1.2829036535118021E-3</v>
      </c>
    </row>
    <row r="419" spans="1:3" x14ac:dyDescent="0.35">
      <c r="A419" s="1">
        <v>41516</v>
      </c>
      <c r="B419">
        <v>32.196399</v>
      </c>
      <c r="C419" s="3">
        <f t="shared" si="6"/>
        <v>3.4246370957231598E-3</v>
      </c>
    </row>
    <row r="420" spans="1:3" x14ac:dyDescent="0.35">
      <c r="A420" s="1">
        <v>41520</v>
      </c>
      <c r="B420">
        <v>32.396591000000001</v>
      </c>
      <c r="C420" s="3">
        <f t="shared" si="6"/>
        <v>-6.1985872147758414E-3</v>
      </c>
    </row>
    <row r="421" spans="1:3" x14ac:dyDescent="0.35">
      <c r="A421" s="1">
        <v>41521</v>
      </c>
      <c r="B421">
        <v>33.045490000000001</v>
      </c>
      <c r="C421" s="3">
        <f t="shared" si="6"/>
        <v>-1.9831895863661853E-2</v>
      </c>
    </row>
    <row r="422" spans="1:3" x14ac:dyDescent="0.35">
      <c r="A422" s="1">
        <v>41522</v>
      </c>
      <c r="B422">
        <v>32.914327999999998</v>
      </c>
      <c r="C422" s="3">
        <f t="shared" si="6"/>
        <v>3.9770325891463898E-3</v>
      </c>
    </row>
    <row r="423" spans="1:3" x14ac:dyDescent="0.35">
      <c r="A423" s="1">
        <v>41523</v>
      </c>
      <c r="B423">
        <v>32.741751000000001</v>
      </c>
      <c r="C423" s="3">
        <f t="shared" si="6"/>
        <v>5.2570119957104922E-3</v>
      </c>
    </row>
    <row r="424" spans="1:3" x14ac:dyDescent="0.35">
      <c r="A424" s="1">
        <v>41526</v>
      </c>
      <c r="B424">
        <v>33.100715000000001</v>
      </c>
      <c r="C424" s="3">
        <f t="shared" si="6"/>
        <v>-1.0903830866064279E-2</v>
      </c>
    </row>
    <row r="425" spans="1:3" x14ac:dyDescent="0.35">
      <c r="A425" s="1">
        <v>41527</v>
      </c>
      <c r="B425">
        <v>33.514904999999999</v>
      </c>
      <c r="C425" s="3">
        <f t="shared" si="6"/>
        <v>-1.243538189603699E-2</v>
      </c>
    </row>
    <row r="426" spans="1:3" x14ac:dyDescent="0.35">
      <c r="A426" s="1">
        <v>41528</v>
      </c>
      <c r="B426">
        <v>33.797933</v>
      </c>
      <c r="C426" s="3">
        <f t="shared" si="6"/>
        <v>-8.4093815186361276E-3</v>
      </c>
    </row>
    <row r="427" spans="1:3" x14ac:dyDescent="0.35">
      <c r="A427" s="1">
        <v>41529</v>
      </c>
      <c r="B427">
        <v>33.563226999999998</v>
      </c>
      <c r="C427" s="3">
        <f t="shared" si="6"/>
        <v>6.9686136582864933E-3</v>
      </c>
    </row>
    <row r="428" spans="1:3" x14ac:dyDescent="0.35">
      <c r="A428" s="1">
        <v>41530</v>
      </c>
      <c r="B428">
        <v>33.452776999999998</v>
      </c>
      <c r="C428" s="3">
        <f t="shared" si="6"/>
        <v>3.2962305542572068E-3</v>
      </c>
    </row>
    <row r="429" spans="1:3" x14ac:dyDescent="0.35">
      <c r="A429" s="1">
        <v>41533</v>
      </c>
      <c r="B429">
        <v>33.646062999999998</v>
      </c>
      <c r="C429" s="3">
        <f t="shared" si="6"/>
        <v>-5.7612481714577335E-3</v>
      </c>
    </row>
    <row r="430" spans="1:3" x14ac:dyDescent="0.35">
      <c r="A430" s="1">
        <v>41534</v>
      </c>
      <c r="B430">
        <v>33.735804999999999</v>
      </c>
      <c r="C430" s="3">
        <f t="shared" si="6"/>
        <v>-2.6636855203125975E-3</v>
      </c>
    </row>
    <row r="431" spans="1:3" x14ac:dyDescent="0.35">
      <c r="A431" s="1">
        <v>41535</v>
      </c>
      <c r="B431">
        <v>34.046447999999998</v>
      </c>
      <c r="C431" s="3">
        <f t="shared" si="6"/>
        <v>-9.1659737214158099E-3</v>
      </c>
    </row>
    <row r="432" spans="1:3" x14ac:dyDescent="0.35">
      <c r="A432" s="1">
        <v>41536</v>
      </c>
      <c r="B432">
        <v>35.192376000000003</v>
      </c>
      <c r="C432" s="3">
        <f t="shared" si="6"/>
        <v>-3.3103758262273075E-2</v>
      </c>
    </row>
    <row r="433" spans="1:3" x14ac:dyDescent="0.35">
      <c r="A433" s="1">
        <v>41537</v>
      </c>
      <c r="B433">
        <v>36.000048</v>
      </c>
      <c r="C433" s="3">
        <f t="shared" si="6"/>
        <v>-2.2690803552792183E-2</v>
      </c>
    </row>
    <row r="434" spans="1:3" x14ac:dyDescent="0.35">
      <c r="A434" s="1">
        <v>41540</v>
      </c>
      <c r="B434">
        <v>35.668694000000002</v>
      </c>
      <c r="C434" s="3">
        <f t="shared" si="6"/>
        <v>9.2468864886576796E-3</v>
      </c>
    </row>
    <row r="435" spans="1:3" x14ac:dyDescent="0.35">
      <c r="A435" s="1">
        <v>41541</v>
      </c>
      <c r="B435">
        <v>35.620370999999999</v>
      </c>
      <c r="C435" s="3">
        <f t="shared" si="6"/>
        <v>1.3556919957102842E-3</v>
      </c>
    </row>
    <row r="436" spans="1:3" x14ac:dyDescent="0.35">
      <c r="A436" s="1">
        <v>41542</v>
      </c>
      <c r="B436">
        <v>35.779144000000002</v>
      </c>
      <c r="C436" s="3">
        <f t="shared" si="6"/>
        <v>-4.4474605103266285E-3</v>
      </c>
    </row>
    <row r="437" spans="1:3" x14ac:dyDescent="0.35">
      <c r="A437" s="1">
        <v>41543</v>
      </c>
      <c r="B437">
        <v>35.958627999999997</v>
      </c>
      <c r="C437" s="3">
        <f t="shared" si="6"/>
        <v>-5.0039015571496925E-3</v>
      </c>
    </row>
    <row r="438" spans="1:3" x14ac:dyDescent="0.35">
      <c r="A438" s="1">
        <v>41544</v>
      </c>
      <c r="B438">
        <v>35.723382000000001</v>
      </c>
      <c r="C438" s="3">
        <f t="shared" si="6"/>
        <v>6.5636229942493962E-3</v>
      </c>
    </row>
    <row r="439" spans="1:3" x14ac:dyDescent="0.35">
      <c r="A439" s="1">
        <v>41547</v>
      </c>
      <c r="B439">
        <v>35.460456000000001</v>
      </c>
      <c r="C439" s="3">
        <f t="shared" si="6"/>
        <v>7.3872722539674029E-3</v>
      </c>
    </row>
    <row r="440" spans="1:3" x14ac:dyDescent="0.35">
      <c r="A440" s="1">
        <v>41548</v>
      </c>
      <c r="B440">
        <v>35.910195999999999</v>
      </c>
      <c r="C440" s="3">
        <f t="shared" si="6"/>
        <v>-1.2603106189319035E-2</v>
      </c>
    </row>
    <row r="441" spans="1:3" x14ac:dyDescent="0.35">
      <c r="A441" s="1">
        <v>41549</v>
      </c>
      <c r="B441">
        <v>35.681866999999997</v>
      </c>
      <c r="C441" s="3">
        <f t="shared" si="6"/>
        <v>6.3786337367419677E-3</v>
      </c>
    </row>
    <row r="442" spans="1:3" x14ac:dyDescent="0.35">
      <c r="A442" s="1">
        <v>41550</v>
      </c>
      <c r="B442">
        <v>35.328992</v>
      </c>
      <c r="C442" s="3">
        <f t="shared" si="6"/>
        <v>9.93870260547558E-3</v>
      </c>
    </row>
    <row r="443" spans="1:3" x14ac:dyDescent="0.35">
      <c r="A443" s="1">
        <v>41551</v>
      </c>
      <c r="B443">
        <v>35.827168999999998</v>
      </c>
      <c r="C443" s="3">
        <f t="shared" si="6"/>
        <v>-1.4002586223586189E-2</v>
      </c>
    </row>
    <row r="444" spans="1:3" x14ac:dyDescent="0.35">
      <c r="A444" s="1">
        <v>41554</v>
      </c>
      <c r="B444">
        <v>35.377426</v>
      </c>
      <c r="C444" s="3">
        <f t="shared" si="6"/>
        <v>1.2632583076898296E-2</v>
      </c>
    </row>
    <row r="445" spans="1:3" x14ac:dyDescent="0.35">
      <c r="A445" s="1">
        <v>41555</v>
      </c>
      <c r="B445">
        <v>34.685513</v>
      </c>
      <c r="C445" s="3">
        <f t="shared" si="6"/>
        <v>1.9751826134192019E-2</v>
      </c>
    </row>
    <row r="446" spans="1:3" x14ac:dyDescent="0.35">
      <c r="A446" s="1">
        <v>41556</v>
      </c>
      <c r="B446">
        <v>34.560969999999998</v>
      </c>
      <c r="C446" s="3">
        <f t="shared" si="6"/>
        <v>3.5970963114335675E-3</v>
      </c>
    </row>
    <row r="447" spans="1:3" x14ac:dyDescent="0.35">
      <c r="A447" s="1">
        <v>41557</v>
      </c>
      <c r="B447">
        <v>35.280557999999999</v>
      </c>
      <c r="C447" s="3">
        <f t="shared" si="6"/>
        <v>-2.0607036668434553E-2</v>
      </c>
    </row>
    <row r="448" spans="1:3" x14ac:dyDescent="0.35">
      <c r="A448" s="1">
        <v>41558</v>
      </c>
      <c r="B448">
        <v>35.605755000000002</v>
      </c>
      <c r="C448" s="3">
        <f t="shared" si="6"/>
        <v>-9.1752347561775416E-3</v>
      </c>
    </row>
    <row r="449" spans="1:3" x14ac:dyDescent="0.35">
      <c r="A449" s="1">
        <v>41561</v>
      </c>
      <c r="B449">
        <v>35.536565000000003</v>
      </c>
      <c r="C449" s="3">
        <f t="shared" si="6"/>
        <v>1.9451157008902875E-3</v>
      </c>
    </row>
    <row r="450" spans="1:3" x14ac:dyDescent="0.35">
      <c r="A450" s="1">
        <v>41562</v>
      </c>
      <c r="B450">
        <v>35.204448999999997</v>
      </c>
      <c r="C450" s="3">
        <f t="shared" si="6"/>
        <v>9.3896997326274878E-3</v>
      </c>
    </row>
    <row r="451" spans="1:3" x14ac:dyDescent="0.35">
      <c r="A451" s="1">
        <v>41563</v>
      </c>
      <c r="B451">
        <v>35.674948000000001</v>
      </c>
      <c r="C451" s="3">
        <f t="shared" si="6"/>
        <v>-1.3276239095770137E-2</v>
      </c>
    </row>
    <row r="452" spans="1:3" x14ac:dyDescent="0.35">
      <c r="A452" s="1">
        <v>41564</v>
      </c>
      <c r="B452">
        <v>36.429132000000003</v>
      </c>
      <c r="C452" s="3">
        <f t="shared" ref="C452:C515" si="7">LN(B451)-LN(B452)</f>
        <v>-2.0920078461535319E-2</v>
      </c>
    </row>
    <row r="453" spans="1:3" x14ac:dyDescent="0.35">
      <c r="A453" s="1">
        <v>41565</v>
      </c>
      <c r="B453">
        <v>36.664380000000001</v>
      </c>
      <c r="C453" s="3">
        <f t="shared" si="7"/>
        <v>-6.4369273232411928E-3</v>
      </c>
    </row>
    <row r="454" spans="1:3" x14ac:dyDescent="0.35">
      <c r="A454" s="1">
        <v>41568</v>
      </c>
      <c r="B454">
        <v>35.972470999999999</v>
      </c>
      <c r="C454" s="3">
        <f t="shared" si="7"/>
        <v>1.9051760059520806E-2</v>
      </c>
    </row>
    <row r="455" spans="1:3" x14ac:dyDescent="0.35">
      <c r="A455" s="1">
        <v>41569</v>
      </c>
      <c r="B455">
        <v>35.301313999999998</v>
      </c>
      <c r="C455" s="3">
        <f t="shared" si="7"/>
        <v>1.8833764441233303E-2</v>
      </c>
    </row>
    <row r="456" spans="1:3" x14ac:dyDescent="0.35">
      <c r="A456" s="1">
        <v>41570</v>
      </c>
      <c r="B456">
        <v>35.045305999999997</v>
      </c>
      <c r="C456" s="3">
        <f t="shared" si="7"/>
        <v>7.2785054975685881E-3</v>
      </c>
    </row>
    <row r="457" spans="1:3" x14ac:dyDescent="0.35">
      <c r="A457" s="1">
        <v>41571</v>
      </c>
      <c r="B457">
        <v>35.370507000000003</v>
      </c>
      <c r="C457" s="3">
        <f t="shared" si="7"/>
        <v>-9.2366557512377767E-3</v>
      </c>
    </row>
    <row r="458" spans="1:3" x14ac:dyDescent="0.35">
      <c r="A458" s="1">
        <v>41572</v>
      </c>
      <c r="B458">
        <v>35.88944</v>
      </c>
      <c r="C458" s="3">
        <f t="shared" si="7"/>
        <v>-1.4564764509520156E-2</v>
      </c>
    </row>
    <row r="459" spans="1:3" x14ac:dyDescent="0.35">
      <c r="A459" s="1">
        <v>41575</v>
      </c>
      <c r="B459">
        <v>35.626514</v>
      </c>
      <c r="C459" s="3">
        <f t="shared" si="7"/>
        <v>7.3529658742823578E-3</v>
      </c>
    </row>
    <row r="460" spans="1:3" x14ac:dyDescent="0.35">
      <c r="A460" s="1">
        <v>41576</v>
      </c>
      <c r="B460">
        <v>35.771816000000001</v>
      </c>
      <c r="C460" s="3">
        <f t="shared" si="7"/>
        <v>-4.0701848515016792E-3</v>
      </c>
    </row>
    <row r="461" spans="1:3" x14ac:dyDescent="0.35">
      <c r="A461" s="1">
        <v>41577</v>
      </c>
      <c r="B461">
        <v>35.391263000000002</v>
      </c>
      <c r="C461" s="3">
        <f t="shared" si="7"/>
        <v>1.0695339014865191E-2</v>
      </c>
    </row>
    <row r="462" spans="1:3" x14ac:dyDescent="0.35">
      <c r="A462" s="1">
        <v>41578</v>
      </c>
      <c r="B462">
        <v>35.121419000000003</v>
      </c>
      <c r="C462" s="3">
        <f t="shared" si="7"/>
        <v>7.6538094893385811E-3</v>
      </c>
    </row>
    <row r="463" spans="1:3" x14ac:dyDescent="0.35">
      <c r="A463" s="1">
        <v>41579</v>
      </c>
      <c r="B463">
        <v>35.356665999999997</v>
      </c>
      <c r="C463" s="3">
        <f t="shared" si="7"/>
        <v>-6.6757737150946461E-3</v>
      </c>
    </row>
    <row r="464" spans="1:3" x14ac:dyDescent="0.35">
      <c r="A464" s="1">
        <v>41582</v>
      </c>
      <c r="B464">
        <v>35.432777999999999</v>
      </c>
      <c r="C464" s="3">
        <f t="shared" si="7"/>
        <v>-2.150377938532344E-3</v>
      </c>
    </row>
    <row r="465" spans="1:3" x14ac:dyDescent="0.35">
      <c r="A465" s="1">
        <v>41583</v>
      </c>
      <c r="B465">
        <v>35.432777999999999</v>
      </c>
      <c r="C465" s="3">
        <f t="shared" si="7"/>
        <v>0</v>
      </c>
    </row>
    <row r="466" spans="1:3" x14ac:dyDescent="0.35">
      <c r="A466" s="1">
        <v>41584</v>
      </c>
      <c r="B466">
        <v>35.315154</v>
      </c>
      <c r="C466" s="3">
        <f t="shared" si="7"/>
        <v>3.3251603277300035E-3</v>
      </c>
    </row>
    <row r="467" spans="1:3" x14ac:dyDescent="0.35">
      <c r="A467" s="1">
        <v>41585</v>
      </c>
      <c r="B467">
        <v>34.630159999999997</v>
      </c>
      <c r="C467" s="3">
        <f t="shared" si="7"/>
        <v>1.9587184929500623E-2</v>
      </c>
    </row>
    <row r="468" spans="1:3" x14ac:dyDescent="0.35">
      <c r="A468" s="1">
        <v>41586</v>
      </c>
      <c r="B468">
        <v>35.135255999999998</v>
      </c>
      <c r="C468" s="3">
        <f t="shared" si="7"/>
        <v>-1.4480092124388833E-2</v>
      </c>
    </row>
    <row r="469" spans="1:3" x14ac:dyDescent="0.35">
      <c r="A469" s="1">
        <v>41589</v>
      </c>
      <c r="B469">
        <v>35.495049000000002</v>
      </c>
      <c r="C469" s="3">
        <f t="shared" si="7"/>
        <v>-1.0188151167032977E-2</v>
      </c>
    </row>
    <row r="470" spans="1:3" x14ac:dyDescent="0.35">
      <c r="A470" s="1">
        <v>41590</v>
      </c>
      <c r="B470">
        <v>35.42586</v>
      </c>
      <c r="C470" s="3">
        <f t="shared" si="7"/>
        <v>1.951160043657918E-3</v>
      </c>
    </row>
    <row r="471" spans="1:3" x14ac:dyDescent="0.35">
      <c r="A471" s="1">
        <v>41591</v>
      </c>
      <c r="B471">
        <v>35.42586</v>
      </c>
      <c r="C471" s="3">
        <f t="shared" si="7"/>
        <v>0</v>
      </c>
    </row>
    <row r="472" spans="1:3" x14ac:dyDescent="0.35">
      <c r="A472" s="1">
        <v>41592</v>
      </c>
      <c r="B472">
        <v>34.969197999999999</v>
      </c>
      <c r="C472" s="3">
        <f t="shared" si="7"/>
        <v>1.2974445053944184E-2</v>
      </c>
    </row>
    <row r="473" spans="1:3" x14ac:dyDescent="0.35">
      <c r="A473" s="1">
        <v>41593</v>
      </c>
      <c r="B473">
        <v>38.006689999999999</v>
      </c>
      <c r="C473" s="3">
        <f t="shared" si="7"/>
        <v>-8.3294579993601126E-2</v>
      </c>
    </row>
    <row r="474" spans="1:3" x14ac:dyDescent="0.35">
      <c r="A474" s="1">
        <v>41596</v>
      </c>
      <c r="B474">
        <v>37.397807999999998</v>
      </c>
      <c r="C474" s="3">
        <f t="shared" si="7"/>
        <v>1.6150103785312009E-2</v>
      </c>
    </row>
    <row r="475" spans="1:3" x14ac:dyDescent="0.35">
      <c r="A475" s="1">
        <v>41597</v>
      </c>
      <c r="B475">
        <v>37.238664999999997</v>
      </c>
      <c r="C475" s="3">
        <f t="shared" si="7"/>
        <v>4.2644898608612536E-3</v>
      </c>
    </row>
    <row r="476" spans="1:3" x14ac:dyDescent="0.35">
      <c r="A476" s="1">
        <v>41598</v>
      </c>
      <c r="B476">
        <v>37.038013999999997</v>
      </c>
      <c r="C476" s="3">
        <f t="shared" si="7"/>
        <v>5.4028125864307164E-3</v>
      </c>
    </row>
    <row r="477" spans="1:3" x14ac:dyDescent="0.35">
      <c r="A477" s="1">
        <v>41599</v>
      </c>
      <c r="B477">
        <v>37.432400999999999</v>
      </c>
      <c r="C477" s="3">
        <f t="shared" si="7"/>
        <v>-1.0591875635755699E-2</v>
      </c>
    </row>
    <row r="478" spans="1:3" x14ac:dyDescent="0.35">
      <c r="A478" s="1">
        <v>41600</v>
      </c>
      <c r="B478">
        <v>37.259425</v>
      </c>
      <c r="C478" s="3">
        <f t="shared" si="7"/>
        <v>4.6317333100693858E-3</v>
      </c>
    </row>
    <row r="479" spans="1:3" x14ac:dyDescent="0.35">
      <c r="A479" s="1">
        <v>41603</v>
      </c>
      <c r="B479">
        <v>36.747410000000002</v>
      </c>
      <c r="C479" s="3">
        <f t="shared" si="7"/>
        <v>1.3837185970794863E-2</v>
      </c>
    </row>
    <row r="480" spans="1:3" x14ac:dyDescent="0.35">
      <c r="A480" s="1">
        <v>41604</v>
      </c>
      <c r="B480">
        <v>37.121040999999998</v>
      </c>
      <c r="C480" s="3">
        <f t="shared" si="7"/>
        <v>-1.0116204720997501E-2</v>
      </c>
    </row>
    <row r="481" spans="1:3" x14ac:dyDescent="0.35">
      <c r="A481" s="1">
        <v>41605</v>
      </c>
      <c r="B481">
        <v>37.231746000000001</v>
      </c>
      <c r="C481" s="3">
        <f t="shared" si="7"/>
        <v>-2.97783274233554E-3</v>
      </c>
    </row>
    <row r="482" spans="1:3" x14ac:dyDescent="0.35">
      <c r="A482" s="1">
        <v>41607</v>
      </c>
      <c r="B482">
        <v>37.065688999999999</v>
      </c>
      <c r="C482" s="3">
        <f t="shared" si="7"/>
        <v>4.4700675468978268E-3</v>
      </c>
    </row>
    <row r="483" spans="1:3" x14ac:dyDescent="0.35">
      <c r="A483" s="1">
        <v>41610</v>
      </c>
      <c r="B483">
        <v>36.816600000000001</v>
      </c>
      <c r="C483" s="3">
        <f t="shared" si="7"/>
        <v>6.7428864789702558E-3</v>
      </c>
    </row>
    <row r="484" spans="1:3" x14ac:dyDescent="0.35">
      <c r="A484" s="1">
        <v>41611</v>
      </c>
      <c r="B484">
        <v>36.622864</v>
      </c>
      <c r="C484" s="3">
        <f t="shared" si="7"/>
        <v>5.2760856048772453E-3</v>
      </c>
    </row>
    <row r="485" spans="1:3" x14ac:dyDescent="0.35">
      <c r="A485" s="1">
        <v>41612</v>
      </c>
      <c r="B485">
        <v>37.072606999999998</v>
      </c>
      <c r="C485" s="3">
        <f t="shared" si="7"/>
        <v>-1.2205596281956499E-2</v>
      </c>
    </row>
    <row r="486" spans="1:3" x14ac:dyDescent="0.35">
      <c r="A486" s="1">
        <v>41613</v>
      </c>
      <c r="B486">
        <v>37.017254999999999</v>
      </c>
      <c r="C486" s="3">
        <f t="shared" si="7"/>
        <v>1.4941858117700768E-3</v>
      </c>
    </row>
    <row r="487" spans="1:3" x14ac:dyDescent="0.35">
      <c r="A487" s="1">
        <v>41614</v>
      </c>
      <c r="B487">
        <v>37.937496000000003</v>
      </c>
      <c r="C487" s="3">
        <f t="shared" si="7"/>
        <v>-2.4555808095557907E-2</v>
      </c>
    </row>
    <row r="488" spans="1:3" x14ac:dyDescent="0.35">
      <c r="A488" s="1">
        <v>41617</v>
      </c>
      <c r="B488">
        <v>38.096635999999997</v>
      </c>
      <c r="C488" s="3">
        <f t="shared" si="7"/>
        <v>-4.1860208881208116E-3</v>
      </c>
    </row>
    <row r="489" spans="1:3" x14ac:dyDescent="0.35">
      <c r="A489" s="1">
        <v>41618</v>
      </c>
      <c r="B489">
        <v>38.290371</v>
      </c>
      <c r="C489" s="3">
        <f t="shared" si="7"/>
        <v>-5.0724703848978869E-3</v>
      </c>
    </row>
    <row r="490" spans="1:3" x14ac:dyDescent="0.35">
      <c r="A490" s="1">
        <v>41619</v>
      </c>
      <c r="B490">
        <v>37.944414999999999</v>
      </c>
      <c r="C490" s="3">
        <f t="shared" si="7"/>
        <v>9.0761289701197789E-3</v>
      </c>
    </row>
    <row r="491" spans="1:3" x14ac:dyDescent="0.35">
      <c r="A491" s="1">
        <v>41620</v>
      </c>
      <c r="B491">
        <v>38.235019000000001</v>
      </c>
      <c r="C491" s="3">
        <f t="shared" si="7"/>
        <v>-7.6294977369273376E-3</v>
      </c>
    </row>
    <row r="492" spans="1:3" x14ac:dyDescent="0.35">
      <c r="A492" s="1">
        <v>41621</v>
      </c>
      <c r="B492">
        <v>38.165829000000002</v>
      </c>
      <c r="C492" s="3">
        <f t="shared" si="7"/>
        <v>1.811236935885141E-3</v>
      </c>
    </row>
    <row r="493" spans="1:3" x14ac:dyDescent="0.35">
      <c r="A493" s="1">
        <v>41624</v>
      </c>
      <c r="B493">
        <v>38.221181999999999</v>
      </c>
      <c r="C493" s="3">
        <f t="shared" si="7"/>
        <v>-1.4492780634824953E-3</v>
      </c>
    </row>
    <row r="494" spans="1:3" x14ac:dyDescent="0.35">
      <c r="A494" s="1">
        <v>41625</v>
      </c>
      <c r="B494">
        <v>39.003039999999999</v>
      </c>
      <c r="C494" s="3">
        <f t="shared" si="7"/>
        <v>-2.0249727259189942E-2</v>
      </c>
    </row>
    <row r="495" spans="1:3" x14ac:dyDescent="0.35">
      <c r="A495" s="1">
        <v>41626</v>
      </c>
      <c r="B495">
        <v>40.054746999999999</v>
      </c>
      <c r="C495" s="3">
        <f t="shared" si="7"/>
        <v>-2.6607601522313562E-2</v>
      </c>
    </row>
    <row r="496" spans="1:3" x14ac:dyDescent="0.35">
      <c r="A496" s="1">
        <v>41627</v>
      </c>
      <c r="B496">
        <v>39.701872000000002</v>
      </c>
      <c r="C496" s="3">
        <f t="shared" si="7"/>
        <v>8.8488530982262503E-3</v>
      </c>
    </row>
    <row r="497" spans="1:3" x14ac:dyDescent="0.35">
      <c r="A497" s="1">
        <v>41628</v>
      </c>
      <c r="B497">
        <v>39.411268</v>
      </c>
      <c r="C497" s="3">
        <f t="shared" si="7"/>
        <v>7.3465749695365012E-3</v>
      </c>
    </row>
    <row r="498" spans="1:3" x14ac:dyDescent="0.35">
      <c r="A498" s="1">
        <v>41631</v>
      </c>
      <c r="B498">
        <v>39.812576999999997</v>
      </c>
      <c r="C498" s="3">
        <f t="shared" si="7"/>
        <v>-1.0131102132143077E-2</v>
      </c>
    </row>
    <row r="499" spans="1:3" x14ac:dyDescent="0.35">
      <c r="A499" s="1">
        <v>41632</v>
      </c>
      <c r="B499">
        <v>39.598084999999998</v>
      </c>
      <c r="C499" s="3">
        <f t="shared" si="7"/>
        <v>5.4021088911833104E-3</v>
      </c>
    </row>
    <row r="500" spans="1:3" x14ac:dyDescent="0.35">
      <c r="A500" s="1">
        <v>41634</v>
      </c>
      <c r="B500">
        <v>39.757224000000001</v>
      </c>
      <c r="C500" s="3">
        <f t="shared" si="7"/>
        <v>-4.0108019321762889E-3</v>
      </c>
    </row>
    <row r="501" spans="1:3" x14ac:dyDescent="0.35">
      <c r="A501" s="1">
        <v>41635</v>
      </c>
      <c r="B501">
        <v>39.647649000000001</v>
      </c>
      <c r="C501" s="3">
        <f t="shared" si="7"/>
        <v>2.7599079354629907E-3</v>
      </c>
    </row>
    <row r="502" spans="1:3" x14ac:dyDescent="0.35">
      <c r="A502" s="1">
        <v>41638</v>
      </c>
      <c r="B502">
        <v>39.751674000000001</v>
      </c>
      <c r="C502" s="3">
        <f t="shared" si="7"/>
        <v>-2.6203009191760884E-3</v>
      </c>
    </row>
    <row r="503" spans="1:3" x14ac:dyDescent="0.35">
      <c r="A503" s="1">
        <v>41639</v>
      </c>
      <c r="B503">
        <v>39.661518000000001</v>
      </c>
      <c r="C503" s="3">
        <f t="shared" si="7"/>
        <v>2.270555721590739E-3</v>
      </c>
    </row>
    <row r="504" spans="1:3" x14ac:dyDescent="0.35">
      <c r="A504" s="1">
        <v>41641</v>
      </c>
      <c r="B504">
        <v>38.981884000000001</v>
      </c>
      <c r="C504" s="3">
        <f t="shared" si="7"/>
        <v>1.7284372309928742E-2</v>
      </c>
    </row>
    <row r="505" spans="1:3" x14ac:dyDescent="0.35">
      <c r="A505" s="1">
        <v>41642</v>
      </c>
      <c r="B505">
        <v>39.474274000000001</v>
      </c>
      <c r="C505" s="3">
        <f t="shared" si="7"/>
        <v>-1.255214319599629E-2</v>
      </c>
    </row>
    <row r="506" spans="1:3" x14ac:dyDescent="0.35">
      <c r="A506" s="1">
        <v>41645</v>
      </c>
      <c r="B506">
        <v>39.280092000000003</v>
      </c>
      <c r="C506" s="3">
        <f t="shared" si="7"/>
        <v>4.9313429432467082E-3</v>
      </c>
    </row>
    <row r="507" spans="1:3" x14ac:dyDescent="0.35">
      <c r="A507" s="1">
        <v>41646</v>
      </c>
      <c r="B507">
        <v>39.841830999999999</v>
      </c>
      <c r="C507" s="3">
        <f t="shared" si="7"/>
        <v>-1.4199564853281998E-2</v>
      </c>
    </row>
    <row r="508" spans="1:3" x14ac:dyDescent="0.35">
      <c r="A508" s="1">
        <v>41647</v>
      </c>
      <c r="B508">
        <v>40.493726000000002</v>
      </c>
      <c r="C508" s="3">
        <f t="shared" si="7"/>
        <v>-1.6229658036234884E-2</v>
      </c>
    </row>
    <row r="509" spans="1:3" x14ac:dyDescent="0.35">
      <c r="A509" s="1">
        <v>41648</v>
      </c>
      <c r="B509">
        <v>40.507595000000002</v>
      </c>
      <c r="C509" s="3">
        <f t="shared" si="7"/>
        <v>-3.4243886307772087E-4</v>
      </c>
    </row>
    <row r="510" spans="1:3" x14ac:dyDescent="0.35">
      <c r="A510" s="1">
        <v>41649</v>
      </c>
      <c r="B510">
        <v>40.868217000000001</v>
      </c>
      <c r="C510" s="3">
        <f t="shared" si="7"/>
        <v>-8.8631830979251092E-3</v>
      </c>
    </row>
    <row r="511" spans="1:3" x14ac:dyDescent="0.35">
      <c r="A511" s="1">
        <v>41652</v>
      </c>
      <c r="B511">
        <v>40.868217000000001</v>
      </c>
      <c r="C511" s="3">
        <f t="shared" si="7"/>
        <v>0</v>
      </c>
    </row>
    <row r="512" spans="1:3" x14ac:dyDescent="0.35">
      <c r="A512" s="1">
        <v>41653</v>
      </c>
      <c r="B512">
        <v>41.527045999999999</v>
      </c>
      <c r="C512" s="3">
        <f t="shared" si="7"/>
        <v>-1.5992255315834036E-2</v>
      </c>
    </row>
    <row r="513" spans="1:3" x14ac:dyDescent="0.35">
      <c r="A513" s="1">
        <v>41654</v>
      </c>
      <c r="B513">
        <v>41.846057000000002</v>
      </c>
      <c r="C513" s="3">
        <f t="shared" si="7"/>
        <v>-7.6526492447568373E-3</v>
      </c>
    </row>
    <row r="514" spans="1:3" x14ac:dyDescent="0.35">
      <c r="A514" s="1">
        <v>41655</v>
      </c>
      <c r="B514">
        <v>41.957017</v>
      </c>
      <c r="C514" s="3">
        <f t="shared" si="7"/>
        <v>-2.648114431753168E-3</v>
      </c>
    </row>
    <row r="515" spans="1:3" x14ac:dyDescent="0.35">
      <c r="A515" s="1">
        <v>41656</v>
      </c>
      <c r="B515">
        <v>42.102654000000001</v>
      </c>
      <c r="C515" s="3">
        <f t="shared" si="7"/>
        <v>-3.4650895961765293E-3</v>
      </c>
    </row>
    <row r="516" spans="1:3" x14ac:dyDescent="0.35">
      <c r="A516" s="1">
        <v>41660</v>
      </c>
      <c r="B516">
        <v>42.199745</v>
      </c>
      <c r="C516" s="3">
        <f t="shared" ref="C516:C579" si="8">LN(B515)-LN(B516)</f>
        <v>-2.303399288258845E-3</v>
      </c>
    </row>
    <row r="517" spans="1:3" x14ac:dyDescent="0.35">
      <c r="A517" s="1">
        <v>41661</v>
      </c>
      <c r="B517">
        <v>42.255225000000003</v>
      </c>
      <c r="C517" s="3">
        <f t="shared" si="8"/>
        <v>-1.3138364262195168E-3</v>
      </c>
    </row>
    <row r="518" spans="1:3" x14ac:dyDescent="0.35">
      <c r="A518" s="1">
        <v>41662</v>
      </c>
      <c r="B518">
        <v>41.242708</v>
      </c>
      <c r="C518" s="3">
        <f t="shared" si="8"/>
        <v>2.4253693399462151E-2</v>
      </c>
    </row>
    <row r="519" spans="1:3" x14ac:dyDescent="0.35">
      <c r="A519" s="1">
        <v>41663</v>
      </c>
      <c r="B519">
        <v>40.133102999999998</v>
      </c>
      <c r="C519" s="3">
        <f t="shared" si="8"/>
        <v>2.7272816408954625E-2</v>
      </c>
    </row>
    <row r="520" spans="1:3" x14ac:dyDescent="0.35">
      <c r="A520" s="1">
        <v>41666</v>
      </c>
      <c r="B520">
        <v>40.431306999999997</v>
      </c>
      <c r="C520" s="3">
        <f t="shared" si="8"/>
        <v>-7.4029056222681966E-3</v>
      </c>
    </row>
    <row r="521" spans="1:3" x14ac:dyDescent="0.35">
      <c r="A521" s="1">
        <v>41667</v>
      </c>
      <c r="B521">
        <v>40.292608999999999</v>
      </c>
      <c r="C521" s="3">
        <f t="shared" si="8"/>
        <v>3.436357980582283E-3</v>
      </c>
    </row>
    <row r="522" spans="1:3" x14ac:dyDescent="0.35">
      <c r="A522" s="1">
        <v>41668</v>
      </c>
      <c r="B522">
        <v>39.980531999999997</v>
      </c>
      <c r="C522" s="3">
        <f t="shared" si="8"/>
        <v>7.7754169921218086E-3</v>
      </c>
    </row>
    <row r="523" spans="1:3" x14ac:dyDescent="0.35">
      <c r="A523" s="1">
        <v>41669</v>
      </c>
      <c r="B523">
        <v>41.270449999999997</v>
      </c>
      <c r="C523" s="3">
        <f t="shared" si="8"/>
        <v>-3.1754111872212665E-2</v>
      </c>
    </row>
    <row r="524" spans="1:3" x14ac:dyDescent="0.35">
      <c r="A524" s="1">
        <v>41670</v>
      </c>
      <c r="B524">
        <v>40.327281999999997</v>
      </c>
      <c r="C524" s="3">
        <f t="shared" si="8"/>
        <v>2.3118534894565279E-2</v>
      </c>
    </row>
    <row r="525" spans="1:3" x14ac:dyDescent="0.35">
      <c r="A525" s="1">
        <v>41673</v>
      </c>
      <c r="B525">
        <v>38.940274000000002</v>
      </c>
      <c r="C525" s="3">
        <f t="shared" si="8"/>
        <v>3.499917622903892E-2</v>
      </c>
    </row>
    <row r="526" spans="1:3" x14ac:dyDescent="0.35">
      <c r="A526" s="1">
        <v>41674</v>
      </c>
      <c r="B526">
        <v>40.091493</v>
      </c>
      <c r="C526" s="3">
        <f t="shared" si="8"/>
        <v>-2.9135130782606211E-2</v>
      </c>
    </row>
    <row r="527" spans="1:3" x14ac:dyDescent="0.35">
      <c r="A527" s="1">
        <v>41675</v>
      </c>
      <c r="B527">
        <v>39.827961000000002</v>
      </c>
      <c r="C527" s="3">
        <f t="shared" si="8"/>
        <v>6.5949638535096611E-3</v>
      </c>
    </row>
    <row r="528" spans="1:3" x14ac:dyDescent="0.35">
      <c r="A528" s="1">
        <v>41676</v>
      </c>
      <c r="B528">
        <v>40.424373000000003</v>
      </c>
      <c r="C528" s="3">
        <f t="shared" si="8"/>
        <v>-1.4863691824051894E-2</v>
      </c>
    </row>
    <row r="529" spans="1:3" x14ac:dyDescent="0.35">
      <c r="A529" s="1">
        <v>41677</v>
      </c>
      <c r="B529">
        <v>41.208035000000002</v>
      </c>
      <c r="C529" s="3">
        <f t="shared" si="8"/>
        <v>-1.9200366473759445E-2</v>
      </c>
    </row>
    <row r="530" spans="1:3" x14ac:dyDescent="0.35">
      <c r="A530" s="1">
        <v>41680</v>
      </c>
      <c r="B530">
        <v>40.923696999999997</v>
      </c>
      <c r="C530" s="3">
        <f t="shared" si="8"/>
        <v>6.9239775916116741E-3</v>
      </c>
    </row>
    <row r="531" spans="1:3" x14ac:dyDescent="0.35">
      <c r="A531" s="1">
        <v>41681</v>
      </c>
      <c r="B531">
        <v>41.423020999999999</v>
      </c>
      <c r="C531" s="3">
        <f t="shared" si="8"/>
        <v>-1.2127505066617417E-2</v>
      </c>
    </row>
    <row r="532" spans="1:3" x14ac:dyDescent="0.35">
      <c r="A532" s="1">
        <v>41682</v>
      </c>
      <c r="B532">
        <v>41.533980999999997</v>
      </c>
      <c r="C532" s="3">
        <f t="shared" si="8"/>
        <v>-2.6751223765710819E-3</v>
      </c>
    </row>
    <row r="533" spans="1:3" x14ac:dyDescent="0.35">
      <c r="A533" s="1">
        <v>41683</v>
      </c>
      <c r="B533">
        <v>41.665748000000001</v>
      </c>
      <c r="C533" s="3">
        <f t="shared" si="8"/>
        <v>-3.1674889269899253E-3</v>
      </c>
    </row>
    <row r="534" spans="1:3" x14ac:dyDescent="0.35">
      <c r="A534" s="1">
        <v>41684</v>
      </c>
      <c r="B534">
        <v>38.316119999999998</v>
      </c>
      <c r="C534" s="3">
        <f t="shared" si="8"/>
        <v>8.3808705024465802E-2</v>
      </c>
    </row>
    <row r="535" spans="1:3" x14ac:dyDescent="0.35">
      <c r="A535" s="1">
        <v>41688</v>
      </c>
      <c r="B535">
        <v>38.246771000000003</v>
      </c>
      <c r="C535" s="3">
        <f t="shared" si="8"/>
        <v>1.8115569581991231E-3</v>
      </c>
    </row>
    <row r="536" spans="1:3" x14ac:dyDescent="0.35">
      <c r="A536" s="1">
        <v>41689</v>
      </c>
      <c r="B536">
        <v>38.794637000000002</v>
      </c>
      <c r="C536" s="3">
        <f t="shared" si="8"/>
        <v>-1.4222877017784796E-2</v>
      </c>
    </row>
    <row r="537" spans="1:3" x14ac:dyDescent="0.35">
      <c r="A537" s="1">
        <v>41690</v>
      </c>
      <c r="B537">
        <v>39.730870000000003</v>
      </c>
      <c r="C537" s="3">
        <f t="shared" si="8"/>
        <v>-2.3846451970722438E-2</v>
      </c>
    </row>
    <row r="538" spans="1:3" x14ac:dyDescent="0.35">
      <c r="A538" s="1">
        <v>41691</v>
      </c>
      <c r="B538">
        <v>39.072040999999999</v>
      </c>
      <c r="C538" s="3">
        <f t="shared" si="8"/>
        <v>1.6721320124430061E-2</v>
      </c>
    </row>
    <row r="539" spans="1:3" x14ac:dyDescent="0.35">
      <c r="A539" s="1">
        <v>41694</v>
      </c>
      <c r="B539">
        <v>39.356375999999997</v>
      </c>
      <c r="C539" s="3">
        <f t="shared" si="8"/>
        <v>-7.2508475017833973E-3</v>
      </c>
    </row>
    <row r="540" spans="1:3" x14ac:dyDescent="0.35">
      <c r="A540" s="1">
        <v>41695</v>
      </c>
      <c r="B540">
        <v>39.453467000000003</v>
      </c>
      <c r="C540" s="3">
        <f t="shared" si="8"/>
        <v>-2.4639320527422015E-3</v>
      </c>
    </row>
    <row r="541" spans="1:3" x14ac:dyDescent="0.35">
      <c r="A541" s="1">
        <v>41696</v>
      </c>
      <c r="B541">
        <v>39.599102999999999</v>
      </c>
      <c r="C541" s="3">
        <f t="shared" si="8"/>
        <v>-3.6845396616653758E-3</v>
      </c>
    </row>
    <row r="542" spans="1:3" x14ac:dyDescent="0.35">
      <c r="A542" s="1">
        <v>41697</v>
      </c>
      <c r="B542">
        <v>39.085909999999998</v>
      </c>
      <c r="C542" s="3">
        <f t="shared" si="8"/>
        <v>1.3044422498246888E-2</v>
      </c>
    </row>
    <row r="543" spans="1:3" x14ac:dyDescent="0.35">
      <c r="A543" s="1">
        <v>41698</v>
      </c>
      <c r="B543">
        <v>39.481208000000002</v>
      </c>
      <c r="C543" s="3">
        <f t="shared" si="8"/>
        <v>-1.0062767877714762E-2</v>
      </c>
    </row>
    <row r="544" spans="1:3" x14ac:dyDescent="0.35">
      <c r="A544" s="1">
        <v>41701</v>
      </c>
      <c r="B544">
        <v>39.328637000000001</v>
      </c>
      <c r="C544" s="3">
        <f t="shared" si="8"/>
        <v>3.871881504276864E-3</v>
      </c>
    </row>
    <row r="545" spans="1:3" x14ac:dyDescent="0.35">
      <c r="A545" s="1">
        <v>41702</v>
      </c>
      <c r="B545">
        <v>40.070684999999997</v>
      </c>
      <c r="C545" s="3">
        <f t="shared" si="8"/>
        <v>-1.8692089221612473E-2</v>
      </c>
    </row>
    <row r="546" spans="1:3" x14ac:dyDescent="0.35">
      <c r="A546" s="1">
        <v>41703</v>
      </c>
      <c r="B546">
        <v>40.084558000000001</v>
      </c>
      <c r="C546" s="3">
        <f t="shared" si="8"/>
        <v>-3.4615328004239387E-4</v>
      </c>
    </row>
    <row r="547" spans="1:3" x14ac:dyDescent="0.35">
      <c r="A547" s="1">
        <v>41704</v>
      </c>
      <c r="B547">
        <v>40.757257000000003</v>
      </c>
      <c r="C547" s="3">
        <f t="shared" si="8"/>
        <v>-1.66427368554527E-2</v>
      </c>
    </row>
    <row r="548" spans="1:3" x14ac:dyDescent="0.35">
      <c r="A548" s="1">
        <v>41705</v>
      </c>
      <c r="B548">
        <v>40.514529000000003</v>
      </c>
      <c r="C548" s="3">
        <f t="shared" si="8"/>
        <v>5.9732591998726825E-3</v>
      </c>
    </row>
    <row r="549" spans="1:3" x14ac:dyDescent="0.35">
      <c r="A549" s="1">
        <v>41708</v>
      </c>
      <c r="B549">
        <v>40.327281999999997</v>
      </c>
      <c r="C549" s="3">
        <f t="shared" si="8"/>
        <v>4.6324379064648369E-3</v>
      </c>
    </row>
    <row r="550" spans="1:3" x14ac:dyDescent="0.35">
      <c r="A550" s="1">
        <v>41709</v>
      </c>
      <c r="B550">
        <v>39.432662999999998</v>
      </c>
      <c r="C550" s="3">
        <f t="shared" si="8"/>
        <v>2.2433729597642671E-2</v>
      </c>
    </row>
    <row r="551" spans="1:3" x14ac:dyDescent="0.35">
      <c r="A551" s="1">
        <v>41710</v>
      </c>
      <c r="B551">
        <v>39.571361000000003</v>
      </c>
      <c r="C551" s="3">
        <f t="shared" si="8"/>
        <v>-3.5111665322875574E-3</v>
      </c>
    </row>
    <row r="552" spans="1:3" x14ac:dyDescent="0.35">
      <c r="A552" s="1">
        <v>41711</v>
      </c>
      <c r="B552">
        <v>38.732222</v>
      </c>
      <c r="C552" s="3">
        <f t="shared" si="8"/>
        <v>2.1433786121758835E-2</v>
      </c>
    </row>
    <row r="553" spans="1:3" x14ac:dyDescent="0.35">
      <c r="A553" s="1">
        <v>41712</v>
      </c>
      <c r="B553">
        <v>38.447884000000002</v>
      </c>
      <c r="C553" s="3">
        <f t="shared" si="8"/>
        <v>7.3682015000251511E-3</v>
      </c>
    </row>
    <row r="554" spans="1:3" x14ac:dyDescent="0.35">
      <c r="A554" s="1">
        <v>41715</v>
      </c>
      <c r="B554">
        <v>38.697546000000003</v>
      </c>
      <c r="C554" s="3">
        <f t="shared" si="8"/>
        <v>-6.4725252449138182E-3</v>
      </c>
    </row>
    <row r="555" spans="1:3" x14ac:dyDescent="0.35">
      <c r="A555" s="1">
        <v>41716</v>
      </c>
      <c r="B555">
        <v>39.384117000000003</v>
      </c>
      <c r="C555" s="3">
        <f t="shared" si="8"/>
        <v>-1.7586426028560087E-2</v>
      </c>
    </row>
    <row r="556" spans="1:3" x14ac:dyDescent="0.35">
      <c r="A556" s="1">
        <v>41717</v>
      </c>
      <c r="B556">
        <v>39.273156999999998</v>
      </c>
      <c r="C556" s="3">
        <f t="shared" si="8"/>
        <v>2.8213556855254396E-3</v>
      </c>
    </row>
    <row r="557" spans="1:3" x14ac:dyDescent="0.35">
      <c r="A557" s="1">
        <v>41718</v>
      </c>
      <c r="B557">
        <v>39.321702999999999</v>
      </c>
      <c r="C557" s="3">
        <f t="shared" si="8"/>
        <v>-1.2353481175177983E-3</v>
      </c>
    </row>
    <row r="558" spans="1:3" x14ac:dyDescent="0.35">
      <c r="A558" s="1">
        <v>41719</v>
      </c>
      <c r="B558">
        <v>38.898662999999999</v>
      </c>
      <c r="C558" s="3">
        <f t="shared" si="8"/>
        <v>1.0816725779238645E-2</v>
      </c>
    </row>
    <row r="559" spans="1:3" x14ac:dyDescent="0.35">
      <c r="A559" s="1">
        <v>41722</v>
      </c>
      <c r="B559">
        <v>38.323054999999997</v>
      </c>
      <c r="C559" s="3">
        <f t="shared" si="8"/>
        <v>1.4908206546818015E-2</v>
      </c>
    </row>
    <row r="560" spans="1:3" x14ac:dyDescent="0.35">
      <c r="A560" s="1">
        <v>41723</v>
      </c>
      <c r="B560">
        <v>38.253706000000001</v>
      </c>
      <c r="C560" s="3">
        <f t="shared" si="8"/>
        <v>1.8112288389571241E-3</v>
      </c>
    </row>
    <row r="561" spans="1:3" x14ac:dyDescent="0.35">
      <c r="A561" s="1">
        <v>41724</v>
      </c>
      <c r="B561">
        <v>38.260640000000002</v>
      </c>
      <c r="C561" s="3">
        <f t="shared" si="8"/>
        <v>-1.8124705709388067E-4</v>
      </c>
    </row>
    <row r="562" spans="1:3" x14ac:dyDescent="0.35">
      <c r="A562" s="1">
        <v>41725</v>
      </c>
      <c r="B562">
        <v>37.927756000000002</v>
      </c>
      <c r="C562" s="3">
        <f t="shared" si="8"/>
        <v>8.7384991879106977E-3</v>
      </c>
    </row>
    <row r="563" spans="1:3" x14ac:dyDescent="0.35">
      <c r="A563" s="1">
        <v>41726</v>
      </c>
      <c r="B563">
        <v>37.927756000000002</v>
      </c>
      <c r="C563" s="3">
        <f t="shared" si="8"/>
        <v>0</v>
      </c>
    </row>
    <row r="564" spans="1:3" x14ac:dyDescent="0.35">
      <c r="A564" s="1">
        <v>41729</v>
      </c>
      <c r="B564">
        <v>38.780768000000002</v>
      </c>
      <c r="C564" s="3">
        <f t="shared" si="8"/>
        <v>-2.224126130390891E-2</v>
      </c>
    </row>
    <row r="565" spans="1:3" x14ac:dyDescent="0.35">
      <c r="A565" s="1">
        <v>41730</v>
      </c>
      <c r="B565">
        <v>39.085909999999998</v>
      </c>
      <c r="C565" s="3">
        <f t="shared" si="8"/>
        <v>-7.8375903493865806E-3</v>
      </c>
    </row>
    <row r="566" spans="1:3" x14ac:dyDescent="0.35">
      <c r="A566" s="1">
        <v>41731</v>
      </c>
      <c r="B566">
        <v>39.300896000000002</v>
      </c>
      <c r="C566" s="3">
        <f t="shared" si="8"/>
        <v>-5.4852736070238883E-3</v>
      </c>
    </row>
    <row r="567" spans="1:3" x14ac:dyDescent="0.35">
      <c r="A567" s="1">
        <v>41732</v>
      </c>
      <c r="B567">
        <v>39.25235</v>
      </c>
      <c r="C567" s="3">
        <f t="shared" si="8"/>
        <v>1.2360025499220662E-3</v>
      </c>
    </row>
    <row r="568" spans="1:3" x14ac:dyDescent="0.35">
      <c r="A568" s="1">
        <v>41733</v>
      </c>
      <c r="B568">
        <v>38.538041</v>
      </c>
      <c r="C568" s="3">
        <f t="shared" si="8"/>
        <v>1.836548365944779E-2</v>
      </c>
    </row>
    <row r="569" spans="1:3" x14ac:dyDescent="0.35">
      <c r="A569" s="1">
        <v>41736</v>
      </c>
      <c r="B569">
        <v>37.691966999999998</v>
      </c>
      <c r="C569" s="3">
        <f t="shared" si="8"/>
        <v>2.2198836561365898E-2</v>
      </c>
    </row>
    <row r="570" spans="1:3" x14ac:dyDescent="0.35">
      <c r="A570" s="1">
        <v>41737</v>
      </c>
      <c r="B570">
        <v>37.906953000000001</v>
      </c>
      <c r="C570" s="3">
        <f t="shared" si="8"/>
        <v>-5.6875568999061876E-3</v>
      </c>
    </row>
    <row r="571" spans="1:3" x14ac:dyDescent="0.35">
      <c r="A571" s="1">
        <v>41738</v>
      </c>
      <c r="B571">
        <v>38.631332999999998</v>
      </c>
      <c r="C571" s="3">
        <f t="shared" si="8"/>
        <v>-1.8929131216113948E-2</v>
      </c>
    </row>
    <row r="572" spans="1:3" x14ac:dyDescent="0.35">
      <c r="A572" s="1">
        <v>41739</v>
      </c>
      <c r="B572">
        <v>37.574657000000002</v>
      </c>
      <c r="C572" s="3">
        <f t="shared" si="8"/>
        <v>2.7733875755268311E-2</v>
      </c>
    </row>
    <row r="573" spans="1:3" x14ac:dyDescent="0.35">
      <c r="A573" s="1">
        <v>41740</v>
      </c>
      <c r="B573">
        <v>36.684820000000002</v>
      </c>
      <c r="C573" s="3">
        <f t="shared" si="8"/>
        <v>2.3966761671197379E-2</v>
      </c>
    </row>
    <row r="574" spans="1:3" x14ac:dyDescent="0.35">
      <c r="A574" s="1">
        <v>41743</v>
      </c>
      <c r="B574">
        <v>36.601399999999998</v>
      </c>
      <c r="C574" s="3">
        <f t="shared" si="8"/>
        <v>2.2765544744540733E-3</v>
      </c>
    </row>
    <row r="575" spans="1:3" x14ac:dyDescent="0.35">
      <c r="A575" s="1">
        <v>41744</v>
      </c>
      <c r="B575">
        <v>36.921182999999999</v>
      </c>
      <c r="C575" s="3">
        <f t="shared" si="8"/>
        <v>-8.6989603329548082E-3</v>
      </c>
    </row>
    <row r="576" spans="1:3" x14ac:dyDescent="0.35">
      <c r="A576" s="1">
        <v>41745</v>
      </c>
      <c r="B576">
        <v>37.317439</v>
      </c>
      <c r="C576" s="3">
        <f t="shared" si="8"/>
        <v>-1.0675299527264759E-2</v>
      </c>
    </row>
    <row r="577" spans="1:3" x14ac:dyDescent="0.35">
      <c r="A577" s="1">
        <v>41746</v>
      </c>
      <c r="B577">
        <v>37.991765999999998</v>
      </c>
      <c r="C577" s="3">
        <f t="shared" si="8"/>
        <v>-1.7908701134348615E-2</v>
      </c>
    </row>
    <row r="578" spans="1:3" x14ac:dyDescent="0.35">
      <c r="A578" s="1">
        <v>41750</v>
      </c>
      <c r="B578">
        <v>38.019570999999999</v>
      </c>
      <c r="C578" s="3">
        <f t="shared" si="8"/>
        <v>-7.316014251981251E-4</v>
      </c>
    </row>
    <row r="579" spans="1:3" x14ac:dyDescent="0.35">
      <c r="A579" s="1">
        <v>41751</v>
      </c>
      <c r="B579">
        <v>38.214222999999997</v>
      </c>
      <c r="C579" s="3">
        <f t="shared" si="8"/>
        <v>-5.1067226962637768E-3</v>
      </c>
    </row>
    <row r="580" spans="1:3" x14ac:dyDescent="0.35">
      <c r="A580" s="1">
        <v>41752</v>
      </c>
      <c r="B580">
        <v>38.242032000000002</v>
      </c>
      <c r="C580" s="3">
        <f t="shared" ref="C580:C643" si="9">LN(B579)-LN(B580)</f>
        <v>-7.2744868883090064E-4</v>
      </c>
    </row>
    <row r="581" spans="1:3" x14ac:dyDescent="0.35">
      <c r="A581" s="1">
        <v>41753</v>
      </c>
      <c r="B581">
        <v>38.429729000000002</v>
      </c>
      <c r="C581" s="3">
        <f t="shared" si="9"/>
        <v>-4.8961279226902299E-3</v>
      </c>
    </row>
    <row r="582" spans="1:3" x14ac:dyDescent="0.35">
      <c r="A582" s="1">
        <v>41754</v>
      </c>
      <c r="B582">
        <v>37.811017</v>
      </c>
      <c r="C582" s="3">
        <f t="shared" si="9"/>
        <v>1.6230837582195345E-2</v>
      </c>
    </row>
    <row r="583" spans="1:3" x14ac:dyDescent="0.35">
      <c r="A583" s="1">
        <v>41757</v>
      </c>
      <c r="B583">
        <v>37.352195000000002</v>
      </c>
      <c r="C583" s="3">
        <f t="shared" si="9"/>
        <v>1.2208836928239375E-2</v>
      </c>
    </row>
    <row r="584" spans="1:3" x14ac:dyDescent="0.35">
      <c r="A584" s="1">
        <v>41758</v>
      </c>
      <c r="B584">
        <v>37.053266000000001</v>
      </c>
      <c r="C584" s="3">
        <f t="shared" si="9"/>
        <v>8.0351792548820633E-3</v>
      </c>
    </row>
    <row r="585" spans="1:3" x14ac:dyDescent="0.35">
      <c r="A585" s="1">
        <v>41759</v>
      </c>
      <c r="B585">
        <v>37.567701</v>
      </c>
      <c r="C585" s="3">
        <f t="shared" si="9"/>
        <v>-1.3788166268656532E-2</v>
      </c>
    </row>
    <row r="586" spans="1:3" x14ac:dyDescent="0.35">
      <c r="A586" s="1">
        <v>41760</v>
      </c>
      <c r="B586">
        <v>37.866630999999998</v>
      </c>
      <c r="C586" s="3">
        <f t="shared" si="9"/>
        <v>-7.925610444322384E-3</v>
      </c>
    </row>
    <row r="587" spans="1:3" x14ac:dyDescent="0.35">
      <c r="A587" s="1">
        <v>41761</v>
      </c>
      <c r="B587">
        <v>37.915294000000003</v>
      </c>
      <c r="C587" s="3">
        <f t="shared" si="9"/>
        <v>-1.2842905927437087E-3</v>
      </c>
    </row>
    <row r="588" spans="1:3" x14ac:dyDescent="0.35">
      <c r="A588" s="1">
        <v>41764</v>
      </c>
      <c r="B588">
        <v>38.464489999999998</v>
      </c>
      <c r="C588" s="3">
        <f t="shared" si="9"/>
        <v>-1.4380911706458832E-2</v>
      </c>
    </row>
    <row r="589" spans="1:3" x14ac:dyDescent="0.35">
      <c r="A589" s="1">
        <v>41765</v>
      </c>
      <c r="B589">
        <v>38.242032000000002</v>
      </c>
      <c r="C589" s="3">
        <f t="shared" si="9"/>
        <v>5.8002531695549031E-3</v>
      </c>
    </row>
    <row r="590" spans="1:3" x14ac:dyDescent="0.35">
      <c r="A590" s="1">
        <v>41766</v>
      </c>
      <c r="B590">
        <v>38.255935000000001</v>
      </c>
      <c r="C590" s="3">
        <f t="shared" si="9"/>
        <v>-3.6348678790609767E-4</v>
      </c>
    </row>
    <row r="591" spans="1:3" x14ac:dyDescent="0.35">
      <c r="A591" s="1">
        <v>41767</v>
      </c>
      <c r="B591">
        <v>38.443635999999998</v>
      </c>
      <c r="C591" s="3">
        <f t="shared" si="9"/>
        <v>-4.8944569640174684E-3</v>
      </c>
    </row>
    <row r="592" spans="1:3" x14ac:dyDescent="0.35">
      <c r="A592" s="1">
        <v>41768</v>
      </c>
      <c r="B592">
        <v>38.506200999999997</v>
      </c>
      <c r="C592" s="3">
        <f t="shared" si="9"/>
        <v>-1.626124660579098E-3</v>
      </c>
    </row>
    <row r="593" spans="1:3" x14ac:dyDescent="0.35">
      <c r="A593" s="1">
        <v>41771</v>
      </c>
      <c r="B593">
        <v>39.215288999999999</v>
      </c>
      <c r="C593" s="3">
        <f t="shared" si="9"/>
        <v>-1.8247403007203289E-2</v>
      </c>
    </row>
    <row r="594" spans="1:3" x14ac:dyDescent="0.35">
      <c r="A594" s="1">
        <v>41772</v>
      </c>
      <c r="B594">
        <v>39.507263000000002</v>
      </c>
      <c r="C594" s="3">
        <f t="shared" si="9"/>
        <v>-7.4178321557103466E-3</v>
      </c>
    </row>
    <row r="595" spans="1:3" x14ac:dyDescent="0.35">
      <c r="A595" s="1">
        <v>41773</v>
      </c>
      <c r="B595">
        <v>38.825985000000003</v>
      </c>
      <c r="C595" s="3">
        <f t="shared" si="9"/>
        <v>1.7394789458094806E-2</v>
      </c>
    </row>
    <row r="596" spans="1:3" x14ac:dyDescent="0.35">
      <c r="A596" s="1">
        <v>41774</v>
      </c>
      <c r="B596">
        <v>37.880536999999997</v>
      </c>
      <c r="C596" s="3">
        <f t="shared" si="9"/>
        <v>2.4652294400307362E-2</v>
      </c>
    </row>
    <row r="597" spans="1:3" x14ac:dyDescent="0.35">
      <c r="A597" s="1">
        <v>41775</v>
      </c>
      <c r="B597">
        <v>38.255935000000001</v>
      </c>
      <c r="C597" s="3">
        <f t="shared" si="9"/>
        <v>-9.8612670708919659E-3</v>
      </c>
    </row>
    <row r="598" spans="1:3" x14ac:dyDescent="0.35">
      <c r="A598" s="1">
        <v>41778</v>
      </c>
      <c r="B598">
        <v>38.214222999999997</v>
      </c>
      <c r="C598" s="3">
        <f t="shared" si="9"/>
        <v>1.0909354767369983E-3</v>
      </c>
    </row>
    <row r="599" spans="1:3" x14ac:dyDescent="0.35">
      <c r="A599" s="1">
        <v>41779</v>
      </c>
      <c r="B599">
        <v>37.755401999999997</v>
      </c>
      <c r="C599" s="3">
        <f t="shared" si="9"/>
        <v>1.2079211362857389E-2</v>
      </c>
    </row>
    <row r="600" spans="1:3" x14ac:dyDescent="0.35">
      <c r="A600" s="1">
        <v>41780</v>
      </c>
      <c r="B600">
        <v>38.228126000000003</v>
      </c>
      <c r="C600" s="3">
        <f t="shared" si="9"/>
        <v>-1.2442962616846298E-2</v>
      </c>
    </row>
    <row r="601" spans="1:3" x14ac:dyDescent="0.35">
      <c r="A601" s="1">
        <v>41781</v>
      </c>
      <c r="B601">
        <v>38.610478999999998</v>
      </c>
      <c r="C601" s="3">
        <f t="shared" si="9"/>
        <v>-9.9521888997009533E-3</v>
      </c>
    </row>
    <row r="602" spans="1:3" x14ac:dyDescent="0.35">
      <c r="A602" s="1">
        <v>41782</v>
      </c>
      <c r="B602">
        <v>39.055396999999999</v>
      </c>
      <c r="C602" s="3">
        <f t="shared" si="9"/>
        <v>-1.1457357850709116E-2</v>
      </c>
    </row>
    <row r="603" spans="1:3" x14ac:dyDescent="0.35">
      <c r="A603" s="1">
        <v>41786</v>
      </c>
      <c r="B603">
        <v>39.124913999999997</v>
      </c>
      <c r="C603" s="3">
        <f t="shared" si="9"/>
        <v>-1.778376612529442E-3</v>
      </c>
    </row>
    <row r="604" spans="1:3" x14ac:dyDescent="0.35">
      <c r="A604" s="1">
        <v>41787</v>
      </c>
      <c r="B604">
        <v>39.701915</v>
      </c>
      <c r="C604" s="3">
        <f t="shared" si="9"/>
        <v>-1.4639972530773093E-2</v>
      </c>
    </row>
    <row r="605" spans="1:3" x14ac:dyDescent="0.35">
      <c r="A605" s="1">
        <v>41788</v>
      </c>
      <c r="B605">
        <v>39.597638000000003</v>
      </c>
      <c r="C605" s="3">
        <f t="shared" si="9"/>
        <v>2.6299532887401611E-3</v>
      </c>
    </row>
    <row r="606" spans="1:3" x14ac:dyDescent="0.35">
      <c r="A606" s="1">
        <v>41789</v>
      </c>
      <c r="B606">
        <v>39.583734999999997</v>
      </c>
      <c r="C606" s="3">
        <f t="shared" si="9"/>
        <v>3.5116845328930779E-4</v>
      </c>
    </row>
    <row r="607" spans="1:3" x14ac:dyDescent="0.35">
      <c r="A607" s="1">
        <v>41792</v>
      </c>
      <c r="B607">
        <v>39.548974999999999</v>
      </c>
      <c r="C607" s="3">
        <f t="shared" si="9"/>
        <v>8.7852424706946763E-4</v>
      </c>
    </row>
    <row r="608" spans="1:3" x14ac:dyDescent="0.35">
      <c r="A608" s="1">
        <v>41793</v>
      </c>
      <c r="B608">
        <v>39.778387000000002</v>
      </c>
      <c r="C608" s="3">
        <f t="shared" si="9"/>
        <v>-5.7839472731475716E-3</v>
      </c>
    </row>
    <row r="609" spans="1:3" x14ac:dyDescent="0.35">
      <c r="A609" s="1">
        <v>41794</v>
      </c>
      <c r="B609">
        <v>39.938279000000001</v>
      </c>
      <c r="C609" s="3">
        <f t="shared" si="9"/>
        <v>-4.0115128351767559E-3</v>
      </c>
    </row>
    <row r="610" spans="1:3" x14ac:dyDescent="0.35">
      <c r="A610" s="1">
        <v>41795</v>
      </c>
      <c r="B610">
        <v>40.737737000000003</v>
      </c>
      <c r="C610" s="3">
        <f t="shared" si="9"/>
        <v>-1.98196244574258E-2</v>
      </c>
    </row>
    <row r="611" spans="1:3" x14ac:dyDescent="0.35">
      <c r="A611" s="1">
        <v>41796</v>
      </c>
      <c r="B611">
        <v>41.022764000000002</v>
      </c>
      <c r="C611" s="3">
        <f t="shared" si="9"/>
        <v>-6.9722702569197104E-3</v>
      </c>
    </row>
    <row r="612" spans="1:3" x14ac:dyDescent="0.35">
      <c r="A612" s="1">
        <v>41799</v>
      </c>
      <c r="B612">
        <v>41.210464999999999</v>
      </c>
      <c r="C612" s="3">
        <f t="shared" si="9"/>
        <v>-4.5650968169002049E-3</v>
      </c>
    </row>
    <row r="613" spans="1:3" x14ac:dyDescent="0.35">
      <c r="A613" s="1">
        <v>41800</v>
      </c>
      <c r="B613">
        <v>40.939340999999999</v>
      </c>
      <c r="C613" s="3">
        <f t="shared" si="9"/>
        <v>6.6007455794059311E-3</v>
      </c>
    </row>
    <row r="614" spans="1:3" x14ac:dyDescent="0.35">
      <c r="A614" s="1">
        <v>41801</v>
      </c>
      <c r="B614">
        <v>40.953246999999998</v>
      </c>
      <c r="C614" s="3">
        <f t="shared" si="9"/>
        <v>-3.3961559826733989E-4</v>
      </c>
    </row>
    <row r="615" spans="1:3" x14ac:dyDescent="0.35">
      <c r="A615" s="1">
        <v>41802</v>
      </c>
      <c r="B615">
        <v>40.598703</v>
      </c>
      <c r="C615" s="3">
        <f t="shared" si="9"/>
        <v>8.6949786903391946E-3</v>
      </c>
    </row>
    <row r="616" spans="1:3" x14ac:dyDescent="0.35">
      <c r="A616" s="1">
        <v>41803</v>
      </c>
      <c r="B616">
        <v>40.668219999999998</v>
      </c>
      <c r="C616" s="3">
        <f t="shared" si="9"/>
        <v>-1.7108317723812938E-3</v>
      </c>
    </row>
    <row r="617" spans="1:3" x14ac:dyDescent="0.35">
      <c r="A617" s="1">
        <v>41806</v>
      </c>
      <c r="B617">
        <v>40.543089000000002</v>
      </c>
      <c r="C617" s="3">
        <f t="shared" si="9"/>
        <v>3.0816175866377193E-3</v>
      </c>
    </row>
    <row r="618" spans="1:3" x14ac:dyDescent="0.35">
      <c r="A618" s="1">
        <v>41807</v>
      </c>
      <c r="B618">
        <v>40.925438</v>
      </c>
      <c r="C618" s="3">
        <f t="shared" si="9"/>
        <v>-9.3864912341645734E-3</v>
      </c>
    </row>
    <row r="619" spans="1:3" x14ac:dyDescent="0.35">
      <c r="A619" s="1">
        <v>41808</v>
      </c>
      <c r="B619">
        <v>41.203513000000001</v>
      </c>
      <c r="C619" s="3">
        <f t="shared" si="9"/>
        <v>-6.7716940062401143E-3</v>
      </c>
    </row>
    <row r="620" spans="1:3" x14ac:dyDescent="0.35">
      <c r="A620" s="1">
        <v>41809</v>
      </c>
      <c r="B620">
        <v>40.751643999999999</v>
      </c>
      <c r="C620" s="3">
        <f t="shared" si="9"/>
        <v>1.1027337279374549E-2</v>
      </c>
    </row>
    <row r="621" spans="1:3" x14ac:dyDescent="0.35">
      <c r="A621" s="1">
        <v>41810</v>
      </c>
      <c r="B621">
        <v>40.855921000000002</v>
      </c>
      <c r="C621" s="3">
        <f t="shared" si="9"/>
        <v>-2.5555732915782947E-3</v>
      </c>
    </row>
    <row r="622" spans="1:3" x14ac:dyDescent="0.35">
      <c r="A622" s="1">
        <v>41813</v>
      </c>
      <c r="B622">
        <v>40.397100000000002</v>
      </c>
      <c r="C622" s="3">
        <f t="shared" si="9"/>
        <v>1.1293755510529913E-2</v>
      </c>
    </row>
    <row r="623" spans="1:3" x14ac:dyDescent="0.35">
      <c r="A623" s="1">
        <v>41814</v>
      </c>
      <c r="B623">
        <v>40.077317000000001</v>
      </c>
      <c r="C623" s="3">
        <f t="shared" si="9"/>
        <v>7.9474867942344041E-3</v>
      </c>
    </row>
    <row r="624" spans="1:3" x14ac:dyDescent="0.35">
      <c r="A624" s="1">
        <v>41815</v>
      </c>
      <c r="B624">
        <v>40.299773999999999</v>
      </c>
      <c r="C624" s="3">
        <f t="shared" si="9"/>
        <v>-5.5353475782777828E-3</v>
      </c>
    </row>
    <row r="625" spans="1:3" x14ac:dyDescent="0.35">
      <c r="A625" s="1">
        <v>41816</v>
      </c>
      <c r="B625">
        <v>40.195497000000003</v>
      </c>
      <c r="C625" s="3">
        <f t="shared" si="9"/>
        <v>2.5908865710042583E-3</v>
      </c>
    </row>
    <row r="626" spans="1:3" x14ac:dyDescent="0.35">
      <c r="A626" s="1">
        <v>41817</v>
      </c>
      <c r="B626">
        <v>40.064500000000002</v>
      </c>
      <c r="C626" s="3">
        <f t="shared" si="9"/>
        <v>3.2643189937546779E-3</v>
      </c>
    </row>
    <row r="627" spans="1:3" x14ac:dyDescent="0.35">
      <c r="A627" s="1">
        <v>41820</v>
      </c>
      <c r="B627">
        <v>40.022697000000001</v>
      </c>
      <c r="C627" s="3">
        <f t="shared" si="9"/>
        <v>1.0439372424637661E-3</v>
      </c>
    </row>
    <row r="628" spans="1:3" x14ac:dyDescent="0.35">
      <c r="A628" s="1">
        <v>41821</v>
      </c>
      <c r="B628">
        <v>40.587083999999997</v>
      </c>
      <c r="C628" s="3">
        <f t="shared" si="9"/>
        <v>-1.4003169726153786E-2</v>
      </c>
    </row>
    <row r="629" spans="1:3" x14ac:dyDescent="0.35">
      <c r="A629" s="1">
        <v>41822</v>
      </c>
      <c r="B629">
        <v>40.447727999999998</v>
      </c>
      <c r="C629" s="3">
        <f t="shared" si="9"/>
        <v>3.4394140971603093E-3</v>
      </c>
    </row>
    <row r="630" spans="1:3" x14ac:dyDescent="0.35">
      <c r="A630" s="1">
        <v>41823</v>
      </c>
      <c r="B630">
        <v>40.733407</v>
      </c>
      <c r="C630" s="3">
        <f t="shared" si="9"/>
        <v>-7.0380927601512155E-3</v>
      </c>
    </row>
    <row r="631" spans="1:3" x14ac:dyDescent="0.35">
      <c r="A631" s="1">
        <v>41827</v>
      </c>
      <c r="B631">
        <v>40.496502</v>
      </c>
      <c r="C631" s="3">
        <f t="shared" si="9"/>
        <v>5.8329665664000885E-3</v>
      </c>
    </row>
    <row r="632" spans="1:3" x14ac:dyDescent="0.35">
      <c r="A632" s="1">
        <v>41828</v>
      </c>
      <c r="B632">
        <v>39.820632000000003</v>
      </c>
      <c r="C632" s="3">
        <f t="shared" si="9"/>
        <v>1.6830430080490899E-2</v>
      </c>
    </row>
    <row r="633" spans="1:3" x14ac:dyDescent="0.35">
      <c r="A633" s="1">
        <v>41829</v>
      </c>
      <c r="B633">
        <v>39.646436999999999</v>
      </c>
      <c r="C633" s="3">
        <f t="shared" si="9"/>
        <v>4.3840871746620991E-3</v>
      </c>
    </row>
    <row r="634" spans="1:3" x14ac:dyDescent="0.35">
      <c r="A634" s="1">
        <v>41830</v>
      </c>
      <c r="B634">
        <v>39.360760999999997</v>
      </c>
      <c r="C634" s="3">
        <f t="shared" si="9"/>
        <v>7.2316764100950337E-3</v>
      </c>
    </row>
    <row r="635" spans="1:3" x14ac:dyDescent="0.35">
      <c r="A635" s="1">
        <v>41831</v>
      </c>
      <c r="B635">
        <v>39.437404999999998</v>
      </c>
      <c r="C635" s="3">
        <f t="shared" si="9"/>
        <v>-1.9453250769885244E-3</v>
      </c>
    </row>
    <row r="636" spans="1:3" x14ac:dyDescent="0.35">
      <c r="A636" s="1">
        <v>41834</v>
      </c>
      <c r="B636">
        <v>39.590694999999997</v>
      </c>
      <c r="C636" s="3">
        <f t="shared" si="9"/>
        <v>-3.879384478340242E-3</v>
      </c>
    </row>
    <row r="637" spans="1:3" x14ac:dyDescent="0.35">
      <c r="A637" s="1">
        <v>41835</v>
      </c>
      <c r="B637">
        <v>39.479211999999997</v>
      </c>
      <c r="C637" s="3">
        <f t="shared" si="9"/>
        <v>2.8198610091316745E-3</v>
      </c>
    </row>
    <row r="638" spans="1:3" x14ac:dyDescent="0.35">
      <c r="A638" s="1">
        <v>41836</v>
      </c>
      <c r="B638">
        <v>39.688243999999997</v>
      </c>
      <c r="C638" s="3">
        <f t="shared" si="9"/>
        <v>-5.2807680409534541E-3</v>
      </c>
    </row>
    <row r="639" spans="1:3" x14ac:dyDescent="0.35">
      <c r="A639" s="1">
        <v>41837</v>
      </c>
      <c r="B639">
        <v>38.427084999999998</v>
      </c>
      <c r="C639" s="3">
        <f t="shared" si="9"/>
        <v>3.2292473432864455E-2</v>
      </c>
    </row>
    <row r="640" spans="1:3" x14ac:dyDescent="0.35">
      <c r="A640" s="1">
        <v>41838</v>
      </c>
      <c r="B640">
        <v>39.123857000000001</v>
      </c>
      <c r="C640" s="3">
        <f t="shared" si="9"/>
        <v>-1.7969884875044251E-2</v>
      </c>
    </row>
    <row r="641" spans="1:3" x14ac:dyDescent="0.35">
      <c r="A641" s="1">
        <v>41841</v>
      </c>
      <c r="B641">
        <v>39.514052</v>
      </c>
      <c r="C641" s="3">
        <f t="shared" si="9"/>
        <v>-9.9239211035468955E-3</v>
      </c>
    </row>
    <row r="642" spans="1:3" x14ac:dyDescent="0.35">
      <c r="A642" s="1">
        <v>41842</v>
      </c>
      <c r="B642">
        <v>40.217790999999998</v>
      </c>
      <c r="C642" s="3">
        <f t="shared" si="9"/>
        <v>-1.7653104432651112E-2</v>
      </c>
    </row>
    <row r="643" spans="1:3" x14ac:dyDescent="0.35">
      <c r="A643" s="1">
        <v>41843</v>
      </c>
      <c r="B643">
        <v>40.043599</v>
      </c>
      <c r="C643" s="3">
        <f t="shared" si="9"/>
        <v>4.3406243897883279E-3</v>
      </c>
    </row>
    <row r="644" spans="1:3" x14ac:dyDescent="0.35">
      <c r="A644" s="1">
        <v>41844</v>
      </c>
      <c r="B644">
        <v>39.604633</v>
      </c>
      <c r="C644" s="3">
        <f t="shared" ref="C644:C707" si="10">LN(B643)-LN(B644)</f>
        <v>1.1022729155925504E-2</v>
      </c>
    </row>
    <row r="645" spans="1:3" x14ac:dyDescent="0.35">
      <c r="A645" s="1">
        <v>41845</v>
      </c>
      <c r="B645">
        <v>39.388629999999999</v>
      </c>
      <c r="C645" s="3">
        <f t="shared" si="10"/>
        <v>5.4689103897094249E-3</v>
      </c>
    </row>
    <row r="646" spans="1:3" x14ac:dyDescent="0.35">
      <c r="A646" s="1">
        <v>41848</v>
      </c>
      <c r="B646">
        <v>39.221406000000002</v>
      </c>
      <c r="C646" s="3">
        <f t="shared" si="10"/>
        <v>4.2545267946030307E-3</v>
      </c>
    </row>
    <row r="647" spans="1:3" x14ac:dyDescent="0.35">
      <c r="A647" s="1">
        <v>41849</v>
      </c>
      <c r="B647">
        <v>39.040242999999997</v>
      </c>
      <c r="C647" s="3">
        <f t="shared" si="10"/>
        <v>4.6296832714758374E-3</v>
      </c>
    </row>
    <row r="648" spans="1:3" x14ac:dyDescent="0.35">
      <c r="A648" s="1">
        <v>41850</v>
      </c>
      <c r="B648">
        <v>39.562826000000001</v>
      </c>
      <c r="C648" s="3">
        <f t="shared" si="10"/>
        <v>-1.3296954086061241E-2</v>
      </c>
    </row>
    <row r="649" spans="1:3" x14ac:dyDescent="0.35">
      <c r="A649" s="1">
        <v>41851</v>
      </c>
      <c r="B649">
        <v>39.082050000000002</v>
      </c>
      <c r="C649" s="3">
        <f t="shared" si="10"/>
        <v>1.2226657698551247E-2</v>
      </c>
    </row>
    <row r="650" spans="1:3" x14ac:dyDescent="0.35">
      <c r="A650" s="1">
        <v>41852</v>
      </c>
      <c r="B650">
        <v>39.068114999999999</v>
      </c>
      <c r="C650" s="3">
        <f t="shared" si="10"/>
        <v>3.5662113183487776E-4</v>
      </c>
    </row>
    <row r="651" spans="1:3" x14ac:dyDescent="0.35">
      <c r="A651" s="1">
        <v>41855</v>
      </c>
      <c r="B651">
        <v>39.200504000000002</v>
      </c>
      <c r="C651" s="3">
        <f t="shared" si="10"/>
        <v>-3.3829426901803572E-3</v>
      </c>
    </row>
    <row r="652" spans="1:3" x14ac:dyDescent="0.35">
      <c r="A652" s="1">
        <v>41856</v>
      </c>
      <c r="B652">
        <v>38.489794000000003</v>
      </c>
      <c r="C652" s="3">
        <f t="shared" si="10"/>
        <v>1.8296488614779616E-2</v>
      </c>
    </row>
    <row r="653" spans="1:3" x14ac:dyDescent="0.35">
      <c r="A653" s="1">
        <v>41857</v>
      </c>
      <c r="B653">
        <v>38.733665999999999</v>
      </c>
      <c r="C653" s="3">
        <f t="shared" si="10"/>
        <v>-6.316029111252508E-3</v>
      </c>
    </row>
    <row r="654" spans="1:3" x14ac:dyDescent="0.35">
      <c r="A654" s="1">
        <v>41858</v>
      </c>
      <c r="B654">
        <v>38.357405</v>
      </c>
      <c r="C654" s="3">
        <f t="shared" si="10"/>
        <v>9.7615452184101059E-3</v>
      </c>
    </row>
    <row r="655" spans="1:3" x14ac:dyDescent="0.35">
      <c r="A655" s="1">
        <v>41859</v>
      </c>
      <c r="B655">
        <v>38.489794000000003</v>
      </c>
      <c r="C655" s="3">
        <f t="shared" si="10"/>
        <v>-3.4455161071575979E-3</v>
      </c>
    </row>
    <row r="656" spans="1:3" x14ac:dyDescent="0.35">
      <c r="A656" s="1">
        <v>41862</v>
      </c>
      <c r="B656">
        <v>38.461920999999997</v>
      </c>
      <c r="C656" s="3">
        <f t="shared" si="10"/>
        <v>7.244283306482302E-4</v>
      </c>
    </row>
    <row r="657" spans="1:3" x14ac:dyDescent="0.35">
      <c r="A657" s="1">
        <v>41863</v>
      </c>
      <c r="B657">
        <v>37.862698000000002</v>
      </c>
      <c r="C657" s="3">
        <f t="shared" si="10"/>
        <v>1.570228112284866E-2</v>
      </c>
    </row>
    <row r="658" spans="1:3" x14ac:dyDescent="0.35">
      <c r="A658" s="1">
        <v>41864</v>
      </c>
      <c r="B658">
        <v>38.169279000000003</v>
      </c>
      <c r="C658" s="3">
        <f t="shared" si="10"/>
        <v>-8.0645716104061904E-3</v>
      </c>
    </row>
    <row r="659" spans="1:3" x14ac:dyDescent="0.35">
      <c r="A659" s="1">
        <v>41865</v>
      </c>
      <c r="B659">
        <v>38.754567000000002</v>
      </c>
      <c r="C659" s="3">
        <f t="shared" si="10"/>
        <v>-1.5217629520404952E-2</v>
      </c>
    </row>
    <row r="660" spans="1:3" x14ac:dyDescent="0.35">
      <c r="A660" s="1">
        <v>41866</v>
      </c>
      <c r="B660">
        <v>40.120246000000002</v>
      </c>
      <c r="C660" s="3">
        <f t="shared" si="10"/>
        <v>-3.4632487760964725E-2</v>
      </c>
    </row>
    <row r="661" spans="1:3" x14ac:dyDescent="0.35">
      <c r="A661" s="1">
        <v>41869</v>
      </c>
      <c r="B661">
        <v>40.775210000000001</v>
      </c>
      <c r="C661" s="3">
        <f t="shared" si="10"/>
        <v>-1.6193204028286612E-2</v>
      </c>
    </row>
    <row r="662" spans="1:3" x14ac:dyDescent="0.35">
      <c r="A662" s="1">
        <v>41870</v>
      </c>
      <c r="B662">
        <v>40.803083000000001</v>
      </c>
      <c r="C662" s="3">
        <f t="shared" si="10"/>
        <v>-6.8334357240429355E-4</v>
      </c>
    </row>
    <row r="663" spans="1:3" x14ac:dyDescent="0.35">
      <c r="A663" s="1">
        <v>41871</v>
      </c>
      <c r="B663">
        <v>40.642825000000002</v>
      </c>
      <c r="C663" s="3">
        <f t="shared" si="10"/>
        <v>3.9353286312122648E-3</v>
      </c>
    </row>
    <row r="664" spans="1:3" x14ac:dyDescent="0.35">
      <c r="A664" s="1">
        <v>41872</v>
      </c>
      <c r="B664">
        <v>40.405920999999999</v>
      </c>
      <c r="C664" s="3">
        <f t="shared" si="10"/>
        <v>5.845980015335428E-3</v>
      </c>
    </row>
    <row r="665" spans="1:3" x14ac:dyDescent="0.35">
      <c r="A665" s="1">
        <v>41873</v>
      </c>
      <c r="B665">
        <v>40.162049000000003</v>
      </c>
      <c r="C665" s="3">
        <f t="shared" si="10"/>
        <v>6.0538386359785257E-3</v>
      </c>
    </row>
    <row r="666" spans="1:3" x14ac:dyDescent="0.35">
      <c r="A666" s="1">
        <v>41876</v>
      </c>
      <c r="B666">
        <v>40.231729000000001</v>
      </c>
      <c r="C666" s="3">
        <f t="shared" si="10"/>
        <v>-1.733467917094611E-3</v>
      </c>
    </row>
    <row r="667" spans="1:3" x14ac:dyDescent="0.35">
      <c r="A667" s="1">
        <v>41877</v>
      </c>
      <c r="B667">
        <v>40.308371999999999</v>
      </c>
      <c r="C667" s="3">
        <f t="shared" si="10"/>
        <v>-1.9032263973728369E-3</v>
      </c>
    </row>
    <row r="668" spans="1:3" x14ac:dyDescent="0.35">
      <c r="A668" s="1">
        <v>41878</v>
      </c>
      <c r="B668">
        <v>39.980890000000002</v>
      </c>
      <c r="C668" s="3">
        <f t="shared" si="10"/>
        <v>8.1575993577089889E-3</v>
      </c>
    </row>
    <row r="669" spans="1:3" x14ac:dyDescent="0.35">
      <c r="A669" s="1">
        <v>41879</v>
      </c>
      <c r="B669">
        <v>39.820632000000003</v>
      </c>
      <c r="C669" s="3">
        <f t="shared" si="10"/>
        <v>4.0164200235470737E-3</v>
      </c>
    </row>
    <row r="670" spans="1:3" x14ac:dyDescent="0.35">
      <c r="A670" s="1">
        <v>41880</v>
      </c>
      <c r="B670">
        <v>39.827599999999997</v>
      </c>
      <c r="C670" s="3">
        <f t="shared" si="10"/>
        <v>-1.7496935820915382E-4</v>
      </c>
    </row>
    <row r="671" spans="1:3" x14ac:dyDescent="0.35">
      <c r="A671" s="1">
        <v>41884</v>
      </c>
      <c r="B671">
        <v>40.461661999999997</v>
      </c>
      <c r="C671" s="3">
        <f t="shared" si="10"/>
        <v>-1.5794769213744786E-2</v>
      </c>
    </row>
    <row r="672" spans="1:3" x14ac:dyDescent="0.35">
      <c r="A672" s="1">
        <v>41885</v>
      </c>
      <c r="B672">
        <v>40.454695000000001</v>
      </c>
      <c r="C672" s="3">
        <f t="shared" si="10"/>
        <v>1.7220251320049229E-4</v>
      </c>
    </row>
    <row r="673" spans="1:3" x14ac:dyDescent="0.35">
      <c r="A673" s="1">
        <v>41886</v>
      </c>
      <c r="B673">
        <v>40.196888999999999</v>
      </c>
      <c r="C673" s="3">
        <f t="shared" si="10"/>
        <v>6.3931014195870439E-3</v>
      </c>
    </row>
    <row r="674" spans="1:3" x14ac:dyDescent="0.35">
      <c r="A674" s="1">
        <v>41887</v>
      </c>
      <c r="B674">
        <v>40.357146</v>
      </c>
      <c r="C674" s="3">
        <f t="shared" si="10"/>
        <v>-3.9788748366218485E-3</v>
      </c>
    </row>
    <row r="675" spans="1:3" x14ac:dyDescent="0.35">
      <c r="A675" s="1">
        <v>41890</v>
      </c>
      <c r="B675">
        <v>40.169020000000003</v>
      </c>
      <c r="C675" s="3">
        <f t="shared" si="10"/>
        <v>4.6724276493477213E-3</v>
      </c>
    </row>
    <row r="676" spans="1:3" x14ac:dyDescent="0.35">
      <c r="A676" s="1">
        <v>41891</v>
      </c>
      <c r="B676">
        <v>40.029663999999997</v>
      </c>
      <c r="C676" s="3">
        <f t="shared" si="10"/>
        <v>3.4752724934041801E-3</v>
      </c>
    </row>
    <row r="677" spans="1:3" x14ac:dyDescent="0.35">
      <c r="A677" s="1">
        <v>41892</v>
      </c>
      <c r="B677">
        <v>40.196888999999999</v>
      </c>
      <c r="C677" s="3">
        <f t="shared" si="10"/>
        <v>-4.1688253061300529E-3</v>
      </c>
    </row>
    <row r="678" spans="1:3" x14ac:dyDescent="0.35">
      <c r="A678" s="1">
        <v>41893</v>
      </c>
      <c r="B678">
        <v>40.127212999999998</v>
      </c>
      <c r="C678" s="3">
        <f t="shared" si="10"/>
        <v>1.7348719933600876E-3</v>
      </c>
    </row>
    <row r="679" spans="1:3" x14ac:dyDescent="0.35">
      <c r="A679" s="1">
        <v>41894</v>
      </c>
      <c r="B679">
        <v>40.830952000000003</v>
      </c>
      <c r="C679" s="3">
        <f t="shared" si="10"/>
        <v>-1.7385688671439414E-2</v>
      </c>
    </row>
    <row r="680" spans="1:3" x14ac:dyDescent="0.35">
      <c r="A680" s="1">
        <v>41897</v>
      </c>
      <c r="B680">
        <v>40.357146</v>
      </c>
      <c r="C680" s="3">
        <f t="shared" si="10"/>
        <v>1.1671941841457478E-2</v>
      </c>
    </row>
    <row r="681" spans="1:3" x14ac:dyDescent="0.35">
      <c r="A681" s="1">
        <v>41898</v>
      </c>
      <c r="B681">
        <v>40.350178999999997</v>
      </c>
      <c r="C681" s="3">
        <f t="shared" si="10"/>
        <v>1.7264851777198942E-4</v>
      </c>
    </row>
    <row r="682" spans="1:3" x14ac:dyDescent="0.35">
      <c r="A682" s="1">
        <v>41899</v>
      </c>
      <c r="B682">
        <v>41.033017000000001</v>
      </c>
      <c r="C682" s="3">
        <f t="shared" si="10"/>
        <v>-1.6781204423540252E-2</v>
      </c>
    </row>
    <row r="683" spans="1:3" x14ac:dyDescent="0.35">
      <c r="A683" s="1">
        <v>41900</v>
      </c>
      <c r="B683">
        <v>40.691600000000001</v>
      </c>
      <c r="C683" s="3">
        <f t="shared" si="10"/>
        <v>8.3553523718693512E-3</v>
      </c>
    </row>
    <row r="684" spans="1:3" x14ac:dyDescent="0.35">
      <c r="A684" s="1">
        <v>41901</v>
      </c>
      <c r="B684">
        <v>40.587083999999997</v>
      </c>
      <c r="C684" s="3">
        <f t="shared" si="10"/>
        <v>2.5717950257870825E-3</v>
      </c>
    </row>
    <row r="685" spans="1:3" x14ac:dyDescent="0.35">
      <c r="A685" s="1">
        <v>41904</v>
      </c>
      <c r="B685">
        <v>40.099339999999998</v>
      </c>
      <c r="C685" s="3">
        <f t="shared" si="10"/>
        <v>1.2090012591190025E-2</v>
      </c>
    </row>
    <row r="686" spans="1:3" x14ac:dyDescent="0.35">
      <c r="A686" s="1">
        <v>41905</v>
      </c>
      <c r="B686">
        <v>39.702178000000004</v>
      </c>
      <c r="C686" s="3">
        <f t="shared" si="10"/>
        <v>9.953827674940019E-3</v>
      </c>
    </row>
    <row r="687" spans="1:3" x14ac:dyDescent="0.35">
      <c r="A687" s="1">
        <v>41906</v>
      </c>
      <c r="B687">
        <v>40.385019</v>
      </c>
      <c r="C687" s="3">
        <f t="shared" si="10"/>
        <v>-1.7052851716591544E-2</v>
      </c>
    </row>
    <row r="688" spans="1:3" x14ac:dyDescent="0.35">
      <c r="A688" s="1">
        <v>41907</v>
      </c>
      <c r="B688">
        <v>39.639468999999998</v>
      </c>
      <c r="C688" s="3">
        <f t="shared" si="10"/>
        <v>1.8633585553833321E-2</v>
      </c>
    </row>
    <row r="689" spans="1:3" x14ac:dyDescent="0.35">
      <c r="A689" s="1">
        <v>41908</v>
      </c>
      <c r="B689">
        <v>39.459282000000002</v>
      </c>
      <c r="C689" s="3">
        <f t="shared" si="10"/>
        <v>4.5560090242542373E-3</v>
      </c>
    </row>
    <row r="690" spans="1:3" x14ac:dyDescent="0.35">
      <c r="A690" s="1">
        <v>41911</v>
      </c>
      <c r="B690">
        <v>39.913238999999997</v>
      </c>
      <c r="C690" s="3">
        <f t="shared" si="10"/>
        <v>-1.1438768584381531E-2</v>
      </c>
    </row>
    <row r="691" spans="1:3" x14ac:dyDescent="0.35">
      <c r="A691" s="1">
        <v>41912</v>
      </c>
      <c r="B691">
        <v>39.794508999999998</v>
      </c>
      <c r="C691" s="3">
        <f t="shared" si="10"/>
        <v>2.9791354239030454E-3</v>
      </c>
    </row>
    <row r="692" spans="1:3" x14ac:dyDescent="0.35">
      <c r="A692" s="1">
        <v>41913</v>
      </c>
      <c r="B692">
        <v>39.249763999999999</v>
      </c>
      <c r="C692" s="3">
        <f t="shared" si="10"/>
        <v>1.3783506476762408E-2</v>
      </c>
    </row>
    <row r="693" spans="1:3" x14ac:dyDescent="0.35">
      <c r="A693" s="1">
        <v>41914</v>
      </c>
      <c r="B693">
        <v>38.991357999999998</v>
      </c>
      <c r="C693" s="3">
        <f t="shared" si="10"/>
        <v>6.6053996400654569E-3</v>
      </c>
    </row>
    <row r="694" spans="1:3" x14ac:dyDescent="0.35">
      <c r="A694" s="1">
        <v>41915</v>
      </c>
      <c r="B694">
        <v>39.745621</v>
      </c>
      <c r="C694" s="3">
        <f t="shared" si="10"/>
        <v>-1.9159639678460127E-2</v>
      </c>
    </row>
    <row r="695" spans="1:3" x14ac:dyDescent="0.35">
      <c r="A695" s="1">
        <v>41918</v>
      </c>
      <c r="B695">
        <v>39.50817</v>
      </c>
      <c r="C695" s="3">
        <f t="shared" si="10"/>
        <v>5.9921855472691021E-3</v>
      </c>
    </row>
    <row r="696" spans="1:3" x14ac:dyDescent="0.35">
      <c r="A696" s="1">
        <v>41919</v>
      </c>
      <c r="B696">
        <v>38.411687999999998</v>
      </c>
      <c r="C696" s="3">
        <f t="shared" si="10"/>
        <v>2.8145697681604798E-2</v>
      </c>
    </row>
    <row r="697" spans="1:3" x14ac:dyDescent="0.35">
      <c r="A697" s="1">
        <v>41920</v>
      </c>
      <c r="B697">
        <v>39.431344000000003</v>
      </c>
      <c r="C697" s="3">
        <f t="shared" si="10"/>
        <v>-2.6199244749154804E-2</v>
      </c>
    </row>
    <row r="698" spans="1:3" x14ac:dyDescent="0.35">
      <c r="A698" s="1">
        <v>41921</v>
      </c>
      <c r="B698">
        <v>38.432642000000001</v>
      </c>
      <c r="C698" s="3">
        <f t="shared" si="10"/>
        <v>2.5653882442804754E-2</v>
      </c>
    </row>
    <row r="699" spans="1:3" x14ac:dyDescent="0.35">
      <c r="A699" s="1">
        <v>41922</v>
      </c>
      <c r="B699">
        <v>37.461872999999997</v>
      </c>
      <c r="C699" s="3">
        <f t="shared" si="10"/>
        <v>2.558345482137403E-2</v>
      </c>
    </row>
    <row r="700" spans="1:3" x14ac:dyDescent="0.35">
      <c r="A700" s="1">
        <v>41925</v>
      </c>
      <c r="B700">
        <v>36.868237000000001</v>
      </c>
      <c r="C700" s="3">
        <f t="shared" si="10"/>
        <v>1.5973301316289046E-2</v>
      </c>
    </row>
    <row r="701" spans="1:3" x14ac:dyDescent="0.35">
      <c r="A701" s="1">
        <v>41926</v>
      </c>
      <c r="B701">
        <v>36.169843999999998</v>
      </c>
      <c r="C701" s="3">
        <f t="shared" si="10"/>
        <v>1.9124661461536352E-2</v>
      </c>
    </row>
    <row r="702" spans="1:3" x14ac:dyDescent="0.35">
      <c r="A702" s="1">
        <v>41927</v>
      </c>
      <c r="B702">
        <v>36.169843999999998</v>
      </c>
      <c r="C702" s="3">
        <f t="shared" si="10"/>
        <v>0</v>
      </c>
    </row>
    <row r="703" spans="1:3" x14ac:dyDescent="0.35">
      <c r="A703" s="1">
        <v>41928</v>
      </c>
      <c r="B703">
        <v>36.113973000000001</v>
      </c>
      <c r="C703" s="3">
        <f t="shared" si="10"/>
        <v>1.5458788272462165E-3</v>
      </c>
    </row>
    <row r="704" spans="1:3" x14ac:dyDescent="0.35">
      <c r="A704" s="1">
        <v>41929</v>
      </c>
      <c r="B704">
        <v>36.505071999999998</v>
      </c>
      <c r="C704" s="3">
        <f t="shared" si="10"/>
        <v>-1.0771355677748673E-2</v>
      </c>
    </row>
    <row r="705" spans="1:3" x14ac:dyDescent="0.35">
      <c r="A705" s="1">
        <v>41932</v>
      </c>
      <c r="B705">
        <v>36.560943000000002</v>
      </c>
      <c r="C705" s="3">
        <f t="shared" si="10"/>
        <v>-1.5293296312792748E-3</v>
      </c>
    </row>
    <row r="706" spans="1:3" x14ac:dyDescent="0.35">
      <c r="A706" s="1">
        <v>41933</v>
      </c>
      <c r="B706">
        <v>37.713296</v>
      </c>
      <c r="C706" s="3">
        <f t="shared" si="10"/>
        <v>-3.1032171852481749E-2</v>
      </c>
    </row>
    <row r="707" spans="1:3" x14ac:dyDescent="0.35">
      <c r="A707" s="1">
        <v>41934</v>
      </c>
      <c r="B707">
        <v>37.049821000000001</v>
      </c>
      <c r="C707" s="3">
        <f t="shared" si="10"/>
        <v>1.7749190901038769E-2</v>
      </c>
    </row>
    <row r="708" spans="1:3" x14ac:dyDescent="0.35">
      <c r="A708" s="1">
        <v>41935</v>
      </c>
      <c r="B708">
        <v>37.510761000000002</v>
      </c>
      <c r="C708" s="3">
        <f t="shared" ref="C708:C771" si="11">LN(B707)-LN(B708)</f>
        <v>-1.2364331389835836E-2</v>
      </c>
    </row>
    <row r="709" spans="1:3" x14ac:dyDescent="0.35">
      <c r="A709" s="1">
        <v>41936</v>
      </c>
      <c r="B709">
        <v>37.748216999999997</v>
      </c>
      <c r="C709" s="3">
        <f t="shared" si="11"/>
        <v>-6.3103909802788571E-3</v>
      </c>
    </row>
    <row r="710" spans="1:3" x14ac:dyDescent="0.35">
      <c r="A710" s="1">
        <v>41939</v>
      </c>
      <c r="B710">
        <v>37.706311999999997</v>
      </c>
      <c r="C710" s="3">
        <f t="shared" si="11"/>
        <v>1.1107352961752248E-3</v>
      </c>
    </row>
    <row r="711" spans="1:3" x14ac:dyDescent="0.35">
      <c r="A711" s="1">
        <v>41940</v>
      </c>
      <c r="B711">
        <v>38.174236000000001</v>
      </c>
      <c r="C711" s="3">
        <f t="shared" si="11"/>
        <v>-1.2333330311531832E-2</v>
      </c>
    </row>
    <row r="712" spans="1:3" x14ac:dyDescent="0.35">
      <c r="A712" s="1">
        <v>41941</v>
      </c>
      <c r="B712">
        <v>38.062494000000001</v>
      </c>
      <c r="C712" s="3">
        <f t="shared" si="11"/>
        <v>2.9314499722192799E-3</v>
      </c>
    </row>
    <row r="713" spans="1:3" x14ac:dyDescent="0.35">
      <c r="A713" s="1">
        <v>41942</v>
      </c>
      <c r="B713">
        <v>37.936781000000003</v>
      </c>
      <c r="C713" s="3">
        <f t="shared" si="11"/>
        <v>3.3082714185668216E-3</v>
      </c>
    </row>
    <row r="714" spans="1:3" x14ac:dyDescent="0.35">
      <c r="A714" s="1">
        <v>41943</v>
      </c>
      <c r="B714">
        <v>38.607239</v>
      </c>
      <c r="C714" s="3">
        <f t="shared" si="11"/>
        <v>-1.7518681331606611E-2</v>
      </c>
    </row>
    <row r="715" spans="1:3" x14ac:dyDescent="0.35">
      <c r="A715" s="1">
        <v>41946</v>
      </c>
      <c r="B715">
        <v>39.874350999999997</v>
      </c>
      <c r="C715" s="3">
        <f t="shared" si="11"/>
        <v>-3.2293487362811124E-2</v>
      </c>
    </row>
    <row r="716" spans="1:3" x14ac:dyDescent="0.35">
      <c r="A716" s="1">
        <v>41947</v>
      </c>
      <c r="B716">
        <v>39.229956999999999</v>
      </c>
      <c r="C716" s="3">
        <f t="shared" si="11"/>
        <v>1.6292620989549533E-2</v>
      </c>
    </row>
    <row r="717" spans="1:3" x14ac:dyDescent="0.35">
      <c r="A717" s="1">
        <v>41948</v>
      </c>
      <c r="B717">
        <v>39.181139999999999</v>
      </c>
      <c r="C717" s="3">
        <f t="shared" si="11"/>
        <v>1.2451555500416767E-3</v>
      </c>
    </row>
    <row r="718" spans="1:3" x14ac:dyDescent="0.35">
      <c r="A718" s="1">
        <v>41949</v>
      </c>
      <c r="B718">
        <v>40.391818000000001</v>
      </c>
      <c r="C718" s="3">
        <f t="shared" si="11"/>
        <v>-3.0431731132827267E-2</v>
      </c>
    </row>
    <row r="719" spans="1:3" x14ac:dyDescent="0.35">
      <c r="A719" s="1">
        <v>41950</v>
      </c>
      <c r="B719">
        <v>39.962223000000002</v>
      </c>
      <c r="C719" s="3">
        <f t="shared" si="11"/>
        <v>1.0692656840065151E-2</v>
      </c>
    </row>
    <row r="720" spans="1:3" x14ac:dyDescent="0.35">
      <c r="A720" s="1">
        <v>41953</v>
      </c>
      <c r="B720">
        <v>40.548034999999999</v>
      </c>
      <c r="C720" s="3">
        <f t="shared" si="11"/>
        <v>-1.4552737830632712E-2</v>
      </c>
    </row>
    <row r="721" spans="1:3" x14ac:dyDescent="0.35">
      <c r="A721" s="1">
        <v>41954</v>
      </c>
      <c r="B721">
        <v>40.674962000000001</v>
      </c>
      <c r="C721" s="3">
        <f t="shared" si="11"/>
        <v>-3.1253981755874349E-3</v>
      </c>
    </row>
    <row r="722" spans="1:3" x14ac:dyDescent="0.35">
      <c r="A722" s="1">
        <v>41955</v>
      </c>
      <c r="B722">
        <v>40.469929</v>
      </c>
      <c r="C722" s="3">
        <f t="shared" si="11"/>
        <v>5.0535143696071039E-3</v>
      </c>
    </row>
    <row r="723" spans="1:3" x14ac:dyDescent="0.35">
      <c r="A723" s="1">
        <v>41956</v>
      </c>
      <c r="B723">
        <v>40.469929</v>
      </c>
      <c r="C723" s="3">
        <f t="shared" si="11"/>
        <v>0</v>
      </c>
    </row>
    <row r="724" spans="1:3" x14ac:dyDescent="0.35">
      <c r="A724" s="1">
        <v>41957</v>
      </c>
      <c r="B724">
        <v>40.587090000000003</v>
      </c>
      <c r="C724" s="3">
        <f t="shared" si="11"/>
        <v>-2.8908312453963525E-3</v>
      </c>
    </row>
    <row r="725" spans="1:3" x14ac:dyDescent="0.35">
      <c r="A725" s="1">
        <v>41960</v>
      </c>
      <c r="B725">
        <v>40.264895000000003</v>
      </c>
      <c r="C725" s="3">
        <f t="shared" si="11"/>
        <v>7.9700382253879987E-3</v>
      </c>
    </row>
    <row r="726" spans="1:3" x14ac:dyDescent="0.35">
      <c r="A726" s="1">
        <v>41961</v>
      </c>
      <c r="B726">
        <v>39.835296</v>
      </c>
      <c r="C726" s="3">
        <f t="shared" si="11"/>
        <v>1.0726644064119384E-2</v>
      </c>
    </row>
    <row r="727" spans="1:3" x14ac:dyDescent="0.35">
      <c r="A727" s="1">
        <v>41962</v>
      </c>
      <c r="B727">
        <v>39.835296</v>
      </c>
      <c r="C727" s="3">
        <f t="shared" si="11"/>
        <v>0</v>
      </c>
    </row>
    <row r="728" spans="1:3" x14ac:dyDescent="0.35">
      <c r="A728" s="1">
        <v>41963</v>
      </c>
      <c r="B728">
        <v>40.284419</v>
      </c>
      <c r="C728" s="3">
        <f t="shared" si="11"/>
        <v>-1.1211415427469618E-2</v>
      </c>
    </row>
    <row r="729" spans="1:3" x14ac:dyDescent="0.35">
      <c r="A729" s="1">
        <v>41964</v>
      </c>
      <c r="B729">
        <v>41.251012000000003</v>
      </c>
      <c r="C729" s="3">
        <f t="shared" si="11"/>
        <v>-2.3710876929457392E-2</v>
      </c>
    </row>
    <row r="730" spans="1:3" x14ac:dyDescent="0.35">
      <c r="A730" s="1">
        <v>41967</v>
      </c>
      <c r="B730">
        <v>41.251012000000003</v>
      </c>
      <c r="C730" s="3">
        <f t="shared" si="11"/>
        <v>0</v>
      </c>
    </row>
    <row r="731" spans="1:3" x14ac:dyDescent="0.35">
      <c r="A731" s="1">
        <v>41968</v>
      </c>
      <c r="B731">
        <v>41.700135000000003</v>
      </c>
      <c r="C731" s="3">
        <f t="shared" si="11"/>
        <v>-1.0828720396501179E-2</v>
      </c>
    </row>
    <row r="732" spans="1:3" x14ac:dyDescent="0.35">
      <c r="A732" s="1">
        <v>41969</v>
      </c>
      <c r="B732">
        <v>41.729427999999999</v>
      </c>
      <c r="C732" s="3">
        <f t="shared" si="11"/>
        <v>-7.0222113482065751E-4</v>
      </c>
    </row>
    <row r="733" spans="1:3" x14ac:dyDescent="0.35">
      <c r="A733" s="1">
        <v>41971</v>
      </c>
      <c r="B733">
        <v>41.729427999999999</v>
      </c>
      <c r="C733" s="3">
        <f t="shared" si="11"/>
        <v>0</v>
      </c>
    </row>
    <row r="734" spans="1:3" x14ac:dyDescent="0.35">
      <c r="A734" s="1">
        <v>41974</v>
      </c>
      <c r="B734">
        <v>40.606617999999997</v>
      </c>
      <c r="C734" s="3">
        <f t="shared" si="11"/>
        <v>2.7275529094472173E-2</v>
      </c>
    </row>
    <row r="735" spans="1:3" x14ac:dyDescent="0.35">
      <c r="A735" s="1">
        <v>41975</v>
      </c>
      <c r="B735">
        <v>40.987395999999997</v>
      </c>
      <c r="C735" s="3">
        <f t="shared" si="11"/>
        <v>-9.3335465586608102E-3</v>
      </c>
    </row>
    <row r="736" spans="1:3" x14ac:dyDescent="0.35">
      <c r="A736" s="1">
        <v>41976</v>
      </c>
      <c r="B736">
        <v>41.231484000000002</v>
      </c>
      <c r="C736" s="3">
        <f t="shared" si="11"/>
        <v>-5.9375344713004097E-3</v>
      </c>
    </row>
    <row r="737" spans="1:3" x14ac:dyDescent="0.35">
      <c r="A737" s="1">
        <v>41977</v>
      </c>
      <c r="B737">
        <v>41.270539999999997</v>
      </c>
      <c r="C737" s="3">
        <f t="shared" si="11"/>
        <v>-9.4678896405042678E-4</v>
      </c>
    </row>
    <row r="738" spans="1:3" x14ac:dyDescent="0.35">
      <c r="A738" s="1">
        <v>41978</v>
      </c>
      <c r="B738">
        <v>41.299829000000003</v>
      </c>
      <c r="C738" s="3">
        <f t="shared" si="11"/>
        <v>-7.0943127863287714E-4</v>
      </c>
    </row>
    <row r="739" spans="1:3" x14ac:dyDescent="0.35">
      <c r="A739" s="1">
        <v>41981</v>
      </c>
      <c r="B739">
        <v>40.528506999999998</v>
      </c>
      <c r="C739" s="3">
        <f t="shared" si="11"/>
        <v>1.8852756471789078E-2</v>
      </c>
    </row>
    <row r="740" spans="1:3" x14ac:dyDescent="0.35">
      <c r="A740" s="1">
        <v>41982</v>
      </c>
      <c r="B740">
        <v>40.421111000000003</v>
      </c>
      <c r="C740" s="3">
        <f t="shared" si="11"/>
        <v>2.6534050601854098E-3</v>
      </c>
    </row>
    <row r="741" spans="1:3" x14ac:dyDescent="0.35">
      <c r="A741" s="1">
        <v>41983</v>
      </c>
      <c r="B741">
        <v>39.386173999999997</v>
      </c>
      <c r="C741" s="3">
        <f t="shared" si="11"/>
        <v>2.5937356976923454E-2</v>
      </c>
    </row>
    <row r="742" spans="1:3" x14ac:dyDescent="0.35">
      <c r="A742" s="1">
        <v>41984</v>
      </c>
      <c r="B742">
        <v>39.659551999999998</v>
      </c>
      <c r="C742" s="3">
        <f t="shared" si="11"/>
        <v>-6.9169859980298121E-3</v>
      </c>
    </row>
    <row r="743" spans="1:3" x14ac:dyDescent="0.35">
      <c r="A743" s="1">
        <v>41985</v>
      </c>
      <c r="B743">
        <v>38.780833999999999</v>
      </c>
      <c r="C743" s="3">
        <f t="shared" si="11"/>
        <v>2.240567149756334E-2</v>
      </c>
    </row>
    <row r="744" spans="1:3" x14ac:dyDescent="0.35">
      <c r="A744" s="1">
        <v>41988</v>
      </c>
      <c r="B744">
        <v>37.765424000000003</v>
      </c>
      <c r="C744" s="3">
        <f t="shared" si="11"/>
        <v>2.6532180484873713E-2</v>
      </c>
    </row>
    <row r="745" spans="1:3" x14ac:dyDescent="0.35">
      <c r="A745" s="1">
        <v>41989</v>
      </c>
      <c r="B745">
        <v>37.560389999999998</v>
      </c>
      <c r="C745" s="3">
        <f t="shared" si="11"/>
        <v>5.4439373565386973E-3</v>
      </c>
    </row>
    <row r="746" spans="1:3" x14ac:dyDescent="0.35">
      <c r="A746" s="1">
        <v>41990</v>
      </c>
      <c r="B746">
        <v>38.819885999999997</v>
      </c>
      <c r="C746" s="3">
        <f t="shared" si="11"/>
        <v>-3.2982603433212798E-2</v>
      </c>
    </row>
    <row r="747" spans="1:3" x14ac:dyDescent="0.35">
      <c r="A747" s="1">
        <v>41991</v>
      </c>
      <c r="B747">
        <v>39.737662</v>
      </c>
      <c r="C747" s="3">
        <f t="shared" si="11"/>
        <v>-2.3366761876358222E-2</v>
      </c>
    </row>
    <row r="748" spans="1:3" x14ac:dyDescent="0.35">
      <c r="A748" s="1">
        <v>41992</v>
      </c>
      <c r="B748">
        <v>40.401584</v>
      </c>
      <c r="C748" s="3">
        <f t="shared" si="11"/>
        <v>-1.6569589136978369E-2</v>
      </c>
    </row>
    <row r="749" spans="1:3" x14ac:dyDescent="0.35">
      <c r="A749" s="1">
        <v>41995</v>
      </c>
      <c r="B749">
        <v>40.889761999999997</v>
      </c>
      <c r="C749" s="3">
        <f t="shared" si="11"/>
        <v>-1.2010721746317454E-2</v>
      </c>
    </row>
    <row r="750" spans="1:3" x14ac:dyDescent="0.35">
      <c r="A750" s="1">
        <v>41996</v>
      </c>
      <c r="B750">
        <v>40.391818000000001</v>
      </c>
      <c r="C750" s="3">
        <f t="shared" si="11"/>
        <v>1.2252474161881022E-2</v>
      </c>
    </row>
    <row r="751" spans="1:3" x14ac:dyDescent="0.35">
      <c r="A751" s="1">
        <v>41997</v>
      </c>
      <c r="B751">
        <v>40.157494999999997</v>
      </c>
      <c r="C751" s="3">
        <f t="shared" si="11"/>
        <v>5.8181417636888888E-3</v>
      </c>
    </row>
    <row r="752" spans="1:3" x14ac:dyDescent="0.35">
      <c r="A752" s="1">
        <v>41999</v>
      </c>
      <c r="B752">
        <v>40.401584</v>
      </c>
      <c r="C752" s="3">
        <f t="shared" si="11"/>
        <v>-6.0598941792524563E-3</v>
      </c>
    </row>
    <row r="753" spans="1:3" x14ac:dyDescent="0.35">
      <c r="A753" s="1">
        <v>42002</v>
      </c>
      <c r="B753">
        <v>40.352767</v>
      </c>
      <c r="C753" s="3">
        <f t="shared" si="11"/>
        <v>1.2090247854628089E-3</v>
      </c>
    </row>
    <row r="754" spans="1:3" x14ac:dyDescent="0.35">
      <c r="A754" s="1">
        <v>42003</v>
      </c>
      <c r="B754">
        <v>40.391818000000001</v>
      </c>
      <c r="C754" s="3">
        <f t="shared" si="11"/>
        <v>-9.6727236989924137E-4</v>
      </c>
    </row>
    <row r="755" spans="1:3" x14ac:dyDescent="0.35">
      <c r="A755" s="1">
        <v>42004</v>
      </c>
      <c r="B755">
        <v>39.971984999999997</v>
      </c>
      <c r="C755" s="3">
        <f t="shared" si="11"/>
        <v>1.0448405966933638E-2</v>
      </c>
    </row>
    <row r="756" spans="1:3" x14ac:dyDescent="0.35">
      <c r="A756" s="1">
        <v>42006</v>
      </c>
      <c r="B756">
        <v>39.697941</v>
      </c>
      <c r="C756" s="3">
        <f t="shared" si="11"/>
        <v>6.8795113684756437E-3</v>
      </c>
    </row>
    <row r="757" spans="1:3" x14ac:dyDescent="0.35">
      <c r="A757" s="1">
        <v>42009</v>
      </c>
      <c r="B757">
        <v>38.954092000000003</v>
      </c>
      <c r="C757" s="3">
        <f t="shared" si="11"/>
        <v>1.8915497803368986E-2</v>
      </c>
    </row>
    <row r="758" spans="1:3" x14ac:dyDescent="0.35">
      <c r="A758" s="1">
        <v>42010</v>
      </c>
      <c r="B758">
        <v>38.347270999999999</v>
      </c>
      <c r="C758" s="3">
        <f t="shared" si="11"/>
        <v>1.5700459648756659E-2</v>
      </c>
    </row>
    <row r="759" spans="1:3" x14ac:dyDescent="0.35">
      <c r="A759" s="1">
        <v>42011</v>
      </c>
      <c r="B759">
        <v>38.856219000000003</v>
      </c>
      <c r="C759" s="3">
        <f t="shared" si="11"/>
        <v>-1.3184776306555346E-2</v>
      </c>
    </row>
    <row r="760" spans="1:3" x14ac:dyDescent="0.35">
      <c r="A760" s="1">
        <v>42012</v>
      </c>
      <c r="B760">
        <v>40.020926000000003</v>
      </c>
      <c r="C760" s="3">
        <f t="shared" si="11"/>
        <v>-2.9534326095939978E-2</v>
      </c>
    </row>
    <row r="761" spans="1:3" x14ac:dyDescent="0.35">
      <c r="A761" s="1">
        <v>42013</v>
      </c>
      <c r="B761">
        <v>39.727302999999999</v>
      </c>
      <c r="C761" s="3">
        <f t="shared" si="11"/>
        <v>7.3637830080235389E-3</v>
      </c>
    </row>
    <row r="762" spans="1:3" x14ac:dyDescent="0.35">
      <c r="A762" s="1">
        <v>42016</v>
      </c>
      <c r="B762">
        <v>39.257505000000002</v>
      </c>
      <c r="C762" s="3">
        <f t="shared" si="11"/>
        <v>1.1896048169497409E-2</v>
      </c>
    </row>
    <row r="763" spans="1:3" x14ac:dyDescent="0.35">
      <c r="A763" s="1">
        <v>42017</v>
      </c>
      <c r="B763">
        <v>38.709406000000001</v>
      </c>
      <c r="C763" s="3">
        <f t="shared" si="11"/>
        <v>1.4060016541464826E-2</v>
      </c>
    </row>
    <row r="764" spans="1:3" x14ac:dyDescent="0.35">
      <c r="A764" s="1">
        <v>42018</v>
      </c>
      <c r="B764">
        <v>38.229821999999999</v>
      </c>
      <c r="C764" s="3">
        <f t="shared" si="11"/>
        <v>1.2466727931511379E-2</v>
      </c>
    </row>
    <row r="765" spans="1:3" x14ac:dyDescent="0.35">
      <c r="A765" s="1">
        <v>42019</v>
      </c>
      <c r="B765">
        <v>37.202136000000003</v>
      </c>
      <c r="C765" s="3">
        <f t="shared" si="11"/>
        <v>2.7249712682674065E-2</v>
      </c>
    </row>
    <row r="766" spans="1:3" x14ac:dyDescent="0.35">
      <c r="A766" s="1">
        <v>42020</v>
      </c>
      <c r="B766">
        <v>37.437036999999997</v>
      </c>
      <c r="C766" s="3">
        <f t="shared" si="11"/>
        <v>-6.2943295348829587E-3</v>
      </c>
    </row>
    <row r="767" spans="1:3" x14ac:dyDescent="0.35">
      <c r="A767" s="1">
        <v>42024</v>
      </c>
      <c r="B767">
        <v>37.123837999999999</v>
      </c>
      <c r="C767" s="3">
        <f t="shared" si="11"/>
        <v>8.4012115506753027E-3</v>
      </c>
    </row>
    <row r="768" spans="1:3" x14ac:dyDescent="0.35">
      <c r="A768" s="1">
        <v>42025</v>
      </c>
      <c r="B768">
        <v>37.348948999999998</v>
      </c>
      <c r="C768" s="3">
        <f t="shared" si="11"/>
        <v>-6.0454749896305948E-3</v>
      </c>
    </row>
    <row r="769" spans="1:3" x14ac:dyDescent="0.35">
      <c r="A769" s="1">
        <v>42026</v>
      </c>
      <c r="B769">
        <v>38.807282999999998</v>
      </c>
      <c r="C769" s="3">
        <f t="shared" si="11"/>
        <v>-3.8303163240843041E-2</v>
      </c>
    </row>
    <row r="770" spans="1:3" x14ac:dyDescent="0.35">
      <c r="A770" s="1">
        <v>42027</v>
      </c>
      <c r="B770">
        <v>37.985135999999997</v>
      </c>
      <c r="C770" s="3">
        <f t="shared" si="11"/>
        <v>2.1413009890748569E-2</v>
      </c>
    </row>
    <row r="771" spans="1:3" x14ac:dyDescent="0.35">
      <c r="A771" s="1">
        <v>42030</v>
      </c>
      <c r="B771">
        <v>38.317909999999998</v>
      </c>
      <c r="C771" s="3">
        <f t="shared" si="11"/>
        <v>-8.7224855960048586E-3</v>
      </c>
    </row>
    <row r="772" spans="1:3" x14ac:dyDescent="0.35">
      <c r="A772" s="1">
        <v>42031</v>
      </c>
      <c r="B772">
        <v>37.926409999999997</v>
      </c>
      <c r="C772" s="3">
        <f t="shared" ref="C772:C835" si="12">LN(B771)-LN(B772)</f>
        <v>1.0269707719904986E-2</v>
      </c>
    </row>
    <row r="773" spans="1:3" x14ac:dyDescent="0.35">
      <c r="A773" s="1">
        <v>42032</v>
      </c>
      <c r="B773">
        <v>37.192349999999998</v>
      </c>
      <c r="C773" s="3">
        <f t="shared" si="12"/>
        <v>1.9544608215599002E-2</v>
      </c>
    </row>
    <row r="774" spans="1:3" x14ac:dyDescent="0.35">
      <c r="A774" s="1">
        <v>42033</v>
      </c>
      <c r="B774">
        <v>37.642572000000001</v>
      </c>
      <c r="C774" s="3">
        <f t="shared" si="12"/>
        <v>-1.2032548974906909E-2</v>
      </c>
    </row>
    <row r="775" spans="1:3" x14ac:dyDescent="0.35">
      <c r="A775" s="1">
        <v>42034</v>
      </c>
      <c r="B775">
        <v>36.967238999999999</v>
      </c>
      <c r="C775" s="3">
        <f t="shared" si="12"/>
        <v>1.8103555959900319E-2</v>
      </c>
    </row>
    <row r="776" spans="1:3" x14ac:dyDescent="0.35">
      <c r="A776" s="1">
        <v>42037</v>
      </c>
      <c r="B776">
        <v>37.867683999999997</v>
      </c>
      <c r="C776" s="3">
        <f t="shared" si="12"/>
        <v>-2.4065995470282875E-2</v>
      </c>
    </row>
    <row r="777" spans="1:3" x14ac:dyDescent="0.35">
      <c r="A777" s="1">
        <v>42038</v>
      </c>
      <c r="B777">
        <v>38.777918</v>
      </c>
      <c r="C777" s="3">
        <f t="shared" si="12"/>
        <v>-2.375287745028043E-2</v>
      </c>
    </row>
    <row r="778" spans="1:3" x14ac:dyDescent="0.35">
      <c r="A778" s="1">
        <v>42039</v>
      </c>
      <c r="B778">
        <v>38.278759000000001</v>
      </c>
      <c r="C778" s="3">
        <f t="shared" si="12"/>
        <v>1.2955813864032883E-2</v>
      </c>
    </row>
    <row r="779" spans="1:3" x14ac:dyDescent="0.35">
      <c r="A779" s="1">
        <v>42040</v>
      </c>
      <c r="B779">
        <v>38.689830000000001</v>
      </c>
      <c r="C779" s="3">
        <f t="shared" si="12"/>
        <v>-1.0681627761053747E-2</v>
      </c>
    </row>
    <row r="780" spans="1:3" x14ac:dyDescent="0.35">
      <c r="A780" s="1">
        <v>42041</v>
      </c>
      <c r="B780">
        <v>38.503869999999999</v>
      </c>
      <c r="C780" s="3">
        <f t="shared" si="12"/>
        <v>4.8180190800222178E-3</v>
      </c>
    </row>
    <row r="781" spans="1:3" x14ac:dyDescent="0.35">
      <c r="A781" s="1">
        <v>42044</v>
      </c>
      <c r="B781">
        <v>38.210247000000003</v>
      </c>
      <c r="C781" s="3">
        <f t="shared" si="12"/>
        <v>7.6550300082307565E-3</v>
      </c>
    </row>
    <row r="782" spans="1:3" x14ac:dyDescent="0.35">
      <c r="A782" s="1">
        <v>42045</v>
      </c>
      <c r="B782">
        <v>38.826853999999997</v>
      </c>
      <c r="C782" s="3">
        <f t="shared" si="12"/>
        <v>-1.6008394916981139E-2</v>
      </c>
    </row>
    <row r="783" spans="1:3" x14ac:dyDescent="0.35">
      <c r="A783" s="1">
        <v>42046</v>
      </c>
      <c r="B783">
        <v>38.494084000000001</v>
      </c>
      <c r="C783" s="3">
        <f t="shared" si="12"/>
        <v>8.6075534824545663E-3</v>
      </c>
    </row>
    <row r="784" spans="1:3" x14ac:dyDescent="0.35">
      <c r="A784" s="1">
        <v>42047</v>
      </c>
      <c r="B784">
        <v>39.169418</v>
      </c>
      <c r="C784" s="3">
        <f t="shared" si="12"/>
        <v>-1.7391722108613727E-2</v>
      </c>
    </row>
    <row r="785" spans="1:3" x14ac:dyDescent="0.35">
      <c r="A785" s="1">
        <v>42048</v>
      </c>
      <c r="B785">
        <v>39.296655999999999</v>
      </c>
      <c r="C785" s="3">
        <f t="shared" si="12"/>
        <v>-3.243136938988922E-3</v>
      </c>
    </row>
    <row r="786" spans="1:3" x14ac:dyDescent="0.35">
      <c r="A786" s="1">
        <v>42052</v>
      </c>
      <c r="B786">
        <v>39.658791000000001</v>
      </c>
      <c r="C786" s="3">
        <f t="shared" si="12"/>
        <v>-9.1732123156105239E-3</v>
      </c>
    </row>
    <row r="787" spans="1:3" x14ac:dyDescent="0.35">
      <c r="A787" s="1">
        <v>42053</v>
      </c>
      <c r="B787">
        <v>40.657111999999998</v>
      </c>
      <c r="C787" s="3">
        <f t="shared" si="12"/>
        <v>-2.4861139128184107E-2</v>
      </c>
    </row>
    <row r="788" spans="1:3" x14ac:dyDescent="0.35">
      <c r="A788" s="1">
        <v>42054</v>
      </c>
      <c r="B788">
        <v>40.275402</v>
      </c>
      <c r="C788" s="3">
        <f t="shared" si="12"/>
        <v>9.4328672489560894E-3</v>
      </c>
    </row>
    <row r="789" spans="1:3" x14ac:dyDescent="0.35">
      <c r="A789" s="1">
        <v>42055</v>
      </c>
      <c r="B789">
        <v>41.058397999999997</v>
      </c>
      <c r="C789" s="3">
        <f t="shared" si="12"/>
        <v>-1.9254484364351843E-2</v>
      </c>
    </row>
    <row r="790" spans="1:3" x14ac:dyDescent="0.35">
      <c r="A790" s="1">
        <v>42058</v>
      </c>
      <c r="B790">
        <v>40.843071999999999</v>
      </c>
      <c r="C790" s="3">
        <f t="shared" si="12"/>
        <v>5.2581839158638566E-3</v>
      </c>
    </row>
    <row r="791" spans="1:3" x14ac:dyDescent="0.35">
      <c r="A791" s="1">
        <v>42059</v>
      </c>
      <c r="B791">
        <v>41.166060000000002</v>
      </c>
      <c r="C791" s="3">
        <f t="shared" si="12"/>
        <v>-7.8769196094898852E-3</v>
      </c>
    </row>
    <row r="792" spans="1:3" x14ac:dyDescent="0.35">
      <c r="A792" s="1">
        <v>42060</v>
      </c>
      <c r="B792">
        <v>41.303083999999998</v>
      </c>
      <c r="C792" s="3">
        <f t="shared" si="12"/>
        <v>-3.3230398533463656E-3</v>
      </c>
    </row>
    <row r="793" spans="1:3" x14ac:dyDescent="0.35">
      <c r="A793" s="1">
        <v>42061</v>
      </c>
      <c r="B793">
        <v>41.459684000000003</v>
      </c>
      <c r="C793" s="3">
        <f t="shared" si="12"/>
        <v>-3.7843148718641473E-3</v>
      </c>
    </row>
    <row r="794" spans="1:3" x14ac:dyDescent="0.35">
      <c r="A794" s="1">
        <v>42062</v>
      </c>
      <c r="B794">
        <v>41.312869999999997</v>
      </c>
      <c r="C794" s="3">
        <f t="shared" si="12"/>
        <v>3.547411475559592E-3</v>
      </c>
    </row>
    <row r="795" spans="1:3" x14ac:dyDescent="0.35">
      <c r="A795" s="1">
        <v>42065</v>
      </c>
      <c r="B795">
        <v>41.792456999999999</v>
      </c>
      <c r="C795" s="3">
        <f t="shared" si="12"/>
        <v>-1.154179500249608E-2</v>
      </c>
    </row>
    <row r="796" spans="1:3" x14ac:dyDescent="0.35">
      <c r="A796" s="1">
        <v>42066</v>
      </c>
      <c r="B796">
        <v>41.361806999999999</v>
      </c>
      <c r="C796" s="3">
        <f t="shared" si="12"/>
        <v>1.0357949900436925E-2</v>
      </c>
    </row>
    <row r="797" spans="1:3" x14ac:dyDescent="0.35">
      <c r="A797" s="1">
        <v>42067</v>
      </c>
      <c r="B797">
        <v>41.107334000000002</v>
      </c>
      <c r="C797" s="3">
        <f t="shared" si="12"/>
        <v>6.1713703953918397E-3</v>
      </c>
    </row>
    <row r="798" spans="1:3" x14ac:dyDescent="0.35">
      <c r="A798" s="1">
        <v>42068</v>
      </c>
      <c r="B798">
        <v>41.322659999999999</v>
      </c>
      <c r="C798" s="3">
        <f t="shared" si="12"/>
        <v>-5.2244693789047503E-3</v>
      </c>
    </row>
    <row r="799" spans="1:3" x14ac:dyDescent="0.35">
      <c r="A799" s="1">
        <v>42069</v>
      </c>
      <c r="B799">
        <v>40.647323</v>
      </c>
      <c r="C799" s="3">
        <f t="shared" si="12"/>
        <v>1.6478038817707041E-2</v>
      </c>
    </row>
    <row r="800" spans="1:3" x14ac:dyDescent="0.35">
      <c r="A800" s="1">
        <v>42072</v>
      </c>
      <c r="B800">
        <v>40.852862000000002</v>
      </c>
      <c r="C800" s="3">
        <f t="shared" si="12"/>
        <v>-5.0439010846066168E-3</v>
      </c>
    </row>
    <row r="801" spans="1:3" x14ac:dyDescent="0.35">
      <c r="A801" s="1">
        <v>42073</v>
      </c>
      <c r="B801">
        <v>39.766452999999998</v>
      </c>
      <c r="C801" s="3">
        <f t="shared" si="12"/>
        <v>2.695321263924555E-2</v>
      </c>
    </row>
    <row r="802" spans="1:3" x14ac:dyDescent="0.35">
      <c r="A802" s="1">
        <v>42074</v>
      </c>
      <c r="B802">
        <v>39.981774999999999</v>
      </c>
      <c r="C802" s="3">
        <f t="shared" si="12"/>
        <v>-5.4000578732211757E-3</v>
      </c>
    </row>
    <row r="803" spans="1:3" x14ac:dyDescent="0.35">
      <c r="A803" s="1">
        <v>42075</v>
      </c>
      <c r="B803">
        <v>40.226461</v>
      </c>
      <c r="C803" s="3">
        <f t="shared" si="12"/>
        <v>-6.1012876296242524E-3</v>
      </c>
    </row>
    <row r="804" spans="1:3" x14ac:dyDescent="0.35">
      <c r="A804" s="1">
        <v>42076</v>
      </c>
      <c r="B804">
        <v>40.001350000000002</v>
      </c>
      <c r="C804" s="3">
        <f t="shared" si="12"/>
        <v>5.6118093705328498E-3</v>
      </c>
    </row>
    <row r="805" spans="1:3" x14ac:dyDescent="0.35">
      <c r="A805" s="1">
        <v>42079</v>
      </c>
      <c r="B805">
        <v>40.921374</v>
      </c>
      <c r="C805" s="3">
        <f t="shared" si="12"/>
        <v>-2.2739314687898915E-2</v>
      </c>
    </row>
    <row r="806" spans="1:3" x14ac:dyDescent="0.35">
      <c r="A806" s="1">
        <v>42080</v>
      </c>
      <c r="B806">
        <v>40.696263000000002</v>
      </c>
      <c r="C806" s="3">
        <f t="shared" si="12"/>
        <v>5.5162481811330544E-3</v>
      </c>
    </row>
    <row r="807" spans="1:3" x14ac:dyDescent="0.35">
      <c r="A807" s="1">
        <v>42081</v>
      </c>
      <c r="B807">
        <v>41.224783000000002</v>
      </c>
      <c r="C807" s="3">
        <f t="shared" si="12"/>
        <v>-1.2903334584384751E-2</v>
      </c>
    </row>
    <row r="808" spans="1:3" x14ac:dyDescent="0.35">
      <c r="A808" s="1">
        <v>42082</v>
      </c>
      <c r="B808">
        <v>41.312869999999997</v>
      </c>
      <c r="C808" s="3">
        <f t="shared" si="12"/>
        <v>-2.1344690633107177E-3</v>
      </c>
    </row>
    <row r="809" spans="1:3" x14ac:dyDescent="0.35">
      <c r="A809" s="1">
        <v>42083</v>
      </c>
      <c r="B809">
        <v>41.312869999999997</v>
      </c>
      <c r="C809" s="3">
        <f t="shared" si="12"/>
        <v>0</v>
      </c>
    </row>
    <row r="810" spans="1:3" x14ac:dyDescent="0.35">
      <c r="A810" s="1">
        <v>42086</v>
      </c>
      <c r="B810">
        <v>41.303083999999998</v>
      </c>
      <c r="C810" s="3">
        <f t="shared" si="12"/>
        <v>2.3690339630455526E-4</v>
      </c>
    </row>
    <row r="811" spans="1:3" x14ac:dyDescent="0.35">
      <c r="A811" s="1">
        <v>42087</v>
      </c>
      <c r="B811">
        <v>40.216676</v>
      </c>
      <c r="C811" s="3">
        <f t="shared" si="12"/>
        <v>2.6655434823417146E-2</v>
      </c>
    </row>
    <row r="812" spans="1:3" x14ac:dyDescent="0.35">
      <c r="A812" s="1">
        <v>42088</v>
      </c>
      <c r="B812">
        <v>39.942627999999999</v>
      </c>
      <c r="C812" s="3">
        <f t="shared" si="12"/>
        <v>6.8376109580809974E-3</v>
      </c>
    </row>
    <row r="813" spans="1:3" x14ac:dyDescent="0.35">
      <c r="A813" s="1">
        <v>42089</v>
      </c>
      <c r="B813">
        <v>39.834964999999997</v>
      </c>
      <c r="C813" s="3">
        <f t="shared" si="12"/>
        <v>2.6990803134587793E-3</v>
      </c>
    </row>
    <row r="814" spans="1:3" x14ac:dyDescent="0.35">
      <c r="A814" s="1">
        <v>42090</v>
      </c>
      <c r="B814">
        <v>40.335352999999998</v>
      </c>
      <c r="C814" s="3">
        <f t="shared" si="12"/>
        <v>-1.2483285847498582E-2</v>
      </c>
    </row>
    <row r="815" spans="1:3" x14ac:dyDescent="0.35">
      <c r="A815" s="1">
        <v>42093</v>
      </c>
      <c r="B815">
        <v>40.933858999999998</v>
      </c>
      <c r="C815" s="3">
        <f t="shared" si="12"/>
        <v>-1.4729238926901811E-2</v>
      </c>
    </row>
    <row r="816" spans="1:3" x14ac:dyDescent="0.35">
      <c r="A816" s="1">
        <v>42094</v>
      </c>
      <c r="B816">
        <v>40.767060000000001</v>
      </c>
      <c r="C816" s="3">
        <f t="shared" si="12"/>
        <v>4.0831665979870202E-3</v>
      </c>
    </row>
    <row r="817" spans="1:3" x14ac:dyDescent="0.35">
      <c r="A817" s="1">
        <v>42095</v>
      </c>
      <c r="B817">
        <v>40.610075000000002</v>
      </c>
      <c r="C817" s="3">
        <f t="shared" si="12"/>
        <v>3.8582138517755382E-3</v>
      </c>
    </row>
    <row r="818" spans="1:3" x14ac:dyDescent="0.35">
      <c r="A818" s="1">
        <v>42096</v>
      </c>
      <c r="B818">
        <v>41.257638999999998</v>
      </c>
      <c r="C818" s="3">
        <f t="shared" si="12"/>
        <v>-1.5820094982063271E-2</v>
      </c>
    </row>
    <row r="819" spans="1:3" x14ac:dyDescent="0.35">
      <c r="A819" s="1">
        <v>42100</v>
      </c>
      <c r="B819">
        <v>41.139901000000002</v>
      </c>
      <c r="C819" s="3">
        <f t="shared" si="12"/>
        <v>2.8578057095156595E-3</v>
      </c>
    </row>
    <row r="820" spans="1:3" x14ac:dyDescent="0.35">
      <c r="A820" s="1">
        <v>42101</v>
      </c>
      <c r="B820">
        <v>41.640289000000003</v>
      </c>
      <c r="C820" s="3">
        <f t="shared" si="12"/>
        <v>-1.2089706359762697E-2</v>
      </c>
    </row>
    <row r="821" spans="1:3" x14ac:dyDescent="0.35">
      <c r="A821" s="1">
        <v>42102</v>
      </c>
      <c r="B821">
        <v>41.463681000000001</v>
      </c>
      <c r="C821" s="3">
        <f t="shared" si="12"/>
        <v>4.2502967275539483E-3</v>
      </c>
    </row>
    <row r="822" spans="1:3" x14ac:dyDescent="0.35">
      <c r="A822" s="1">
        <v>42103</v>
      </c>
      <c r="B822">
        <v>41.689349999999997</v>
      </c>
      <c r="C822" s="3">
        <f t="shared" si="12"/>
        <v>-5.4278130652587464E-3</v>
      </c>
    </row>
    <row r="823" spans="1:3" x14ac:dyDescent="0.35">
      <c r="A823" s="1">
        <v>42104</v>
      </c>
      <c r="B823">
        <v>42.729374</v>
      </c>
      <c r="C823" s="3">
        <f t="shared" si="12"/>
        <v>-2.4640898917633436E-2</v>
      </c>
    </row>
    <row r="824" spans="1:3" x14ac:dyDescent="0.35">
      <c r="A824" s="1">
        <v>42107</v>
      </c>
      <c r="B824">
        <v>42.228985999999999</v>
      </c>
      <c r="C824" s="3">
        <f t="shared" si="12"/>
        <v>1.1779742128656956E-2</v>
      </c>
    </row>
    <row r="825" spans="1:3" x14ac:dyDescent="0.35">
      <c r="A825" s="1">
        <v>42108</v>
      </c>
      <c r="B825">
        <v>42.258419000000004</v>
      </c>
      <c r="C825" s="3">
        <f t="shared" si="12"/>
        <v>-6.9674293323851444E-4</v>
      </c>
    </row>
    <row r="826" spans="1:3" x14ac:dyDescent="0.35">
      <c r="A826" s="1">
        <v>42109</v>
      </c>
      <c r="B826">
        <v>42.562578999999999</v>
      </c>
      <c r="C826" s="3">
        <f t="shared" si="12"/>
        <v>-7.1718397775022424E-3</v>
      </c>
    </row>
    <row r="827" spans="1:3" x14ac:dyDescent="0.35">
      <c r="A827" s="1">
        <v>42110</v>
      </c>
      <c r="B827">
        <v>42.31729</v>
      </c>
      <c r="C827" s="3">
        <f t="shared" si="12"/>
        <v>5.779690419155159E-3</v>
      </c>
    </row>
    <row r="828" spans="1:3" x14ac:dyDescent="0.35">
      <c r="A828" s="1">
        <v>42111</v>
      </c>
      <c r="B828">
        <v>42.170115000000003</v>
      </c>
      <c r="C828" s="3">
        <f t="shared" si="12"/>
        <v>3.4839547709331065E-3</v>
      </c>
    </row>
    <row r="829" spans="1:3" x14ac:dyDescent="0.35">
      <c r="A829" s="1">
        <v>42114</v>
      </c>
      <c r="B829">
        <v>42.376156999999999</v>
      </c>
      <c r="C829" s="3">
        <f t="shared" si="12"/>
        <v>-4.8740743507798001E-3</v>
      </c>
    </row>
    <row r="830" spans="1:3" x14ac:dyDescent="0.35">
      <c r="A830" s="1">
        <v>42115</v>
      </c>
      <c r="B830">
        <v>42.081811000000002</v>
      </c>
      <c r="C830" s="3">
        <f t="shared" si="12"/>
        <v>6.970264587049968E-3</v>
      </c>
    </row>
    <row r="831" spans="1:3" x14ac:dyDescent="0.35">
      <c r="A831" s="1">
        <v>42116</v>
      </c>
      <c r="B831">
        <v>41.905202000000003</v>
      </c>
      <c r="C831" s="3">
        <f t="shared" si="12"/>
        <v>4.2056326092216878E-3</v>
      </c>
    </row>
    <row r="832" spans="1:3" x14ac:dyDescent="0.35">
      <c r="A832" s="1">
        <v>42117</v>
      </c>
      <c r="B832">
        <v>41.816898000000002</v>
      </c>
      <c r="C832" s="3">
        <f t="shared" si="12"/>
        <v>2.109455752892675E-3</v>
      </c>
    </row>
    <row r="833" spans="1:3" x14ac:dyDescent="0.35">
      <c r="A833" s="1">
        <v>42118</v>
      </c>
      <c r="B833">
        <v>41.689349999999997</v>
      </c>
      <c r="C833" s="3">
        <f t="shared" si="12"/>
        <v>3.0548157112444407E-3</v>
      </c>
    </row>
    <row r="834" spans="1:3" x14ac:dyDescent="0.35">
      <c r="A834" s="1">
        <v>42121</v>
      </c>
      <c r="B834">
        <v>41.188958</v>
      </c>
      <c r="C834" s="3">
        <f t="shared" si="12"/>
        <v>1.2075489776548487E-2</v>
      </c>
    </row>
    <row r="835" spans="1:3" x14ac:dyDescent="0.35">
      <c r="A835" s="1">
        <v>42122</v>
      </c>
      <c r="B835">
        <v>41.385190000000001</v>
      </c>
      <c r="C835" s="3">
        <f t="shared" si="12"/>
        <v>-4.7528766364970387E-3</v>
      </c>
    </row>
    <row r="836" spans="1:3" x14ac:dyDescent="0.35">
      <c r="A836" s="1">
        <v>42123</v>
      </c>
      <c r="B836">
        <v>41.169334999999997</v>
      </c>
      <c r="C836" s="3">
        <f t="shared" ref="C836:C899" si="13">LN(B835)-LN(B836)</f>
        <v>5.2294042491158876E-3</v>
      </c>
    </row>
    <row r="837" spans="1:3" x14ac:dyDescent="0.35">
      <c r="A837" s="1">
        <v>42124</v>
      </c>
      <c r="B837">
        <v>40.590451999999999</v>
      </c>
      <c r="C837" s="3">
        <f t="shared" si="13"/>
        <v>1.4160816576577862E-2</v>
      </c>
    </row>
    <row r="838" spans="1:3" x14ac:dyDescent="0.35">
      <c r="A838" s="1">
        <v>42125</v>
      </c>
      <c r="B838">
        <v>41.041786999999999</v>
      </c>
      <c r="C838" s="3">
        <f t="shared" si="13"/>
        <v>-1.1057876263014688E-2</v>
      </c>
    </row>
    <row r="839" spans="1:3" x14ac:dyDescent="0.35">
      <c r="A839" s="1">
        <v>42128</v>
      </c>
      <c r="B839">
        <v>41.149711000000003</v>
      </c>
      <c r="C839" s="3">
        <f t="shared" si="13"/>
        <v>-2.6261612126066147E-3</v>
      </c>
    </row>
    <row r="840" spans="1:3" x14ac:dyDescent="0.35">
      <c r="A840" s="1">
        <v>42129</v>
      </c>
      <c r="B840">
        <v>40.806308000000001</v>
      </c>
      <c r="C840" s="3">
        <f t="shared" si="13"/>
        <v>8.3802267094545968E-3</v>
      </c>
    </row>
    <row r="841" spans="1:3" x14ac:dyDescent="0.35">
      <c r="A841" s="1">
        <v>42130</v>
      </c>
      <c r="B841">
        <v>40.806308000000001</v>
      </c>
      <c r="C841" s="3">
        <f t="shared" si="13"/>
        <v>0</v>
      </c>
    </row>
    <row r="842" spans="1:3" x14ac:dyDescent="0.35">
      <c r="A842" s="1">
        <v>42131</v>
      </c>
      <c r="B842">
        <v>41.012349999999998</v>
      </c>
      <c r="C842" s="3">
        <f t="shared" si="13"/>
        <v>-5.0365635563212052E-3</v>
      </c>
    </row>
    <row r="843" spans="1:3" x14ac:dyDescent="0.35">
      <c r="A843" s="1">
        <v>42132</v>
      </c>
      <c r="B843">
        <v>41.699159999999999</v>
      </c>
      <c r="C843" s="3">
        <f t="shared" si="13"/>
        <v>-1.6607743857959267E-2</v>
      </c>
    </row>
    <row r="844" spans="1:3" x14ac:dyDescent="0.35">
      <c r="A844" s="1">
        <v>42135</v>
      </c>
      <c r="B844">
        <v>41.816898000000002</v>
      </c>
      <c r="C844" s="3">
        <f t="shared" si="13"/>
        <v>-2.81953149654246E-3</v>
      </c>
    </row>
    <row r="845" spans="1:3" x14ac:dyDescent="0.35">
      <c r="A845" s="1">
        <v>42136</v>
      </c>
      <c r="B845">
        <v>41.120277000000002</v>
      </c>
      <c r="C845" s="3">
        <f t="shared" si="13"/>
        <v>1.6799158707971884E-2</v>
      </c>
    </row>
    <row r="846" spans="1:3" x14ac:dyDescent="0.35">
      <c r="A846" s="1">
        <v>42137</v>
      </c>
      <c r="B846">
        <v>41.022162999999999</v>
      </c>
      <c r="C846" s="3">
        <f t="shared" si="13"/>
        <v>2.3888758760794992E-3</v>
      </c>
    </row>
    <row r="847" spans="1:3" x14ac:dyDescent="0.35">
      <c r="A847" s="1">
        <v>42138</v>
      </c>
      <c r="B847">
        <v>41.257638999999998</v>
      </c>
      <c r="C847" s="3">
        <f t="shared" si="13"/>
        <v>-5.7238018848551064E-3</v>
      </c>
    </row>
    <row r="848" spans="1:3" x14ac:dyDescent="0.35">
      <c r="A848" s="1">
        <v>42139</v>
      </c>
      <c r="B848">
        <v>41.247829000000003</v>
      </c>
      <c r="C848" s="3">
        <f t="shared" si="13"/>
        <v>2.3780242168225385E-4</v>
      </c>
    </row>
    <row r="849" spans="1:3" x14ac:dyDescent="0.35">
      <c r="A849" s="1">
        <v>42142</v>
      </c>
      <c r="B849">
        <v>41.826711000000003</v>
      </c>
      <c r="C849" s="3">
        <f t="shared" si="13"/>
        <v>-1.3936673491038665E-2</v>
      </c>
    </row>
    <row r="850" spans="1:3" x14ac:dyDescent="0.35">
      <c r="A850" s="1">
        <v>42143</v>
      </c>
      <c r="B850">
        <v>41.571609000000002</v>
      </c>
      <c r="C850" s="3">
        <f t="shared" si="13"/>
        <v>6.1176962707292226E-3</v>
      </c>
    </row>
    <row r="851" spans="1:3" x14ac:dyDescent="0.35">
      <c r="A851" s="1">
        <v>42144</v>
      </c>
      <c r="B851">
        <v>41.807088</v>
      </c>
      <c r="C851" s="3">
        <f t="shared" si="13"/>
        <v>-5.6484362204929361E-3</v>
      </c>
    </row>
    <row r="852" spans="1:3" x14ac:dyDescent="0.35">
      <c r="A852" s="1">
        <v>42145</v>
      </c>
      <c r="B852">
        <v>41.522551999999997</v>
      </c>
      <c r="C852" s="3">
        <f t="shared" si="13"/>
        <v>6.82919321013431E-3</v>
      </c>
    </row>
    <row r="853" spans="1:3" x14ac:dyDescent="0.35">
      <c r="A853" s="1">
        <v>42146</v>
      </c>
      <c r="B853">
        <v>41.699159999999999</v>
      </c>
      <c r="C853" s="3">
        <f t="shared" si="13"/>
        <v>-4.2442833936680024E-3</v>
      </c>
    </row>
    <row r="854" spans="1:3" x14ac:dyDescent="0.35">
      <c r="A854" s="1">
        <v>42150</v>
      </c>
      <c r="B854">
        <v>41.267451999999999</v>
      </c>
      <c r="C854" s="3">
        <f t="shared" si="13"/>
        <v>1.0406882620999536E-2</v>
      </c>
    </row>
    <row r="855" spans="1:3" x14ac:dyDescent="0.35">
      <c r="A855" s="1">
        <v>42151</v>
      </c>
      <c r="B855">
        <v>41.807088</v>
      </c>
      <c r="C855" s="3">
        <f t="shared" si="13"/>
        <v>-1.2991792437465843E-2</v>
      </c>
    </row>
    <row r="856" spans="1:3" x14ac:dyDescent="0.35">
      <c r="A856" s="1">
        <v>42152</v>
      </c>
      <c r="B856">
        <v>40.963293</v>
      </c>
      <c r="C856" s="3">
        <f t="shared" si="13"/>
        <v>2.0389521525919996E-2</v>
      </c>
    </row>
    <row r="857" spans="1:3" x14ac:dyDescent="0.35">
      <c r="A857" s="1">
        <v>42153</v>
      </c>
      <c r="B857">
        <v>40.413843</v>
      </c>
      <c r="C857" s="3">
        <f t="shared" si="13"/>
        <v>1.3503998216159108E-2</v>
      </c>
    </row>
    <row r="858" spans="1:3" x14ac:dyDescent="0.35">
      <c r="A858" s="1">
        <v>42156</v>
      </c>
      <c r="B858">
        <v>40.148930999999997</v>
      </c>
      <c r="C858" s="3">
        <f t="shared" si="13"/>
        <v>6.5765599087113102E-3</v>
      </c>
    </row>
    <row r="859" spans="1:3" x14ac:dyDescent="0.35">
      <c r="A859" s="1">
        <v>42157</v>
      </c>
      <c r="B859">
        <v>40.335352999999998</v>
      </c>
      <c r="C859" s="3">
        <f t="shared" si="13"/>
        <v>-4.632515172467766E-3</v>
      </c>
    </row>
    <row r="860" spans="1:3" x14ac:dyDescent="0.35">
      <c r="A860" s="1">
        <v>42158</v>
      </c>
      <c r="B860">
        <v>40.325538999999999</v>
      </c>
      <c r="C860" s="3">
        <f t="shared" si="13"/>
        <v>2.4333973515755503E-4</v>
      </c>
    </row>
    <row r="861" spans="1:3" x14ac:dyDescent="0.35">
      <c r="A861" s="1">
        <v>42159</v>
      </c>
      <c r="B861">
        <v>39.776094000000001</v>
      </c>
      <c r="C861" s="3">
        <f t="shared" si="13"/>
        <v>1.3718911760339569E-2</v>
      </c>
    </row>
    <row r="862" spans="1:3" x14ac:dyDescent="0.35">
      <c r="A862" s="1">
        <v>42160</v>
      </c>
      <c r="B862">
        <v>39.550427999999997</v>
      </c>
      <c r="C862" s="3">
        <f t="shared" si="13"/>
        <v>5.6895626598842952E-3</v>
      </c>
    </row>
    <row r="863" spans="1:3" x14ac:dyDescent="0.35">
      <c r="A863" s="1">
        <v>42163</v>
      </c>
      <c r="B863">
        <v>39.197211000000003</v>
      </c>
      <c r="C863" s="3">
        <f t="shared" si="13"/>
        <v>8.9709195936378272E-3</v>
      </c>
    </row>
    <row r="864" spans="1:3" x14ac:dyDescent="0.35">
      <c r="A864" s="1">
        <v>42164</v>
      </c>
      <c r="B864">
        <v>39.364006000000003</v>
      </c>
      <c r="C864" s="3">
        <f t="shared" si="13"/>
        <v>-4.2462491541646052E-3</v>
      </c>
    </row>
    <row r="865" spans="1:3" x14ac:dyDescent="0.35">
      <c r="A865" s="1">
        <v>42165</v>
      </c>
      <c r="B865">
        <v>39.75647</v>
      </c>
      <c r="C865" s="3">
        <f t="shared" si="13"/>
        <v>-9.920749690517372E-3</v>
      </c>
    </row>
    <row r="866" spans="1:3" x14ac:dyDescent="0.35">
      <c r="A866" s="1">
        <v>42166</v>
      </c>
      <c r="B866">
        <v>39.766280000000002</v>
      </c>
      <c r="C866" s="3">
        <f t="shared" si="13"/>
        <v>-2.467218512882674E-4</v>
      </c>
    </row>
    <row r="867" spans="1:3" x14ac:dyDescent="0.35">
      <c r="A867" s="1">
        <v>42167</v>
      </c>
      <c r="B867">
        <v>39.089283000000002</v>
      </c>
      <c r="C867" s="3">
        <f t="shared" si="13"/>
        <v>1.7170979652455731E-2</v>
      </c>
    </row>
    <row r="868" spans="1:3" x14ac:dyDescent="0.35">
      <c r="A868" s="1">
        <v>42170</v>
      </c>
      <c r="B868">
        <v>38.775314000000002</v>
      </c>
      <c r="C868" s="3">
        <f t="shared" si="13"/>
        <v>8.0645303185082895E-3</v>
      </c>
    </row>
    <row r="869" spans="1:3" x14ac:dyDescent="0.35">
      <c r="A869" s="1">
        <v>42171</v>
      </c>
      <c r="B869">
        <v>39.040225999999997</v>
      </c>
      <c r="C869" s="3">
        <f t="shared" si="13"/>
        <v>-6.8087434314585416E-3</v>
      </c>
    </row>
    <row r="870" spans="1:3" x14ac:dyDescent="0.35">
      <c r="A870" s="1">
        <v>42172</v>
      </c>
      <c r="B870">
        <v>38.853803999999997</v>
      </c>
      <c r="C870" s="3">
        <f t="shared" si="13"/>
        <v>4.7865633843571231E-3</v>
      </c>
    </row>
    <row r="871" spans="1:3" x14ac:dyDescent="0.35">
      <c r="A871" s="1">
        <v>42173</v>
      </c>
      <c r="B871">
        <v>39.148153999999998</v>
      </c>
      <c r="C871" s="3">
        <f t="shared" si="13"/>
        <v>-7.5472822673519069E-3</v>
      </c>
    </row>
    <row r="872" spans="1:3" x14ac:dyDescent="0.35">
      <c r="A872" s="1">
        <v>42174</v>
      </c>
      <c r="B872">
        <v>38.74588</v>
      </c>
      <c r="C872" s="3">
        <f t="shared" si="13"/>
        <v>1.0328841779492226E-2</v>
      </c>
    </row>
    <row r="873" spans="1:3" x14ac:dyDescent="0.35">
      <c r="A873" s="1">
        <v>42177</v>
      </c>
      <c r="B873">
        <v>39.059849999999997</v>
      </c>
      <c r="C873" s="3">
        <f t="shared" si="13"/>
        <v>-8.0706576293185783E-3</v>
      </c>
    </row>
    <row r="874" spans="1:3" x14ac:dyDescent="0.35">
      <c r="A874" s="1">
        <v>42178</v>
      </c>
      <c r="B874">
        <v>38.853803999999997</v>
      </c>
      <c r="C874" s="3">
        <f t="shared" si="13"/>
        <v>5.2890981171782592E-3</v>
      </c>
    </row>
    <row r="875" spans="1:3" x14ac:dyDescent="0.35">
      <c r="A875" s="1">
        <v>42179</v>
      </c>
      <c r="B875">
        <v>39.432687000000001</v>
      </c>
      <c r="C875" s="3">
        <f t="shared" si="13"/>
        <v>-1.4789104571155676E-2</v>
      </c>
    </row>
    <row r="876" spans="1:3" x14ac:dyDescent="0.35">
      <c r="A876" s="1">
        <v>42180</v>
      </c>
      <c r="B876">
        <v>39.295324999999998</v>
      </c>
      <c r="C876" s="3">
        <f t="shared" si="13"/>
        <v>3.4895365930620592E-3</v>
      </c>
    </row>
    <row r="877" spans="1:3" x14ac:dyDescent="0.35">
      <c r="A877" s="1">
        <v>42181</v>
      </c>
      <c r="B877">
        <v>39.364181000000002</v>
      </c>
      <c r="C877" s="3">
        <f t="shared" si="13"/>
        <v>-1.7507360798174609E-3</v>
      </c>
    </row>
    <row r="878" spans="1:3" x14ac:dyDescent="0.35">
      <c r="A878" s="1">
        <v>42184</v>
      </c>
      <c r="B878">
        <v>38.105158000000003</v>
      </c>
      <c r="C878" s="3">
        <f t="shared" si="13"/>
        <v>3.2506637589156284E-2</v>
      </c>
    </row>
    <row r="879" spans="1:3" x14ac:dyDescent="0.35">
      <c r="A879" s="1">
        <v>42185</v>
      </c>
      <c r="B879">
        <v>37.947780000000002</v>
      </c>
      <c r="C879" s="3">
        <f t="shared" si="13"/>
        <v>4.1386494401121077E-3</v>
      </c>
    </row>
    <row r="880" spans="1:3" x14ac:dyDescent="0.35">
      <c r="A880" s="1">
        <v>42186</v>
      </c>
      <c r="B880">
        <v>38.616633999999998</v>
      </c>
      <c r="C880" s="3">
        <f t="shared" si="13"/>
        <v>-1.7472112181619703E-2</v>
      </c>
    </row>
    <row r="881" spans="1:3" x14ac:dyDescent="0.35">
      <c r="A881" s="1">
        <v>42187</v>
      </c>
      <c r="B881">
        <v>38.931393</v>
      </c>
      <c r="C881" s="3">
        <f t="shared" si="13"/>
        <v>-8.1178268668615772E-3</v>
      </c>
    </row>
    <row r="882" spans="1:3" x14ac:dyDescent="0.35">
      <c r="A882" s="1">
        <v>42191</v>
      </c>
      <c r="B882">
        <v>38.714996999999997</v>
      </c>
      <c r="C882" s="3">
        <f t="shared" si="13"/>
        <v>5.5738988059901295E-3</v>
      </c>
    </row>
    <row r="883" spans="1:3" x14ac:dyDescent="0.35">
      <c r="A883" s="1">
        <v>42192</v>
      </c>
      <c r="B883">
        <v>39.137951000000001</v>
      </c>
      <c r="C883" s="3">
        <f t="shared" si="13"/>
        <v>-1.0865565711718705E-2</v>
      </c>
    </row>
    <row r="884" spans="1:3" x14ac:dyDescent="0.35">
      <c r="A884" s="1">
        <v>42193</v>
      </c>
      <c r="B884">
        <v>38.114992999999998</v>
      </c>
      <c r="C884" s="3">
        <f t="shared" si="13"/>
        <v>2.6484888275566387E-2</v>
      </c>
    </row>
    <row r="885" spans="1:3" x14ac:dyDescent="0.35">
      <c r="A885" s="1">
        <v>42194</v>
      </c>
      <c r="B885">
        <v>38.282204999999998</v>
      </c>
      <c r="C885" s="3">
        <f t="shared" si="13"/>
        <v>-4.3774450212152871E-3</v>
      </c>
    </row>
    <row r="886" spans="1:3" x14ac:dyDescent="0.35">
      <c r="A886" s="1">
        <v>42195</v>
      </c>
      <c r="B886">
        <v>38.754342999999999</v>
      </c>
      <c r="C886" s="3">
        <f t="shared" si="13"/>
        <v>-1.2257660131799852E-2</v>
      </c>
    </row>
    <row r="887" spans="1:3" x14ac:dyDescent="0.35">
      <c r="A887" s="1">
        <v>42198</v>
      </c>
      <c r="B887">
        <v>39.305163</v>
      </c>
      <c r="C887" s="3">
        <f t="shared" si="13"/>
        <v>-1.4113057353696501E-2</v>
      </c>
    </row>
    <row r="888" spans="1:3" x14ac:dyDescent="0.35">
      <c r="A888" s="1">
        <v>42199</v>
      </c>
      <c r="B888">
        <v>39.826481000000001</v>
      </c>
      <c r="C888" s="3">
        <f t="shared" si="13"/>
        <v>-1.3176158508635183E-2</v>
      </c>
    </row>
    <row r="889" spans="1:3" x14ac:dyDescent="0.35">
      <c r="A889" s="1">
        <v>42200</v>
      </c>
      <c r="B889">
        <v>39.472378999999997</v>
      </c>
      <c r="C889" s="3">
        <f t="shared" si="13"/>
        <v>8.9308813169259871E-3</v>
      </c>
    </row>
    <row r="890" spans="1:3" x14ac:dyDescent="0.35">
      <c r="A890" s="1">
        <v>42201</v>
      </c>
      <c r="B890">
        <v>39.678936999999998</v>
      </c>
      <c r="C890" s="3">
        <f t="shared" si="13"/>
        <v>-5.21933125940377E-3</v>
      </c>
    </row>
    <row r="891" spans="1:3" x14ac:dyDescent="0.35">
      <c r="A891" s="1">
        <v>42202</v>
      </c>
      <c r="B891">
        <v>39.295329000000002</v>
      </c>
      <c r="C891" s="3">
        <f t="shared" si="13"/>
        <v>9.7148358937428902E-3</v>
      </c>
    </row>
    <row r="892" spans="1:3" x14ac:dyDescent="0.35">
      <c r="A892" s="1">
        <v>42205</v>
      </c>
      <c r="B892">
        <v>39.403526999999997</v>
      </c>
      <c r="C892" s="3">
        <f t="shared" si="13"/>
        <v>-2.74967321433639E-3</v>
      </c>
    </row>
    <row r="893" spans="1:3" x14ac:dyDescent="0.35">
      <c r="A893" s="1">
        <v>42206</v>
      </c>
      <c r="B893">
        <v>38.921554999999998</v>
      </c>
      <c r="C893" s="3">
        <f t="shared" si="13"/>
        <v>1.2307119792950072E-2</v>
      </c>
    </row>
    <row r="894" spans="1:3" x14ac:dyDescent="0.35">
      <c r="A894" s="1">
        <v>42207</v>
      </c>
      <c r="B894">
        <v>39.669103</v>
      </c>
      <c r="C894" s="3">
        <f t="shared" si="13"/>
        <v>-1.9024412454386574E-2</v>
      </c>
    </row>
    <row r="895" spans="1:3" x14ac:dyDescent="0.35">
      <c r="A895" s="1">
        <v>42208</v>
      </c>
      <c r="B895">
        <v>39.590412000000001</v>
      </c>
      <c r="C895" s="3">
        <f t="shared" si="13"/>
        <v>1.9856549931049905E-3</v>
      </c>
    </row>
    <row r="896" spans="1:3" x14ac:dyDescent="0.35">
      <c r="A896" s="1">
        <v>42209</v>
      </c>
      <c r="B896">
        <v>38.665816999999997</v>
      </c>
      <c r="C896" s="3">
        <f t="shared" si="13"/>
        <v>2.3631039673351673E-2</v>
      </c>
    </row>
    <row r="897" spans="1:3" x14ac:dyDescent="0.35">
      <c r="A897" s="1">
        <v>42212</v>
      </c>
      <c r="B897">
        <v>38.960900000000002</v>
      </c>
      <c r="C897" s="3">
        <f t="shared" si="13"/>
        <v>-7.6026510646465262E-3</v>
      </c>
    </row>
    <row r="898" spans="1:3" x14ac:dyDescent="0.35">
      <c r="A898" s="1">
        <v>42213</v>
      </c>
      <c r="B898">
        <v>39.787134999999999</v>
      </c>
      <c r="C898" s="3">
        <f t="shared" si="13"/>
        <v>-2.0985039707126951E-2</v>
      </c>
    </row>
    <row r="899" spans="1:3" x14ac:dyDescent="0.35">
      <c r="A899" s="1">
        <v>42214</v>
      </c>
      <c r="B899">
        <v>39.737954999999999</v>
      </c>
      <c r="C899" s="3">
        <f t="shared" si="13"/>
        <v>1.2368425177400333E-3</v>
      </c>
    </row>
    <row r="900" spans="1:3" x14ac:dyDescent="0.35">
      <c r="A900" s="1">
        <v>42215</v>
      </c>
      <c r="B900">
        <v>40.298614000000001</v>
      </c>
      <c r="C900" s="3">
        <f t="shared" ref="C900:C963" si="14">LN(B899)-LN(B900)</f>
        <v>-1.4010299988741259E-2</v>
      </c>
    </row>
    <row r="901" spans="1:3" x14ac:dyDescent="0.35">
      <c r="A901" s="1">
        <v>42216</v>
      </c>
      <c r="B901">
        <v>40.278941000000003</v>
      </c>
      <c r="C901" s="3">
        <f t="shared" si="14"/>
        <v>4.8829976017294996E-4</v>
      </c>
    </row>
    <row r="902" spans="1:3" x14ac:dyDescent="0.35">
      <c r="A902" s="1">
        <v>42219</v>
      </c>
      <c r="B902">
        <v>40.328121000000003</v>
      </c>
      <c r="C902" s="3">
        <f t="shared" si="14"/>
        <v>-1.2202406310843905E-3</v>
      </c>
    </row>
    <row r="903" spans="1:3" x14ac:dyDescent="0.35">
      <c r="A903" s="1">
        <v>42220</v>
      </c>
      <c r="B903">
        <v>39.954346999999999</v>
      </c>
      <c r="C903" s="3">
        <f t="shared" si="14"/>
        <v>9.3115398660130744E-3</v>
      </c>
    </row>
    <row r="904" spans="1:3" x14ac:dyDescent="0.35">
      <c r="A904" s="1">
        <v>42221</v>
      </c>
      <c r="B904">
        <v>40.052711000000002</v>
      </c>
      <c r="C904" s="3">
        <f t="shared" si="14"/>
        <v>-2.4588843039317076E-3</v>
      </c>
    </row>
    <row r="905" spans="1:3" x14ac:dyDescent="0.35">
      <c r="A905" s="1">
        <v>42222</v>
      </c>
      <c r="B905">
        <v>39.462541000000002</v>
      </c>
      <c r="C905" s="3">
        <f t="shared" si="14"/>
        <v>1.4844468765884411E-2</v>
      </c>
    </row>
    <row r="906" spans="1:3" x14ac:dyDescent="0.35">
      <c r="A906" s="1">
        <v>42223</v>
      </c>
      <c r="B906">
        <v>39.334674</v>
      </c>
      <c r="C906" s="3">
        <f t="shared" si="14"/>
        <v>3.2454728821633694E-3</v>
      </c>
    </row>
    <row r="907" spans="1:3" x14ac:dyDescent="0.35">
      <c r="A907" s="1">
        <v>42226</v>
      </c>
      <c r="B907">
        <v>39.806807999999997</v>
      </c>
      <c r="C907" s="3">
        <f t="shared" si="14"/>
        <v>-1.1931532976042103E-2</v>
      </c>
    </row>
    <row r="908" spans="1:3" x14ac:dyDescent="0.35">
      <c r="A908" s="1">
        <v>42227</v>
      </c>
      <c r="B908">
        <v>38.774011000000002</v>
      </c>
      <c r="C908" s="3">
        <f t="shared" si="14"/>
        <v>2.6287750326253079E-2</v>
      </c>
    </row>
    <row r="909" spans="1:3" x14ac:dyDescent="0.35">
      <c r="A909" s="1">
        <v>42228</v>
      </c>
      <c r="B909">
        <v>38.252698000000002</v>
      </c>
      <c r="C909" s="3">
        <f t="shared" si="14"/>
        <v>1.3536108879520725E-2</v>
      </c>
    </row>
    <row r="910" spans="1:3" x14ac:dyDescent="0.35">
      <c r="A910" s="1">
        <v>42229</v>
      </c>
      <c r="B910">
        <v>37.928108000000002</v>
      </c>
      <c r="C910" s="3">
        <f t="shared" si="14"/>
        <v>8.5216206364240321E-3</v>
      </c>
    </row>
    <row r="911" spans="1:3" x14ac:dyDescent="0.35">
      <c r="A911" s="1">
        <v>42230</v>
      </c>
      <c r="B911">
        <v>38.016632999999999</v>
      </c>
      <c r="C911" s="3">
        <f t="shared" si="14"/>
        <v>-2.331301389103313E-3</v>
      </c>
    </row>
    <row r="912" spans="1:3" x14ac:dyDescent="0.35">
      <c r="A912" s="1">
        <v>42233</v>
      </c>
      <c r="B912">
        <v>38.183844999999998</v>
      </c>
      <c r="C912" s="3">
        <f t="shared" si="14"/>
        <v>-4.3887459181126687E-3</v>
      </c>
    </row>
    <row r="913" spans="1:3" x14ac:dyDescent="0.35">
      <c r="A913" s="1">
        <v>42234</v>
      </c>
      <c r="B913">
        <v>38.380569000000001</v>
      </c>
      <c r="C913" s="3">
        <f t="shared" si="14"/>
        <v>-5.1387954960633309E-3</v>
      </c>
    </row>
    <row r="914" spans="1:3" x14ac:dyDescent="0.35">
      <c r="A914" s="1">
        <v>42235</v>
      </c>
      <c r="B914">
        <v>37.77073</v>
      </c>
      <c r="C914" s="3">
        <f t="shared" si="14"/>
        <v>1.6016851853373204E-2</v>
      </c>
    </row>
    <row r="915" spans="1:3" x14ac:dyDescent="0.35">
      <c r="A915" s="1">
        <v>42236</v>
      </c>
      <c r="B915">
        <v>36.895311</v>
      </c>
      <c r="C915" s="3">
        <f t="shared" si="14"/>
        <v>2.344999424492622E-2</v>
      </c>
    </row>
    <row r="916" spans="1:3" x14ac:dyDescent="0.35">
      <c r="A916" s="1">
        <v>42237</v>
      </c>
      <c r="B916">
        <v>35.636288</v>
      </c>
      <c r="C916" s="3">
        <f t="shared" si="14"/>
        <v>3.4720025260410292E-2</v>
      </c>
    </row>
    <row r="917" spans="1:3" x14ac:dyDescent="0.35">
      <c r="A917" s="1">
        <v>42240</v>
      </c>
      <c r="B917">
        <v>34.111688999999998</v>
      </c>
      <c r="C917" s="3">
        <f t="shared" si="14"/>
        <v>4.372433306530743E-2</v>
      </c>
    </row>
    <row r="918" spans="1:3" x14ac:dyDescent="0.35">
      <c r="A918" s="1">
        <v>42241</v>
      </c>
      <c r="B918">
        <v>33.796934</v>
      </c>
      <c r="C918" s="3">
        <f t="shared" si="14"/>
        <v>9.2700231601572369E-3</v>
      </c>
    </row>
    <row r="919" spans="1:3" x14ac:dyDescent="0.35">
      <c r="A919" s="1">
        <v>42242</v>
      </c>
      <c r="B919">
        <v>35.036284000000002</v>
      </c>
      <c r="C919" s="3">
        <f t="shared" si="14"/>
        <v>-3.6014121900762142E-2</v>
      </c>
    </row>
    <row r="920" spans="1:3" x14ac:dyDescent="0.35">
      <c r="A920" s="1">
        <v>42243</v>
      </c>
      <c r="B920">
        <v>36.039569</v>
      </c>
      <c r="C920" s="3">
        <f t="shared" si="14"/>
        <v>-2.8233263517953855E-2</v>
      </c>
    </row>
    <row r="921" spans="1:3" x14ac:dyDescent="0.35">
      <c r="A921" s="1">
        <v>42244</v>
      </c>
      <c r="B921">
        <v>35.911698999999999</v>
      </c>
      <c r="C921" s="3">
        <f t="shared" si="14"/>
        <v>3.5543538890712156E-3</v>
      </c>
    </row>
    <row r="922" spans="1:3" x14ac:dyDescent="0.35">
      <c r="A922" s="1">
        <v>42247</v>
      </c>
      <c r="B922">
        <v>35.714979</v>
      </c>
      <c r="C922" s="3">
        <f t="shared" si="14"/>
        <v>5.4929392265172794E-3</v>
      </c>
    </row>
    <row r="923" spans="1:3" x14ac:dyDescent="0.35">
      <c r="A923" s="1">
        <v>42248</v>
      </c>
      <c r="B923">
        <v>34.180542000000003</v>
      </c>
      <c r="C923" s="3">
        <f t="shared" si="14"/>
        <v>4.3913645830353953E-2</v>
      </c>
    </row>
    <row r="924" spans="1:3" x14ac:dyDescent="0.35">
      <c r="A924" s="1">
        <v>42249</v>
      </c>
      <c r="B924">
        <v>34.947758999999998</v>
      </c>
      <c r="C924" s="3">
        <f t="shared" si="14"/>
        <v>-2.2197811664190326E-2</v>
      </c>
    </row>
    <row r="925" spans="1:3" x14ac:dyDescent="0.35">
      <c r="A925" s="1">
        <v>42250</v>
      </c>
      <c r="B925">
        <v>35.164155000000001</v>
      </c>
      <c r="C925" s="3">
        <f t="shared" si="14"/>
        <v>-6.1728934440461458E-3</v>
      </c>
    </row>
    <row r="926" spans="1:3" x14ac:dyDescent="0.35">
      <c r="A926" s="1">
        <v>42251</v>
      </c>
      <c r="B926">
        <v>34.485463000000003</v>
      </c>
      <c r="C926" s="3">
        <f t="shared" si="14"/>
        <v>1.9489366975978584E-2</v>
      </c>
    </row>
    <row r="927" spans="1:3" x14ac:dyDescent="0.35">
      <c r="A927" s="1">
        <v>42255</v>
      </c>
      <c r="B927">
        <v>35.616616</v>
      </c>
      <c r="C927" s="3">
        <f t="shared" si="14"/>
        <v>-3.2274397620625006E-2</v>
      </c>
    </row>
    <row r="928" spans="1:3" x14ac:dyDescent="0.35">
      <c r="A928" s="1">
        <v>42256</v>
      </c>
      <c r="B928">
        <v>34.957597</v>
      </c>
      <c r="C928" s="3">
        <f t="shared" si="14"/>
        <v>1.8676457814063685E-2</v>
      </c>
    </row>
    <row r="929" spans="1:3" x14ac:dyDescent="0.35">
      <c r="A929" s="1">
        <v>42257</v>
      </c>
      <c r="B929">
        <v>35.272353000000003</v>
      </c>
      <c r="C929" s="3">
        <f t="shared" si="14"/>
        <v>-8.9636432168775926E-3</v>
      </c>
    </row>
    <row r="930" spans="1:3" x14ac:dyDescent="0.35">
      <c r="A930" s="1">
        <v>42258</v>
      </c>
      <c r="B930">
        <v>35.370711999999997</v>
      </c>
      <c r="C930" s="3">
        <f t="shared" si="14"/>
        <v>-2.7846771246347046E-3</v>
      </c>
    </row>
    <row r="931" spans="1:3" x14ac:dyDescent="0.35">
      <c r="A931" s="1">
        <v>42261</v>
      </c>
      <c r="B931">
        <v>34.967430999999998</v>
      </c>
      <c r="C931" s="3">
        <f t="shared" si="14"/>
        <v>1.1467047660010277E-2</v>
      </c>
    </row>
    <row r="932" spans="1:3" x14ac:dyDescent="0.35">
      <c r="A932" s="1">
        <v>42262</v>
      </c>
      <c r="B932">
        <v>35.557600999999998</v>
      </c>
      <c r="C932" s="3">
        <f t="shared" si="14"/>
        <v>-1.6736859519383529E-2</v>
      </c>
    </row>
    <row r="933" spans="1:3" x14ac:dyDescent="0.35">
      <c r="A933" s="1">
        <v>42263</v>
      </c>
      <c r="B933">
        <v>35.921537000000001</v>
      </c>
      <c r="C933" s="3">
        <f t="shared" si="14"/>
        <v>-1.0183087122973333E-2</v>
      </c>
    </row>
    <row r="934" spans="1:3" x14ac:dyDescent="0.35">
      <c r="A934" s="1">
        <v>42264</v>
      </c>
      <c r="B934">
        <v>35.803503999999997</v>
      </c>
      <c r="C934" s="3">
        <f t="shared" si="14"/>
        <v>3.2912663388704466E-3</v>
      </c>
    </row>
    <row r="935" spans="1:3" x14ac:dyDescent="0.35">
      <c r="A935" s="1">
        <v>42265</v>
      </c>
      <c r="B935">
        <v>35.154319999999998</v>
      </c>
      <c r="C935" s="3">
        <f t="shared" si="14"/>
        <v>1.8298253157898348E-2</v>
      </c>
    </row>
    <row r="936" spans="1:3" x14ac:dyDescent="0.35">
      <c r="A936" s="1">
        <v>42268</v>
      </c>
      <c r="B936">
        <v>35.105136000000002</v>
      </c>
      <c r="C936" s="3">
        <f t="shared" si="14"/>
        <v>1.4000680003602994E-3</v>
      </c>
    </row>
    <row r="937" spans="1:3" x14ac:dyDescent="0.35">
      <c r="A937" s="1">
        <v>42269</v>
      </c>
      <c r="B937">
        <v>34.475625000000001</v>
      </c>
      <c r="C937" s="3">
        <f t="shared" si="14"/>
        <v>1.8094891959639092E-2</v>
      </c>
    </row>
    <row r="938" spans="1:3" x14ac:dyDescent="0.35">
      <c r="A938" s="1">
        <v>42270</v>
      </c>
      <c r="B938">
        <v>34.377265000000001</v>
      </c>
      <c r="C938" s="3">
        <f t="shared" si="14"/>
        <v>2.8571078689627605E-3</v>
      </c>
    </row>
    <row r="939" spans="1:3" x14ac:dyDescent="0.35">
      <c r="A939" s="1">
        <v>42271</v>
      </c>
      <c r="B939">
        <v>33.983818999999997</v>
      </c>
      <c r="C939" s="3">
        <f t="shared" si="14"/>
        <v>1.1510945155607466E-2</v>
      </c>
    </row>
    <row r="940" spans="1:3" x14ac:dyDescent="0.35">
      <c r="A940" s="1">
        <v>42272</v>
      </c>
      <c r="B940">
        <v>33.983820000000001</v>
      </c>
      <c r="C940" s="3">
        <f t="shared" si="14"/>
        <v>-2.9425768488522408E-8</v>
      </c>
    </row>
    <row r="941" spans="1:3" x14ac:dyDescent="0.35">
      <c r="A941" s="1">
        <v>42275</v>
      </c>
      <c r="B941">
        <v>32.918433</v>
      </c>
      <c r="C941" s="3">
        <f t="shared" si="14"/>
        <v>3.1851754562348678E-2</v>
      </c>
    </row>
    <row r="942" spans="1:3" x14ac:dyDescent="0.35">
      <c r="A942" s="1">
        <v>42276</v>
      </c>
      <c r="B942">
        <v>33.283428999999998</v>
      </c>
      <c r="C942" s="3">
        <f t="shared" si="14"/>
        <v>-1.1026871068122723E-2</v>
      </c>
    </row>
    <row r="943" spans="1:3" x14ac:dyDescent="0.35">
      <c r="A943" s="1">
        <v>42277</v>
      </c>
      <c r="B943">
        <v>33.865445000000001</v>
      </c>
      <c r="C943" s="3">
        <f t="shared" si="14"/>
        <v>-1.7335527489934943E-2</v>
      </c>
    </row>
    <row r="944" spans="1:3" x14ac:dyDescent="0.35">
      <c r="A944" s="1">
        <v>42278</v>
      </c>
      <c r="B944">
        <v>33.283428999999998</v>
      </c>
      <c r="C944" s="3">
        <f t="shared" si="14"/>
        <v>1.7335527489934943E-2</v>
      </c>
    </row>
    <row r="945" spans="1:3" x14ac:dyDescent="0.35">
      <c r="A945" s="1">
        <v>42279</v>
      </c>
      <c r="B945">
        <v>34.200839999999999</v>
      </c>
      <c r="C945" s="3">
        <f t="shared" si="14"/>
        <v>-2.7190559669390879E-2</v>
      </c>
    </row>
    <row r="946" spans="1:3" x14ac:dyDescent="0.35">
      <c r="A946" s="1">
        <v>42282</v>
      </c>
      <c r="B946">
        <v>34.861775999999999</v>
      </c>
      <c r="C946" s="3">
        <f t="shared" si="14"/>
        <v>-1.9140780267414392E-2</v>
      </c>
    </row>
    <row r="947" spans="1:3" x14ac:dyDescent="0.35">
      <c r="A947" s="1">
        <v>42283</v>
      </c>
      <c r="B947">
        <v>34.427731000000001</v>
      </c>
      <c r="C947" s="3">
        <f t="shared" si="14"/>
        <v>1.2528612088844593E-2</v>
      </c>
    </row>
    <row r="948" spans="1:3" x14ac:dyDescent="0.35">
      <c r="A948" s="1">
        <v>42284</v>
      </c>
      <c r="B948">
        <v>35.059069999999998</v>
      </c>
      <c r="C948" s="3">
        <f t="shared" si="14"/>
        <v>-1.8171979836752339E-2</v>
      </c>
    </row>
    <row r="949" spans="1:3" x14ac:dyDescent="0.35">
      <c r="A949" s="1">
        <v>42285</v>
      </c>
      <c r="B949">
        <v>35.522706999999997</v>
      </c>
      <c r="C949" s="3">
        <f t="shared" si="14"/>
        <v>-1.3137772619911559E-2</v>
      </c>
    </row>
    <row r="950" spans="1:3" x14ac:dyDescent="0.35">
      <c r="A950" s="1">
        <v>42286</v>
      </c>
      <c r="B950">
        <v>35.739730999999999</v>
      </c>
      <c r="C950" s="3">
        <f t="shared" si="14"/>
        <v>-6.0908573164195623E-3</v>
      </c>
    </row>
    <row r="951" spans="1:3" x14ac:dyDescent="0.35">
      <c r="A951" s="1">
        <v>42289</v>
      </c>
      <c r="B951">
        <v>35.502980999999998</v>
      </c>
      <c r="C951" s="3">
        <f t="shared" si="14"/>
        <v>6.646318335175927E-3</v>
      </c>
    </row>
    <row r="952" spans="1:3" x14ac:dyDescent="0.35">
      <c r="A952" s="1">
        <v>42290</v>
      </c>
      <c r="B952">
        <v>35.147852</v>
      </c>
      <c r="C952" s="3">
        <f t="shared" si="14"/>
        <v>1.0053157928092027E-2</v>
      </c>
    </row>
    <row r="953" spans="1:3" x14ac:dyDescent="0.35">
      <c r="A953" s="1">
        <v>42291</v>
      </c>
      <c r="B953">
        <v>34.575699</v>
      </c>
      <c r="C953" s="3">
        <f t="shared" si="14"/>
        <v>1.6412412592624825E-2</v>
      </c>
    </row>
    <row r="954" spans="1:3" x14ac:dyDescent="0.35">
      <c r="A954" s="1">
        <v>42292</v>
      </c>
      <c r="B954">
        <v>35.098529999999997</v>
      </c>
      <c r="C954" s="3">
        <f t="shared" si="14"/>
        <v>-1.5008154986731359E-2</v>
      </c>
    </row>
    <row r="955" spans="1:3" x14ac:dyDescent="0.35">
      <c r="A955" s="1">
        <v>42293</v>
      </c>
      <c r="B955">
        <v>35.295819999999999</v>
      </c>
      <c r="C955" s="3">
        <f t="shared" si="14"/>
        <v>-5.605294077140055E-3</v>
      </c>
    </row>
    <row r="956" spans="1:3" x14ac:dyDescent="0.35">
      <c r="A956" s="1">
        <v>42296</v>
      </c>
      <c r="B956">
        <v>35.739730999999999</v>
      </c>
      <c r="C956" s="3">
        <f t="shared" si="14"/>
        <v>-1.2498439792021365E-2</v>
      </c>
    </row>
    <row r="957" spans="1:3" x14ac:dyDescent="0.35">
      <c r="A957" s="1">
        <v>42297</v>
      </c>
      <c r="B957">
        <v>35.828513999999998</v>
      </c>
      <c r="C957" s="3">
        <f t="shared" si="14"/>
        <v>-2.4810737092590962E-3</v>
      </c>
    </row>
    <row r="958" spans="1:3" x14ac:dyDescent="0.35">
      <c r="A958" s="1">
        <v>42298</v>
      </c>
      <c r="B958">
        <v>35.414199000000004</v>
      </c>
      <c r="C958" s="3">
        <f t="shared" si="14"/>
        <v>1.1631215416491258E-2</v>
      </c>
    </row>
    <row r="959" spans="1:3" x14ac:dyDescent="0.35">
      <c r="A959" s="1">
        <v>42299</v>
      </c>
      <c r="B959">
        <v>35.601627000000001</v>
      </c>
      <c r="C959" s="3">
        <f t="shared" si="14"/>
        <v>-5.2784976459969712E-3</v>
      </c>
    </row>
    <row r="960" spans="1:3" x14ac:dyDescent="0.35">
      <c r="A960" s="1">
        <v>42300</v>
      </c>
      <c r="B960">
        <v>36.607824000000001</v>
      </c>
      <c r="C960" s="3">
        <f t="shared" si="14"/>
        <v>-2.787064899260816E-2</v>
      </c>
    </row>
    <row r="961" spans="1:3" x14ac:dyDescent="0.35">
      <c r="A961" s="1">
        <v>42303</v>
      </c>
      <c r="B961">
        <v>36.331614000000002</v>
      </c>
      <c r="C961" s="3">
        <f t="shared" si="14"/>
        <v>7.5737167130300875E-3</v>
      </c>
    </row>
    <row r="962" spans="1:3" x14ac:dyDescent="0.35">
      <c r="A962" s="1">
        <v>42304</v>
      </c>
      <c r="B962">
        <v>36.548634999999997</v>
      </c>
      <c r="C962" s="3">
        <f t="shared" si="14"/>
        <v>-5.9555680567351388E-3</v>
      </c>
    </row>
    <row r="963" spans="1:3" x14ac:dyDescent="0.35">
      <c r="A963" s="1">
        <v>42305</v>
      </c>
      <c r="B963">
        <v>37.012276</v>
      </c>
      <c r="C963" s="3">
        <f t="shared" si="14"/>
        <v>-1.260580200276662E-2</v>
      </c>
    </row>
    <row r="964" spans="1:3" x14ac:dyDescent="0.35">
      <c r="A964" s="1">
        <v>42306</v>
      </c>
      <c r="B964">
        <v>37.189841000000001</v>
      </c>
      <c r="C964" s="3">
        <f t="shared" ref="C964:C1027" si="15">LN(B963)-LN(B964)</f>
        <v>-4.7859911850656189E-3</v>
      </c>
    </row>
    <row r="965" spans="1:3" x14ac:dyDescent="0.35">
      <c r="A965" s="1">
        <v>42307</v>
      </c>
      <c r="B965">
        <v>37.249026000000001</v>
      </c>
      <c r="C965" s="3">
        <f t="shared" si="15"/>
        <v>-1.5901642477005318E-3</v>
      </c>
    </row>
    <row r="966" spans="1:3" x14ac:dyDescent="0.35">
      <c r="A966" s="1">
        <v>42310</v>
      </c>
      <c r="B966">
        <v>38.067796000000001</v>
      </c>
      <c r="C966" s="3">
        <f t="shared" si="15"/>
        <v>-2.1742878531467724E-2</v>
      </c>
    </row>
    <row r="967" spans="1:3" x14ac:dyDescent="0.35">
      <c r="A967" s="1">
        <v>42311</v>
      </c>
      <c r="B967">
        <v>37.752127000000002</v>
      </c>
      <c r="C967" s="3">
        <f t="shared" si="15"/>
        <v>8.3268568855632275E-3</v>
      </c>
    </row>
    <row r="968" spans="1:3" x14ac:dyDescent="0.35">
      <c r="A968" s="1">
        <v>42312</v>
      </c>
      <c r="B968">
        <v>37.821179000000001</v>
      </c>
      <c r="C968" s="3">
        <f t="shared" si="15"/>
        <v>-1.8274182478226209E-3</v>
      </c>
    </row>
    <row r="969" spans="1:3" x14ac:dyDescent="0.35">
      <c r="A969" s="1">
        <v>42313</v>
      </c>
      <c r="B969">
        <v>37.78172</v>
      </c>
      <c r="C969" s="3">
        <f t="shared" si="15"/>
        <v>1.0438489556583441E-3</v>
      </c>
    </row>
    <row r="970" spans="1:3" x14ac:dyDescent="0.35">
      <c r="A970" s="1">
        <v>42314</v>
      </c>
      <c r="B970">
        <v>37.623885000000001</v>
      </c>
      <c r="C970" s="3">
        <f t="shared" si="15"/>
        <v>4.1862996923418549E-3</v>
      </c>
    </row>
    <row r="971" spans="1:3" x14ac:dyDescent="0.35">
      <c r="A971" s="1">
        <v>42317</v>
      </c>
      <c r="B971">
        <v>37.406860999999999</v>
      </c>
      <c r="C971" s="3">
        <f t="shared" si="15"/>
        <v>5.7849512848320295E-3</v>
      </c>
    </row>
    <row r="972" spans="1:3" x14ac:dyDescent="0.35">
      <c r="A972" s="1">
        <v>42318</v>
      </c>
      <c r="B972">
        <v>37.466050000000003</v>
      </c>
      <c r="C972" s="3">
        <f t="shared" si="15"/>
        <v>-1.5810527876949365E-3</v>
      </c>
    </row>
    <row r="973" spans="1:3" x14ac:dyDescent="0.35">
      <c r="A973" s="1">
        <v>42319</v>
      </c>
      <c r="B973">
        <v>37.150381000000003</v>
      </c>
      <c r="C973" s="3">
        <f t="shared" si="15"/>
        <v>8.4611627500632558E-3</v>
      </c>
    </row>
    <row r="974" spans="1:3" x14ac:dyDescent="0.35">
      <c r="A974" s="1">
        <v>42320</v>
      </c>
      <c r="B974">
        <v>36.982683000000002</v>
      </c>
      <c r="C974" s="3">
        <f t="shared" si="15"/>
        <v>4.5242507728695536E-3</v>
      </c>
    </row>
    <row r="975" spans="1:3" x14ac:dyDescent="0.35">
      <c r="A975" s="1">
        <v>42321</v>
      </c>
      <c r="B975">
        <v>36.272424999999998</v>
      </c>
      <c r="C975" s="3">
        <f t="shared" si="15"/>
        <v>1.9391965334925931E-2</v>
      </c>
    </row>
    <row r="976" spans="1:3" x14ac:dyDescent="0.35">
      <c r="A976" s="1">
        <v>42324</v>
      </c>
      <c r="B976">
        <v>36.824848000000003</v>
      </c>
      <c r="C976" s="3">
        <f t="shared" si="15"/>
        <v>-1.5115023986052467E-2</v>
      </c>
    </row>
    <row r="977" spans="1:3" x14ac:dyDescent="0.35">
      <c r="A977" s="1">
        <v>42325</v>
      </c>
      <c r="B977">
        <v>37.860638999999999</v>
      </c>
      <c r="C977" s="3">
        <f t="shared" si="15"/>
        <v>-2.7739188900729683E-2</v>
      </c>
    </row>
    <row r="978" spans="1:3" x14ac:dyDescent="0.35">
      <c r="A978" s="1">
        <v>42326</v>
      </c>
      <c r="B978">
        <v>38.807647000000003</v>
      </c>
      <c r="C978" s="3">
        <f t="shared" si="15"/>
        <v>-2.4705291228659387E-2</v>
      </c>
    </row>
    <row r="979" spans="1:3" x14ac:dyDescent="0.35">
      <c r="A979" s="1">
        <v>42327</v>
      </c>
      <c r="B979">
        <v>37.979013999999999</v>
      </c>
      <c r="C979" s="3">
        <f t="shared" si="15"/>
        <v>2.1583570823854537E-2</v>
      </c>
    </row>
    <row r="980" spans="1:3" x14ac:dyDescent="0.35">
      <c r="A980" s="1">
        <v>42328</v>
      </c>
      <c r="B980">
        <v>38.748457999999999</v>
      </c>
      <c r="C980" s="3">
        <f t="shared" si="15"/>
        <v>-2.0057217444160447E-2</v>
      </c>
    </row>
    <row r="981" spans="1:3" x14ac:dyDescent="0.35">
      <c r="A981" s="1">
        <v>42331</v>
      </c>
      <c r="B981">
        <v>39.488309000000001</v>
      </c>
      <c r="C981" s="3">
        <f t="shared" si="15"/>
        <v>-1.891369195519621E-2</v>
      </c>
    </row>
    <row r="982" spans="1:3" x14ac:dyDescent="0.35">
      <c r="A982" s="1">
        <v>42332</v>
      </c>
      <c r="B982">
        <v>40.119647999999998</v>
      </c>
      <c r="C982" s="3">
        <f t="shared" si="15"/>
        <v>-1.5861535961902096E-2</v>
      </c>
    </row>
    <row r="983" spans="1:3" x14ac:dyDescent="0.35">
      <c r="A983" s="1">
        <v>42333</v>
      </c>
      <c r="B983">
        <v>40.780583</v>
      </c>
      <c r="C983" s="3">
        <f t="shared" si="15"/>
        <v>-1.6339871891475344E-2</v>
      </c>
    </row>
    <row r="984" spans="1:3" x14ac:dyDescent="0.35">
      <c r="A984" s="1">
        <v>42335</v>
      </c>
      <c r="B984">
        <v>41.402059000000001</v>
      </c>
      <c r="C984" s="3">
        <f t="shared" si="15"/>
        <v>-1.5124552626318177E-2</v>
      </c>
    </row>
    <row r="985" spans="1:3" x14ac:dyDescent="0.35">
      <c r="A985" s="1">
        <v>42338</v>
      </c>
      <c r="B985">
        <v>41.254086999999998</v>
      </c>
      <c r="C985" s="3">
        <f t="shared" si="15"/>
        <v>3.580427233486283E-3</v>
      </c>
    </row>
    <row r="986" spans="1:3" x14ac:dyDescent="0.35">
      <c r="A986" s="1">
        <v>42339</v>
      </c>
      <c r="B986">
        <v>40.504373000000001</v>
      </c>
      <c r="C986" s="3">
        <f t="shared" si="15"/>
        <v>1.8340243068368789E-2</v>
      </c>
    </row>
    <row r="987" spans="1:3" x14ac:dyDescent="0.35">
      <c r="A987" s="1">
        <v>42340</v>
      </c>
      <c r="B987">
        <v>39.873030999999997</v>
      </c>
      <c r="C987" s="3">
        <f t="shared" si="15"/>
        <v>1.5709763016755751E-2</v>
      </c>
    </row>
    <row r="988" spans="1:3" x14ac:dyDescent="0.35">
      <c r="A988" s="1">
        <v>42341</v>
      </c>
      <c r="B988">
        <v>39.606687999999998</v>
      </c>
      <c r="C988" s="3">
        <f t="shared" si="15"/>
        <v>6.7021876862645158E-3</v>
      </c>
    </row>
    <row r="989" spans="1:3" x14ac:dyDescent="0.35">
      <c r="A989" s="1">
        <v>42342</v>
      </c>
      <c r="B989">
        <v>40.543829000000002</v>
      </c>
      <c r="C989" s="3">
        <f t="shared" si="15"/>
        <v>-2.3385593600538712E-2</v>
      </c>
    </row>
    <row r="990" spans="1:3" x14ac:dyDescent="0.35">
      <c r="A990" s="1">
        <v>42345</v>
      </c>
      <c r="B990">
        <v>40.149244000000003</v>
      </c>
      <c r="C990" s="3">
        <f t="shared" si="15"/>
        <v>9.7799756640322144E-3</v>
      </c>
    </row>
    <row r="991" spans="1:3" x14ac:dyDescent="0.35">
      <c r="A991" s="1">
        <v>42346</v>
      </c>
      <c r="B991">
        <v>40.612881999999999</v>
      </c>
      <c r="C991" s="3">
        <f t="shared" si="15"/>
        <v>-1.148169609634353E-2</v>
      </c>
    </row>
    <row r="992" spans="1:3" x14ac:dyDescent="0.35">
      <c r="A992" s="1">
        <v>42347</v>
      </c>
      <c r="B992">
        <v>40.425454000000002</v>
      </c>
      <c r="C992" s="3">
        <f t="shared" si="15"/>
        <v>4.6256708478562558E-3</v>
      </c>
    </row>
    <row r="993" spans="1:3" x14ac:dyDescent="0.35">
      <c r="A993" s="1">
        <v>42348</v>
      </c>
      <c r="B993">
        <v>40.691800999999998</v>
      </c>
      <c r="C993" s="3">
        <f t="shared" si="15"/>
        <v>-6.5669864492026164E-3</v>
      </c>
    </row>
    <row r="994" spans="1:3" x14ac:dyDescent="0.35">
      <c r="A994" s="1">
        <v>42349</v>
      </c>
      <c r="B994">
        <v>39.646143000000002</v>
      </c>
      <c r="C994" s="3">
        <f t="shared" si="15"/>
        <v>2.6032955340629993E-2</v>
      </c>
    </row>
    <row r="995" spans="1:3" x14ac:dyDescent="0.35">
      <c r="A995" s="1">
        <v>42352</v>
      </c>
      <c r="B995">
        <v>39.705333000000003</v>
      </c>
      <c r="C995" s="3">
        <f t="shared" si="15"/>
        <v>-1.4918439822788621E-3</v>
      </c>
    </row>
    <row r="996" spans="1:3" x14ac:dyDescent="0.35">
      <c r="A996" s="1">
        <v>42353</v>
      </c>
      <c r="B996">
        <v>40.257756000000001</v>
      </c>
      <c r="C996" s="3">
        <f t="shared" si="15"/>
        <v>-1.3817169788277628E-2</v>
      </c>
    </row>
    <row r="997" spans="1:3" x14ac:dyDescent="0.35">
      <c r="A997" s="1">
        <v>42354</v>
      </c>
      <c r="B997">
        <v>40.869365000000002</v>
      </c>
      <c r="C997" s="3">
        <f t="shared" si="15"/>
        <v>-1.5078079433406E-2</v>
      </c>
    </row>
    <row r="998" spans="1:3" x14ac:dyDescent="0.35">
      <c r="A998" s="1">
        <v>42355</v>
      </c>
      <c r="B998">
        <v>40.228160000000003</v>
      </c>
      <c r="C998" s="3">
        <f t="shared" si="15"/>
        <v>1.5813512483181746E-2</v>
      </c>
    </row>
    <row r="999" spans="1:3" x14ac:dyDescent="0.35">
      <c r="A999" s="1">
        <v>42356</v>
      </c>
      <c r="B999">
        <v>39.557361</v>
      </c>
      <c r="C999" s="3">
        <f t="shared" si="15"/>
        <v>1.6815452170932055E-2</v>
      </c>
    </row>
    <row r="1000" spans="1:3" x14ac:dyDescent="0.35">
      <c r="A1000" s="1">
        <v>42359</v>
      </c>
      <c r="B1000">
        <v>40.277486000000003</v>
      </c>
      <c r="C1000" s="3">
        <f t="shared" si="15"/>
        <v>-1.8040857061724314E-2</v>
      </c>
    </row>
    <row r="1001" spans="1:3" x14ac:dyDescent="0.35">
      <c r="A1001" s="1">
        <v>42360</v>
      </c>
      <c r="B1001">
        <v>40.662208</v>
      </c>
      <c r="C1001" s="3">
        <f t="shared" si="15"/>
        <v>-9.5064579157120299E-3</v>
      </c>
    </row>
    <row r="1002" spans="1:3" x14ac:dyDescent="0.35">
      <c r="A1002" s="1">
        <v>42361</v>
      </c>
      <c r="B1002">
        <v>41.204765000000002</v>
      </c>
      <c r="C1002" s="3">
        <f t="shared" si="15"/>
        <v>-1.3254794297671069E-2</v>
      </c>
    </row>
    <row r="1003" spans="1:3" x14ac:dyDescent="0.35">
      <c r="A1003" s="1">
        <v>42362</v>
      </c>
      <c r="B1003">
        <v>41.569757000000003</v>
      </c>
      <c r="C1003" s="3">
        <f t="shared" si="15"/>
        <v>-8.8190026780341491E-3</v>
      </c>
    </row>
    <row r="1004" spans="1:3" x14ac:dyDescent="0.35">
      <c r="A1004" s="1">
        <v>42366</v>
      </c>
      <c r="B1004">
        <v>41.214627999999998</v>
      </c>
      <c r="C1004" s="3">
        <f t="shared" si="15"/>
        <v>8.5796658014065663E-3</v>
      </c>
    </row>
    <row r="1005" spans="1:3" x14ac:dyDescent="0.35">
      <c r="A1005" s="1">
        <v>42367</v>
      </c>
      <c r="B1005">
        <v>41.786780999999998</v>
      </c>
      <c r="C1005" s="3">
        <f t="shared" si="15"/>
        <v>-1.3786803611536058E-2</v>
      </c>
    </row>
    <row r="1006" spans="1:3" x14ac:dyDescent="0.35">
      <c r="A1006" s="1">
        <v>42368</v>
      </c>
      <c r="B1006">
        <v>41.599348999999997</v>
      </c>
      <c r="C1006" s="3">
        <f t="shared" si="15"/>
        <v>4.4955273895785908E-3</v>
      </c>
    </row>
    <row r="1007" spans="1:3" x14ac:dyDescent="0.35">
      <c r="A1007" s="1">
        <v>42369</v>
      </c>
      <c r="B1007">
        <v>41.357005000000001</v>
      </c>
      <c r="C1007" s="3">
        <f t="shared" si="15"/>
        <v>5.8427034874606321E-3</v>
      </c>
    </row>
    <row r="1008" spans="1:3" x14ac:dyDescent="0.35">
      <c r="A1008" s="1">
        <v>42373</v>
      </c>
      <c r="B1008">
        <v>40.249136999999997</v>
      </c>
      <c r="C1008" s="3">
        <f t="shared" si="15"/>
        <v>2.7153251977925841E-2</v>
      </c>
    </row>
    <row r="1009" spans="1:3" x14ac:dyDescent="0.35">
      <c r="A1009" s="1">
        <v>42374</v>
      </c>
      <c r="B1009">
        <v>40.110655000000001</v>
      </c>
      <c r="C1009" s="3">
        <f t="shared" si="15"/>
        <v>3.4465529000486939E-3</v>
      </c>
    </row>
    <row r="1010" spans="1:3" x14ac:dyDescent="0.35">
      <c r="A1010" s="1">
        <v>42375</v>
      </c>
      <c r="B1010">
        <v>40.288705</v>
      </c>
      <c r="C1010" s="3">
        <f t="shared" si="15"/>
        <v>-4.4291469751058798E-3</v>
      </c>
    </row>
    <row r="1011" spans="1:3" x14ac:dyDescent="0.35">
      <c r="A1011" s="1">
        <v>42376</v>
      </c>
      <c r="B1011">
        <v>38.577449000000001</v>
      </c>
      <c r="C1011" s="3">
        <f t="shared" si="15"/>
        <v>4.3403273767757433E-2</v>
      </c>
    </row>
    <row r="1012" spans="1:3" x14ac:dyDescent="0.35">
      <c r="A1012" s="1">
        <v>42377</v>
      </c>
      <c r="B1012">
        <v>38.171892</v>
      </c>
      <c r="C1012" s="3">
        <f t="shared" si="15"/>
        <v>1.0568449696179538E-2</v>
      </c>
    </row>
    <row r="1013" spans="1:3" x14ac:dyDescent="0.35">
      <c r="A1013" s="1">
        <v>42380</v>
      </c>
      <c r="B1013">
        <v>37.528933000000002</v>
      </c>
      <c r="C1013" s="3">
        <f t="shared" si="15"/>
        <v>1.6987251098131928E-2</v>
      </c>
    </row>
    <row r="1014" spans="1:3" x14ac:dyDescent="0.35">
      <c r="A1014" s="1">
        <v>42381</v>
      </c>
      <c r="B1014">
        <v>37.776223999999999</v>
      </c>
      <c r="C1014" s="3">
        <f t="shared" si="15"/>
        <v>-6.56772786247517E-3</v>
      </c>
    </row>
    <row r="1015" spans="1:3" x14ac:dyDescent="0.35">
      <c r="A1015" s="1">
        <v>42382</v>
      </c>
      <c r="B1015">
        <v>36.460636000000001</v>
      </c>
      <c r="C1015" s="3">
        <f t="shared" si="15"/>
        <v>3.5446697144010386E-2</v>
      </c>
    </row>
    <row r="1016" spans="1:3" x14ac:dyDescent="0.35">
      <c r="A1016" s="1">
        <v>42383</v>
      </c>
      <c r="B1016">
        <v>37.202509999999997</v>
      </c>
      <c r="C1016" s="3">
        <f t="shared" si="15"/>
        <v>-2.0143019248796801E-2</v>
      </c>
    </row>
    <row r="1017" spans="1:3" x14ac:dyDescent="0.35">
      <c r="A1017" s="1">
        <v>42384</v>
      </c>
      <c r="B1017">
        <v>36.707926999999998</v>
      </c>
      <c r="C1017" s="3">
        <f t="shared" si="15"/>
        <v>1.3383505833703069E-2</v>
      </c>
    </row>
    <row r="1018" spans="1:3" x14ac:dyDescent="0.35">
      <c r="A1018" s="1">
        <v>42388</v>
      </c>
      <c r="B1018">
        <v>36.796951999999997</v>
      </c>
      <c r="C1018" s="3">
        <f t="shared" si="15"/>
        <v>-2.4222893701901782E-3</v>
      </c>
    </row>
    <row r="1019" spans="1:3" x14ac:dyDescent="0.35">
      <c r="A1019" s="1">
        <v>42389</v>
      </c>
      <c r="B1019">
        <v>36.856299999999997</v>
      </c>
      <c r="C1019" s="3">
        <f t="shared" si="15"/>
        <v>-1.6115517301091842E-3</v>
      </c>
    </row>
    <row r="1020" spans="1:3" x14ac:dyDescent="0.35">
      <c r="A1020" s="1">
        <v>42390</v>
      </c>
      <c r="B1020">
        <v>36.826625999999997</v>
      </c>
      <c r="C1020" s="3">
        <f t="shared" si="15"/>
        <v>8.054512277175796E-4</v>
      </c>
    </row>
    <row r="1021" spans="1:3" x14ac:dyDescent="0.35">
      <c r="A1021" s="1">
        <v>42391</v>
      </c>
      <c r="B1021">
        <v>37.5685</v>
      </c>
      <c r="C1021" s="3">
        <f t="shared" si="15"/>
        <v>-1.9944817156332562E-2</v>
      </c>
    </row>
    <row r="1022" spans="1:3" x14ac:dyDescent="0.35">
      <c r="A1022" s="1">
        <v>42394</v>
      </c>
      <c r="B1022">
        <v>37.202509999999997</v>
      </c>
      <c r="C1022" s="3">
        <f t="shared" si="15"/>
        <v>9.7897011952112756E-3</v>
      </c>
    </row>
    <row r="1023" spans="1:3" x14ac:dyDescent="0.35">
      <c r="A1023" s="1">
        <v>42395</v>
      </c>
      <c r="B1023">
        <v>37.103591000000002</v>
      </c>
      <c r="C1023" s="3">
        <f t="shared" si="15"/>
        <v>2.6624747390395775E-3</v>
      </c>
    </row>
    <row r="1024" spans="1:3" x14ac:dyDescent="0.35">
      <c r="A1024" s="1">
        <v>42396</v>
      </c>
      <c r="B1024">
        <v>36.648575999999998</v>
      </c>
      <c r="C1024" s="3">
        <f t="shared" si="15"/>
        <v>1.2339183828865785E-2</v>
      </c>
    </row>
    <row r="1025" spans="1:3" x14ac:dyDescent="0.35">
      <c r="A1025" s="1">
        <v>42397</v>
      </c>
      <c r="B1025">
        <v>35.718761999999998</v>
      </c>
      <c r="C1025" s="3">
        <f t="shared" si="15"/>
        <v>2.5698476600233722E-2</v>
      </c>
    </row>
    <row r="1026" spans="1:3" x14ac:dyDescent="0.35">
      <c r="A1026" s="1">
        <v>42398</v>
      </c>
      <c r="B1026">
        <v>37.242077999999999</v>
      </c>
      <c r="C1026" s="3">
        <f t="shared" si="15"/>
        <v>-4.1763154113882095E-2</v>
      </c>
    </row>
    <row r="1027" spans="1:3" x14ac:dyDescent="0.35">
      <c r="A1027" s="1">
        <v>42401</v>
      </c>
      <c r="B1027">
        <v>37.281641</v>
      </c>
      <c r="C1027" s="3">
        <f t="shared" si="15"/>
        <v>-1.0617560220445021E-3</v>
      </c>
    </row>
    <row r="1028" spans="1:3" x14ac:dyDescent="0.35">
      <c r="A1028" s="1">
        <v>42402</v>
      </c>
      <c r="B1028">
        <v>36.66836</v>
      </c>
      <c r="C1028" s="3">
        <f t="shared" ref="C1028:C1091" si="16">LN(B1027)-LN(B1028)</f>
        <v>1.6586749212818219E-2</v>
      </c>
    </row>
    <row r="1029" spans="1:3" x14ac:dyDescent="0.35">
      <c r="A1029" s="1">
        <v>42403</v>
      </c>
      <c r="B1029">
        <v>36.787058999999999</v>
      </c>
      <c r="C1029" s="3">
        <f t="shared" si="16"/>
        <v>-3.2318678440121928E-3</v>
      </c>
    </row>
    <row r="1030" spans="1:3" x14ac:dyDescent="0.35">
      <c r="A1030" s="1">
        <v>42404</v>
      </c>
      <c r="B1030">
        <v>37.014566000000002</v>
      </c>
      <c r="C1030" s="3">
        <f t="shared" si="16"/>
        <v>-6.1653851298095752E-3</v>
      </c>
    </row>
    <row r="1031" spans="1:3" x14ac:dyDescent="0.35">
      <c r="A1031" s="1">
        <v>42405</v>
      </c>
      <c r="B1031">
        <v>35.649521</v>
      </c>
      <c r="C1031" s="3">
        <f t="shared" si="16"/>
        <v>3.7575800265057691E-2</v>
      </c>
    </row>
    <row r="1032" spans="1:3" x14ac:dyDescent="0.35">
      <c r="A1032" s="1">
        <v>42408</v>
      </c>
      <c r="B1032">
        <v>34.422953999999997</v>
      </c>
      <c r="C1032" s="3">
        <f t="shared" si="16"/>
        <v>3.501210128762855E-2</v>
      </c>
    </row>
    <row r="1033" spans="1:3" x14ac:dyDescent="0.35">
      <c r="A1033" s="1">
        <v>42409</v>
      </c>
      <c r="B1033">
        <v>34.986778000000001</v>
      </c>
      <c r="C1033" s="3">
        <f t="shared" si="16"/>
        <v>-1.6246609389963584E-2</v>
      </c>
    </row>
    <row r="1034" spans="1:3" x14ac:dyDescent="0.35">
      <c r="A1034" s="1">
        <v>42410</v>
      </c>
      <c r="B1034">
        <v>35.461576999999998</v>
      </c>
      <c r="C1034" s="3">
        <f t="shared" si="16"/>
        <v>-1.3479553615176609E-2</v>
      </c>
    </row>
    <row r="1035" spans="1:3" x14ac:dyDescent="0.35">
      <c r="A1035" s="1">
        <v>42411</v>
      </c>
      <c r="B1035">
        <v>34.947214000000002</v>
      </c>
      <c r="C1035" s="3">
        <f t="shared" si="16"/>
        <v>1.4611020676884579E-2</v>
      </c>
    </row>
    <row r="1036" spans="1:3" x14ac:dyDescent="0.35">
      <c r="A1036" s="1">
        <v>42412</v>
      </c>
      <c r="B1036">
        <v>35.827570999999999</v>
      </c>
      <c r="C1036" s="3">
        <f t="shared" si="16"/>
        <v>-2.487898504054753E-2</v>
      </c>
    </row>
    <row r="1037" spans="1:3" x14ac:dyDescent="0.35">
      <c r="A1037" s="1">
        <v>42416</v>
      </c>
      <c r="B1037">
        <v>36.678254000000003</v>
      </c>
      <c r="C1037" s="3">
        <f t="shared" si="16"/>
        <v>-2.3466308716816986E-2</v>
      </c>
    </row>
    <row r="1038" spans="1:3" x14ac:dyDescent="0.35">
      <c r="A1038" s="1">
        <v>42417</v>
      </c>
      <c r="B1038">
        <v>37.459690999999999</v>
      </c>
      <c r="C1038" s="3">
        <f t="shared" si="16"/>
        <v>-2.1081402800305238E-2</v>
      </c>
    </row>
    <row r="1039" spans="1:3" x14ac:dyDescent="0.35">
      <c r="A1039" s="1">
        <v>42418</v>
      </c>
      <c r="B1039">
        <v>36.787058999999999</v>
      </c>
      <c r="C1039" s="3">
        <f t="shared" si="16"/>
        <v>1.8119322463048704E-2</v>
      </c>
    </row>
    <row r="1040" spans="1:3" x14ac:dyDescent="0.35">
      <c r="A1040" s="1">
        <v>42419</v>
      </c>
      <c r="B1040">
        <v>37.034350000000003</v>
      </c>
      <c r="C1040" s="3">
        <f t="shared" si="16"/>
        <v>-6.6997346257759993E-3</v>
      </c>
    </row>
    <row r="1041" spans="1:3" x14ac:dyDescent="0.35">
      <c r="A1041" s="1">
        <v>42422</v>
      </c>
      <c r="B1041">
        <v>37.617958000000002</v>
      </c>
      <c r="C1041" s="3">
        <f t="shared" si="16"/>
        <v>-1.5635682415271912E-2</v>
      </c>
    </row>
    <row r="1042" spans="1:3" x14ac:dyDescent="0.35">
      <c r="A1042" s="1">
        <v>42423</v>
      </c>
      <c r="B1042">
        <v>36.767274999999998</v>
      </c>
      <c r="C1042" s="3">
        <f t="shared" si="16"/>
        <v>2.287335952250924E-2</v>
      </c>
    </row>
    <row r="1043" spans="1:3" x14ac:dyDescent="0.35">
      <c r="A1043" s="1">
        <v>42424</v>
      </c>
      <c r="B1043">
        <v>37.073917000000002</v>
      </c>
      <c r="C1043" s="3">
        <f t="shared" si="16"/>
        <v>-8.3054932999875319E-3</v>
      </c>
    </row>
    <row r="1044" spans="1:3" x14ac:dyDescent="0.35">
      <c r="A1044" s="1">
        <v>42425</v>
      </c>
      <c r="B1044">
        <v>37.222293999999998</v>
      </c>
      <c r="C1044" s="3">
        <f t="shared" si="16"/>
        <v>-3.9942063065172562E-3</v>
      </c>
    </row>
    <row r="1045" spans="1:3" x14ac:dyDescent="0.35">
      <c r="A1045" s="1">
        <v>42426</v>
      </c>
      <c r="B1045">
        <v>37.182726000000002</v>
      </c>
      <c r="C1045" s="3">
        <f t="shared" si="16"/>
        <v>1.0635842509008064E-3</v>
      </c>
    </row>
    <row r="1046" spans="1:3" x14ac:dyDescent="0.35">
      <c r="A1046" s="1">
        <v>42429</v>
      </c>
      <c r="B1046">
        <v>36.945324999999997</v>
      </c>
      <c r="C1046" s="3">
        <f t="shared" si="16"/>
        <v>6.4051815321799488E-3</v>
      </c>
    </row>
    <row r="1047" spans="1:3" x14ac:dyDescent="0.35">
      <c r="A1047" s="1">
        <v>42430</v>
      </c>
      <c r="B1047">
        <v>38.171892</v>
      </c>
      <c r="C1047" s="3">
        <f t="shared" si="16"/>
        <v>-3.2660316189926153E-2</v>
      </c>
    </row>
    <row r="1048" spans="1:3" x14ac:dyDescent="0.35">
      <c r="A1048" s="1">
        <v>42431</v>
      </c>
      <c r="B1048">
        <v>38.617016999999997</v>
      </c>
      <c r="C1048" s="3">
        <f t="shared" si="16"/>
        <v>-1.1593600993042408E-2</v>
      </c>
    </row>
    <row r="1049" spans="1:3" x14ac:dyDescent="0.35">
      <c r="A1049" s="1">
        <v>42432</v>
      </c>
      <c r="B1049">
        <v>38.775283000000002</v>
      </c>
      <c r="C1049" s="3">
        <f t="shared" si="16"/>
        <v>-4.0899733079697853E-3</v>
      </c>
    </row>
    <row r="1050" spans="1:3" x14ac:dyDescent="0.35">
      <c r="A1050" s="1">
        <v>42433</v>
      </c>
      <c r="B1050">
        <v>38.913766000000003</v>
      </c>
      <c r="C1050" s="3">
        <f t="shared" si="16"/>
        <v>-3.5650622180409819E-3</v>
      </c>
    </row>
    <row r="1051" spans="1:3" x14ac:dyDescent="0.35">
      <c r="A1051" s="1">
        <v>42436</v>
      </c>
      <c r="B1051">
        <v>39.002791000000002</v>
      </c>
      <c r="C1051" s="3">
        <f t="shared" si="16"/>
        <v>-2.28513790052709E-3</v>
      </c>
    </row>
    <row r="1052" spans="1:3" x14ac:dyDescent="0.35">
      <c r="A1052" s="1">
        <v>42437</v>
      </c>
      <c r="B1052">
        <v>37.677309000000001</v>
      </c>
      <c r="C1052" s="3">
        <f t="shared" si="16"/>
        <v>3.4575177711241967E-2</v>
      </c>
    </row>
    <row r="1053" spans="1:3" x14ac:dyDescent="0.35">
      <c r="A1053" s="1">
        <v>42438</v>
      </c>
      <c r="B1053">
        <v>37.716875999999999</v>
      </c>
      <c r="C1053" s="3">
        <f t="shared" si="16"/>
        <v>-1.0496035903160283E-3</v>
      </c>
    </row>
    <row r="1054" spans="1:3" x14ac:dyDescent="0.35">
      <c r="A1054" s="1">
        <v>42439</v>
      </c>
      <c r="B1054">
        <v>37.5685</v>
      </c>
      <c r="C1054" s="3">
        <f t="shared" si="16"/>
        <v>3.9417002343133944E-3</v>
      </c>
    </row>
    <row r="1055" spans="1:3" x14ac:dyDescent="0.35">
      <c r="A1055" s="1">
        <v>42440</v>
      </c>
      <c r="B1055">
        <v>38.804957000000002</v>
      </c>
      <c r="C1055" s="3">
        <f t="shared" si="16"/>
        <v>-3.2382062884479534E-2</v>
      </c>
    </row>
    <row r="1056" spans="1:3" x14ac:dyDescent="0.35">
      <c r="A1056" s="1">
        <v>42443</v>
      </c>
      <c r="B1056">
        <v>38.597233000000003</v>
      </c>
      <c r="C1056" s="3">
        <f t="shared" si="16"/>
        <v>5.3674062373176845E-3</v>
      </c>
    </row>
    <row r="1057" spans="1:3" x14ac:dyDescent="0.35">
      <c r="A1057" s="1">
        <v>42444</v>
      </c>
      <c r="B1057">
        <v>37.875143000000001</v>
      </c>
      <c r="C1057" s="3">
        <f t="shared" si="16"/>
        <v>1.8885550563581432E-2</v>
      </c>
    </row>
    <row r="1058" spans="1:3" x14ac:dyDescent="0.35">
      <c r="A1058" s="1">
        <v>42445</v>
      </c>
      <c r="B1058">
        <v>38.557665999999998</v>
      </c>
      <c r="C1058" s="3">
        <f t="shared" si="16"/>
        <v>-1.7859899464781392E-2</v>
      </c>
    </row>
    <row r="1059" spans="1:3" x14ac:dyDescent="0.35">
      <c r="A1059" s="1">
        <v>42446</v>
      </c>
      <c r="B1059">
        <v>38.864308000000001</v>
      </c>
      <c r="C1059" s="3">
        <f t="shared" si="16"/>
        <v>-7.9213584357145095E-3</v>
      </c>
    </row>
    <row r="1060" spans="1:3" x14ac:dyDescent="0.35">
      <c r="A1060" s="1">
        <v>42447</v>
      </c>
      <c r="B1060">
        <v>39.754555000000003</v>
      </c>
      <c r="C1060" s="3">
        <f t="shared" si="16"/>
        <v>-2.2648128429780812E-2</v>
      </c>
    </row>
    <row r="1061" spans="1:3" x14ac:dyDescent="0.35">
      <c r="A1061" s="1">
        <v>42450</v>
      </c>
      <c r="B1061">
        <v>39.220407999999999</v>
      </c>
      <c r="C1061" s="3">
        <f t="shared" si="16"/>
        <v>1.3527202160463325E-2</v>
      </c>
    </row>
    <row r="1062" spans="1:3" x14ac:dyDescent="0.35">
      <c r="A1062" s="1">
        <v>42451</v>
      </c>
      <c r="B1062">
        <v>39.447915999999999</v>
      </c>
      <c r="C1062" s="3">
        <f t="shared" si="16"/>
        <v>-5.783995964260491E-3</v>
      </c>
    </row>
    <row r="1063" spans="1:3" x14ac:dyDescent="0.35">
      <c r="A1063" s="1">
        <v>42452</v>
      </c>
      <c r="B1063">
        <v>39.042358</v>
      </c>
      <c r="C1063" s="3">
        <f t="shared" si="16"/>
        <v>1.0334060222963792E-2</v>
      </c>
    </row>
    <row r="1064" spans="1:3" x14ac:dyDescent="0.35">
      <c r="A1064" s="1">
        <v>42453</v>
      </c>
      <c r="B1064">
        <v>39.002791000000002</v>
      </c>
      <c r="C1064" s="3">
        <f t="shared" si="16"/>
        <v>1.0139516394511716E-3</v>
      </c>
    </row>
    <row r="1065" spans="1:3" x14ac:dyDescent="0.35">
      <c r="A1065" s="1">
        <v>42457</v>
      </c>
      <c r="B1065">
        <v>39.091816000000001</v>
      </c>
      <c r="C1065" s="3">
        <f t="shared" si="16"/>
        <v>-2.279927948499072E-3</v>
      </c>
    </row>
    <row r="1066" spans="1:3" x14ac:dyDescent="0.35">
      <c r="A1066" s="1">
        <v>42458</v>
      </c>
      <c r="B1066">
        <v>39.724881000000003</v>
      </c>
      <c r="C1066" s="3">
        <f t="shared" si="16"/>
        <v>-1.6064581203457884E-2</v>
      </c>
    </row>
    <row r="1067" spans="1:3" x14ac:dyDescent="0.35">
      <c r="A1067" s="1">
        <v>42459</v>
      </c>
      <c r="B1067">
        <v>39.685313000000001</v>
      </c>
      <c r="C1067" s="3">
        <f t="shared" si="16"/>
        <v>9.9654720084441095E-4</v>
      </c>
    </row>
    <row r="1068" spans="1:3" x14ac:dyDescent="0.35">
      <c r="A1068" s="1">
        <v>42460</v>
      </c>
      <c r="B1068">
        <v>39.418238000000002</v>
      </c>
      <c r="C1068" s="3">
        <f t="shared" si="16"/>
        <v>6.7525670199319876E-3</v>
      </c>
    </row>
    <row r="1069" spans="1:3" x14ac:dyDescent="0.35">
      <c r="A1069" s="1">
        <v>42461</v>
      </c>
      <c r="B1069">
        <v>39.988660000000003</v>
      </c>
      <c r="C1069" s="3">
        <f t="shared" si="16"/>
        <v>-1.4367311317411424E-2</v>
      </c>
    </row>
    <row r="1070" spans="1:3" x14ac:dyDescent="0.35">
      <c r="A1070" s="1">
        <v>42464</v>
      </c>
      <c r="B1070">
        <v>39.691048000000002</v>
      </c>
      <c r="C1070" s="3">
        <f t="shared" si="16"/>
        <v>7.4702428379080921E-3</v>
      </c>
    </row>
    <row r="1071" spans="1:3" x14ac:dyDescent="0.35">
      <c r="A1071" s="1">
        <v>42465</v>
      </c>
      <c r="B1071">
        <v>38.947026999999999</v>
      </c>
      <c r="C1071" s="3">
        <f t="shared" si="16"/>
        <v>1.8923230305170957E-2</v>
      </c>
    </row>
    <row r="1072" spans="1:3" x14ac:dyDescent="0.35">
      <c r="A1072" s="1">
        <v>42466</v>
      </c>
      <c r="B1072">
        <v>39.919218000000001</v>
      </c>
      <c r="C1072" s="3">
        <f t="shared" si="16"/>
        <v>-2.4655421295900481E-2</v>
      </c>
    </row>
    <row r="1073" spans="1:3" x14ac:dyDescent="0.35">
      <c r="A1073" s="1">
        <v>42467</v>
      </c>
      <c r="B1073">
        <v>39.155355999999998</v>
      </c>
      <c r="C1073" s="3">
        <f t="shared" si="16"/>
        <v>1.9320641841489294E-2</v>
      </c>
    </row>
    <row r="1074" spans="1:3" x14ac:dyDescent="0.35">
      <c r="A1074" s="1">
        <v>42468</v>
      </c>
      <c r="B1074">
        <v>39.224797000000002</v>
      </c>
      <c r="C1074" s="3">
        <f t="shared" si="16"/>
        <v>-1.7719031032847887E-3</v>
      </c>
    </row>
    <row r="1075" spans="1:3" x14ac:dyDescent="0.35">
      <c r="A1075" s="1">
        <v>42471</v>
      </c>
      <c r="B1075">
        <v>39.095832999999999</v>
      </c>
      <c r="C1075" s="3">
        <f t="shared" si="16"/>
        <v>3.2932349128307337E-3</v>
      </c>
    </row>
    <row r="1076" spans="1:3" x14ac:dyDescent="0.35">
      <c r="A1076" s="1">
        <v>42472</v>
      </c>
      <c r="B1076">
        <v>39.433121999999997</v>
      </c>
      <c r="C1076" s="3">
        <f t="shared" si="16"/>
        <v>-8.5902346237411997E-3</v>
      </c>
    </row>
    <row r="1077" spans="1:3" x14ac:dyDescent="0.35">
      <c r="A1077" s="1">
        <v>42473</v>
      </c>
      <c r="B1077">
        <v>40.365628000000001</v>
      </c>
      <c r="C1077" s="3">
        <f t="shared" si="16"/>
        <v>-2.3372507713161461E-2</v>
      </c>
    </row>
    <row r="1078" spans="1:3" x14ac:dyDescent="0.35">
      <c r="A1078" s="1">
        <v>42474</v>
      </c>
      <c r="B1078">
        <v>40.454909999999998</v>
      </c>
      <c r="C1078" s="3">
        <f t="shared" si="16"/>
        <v>-2.2093898043205051E-3</v>
      </c>
    </row>
    <row r="1079" spans="1:3" x14ac:dyDescent="0.35">
      <c r="A1079" s="1">
        <v>42475</v>
      </c>
      <c r="B1079">
        <v>40.583874999999999</v>
      </c>
      <c r="C1079" s="3">
        <f t="shared" si="16"/>
        <v>-3.1827996648821077E-3</v>
      </c>
    </row>
    <row r="1080" spans="1:3" x14ac:dyDescent="0.35">
      <c r="A1080" s="1">
        <v>42478</v>
      </c>
      <c r="B1080">
        <v>40.980688000000001</v>
      </c>
      <c r="C1080" s="3">
        <f t="shared" si="16"/>
        <v>-9.7301111191230305E-3</v>
      </c>
    </row>
    <row r="1081" spans="1:3" x14ac:dyDescent="0.35">
      <c r="A1081" s="1">
        <v>42479</v>
      </c>
      <c r="B1081">
        <v>41.069971000000002</v>
      </c>
      <c r="C1081" s="3">
        <f t="shared" si="16"/>
        <v>-2.1762905094719898E-3</v>
      </c>
    </row>
    <row r="1082" spans="1:3" x14ac:dyDescent="0.35">
      <c r="A1082" s="1">
        <v>42480</v>
      </c>
      <c r="B1082">
        <v>41.189013000000003</v>
      </c>
      <c r="C1082" s="3">
        <f t="shared" si="16"/>
        <v>-2.8943241774621598E-3</v>
      </c>
    </row>
    <row r="1083" spans="1:3" x14ac:dyDescent="0.35">
      <c r="A1083" s="1">
        <v>42481</v>
      </c>
      <c r="B1083">
        <v>41.595744000000003</v>
      </c>
      <c r="C1083" s="3">
        <f t="shared" si="16"/>
        <v>-9.8263083069580759E-3</v>
      </c>
    </row>
    <row r="1084" spans="1:3" x14ac:dyDescent="0.35">
      <c r="A1084" s="1">
        <v>42482</v>
      </c>
      <c r="B1084">
        <v>41.46678</v>
      </c>
      <c r="C1084" s="3">
        <f t="shared" si="16"/>
        <v>3.1052295889155701E-3</v>
      </c>
    </row>
    <row r="1085" spans="1:3" x14ac:dyDescent="0.35">
      <c r="A1085" s="1">
        <v>42485</v>
      </c>
      <c r="B1085">
        <v>41.298136999999997</v>
      </c>
      <c r="C1085" s="3">
        <f t="shared" si="16"/>
        <v>4.0752347614958495E-3</v>
      </c>
    </row>
    <row r="1086" spans="1:3" x14ac:dyDescent="0.35">
      <c r="A1086" s="1">
        <v>42486</v>
      </c>
      <c r="B1086">
        <v>40.990606</v>
      </c>
      <c r="C1086" s="3">
        <f t="shared" si="16"/>
        <v>7.4744714900658593E-3</v>
      </c>
    </row>
    <row r="1087" spans="1:3" x14ac:dyDescent="0.35">
      <c r="A1087" s="1">
        <v>42487</v>
      </c>
      <c r="B1087">
        <v>41.248536000000001</v>
      </c>
      <c r="C1087" s="3">
        <f t="shared" si="16"/>
        <v>-6.2727027411377811E-3</v>
      </c>
    </row>
    <row r="1088" spans="1:3" x14ac:dyDescent="0.35">
      <c r="A1088" s="1">
        <v>42488</v>
      </c>
      <c r="B1088">
        <v>40.851723</v>
      </c>
      <c r="C1088" s="3">
        <f t="shared" si="16"/>
        <v>9.666622122695756E-3</v>
      </c>
    </row>
    <row r="1089" spans="1:3" x14ac:dyDescent="0.35">
      <c r="A1089" s="1">
        <v>42489</v>
      </c>
      <c r="B1089">
        <v>40.593794000000003</v>
      </c>
      <c r="C1089" s="3">
        <f t="shared" si="16"/>
        <v>6.3338013380995761E-3</v>
      </c>
    </row>
    <row r="1090" spans="1:3" x14ac:dyDescent="0.35">
      <c r="A1090" s="1">
        <v>42492</v>
      </c>
      <c r="B1090">
        <v>41.377496999999998</v>
      </c>
      <c r="C1090" s="3">
        <f t="shared" si="16"/>
        <v>-1.9121984548397641E-2</v>
      </c>
    </row>
    <row r="1091" spans="1:3" x14ac:dyDescent="0.35">
      <c r="A1091" s="1">
        <v>42493</v>
      </c>
      <c r="B1091">
        <v>40.911245999999998</v>
      </c>
      <c r="C1091" s="3">
        <f t="shared" si="16"/>
        <v>1.1332193750931641E-2</v>
      </c>
    </row>
    <row r="1092" spans="1:3" x14ac:dyDescent="0.35">
      <c r="A1092" s="1">
        <v>42494</v>
      </c>
      <c r="B1092">
        <v>40.196984999999998</v>
      </c>
      <c r="C1092" s="3">
        <f t="shared" ref="C1092:C1155" si="17">LN(B1091)-LN(B1092)</f>
        <v>1.7612995766117745E-2</v>
      </c>
    </row>
    <row r="1093" spans="1:3" x14ac:dyDescent="0.35">
      <c r="A1093" s="1">
        <v>42495</v>
      </c>
      <c r="B1093">
        <v>40.633476000000002</v>
      </c>
      <c r="C1093" s="3">
        <f t="shared" si="17"/>
        <v>-1.0800266075269072E-2</v>
      </c>
    </row>
    <row r="1094" spans="1:3" x14ac:dyDescent="0.35">
      <c r="A1094" s="1">
        <v>42496</v>
      </c>
      <c r="B1094">
        <v>41.099730000000001</v>
      </c>
      <c r="C1094" s="3">
        <f t="shared" si="17"/>
        <v>-1.1409293249941221E-2</v>
      </c>
    </row>
    <row r="1095" spans="1:3" x14ac:dyDescent="0.35">
      <c r="A1095" s="1">
        <v>42499</v>
      </c>
      <c r="B1095">
        <v>41.000529</v>
      </c>
      <c r="C1095" s="3">
        <f t="shared" si="17"/>
        <v>2.4165830774482977E-3</v>
      </c>
    </row>
    <row r="1096" spans="1:3" x14ac:dyDescent="0.35">
      <c r="A1096" s="1">
        <v>42500</v>
      </c>
      <c r="B1096">
        <v>41.665185999999999</v>
      </c>
      <c r="C1096" s="3">
        <f t="shared" si="17"/>
        <v>-1.6080942942676035E-2</v>
      </c>
    </row>
    <row r="1097" spans="1:3" x14ac:dyDescent="0.35">
      <c r="A1097" s="1">
        <v>42501</v>
      </c>
      <c r="B1097">
        <v>42.121518000000002</v>
      </c>
      <c r="C1097" s="3">
        <f t="shared" si="17"/>
        <v>-1.0892814499620762E-2</v>
      </c>
    </row>
    <row r="1098" spans="1:3" x14ac:dyDescent="0.35">
      <c r="A1098" s="1">
        <v>42502</v>
      </c>
      <c r="B1098">
        <v>42.389366000000003</v>
      </c>
      <c r="C1098" s="3">
        <f t="shared" si="17"/>
        <v>-6.3388023926735926E-3</v>
      </c>
    </row>
    <row r="1099" spans="1:3" x14ac:dyDescent="0.35">
      <c r="A1099" s="1">
        <v>42503</v>
      </c>
      <c r="B1099">
        <v>42.280242000000001</v>
      </c>
      <c r="C1099" s="3">
        <f t="shared" si="17"/>
        <v>2.5776441629585811E-3</v>
      </c>
    </row>
    <row r="1100" spans="1:3" x14ac:dyDescent="0.35">
      <c r="A1100" s="1">
        <v>42506</v>
      </c>
      <c r="B1100">
        <v>42.597690999999998</v>
      </c>
      <c r="C1100" s="3">
        <f t="shared" si="17"/>
        <v>-7.4801651963070093E-3</v>
      </c>
    </row>
    <row r="1101" spans="1:3" x14ac:dyDescent="0.35">
      <c r="A1101" s="1">
        <v>42507</v>
      </c>
      <c r="B1101">
        <v>44.055973999999999</v>
      </c>
      <c r="C1101" s="3">
        <f t="shared" si="17"/>
        <v>-3.36609118736102E-2</v>
      </c>
    </row>
    <row r="1102" spans="1:3" x14ac:dyDescent="0.35">
      <c r="A1102" s="1">
        <v>42508</v>
      </c>
      <c r="B1102">
        <v>43.966690999999997</v>
      </c>
      <c r="C1102" s="3">
        <f t="shared" si="17"/>
        <v>2.0286372974367417E-3</v>
      </c>
    </row>
    <row r="1103" spans="1:3" x14ac:dyDescent="0.35">
      <c r="A1103" s="1">
        <v>42509</v>
      </c>
      <c r="B1103">
        <v>44.20478</v>
      </c>
      <c r="C1103" s="3">
        <f t="shared" si="17"/>
        <v>-5.4006035282165854E-3</v>
      </c>
    </row>
    <row r="1104" spans="1:3" x14ac:dyDescent="0.35">
      <c r="A1104" s="1">
        <v>42510</v>
      </c>
      <c r="B1104">
        <v>44.532147000000002</v>
      </c>
      <c r="C1104" s="3">
        <f t="shared" si="17"/>
        <v>-7.3784048252427681E-3</v>
      </c>
    </row>
    <row r="1105" spans="1:3" x14ac:dyDescent="0.35">
      <c r="A1105" s="1">
        <v>42513</v>
      </c>
      <c r="B1105">
        <v>44.214697999999999</v>
      </c>
      <c r="C1105" s="3">
        <f t="shared" si="17"/>
        <v>7.1540651148995771E-3</v>
      </c>
    </row>
    <row r="1106" spans="1:3" x14ac:dyDescent="0.35">
      <c r="A1106" s="1">
        <v>42514</v>
      </c>
      <c r="B1106">
        <v>44.671030000000002</v>
      </c>
      <c r="C1106" s="3">
        <f t="shared" si="17"/>
        <v>-1.0267925335795347E-2</v>
      </c>
    </row>
    <row r="1107" spans="1:3" x14ac:dyDescent="0.35">
      <c r="A1107" s="1">
        <v>42515</v>
      </c>
      <c r="B1107">
        <v>45.057921</v>
      </c>
      <c r="C1107" s="3">
        <f t="shared" si="17"/>
        <v>-8.6236023787180649E-3</v>
      </c>
    </row>
    <row r="1108" spans="1:3" x14ac:dyDescent="0.35">
      <c r="A1108" s="1">
        <v>42516</v>
      </c>
      <c r="B1108">
        <v>45.147202999999998</v>
      </c>
      <c r="C1108" s="3">
        <f t="shared" si="17"/>
        <v>-1.9795334277170618E-3</v>
      </c>
    </row>
    <row r="1109" spans="1:3" x14ac:dyDescent="0.35">
      <c r="A1109" s="1">
        <v>42517</v>
      </c>
      <c r="B1109">
        <v>45.454732999999997</v>
      </c>
      <c r="C1109" s="3">
        <f t="shared" si="17"/>
        <v>-6.7886227299300828E-3</v>
      </c>
    </row>
    <row r="1110" spans="1:3" x14ac:dyDescent="0.35">
      <c r="A1110" s="1">
        <v>42521</v>
      </c>
      <c r="B1110">
        <v>45.524175</v>
      </c>
      <c r="C1110" s="3">
        <f t="shared" si="17"/>
        <v>-1.5265519231206781E-3</v>
      </c>
    </row>
    <row r="1111" spans="1:3" x14ac:dyDescent="0.35">
      <c r="A1111" s="1">
        <v>42522</v>
      </c>
      <c r="B1111">
        <v>45.583697999999998</v>
      </c>
      <c r="C1111" s="3">
        <f t="shared" si="17"/>
        <v>-1.3066490635509354E-3</v>
      </c>
    </row>
    <row r="1112" spans="1:3" x14ac:dyDescent="0.35">
      <c r="A1112" s="1">
        <v>42523</v>
      </c>
      <c r="B1112">
        <v>45.534098</v>
      </c>
      <c r="C1112" s="3">
        <f t="shared" si="17"/>
        <v>1.0887007165778506E-3</v>
      </c>
    </row>
    <row r="1113" spans="1:3" x14ac:dyDescent="0.35">
      <c r="A1113" s="1">
        <v>42524</v>
      </c>
      <c r="B1113">
        <v>45.355531999999997</v>
      </c>
      <c r="C1113" s="3">
        <f t="shared" si="17"/>
        <v>3.9292981992709031E-3</v>
      </c>
    </row>
    <row r="1114" spans="1:3" x14ac:dyDescent="0.35">
      <c r="A1114" s="1">
        <v>42527</v>
      </c>
      <c r="B1114">
        <v>45.494416000000001</v>
      </c>
      <c r="C1114" s="3">
        <f t="shared" si="17"/>
        <v>-3.0574394646847303E-3</v>
      </c>
    </row>
    <row r="1115" spans="1:3" x14ac:dyDescent="0.35">
      <c r="A1115" s="1">
        <v>42528</v>
      </c>
      <c r="B1115">
        <v>45.385292</v>
      </c>
      <c r="C1115" s="3">
        <f t="shared" si="17"/>
        <v>2.4015053491424077E-3</v>
      </c>
    </row>
    <row r="1116" spans="1:3" x14ac:dyDescent="0.35">
      <c r="A1116" s="1">
        <v>42529</v>
      </c>
      <c r="B1116">
        <v>45.782105000000001</v>
      </c>
      <c r="C1116" s="3">
        <f t="shared" si="17"/>
        <v>-8.7052064432948661E-3</v>
      </c>
    </row>
    <row r="1117" spans="1:3" x14ac:dyDescent="0.35">
      <c r="A1117" s="1">
        <v>42530</v>
      </c>
      <c r="B1117">
        <v>45.722582000000003</v>
      </c>
      <c r="C1117" s="3">
        <f t="shared" si="17"/>
        <v>1.3009827222401071E-3</v>
      </c>
    </row>
    <row r="1118" spans="1:3" x14ac:dyDescent="0.35">
      <c r="A1118" s="1">
        <v>42531</v>
      </c>
      <c r="B1118">
        <v>44.998401000000001</v>
      </c>
      <c r="C1118" s="3">
        <f t="shared" si="17"/>
        <v>1.5965355717066476E-2</v>
      </c>
    </row>
    <row r="1119" spans="1:3" x14ac:dyDescent="0.35">
      <c r="A1119" s="1">
        <v>42534</v>
      </c>
      <c r="B1119">
        <v>44.561906999999998</v>
      </c>
      <c r="C1119" s="3">
        <f t="shared" si="17"/>
        <v>9.7475648725642294E-3</v>
      </c>
    </row>
    <row r="1120" spans="1:3" x14ac:dyDescent="0.35">
      <c r="A1120" s="1">
        <v>42535</v>
      </c>
      <c r="B1120">
        <v>44.551988000000001</v>
      </c>
      <c r="C1120" s="3">
        <f t="shared" si="17"/>
        <v>2.2261399394452042E-4</v>
      </c>
    </row>
    <row r="1121" spans="1:3" x14ac:dyDescent="0.35">
      <c r="A1121" s="1">
        <v>42536</v>
      </c>
      <c r="B1121">
        <v>44.581747999999997</v>
      </c>
      <c r="C1121" s="3">
        <f t="shared" si="17"/>
        <v>-6.6776065811557928E-4</v>
      </c>
    </row>
    <row r="1122" spans="1:3" x14ac:dyDescent="0.35">
      <c r="A1122" s="1">
        <v>42537</v>
      </c>
      <c r="B1122">
        <v>45.008319999999998</v>
      </c>
      <c r="C1122" s="3">
        <f t="shared" si="17"/>
        <v>-9.5228239720950292E-3</v>
      </c>
    </row>
    <row r="1123" spans="1:3" x14ac:dyDescent="0.35">
      <c r="A1123" s="1">
        <v>42538</v>
      </c>
      <c r="B1123">
        <v>44.998401000000001</v>
      </c>
      <c r="C1123" s="3">
        <f t="shared" si="17"/>
        <v>2.204057637018586E-4</v>
      </c>
    </row>
    <row r="1124" spans="1:3" x14ac:dyDescent="0.35">
      <c r="A1124" s="1">
        <v>42541</v>
      </c>
      <c r="B1124">
        <v>45.772182000000001</v>
      </c>
      <c r="C1124" s="3">
        <f t="shared" si="17"/>
        <v>-1.704957087191028E-2</v>
      </c>
    </row>
    <row r="1125" spans="1:3" x14ac:dyDescent="0.35">
      <c r="A1125" s="1">
        <v>42542</v>
      </c>
      <c r="B1125">
        <v>45.792023</v>
      </c>
      <c r="C1125" s="3">
        <f t="shared" si="17"/>
        <v>-4.3337896748019133E-4</v>
      </c>
    </row>
    <row r="1126" spans="1:3" x14ac:dyDescent="0.35">
      <c r="A1126" s="1">
        <v>42543</v>
      </c>
      <c r="B1126">
        <v>45.663058999999997</v>
      </c>
      <c r="C1126" s="3">
        <f t="shared" si="17"/>
        <v>2.8202716057021959E-3</v>
      </c>
    </row>
    <row r="1127" spans="1:3" x14ac:dyDescent="0.35">
      <c r="A1127" s="1">
        <v>42544</v>
      </c>
      <c r="B1127">
        <v>46.307878000000002</v>
      </c>
      <c r="C1127" s="3">
        <f t="shared" si="17"/>
        <v>-1.4022463766671045E-2</v>
      </c>
    </row>
    <row r="1128" spans="1:3" x14ac:dyDescent="0.35">
      <c r="A1128" s="1">
        <v>42545</v>
      </c>
      <c r="B1128">
        <v>43.768284999999999</v>
      </c>
      <c r="C1128" s="3">
        <f t="shared" si="17"/>
        <v>5.6402629459044284E-2</v>
      </c>
    </row>
    <row r="1129" spans="1:3" x14ac:dyDescent="0.35">
      <c r="A1129" s="1">
        <v>42548</v>
      </c>
      <c r="B1129">
        <v>41.923112000000003</v>
      </c>
      <c r="C1129" s="3">
        <f t="shared" si="17"/>
        <v>4.3072194448372514E-2</v>
      </c>
    </row>
    <row r="1130" spans="1:3" x14ac:dyDescent="0.35">
      <c r="A1130" s="1">
        <v>42549</v>
      </c>
      <c r="B1130">
        <v>42.766337999999998</v>
      </c>
      <c r="C1130" s="3">
        <f t="shared" si="17"/>
        <v>-1.9914023912328993E-2</v>
      </c>
    </row>
    <row r="1131" spans="1:3" x14ac:dyDescent="0.35">
      <c r="A1131" s="1">
        <v>42550</v>
      </c>
      <c r="B1131">
        <v>43.411154000000003</v>
      </c>
      <c r="C1131" s="3">
        <f t="shared" si="17"/>
        <v>-1.4965114883692898E-2</v>
      </c>
    </row>
    <row r="1132" spans="1:3" x14ac:dyDescent="0.35">
      <c r="A1132" s="1">
        <v>42551</v>
      </c>
      <c r="B1132">
        <v>44.122323000000002</v>
      </c>
      <c r="C1132" s="3">
        <f t="shared" si="17"/>
        <v>-1.6249432163181865E-2</v>
      </c>
    </row>
    <row r="1133" spans="1:3" x14ac:dyDescent="0.35">
      <c r="A1133" s="1">
        <v>42552</v>
      </c>
      <c r="B1133">
        <v>44.361035000000001</v>
      </c>
      <c r="C1133" s="3">
        <f t="shared" si="17"/>
        <v>-5.395649182652118E-3</v>
      </c>
    </row>
    <row r="1134" spans="1:3" x14ac:dyDescent="0.35">
      <c r="A1134" s="1">
        <v>42556</v>
      </c>
      <c r="B1134">
        <v>43.515591000000001</v>
      </c>
      <c r="C1134" s="3">
        <f t="shared" si="17"/>
        <v>1.9242206367599657E-2</v>
      </c>
    </row>
    <row r="1135" spans="1:3" x14ac:dyDescent="0.35">
      <c r="A1135" s="1">
        <v>42557</v>
      </c>
      <c r="B1135">
        <v>44.231734000000003</v>
      </c>
      <c r="C1135" s="3">
        <f t="shared" si="17"/>
        <v>-1.6323207598983203E-2</v>
      </c>
    </row>
    <row r="1136" spans="1:3" x14ac:dyDescent="0.35">
      <c r="A1136" s="1">
        <v>42558</v>
      </c>
      <c r="B1136">
        <v>44.181998999999998</v>
      </c>
      <c r="C1136" s="3">
        <f t="shared" si="17"/>
        <v>1.1250515855034671E-3</v>
      </c>
    </row>
    <row r="1137" spans="1:3" x14ac:dyDescent="0.35">
      <c r="A1137" s="1">
        <v>42559</v>
      </c>
      <c r="B1137">
        <v>45.236320999999997</v>
      </c>
      <c r="C1137" s="3">
        <f t="shared" si="17"/>
        <v>-2.3582882415698059E-2</v>
      </c>
    </row>
    <row r="1138" spans="1:3" x14ac:dyDescent="0.35">
      <c r="A1138" s="1">
        <v>42562</v>
      </c>
      <c r="B1138">
        <v>45.156751999999997</v>
      </c>
      <c r="C1138" s="3">
        <f t="shared" si="17"/>
        <v>1.7605114620087292E-3</v>
      </c>
    </row>
    <row r="1139" spans="1:3" x14ac:dyDescent="0.35">
      <c r="A1139" s="1">
        <v>42563</v>
      </c>
      <c r="B1139">
        <v>46.280695000000001</v>
      </c>
      <c r="C1139" s="3">
        <f t="shared" si="17"/>
        <v>-2.4585104858771967E-2</v>
      </c>
    </row>
    <row r="1140" spans="1:3" x14ac:dyDescent="0.35">
      <c r="A1140" s="1">
        <v>42564</v>
      </c>
      <c r="B1140">
        <v>46.161338999999998</v>
      </c>
      <c r="C1140" s="3">
        <f t="shared" si="17"/>
        <v>2.5822899207161853E-3</v>
      </c>
    </row>
    <row r="1141" spans="1:3" x14ac:dyDescent="0.35">
      <c r="A1141" s="1">
        <v>42565</v>
      </c>
      <c r="B1141">
        <v>46.549249000000003</v>
      </c>
      <c r="C1141" s="3">
        <f t="shared" si="17"/>
        <v>-8.3682408247303108E-3</v>
      </c>
    </row>
    <row r="1142" spans="1:3" x14ac:dyDescent="0.35">
      <c r="A1142" s="1">
        <v>42566</v>
      </c>
      <c r="B1142">
        <v>46.419944000000001</v>
      </c>
      <c r="C1142" s="3">
        <f t="shared" si="17"/>
        <v>2.7816759338152863E-3</v>
      </c>
    </row>
    <row r="1143" spans="1:3" x14ac:dyDescent="0.35">
      <c r="A1143" s="1">
        <v>42569</v>
      </c>
      <c r="B1143">
        <v>46.549249000000003</v>
      </c>
      <c r="C1143" s="3">
        <f t="shared" si="17"/>
        <v>-2.7816759338152863E-3</v>
      </c>
    </row>
    <row r="1144" spans="1:3" x14ac:dyDescent="0.35">
      <c r="A1144" s="1">
        <v>42570</v>
      </c>
      <c r="B1144">
        <v>46.728284000000002</v>
      </c>
      <c r="C1144" s="3">
        <f t="shared" si="17"/>
        <v>-3.8387640431389869E-3</v>
      </c>
    </row>
    <row r="1145" spans="1:3" x14ac:dyDescent="0.35">
      <c r="A1145" s="1">
        <v>42571</v>
      </c>
      <c r="B1145">
        <v>46.758122</v>
      </c>
      <c r="C1145" s="3">
        <f t="shared" si="17"/>
        <v>-6.3833881929742375E-4</v>
      </c>
    </row>
    <row r="1146" spans="1:3" x14ac:dyDescent="0.35">
      <c r="A1146" s="1">
        <v>42572</v>
      </c>
      <c r="B1146">
        <v>46.419944000000001</v>
      </c>
      <c r="C1146" s="3">
        <f t="shared" si="17"/>
        <v>7.258778796251697E-3</v>
      </c>
    </row>
    <row r="1147" spans="1:3" x14ac:dyDescent="0.35">
      <c r="A1147" s="1">
        <v>42573</v>
      </c>
      <c r="B1147">
        <v>46.33043</v>
      </c>
      <c r="C1147" s="3">
        <f t="shared" si="17"/>
        <v>1.9302138402599311E-3</v>
      </c>
    </row>
    <row r="1148" spans="1:3" x14ac:dyDescent="0.35">
      <c r="A1148" s="1">
        <v>42576</v>
      </c>
      <c r="B1148">
        <v>45.892785000000003</v>
      </c>
      <c r="C1148" s="3">
        <f t="shared" si="17"/>
        <v>9.4910654602964328E-3</v>
      </c>
    </row>
    <row r="1149" spans="1:3" x14ac:dyDescent="0.35">
      <c r="A1149" s="1">
        <v>42577</v>
      </c>
      <c r="B1149">
        <v>46.698445999999997</v>
      </c>
      <c r="C1149" s="3">
        <f t="shared" si="17"/>
        <v>-1.7402972721477283E-2</v>
      </c>
    </row>
    <row r="1150" spans="1:3" x14ac:dyDescent="0.35">
      <c r="A1150" s="1">
        <v>42578</v>
      </c>
      <c r="B1150">
        <v>47.006782999999999</v>
      </c>
      <c r="C1150" s="3">
        <f t="shared" si="17"/>
        <v>-6.581022556066074E-3</v>
      </c>
    </row>
    <row r="1151" spans="1:3" x14ac:dyDescent="0.35">
      <c r="A1151" s="1">
        <v>42579</v>
      </c>
      <c r="B1151">
        <v>47.255443</v>
      </c>
      <c r="C1151" s="3">
        <f t="shared" si="17"/>
        <v>-5.2759326264362194E-3</v>
      </c>
    </row>
    <row r="1152" spans="1:3" x14ac:dyDescent="0.35">
      <c r="A1152" s="1">
        <v>42580</v>
      </c>
      <c r="B1152">
        <v>47.852231000000003</v>
      </c>
      <c r="C1152" s="3">
        <f t="shared" si="17"/>
        <v>-1.2549898609016896E-2</v>
      </c>
    </row>
    <row r="1153" spans="1:3" x14ac:dyDescent="0.35">
      <c r="A1153" s="1">
        <v>42583</v>
      </c>
      <c r="B1153">
        <v>47.613515</v>
      </c>
      <c r="C1153" s="3">
        <f t="shared" si="17"/>
        <v>5.0010921727272617E-3</v>
      </c>
    </row>
    <row r="1154" spans="1:3" x14ac:dyDescent="0.35">
      <c r="A1154" s="1">
        <v>42584</v>
      </c>
      <c r="B1154">
        <v>46.927213999999999</v>
      </c>
      <c r="C1154" s="3">
        <f t="shared" si="17"/>
        <v>1.4518886476279302E-2</v>
      </c>
    </row>
    <row r="1155" spans="1:3" x14ac:dyDescent="0.35">
      <c r="A1155" s="1">
        <v>42585</v>
      </c>
      <c r="B1155">
        <v>46.837696000000001</v>
      </c>
      <c r="C1155" s="3">
        <f t="shared" si="17"/>
        <v>1.9094142403064396E-3</v>
      </c>
    </row>
    <row r="1156" spans="1:3" x14ac:dyDescent="0.35">
      <c r="A1156" s="1">
        <v>42586</v>
      </c>
      <c r="B1156">
        <v>46.579090000000001</v>
      </c>
      <c r="C1156" s="3">
        <f t="shared" ref="C1156:C1219" si="18">LN(B1155)-LN(B1156)</f>
        <v>5.5366208084350887E-3</v>
      </c>
    </row>
    <row r="1157" spans="1:3" x14ac:dyDescent="0.35">
      <c r="A1157" s="1">
        <v>42587</v>
      </c>
      <c r="B1157">
        <v>47.235554</v>
      </c>
      <c r="C1157" s="3">
        <f t="shared" si="18"/>
        <v>-1.3995143759712114E-2</v>
      </c>
    </row>
    <row r="1158" spans="1:3" x14ac:dyDescent="0.35">
      <c r="A1158" s="1">
        <v>42590</v>
      </c>
      <c r="B1158">
        <v>46.976945000000001</v>
      </c>
      <c r="C1158" s="3">
        <f t="shared" si="18"/>
        <v>5.4899222983788576E-3</v>
      </c>
    </row>
    <row r="1159" spans="1:3" x14ac:dyDescent="0.35">
      <c r="A1159" s="1">
        <v>42591</v>
      </c>
      <c r="B1159">
        <v>47.195766999999996</v>
      </c>
      <c r="C1159" s="3">
        <f t="shared" si="18"/>
        <v>-4.6472569214039972E-3</v>
      </c>
    </row>
    <row r="1160" spans="1:3" x14ac:dyDescent="0.35">
      <c r="A1160" s="1">
        <v>42592</v>
      </c>
      <c r="B1160">
        <v>47.255443</v>
      </c>
      <c r="C1160" s="3">
        <f t="shared" si="18"/>
        <v>-1.2636367059939424E-3</v>
      </c>
    </row>
    <row r="1161" spans="1:3" x14ac:dyDescent="0.35">
      <c r="A1161" s="1">
        <v>42593</v>
      </c>
      <c r="B1161">
        <v>47.872123999999999</v>
      </c>
      <c r="C1161" s="3">
        <f t="shared" si="18"/>
        <v>-1.2965529516874685E-2</v>
      </c>
    </row>
    <row r="1162" spans="1:3" x14ac:dyDescent="0.35">
      <c r="A1162" s="1">
        <v>42594</v>
      </c>
      <c r="B1162">
        <v>47.882069000000001</v>
      </c>
      <c r="C1162" s="3">
        <f t="shared" si="18"/>
        <v>-2.077193640128705E-4</v>
      </c>
    </row>
    <row r="1163" spans="1:3" x14ac:dyDescent="0.35">
      <c r="A1163" s="1">
        <v>42597</v>
      </c>
      <c r="B1163">
        <v>48.180461000000001</v>
      </c>
      <c r="C1163" s="3">
        <f t="shared" si="18"/>
        <v>-6.212473473233171E-3</v>
      </c>
    </row>
    <row r="1164" spans="1:3" x14ac:dyDescent="0.35">
      <c r="A1164" s="1">
        <v>42598</v>
      </c>
      <c r="B1164">
        <v>48.021318000000001</v>
      </c>
      <c r="C1164" s="3">
        <f t="shared" si="18"/>
        <v>3.3085281129712207E-3</v>
      </c>
    </row>
    <row r="1165" spans="1:3" x14ac:dyDescent="0.35">
      <c r="A1165" s="1">
        <v>42599</v>
      </c>
      <c r="B1165">
        <v>48.170515999999999</v>
      </c>
      <c r="C1165" s="3">
        <f t="shared" si="18"/>
        <v>-3.1020953326308387E-3</v>
      </c>
    </row>
    <row r="1166" spans="1:3" x14ac:dyDescent="0.35">
      <c r="A1166" s="1">
        <v>42600</v>
      </c>
      <c r="B1166">
        <v>46.469678999999999</v>
      </c>
      <c r="C1166" s="3">
        <f t="shared" si="18"/>
        <v>3.5947097255551785E-2</v>
      </c>
    </row>
    <row r="1167" spans="1:3" x14ac:dyDescent="0.35">
      <c r="A1167" s="1">
        <v>42601</v>
      </c>
      <c r="B1167">
        <v>47.364854999999999</v>
      </c>
      <c r="C1167" s="3">
        <f t="shared" si="18"/>
        <v>-1.9080462599951442E-2</v>
      </c>
    </row>
    <row r="1168" spans="1:3" x14ac:dyDescent="0.35">
      <c r="A1168" s="1">
        <v>42604</v>
      </c>
      <c r="B1168">
        <v>47.325071999999999</v>
      </c>
      <c r="C1168" s="3">
        <f t="shared" si="18"/>
        <v>8.4027950176368549E-4</v>
      </c>
    </row>
    <row r="1169" spans="1:3" x14ac:dyDescent="0.35">
      <c r="A1169" s="1">
        <v>42605</v>
      </c>
      <c r="B1169">
        <v>47.563783999999998</v>
      </c>
      <c r="C1169" s="3">
        <f t="shared" si="18"/>
        <v>-5.0314128264954405E-3</v>
      </c>
    </row>
    <row r="1170" spans="1:3" x14ac:dyDescent="0.35">
      <c r="A1170" s="1">
        <v>42606</v>
      </c>
      <c r="B1170">
        <v>46.449786000000003</v>
      </c>
      <c r="C1170" s="3">
        <f t="shared" si="18"/>
        <v>2.369977317051486E-2</v>
      </c>
    </row>
    <row r="1171" spans="1:3" x14ac:dyDescent="0.35">
      <c r="A1171" s="1">
        <v>42607</v>
      </c>
      <c r="B1171">
        <v>47.006782999999999</v>
      </c>
      <c r="C1171" s="3">
        <f t="shared" si="18"/>
        <v>-1.1920052301166884E-2</v>
      </c>
    </row>
    <row r="1172" spans="1:3" x14ac:dyDescent="0.35">
      <c r="A1172" s="1">
        <v>42608</v>
      </c>
      <c r="B1172">
        <v>47.066462999999999</v>
      </c>
      <c r="C1172" s="3">
        <f t="shared" si="18"/>
        <v>-1.2687987402140166E-3</v>
      </c>
    </row>
    <row r="1173" spans="1:3" x14ac:dyDescent="0.35">
      <c r="A1173" s="1">
        <v>42611</v>
      </c>
      <c r="B1173">
        <v>47.364854999999999</v>
      </c>
      <c r="C1173" s="3">
        <f t="shared" si="18"/>
        <v>-6.3197888044022044E-3</v>
      </c>
    </row>
    <row r="1174" spans="1:3" x14ac:dyDescent="0.35">
      <c r="A1174" s="1">
        <v>42612</v>
      </c>
      <c r="B1174">
        <v>46.887427000000002</v>
      </c>
      <c r="C1174" s="3">
        <f t="shared" si="18"/>
        <v>1.0130939501965752E-2</v>
      </c>
    </row>
    <row r="1175" spans="1:3" x14ac:dyDescent="0.35">
      <c r="A1175" s="1">
        <v>42613</v>
      </c>
      <c r="B1175">
        <v>46.728284000000002</v>
      </c>
      <c r="C1175" s="3">
        <f t="shared" si="18"/>
        <v>3.3999240426831889E-3</v>
      </c>
    </row>
    <row r="1176" spans="1:3" x14ac:dyDescent="0.35">
      <c r="A1176" s="1">
        <v>42614</v>
      </c>
      <c r="B1176">
        <v>46.738233000000001</v>
      </c>
      <c r="C1176" s="3">
        <f t="shared" si="18"/>
        <v>-2.1288907208516505E-4</v>
      </c>
    </row>
    <row r="1177" spans="1:3" x14ac:dyDescent="0.35">
      <c r="A1177" s="1">
        <v>42615</v>
      </c>
      <c r="B1177">
        <v>46.748178000000003</v>
      </c>
      <c r="C1177" s="3">
        <f t="shared" si="18"/>
        <v>-2.1275819514610106E-4</v>
      </c>
    </row>
    <row r="1178" spans="1:3" x14ac:dyDescent="0.35">
      <c r="A1178" s="1">
        <v>42619</v>
      </c>
      <c r="B1178">
        <v>46.698445999999997</v>
      </c>
      <c r="C1178" s="3">
        <f t="shared" si="18"/>
        <v>1.06439382326462E-3</v>
      </c>
    </row>
    <row r="1179" spans="1:3" x14ac:dyDescent="0.35">
      <c r="A1179" s="1">
        <v>42620</v>
      </c>
      <c r="B1179">
        <v>46.857588999999997</v>
      </c>
      <c r="C1179" s="3">
        <f t="shared" si="18"/>
        <v>-3.4020927350439933E-3</v>
      </c>
    </row>
    <row r="1180" spans="1:3" x14ac:dyDescent="0.35">
      <c r="A1180" s="1">
        <v>42621</v>
      </c>
      <c r="B1180">
        <v>46.768070999999999</v>
      </c>
      <c r="C1180" s="3">
        <f t="shared" si="18"/>
        <v>1.9122541251723746E-3</v>
      </c>
    </row>
    <row r="1181" spans="1:3" x14ac:dyDescent="0.35">
      <c r="A1181" s="1">
        <v>42622</v>
      </c>
      <c r="B1181">
        <v>44.639538000000002</v>
      </c>
      <c r="C1181" s="3">
        <f t="shared" si="18"/>
        <v>4.6580757942659812E-2</v>
      </c>
    </row>
    <row r="1182" spans="1:3" x14ac:dyDescent="0.35">
      <c r="A1182" s="1">
        <v>42625</v>
      </c>
      <c r="B1182">
        <v>45.504874999999998</v>
      </c>
      <c r="C1182" s="3">
        <f t="shared" si="18"/>
        <v>-1.9199494517527782E-2</v>
      </c>
    </row>
    <row r="1183" spans="1:3" x14ac:dyDescent="0.35">
      <c r="A1183" s="1">
        <v>42626</v>
      </c>
      <c r="B1183">
        <v>44.659430999999998</v>
      </c>
      <c r="C1183" s="3">
        <f t="shared" si="18"/>
        <v>1.8753957451381975E-2</v>
      </c>
    </row>
    <row r="1184" spans="1:3" x14ac:dyDescent="0.35">
      <c r="A1184" s="1">
        <v>42627</v>
      </c>
      <c r="B1184">
        <v>44.619644000000001</v>
      </c>
      <c r="C1184" s="3">
        <f t="shared" si="18"/>
        <v>8.9129513570584962E-4</v>
      </c>
    </row>
    <row r="1185" spans="1:3" x14ac:dyDescent="0.35">
      <c r="A1185" s="1">
        <v>42628</v>
      </c>
      <c r="B1185">
        <v>45.196534999999997</v>
      </c>
      <c r="C1185" s="3">
        <f t="shared" si="18"/>
        <v>-1.2846214120102228E-2</v>
      </c>
    </row>
    <row r="1186" spans="1:3" x14ac:dyDescent="0.35">
      <c r="A1186" s="1">
        <v>42629</v>
      </c>
      <c r="B1186">
        <v>44.550020000000004</v>
      </c>
      <c r="C1186" s="3">
        <f t="shared" si="18"/>
        <v>1.4407821757176364E-2</v>
      </c>
    </row>
    <row r="1187" spans="1:3" x14ac:dyDescent="0.35">
      <c r="A1187" s="1">
        <v>42632</v>
      </c>
      <c r="B1187">
        <v>44.709161999999999</v>
      </c>
      <c r="C1187" s="3">
        <f t="shared" si="18"/>
        <v>-3.5658442092247888E-3</v>
      </c>
    </row>
    <row r="1188" spans="1:3" x14ac:dyDescent="0.35">
      <c r="A1188" s="1">
        <v>42633</v>
      </c>
      <c r="B1188">
        <v>45.465088999999999</v>
      </c>
      <c r="C1188" s="3">
        <f t="shared" si="18"/>
        <v>-1.6766309665999124E-2</v>
      </c>
    </row>
    <row r="1189" spans="1:3" x14ac:dyDescent="0.35">
      <c r="A1189" s="1">
        <v>42634</v>
      </c>
      <c r="B1189">
        <v>45.793322000000003</v>
      </c>
      <c r="C1189" s="3">
        <f t="shared" si="18"/>
        <v>-7.1935159031539797E-3</v>
      </c>
    </row>
    <row r="1190" spans="1:3" x14ac:dyDescent="0.35">
      <c r="A1190" s="1">
        <v>42635</v>
      </c>
      <c r="B1190">
        <v>46.419944000000001</v>
      </c>
      <c r="C1190" s="3">
        <f t="shared" si="18"/>
        <v>-1.359092184012356E-2</v>
      </c>
    </row>
    <row r="1191" spans="1:3" x14ac:dyDescent="0.35">
      <c r="A1191" s="1">
        <v>42636</v>
      </c>
      <c r="B1191">
        <v>46.360267999999998</v>
      </c>
      <c r="C1191" s="3">
        <f t="shared" si="18"/>
        <v>1.2863951686030717E-3</v>
      </c>
    </row>
    <row r="1192" spans="1:3" x14ac:dyDescent="0.35">
      <c r="A1192" s="1">
        <v>42639</v>
      </c>
      <c r="B1192">
        <v>46.320481000000001</v>
      </c>
      <c r="C1192" s="3">
        <f t="shared" si="18"/>
        <v>8.5858180632758518E-4</v>
      </c>
    </row>
    <row r="1193" spans="1:3" x14ac:dyDescent="0.35">
      <c r="A1193" s="1">
        <v>42640</v>
      </c>
      <c r="B1193">
        <v>46.449786000000003</v>
      </c>
      <c r="C1193" s="3">
        <f t="shared" si="18"/>
        <v>-2.7876406507507667E-3</v>
      </c>
    </row>
    <row r="1194" spans="1:3" x14ac:dyDescent="0.35">
      <c r="A1194" s="1">
        <v>42641</v>
      </c>
      <c r="B1194">
        <v>46.927213999999999</v>
      </c>
      <c r="C1194" s="3">
        <f t="shared" si="18"/>
        <v>-1.0225904887613435E-2</v>
      </c>
    </row>
    <row r="1195" spans="1:3" x14ac:dyDescent="0.35">
      <c r="A1195" s="1">
        <v>42642</v>
      </c>
      <c r="B1195">
        <v>46.161338999999998</v>
      </c>
      <c r="C1195" s="3">
        <f t="shared" si="18"/>
        <v>1.6455133454348569E-2</v>
      </c>
    </row>
    <row r="1196" spans="1:3" x14ac:dyDescent="0.35">
      <c r="A1196" s="1">
        <v>42643</v>
      </c>
      <c r="B1196">
        <v>46.954045000000001</v>
      </c>
      <c r="C1196" s="3">
        <f t="shared" si="18"/>
        <v>-1.7026727849573042E-2</v>
      </c>
    </row>
    <row r="1197" spans="1:3" x14ac:dyDescent="0.35">
      <c r="A1197" s="1">
        <v>42646</v>
      </c>
      <c r="B1197">
        <v>47.003900000000002</v>
      </c>
      <c r="C1197" s="3">
        <f t="shared" si="18"/>
        <v>-1.0612195632595522E-3</v>
      </c>
    </row>
    <row r="1198" spans="1:3" x14ac:dyDescent="0.35">
      <c r="A1198" s="1">
        <v>42647</v>
      </c>
      <c r="B1198">
        <v>46.694797999999999</v>
      </c>
      <c r="C1198" s="3">
        <f t="shared" si="18"/>
        <v>6.5978103835564461E-3</v>
      </c>
    </row>
    <row r="1199" spans="1:3" x14ac:dyDescent="0.35">
      <c r="A1199" s="1">
        <v>42648</v>
      </c>
      <c r="B1199">
        <v>47.013872999999997</v>
      </c>
      <c r="C1199" s="3">
        <f t="shared" si="18"/>
        <v>-6.8099617613053276E-3</v>
      </c>
    </row>
    <row r="1200" spans="1:3" x14ac:dyDescent="0.35">
      <c r="A1200" s="1">
        <v>42649</v>
      </c>
      <c r="B1200">
        <v>47.163437999999999</v>
      </c>
      <c r="C1200" s="3">
        <f t="shared" si="18"/>
        <v>-3.176245406729894E-3</v>
      </c>
    </row>
    <row r="1201" spans="1:3" x14ac:dyDescent="0.35">
      <c r="A1201" s="1">
        <v>42650</v>
      </c>
      <c r="B1201">
        <v>47.243209</v>
      </c>
      <c r="C1201" s="3">
        <f t="shared" si="18"/>
        <v>-1.6899449672207467E-3</v>
      </c>
    </row>
    <row r="1202" spans="1:3" x14ac:dyDescent="0.35">
      <c r="A1202" s="1">
        <v>42653</v>
      </c>
      <c r="B1202">
        <v>47.552311000000003</v>
      </c>
      <c r="C1202" s="3">
        <f t="shared" si="18"/>
        <v>-6.5214705399023742E-3</v>
      </c>
    </row>
    <row r="1203" spans="1:3" x14ac:dyDescent="0.35">
      <c r="A1203" s="1">
        <v>42654</v>
      </c>
      <c r="B1203">
        <v>45.558086000000003</v>
      </c>
      <c r="C1203" s="3">
        <f t="shared" si="18"/>
        <v>4.2842262121564278E-2</v>
      </c>
    </row>
    <row r="1204" spans="1:3" x14ac:dyDescent="0.35">
      <c r="A1204" s="1">
        <v>42655</v>
      </c>
      <c r="B1204">
        <v>45.338723000000002</v>
      </c>
      <c r="C1204" s="3">
        <f t="shared" si="18"/>
        <v>4.8266474539526705E-3</v>
      </c>
    </row>
    <row r="1205" spans="1:3" x14ac:dyDescent="0.35">
      <c r="A1205" s="1">
        <v>42656</v>
      </c>
      <c r="B1205">
        <v>45.029617000000002</v>
      </c>
      <c r="C1205" s="3">
        <f t="shared" si="18"/>
        <v>6.8410508705123441E-3</v>
      </c>
    </row>
    <row r="1206" spans="1:3" x14ac:dyDescent="0.35">
      <c r="A1206" s="1">
        <v>42657</v>
      </c>
      <c r="B1206">
        <v>44.949849999999998</v>
      </c>
      <c r="C1206" s="3">
        <f t="shared" si="18"/>
        <v>1.7730049655870772E-3</v>
      </c>
    </row>
    <row r="1207" spans="1:3" x14ac:dyDescent="0.35">
      <c r="A1207" s="1">
        <v>42660</v>
      </c>
      <c r="B1207">
        <v>45.019647999999997</v>
      </c>
      <c r="C1207" s="3">
        <f t="shared" si="18"/>
        <v>-1.5515928298914794E-3</v>
      </c>
    </row>
    <row r="1208" spans="1:3" x14ac:dyDescent="0.35">
      <c r="A1208" s="1">
        <v>42661</v>
      </c>
      <c r="B1208">
        <v>45.308807000000002</v>
      </c>
      <c r="C1208" s="3">
        <f t="shared" si="18"/>
        <v>-6.4024119030809956E-3</v>
      </c>
    </row>
    <row r="1209" spans="1:3" x14ac:dyDescent="0.35">
      <c r="A1209" s="1">
        <v>42662</v>
      </c>
      <c r="B1209">
        <v>45.887135000000001</v>
      </c>
      <c r="C1209" s="3">
        <f t="shared" si="18"/>
        <v>-1.2683365951537517E-2</v>
      </c>
    </row>
    <row r="1210" spans="1:3" x14ac:dyDescent="0.35">
      <c r="A1210" s="1">
        <v>42663</v>
      </c>
      <c r="B1210">
        <v>45.917046999999997</v>
      </c>
      <c r="C1210" s="3">
        <f t="shared" si="18"/>
        <v>-6.516478967921735E-4</v>
      </c>
    </row>
    <row r="1211" spans="1:3" x14ac:dyDescent="0.35">
      <c r="A1211" s="1">
        <v>42664</v>
      </c>
      <c r="B1211">
        <v>45.438433000000003</v>
      </c>
      <c r="C1211" s="3">
        <f t="shared" si="18"/>
        <v>1.0478153669144508E-2</v>
      </c>
    </row>
    <row r="1212" spans="1:3" x14ac:dyDescent="0.35">
      <c r="A1212" s="1">
        <v>42667</v>
      </c>
      <c r="B1212">
        <v>45.717624000000001</v>
      </c>
      <c r="C1212" s="3">
        <f t="shared" si="18"/>
        <v>-6.1255802892015154E-3</v>
      </c>
    </row>
    <row r="1213" spans="1:3" x14ac:dyDescent="0.35">
      <c r="A1213" s="1">
        <v>42668</v>
      </c>
      <c r="B1213">
        <v>43.384379000000003</v>
      </c>
      <c r="C1213" s="3">
        <f t="shared" si="18"/>
        <v>5.2384423632145349E-2</v>
      </c>
    </row>
    <row r="1214" spans="1:3" x14ac:dyDescent="0.35">
      <c r="A1214" s="1">
        <v>42669</v>
      </c>
      <c r="B1214">
        <v>43.244784000000003</v>
      </c>
      <c r="C1214" s="3">
        <f t="shared" si="18"/>
        <v>3.2228204912034819E-3</v>
      </c>
    </row>
    <row r="1215" spans="1:3" x14ac:dyDescent="0.35">
      <c r="A1215" s="1">
        <v>42670</v>
      </c>
      <c r="B1215">
        <v>43.254756999999998</v>
      </c>
      <c r="C1215" s="3">
        <f t="shared" si="18"/>
        <v>-2.3059081999488029E-4</v>
      </c>
    </row>
    <row r="1216" spans="1:3" x14ac:dyDescent="0.35">
      <c r="A1216" s="1">
        <v>42671</v>
      </c>
      <c r="B1216">
        <v>43.095219</v>
      </c>
      <c r="C1216" s="3">
        <f t="shared" si="18"/>
        <v>3.6951528864275218E-3</v>
      </c>
    </row>
    <row r="1217" spans="1:3" x14ac:dyDescent="0.35">
      <c r="A1217" s="1">
        <v>42674</v>
      </c>
      <c r="B1217">
        <v>43.444206999999999</v>
      </c>
      <c r="C1217" s="3">
        <f t="shared" si="18"/>
        <v>-8.0654542785825178E-3</v>
      </c>
    </row>
    <row r="1218" spans="1:3" x14ac:dyDescent="0.35">
      <c r="A1218" s="1">
        <v>42675</v>
      </c>
      <c r="B1218">
        <v>43.364440000000002</v>
      </c>
      <c r="C1218" s="3">
        <f t="shared" si="18"/>
        <v>1.8377667480593551E-3</v>
      </c>
    </row>
    <row r="1219" spans="1:3" x14ac:dyDescent="0.35">
      <c r="A1219" s="1">
        <v>42676</v>
      </c>
      <c r="B1219">
        <v>43.135100999999999</v>
      </c>
      <c r="C1219" s="3">
        <f t="shared" si="18"/>
        <v>5.3026764011723238E-3</v>
      </c>
    </row>
    <row r="1220" spans="1:3" x14ac:dyDescent="0.35">
      <c r="A1220" s="1">
        <v>42677</v>
      </c>
      <c r="B1220">
        <v>43.533948000000002</v>
      </c>
      <c r="C1220" s="3">
        <f t="shared" ref="C1220:C1259" si="19">LN(B1219)-LN(B1220)</f>
        <v>-9.2039735114077814E-3</v>
      </c>
    </row>
    <row r="1221" spans="1:3" x14ac:dyDescent="0.35">
      <c r="A1221" s="1">
        <v>42678</v>
      </c>
      <c r="B1221">
        <v>44.192042000000001</v>
      </c>
      <c r="C1221" s="3">
        <f t="shared" si="19"/>
        <v>-1.5003680101451256E-2</v>
      </c>
    </row>
    <row r="1222" spans="1:3" x14ac:dyDescent="0.35">
      <c r="A1222" s="1">
        <v>42681</v>
      </c>
      <c r="B1222">
        <v>45.578028000000003</v>
      </c>
      <c r="C1222" s="3">
        <f t="shared" si="19"/>
        <v>-3.0881030667174514E-2</v>
      </c>
    </row>
    <row r="1223" spans="1:3" x14ac:dyDescent="0.35">
      <c r="A1223" s="1">
        <v>42682</v>
      </c>
      <c r="B1223">
        <v>45.488287999999997</v>
      </c>
      <c r="C1223" s="3">
        <f t="shared" si="19"/>
        <v>1.9708720631319565E-3</v>
      </c>
    </row>
    <row r="1224" spans="1:3" x14ac:dyDescent="0.35">
      <c r="A1224" s="1">
        <v>42683</v>
      </c>
      <c r="B1224">
        <v>45.807364</v>
      </c>
      <c r="C1224" s="3">
        <f t="shared" si="19"/>
        <v>-6.9899779929181172E-3</v>
      </c>
    </row>
    <row r="1225" spans="1:3" x14ac:dyDescent="0.35">
      <c r="A1225" s="1">
        <v>42684</v>
      </c>
      <c r="B1225">
        <v>46.894216999999998</v>
      </c>
      <c r="C1225" s="3">
        <f t="shared" si="19"/>
        <v>-2.3449498723855378E-2</v>
      </c>
    </row>
    <row r="1226" spans="1:3" x14ac:dyDescent="0.35">
      <c r="A1226" s="1">
        <v>42685</v>
      </c>
      <c r="B1226">
        <v>46.236122999999999</v>
      </c>
      <c r="C1226" s="3">
        <f t="shared" si="19"/>
        <v>1.4132987252296836E-2</v>
      </c>
    </row>
    <row r="1227" spans="1:3" x14ac:dyDescent="0.35">
      <c r="A1227" s="1">
        <v>42688</v>
      </c>
      <c r="B1227">
        <v>45.199128000000002</v>
      </c>
      <c r="C1227" s="3">
        <f t="shared" si="19"/>
        <v>2.26835810765178E-2</v>
      </c>
    </row>
    <row r="1228" spans="1:3" x14ac:dyDescent="0.35">
      <c r="A1228" s="1">
        <v>42689</v>
      </c>
      <c r="B1228">
        <v>45.268926</v>
      </c>
      <c r="C1228" s="3">
        <f t="shared" si="19"/>
        <v>-1.5430422290054757E-3</v>
      </c>
    </row>
    <row r="1229" spans="1:3" x14ac:dyDescent="0.35">
      <c r="A1229" s="1">
        <v>42690</v>
      </c>
      <c r="B1229">
        <v>46.046672999999998</v>
      </c>
      <c r="C1229" s="3">
        <f t="shared" si="19"/>
        <v>-1.7034675688633261E-2</v>
      </c>
    </row>
    <row r="1230" spans="1:3" x14ac:dyDescent="0.35">
      <c r="A1230" s="1">
        <v>42691</v>
      </c>
      <c r="B1230">
        <v>45.807364</v>
      </c>
      <c r="C1230" s="3">
        <f t="shared" si="19"/>
        <v>5.2106483126794778E-3</v>
      </c>
    </row>
    <row r="1231" spans="1:3" x14ac:dyDescent="0.35">
      <c r="A1231" s="1">
        <v>42692</v>
      </c>
      <c r="B1231">
        <v>44.909965</v>
      </c>
      <c r="C1231" s="3">
        <f t="shared" si="19"/>
        <v>1.9785156458760333E-2</v>
      </c>
    </row>
    <row r="1232" spans="1:3" x14ac:dyDescent="0.35">
      <c r="A1232" s="1">
        <v>42695</v>
      </c>
      <c r="B1232">
        <v>44.840167000000001</v>
      </c>
      <c r="C1232" s="3">
        <f t="shared" si="19"/>
        <v>1.5553852126126699E-3</v>
      </c>
    </row>
    <row r="1233" spans="1:3" x14ac:dyDescent="0.35">
      <c r="A1233" s="1">
        <v>42696</v>
      </c>
      <c r="B1233">
        <v>44.331637000000001</v>
      </c>
      <c r="C1233" s="3">
        <f t="shared" si="19"/>
        <v>1.1405746886583579E-2</v>
      </c>
    </row>
    <row r="1234" spans="1:3" x14ac:dyDescent="0.35">
      <c r="A1234" s="1">
        <v>42697</v>
      </c>
      <c r="B1234">
        <v>44.521090999999998</v>
      </c>
      <c r="C1234" s="3">
        <f t="shared" si="19"/>
        <v>-4.2644562834568411E-3</v>
      </c>
    </row>
    <row r="1235" spans="1:3" x14ac:dyDescent="0.35">
      <c r="A1235" s="1">
        <v>42699</v>
      </c>
      <c r="B1235">
        <v>44.760396</v>
      </c>
      <c r="C1235" s="3">
        <f t="shared" si="19"/>
        <v>-5.3606986424221681E-3</v>
      </c>
    </row>
    <row r="1236" spans="1:3" x14ac:dyDescent="0.35">
      <c r="A1236" s="1">
        <v>42702</v>
      </c>
      <c r="B1236">
        <v>43.474119999999999</v>
      </c>
      <c r="C1236" s="3">
        <f t="shared" si="19"/>
        <v>2.9157912072204528E-2</v>
      </c>
    </row>
    <row r="1237" spans="1:3" x14ac:dyDescent="0.35">
      <c r="A1237" s="1">
        <v>42703</v>
      </c>
      <c r="B1237">
        <v>44.351579999999998</v>
      </c>
      <c r="C1237" s="3">
        <f t="shared" si="19"/>
        <v>-1.9982515308259785E-2</v>
      </c>
    </row>
    <row r="1238" spans="1:3" x14ac:dyDescent="0.35">
      <c r="A1238" s="1">
        <v>42704</v>
      </c>
      <c r="B1238">
        <v>43.853023999999998</v>
      </c>
      <c r="C1238" s="3">
        <f t="shared" si="19"/>
        <v>1.1304655013511411E-2</v>
      </c>
    </row>
    <row r="1239" spans="1:3" x14ac:dyDescent="0.35">
      <c r="A1239" s="1">
        <v>42705</v>
      </c>
      <c r="B1239">
        <v>43.085245999999998</v>
      </c>
      <c r="C1239" s="3">
        <f t="shared" si="19"/>
        <v>1.7663060492961069E-2</v>
      </c>
    </row>
    <row r="1240" spans="1:3" x14ac:dyDescent="0.35">
      <c r="A1240" s="1">
        <v>42706</v>
      </c>
      <c r="B1240">
        <v>43.902878000000001</v>
      </c>
      <c r="C1240" s="3">
        <f t="shared" si="19"/>
        <v>-1.879925769969093E-2</v>
      </c>
    </row>
    <row r="1241" spans="1:3" x14ac:dyDescent="0.35">
      <c r="A1241" s="1">
        <v>42709</v>
      </c>
      <c r="B1241">
        <v>44.401434999999999</v>
      </c>
      <c r="C1241" s="3">
        <f t="shared" si="19"/>
        <v>-1.1291912716875796E-2</v>
      </c>
    </row>
    <row r="1242" spans="1:3" x14ac:dyDescent="0.35">
      <c r="A1242" s="1">
        <v>42710</v>
      </c>
      <c r="B1242">
        <v>44.710540999999999</v>
      </c>
      <c r="C1242" s="3">
        <f t="shared" si="19"/>
        <v>-6.937501638255128E-3</v>
      </c>
    </row>
    <row r="1243" spans="1:3" x14ac:dyDescent="0.35">
      <c r="A1243" s="1">
        <v>42711</v>
      </c>
      <c r="B1243">
        <v>44.860109999999999</v>
      </c>
      <c r="C1243" s="3">
        <f t="shared" si="19"/>
        <v>-3.3396907881924065E-3</v>
      </c>
    </row>
    <row r="1244" spans="1:3" x14ac:dyDescent="0.35">
      <c r="A1244" s="1">
        <v>42712</v>
      </c>
      <c r="B1244">
        <v>45.667769</v>
      </c>
      <c r="C1244" s="3">
        <f t="shared" si="19"/>
        <v>-1.7843794392641055E-2</v>
      </c>
    </row>
    <row r="1245" spans="1:3" x14ac:dyDescent="0.35">
      <c r="A1245" s="1">
        <v>42713</v>
      </c>
      <c r="B1245">
        <v>46.166325000000001</v>
      </c>
      <c r="C1245" s="3">
        <f t="shared" si="19"/>
        <v>-1.0857860655063334E-2</v>
      </c>
    </row>
    <row r="1246" spans="1:3" x14ac:dyDescent="0.35">
      <c r="A1246" s="1">
        <v>42716</v>
      </c>
      <c r="B1246">
        <v>46.006787000000003</v>
      </c>
      <c r="C1246" s="3">
        <f t="shared" si="19"/>
        <v>3.4617071259890331E-3</v>
      </c>
    </row>
    <row r="1247" spans="1:3" x14ac:dyDescent="0.35">
      <c r="A1247" s="1">
        <v>42717</v>
      </c>
      <c r="B1247">
        <v>46.256065</v>
      </c>
      <c r="C1247" s="3">
        <f t="shared" si="19"/>
        <v>-5.4036614122217053E-3</v>
      </c>
    </row>
    <row r="1248" spans="1:3" x14ac:dyDescent="0.35">
      <c r="A1248" s="1">
        <v>42718</v>
      </c>
      <c r="B1248">
        <v>46.006787000000003</v>
      </c>
      <c r="C1248" s="3">
        <f t="shared" si="19"/>
        <v>5.4036614122217053E-3</v>
      </c>
    </row>
    <row r="1249" spans="1:9" x14ac:dyDescent="0.35">
      <c r="A1249" s="1">
        <v>42719</v>
      </c>
      <c r="B1249">
        <v>46.425576999999997</v>
      </c>
      <c r="C1249" s="3">
        <f t="shared" si="19"/>
        <v>-9.0616067260045341E-3</v>
      </c>
    </row>
    <row r="1250" spans="1:9" x14ac:dyDescent="0.35">
      <c r="A1250" s="1">
        <v>42720</v>
      </c>
      <c r="B1250">
        <v>45.777451999999997</v>
      </c>
      <c r="C1250" s="3">
        <f t="shared" si="19"/>
        <v>1.4058880326762058E-2</v>
      </c>
    </row>
    <row r="1251" spans="1:9" x14ac:dyDescent="0.35">
      <c r="A1251" s="1">
        <v>42723</v>
      </c>
      <c r="B1251">
        <v>45.298838000000003</v>
      </c>
      <c r="C1251" s="3">
        <f t="shared" si="19"/>
        <v>1.0510274537267605E-2</v>
      </c>
    </row>
    <row r="1252" spans="1:9" x14ac:dyDescent="0.35">
      <c r="A1252" s="1">
        <v>42724</v>
      </c>
      <c r="B1252">
        <v>46.076585000000001</v>
      </c>
      <c r="C1252" s="3">
        <f t="shared" si="19"/>
        <v>-1.7023522452418227E-2</v>
      </c>
    </row>
    <row r="1253" spans="1:9" x14ac:dyDescent="0.35">
      <c r="A1253" s="1">
        <v>42725</v>
      </c>
      <c r="B1253">
        <v>45.907077000000001</v>
      </c>
      <c r="C1253" s="3">
        <f t="shared" si="19"/>
        <v>3.6856152102231476E-3</v>
      </c>
    </row>
    <row r="1254" spans="1:9" x14ac:dyDescent="0.35">
      <c r="A1254" s="1">
        <v>42726</v>
      </c>
      <c r="B1254">
        <v>45.83728</v>
      </c>
      <c r="C1254" s="3">
        <f t="shared" si="19"/>
        <v>1.5215543658069208E-3</v>
      </c>
    </row>
    <row r="1255" spans="1:9" x14ac:dyDescent="0.35">
      <c r="A1255" s="1">
        <v>42727</v>
      </c>
      <c r="B1255">
        <v>46.066614999999999</v>
      </c>
      <c r="C1255" s="3">
        <f t="shared" si="19"/>
        <v>-4.9907672796281055E-3</v>
      </c>
    </row>
    <row r="1256" spans="1:9" x14ac:dyDescent="0.35">
      <c r="A1256" s="1">
        <v>42731</v>
      </c>
      <c r="B1256">
        <v>46.375717999999999</v>
      </c>
      <c r="C1256" s="3">
        <f t="shared" si="19"/>
        <v>-6.6875021856525052E-3</v>
      </c>
    </row>
    <row r="1257" spans="1:9" x14ac:dyDescent="0.35">
      <c r="A1257" s="1">
        <v>42732</v>
      </c>
      <c r="B1257">
        <v>45.588002000000003</v>
      </c>
      <c r="C1257" s="3">
        <f t="shared" si="19"/>
        <v>1.7131435422848895E-2</v>
      </c>
    </row>
    <row r="1258" spans="1:9" x14ac:dyDescent="0.35">
      <c r="A1258" s="1">
        <v>42733</v>
      </c>
      <c r="B1258">
        <v>45.639999000000003</v>
      </c>
      <c r="C1258" s="3">
        <f t="shared" si="19"/>
        <v>-1.1399352185876843E-3</v>
      </c>
    </row>
    <row r="1259" spans="1:9" x14ac:dyDescent="0.35">
      <c r="A1259" s="1">
        <v>42734</v>
      </c>
      <c r="B1259">
        <v>45.560001</v>
      </c>
      <c r="C1259" s="3">
        <f t="shared" si="19"/>
        <v>1.754342555210453E-3</v>
      </c>
      <c r="D1259" s="18" t="s">
        <v>35</v>
      </c>
      <c r="E1259" s="18" t="s">
        <v>33</v>
      </c>
      <c r="F1259" s="18" t="s">
        <v>28</v>
      </c>
      <c r="G1259" s="18" t="s">
        <v>35</v>
      </c>
      <c r="H1259" s="18" t="s">
        <v>33</v>
      </c>
      <c r="I1259" s="18" t="s">
        <v>28</v>
      </c>
    </row>
    <row r="1260" spans="1:9" x14ac:dyDescent="0.35">
      <c r="A1260" s="1">
        <v>42735</v>
      </c>
      <c r="D1260" s="3">
        <f t="array" aca="1" ref="D1260:D1360" ca="1">_xll.VoseTimeGBMAJFit(C3:C1259,FALSE,TRUE,)</f>
        <v>-3.899993389225526E-3</v>
      </c>
      <c r="E1260" s="3">
        <f t="array" aca="1" ref="E1260:E1360" ca="1">_xll.VoseTimeEGARCHFit(C3:C1259,FALSE,TRUE,)</f>
        <v>-2.1550970434628249E-2</v>
      </c>
      <c r="F1260" s="3">
        <f t="array" aca="1" ref="F1260:F1360" ca="1">_xll.VoseTimeARCHFit(C3:C1259,FALSE,TRUE,)</f>
        <v>7.809015437097948E-3</v>
      </c>
      <c r="G1260" s="19">
        <f ca="1">_xll.VoseOutput(,,"GBMAJ",1)+EXP(D1260)*$B1259</f>
        <v>45.382663329932029</v>
      </c>
      <c r="H1260" s="19">
        <f ca="1">_xll.VoseOutput(,,"GARCH",1)+EXP(E1260)*$B1259</f>
        <v>44.588643211778553</v>
      </c>
      <c r="I1260" s="19">
        <f ca="1">_xll.VoseOutput(,,"ARCH",1)+EXP(F1260)*$B1259</f>
        <v>45.917172515014187</v>
      </c>
    </row>
    <row r="1261" spans="1:9" x14ac:dyDescent="0.35">
      <c r="A1261" s="1">
        <v>42736</v>
      </c>
      <c r="D1261" s="3">
        <f ca="1"/>
        <v>1.463967217947626E-2</v>
      </c>
      <c r="E1261" s="3">
        <f ca="1"/>
        <v>-9.4982215105293318E-3</v>
      </c>
      <c r="F1261" s="3">
        <f ca="1"/>
        <v>-2.636751298526095E-3</v>
      </c>
      <c r="G1261" s="19">
        <f ca="1">_xll.VoseOutput(,,"GBMAJ",1)+EXP(D1261)*$G1260</f>
        <v>46.051937668977573</v>
      </c>
      <c r="H1261" s="19">
        <f ca="1">_xll.VoseOutput(,,"GARCH",1)+EXP(E1261)*$G1260</f>
        <v>44.953649400880622</v>
      </c>
      <c r="I1261" s="19">
        <f ca="1">_xll.VoseOutput(,,"ARCH",1)+EXP(F1261)*$G1260</f>
        <v>45.263158155416178</v>
      </c>
    </row>
    <row r="1262" spans="1:9" x14ac:dyDescent="0.35">
      <c r="A1262" s="1">
        <v>42737</v>
      </c>
      <c r="D1262" s="3">
        <f ca="1"/>
        <v>1.0188719629127716E-2</v>
      </c>
      <c r="E1262" s="3">
        <f ca="1"/>
        <v>1.571876712052989E-2</v>
      </c>
      <c r="F1262" s="3">
        <f ca="1"/>
        <v>-3.661139898780379E-3</v>
      </c>
      <c r="G1262" s="19">
        <f ca="1">_xll.VoseOutput(,,"GBMAJ",1)+EXP(D1262)*$G1261</f>
        <v>46.523546415107425</v>
      </c>
      <c r="H1262" s="19">
        <f ca="1">_xll.VoseOutput(,,"GARCH",1)+EXP(E1262)*$G1261</f>
        <v>46.781536527563411</v>
      </c>
      <c r="I1262" s="19">
        <f ca="1">_xll.VoseOutput(,,"ARCH",1)+EXP(F1262)*$G1261</f>
        <v>45.883643345077473</v>
      </c>
    </row>
    <row r="1263" spans="1:9" x14ac:dyDescent="0.35">
      <c r="A1263" s="1">
        <v>42738</v>
      </c>
      <c r="D1263" s="3">
        <f ca="1"/>
        <v>-1.7210941843320813E-2</v>
      </c>
      <c r="E1263" s="3">
        <f ca="1"/>
        <v>-1.981999601699309E-2</v>
      </c>
      <c r="F1263" s="3">
        <f ca="1"/>
        <v>-1.8268648974790559E-2</v>
      </c>
      <c r="G1263" s="19">
        <f ca="1">_xll.VoseOutput(,,"GBMAJ",1)+EXP(D1263)*$G1262</f>
        <v>45.729683523618917</v>
      </c>
      <c r="H1263" s="19">
        <f ca="1">_xll.VoseOutput(,,"GARCH",1)+EXP(E1263)*$G1262</f>
        <v>45.610527811407735</v>
      </c>
      <c r="I1263" s="19">
        <f ca="1">_xll.VoseOutput(,,"ARCH",1)+EXP(F1263)*$G1262</f>
        <v>45.68134048213296</v>
      </c>
    </row>
    <row r="1264" spans="1:9" x14ac:dyDescent="0.35">
      <c r="A1264" s="1">
        <v>42739</v>
      </c>
      <c r="D1264" s="3">
        <f ca="1"/>
        <v>-1.1684873669083069E-2</v>
      </c>
      <c r="E1264" s="3">
        <f ca="1"/>
        <v>4.1431966106344068E-3</v>
      </c>
      <c r="F1264" s="3">
        <f ca="1"/>
        <v>2.9029976163045094E-2</v>
      </c>
      <c r="G1264" s="19">
        <f ca="1">_xll.VoseOutput(,,"GBMAJ",1)+EXP(D1264)*$G1263</f>
        <v>45.198447704833242</v>
      </c>
      <c r="H1264" s="19">
        <f ca="1">_xll.VoseOutput(,,"GARCH",1)+EXP(E1264)*$G1263</f>
        <v>45.919543635689728</v>
      </c>
      <c r="I1264" s="19">
        <f ca="1">_xll.VoseOutput(,,"ARCH",1)+EXP(F1264)*$G1263</f>
        <v>47.076672073624529</v>
      </c>
    </row>
    <row r="1265" spans="1:9" x14ac:dyDescent="0.35">
      <c r="A1265" s="1">
        <v>42740</v>
      </c>
      <c r="D1265" s="3">
        <f ca="1"/>
        <v>4.3550311135219085E-3</v>
      </c>
      <c r="E1265" s="3">
        <f ca="1"/>
        <v>1.1431135073913858E-2</v>
      </c>
      <c r="F1265" s="3">
        <f ca="1"/>
        <v>2.8721059972350157E-3</v>
      </c>
      <c r="G1265" s="19">
        <f ca="1">_xll.VoseOutput(,,"GBMAJ",1)+EXP(D1265)*$G1264</f>
        <v>45.395717597340663</v>
      </c>
      <c r="H1265" s="19">
        <f ca="1">_xll.VoseOutput(,,"GARCH",1)+EXP(E1265)*$G1264</f>
        <v>45.718081609952982</v>
      </c>
      <c r="I1265" s="19">
        <f ca="1">_xll.VoseOutput(,,"ARCH",1)+EXP(F1265)*$G1264</f>
        <v>45.32844903698988</v>
      </c>
    </row>
    <row r="1266" spans="1:9" x14ac:dyDescent="0.35">
      <c r="A1266" s="1">
        <v>42741</v>
      </c>
      <c r="D1266" s="3">
        <f ca="1"/>
        <v>-4.4682680250031394E-2</v>
      </c>
      <c r="E1266" s="3">
        <f ca="1"/>
        <v>-2.4299752559818623E-2</v>
      </c>
      <c r="F1266" s="3">
        <f ca="1"/>
        <v>1.3594816414909824E-2</v>
      </c>
      <c r="G1266" s="19">
        <f ca="1">_xll.VoseOutput(,,"GBMAJ",1)+EXP(D1266)*$G1265</f>
        <v>43.411964997559082</v>
      </c>
      <c r="H1266" s="19">
        <f ca="1">_xll.VoseOutput(,,"GARCH",1)+EXP(E1266)*$G1265</f>
        <v>44.305907574601591</v>
      </c>
      <c r="I1266" s="19">
        <f ca="1">_xll.VoseOutput(,,"ARCH",1)+EXP(F1266)*$G1265</f>
        <v>46.017078115275957</v>
      </c>
    </row>
    <row r="1267" spans="1:9" x14ac:dyDescent="0.35">
      <c r="A1267" s="1">
        <v>42742</v>
      </c>
      <c r="D1267" s="3">
        <f ca="1"/>
        <v>-2.163742488583846E-2</v>
      </c>
      <c r="E1267" s="3">
        <f ca="1"/>
        <v>-2.9140839242457459E-3</v>
      </c>
      <c r="F1267" s="3">
        <f ca="1"/>
        <v>-3.0934534635589359E-2</v>
      </c>
      <c r="G1267" s="19">
        <f ca="1">_xll.VoseOutput(,,"GBMAJ",1)+EXP(D1267)*$G1266</f>
        <v>42.482731232305923</v>
      </c>
      <c r="H1267" s="19">
        <f ca="1">_xll.VoseOutput(,,"GARCH",1)+EXP(E1267)*$G1266</f>
        <v>43.285643034033988</v>
      </c>
      <c r="I1267" s="19">
        <f ca="1">_xll.VoseOutput(,,"ARCH",1)+EXP(F1267)*$G1266</f>
        <v>42.089594964847223</v>
      </c>
    </row>
    <row r="1268" spans="1:9" x14ac:dyDescent="0.35">
      <c r="A1268" s="1">
        <v>42743</v>
      </c>
      <c r="D1268" s="3">
        <f ca="1"/>
        <v>1.4038618565267356E-2</v>
      </c>
      <c r="E1268" s="3">
        <f ca="1"/>
        <v>6.6835685534648575E-4</v>
      </c>
      <c r="F1268" s="3">
        <f ca="1"/>
        <v>-1.0201650395914528E-2</v>
      </c>
      <c r="G1268" s="19">
        <f ca="1">_xll.VoseOutput(,,"GBMAJ",1)+EXP(D1268)*$G1267</f>
        <v>43.08333605867842</v>
      </c>
      <c r="H1268" s="19">
        <f ca="1">_xll.VoseOutput(,,"GARCH",1)+EXP(E1268)*$G1267</f>
        <v>42.511134347609982</v>
      </c>
      <c r="I1268" s="19">
        <f ca="1">_xll.VoseOutput(,,"ARCH",1)+EXP(F1268)*$G1267</f>
        <v>42.051540428952869</v>
      </c>
    </row>
    <row r="1269" spans="1:9" x14ac:dyDescent="0.35">
      <c r="A1269" s="1">
        <v>42744</v>
      </c>
      <c r="D1269" s="3">
        <f ca="1"/>
        <v>-2.6736963829923459E-2</v>
      </c>
      <c r="E1269" s="3">
        <f ca="1"/>
        <v>3.1748020835644427E-4</v>
      </c>
      <c r="F1269" s="3">
        <f ca="1"/>
        <v>-1.1183404293575125E-2</v>
      </c>
      <c r="G1269" s="19">
        <f ca="1">_xll.VoseOutput(,,"GBMAJ",1)+EXP(D1269)*$G1268</f>
        <v>41.946681518562677</v>
      </c>
      <c r="H1269" s="19">
        <f ca="1">_xll.VoseOutput(,,"GARCH",1)+EXP(E1269)*$G1268</f>
        <v>43.097016336680873</v>
      </c>
      <c r="I1269" s="19">
        <f ca="1">_xll.VoseOutput(,,"ARCH",1)+EXP(F1269)*$G1268</f>
        <v>42.604201862637971</v>
      </c>
    </row>
    <row r="1270" spans="1:9" x14ac:dyDescent="0.35">
      <c r="A1270" s="1">
        <v>42745</v>
      </c>
      <c r="D1270" s="3">
        <f ca="1"/>
        <v>-9.4360936755158165E-3</v>
      </c>
      <c r="E1270" s="3">
        <f ca="1"/>
        <v>8.0127269962617358E-3</v>
      </c>
      <c r="F1270" s="3">
        <f ca="1"/>
        <v>-3.9983415117165232E-3</v>
      </c>
      <c r="G1270" s="19">
        <f ca="1">_xll.VoseOutput(,,"GBMAJ",1)+EXP(D1270)*$G1269</f>
        <v>41.552730305759482</v>
      </c>
      <c r="H1270" s="19">
        <f ca="1">_xll.VoseOutput(,,"GARCH",1)+EXP(E1270)*$G1269</f>
        <v>42.284138997794756</v>
      </c>
      <c r="I1270" s="19">
        <f ca="1">_xll.VoseOutput(,,"ARCH",1)+EXP(F1270)*$G1269</f>
        <v>41.77929920937715</v>
      </c>
    </row>
    <row r="1271" spans="1:9" x14ac:dyDescent="0.35">
      <c r="A1271" s="1">
        <v>42746</v>
      </c>
      <c r="D1271" s="3">
        <f ca="1"/>
        <v>-3.6346623745454318E-2</v>
      </c>
      <c r="E1271" s="3">
        <f ca="1"/>
        <v>1.5098008028411321E-2</v>
      </c>
      <c r="F1271" s="3">
        <f ca="1"/>
        <v>2.7232439874269737E-3</v>
      </c>
      <c r="G1271" s="19">
        <f ca="1">_xll.VoseOutput(,,"GBMAJ",1)+EXP(D1271)*$G1270</f>
        <v>40.06954649347216</v>
      </c>
      <c r="H1271" s="19">
        <f ca="1">_xll.VoseOutput(,,"GARCH",1)+EXP(E1271)*$G1270</f>
        <v>42.184853655567331</v>
      </c>
      <c r="I1271" s="19">
        <f ca="1">_xll.VoseOutput(,,"ARCH",1)+EXP(F1271)*$G1270</f>
        <v>41.666042747410906</v>
      </c>
    </row>
    <row r="1272" spans="1:9" x14ac:dyDescent="0.35">
      <c r="A1272" s="1">
        <v>42747</v>
      </c>
      <c r="D1272" s="3">
        <f ca="1"/>
        <v>6.3390077386864946E-3</v>
      </c>
      <c r="E1272" s="3">
        <f ca="1"/>
        <v>-4.1579969574251432E-3</v>
      </c>
      <c r="F1272" s="3">
        <f ca="1"/>
        <v>-7.5204580458194622E-4</v>
      </c>
      <c r="G1272" s="19">
        <f ca="1">_xll.VoseOutput(,,"GBMAJ",1)+EXP(D1272)*$G1271</f>
        <v>40.324354420244376</v>
      </c>
      <c r="H1272" s="19">
        <f ca="1">_xll.VoseOutput(,,"GARCH",1)+EXP(E1272)*$G1271</f>
        <v>39.903283341449736</v>
      </c>
      <c r="I1272" s="19">
        <f ca="1">_xll.VoseOutput(,,"ARCH",1)+EXP(F1272)*$G1271</f>
        <v>40.039423687424922</v>
      </c>
    </row>
    <row r="1273" spans="1:9" x14ac:dyDescent="0.35">
      <c r="A1273" s="1">
        <v>42748</v>
      </c>
      <c r="D1273" s="3">
        <f ca="1"/>
        <v>5.9856831401031568E-3</v>
      </c>
      <c r="E1273" s="3">
        <f ca="1"/>
        <v>1.0099019305670875E-2</v>
      </c>
      <c r="F1273" s="3">
        <f ca="1"/>
        <v>2.7220845756651749E-2</v>
      </c>
      <c r="G1273" s="19">
        <f ca="1">_xll.VoseOutput(,,"GBMAJ",1)+EXP(D1273)*$G1272</f>
        <v>40.566447050705833</v>
      </c>
      <c r="H1273" s="19">
        <f ca="1">_xll.VoseOutput(,,"GARCH",1)+EXP(E1273)*$G1272</f>
        <v>40.733654138192705</v>
      </c>
      <c r="I1273" s="19">
        <f ca="1">_xll.VoseOutput(,,"ARCH",1)+EXP(F1273)*$G1272</f>
        <v>41.437093594442828</v>
      </c>
    </row>
    <row r="1274" spans="1:9" x14ac:dyDescent="0.35">
      <c r="A1274" s="1">
        <v>42749</v>
      </c>
      <c r="D1274" s="3">
        <f ca="1"/>
        <v>2.5626306621773509E-2</v>
      </c>
      <c r="E1274" s="3">
        <f ca="1"/>
        <v>1.6547345624411819E-2</v>
      </c>
      <c r="F1274" s="3">
        <f ca="1"/>
        <v>-7.6705859680888683E-3</v>
      </c>
      <c r="G1274" s="19">
        <f ca="1">_xll.VoseOutput(,,"GBMAJ",1)+EXP(D1274)*$G1273</f>
        <v>41.619449923005142</v>
      </c>
      <c r="H1274" s="19">
        <f ca="1">_xll.VoseOutput(,,"GARCH",1)+EXP(E1274)*$G1273</f>
        <v>41.24329867544013</v>
      </c>
      <c r="I1274" s="19">
        <f ca="1">_xll.VoseOutput(,,"ARCH",1)+EXP(F1274)*$G1273</f>
        <v>40.256469007666794</v>
      </c>
    </row>
    <row r="1275" spans="1:9" x14ac:dyDescent="0.35">
      <c r="A1275" s="1">
        <v>42750</v>
      </c>
      <c r="D1275" s="3">
        <f ca="1"/>
        <v>-1.6751642282348544E-3</v>
      </c>
      <c r="E1275" s="3">
        <f ca="1"/>
        <v>-6.809154049797911E-3</v>
      </c>
      <c r="F1275" s="3">
        <f ca="1"/>
        <v>6.7378326122980925E-3</v>
      </c>
      <c r="G1275" s="19">
        <f ca="1">_xll.VoseOutput(,,"GBMAJ",1)+EXP(D1275)*$G1274</f>
        <v>41.549788872435414</v>
      </c>
      <c r="H1275" s="19">
        <f ca="1">_xll.VoseOutput(,,"GARCH",1)+EXP(E1275)*$G1274</f>
        <v>41.337019324967223</v>
      </c>
      <c r="I1275" s="19">
        <f ca="1">_xll.VoseOutput(,,"ARCH",1)+EXP(F1275)*$G1274</f>
        <v>41.900821663361967</v>
      </c>
    </row>
    <row r="1276" spans="1:9" x14ac:dyDescent="0.35">
      <c r="A1276" s="1">
        <v>42751</v>
      </c>
      <c r="D1276" s="3">
        <f ca="1"/>
        <v>7.650067228518645E-3</v>
      </c>
      <c r="E1276" s="3">
        <f ca="1"/>
        <v>1.4869246160211982E-2</v>
      </c>
      <c r="F1276" s="3">
        <f ca="1"/>
        <v>2.4004342046444094E-3</v>
      </c>
      <c r="G1276" s="19">
        <f ca="1">_xll.VoseOutput(,,"GBMAJ",1)+EXP(D1276)*$G1275</f>
        <v>41.868866477076189</v>
      </c>
      <c r="H1276" s="19">
        <f ca="1">_xll.VoseOutput(,,"GARCH",1)+EXP(E1276)*$G1275</f>
        <v>42.172218976354685</v>
      </c>
      <c r="I1276" s="19">
        <f ca="1">_xll.VoseOutput(,,"ARCH",1)+EXP(F1276)*$G1275</f>
        <v>41.649646209375284</v>
      </c>
    </row>
    <row r="1277" spans="1:9" x14ac:dyDescent="0.35">
      <c r="A1277" s="1">
        <v>42752</v>
      </c>
      <c r="D1277" s="3">
        <f ca="1"/>
        <v>1.0488825722352768E-2</v>
      </c>
      <c r="E1277" s="3">
        <f ca="1"/>
        <v>6.9882383841106547E-3</v>
      </c>
      <c r="F1277" s="3">
        <f ca="1"/>
        <v>-2.4261513161233009E-4</v>
      </c>
      <c r="G1277" s="19">
        <f ca="1">_xll.VoseOutput(,,"GBMAJ",1)+EXP(D1277)*$G1276</f>
        <v>42.310332905625245</v>
      </c>
      <c r="H1277" s="19">
        <f ca="1">_xll.VoseOutput(,,"GARCH",1)+EXP(E1277)*$G1276</f>
        <v>42.16248082552174</v>
      </c>
      <c r="I1277" s="19">
        <f ca="1">_xll.VoseOutput(,,"ARCH",1)+EXP(F1277)*$G1276</f>
        <v>41.858709688670487</v>
      </c>
    </row>
    <row r="1278" spans="1:9" x14ac:dyDescent="0.35">
      <c r="A1278" s="1">
        <v>42753</v>
      </c>
      <c r="D1278" s="3">
        <f ca="1"/>
        <v>1.3591291454874116E-2</v>
      </c>
      <c r="E1278" s="3">
        <f ca="1"/>
        <v>5.6867005878406948E-3</v>
      </c>
      <c r="F1278" s="3">
        <f ca="1"/>
        <v>4.0053028102323687E-3</v>
      </c>
      <c r="G1278" s="19">
        <f ca="1">_xll.VoseOutput(,,"GBMAJ",1)+EXP(D1278)*$G1277</f>
        <v>42.889310586377285</v>
      </c>
      <c r="H1278" s="19">
        <f ca="1">_xll.VoseOutput(,,"GARCH",1)+EXP(E1278)*$G1277</f>
        <v>42.551624526982216</v>
      </c>
      <c r="I1278" s="19">
        <f ca="1">_xll.VoseOutput(,,"ARCH",1)+EXP(F1278)*$G1277</f>
        <v>42.48013843518838</v>
      </c>
    </row>
    <row r="1279" spans="1:9" x14ac:dyDescent="0.35">
      <c r="A1279" s="1">
        <v>42754</v>
      </c>
      <c r="D1279" s="3">
        <f ca="1"/>
        <v>-2.7955727625116958E-2</v>
      </c>
      <c r="E1279" s="3">
        <f ca="1"/>
        <v>-8.0661058584832364E-3</v>
      </c>
      <c r="F1279" s="3">
        <f ca="1"/>
        <v>2.4116227839812005E-4</v>
      </c>
      <c r="G1279" s="19">
        <f ca="1">_xll.VoseOutput(,,"GBMAJ",1)+EXP(D1279)*$G1278</f>
        <v>41.706913097537637</v>
      </c>
      <c r="H1279" s="19">
        <f ca="1">_xll.VoseOutput(,,"GARCH",1)+EXP(E1279)*$G1278</f>
        <v>42.544752356704777</v>
      </c>
      <c r="I1279" s="19">
        <f ca="1">_xll.VoseOutput(,,"ARCH",1)+EXP(F1279)*$G1278</f>
        <v>42.899655117542437</v>
      </c>
    </row>
    <row r="1280" spans="1:9" x14ac:dyDescent="0.35">
      <c r="A1280" s="1">
        <v>42755</v>
      </c>
      <c r="D1280" s="3">
        <f ca="1"/>
        <v>4.2543560027786531E-3</v>
      </c>
      <c r="E1280" s="3">
        <f ca="1"/>
        <v>3.1830620152898136E-3</v>
      </c>
      <c r="F1280" s="3">
        <f ca="1"/>
        <v>-1.87866291270269E-3</v>
      </c>
      <c r="G1280" s="19">
        <f ca="1">_xll.VoseOutput(,,"GBMAJ",1)+EXP(D1280)*$G1279</f>
        <v>41.884727127528443</v>
      </c>
      <c r="H1280" s="19">
        <f ca="1">_xll.VoseOutput(,,"GARCH",1)+EXP(E1280)*$G1279</f>
        <v>41.839880297547886</v>
      </c>
      <c r="I1280" s="19">
        <f ca="1">_xll.VoseOutput(,,"ARCH",1)+EXP(F1280)*$G1279</f>
        <v>41.628633420284409</v>
      </c>
    </row>
    <row r="1281" spans="1:9" x14ac:dyDescent="0.35">
      <c r="A1281" s="1">
        <v>42756</v>
      </c>
      <c r="D1281" s="3">
        <f ca="1"/>
        <v>2.2130888054009382E-2</v>
      </c>
      <c r="E1281" s="3">
        <f ca="1"/>
        <v>-2.4789139500503148E-2</v>
      </c>
      <c r="F1281" s="3">
        <f ca="1"/>
        <v>-2.73885962246385E-2</v>
      </c>
      <c r="G1281" s="19">
        <f ca="1">_xll.VoseOutput(,,"GBMAJ",1)+EXP(D1281)*$G1280</f>
        <v>42.822006492664393</v>
      </c>
      <c r="H1281" s="19">
        <f ca="1">_xll.VoseOutput(,,"GARCH",1)+EXP(E1281)*$G1280</f>
        <v>40.859204214009893</v>
      </c>
      <c r="I1281" s="19">
        <f ca="1">_xll.VoseOutput(,,"ARCH",1)+EXP(F1281)*$G1280</f>
        <v>40.753130407737395</v>
      </c>
    </row>
    <row r="1282" spans="1:9" x14ac:dyDescent="0.35">
      <c r="A1282" s="1">
        <v>42757</v>
      </c>
      <c r="D1282" s="3">
        <f ca="1"/>
        <v>-3.4319651815609559E-3</v>
      </c>
      <c r="E1282" s="3">
        <f ca="1"/>
        <v>2.3999224837212726E-2</v>
      </c>
      <c r="F1282" s="3">
        <f ca="1"/>
        <v>2.9894904073916899E-3</v>
      </c>
      <c r="G1282" s="19">
        <f ca="1">_xll.VoseOutput(,,"GBMAJ",1)+EXP(D1282)*$G1281</f>
        <v>42.675294756164938</v>
      </c>
      <c r="H1282" s="19">
        <f ca="1">_xll.VoseOutput(,,"GARCH",1)+EXP(E1282)*$G1281</f>
        <v>43.862132642779294</v>
      </c>
      <c r="I1282" s="19">
        <f ca="1">_xll.VoseOutput(,,"ARCH",1)+EXP(F1282)*$G1281</f>
        <v>42.950214012391569</v>
      </c>
    </row>
    <row r="1283" spans="1:9" x14ac:dyDescent="0.35">
      <c r="A1283" s="1">
        <v>42758</v>
      </c>
      <c r="D1283" s="3">
        <f ca="1"/>
        <v>-4.557490347287807E-4</v>
      </c>
      <c r="E1283" s="3">
        <f ca="1"/>
        <v>-2.2067191056527449E-2</v>
      </c>
      <c r="F1283" s="3">
        <f ca="1"/>
        <v>-1.7603720107925561E-2</v>
      </c>
      <c r="G1283" s="19">
        <f ca="1">_xll.VoseOutput(,,"GBMAJ",1)+EXP(D1283)*$G1282</f>
        <v>42.655849963082453</v>
      </c>
      <c r="H1283" s="19">
        <f ca="1">_xll.VoseOutput(,,"GARCH",1)+EXP(E1283)*$G1282</f>
        <v>41.743885463151251</v>
      </c>
      <c r="I1283" s="19">
        <f ca="1">_xll.VoseOutput(,,"ARCH",1)+EXP(F1283)*$G1282</f>
        <v>41.930624525360585</v>
      </c>
    </row>
    <row r="1284" spans="1:9" x14ac:dyDescent="0.35">
      <c r="A1284" s="1">
        <v>42759</v>
      </c>
      <c r="D1284" s="3">
        <f ca="1"/>
        <v>-4.3566477947986071E-3</v>
      </c>
      <c r="E1284" s="3">
        <f ca="1"/>
        <v>1.7742619501425048E-2</v>
      </c>
      <c r="F1284" s="3">
        <f ca="1"/>
        <v>-5.0475548142921286E-3</v>
      </c>
      <c r="G1284" s="19">
        <f ca="1">_xll.VoseOutput(,,"GBMAJ",1)+EXP(D1284)*$G1283</f>
        <v>42.470417673291578</v>
      </c>
      <c r="H1284" s="19">
        <f ca="1">_xll.VoseOutput(,,"GARCH",1)+EXP(E1284)*$G1283</f>
        <v>43.419430405925361</v>
      </c>
      <c r="I1284" s="19">
        <f ca="1">_xll.VoseOutput(,,"ARCH",1)+EXP(F1284)*$G1283</f>
        <v>42.441084697946415</v>
      </c>
    </row>
    <row r="1285" spans="1:9" x14ac:dyDescent="0.35">
      <c r="A1285" s="1">
        <v>42760</v>
      </c>
      <c r="D1285" s="3">
        <f ca="1"/>
        <v>-1.1072257470707558E-3</v>
      </c>
      <c r="E1285" s="3">
        <f ca="1"/>
        <v>-8.9936341253606614E-3</v>
      </c>
      <c r="F1285" s="3">
        <f ca="1"/>
        <v>-6.1181126907869678E-3</v>
      </c>
      <c r="G1285" s="19">
        <f ca="1">_xll.VoseOutput(,,"GBMAJ",1)+EXP(D1285)*$G1284</f>
        <v>42.423419357029239</v>
      </c>
      <c r="H1285" s="19">
        <f ca="1">_xll.VoseOutput(,,"GARCH",1)+EXP(E1285)*$G1284</f>
        <v>42.090166757453751</v>
      </c>
      <c r="I1285" s="19">
        <f ca="1">_xll.VoseOutput(,,"ARCH",1)+EXP(F1285)*$G1284</f>
        <v>42.21137211493452</v>
      </c>
    </row>
    <row r="1286" spans="1:9" x14ac:dyDescent="0.35">
      <c r="A1286" s="1">
        <v>42761</v>
      </c>
      <c r="D1286" s="3">
        <f ca="1"/>
        <v>-7.5503973284820891E-3</v>
      </c>
      <c r="E1286" s="3">
        <f ca="1"/>
        <v>1.4365869980073581E-2</v>
      </c>
      <c r="F1286" s="3">
        <f ca="1"/>
        <v>3.4149287130779984E-2</v>
      </c>
      <c r="G1286" s="19">
        <f ca="1">_xll.VoseOutput(,,"GBMAJ",1)+EXP(D1286)*$G1285</f>
        <v>42.104311894900661</v>
      </c>
      <c r="H1286" s="19">
        <f ca="1">_xll.VoseOutput(,,"GARCH",1)+EXP(E1286)*$G1285</f>
        <v>43.037267356863865</v>
      </c>
      <c r="I1286" s="19">
        <f ca="1">_xll.VoseOutput(,,"ARCH",1)+EXP(F1286)*$G1285</f>
        <v>43.89716942489089</v>
      </c>
    </row>
    <row r="1287" spans="1:9" x14ac:dyDescent="0.35">
      <c r="A1287" s="1">
        <v>42762</v>
      </c>
      <c r="D1287" s="3">
        <f ca="1"/>
        <v>4.3045634826912038E-3</v>
      </c>
      <c r="E1287" s="3">
        <f ca="1"/>
        <v>1.3979118113734687E-2</v>
      </c>
      <c r="F1287" s="3">
        <f ca="1"/>
        <v>-2.0999241867304132E-5</v>
      </c>
      <c r="G1287" s="19">
        <f ca="1">_xll.VoseOutput(,,"GBMAJ",1)+EXP(D1287)*$G1286</f>
        <v>42.285943219673406</v>
      </c>
      <c r="H1287" s="19">
        <f ca="1">_xll.VoseOutput(,,"GARCH",1)+EXP(E1287)*$G1286</f>
        <v>42.697026203530193</v>
      </c>
      <c r="I1287" s="19">
        <f ca="1">_xll.VoseOutput(,,"ARCH",1)+EXP(F1287)*$G1286</f>
        <v>42.103427745554789</v>
      </c>
    </row>
    <row r="1288" spans="1:9" x14ac:dyDescent="0.35">
      <c r="A1288" s="1">
        <v>42763</v>
      </c>
      <c r="D1288" s="3">
        <f ca="1"/>
        <v>-9.133267452203872E-3</v>
      </c>
      <c r="E1288" s="3">
        <f ca="1"/>
        <v>-1.0161362659338435E-2</v>
      </c>
      <c r="F1288" s="3">
        <f ca="1"/>
        <v>-1.7369891357486223E-2</v>
      </c>
      <c r="G1288" s="19">
        <f ca="1">_xll.VoseOutput(,,"GBMAJ",1)+EXP(D1288)*$G1287</f>
        <v>41.901492707910798</v>
      </c>
      <c r="H1288" s="19">
        <f ca="1">_xll.VoseOutput(,,"GARCH",1)+EXP(E1288)*$G1287</f>
        <v>41.858436121013817</v>
      </c>
      <c r="I1288" s="19">
        <f ca="1">_xll.VoseOutput(,,"ARCH",1)+EXP(F1288)*$G1287</f>
        <v>41.557783317056476</v>
      </c>
    </row>
    <row r="1289" spans="1:9" x14ac:dyDescent="0.35">
      <c r="A1289" s="1">
        <v>42764</v>
      </c>
      <c r="D1289" s="3">
        <f ca="1"/>
        <v>1.3171791704237351E-2</v>
      </c>
      <c r="E1289" s="3">
        <f ca="1"/>
        <v>-1.1757009308654906E-2</v>
      </c>
      <c r="F1289" s="3">
        <f ca="1"/>
        <v>6.9042069592738214E-3</v>
      </c>
      <c r="G1289" s="19">
        <f ca="1">_xll.VoseOutput(,,"GBMAJ",1)+EXP(D1289)*$G1288</f>
        <v>42.457061326625237</v>
      </c>
      <c r="H1289" s="19">
        <f ca="1">_xll.VoseOutput(,,"GARCH",1)+EXP(E1289)*$G1288</f>
        <v>41.411741116512559</v>
      </c>
      <c r="I1289" s="19">
        <f ca="1">_xll.VoseOutput(,,"ARCH",1)+EXP(F1289)*$G1288</f>
        <v>42.191790269531772</v>
      </c>
    </row>
    <row r="1290" spans="1:9" x14ac:dyDescent="0.35">
      <c r="A1290" s="1">
        <v>42765</v>
      </c>
      <c r="D1290" s="3">
        <f ca="1"/>
        <v>-2.8658478255950554E-3</v>
      </c>
      <c r="E1290" s="3">
        <f ca="1"/>
        <v>8.5818960957048523E-3</v>
      </c>
      <c r="F1290" s="3">
        <f ca="1"/>
        <v>2.4517671548016991E-2</v>
      </c>
      <c r="G1290" s="19">
        <f ca="1">_xll.VoseOutput(,,"GBMAJ",1)+EXP(D1290)*$G1289</f>
        <v>42.335560035005713</v>
      </c>
      <c r="H1290" s="19">
        <f ca="1">_xll.VoseOutput(,,"GARCH",1)+EXP(E1290)*$G1289</f>
        <v>42.82299135634549</v>
      </c>
      <c r="I1290" s="19">
        <f ca="1">_xll.VoseOutput(,,"ARCH",1)+EXP(F1290)*$G1289</f>
        <v>43.510875356052061</v>
      </c>
    </row>
    <row r="1291" spans="1:9" x14ac:dyDescent="0.35">
      <c r="A1291" s="1">
        <v>42766</v>
      </c>
      <c r="D1291" s="3">
        <f ca="1"/>
        <v>1.2853824150823243E-2</v>
      </c>
      <c r="E1291" s="3">
        <f ca="1"/>
        <v>8.5283454430657383E-3</v>
      </c>
      <c r="F1291" s="3">
        <f ca="1"/>
        <v>1.4690396299546347E-2</v>
      </c>
      <c r="G1291" s="19">
        <f ca="1">_xll.VoseOutput(,,"GBMAJ",1)+EXP(D1291)*$G1290</f>
        <v>42.883246269554483</v>
      </c>
      <c r="H1291" s="19">
        <f ca="1">_xll.VoseOutput(,,"GARCH",1)+EXP(E1291)*$G1290</f>
        <v>42.698156290859359</v>
      </c>
      <c r="I1291" s="19">
        <f ca="1">_xll.VoseOutput(,,"ARCH",1)+EXP(F1291)*$G1290</f>
        <v>42.962076812131535</v>
      </c>
    </row>
    <row r="1292" spans="1:9" x14ac:dyDescent="0.35">
      <c r="A1292" s="1">
        <v>42767</v>
      </c>
      <c r="D1292" s="3">
        <f ca="1"/>
        <v>-8.9189479932294952E-3</v>
      </c>
      <c r="E1292" s="3">
        <f ca="1"/>
        <v>4.9366956247248756E-3</v>
      </c>
      <c r="F1292" s="3">
        <f ca="1"/>
        <v>-9.9676057869569866E-3</v>
      </c>
      <c r="G1292" s="19">
        <f ca="1">_xll.VoseOutput(,,"GBMAJ",1)+EXP(D1292)*$G1291</f>
        <v>42.502473397146979</v>
      </c>
      <c r="H1292" s="19">
        <f ca="1">_xll.VoseOutput(,,"GARCH",1)+EXP(E1292)*$G1291</f>
        <v>43.095471217763659</v>
      </c>
      <c r="I1292" s="19">
        <f ca="1">_xll.VoseOutput(,,"ARCH",1)+EXP(F1292)*$G1291</f>
        <v>42.457926208626894</v>
      </c>
    </row>
    <row r="1293" spans="1:9" x14ac:dyDescent="0.35">
      <c r="A1293" s="1">
        <v>42768</v>
      </c>
      <c r="D1293" s="3">
        <f ca="1"/>
        <v>6.183138155862189E-4</v>
      </c>
      <c r="E1293" s="3">
        <f ca="1"/>
        <v>2.7740657461675648E-3</v>
      </c>
      <c r="F1293" s="3">
        <f ca="1"/>
        <v>8.9865864229316857E-3</v>
      </c>
      <c r="G1293" s="19">
        <f ca="1">_xll.VoseOutput(,,"GBMAJ",1)+EXP(D1293)*$G1292</f>
        <v>42.52876138992206</v>
      </c>
      <c r="H1293" s="19">
        <f ca="1">_xll.VoseOutput(,,"GARCH",1)+EXP(E1293)*$G1292</f>
        <v>42.620541741684889</v>
      </c>
      <c r="I1293" s="19">
        <f ca="1">_xll.VoseOutput(,,"ARCH",1)+EXP(F1293)*$G1292</f>
        <v>42.886146923089406</v>
      </c>
    </row>
    <row r="1294" spans="1:9" x14ac:dyDescent="0.35">
      <c r="A1294" s="1">
        <v>42769</v>
      </c>
      <c r="D1294" s="3">
        <f ca="1"/>
        <v>-6.8013669935773902E-3</v>
      </c>
      <c r="E1294" s="3">
        <f ca="1"/>
        <v>8.7505820835981109E-3</v>
      </c>
      <c r="F1294" s="3">
        <f ca="1"/>
        <v>1.6374702270327085E-2</v>
      </c>
      <c r="G1294" s="19">
        <f ca="1">_xll.VoseOutput(,,"GBMAJ",1)+EXP(D1294)*$G1293</f>
        <v>42.240489109966923</v>
      </c>
      <c r="H1294" s="19">
        <f ca="1">_xll.VoseOutput(,,"GARCH",1)+EXP(E1294)*$G1293</f>
        <v>42.902545837988612</v>
      </c>
      <c r="I1294" s="19">
        <f ca="1">_xll.VoseOutput(,,"ARCH",1)+EXP(F1294)*$G1293</f>
        <v>43.230890081284514</v>
      </c>
    </row>
    <row r="1295" spans="1:9" x14ac:dyDescent="0.35">
      <c r="A1295" s="1">
        <v>42770</v>
      </c>
      <c r="D1295" s="3">
        <f ca="1"/>
        <v>-3.7638016092786206E-2</v>
      </c>
      <c r="E1295" s="3">
        <f ca="1"/>
        <v>2.4752107231792958E-3</v>
      </c>
      <c r="F1295" s="3">
        <f ca="1"/>
        <v>-5.9554193662386193E-3</v>
      </c>
      <c r="G1295" s="19">
        <f ca="1">_xll.VoseOutput(,,"GBMAJ",1)+EXP(D1295)*$G1294</f>
        <v>40.680188404394997</v>
      </c>
      <c r="H1295" s="19">
        <f ca="1">_xll.VoseOutput(,,"GARCH",1)+EXP(E1295)*$G1294</f>
        <v>42.345172725120825</v>
      </c>
      <c r="I1295" s="19">
        <f ca="1">_xll.VoseOutput(,,"ARCH",1)+EXP(F1295)*$G1294</f>
        <v>41.98967687041285</v>
      </c>
    </row>
    <row r="1296" spans="1:9" x14ac:dyDescent="0.35">
      <c r="A1296" s="1">
        <v>42771</v>
      </c>
      <c r="D1296" s="3">
        <f ca="1"/>
        <v>-1.0228795644458957E-2</v>
      </c>
      <c r="E1296" s="3">
        <f ca="1"/>
        <v>2.8213276096329676E-2</v>
      </c>
      <c r="F1296" s="3">
        <f ca="1"/>
        <v>-2.6924111640197822E-3</v>
      </c>
      <c r="G1296" s="19">
        <f ca="1">_xll.VoseOutput(,,"GBMAJ",1)+EXP(D1296)*$G1295</f>
        <v>40.266199981484661</v>
      </c>
      <c r="H1296" s="19">
        <f ca="1">_xll.VoseOutput(,,"GARCH",1)+EXP(E1296)*$G1295</f>
        <v>41.844253623986347</v>
      </c>
      <c r="I1296" s="19">
        <f ca="1">_xll.VoseOutput(,,"ARCH",1)+EXP(F1296)*$G1295</f>
        <v>40.570807925667232</v>
      </c>
    </row>
    <row r="1297" spans="1:9" x14ac:dyDescent="0.35">
      <c r="A1297" s="1">
        <v>42772</v>
      </c>
      <c r="D1297" s="3">
        <f ca="1"/>
        <v>-1.8338444683703686E-2</v>
      </c>
      <c r="E1297" s="3">
        <f ca="1"/>
        <v>-1.9086068639362106E-2</v>
      </c>
      <c r="F1297" s="3">
        <f ca="1"/>
        <v>-7.9752184848705474E-3</v>
      </c>
      <c r="G1297" s="19">
        <f ca="1">_xll.VoseOutput(,,"GBMAJ",1)+EXP(D1297)*$G1296</f>
        <v>39.534510033725205</v>
      </c>
      <c r="H1297" s="19">
        <f ca="1">_xll.VoseOutput(,,"GARCH",1)+EXP(E1297)*$G1296</f>
        <v>39.504964132936593</v>
      </c>
      <c r="I1297" s="19">
        <f ca="1">_xll.VoseOutput(,,"ARCH",1)+EXP(F1297)*$G1296</f>
        <v>39.946345389540987</v>
      </c>
    </row>
    <row r="1298" spans="1:9" x14ac:dyDescent="0.35">
      <c r="A1298" s="1">
        <v>42773</v>
      </c>
      <c r="D1298" s="3">
        <f ca="1"/>
        <v>-1.2738884728437039E-2</v>
      </c>
      <c r="E1298" s="3">
        <f ca="1"/>
        <v>2.9035279984012948E-2</v>
      </c>
      <c r="F1298" s="3">
        <f ca="1"/>
        <v>-4.8413061395920602E-3</v>
      </c>
      <c r="G1298" s="19">
        <f ca="1">_xll.VoseOutput(,,"GBMAJ",1)+EXP(D1298)*$G1297</f>
        <v>39.034078703572362</v>
      </c>
      <c r="H1298" s="19">
        <f ca="1">_xll.VoseOutput(,,"GARCH",1)+EXP(E1298)*$G1297</f>
        <v>40.69923280219475</v>
      </c>
      <c r="I1298" s="19">
        <f ca="1">_xll.VoseOutput(,,"ARCH",1)+EXP(F1298)*$G1297</f>
        <v>39.343573930571189</v>
      </c>
    </row>
    <row r="1299" spans="1:9" x14ac:dyDescent="0.35">
      <c r="A1299" s="1">
        <v>42774</v>
      </c>
      <c r="D1299" s="3">
        <f ca="1"/>
        <v>-1.194332958125377E-3</v>
      </c>
      <c r="E1299" s="3">
        <f ca="1"/>
        <v>-7.9996802128819364E-3</v>
      </c>
      <c r="F1299" s="3">
        <f ca="1"/>
        <v>1.350636916030796E-3</v>
      </c>
      <c r="G1299" s="19">
        <f ca="1">_xll.VoseOutput(,,"GBMAJ",1)+EXP(D1299)*$G1298</f>
        <v>38.987486845520792</v>
      </c>
      <c r="H1299" s="19">
        <f ca="1">_xll.VoseOutput(,,"GARCH",1)+EXP(E1299)*$G1298</f>
        <v>38.72306422334055</v>
      </c>
      <c r="I1299" s="19">
        <f ca="1">_xll.VoseOutput(,,"ARCH",1)+EXP(F1299)*$G1298</f>
        <v>39.086835190662214</v>
      </c>
    </row>
    <row r="1300" spans="1:9" x14ac:dyDescent="0.35">
      <c r="A1300" s="1">
        <v>42775</v>
      </c>
      <c r="D1300" s="3">
        <f ca="1"/>
        <v>-4.510122106148623E-3</v>
      </c>
      <c r="E1300" s="3">
        <f ca="1"/>
        <v>-9.8172098729142846E-3</v>
      </c>
      <c r="F1300" s="3">
        <f ca="1"/>
        <v>-7.8238269712057919E-3</v>
      </c>
      <c r="G1300" s="19">
        <f ca="1">_xll.VoseOutput(,,"GBMAJ",1)+EXP(D1300)*$G1299</f>
        <v>38.812044449941283</v>
      </c>
      <c r="H1300" s="19">
        <f ca="1">_xll.VoseOutput(,,"GARCH",1)+EXP(E1300)*$G1299</f>
        <v>38.606611132133729</v>
      </c>
      <c r="I1300" s="19">
        <f ca="1">_xll.VoseOutput(,,"ARCH",1)+EXP(F1300)*$G1299</f>
        <v>38.683645644789081</v>
      </c>
    </row>
    <row r="1301" spans="1:9" x14ac:dyDescent="0.35">
      <c r="A1301" s="1">
        <v>42776</v>
      </c>
      <c r="D1301" s="3">
        <f ca="1"/>
        <v>-2.032710845500274E-3</v>
      </c>
      <c r="E1301" s="3">
        <f ca="1"/>
        <v>-3.241761603127169E-3</v>
      </c>
      <c r="F1301" s="3">
        <f ca="1"/>
        <v>-1.7505360097669721E-2</v>
      </c>
      <c r="G1301" s="19">
        <f ca="1">_xll.VoseOutput(,,"GBMAJ",1)+EXP(D1301)*$G1300</f>
        <v>38.733230915952056</v>
      </c>
      <c r="H1301" s="19">
        <f ca="1">_xll.VoseOutput(,,"GARCH",1)+EXP(E1301)*$G1300</f>
        <v>38.686428772552553</v>
      </c>
      <c r="I1301" s="19">
        <f ca="1">_xll.VoseOutput(,,"ARCH",1)+EXP(F1301)*$G1300</f>
        <v>38.138537822631413</v>
      </c>
    </row>
    <row r="1302" spans="1:9" x14ac:dyDescent="0.35">
      <c r="A1302" s="1">
        <v>42777</v>
      </c>
      <c r="D1302" s="3">
        <f ca="1"/>
        <v>9.2396679228904099E-3</v>
      </c>
      <c r="E1302" s="3">
        <f ca="1"/>
        <v>-1.4664432171667735E-2</v>
      </c>
      <c r="F1302" s="3">
        <f ca="1"/>
        <v>2.421959668861455E-2</v>
      </c>
      <c r="G1302" s="19">
        <f ca="1">_xll.VoseOutput(,,"GBMAJ",1)+EXP(D1302)*$G1301</f>
        <v>39.09277156743601</v>
      </c>
      <c r="H1302" s="19">
        <f ca="1">_xll.VoseOutput(,,"GARCH",1)+EXP(E1302)*$G1301</f>
        <v>38.169374500011124</v>
      </c>
      <c r="I1302" s="19">
        <f ca="1">_xll.VoseOutput(,,"ARCH",1)+EXP(F1302)*$G1301</f>
        <v>39.682786659641195</v>
      </c>
    </row>
    <row r="1303" spans="1:9" x14ac:dyDescent="0.35">
      <c r="A1303" s="1">
        <v>42778</v>
      </c>
      <c r="D1303" s="3">
        <f ca="1"/>
        <v>3.6688626285442311E-2</v>
      </c>
      <c r="E1303" s="3">
        <f ca="1"/>
        <v>-5.8379445223038662E-3</v>
      </c>
      <c r="F1303" s="3">
        <f ca="1"/>
        <v>3.4648413514458162E-3</v>
      </c>
      <c r="G1303" s="19">
        <f ca="1">_xll.VoseOutput(,,"GBMAJ",1)+EXP(D1303)*$G1302</f>
        <v>40.553666908728523</v>
      </c>
      <c r="H1303" s="19">
        <f ca="1">_xll.VoseOutput(,,"GARCH",1)+EXP(E1303)*$G1302</f>
        <v>38.865215013361926</v>
      </c>
      <c r="I1303" s="19">
        <f ca="1">_xll.VoseOutput(,,"ARCH",1)+EXP(F1303)*$G1302</f>
        <v>39.228456746972803</v>
      </c>
    </row>
    <row r="1304" spans="1:9" x14ac:dyDescent="0.35">
      <c r="A1304" s="1">
        <v>42779</v>
      </c>
      <c r="D1304" s="3">
        <f ca="1"/>
        <v>1.0818117247394024E-2</v>
      </c>
      <c r="E1304" s="3">
        <f ca="1"/>
        <v>4.1956051868677108E-6</v>
      </c>
      <c r="F1304" s="3">
        <f ca="1"/>
        <v>2.2955841934010839E-2</v>
      </c>
      <c r="G1304" s="19">
        <f ca="1">_xll.VoseOutput(,,"GBMAJ",1)+EXP(D1304)*$G1303</f>
        <v>40.994762844091198</v>
      </c>
      <c r="H1304" s="19">
        <f ca="1">_xll.VoseOutput(,,"GARCH",1)+EXP(E1304)*$G1303</f>
        <v>40.55383705626069</v>
      </c>
      <c r="I1304" s="19">
        <f ca="1">_xll.VoseOutput(,,"ARCH",1)+EXP(F1304)*$G1303</f>
        <v>41.495378007547608</v>
      </c>
    </row>
    <row r="1305" spans="1:9" x14ac:dyDescent="0.35">
      <c r="A1305" s="1">
        <v>42780</v>
      </c>
      <c r="D1305" s="3">
        <f ca="1"/>
        <v>-1.5024588714112247E-2</v>
      </c>
      <c r="E1305" s="3">
        <f ca="1"/>
        <v>1.7725771887963038E-2</v>
      </c>
      <c r="F1305" s="3">
        <f ca="1"/>
        <v>-1.4866540287102438E-3</v>
      </c>
      <c r="G1305" s="19">
        <f ca="1">_xll.VoseOutput(,,"GBMAJ",1)+EXP(D1305)*$G1304</f>
        <v>40.383437349906266</v>
      </c>
      <c r="H1305" s="19">
        <f ca="1">_xll.VoseOutput(,,"GARCH",1)+EXP(E1305)*$G1304</f>
        <v>41.727905219931174</v>
      </c>
      <c r="I1305" s="19">
        <f ca="1">_xll.VoseOutput(,,"ARCH",1)+EXP(F1305)*$G1304</f>
        <v>40.933863094398539</v>
      </c>
    </row>
    <row r="1306" spans="1:9" x14ac:dyDescent="0.35">
      <c r="A1306" s="1">
        <v>42781</v>
      </c>
      <c r="D1306" s="3">
        <f ca="1"/>
        <v>-2.5838269834762326E-2</v>
      </c>
      <c r="E1306" s="3">
        <f ca="1"/>
        <v>2.170392875102547E-3</v>
      </c>
      <c r="F1306" s="3">
        <f ca="1"/>
        <v>1.691342432903073E-3</v>
      </c>
      <c r="G1306" s="19">
        <f ca="1">_xll.VoseOutput(,,"GBMAJ",1)+EXP(D1306)*$G1305</f>
        <v>39.353364160470299</v>
      </c>
      <c r="H1306" s="19">
        <f ca="1">_xll.VoseOutput(,,"GARCH",1)+EXP(E1306)*$G1305</f>
        <v>40.471180458668108</v>
      </c>
      <c r="I1306" s="19">
        <f ca="1">_xll.VoseOutput(,,"ARCH",1)+EXP(F1306)*$G1305</f>
        <v>40.451797364883561</v>
      </c>
    </row>
    <row r="1307" spans="1:9" x14ac:dyDescent="0.35">
      <c r="A1307" s="1">
        <v>42782</v>
      </c>
      <c r="D1307" s="3">
        <f ca="1"/>
        <v>1.1994678331204406E-2</v>
      </c>
      <c r="E1307" s="3">
        <f ca="1"/>
        <v>-8.0724453345268985E-3</v>
      </c>
      <c r="F1307" s="3">
        <f ca="1"/>
        <v>1.5971614606209286E-2</v>
      </c>
      <c r="G1307" s="19">
        <f ca="1">_xll.VoseOutput(,,"GBMAJ",1)+EXP(D1307)*$G1306</f>
        <v>39.828237387215395</v>
      </c>
      <c r="H1307" s="19">
        <f ca="1">_xll.VoseOutput(,,"GARCH",1)+EXP(E1307)*$G1306</f>
        <v>39.036965054957342</v>
      </c>
      <c r="I1307" s="19">
        <f ca="1">_xll.VoseOutput(,,"ARCH",1)+EXP(F1307)*$G1306</f>
        <v>39.986947129335753</v>
      </c>
    </row>
    <row r="1308" spans="1:9" x14ac:dyDescent="0.35">
      <c r="A1308" s="1">
        <v>42783</v>
      </c>
      <c r="D1308" s="3">
        <f ca="1"/>
        <v>2.2687785761301982E-3</v>
      </c>
      <c r="E1308" s="3">
        <f ca="1"/>
        <v>-9.5482413494143974E-3</v>
      </c>
      <c r="F1308" s="3">
        <f ca="1"/>
        <v>8.0494811856998173E-3</v>
      </c>
      <c r="G1308" s="19">
        <f ca="1">_xll.VoseOutput(,,"GBMAJ",1)+EXP(D1308)*$G1307</f>
        <v>39.91870142155183</v>
      </c>
      <c r="H1308" s="19">
        <f ca="1">_xll.VoseOutput(,,"GARCH",1)+EXP(E1308)*$G1307</f>
        <v>39.449757548007739</v>
      </c>
      <c r="I1308" s="19">
        <f ca="1">_xll.VoseOutput(,,"ARCH",1)+EXP(F1308)*$G1307</f>
        <v>40.150127822173914</v>
      </c>
    </row>
    <row r="1309" spans="1:9" x14ac:dyDescent="0.35">
      <c r="A1309" s="1">
        <v>42784</v>
      </c>
      <c r="D1309" s="3">
        <f ca="1"/>
        <v>2.1794676551730729E-3</v>
      </c>
      <c r="E1309" s="3">
        <f ca="1"/>
        <v>-9.984044142184673E-4</v>
      </c>
      <c r="F1309" s="3">
        <f ca="1"/>
        <v>-1.8389632444985936E-3</v>
      </c>
      <c r="G1309" s="19">
        <f ca="1">_xll.VoseOutput(,,"GBMAJ",1)+EXP(D1309)*$G1308</f>
        <v>40.005797817549364</v>
      </c>
      <c r="H1309" s="19">
        <f ca="1">_xll.VoseOutput(,,"GARCH",1)+EXP(E1309)*$G1308</f>
        <v>39.878866302930831</v>
      </c>
      <c r="I1309" s="19">
        <f ca="1">_xll.VoseOutput(,,"ARCH",1)+EXP(F1309)*$G1308</f>
        <v>39.845359853762005</v>
      </c>
    </row>
    <row r="1310" spans="1:9" x14ac:dyDescent="0.35">
      <c r="A1310" s="1">
        <v>42785</v>
      </c>
      <c r="D1310" s="3">
        <f ca="1"/>
        <v>6.0515699151322017E-2</v>
      </c>
      <c r="E1310" s="3">
        <f ca="1"/>
        <v>-1.2336345816521673E-2</v>
      </c>
      <c r="F1310" s="3">
        <f ca="1"/>
        <v>4.5495742340469145E-3</v>
      </c>
      <c r="G1310" s="19">
        <f ca="1">_xll.VoseOutput(,,"GBMAJ",1)+EXP(D1310)*$G1309</f>
        <v>42.501530549036062</v>
      </c>
      <c r="H1310" s="19">
        <f ca="1">_xll.VoseOutput(,,"GARCH",1)+EXP(E1310)*$G1309</f>
        <v>39.515304131356601</v>
      </c>
      <c r="I1310" s="19">
        <f ca="1">_xll.VoseOutput(,,"ARCH",1)+EXP(F1310)*$G1309</f>
        <v>40.188221825635594</v>
      </c>
    </row>
    <row r="1311" spans="1:9" x14ac:dyDescent="0.35">
      <c r="A1311" s="1">
        <v>42786</v>
      </c>
      <c r="D1311" s="3">
        <f ca="1"/>
        <v>1.3753645547519823E-2</v>
      </c>
      <c r="E1311" s="3">
        <f ca="1"/>
        <v>-1.0097834931865879E-3</v>
      </c>
      <c r="F1311" s="3">
        <f ca="1"/>
        <v>1.4876994706997637E-2</v>
      </c>
      <c r="G1311" s="19">
        <f ca="1">_xll.VoseOutput(,,"GBMAJ",1)+EXP(D1311)*$G1310</f>
        <v>43.090119881725762</v>
      </c>
      <c r="H1311" s="19">
        <f ca="1">_xll.VoseOutput(,,"GARCH",1)+EXP(E1311)*$G1310</f>
        <v>42.458634866373551</v>
      </c>
      <c r="I1311" s="19">
        <f ca="1">_xll.VoseOutput(,,"ARCH",1)+EXP(F1311)*$G1310</f>
        <v>43.13855232985852</v>
      </c>
    </row>
    <row r="1312" spans="1:9" x14ac:dyDescent="0.35">
      <c r="A1312" s="1">
        <v>42787</v>
      </c>
      <c r="D1312" s="3">
        <f ca="1"/>
        <v>7.9119876782865958E-3</v>
      </c>
      <c r="E1312" s="3">
        <f ca="1"/>
        <v>-9.2924754472937608E-3</v>
      </c>
      <c r="F1312" s="3">
        <f ca="1"/>
        <v>2.7861973460841703E-2</v>
      </c>
      <c r="G1312" s="19">
        <f ca="1">_xll.VoseOutput(,,"GBMAJ",1)+EXP(D1312)*$G1311</f>
        <v>43.432400654363711</v>
      </c>
      <c r="H1312" s="19">
        <f ca="1">_xll.VoseOutput(,,"GARCH",1)+EXP(E1312)*$G1311</f>
        <v>42.691560669515617</v>
      </c>
      <c r="I1312" s="19">
        <f ca="1">_xll.VoseOutput(,,"ARCH",1)+EXP(F1312)*$G1311</f>
        <v>44.307577283939168</v>
      </c>
    </row>
    <row r="1313" spans="1:9" x14ac:dyDescent="0.35">
      <c r="A1313" s="1">
        <v>42788</v>
      </c>
      <c r="D1313" s="3">
        <f ca="1"/>
        <v>-7.0059761617412702E-3</v>
      </c>
      <c r="E1313" s="3">
        <f ca="1"/>
        <v>-7.4458100673757263E-3</v>
      </c>
      <c r="F1313" s="3">
        <f ca="1"/>
        <v>7.9174690591447556E-4</v>
      </c>
      <c r="G1313" s="19">
        <f ca="1">_xll.VoseOutput(,,"GBMAJ",1)+EXP(D1313)*$G1312</f>
        <v>43.129177717340617</v>
      </c>
      <c r="H1313" s="19">
        <f ca="1">_xll.VoseOutput(,,"GARCH",1)+EXP(E1313)*$G1312</f>
        <v>43.110212213799898</v>
      </c>
      <c r="I1313" s="19">
        <f ca="1">_xll.VoseOutput(,,"ARCH",1)+EXP(F1313)*$G1312</f>
        <v>43.466801739877681</v>
      </c>
    </row>
    <row r="1314" spans="1:9" x14ac:dyDescent="0.35">
      <c r="A1314" s="1">
        <v>42789</v>
      </c>
      <c r="D1314" s="3">
        <f ca="1"/>
        <v>4.8356072316345061E-2</v>
      </c>
      <c r="E1314" s="3">
        <f ca="1"/>
        <v>2.2037975259056573E-2</v>
      </c>
      <c r="F1314" s="3">
        <f ca="1"/>
        <v>-1.7973440435020641E-2</v>
      </c>
      <c r="G1314" s="19">
        <f ca="1">_xll.VoseOutput(,,"GBMAJ",1)+EXP(D1314)*$G1313</f>
        <v>45.265982743395178</v>
      </c>
      <c r="H1314" s="19">
        <f ca="1">_xll.VoseOutput(,,"GARCH",1)+EXP(E1314)*$G1313</f>
        <v>44.090208156157665</v>
      </c>
      <c r="I1314" s="19">
        <f ca="1">_xll.VoseOutput(,,"ARCH",1)+EXP(F1314)*$G1313</f>
        <v>42.36092278436837</v>
      </c>
    </row>
    <row r="1315" spans="1:9" x14ac:dyDescent="0.35">
      <c r="A1315" s="1">
        <v>42790</v>
      </c>
      <c r="D1315" s="3">
        <f ca="1"/>
        <v>-1.3149672535500784E-2</v>
      </c>
      <c r="E1315" s="3">
        <f ca="1"/>
        <v>-1.9743092399771806E-2</v>
      </c>
      <c r="F1315" s="3">
        <f ca="1"/>
        <v>-1.7009135865713562E-3</v>
      </c>
      <c r="G1315" s="19">
        <f ca="1">_xll.VoseOutput(,,"GBMAJ",1)+EXP(D1315)*$G1314</f>
        <v>44.674646354092346</v>
      </c>
      <c r="H1315" s="19">
        <f ca="1">_xll.VoseOutput(,,"GARCH",1)+EXP(E1315)*$G1314</f>
        <v>44.381056597265356</v>
      </c>
      <c r="I1315" s="19">
        <f ca="1">_xll.VoseOutput(,,"ARCH",1)+EXP(F1315)*$G1314</f>
        <v>45.189054660894548</v>
      </c>
    </row>
    <row r="1316" spans="1:9" x14ac:dyDescent="0.35">
      <c r="A1316" s="1">
        <v>42791</v>
      </c>
      <c r="D1316" s="3">
        <f ca="1"/>
        <v>7.7715108235675671E-3</v>
      </c>
      <c r="E1316" s="3">
        <f ca="1"/>
        <v>-9.7881418027935228E-3</v>
      </c>
      <c r="F1316" s="3">
        <f ca="1"/>
        <v>-8.5627646726230012E-3</v>
      </c>
      <c r="G1316" s="19">
        <f ca="1">_xll.VoseOutput(,,"GBMAJ",1)+EXP(D1316)*$G1315</f>
        <v>45.023188446873846</v>
      </c>
      <c r="H1316" s="19">
        <f ca="1">_xll.VoseOutput(,,"GARCH",1)+EXP(E1316)*$G1315</f>
        <v>44.23949770315032</v>
      </c>
      <c r="I1316" s="19">
        <f ca="1">_xll.VoseOutput(,,"ARCH",1)+EXP(F1316)*$G1315</f>
        <v>44.293740999345886</v>
      </c>
    </row>
    <row r="1317" spans="1:9" x14ac:dyDescent="0.35">
      <c r="A1317" s="1">
        <v>42792</v>
      </c>
      <c r="D1317" s="3">
        <f ca="1"/>
        <v>1.1596962880473231E-2</v>
      </c>
      <c r="E1317" s="3">
        <f ca="1"/>
        <v>2.341591169636742E-2</v>
      </c>
      <c r="F1317" s="3">
        <f ca="1"/>
        <v>-8.9889997523755986E-3</v>
      </c>
      <c r="G1317" s="19">
        <f ca="1">_xll.VoseOutput(,,"GBMAJ",1)+EXP(D1317)*$G1316</f>
        <v>45.548360003751036</v>
      </c>
      <c r="H1317" s="19">
        <f ca="1">_xll.VoseOutput(,,"GARCH",1)+EXP(E1317)*$G1316</f>
        <v>46.089887578922905</v>
      </c>
      <c r="I1317" s="19">
        <f ca="1">_xll.VoseOutput(,,"ARCH",1)+EXP(F1317)*$G1316</f>
        <v>44.620288563476407</v>
      </c>
    </row>
    <row r="1318" spans="1:9" x14ac:dyDescent="0.35">
      <c r="A1318" s="1">
        <v>42793</v>
      </c>
      <c r="D1318" s="3">
        <f ca="1"/>
        <v>-5.7318730951897365E-3</v>
      </c>
      <c r="E1318" s="3">
        <f ca="1"/>
        <v>-6.3100480621486009E-3</v>
      </c>
      <c r="F1318" s="3">
        <f ca="1"/>
        <v>5.8955589286830076E-3</v>
      </c>
      <c r="G1318" s="19">
        <f ca="1">_xll.VoseOutput(,,"GBMAJ",1)+EXP(D1318)*$G1317</f>
        <v>45.288029388290283</v>
      </c>
      <c r="H1318" s="19">
        <f ca="1">_xll.VoseOutput(,,"GARCH",1)+EXP(E1318)*$G1317</f>
        <v>45.261852551520157</v>
      </c>
      <c r="I1318" s="19">
        <f ca="1">_xll.VoseOutput(,,"ARCH",1)+EXP(F1318)*$G1317</f>
        <v>45.817686178330483</v>
      </c>
    </row>
    <row r="1319" spans="1:9" x14ac:dyDescent="0.35">
      <c r="A1319" s="1">
        <v>42794</v>
      </c>
      <c r="D1319" s="3">
        <f ca="1"/>
        <v>1.7121009735113577E-2</v>
      </c>
      <c r="E1319" s="3">
        <f ca="1"/>
        <v>-1.9422137299298259E-2</v>
      </c>
      <c r="F1319" s="3">
        <f ca="1"/>
        <v>8.4688864042520261E-3</v>
      </c>
      <c r="G1319" s="19">
        <f ca="1">_xll.VoseOutput(,,"GBMAJ",1)+EXP(D1319)*$G1318</f>
        <v>46.070081840731</v>
      </c>
      <c r="H1319" s="19">
        <f ca="1">_xll.VoseOutput(,,"GARCH",1)+EXP(E1319)*$G1318</f>
        <v>44.416925793235833</v>
      </c>
      <c r="I1319" s="19">
        <f ca="1">_xll.VoseOutput(,,"ARCH",1)+EXP(F1319)*$G1318</f>
        <v>45.673197233935362</v>
      </c>
    </row>
    <row r="1320" spans="1:9" x14ac:dyDescent="0.35">
      <c r="A1320" s="1">
        <v>42795</v>
      </c>
      <c r="D1320" s="3">
        <f ca="1"/>
        <v>-1.7887351219738494E-2</v>
      </c>
      <c r="E1320" s="3">
        <f ca="1"/>
        <v>1.8545139520652006E-2</v>
      </c>
      <c r="F1320" s="3">
        <f ca="1"/>
        <v>1.3692884294541654E-2</v>
      </c>
      <c r="G1320" s="19">
        <f ca="1">_xll.VoseOutput(,,"GBMAJ",1)+EXP(D1320)*$G1319</f>
        <v>45.253336587577188</v>
      </c>
      <c r="H1320" s="19">
        <f ca="1">_xll.VoseOutput(,,"GARCH",1)+EXP(E1320)*$G1319</f>
        <v>46.932429399191236</v>
      </c>
      <c r="I1320" s="19">
        <f ca="1">_xll.VoseOutput(,,"ARCH",1)+EXP(F1320)*$G1319</f>
        <v>46.705252878322639</v>
      </c>
    </row>
    <row r="1321" spans="1:9" x14ac:dyDescent="0.35">
      <c r="A1321" s="1">
        <v>42796</v>
      </c>
      <c r="D1321" s="3">
        <f ca="1"/>
        <v>6.6925195142083426E-3</v>
      </c>
      <c r="E1321" s="3">
        <f ca="1"/>
        <v>-7.8536521765354642E-3</v>
      </c>
      <c r="F1321" s="3">
        <f ca="1"/>
        <v>-2.5948869929910416E-3</v>
      </c>
      <c r="G1321" s="19">
        <f ca="1">_xll.VoseOutput(,,"GBMAJ",1)+EXP(D1321)*$G1320</f>
        <v>45.557211134734665</v>
      </c>
      <c r="H1321" s="19">
        <f ca="1">_xll.VoseOutput(,,"GARCH",1)+EXP(E1321)*$G1320</f>
        <v>44.899324585371957</v>
      </c>
      <c r="I1321" s="19">
        <f ca="1">_xll.VoseOutput(,,"ARCH",1)+EXP(F1321)*$G1320</f>
        <v>45.136061516660064</v>
      </c>
    </row>
    <row r="1322" spans="1:9" x14ac:dyDescent="0.35">
      <c r="A1322" s="1">
        <v>42797</v>
      </c>
      <c r="D1322" s="3">
        <f ca="1"/>
        <v>1.5360979519169524E-2</v>
      </c>
      <c r="E1322" s="3">
        <f ca="1"/>
        <v>-1.7004972935560893E-2</v>
      </c>
      <c r="F1322" s="3">
        <f ca="1"/>
        <v>3.221038577142537E-4</v>
      </c>
      <c r="G1322" s="19">
        <f ca="1">_xll.VoseOutput(,,"GBMAJ",1)+EXP(D1322)*$G1321</f>
        <v>46.26241698158595</v>
      </c>
      <c r="H1322" s="19">
        <f ca="1">_xll.VoseOutput(,,"GARCH",1)+EXP(E1322)*$G1321</f>
        <v>44.789061683022169</v>
      </c>
      <c r="I1322" s="19">
        <f ca="1">_xll.VoseOutput(,,"ARCH",1)+EXP(F1322)*$G1321</f>
        <v>45.571887651742351</v>
      </c>
    </row>
    <row r="1323" spans="1:9" x14ac:dyDescent="0.35">
      <c r="A1323" s="1">
        <v>42798</v>
      </c>
      <c r="D1323" s="3">
        <f ca="1"/>
        <v>-1.9338117404546235E-2</v>
      </c>
      <c r="E1323" s="3">
        <f ca="1"/>
        <v>-1.5506790040954971E-4</v>
      </c>
      <c r="F1323" s="3">
        <f ca="1"/>
        <v>8.5271314808712858E-3</v>
      </c>
      <c r="G1323" s="19">
        <f ca="1">_xll.VoseOutput(,,"GBMAJ",1)+EXP(D1323)*$G1322</f>
        <v>45.376383650652492</v>
      </c>
      <c r="H1323" s="19">
        <f ca="1">_xll.VoseOutput(,,"GARCH",1)+EXP(E1323)*$G1322</f>
        <v>46.255243721902275</v>
      </c>
      <c r="I1323" s="19">
        <f ca="1">_xll.VoseOutput(,,"ARCH",1)+EXP(F1323)*$G1322</f>
        <v>46.658589400426216</v>
      </c>
    </row>
    <row r="1324" spans="1:9" x14ac:dyDescent="0.35">
      <c r="A1324" s="1">
        <v>42799</v>
      </c>
      <c r="D1324" s="3">
        <f ca="1"/>
        <v>4.2893238854634277E-3</v>
      </c>
      <c r="E1324" s="3">
        <f ca="1"/>
        <v>-2.0563147920548967E-2</v>
      </c>
      <c r="F1324" s="3">
        <f ca="1"/>
        <v>6.7307960381726489E-3</v>
      </c>
      <c r="G1324" s="19">
        <f ca="1">_xll.VoseOutput(,,"GBMAJ",1)+EXP(D1324)*$G1323</f>
        <v>45.571435678490104</v>
      </c>
      <c r="H1324" s="19">
        <f ca="1">_xll.VoseOutput(,,"GARCH",1)+EXP(E1324)*$G1323</f>
        <v>44.452830484667508</v>
      </c>
      <c r="I1324" s="19">
        <f ca="1">_xll.VoseOutput(,,"ARCH",1)+EXP(F1324)*$G1323</f>
        <v>45.682833001053943</v>
      </c>
    </row>
    <row r="1325" spans="1:9" x14ac:dyDescent="0.35">
      <c r="A1325" s="1">
        <v>42800</v>
      </c>
      <c r="D1325" s="3">
        <f ca="1"/>
        <v>-2.5002377485688329E-2</v>
      </c>
      <c r="E1325" s="3">
        <f ca="1"/>
        <v>8.2016164455098028E-3</v>
      </c>
      <c r="F1325" s="3">
        <f ca="1"/>
        <v>6.8484755573771251E-3</v>
      </c>
      <c r="G1325" s="19">
        <f ca="1">_xll.VoseOutput(,,"GBMAJ",1)+EXP(D1325)*$G1324</f>
        <v>44.44616725234085</v>
      </c>
      <c r="H1325" s="19">
        <f ca="1">_xll.VoseOutput(,,"GARCH",1)+EXP(E1325)*$G1324</f>
        <v>45.946732029420808</v>
      </c>
      <c r="I1325" s="19">
        <f ca="1">_xll.VoseOutput(,,"ARCH",1)+EXP(F1325)*$G1324</f>
        <v>45.884601672678777</v>
      </c>
    </row>
    <row r="1326" spans="1:9" x14ac:dyDescent="0.35">
      <c r="A1326" s="1">
        <v>42801</v>
      </c>
      <c r="D1326" s="3">
        <f ca="1"/>
        <v>-1.9412087690209856E-2</v>
      </c>
      <c r="E1326" s="3">
        <f ca="1"/>
        <v>5.9896688220612308E-3</v>
      </c>
      <c r="F1326" s="3">
        <f ca="1"/>
        <v>-1.1367831753281682E-3</v>
      </c>
      <c r="G1326" s="19">
        <f ca="1">_xll.VoseOutput(,,"GBMAJ",1)+EXP(D1326)*$G1325</f>
        <v>43.59169473619486</v>
      </c>
      <c r="H1326" s="19">
        <f ca="1">_xll.VoseOutput(,,"GARCH",1)+EXP(E1326)*$G1325</f>
        <v>44.713183947084673</v>
      </c>
      <c r="I1326" s="19">
        <f ca="1">_xll.VoseOutput(,,"ARCH",1)+EXP(F1326)*$G1325</f>
        <v>44.395670304678816</v>
      </c>
    </row>
    <row r="1327" spans="1:9" x14ac:dyDescent="0.35">
      <c r="A1327" s="1">
        <v>42802</v>
      </c>
      <c r="D1327" s="3">
        <f ca="1"/>
        <v>-8.8502659839887199E-3</v>
      </c>
      <c r="E1327" s="3">
        <f ca="1"/>
        <v>-3.5084461769297579E-3</v>
      </c>
      <c r="F1327" s="3">
        <f ca="1"/>
        <v>3.9132256340965394E-4</v>
      </c>
      <c r="G1327" s="19">
        <f ca="1">_xll.VoseOutput(,,"GBMAJ",1)+EXP(D1327)*$G1326</f>
        <v>43.207598825665883</v>
      </c>
      <c r="H1327" s="19">
        <f ca="1">_xll.VoseOutput(,,"GARCH",1)+EXP(E1327)*$G1326</f>
        <v>43.439023597293435</v>
      </c>
      <c r="I1327" s="19">
        <f ca="1">_xll.VoseOutput(,,"ARCH",1)+EXP(F1327)*$G1326</f>
        <v>43.608756488028902</v>
      </c>
    </row>
    <row r="1328" spans="1:9" x14ac:dyDescent="0.35">
      <c r="A1328" s="1">
        <v>42803</v>
      </c>
      <c r="D1328" s="3">
        <f ca="1"/>
        <v>-7.762382124244363E-3</v>
      </c>
      <c r="E1328" s="3">
        <f ca="1"/>
        <v>1.3528681029273522E-2</v>
      </c>
      <c r="F1328" s="3">
        <f ca="1"/>
        <v>2.3530267364409819E-2</v>
      </c>
      <c r="G1328" s="19">
        <f ca="1">_xll.VoseOutput(,,"GBMAJ",1)+EXP(D1328)*$G1327</f>
        <v>42.873503299045503</v>
      </c>
      <c r="H1328" s="19">
        <f ca="1">_xll.VoseOutput(,,"GARCH",1)+EXP(E1328)*$G1327</f>
        <v>43.796112579604568</v>
      </c>
      <c r="I1328" s="19">
        <f ca="1">_xll.VoseOutput(,,"ARCH",1)+EXP(F1328)*$G1327</f>
        <v>44.236341002272994</v>
      </c>
    </row>
    <row r="1329" spans="1:9" x14ac:dyDescent="0.35">
      <c r="A1329" s="1">
        <v>42804</v>
      </c>
      <c r="D1329" s="3">
        <f ca="1"/>
        <v>1.7520091775760124E-2</v>
      </c>
      <c r="E1329" s="3">
        <f ca="1"/>
        <v>-9.4335123336372687E-3</v>
      </c>
      <c r="F1329" s="3">
        <f ca="1"/>
        <v>-1.2855653430225251E-2</v>
      </c>
      <c r="G1329" s="19">
        <f ca="1">_xll.VoseOutput(,,"GBMAJ",1)+EXP(D1329)*$G1328</f>
        <v>43.63126969684803</v>
      </c>
      <c r="H1329" s="19">
        <f ca="1">_xll.VoseOutput(,,"GARCH",1)+EXP(E1329)*$G1328</f>
        <v>42.47095727358429</v>
      </c>
      <c r="I1329" s="19">
        <f ca="1">_xll.VoseOutput(,,"ARCH",1)+EXP(F1329)*$G1328</f>
        <v>42.325864071591063</v>
      </c>
    </row>
    <row r="1330" spans="1:9" x14ac:dyDescent="0.35">
      <c r="A1330" s="1">
        <v>42805</v>
      </c>
      <c r="D1330" s="3">
        <f ca="1"/>
        <v>1.5749440170337577E-2</v>
      </c>
      <c r="E1330" s="3">
        <f ca="1"/>
        <v>1.9697463602726766E-2</v>
      </c>
      <c r="F1330" s="3">
        <f ca="1"/>
        <v>-2.2667844652606108E-2</v>
      </c>
      <c r="G1330" s="19">
        <f ca="1">_xll.VoseOutput(,,"GBMAJ",1)+EXP(D1330)*$G1329</f>
        <v>44.32387754500153</v>
      </c>
      <c r="H1330" s="19">
        <f ca="1">_xll.VoseOutput(,,"GARCH",1)+EXP(E1330)*$G1329</f>
        <v>44.499215142888815</v>
      </c>
      <c r="I1330" s="19">
        <f ca="1">_xll.VoseOutput(,,"ARCH",1)+EXP(F1330)*$G1329</f>
        <v>42.653368185798385</v>
      </c>
    </row>
    <row r="1331" spans="1:9" x14ac:dyDescent="0.35">
      <c r="A1331" s="1">
        <v>42806</v>
      </c>
      <c r="D1331" s="3">
        <f ca="1"/>
        <v>-2.0315752922337633E-2</v>
      </c>
      <c r="E1331" s="3">
        <f ca="1"/>
        <v>7.4961791265346347E-3</v>
      </c>
      <c r="F1331" s="3">
        <f ca="1"/>
        <v>-2.6738479069716176E-3</v>
      </c>
      <c r="G1331" s="19">
        <f ca="1">_xll.VoseOutput(,,"GBMAJ",1)+EXP(D1331)*$G1330</f>
        <v>43.432489864486953</v>
      </c>
      <c r="H1331" s="19">
        <f ca="1">_xll.VoseOutput(,,"GARCH",1)+EXP(E1331)*$G1330</f>
        <v>44.657385727473752</v>
      </c>
      <c r="I1331" s="19">
        <f ca="1">_xll.VoseOutput(,,"ARCH",1)+EXP(F1331)*$G1330</f>
        <v>44.205520542626239</v>
      </c>
    </row>
    <row r="1332" spans="1:9" x14ac:dyDescent="0.35">
      <c r="A1332" s="1">
        <v>42807</v>
      </c>
      <c r="D1332" s="3">
        <f ca="1"/>
        <v>1.0941618759341631E-2</v>
      </c>
      <c r="E1332" s="3">
        <f ca="1"/>
        <v>-1.1448401021234258E-2</v>
      </c>
      <c r="F1332" s="3">
        <f ca="1"/>
        <v>1.281911032420642E-2</v>
      </c>
      <c r="G1332" s="19">
        <f ca="1">_xll.VoseOutput(,,"GBMAJ",1)+EXP(D1332)*$G1331</f>
        <v>43.910320966112678</v>
      </c>
      <c r="H1332" s="19">
        <f ca="1">_xll.VoseOutput(,,"GARCH",1)+EXP(E1332)*$G1331</f>
        <v>42.938092731360896</v>
      </c>
      <c r="I1332" s="19">
        <f ca="1">_xll.VoseOutput(,,"ARCH",1)+EXP(F1332)*$G1331</f>
        <v>43.992839663176206</v>
      </c>
    </row>
    <row r="1333" spans="1:9" x14ac:dyDescent="0.35">
      <c r="A1333" s="1">
        <v>42808</v>
      </c>
      <c r="D1333" s="3">
        <f ca="1"/>
        <v>1.9536226145843705E-2</v>
      </c>
      <c r="E1333" s="3">
        <f ca="1"/>
        <v>-2.0788268391180077E-2</v>
      </c>
      <c r="F1333" s="3">
        <f ca="1"/>
        <v>-4.1020949682146072E-3</v>
      </c>
      <c r="G1333" s="19">
        <f ca="1">_xll.VoseOutput(,,"GBMAJ",1)+EXP(D1333)*$G1332</f>
        <v>44.776597259387799</v>
      </c>
      <c r="H1333" s="19">
        <f ca="1">_xll.VoseOutput(,,"GARCH",1)+EXP(E1333)*$G1332</f>
        <v>43.006923991618564</v>
      </c>
      <c r="I1333" s="19">
        <f ca="1">_xll.VoseOutput(,,"ARCH",1)+EXP(F1333)*$G1332</f>
        <v>43.730565598284478</v>
      </c>
    </row>
    <row r="1334" spans="1:9" x14ac:dyDescent="0.35">
      <c r="A1334" s="1">
        <v>42809</v>
      </c>
      <c r="D1334" s="3">
        <f ca="1"/>
        <v>5.8359278423209676E-3</v>
      </c>
      <c r="E1334" s="3">
        <f ca="1"/>
        <v>1.1824334091852741E-2</v>
      </c>
      <c r="F1334" s="3">
        <f ca="1"/>
        <v>-1.5660500935663561E-2</v>
      </c>
      <c r="G1334" s="19">
        <f ca="1">_xll.VoseOutput(,,"GBMAJ",1)+EXP(D1334)*$G1333</f>
        <v>45.038674237365662</v>
      </c>
      <c r="H1334" s="19">
        <f ca="1">_xll.VoseOutput(,,"GARCH",1)+EXP(E1334)*$G1333</f>
        <v>45.309193296227292</v>
      </c>
      <c r="I1334" s="19">
        <f ca="1">_xll.VoseOutput(,,"ARCH",1)+EXP(F1334)*$G1333</f>
        <v>44.080835524409245</v>
      </c>
    </row>
    <row r="1335" spans="1:9" x14ac:dyDescent="0.35">
      <c r="A1335" s="1">
        <v>42810</v>
      </c>
      <c r="D1335" s="3">
        <f ca="1"/>
        <v>-1.1319071254233263E-2</v>
      </c>
      <c r="E1335" s="3">
        <f ca="1"/>
        <v>-5.9281816947843423E-3</v>
      </c>
      <c r="F1335" s="3">
        <f ca="1"/>
        <v>-1.1735666257344766E-2</v>
      </c>
      <c r="G1335" s="19">
        <f ca="1">_xll.VoseOutput(,,"GBMAJ",1)+EXP(D1335)*$G1334</f>
        <v>44.531752627666506</v>
      </c>
      <c r="H1335" s="19">
        <f ca="1">_xll.VoseOutput(,,"GARCH",1)+EXP(E1335)*$G1334</f>
        <v>44.772466636326293</v>
      </c>
      <c r="I1335" s="19">
        <f ca="1">_xll.VoseOutput(,,"ARCH",1)+EXP(F1335)*$G1334</f>
        <v>44.513204785779401</v>
      </c>
    </row>
    <row r="1336" spans="1:9" x14ac:dyDescent="0.35">
      <c r="A1336" s="1">
        <v>42811</v>
      </c>
      <c r="D1336" s="3">
        <f ca="1"/>
        <v>2.461528057797405E-2</v>
      </c>
      <c r="E1336" s="3">
        <f ca="1"/>
        <v>-7.6899513330357817E-3</v>
      </c>
      <c r="F1336" s="3">
        <f ca="1"/>
        <v>-4.598739575184832E-4</v>
      </c>
      <c r="G1336" s="19">
        <f ca="1">_xll.VoseOutput(,,"GBMAJ",1)+EXP(D1336)*$G1335</f>
        <v>45.641516756541378</v>
      </c>
      <c r="H1336" s="19">
        <f ca="1">_xll.VoseOutput(,,"GARCH",1)+EXP(E1336)*$G1335</f>
        <v>44.190618948965273</v>
      </c>
      <c r="I1336" s="19">
        <f ca="1">_xll.VoseOutput(,,"ARCH",1)+EXP(F1336)*$G1335</f>
        <v>44.511278342506493</v>
      </c>
    </row>
    <row r="1337" spans="1:9" x14ac:dyDescent="0.35">
      <c r="A1337" s="1">
        <v>42812</v>
      </c>
      <c r="D1337" s="3">
        <f ca="1"/>
        <v>-1.4330014053056606E-2</v>
      </c>
      <c r="E1337" s="3">
        <f ca="1"/>
        <v>1.7457694037557817E-2</v>
      </c>
      <c r="F1337" s="3">
        <f ca="1"/>
        <v>1.1317939066644508E-3</v>
      </c>
      <c r="G1337" s="19">
        <f ca="1">_xll.VoseOutput(,,"GBMAJ",1)+EXP(D1337)*$G1336</f>
        <v>44.992137102236867</v>
      </c>
      <c r="H1337" s="19">
        <f ca="1">_xll.VoseOutput(,,"GARCH",1)+EXP(E1337)*$G1336</f>
        <v>46.445308149329179</v>
      </c>
      <c r="I1337" s="19">
        <f ca="1">_xll.VoseOutput(,,"ARCH",1)+EXP(F1337)*$G1336</f>
        <v>45.693202790549229</v>
      </c>
    </row>
    <row r="1338" spans="1:9" x14ac:dyDescent="0.35">
      <c r="A1338" s="1">
        <v>42813</v>
      </c>
      <c r="D1338" s="3">
        <f ca="1"/>
        <v>-1.0858806156785247E-2</v>
      </c>
      <c r="E1338" s="3">
        <f ca="1"/>
        <v>3.260650362658372E-3</v>
      </c>
      <c r="F1338" s="3">
        <f ca="1"/>
        <v>-8.4224391235520474E-3</v>
      </c>
      <c r="G1338" s="19">
        <f ca="1">_xll.VoseOutput(,,"GBMAJ",1)+EXP(D1338)*$G1337</f>
        <v>44.506219225566952</v>
      </c>
      <c r="H1338" s="19">
        <f ca="1">_xll.VoseOutput(,,"GARCH",1)+EXP(E1338)*$G1337</f>
        <v>45.139080165182214</v>
      </c>
      <c r="I1338" s="19">
        <f ca="1">_xll.VoseOutput(,,"ARCH",1)+EXP(F1338)*$G1337</f>
        <v>44.614784910086556</v>
      </c>
    </row>
    <row r="1339" spans="1:9" x14ac:dyDescent="0.35">
      <c r="A1339" s="1">
        <v>42814</v>
      </c>
      <c r="D1339" s="3">
        <f ca="1"/>
        <v>2.3522433453396639E-2</v>
      </c>
      <c r="E1339" s="3">
        <f ca="1"/>
        <v>-1.2178439202600042E-2</v>
      </c>
      <c r="F1339" s="3">
        <f ca="1"/>
        <v>5.9692238366506733E-3</v>
      </c>
      <c r="G1339" s="19">
        <f ca="1">_xll.VoseOutput(,,"GBMAJ",1)+EXP(D1339)*$G1338</f>
        <v>45.565523671994121</v>
      </c>
      <c r="H1339" s="19">
        <f ca="1">_xll.VoseOutput(,,"GARCH",1)+EXP(E1339)*$G1338</f>
        <v>43.967490039335431</v>
      </c>
      <c r="I1339" s="19">
        <f ca="1">_xll.VoseOutput(,,"ARCH",1)+EXP(F1339)*$G1338</f>
        <v>44.772681304939162</v>
      </c>
    </row>
    <row r="1340" spans="1:9" x14ac:dyDescent="0.35">
      <c r="A1340" s="1">
        <v>42815</v>
      </c>
      <c r="D1340" s="3">
        <f ca="1"/>
        <v>1.1645761911733464E-2</v>
      </c>
      <c r="E1340" s="3">
        <f ca="1"/>
        <v>-9.5603896596818949E-3</v>
      </c>
      <c r="F1340" s="3">
        <f ca="1"/>
        <v>-1.3879211026314096E-2</v>
      </c>
      <c r="G1340" s="19">
        <f ca="1">_xll.VoseOutput(,,"GBMAJ",1)+EXP(D1340)*$G1339</f>
        <v>46.099270825812347</v>
      </c>
      <c r="H1340" s="19">
        <f ca="1">_xll.VoseOutput(,,"GARCH",1)+EXP(E1340)*$G1339</f>
        <v>45.131975258752533</v>
      </c>
      <c r="I1340" s="19">
        <f ca="1">_xll.VoseOutput(,,"ARCH",1)+EXP(F1340)*$G1339</f>
        <v>44.937478620122093</v>
      </c>
    </row>
    <row r="1341" spans="1:9" x14ac:dyDescent="0.35">
      <c r="A1341" s="1">
        <v>42816</v>
      </c>
      <c r="D1341" s="3">
        <f ca="1"/>
        <v>-1.1834995712908879E-2</v>
      </c>
      <c r="E1341" s="3">
        <f ca="1"/>
        <v>8.7040580184291304E-3</v>
      </c>
      <c r="F1341" s="3">
        <f ca="1"/>
        <v>5.4548274345718106E-3</v>
      </c>
      <c r="G1341" s="19">
        <f ca="1">_xll.VoseOutput(,,"GBMAJ",1)+EXP(D1341)*$G1340</f>
        <v>45.556901950533415</v>
      </c>
      <c r="H1341" s="19">
        <f ca="1">_xll.VoseOutput(,,"GARCH",1)+EXP(E1341)*$G1340</f>
        <v>46.502272886040231</v>
      </c>
      <c r="I1341" s="19">
        <f ca="1">_xll.VoseOutput(,,"ARCH",1)+EXP(F1341)*$G1340</f>
        <v>46.351421486967546</v>
      </c>
    </row>
    <row r="1342" spans="1:9" x14ac:dyDescent="0.35">
      <c r="A1342" s="1">
        <v>42817</v>
      </c>
      <c r="D1342" s="3">
        <f ca="1"/>
        <v>5.1159729349914704E-3</v>
      </c>
      <c r="E1342" s="3">
        <f ca="1"/>
        <v>-3.3865651574395493E-2</v>
      </c>
      <c r="F1342" s="3">
        <f ca="1"/>
        <v>1.5666926683089964E-2</v>
      </c>
      <c r="G1342" s="19">
        <f ca="1">_xll.VoseOutput(,,"GBMAJ",1)+EXP(D1342)*$G1341</f>
        <v>45.790567030380302</v>
      </c>
      <c r="H1342" s="19">
        <f ca="1">_xll.VoseOutput(,,"GARCH",1)+EXP(E1342)*$G1341</f>
        <v>44.039919561375811</v>
      </c>
      <c r="I1342" s="19">
        <f ca="1">_xll.VoseOutput(,,"ARCH",1)+EXP(F1342)*$G1341</f>
        <v>46.276258935932916</v>
      </c>
    </row>
    <row r="1343" spans="1:9" x14ac:dyDescent="0.35">
      <c r="A1343" s="1">
        <v>42818</v>
      </c>
      <c r="D1343" s="3">
        <f ca="1"/>
        <v>9.012866761554876E-3</v>
      </c>
      <c r="E1343" s="3">
        <f ca="1"/>
        <v>-4.103644562554902E-3</v>
      </c>
      <c r="F1343" s="3">
        <f ca="1"/>
        <v>-1.3776930050903021E-2</v>
      </c>
      <c r="G1343" s="19">
        <f ca="1">_xll.VoseOutput(,,"GBMAJ",1)+EXP(D1343)*$G1342</f>
        <v>46.205136734365183</v>
      </c>
      <c r="H1343" s="19">
        <f ca="1">_xll.VoseOutput(,,"GARCH",1)+EXP(E1343)*$G1342</f>
        <v>45.603043846372856</v>
      </c>
      <c r="I1343" s="19">
        <f ca="1">_xll.VoseOutput(,,"ARCH",1)+EXP(F1343)*$G1342</f>
        <v>45.164039315410776</v>
      </c>
    </row>
    <row r="1344" spans="1:9" x14ac:dyDescent="0.35">
      <c r="A1344" s="1">
        <v>42819</v>
      </c>
      <c r="D1344" s="3">
        <f ca="1"/>
        <v>-1.0684428160099835E-2</v>
      </c>
      <c r="E1344" s="3">
        <f ca="1"/>
        <v>-3.6516137972885227E-3</v>
      </c>
      <c r="F1344" s="3">
        <f ca="1"/>
        <v>1.434142204020673E-2</v>
      </c>
      <c r="G1344" s="19">
        <f ca="1">_xll.VoseOutput(,,"GBMAJ",1)+EXP(D1344)*$G1343</f>
        <v>45.714089222597828</v>
      </c>
      <c r="H1344" s="19">
        <f ca="1">_xll.VoseOutput(,,"GARCH",1)+EXP(E1344)*$G1343</f>
        <v>46.036721101127149</v>
      </c>
      <c r="I1344" s="19">
        <f ca="1">_xll.VoseOutput(,,"ARCH",1)+EXP(F1344)*$G1343</f>
        <v>46.872558550299033</v>
      </c>
    </row>
    <row r="1345" spans="1:9" x14ac:dyDescent="0.35">
      <c r="A1345" s="1">
        <v>42820</v>
      </c>
      <c r="D1345" s="3">
        <f ca="1"/>
        <v>-9.479080709066591E-3</v>
      </c>
      <c r="E1345" s="3">
        <f ca="1"/>
        <v>-9.3996402068688748E-4</v>
      </c>
      <c r="F1345" s="3">
        <f ca="1"/>
        <v>-1.23386070567033E-2</v>
      </c>
      <c r="G1345" s="19">
        <f ca="1">_xll.VoseOutput(,,"GBMAJ",1)+EXP(D1345)*$G1344</f>
        <v>45.282808980738515</v>
      </c>
      <c r="H1345" s="19">
        <f ca="1">_xll.VoseOutput(,,"GARCH",1)+EXP(E1345)*$G1344</f>
        <v>45.671139812102666</v>
      </c>
      <c r="I1345" s="19">
        <f ca="1">_xll.VoseOutput(,,"ARCH",1)+EXP(F1345)*$G1344</f>
        <v>45.153506555316881</v>
      </c>
    </row>
    <row r="1346" spans="1:9" x14ac:dyDescent="0.35">
      <c r="A1346" s="1">
        <v>42821</v>
      </c>
      <c r="D1346" s="3">
        <f ca="1"/>
        <v>-1.2435116293698648E-2</v>
      </c>
      <c r="E1346" s="3">
        <f ca="1"/>
        <v>-4.4722809266297862E-4</v>
      </c>
      <c r="F1346" s="3">
        <f ca="1"/>
        <v>-1.3546158417577003E-2</v>
      </c>
      <c r="G1346" s="19">
        <f ca="1">_xll.VoseOutput(,,"GBMAJ",1)+EXP(D1346)*$G1345</f>
        <v>44.723198606127589</v>
      </c>
      <c r="H1346" s="19">
        <f ca="1">_xll.VoseOutput(,,"GARCH",1)+EXP(E1346)*$G1345</f>
        <v>45.262561764347097</v>
      </c>
      <c r="I1346" s="19">
        <f ca="1">_xll.VoseOutput(,,"ARCH",1)+EXP(F1346)*$G1345</f>
        <v>44.673536841826241</v>
      </c>
    </row>
    <row r="1347" spans="1:9" x14ac:dyDescent="0.35">
      <c r="A1347" s="1">
        <v>42822</v>
      </c>
      <c r="D1347" s="3">
        <f ca="1"/>
        <v>-1.1758122420278096E-2</v>
      </c>
      <c r="E1347" s="3">
        <f ca="1"/>
        <v>-2.2047508086611562E-2</v>
      </c>
      <c r="F1347" s="3">
        <f ca="1"/>
        <v>-2.3356256286029067E-3</v>
      </c>
      <c r="G1347" s="19">
        <f ca="1">_xll.VoseOutput(,,"GBMAJ",1)+EXP(D1347)*$G1346</f>
        <v>44.200417248504316</v>
      </c>
      <c r="H1347" s="19">
        <f ca="1">_xll.VoseOutput(,,"GARCH",1)+EXP(E1347)*$G1346</f>
        <v>43.747953885747172</v>
      </c>
      <c r="I1347" s="19">
        <f ca="1">_xll.VoseOutput(,,"ARCH",1)+EXP(F1347)*$G1346</f>
        <v>44.618863848167457</v>
      </c>
    </row>
    <row r="1348" spans="1:9" x14ac:dyDescent="0.35">
      <c r="A1348" s="1">
        <v>42823</v>
      </c>
      <c r="D1348" s="3">
        <f ca="1"/>
        <v>-9.492035872471296E-3</v>
      </c>
      <c r="E1348" s="3">
        <f ca="1"/>
        <v>1.1020953083326509E-2</v>
      </c>
      <c r="F1348" s="3">
        <f ca="1"/>
        <v>1.281157087522747E-2</v>
      </c>
      <c r="G1348" s="19">
        <f ca="1">_xll.VoseOutput(,,"GBMAJ",1)+EXP(D1348)*$G1347</f>
        <v>43.782850218202782</v>
      </c>
      <c r="H1348" s="19">
        <f ca="1">_xll.VoseOutput(,,"GARCH",1)+EXP(E1348)*$G1347</f>
        <v>44.690242184189039</v>
      </c>
      <c r="I1348" s="19">
        <f ca="1">_xll.VoseOutput(,,"ARCH",1)+EXP(F1348)*$G1347</f>
        <v>44.770337015182363</v>
      </c>
    </row>
    <row r="1349" spans="1:9" x14ac:dyDescent="0.35">
      <c r="A1349" s="1">
        <v>42824</v>
      </c>
      <c r="D1349" s="3">
        <f ca="1"/>
        <v>3.1939632442676294E-2</v>
      </c>
      <c r="E1349" s="3">
        <f ca="1"/>
        <v>-2.5162192144727738E-3</v>
      </c>
      <c r="F1349" s="3">
        <f ca="1"/>
        <v>9.0435586709195978E-3</v>
      </c>
      <c r="G1349" s="19">
        <f ca="1">_xll.VoseOutput(,,"GBMAJ",1)+EXP(D1349)*$G1348</f>
        <v>45.203830355257665</v>
      </c>
      <c r="H1349" s="19">
        <f ca="1">_xll.VoseOutput(,,"GARCH",1)+EXP(E1349)*$G1348</f>
        <v>43.67282145551539</v>
      </c>
      <c r="I1349" s="19">
        <f ca="1">_xll.VoseOutput(,,"ARCH",1)+EXP(F1349)*$G1348</f>
        <v>44.180598813459611</v>
      </c>
    </row>
    <row r="1350" spans="1:9" x14ac:dyDescent="0.35">
      <c r="A1350" s="1">
        <v>42825</v>
      </c>
      <c r="D1350" s="3">
        <f ca="1"/>
        <v>1.0988606652320151E-2</v>
      </c>
      <c r="E1350" s="3">
        <f ca="1"/>
        <v>-1.4244885972004623E-2</v>
      </c>
      <c r="F1350" s="3">
        <f ca="1"/>
        <v>2.8433619532845615E-3</v>
      </c>
      <c r="G1350" s="19">
        <f ca="1">_xll.VoseOutput(,,"GBMAJ",1)+EXP(D1350)*$G1349</f>
        <v>45.703296659740047</v>
      </c>
      <c r="H1350" s="19">
        <f ca="1">_xll.VoseOutput(,,"GARCH",1)+EXP(E1350)*$G1349</f>
        <v>44.564471554305563</v>
      </c>
      <c r="I1350" s="19">
        <f ca="1">_xll.VoseOutput(,,"ARCH",1)+EXP(F1350)*$G1349</f>
        <v>45.332544109811082</v>
      </c>
    </row>
    <row r="1351" spans="1:9" x14ac:dyDescent="0.35">
      <c r="A1351" s="1">
        <v>42826</v>
      </c>
      <c r="D1351" s="3">
        <f ca="1"/>
        <v>-4.3109810397664022E-3</v>
      </c>
      <c r="E1351" s="3">
        <f ca="1"/>
        <v>8.8141454392754396E-3</v>
      </c>
      <c r="F1351" s="3">
        <f ca="1"/>
        <v>-1.9343466638654216E-2</v>
      </c>
      <c r="G1351" s="19">
        <f ca="1">_xll.VoseOutput(,,"GBMAJ",1)+EXP(D1351)*$G1350</f>
        <v>45.506694692541529</v>
      </c>
      <c r="H1351" s="19">
        <f ca="1">_xll.VoseOutput(,,"GARCH",1)+EXP(E1351)*$G1350</f>
        <v>46.107912716418603</v>
      </c>
      <c r="I1351" s="19">
        <f ca="1">_xll.VoseOutput(,,"ARCH",1)+EXP(F1351)*$G1350</f>
        <v>44.827731994119446</v>
      </c>
    </row>
    <row r="1352" spans="1:9" x14ac:dyDescent="0.35">
      <c r="A1352" s="1">
        <v>42827</v>
      </c>
      <c r="D1352" s="3">
        <f ca="1"/>
        <v>1.4764961369812674E-4</v>
      </c>
      <c r="E1352" s="3">
        <f ca="1"/>
        <v>1.3025921381864499E-2</v>
      </c>
      <c r="F1352" s="3">
        <f ca="1"/>
        <v>-1.5239932523813884E-2</v>
      </c>
      <c r="G1352" s="19">
        <f ca="1">_xll.VoseOutput(,,"GBMAJ",1)+EXP(D1352)*$G1351</f>
        <v>45.513414234490241</v>
      </c>
      <c r="H1352" s="19">
        <f ca="1">_xll.VoseOutput(,,"GARCH",1)+EXP(E1352)*$G1351</f>
        <v>46.103338803338417</v>
      </c>
      <c r="I1352" s="19">
        <f ca="1">_xll.VoseOutput(,,"ARCH",1)+EXP(F1352)*$G1351</f>
        <v>44.81843358346255</v>
      </c>
    </row>
    <row r="1353" spans="1:9" x14ac:dyDescent="0.35">
      <c r="A1353" s="1">
        <v>42828</v>
      </c>
      <c r="D1353" s="3">
        <f ca="1"/>
        <v>-5.8661686473873631E-3</v>
      </c>
      <c r="E1353" s="3">
        <f ca="1"/>
        <v>1.8720094309348525E-3</v>
      </c>
      <c r="F1353" s="3">
        <f ca="1"/>
        <v>-2.6717007920040504E-3</v>
      </c>
      <c r="G1353" s="19">
        <f ca="1">_xll.VoseOutput(,,"GBMAJ",1)+EXP(D1353)*$G1352</f>
        <v>45.247206444162295</v>
      </c>
      <c r="H1353" s="19">
        <f ca="1">_xll.VoseOutput(,,"GARCH",1)+EXP(E1353)*$G1352</f>
        <v>45.598695574002043</v>
      </c>
      <c r="I1353" s="19">
        <f ca="1">_xll.VoseOutput(,,"ARCH",1)+EXP(F1353)*$G1352</f>
        <v>45.391978302105493</v>
      </c>
    </row>
    <row r="1354" spans="1:9" x14ac:dyDescent="0.35">
      <c r="A1354" s="1">
        <v>42829</v>
      </c>
      <c r="D1354" s="3">
        <f ca="1"/>
        <v>-1.4082411746379638E-2</v>
      </c>
      <c r="E1354" s="3">
        <f ca="1"/>
        <v>-2.1873023736306597E-2</v>
      </c>
      <c r="F1354" s="3">
        <f ca="1"/>
        <v>4.0342132780234784E-3</v>
      </c>
      <c r="G1354" s="19">
        <f ca="1">_xll.VoseOutput(,,"GBMAJ",1)+EXP(D1354)*$G1353</f>
        <v>44.614482250438932</v>
      </c>
      <c r="H1354" s="19">
        <f ca="1">_xll.VoseOutput(,,"GARCH",1)+EXP(E1354)*$G1353</f>
        <v>44.268258528563287</v>
      </c>
      <c r="I1354" s="19">
        <f ca="1">_xll.VoseOutput(,,"ARCH",1)+EXP(F1354)*$G1353</f>
        <v>45.4301120171747</v>
      </c>
    </row>
    <row r="1355" spans="1:9" x14ac:dyDescent="0.35">
      <c r="A1355" s="1">
        <v>42830</v>
      </c>
      <c r="D1355" s="3">
        <f ca="1"/>
        <v>-1.6179499496551078E-2</v>
      </c>
      <c r="E1355" s="3">
        <f ca="1"/>
        <v>-4.3972461473745662E-3</v>
      </c>
      <c r="F1355" s="3">
        <f ca="1"/>
        <v>-5.1046873745705067E-3</v>
      </c>
      <c r="G1355" s="19">
        <f ca="1">_xll.VoseOutput(,,"GBMAJ",1)+EXP(D1355)*$G1354</f>
        <v>43.898450395785261</v>
      </c>
      <c r="H1355" s="19">
        <f ca="1">_xll.VoseOutput(,,"GARCH",1)+EXP(E1355)*$G1354</f>
        <v>44.418732086488191</v>
      </c>
      <c r="I1355" s="19">
        <f ca="1">_xll.VoseOutput(,,"ARCH",1)+EXP(F1355)*$G1354</f>
        <v>44.387319556719831</v>
      </c>
    </row>
    <row r="1356" spans="1:9" x14ac:dyDescent="0.35">
      <c r="A1356" s="1">
        <v>42831</v>
      </c>
      <c r="D1356" s="3">
        <f ca="1"/>
        <v>-1.0436038988536282E-2</v>
      </c>
      <c r="E1356" s="3">
        <f ca="1"/>
        <v>9.8187298058350792E-3</v>
      </c>
      <c r="F1356" s="3">
        <f ca="1"/>
        <v>7.2888685045610167E-3</v>
      </c>
      <c r="G1356" s="19">
        <f ca="1">_xll.VoseOutput(,,"GBMAJ",1)+EXP(D1356)*$G1355</f>
        <v>43.442706671835609</v>
      </c>
      <c r="H1356" s="19">
        <f ca="1">_xll.VoseOutput(,,"GARCH",1)+EXP(E1356)*$G1355</f>
        <v>44.331600430793785</v>
      </c>
      <c r="I1356" s="19">
        <f ca="1">_xll.VoseOutput(,,"ARCH",1)+EXP(F1356)*$G1355</f>
        <v>44.219589376397359</v>
      </c>
    </row>
    <row r="1357" spans="1:9" x14ac:dyDescent="0.35">
      <c r="A1357" s="1">
        <v>42832</v>
      </c>
      <c r="D1357" s="3">
        <f ca="1"/>
        <v>-5.6756216477999583E-4</v>
      </c>
      <c r="E1357" s="3">
        <f ca="1"/>
        <v>6.1606967472550385E-3</v>
      </c>
      <c r="F1357" s="3">
        <f ca="1"/>
        <v>1.0949435779829311E-2</v>
      </c>
      <c r="G1357" s="19">
        <f ca="1">_xll.VoseOutput(,,"GBMAJ",1)+EXP(D1357)*$G1356</f>
        <v>43.418057230899755</v>
      </c>
      <c r="H1357" s="19">
        <f ca="1">_xll.VoseOutput(,,"GARCH",1)+EXP(E1357)*$G1356</f>
        <v>43.711170125374473</v>
      </c>
      <c r="I1357" s="19">
        <f ca="1">_xll.VoseOutput(,,"ARCH",1)+EXP(F1357)*$G1356</f>
        <v>43.92099350564618</v>
      </c>
    </row>
    <row r="1358" spans="1:9" x14ac:dyDescent="0.35">
      <c r="A1358" s="1">
        <v>42833</v>
      </c>
      <c r="D1358" s="3">
        <f ca="1"/>
        <v>-5.5105056138929839E-3</v>
      </c>
      <c r="E1358" s="3">
        <f ca="1"/>
        <v>1.9180182554236779E-3</v>
      </c>
      <c r="F1358" s="3">
        <f ca="1"/>
        <v>1.8038041293952697E-2</v>
      </c>
      <c r="G1358" s="19">
        <f ca="1">_xll.VoseOutput(,,"GBMAJ",1)+EXP(D1358)*$G1357</f>
        <v>43.179459782837078</v>
      </c>
      <c r="H1358" s="19">
        <f ca="1">_xll.VoseOutput(,,"GARCH",1)+EXP(E1358)*$G1357</f>
        <v>43.501413771412558</v>
      </c>
      <c r="I1358" s="19">
        <f ca="1">_xll.VoseOutput(,,"ARCH",1)+EXP(F1358)*$G1357</f>
        <v>44.208340089748397</v>
      </c>
    </row>
    <row r="1359" spans="1:9" x14ac:dyDescent="0.35">
      <c r="A1359" s="1">
        <v>42834</v>
      </c>
      <c r="D1359" s="3">
        <f ca="1"/>
        <v>1.6020063777881094E-3</v>
      </c>
      <c r="E1359" s="3">
        <f ca="1"/>
        <v>1.2954694346534366E-2</v>
      </c>
      <c r="F1359" s="3">
        <f ca="1"/>
        <v>6.8898245013850499E-3</v>
      </c>
      <c r="G1359" s="19">
        <f ca="1">_xll.VoseOutput(,,"GBMAJ",1)+EXP(D1359)*$G1358</f>
        <v>43.248688990809015</v>
      </c>
      <c r="H1359" s="19">
        <f ca="1">_xll.VoseOutput(,,"GARCH",1)+EXP(E1359)*$G1358</f>
        <v>43.742475460435145</v>
      </c>
      <c r="I1359" s="19">
        <f ca="1">_xll.VoseOutput(,,"ARCH",1)+EXP(F1359)*$G1358</f>
        <v>43.477985898166587</v>
      </c>
    </row>
    <row r="1360" spans="1:9" x14ac:dyDescent="0.35">
      <c r="A1360" s="1">
        <v>42835</v>
      </c>
      <c r="D1360" s="3">
        <f ca="1"/>
        <v>2.470798764859438E-2</v>
      </c>
      <c r="E1360" s="3">
        <f ca="1"/>
        <v>1.2912937195142041E-2</v>
      </c>
      <c r="F1360" s="3">
        <f ca="1"/>
        <v>2.0170456903577877E-3</v>
      </c>
      <c r="G1360" s="19">
        <f ca="1">_xll.VoseOutput(,,"GBMAJ",1)+EXP(D1360)*$G1359</f>
        <v>44.330587795707977</v>
      </c>
      <c r="H1360" s="19">
        <f ca="1">_xll.VoseOutput(,,"GARCH",1)+EXP(E1360)*$G1359</f>
        <v>43.810777894486712</v>
      </c>
      <c r="I1360" s="19">
        <f ca="1">_xll.VoseOutput(,,"ARCH",1)+EXP(F1360)*$G1359</f>
        <v>43.336011609801901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/>
  <dimension ref="B3:AB58"/>
  <sheetViews>
    <sheetView topLeftCell="A14" workbookViewId="0">
      <selection activeCell="D25" sqref="D25:H25"/>
    </sheetView>
  </sheetViews>
  <sheetFormatPr defaultRowHeight="14.5" x14ac:dyDescent="0.35"/>
  <cols>
    <col min="2" max="2" width="22.6328125" customWidth="1"/>
    <col min="3" max="3" width="14.6328125" customWidth="1"/>
    <col min="4" max="27" width="22.6328125" customWidth="1"/>
  </cols>
  <sheetData>
    <row r="3" spans="2:28" ht="33" customHeight="1" x14ac:dyDescent="0.5">
      <c r="B3" s="50" t="s">
        <v>101</v>
      </c>
      <c r="C3" s="50"/>
      <c r="D3" s="50"/>
    </row>
    <row r="6" spans="2:28" x14ac:dyDescent="0.35">
      <c r="B6" s="5" t="s">
        <v>25</v>
      </c>
      <c r="C6" s="5" t="str">
        <f>_xll.VoseDataObject('ADistribution Fit'!C3:C1259)</f>
        <v>VoseDataObject('[StockPriceDistributionAndTimeSeriesFit.xlsx]ADistribution Fit'!C3:C1259)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2:28" x14ac:dyDescent="0.35">
      <c r="B7" s="5" t="s">
        <v>26</v>
      </c>
      <c r="C7" s="5">
        <v>1257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2:28" x14ac:dyDescent="0.35">
      <c r="B8" s="5" t="s">
        <v>52</v>
      </c>
      <c r="C8" s="6" t="s">
        <v>44</v>
      </c>
      <c r="D8" s="7" t="s">
        <v>53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2:28" x14ac:dyDescent="0.35"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2:28" x14ac:dyDescent="0.35">
      <c r="B10" s="5"/>
      <c r="C10" s="21" t="s">
        <v>62</v>
      </c>
      <c r="D10" s="51" t="s">
        <v>102</v>
      </c>
      <c r="E10" s="52"/>
      <c r="F10" s="52"/>
      <c r="G10" s="53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2:28" x14ac:dyDescent="0.35">
      <c r="B11" s="22" t="s">
        <v>63</v>
      </c>
      <c r="C11" s="23" t="str">
        <f ca="1">_xll.VoseOptimalFit(D15:AA15,IF(C8="AIC",1,IF(C8="SIC",2,3)))</f>
        <v>Error: array is not valid. Please refer to the help file for allowed options</v>
      </c>
      <c r="D11" s="23" t="str">
        <f>_xll.VoseOptimalFitObject(D15:AA15,IF(C8="AIC",1,IF(C8="SIC",2,3)))</f>
        <v>Error: array is not valid. Please refer to the help file for allowed options</v>
      </c>
      <c r="E11" s="23"/>
      <c r="F11" s="23"/>
      <c r="G11" s="24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2:28" x14ac:dyDescent="0.35">
      <c r="B12" s="25" t="s">
        <v>64</v>
      </c>
      <c r="C12" s="26" t="str">
        <f ca="1">_xll.VoseBMA(D15:AA15)</f>
        <v>Error: the source range are locked. Check workbook is not in Protected View mode and recalculte it.</v>
      </c>
      <c r="D12" s="26" t="str">
        <f ca="1">_xll.VoseBMAObject(D15:AA15)</f>
        <v>VoseBMA('[StockPriceDistributionAndTimeSeriesFit.xlsx]A DistributionFit Report'!D15:AA15)</v>
      </c>
      <c r="E12" s="26"/>
      <c r="F12" s="26"/>
      <c r="G12" s="27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2:28" x14ac:dyDescent="0.35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2:28" x14ac:dyDescent="0.35">
      <c r="B14" s="14" t="s">
        <v>65</v>
      </c>
      <c r="C14" s="14" t="s">
        <v>76</v>
      </c>
      <c r="D14" s="14" t="s">
        <v>87</v>
      </c>
      <c r="E14" s="14" t="s">
        <v>77</v>
      </c>
      <c r="F14" s="14" t="s">
        <v>82</v>
      </c>
      <c r="G14" s="14" t="s">
        <v>83</v>
      </c>
      <c r="H14" s="14" t="s">
        <v>81</v>
      </c>
      <c r="I14" s="14" t="s">
        <v>78</v>
      </c>
      <c r="J14" s="14" t="s">
        <v>80</v>
      </c>
      <c r="K14" s="14" t="s">
        <v>84</v>
      </c>
      <c r="L14" s="14" t="s">
        <v>79</v>
      </c>
      <c r="M14" s="14" t="s">
        <v>88</v>
      </c>
      <c r="N14" s="14" t="s">
        <v>89</v>
      </c>
      <c r="O14" s="14" t="s">
        <v>91</v>
      </c>
      <c r="P14" s="14" t="s">
        <v>92</v>
      </c>
      <c r="Q14" s="14" t="s">
        <v>90</v>
      </c>
      <c r="R14" s="14" t="s">
        <v>94</v>
      </c>
      <c r="S14" s="14" t="s">
        <v>85</v>
      </c>
      <c r="T14" s="14" t="s">
        <v>86</v>
      </c>
      <c r="U14" s="14" t="s">
        <v>95</v>
      </c>
      <c r="V14" s="14" t="s">
        <v>93</v>
      </c>
      <c r="W14" s="14" t="s">
        <v>96</v>
      </c>
      <c r="X14" s="14" t="s">
        <v>99</v>
      </c>
      <c r="Y14" s="14" t="s">
        <v>97</v>
      </c>
      <c r="Z14" s="14" t="s">
        <v>98</v>
      </c>
      <c r="AA14" s="14" t="s">
        <v>100</v>
      </c>
    </row>
    <row r="15" spans="2:28" x14ac:dyDescent="0.35">
      <c r="B15" s="15" t="s">
        <v>42</v>
      </c>
      <c r="C15" s="28"/>
      <c r="D15" s="15" t="str">
        <f ca="1">_xll.VoseJohnsonUFitObject(C6,TRUE)</f>
        <v>Error: no valid data</v>
      </c>
      <c r="E15" s="15" t="str">
        <f ca="1">_xll.VoseStudent3FitObject(C6,TRUE)</f>
        <v>Error: no valid data</v>
      </c>
      <c r="F15" s="15" t="str">
        <f ca="1">_xll.VoseGLogisticFitObject(C6,TRUE)</f>
        <v>Error: no valid data</v>
      </c>
      <c r="G15" s="15" t="str">
        <f ca="1">_xll.VoseBurrFitObject(C6,TRUE)</f>
        <v>Error: no valid data</v>
      </c>
      <c r="H15" s="15" t="str">
        <f ca="1">_xll.VoseLogisticFitObject(C6,TRUE)</f>
        <v>Error: no valid data</v>
      </c>
      <c r="I15" s="15" t="str">
        <f ca="1">_xll.VoseHSFitObject(C6,TRUE)</f>
        <v>Error: no valid data</v>
      </c>
      <c r="J15" s="15" t="str">
        <f ca="1">_xll.VoseErrorFitObject(C6,TRUE)</f>
        <v>Error: no valid data</v>
      </c>
      <c r="K15" s="15" t="str">
        <f ca="1">_xll.VoseNormalMixFitObject(C6,TRUE)</f>
        <v>Error: Data is invalid</v>
      </c>
      <c r="L15" s="15" t="str">
        <f ca="1">_xll.VoseLaplaceFitObject(C6,TRUE)</f>
        <v>Error: no valid data</v>
      </c>
      <c r="M15" s="15" t="str">
        <f>_xll.VoseSkewNormalFitObject(C6,TRUE)</f>
        <v>Error: Data is invalid</v>
      </c>
      <c r="N15" s="15" t="str">
        <f ca="1">_xll.VoseBeta4FitObject(C6,TRUE)</f>
        <v>Error: no valid data</v>
      </c>
      <c r="O15" s="15" t="str">
        <f ca="1">_xll.VoseNormalFitObject(C6,TRUE)</f>
        <v>Error: no valid data</v>
      </c>
      <c r="P15" s="15" t="str">
        <f ca="1">_xll.VoseFatigueFitObject(C6,TRUE)</f>
        <v>Error: no valid data</v>
      </c>
      <c r="Q15" s="15" t="str">
        <f ca="1">_xll.VoseErfFitObject(C6,TRUE)</f>
        <v>Error: no valid data</v>
      </c>
      <c r="R15" s="15" t="str">
        <f ca="1">_xll.VoseKumaraswamy4FitObject(C6,TRUE)</f>
        <v>Error: no valid data</v>
      </c>
      <c r="S15" s="15" t="str">
        <f>_xll.VoseSlashFitObject(C6,TRUE)</f>
        <v>Error: Data is invalid</v>
      </c>
      <c r="T15" s="15" t="str">
        <f ca="1">_xll.VoseCauchyFitObject(C6,TRUE)</f>
        <v>Error: no valid data</v>
      </c>
      <c r="U15" s="15" t="str">
        <f ca="1">_xll.VoseExtValueMinFitObject(C6,TRUE)</f>
        <v>Error: no valid data</v>
      </c>
      <c r="V15" s="15" t="str">
        <f ca="1">_xll.VoseBetaSubjFitObject(C6,TRUE)</f>
        <v>Error: no valid data</v>
      </c>
      <c r="W15" s="15" t="str">
        <f ca="1">_xll.VoseExtValueMaxFitObject(C6,TRUE)</f>
        <v>Error: no valid data</v>
      </c>
      <c r="X15" s="15" t="str">
        <f ca="1">_xll.VoseLevyFitObject(C6,TRUE)</f>
        <v>Error: no valid data</v>
      </c>
      <c r="Y15" s="15" t="str">
        <f ca="1">_xll.VoseBradfordFitObject(C6,TRUE)</f>
        <v>Error: no valid data</v>
      </c>
      <c r="Z15" s="15" t="str">
        <f ca="1">_xll.VoseGPDFitObject(C6,TRUE)</f>
        <v>Error: no valid data</v>
      </c>
      <c r="AA15" s="15" t="str">
        <f ca="1">_xll.VoseStudentFitObject(C6,TRUE)</f>
        <v>Error: no valid data</v>
      </c>
      <c r="AB15" s="4" t="s">
        <v>38</v>
      </c>
    </row>
    <row r="16" spans="2:28" x14ac:dyDescent="0.35">
      <c r="B16" s="14" t="s">
        <v>43</v>
      </c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</row>
    <row r="17" spans="2:27" x14ac:dyDescent="0.35">
      <c r="B17" s="15" t="s">
        <v>44</v>
      </c>
      <c r="C17" s="28"/>
      <c r="D17" s="15" t="str">
        <f ca="1">_xll.VoseAIC(D15)</f>
        <v>Error: parameter must be a valid Fit Object</v>
      </c>
      <c r="E17" s="15" t="str">
        <f ca="1">_xll.VoseAIC(E15)</f>
        <v>Error: parameter must be a valid Fit Object</v>
      </c>
      <c r="F17" s="15" t="str">
        <f ca="1">_xll.VoseAIC(F15)</f>
        <v>Error: parameter must be a valid Fit Object</v>
      </c>
      <c r="G17" s="15" t="str">
        <f ca="1">_xll.VoseAIC(G15)</f>
        <v>Error: parameter must be a valid Fit Object</v>
      </c>
      <c r="H17" s="15" t="str">
        <f ca="1">_xll.VoseAIC(H15)</f>
        <v>Error: parameter must be a valid Fit Object</v>
      </c>
      <c r="I17" s="15" t="str">
        <f ca="1">_xll.VoseAIC(I15)</f>
        <v>Error: parameter must be a valid Fit Object</v>
      </c>
      <c r="J17" s="15" t="str">
        <f ca="1">_xll.VoseAIC(J15)</f>
        <v>Error: parameter must be a valid Fit Object</v>
      </c>
      <c r="K17" s="15" t="str">
        <f ca="1">_xll.VoseAIC(K15)</f>
        <v>Error: parameter must be a valid Fit Object</v>
      </c>
      <c r="L17" s="15" t="str">
        <f ca="1">_xll.VoseAIC(L15)</f>
        <v>Error: parameter must be a valid Fit Object</v>
      </c>
      <c r="M17" s="15" t="str">
        <f>_xll.VoseAIC(M15)</f>
        <v>Error: parameter must be a valid Fit Object</v>
      </c>
      <c r="N17" s="15" t="str">
        <f ca="1">_xll.VoseAIC(N15)</f>
        <v>Error: parameter must be a valid Fit Object</v>
      </c>
      <c r="O17" s="15" t="str">
        <f ca="1">_xll.VoseAIC(O15)</f>
        <v>Error: parameter must be a valid Fit Object</v>
      </c>
      <c r="P17" s="15" t="str">
        <f ca="1">_xll.VoseAIC(P15)</f>
        <v>Error: parameter must be a valid Fit Object</v>
      </c>
      <c r="Q17" s="15" t="str">
        <f ca="1">_xll.VoseAIC(Q15)</f>
        <v>Error: parameter must be a valid Fit Object</v>
      </c>
      <c r="R17" s="15" t="str">
        <f ca="1">_xll.VoseAIC(R15)</f>
        <v>Error: parameter must be a valid Fit Object</v>
      </c>
      <c r="S17" s="15" t="str">
        <f>_xll.VoseAIC(S15)</f>
        <v>Error: parameter must be a valid Fit Object</v>
      </c>
      <c r="T17" s="15" t="str">
        <f ca="1">_xll.VoseAIC(T15)</f>
        <v>Error: parameter must be a valid Fit Object</v>
      </c>
      <c r="U17" s="15" t="str">
        <f ca="1">_xll.VoseAIC(U15)</f>
        <v>Error: parameter must be a valid Fit Object</v>
      </c>
      <c r="V17" s="15" t="str">
        <f ca="1">_xll.VoseAIC(V15)</f>
        <v>Error: parameter must be a valid Fit Object</v>
      </c>
      <c r="W17" s="15" t="str">
        <f ca="1">_xll.VoseAIC(W15)</f>
        <v>Error: parameter must be a valid Fit Object</v>
      </c>
      <c r="X17" s="15" t="str">
        <f ca="1">_xll.VoseAIC(X15)</f>
        <v>Error: parameter must be a valid Fit Object</v>
      </c>
      <c r="Y17" s="15" t="str">
        <f ca="1">_xll.VoseAIC(Y15)</f>
        <v>Error: parameter must be a valid Fit Object</v>
      </c>
      <c r="Z17" s="15" t="str">
        <f ca="1">_xll.VoseAIC(Z15)</f>
        <v>Error: parameter must be a valid Fit Object</v>
      </c>
      <c r="AA17" s="15" t="str">
        <f ca="1">_xll.VoseAIC(AA15)</f>
        <v>Error: parameter must be a valid Fit Object</v>
      </c>
    </row>
    <row r="18" spans="2:27" x14ac:dyDescent="0.35">
      <c r="B18" s="16" t="s">
        <v>45</v>
      </c>
      <c r="C18" s="31"/>
      <c r="D18" s="16" t="str">
        <f t="array" aca="1" ref="D18:AA18" ca="1">_xll.VoseRank(D17:AA17)</f>
        <v>Error: {data} array is not valid</v>
      </c>
      <c r="E18" s="16" t="str">
        <f ca="1"/>
        <v>Error: {data} array is not valid</v>
      </c>
      <c r="F18" s="16" t="str">
        <f ca="1"/>
        <v>Error: {data} array is not valid</v>
      </c>
      <c r="G18" s="16" t="str">
        <f ca="1"/>
        <v>Error: {data} array is not valid</v>
      </c>
      <c r="H18" s="16" t="str">
        <f ca="1"/>
        <v>Error: {data} array is not valid</v>
      </c>
      <c r="I18" s="16" t="str">
        <f ca="1"/>
        <v>Error: {data} array is not valid</v>
      </c>
      <c r="J18" s="16" t="str">
        <f ca="1"/>
        <v>Error: {data} array is not valid</v>
      </c>
      <c r="K18" s="16" t="str">
        <f ca="1"/>
        <v>Error: {data} array is not valid</v>
      </c>
      <c r="L18" s="16" t="str">
        <f ca="1"/>
        <v>Error: {data} array is not valid</v>
      </c>
      <c r="M18" s="16" t="str">
        <f ca="1"/>
        <v>Error: {data} array is not valid</v>
      </c>
      <c r="N18" s="16" t="str">
        <f ca="1"/>
        <v>Error: {data} array is not valid</v>
      </c>
      <c r="O18" s="16" t="str">
        <f ca="1"/>
        <v>Error: {data} array is not valid</v>
      </c>
      <c r="P18" s="16" t="str">
        <f ca="1"/>
        <v>Error: {data} array is not valid</v>
      </c>
      <c r="Q18" s="16" t="str">
        <f ca="1"/>
        <v>Error: {data} array is not valid</v>
      </c>
      <c r="R18" s="16" t="str">
        <f ca="1"/>
        <v>Error: {data} array is not valid</v>
      </c>
      <c r="S18" s="16" t="str">
        <f ca="1"/>
        <v>Error: {data} array is not valid</v>
      </c>
      <c r="T18" s="16" t="str">
        <f ca="1"/>
        <v>Error: {data} array is not valid</v>
      </c>
      <c r="U18" s="16" t="str">
        <f ca="1"/>
        <v>Error: {data} array is not valid</v>
      </c>
      <c r="V18" s="16" t="str">
        <f ca="1"/>
        <v>Error: {data} array is not valid</v>
      </c>
      <c r="W18" s="16" t="str">
        <f ca="1"/>
        <v>Error: {data} array is not valid</v>
      </c>
      <c r="X18" s="16" t="str">
        <f ca="1"/>
        <v>Error: {data} array is not valid</v>
      </c>
      <c r="Y18" s="16" t="str">
        <f ca="1"/>
        <v>Error: {data} array is not valid</v>
      </c>
      <c r="Z18" s="16" t="str">
        <f ca="1"/>
        <v>Error: {data} array is not valid</v>
      </c>
      <c r="AA18" s="16" t="str">
        <f ca="1"/>
        <v>Error: {data} array is not valid</v>
      </c>
    </row>
    <row r="19" spans="2:27" x14ac:dyDescent="0.35">
      <c r="B19" s="15" t="s">
        <v>46</v>
      </c>
      <c r="C19" s="28"/>
      <c r="D19" s="15" t="str">
        <f ca="1">_xll.VoseSIC(D15)</f>
        <v>Error: parameter must be a valid Fit Object</v>
      </c>
      <c r="E19" s="15" t="str">
        <f ca="1">_xll.VoseSIC(E15)</f>
        <v>Error: parameter must be a valid Fit Object</v>
      </c>
      <c r="F19" s="15" t="str">
        <f ca="1">_xll.VoseSIC(F15)</f>
        <v>Error: parameter must be a valid Fit Object</v>
      </c>
      <c r="G19" s="15" t="str">
        <f ca="1">_xll.VoseSIC(G15)</f>
        <v>Error: parameter must be a valid Fit Object</v>
      </c>
      <c r="H19" s="15" t="str">
        <f ca="1">_xll.VoseSIC(H15)</f>
        <v>Error: parameter must be a valid Fit Object</v>
      </c>
      <c r="I19" s="15" t="str">
        <f ca="1">_xll.VoseSIC(I15)</f>
        <v>Error: parameter must be a valid Fit Object</v>
      </c>
      <c r="J19" s="15" t="str">
        <f ca="1">_xll.VoseSIC(J15)</f>
        <v>Error: parameter must be a valid Fit Object</v>
      </c>
      <c r="K19" s="15" t="str">
        <f ca="1">_xll.VoseSIC(K15)</f>
        <v>Error: parameter must be a valid Fit Object</v>
      </c>
      <c r="L19" s="15" t="str">
        <f ca="1">_xll.VoseSIC(L15)</f>
        <v>Error: parameter must be a valid Fit Object</v>
      </c>
      <c r="M19" s="15" t="str">
        <f>_xll.VoseSIC(M15)</f>
        <v>Error: parameter must be a valid Fit Object</v>
      </c>
      <c r="N19" s="15" t="str">
        <f ca="1">_xll.VoseSIC(N15)</f>
        <v>Error: parameter must be a valid Fit Object</v>
      </c>
      <c r="O19" s="15" t="str">
        <f ca="1">_xll.VoseSIC(O15)</f>
        <v>Error: parameter must be a valid Fit Object</v>
      </c>
      <c r="P19" s="15" t="str">
        <f ca="1">_xll.VoseSIC(P15)</f>
        <v>Error: parameter must be a valid Fit Object</v>
      </c>
      <c r="Q19" s="15" t="str">
        <f ca="1">_xll.VoseSIC(Q15)</f>
        <v>Error: parameter must be a valid Fit Object</v>
      </c>
      <c r="R19" s="15" t="str">
        <f ca="1">_xll.VoseSIC(R15)</f>
        <v>Error: parameter must be a valid Fit Object</v>
      </c>
      <c r="S19" s="15" t="str">
        <f>_xll.VoseSIC(S15)</f>
        <v>Error: parameter must be a valid Fit Object</v>
      </c>
      <c r="T19" s="15" t="str">
        <f ca="1">_xll.VoseSIC(T15)</f>
        <v>Error: parameter must be a valid Fit Object</v>
      </c>
      <c r="U19" s="15" t="str">
        <f ca="1">_xll.VoseSIC(U15)</f>
        <v>Error: parameter must be a valid Fit Object</v>
      </c>
      <c r="V19" s="15" t="str">
        <f ca="1">_xll.VoseSIC(V15)</f>
        <v>Error: parameter must be a valid Fit Object</v>
      </c>
      <c r="W19" s="15" t="str">
        <f ca="1">_xll.VoseSIC(W15)</f>
        <v>Error: parameter must be a valid Fit Object</v>
      </c>
      <c r="X19" s="15" t="str">
        <f ca="1">_xll.VoseSIC(X15)</f>
        <v>Error: parameter must be a valid Fit Object</v>
      </c>
      <c r="Y19" s="15" t="str">
        <f ca="1">_xll.VoseSIC(Y15)</f>
        <v>Error: parameter must be a valid Fit Object</v>
      </c>
      <c r="Z19" s="15" t="str">
        <f ca="1">_xll.VoseSIC(Z15)</f>
        <v>Error: parameter must be a valid Fit Object</v>
      </c>
      <c r="AA19" s="15" t="str">
        <f ca="1">_xll.VoseSIC(AA15)</f>
        <v>Error: parameter must be a valid Fit Object</v>
      </c>
    </row>
    <row r="20" spans="2:27" x14ac:dyDescent="0.35">
      <c r="B20" s="16" t="s">
        <v>47</v>
      </c>
      <c r="C20" s="31"/>
      <c r="D20" s="16" t="str">
        <f t="array" aca="1" ref="D20:AA20" ca="1">_xll.VoseRank(D19:AA19)</f>
        <v>Error: {data} array is not valid</v>
      </c>
      <c r="E20" s="16" t="str">
        <f ca="1"/>
        <v>Error: {data} array is not valid</v>
      </c>
      <c r="F20" s="16" t="str">
        <f ca="1"/>
        <v>Error: {data} array is not valid</v>
      </c>
      <c r="G20" s="16" t="str">
        <f ca="1"/>
        <v>Error: {data} array is not valid</v>
      </c>
      <c r="H20" s="16" t="str">
        <f ca="1"/>
        <v>Error: {data} array is not valid</v>
      </c>
      <c r="I20" s="16" t="str">
        <f ca="1"/>
        <v>Error: {data} array is not valid</v>
      </c>
      <c r="J20" s="16" t="str">
        <f ca="1"/>
        <v>Error: {data} array is not valid</v>
      </c>
      <c r="K20" s="16" t="str">
        <f ca="1"/>
        <v>Error: {data} array is not valid</v>
      </c>
      <c r="L20" s="16" t="str">
        <f ca="1"/>
        <v>Error: {data} array is not valid</v>
      </c>
      <c r="M20" s="16" t="str">
        <f ca="1"/>
        <v>Error: {data} array is not valid</v>
      </c>
      <c r="N20" s="16" t="str">
        <f ca="1"/>
        <v>Error: {data} array is not valid</v>
      </c>
      <c r="O20" s="16" t="str">
        <f ca="1"/>
        <v>Error: {data} array is not valid</v>
      </c>
      <c r="P20" s="16" t="str">
        <f ca="1"/>
        <v>Error: {data} array is not valid</v>
      </c>
      <c r="Q20" s="16" t="str">
        <f ca="1"/>
        <v>Error: {data} array is not valid</v>
      </c>
      <c r="R20" s="16" t="str">
        <f ca="1"/>
        <v>Error: {data} array is not valid</v>
      </c>
      <c r="S20" s="16" t="str">
        <f ca="1"/>
        <v>Error: {data} array is not valid</v>
      </c>
      <c r="T20" s="16" t="str">
        <f ca="1"/>
        <v>Error: {data} array is not valid</v>
      </c>
      <c r="U20" s="16" t="str">
        <f ca="1"/>
        <v>Error: {data} array is not valid</v>
      </c>
      <c r="V20" s="16" t="str">
        <f ca="1"/>
        <v>Error: {data} array is not valid</v>
      </c>
      <c r="W20" s="16" t="str">
        <f ca="1"/>
        <v>Error: {data} array is not valid</v>
      </c>
      <c r="X20" s="16" t="str">
        <f ca="1"/>
        <v>Error: {data} array is not valid</v>
      </c>
      <c r="Y20" s="16" t="str">
        <f ca="1"/>
        <v>Error: {data} array is not valid</v>
      </c>
      <c r="Z20" s="16" t="str">
        <f ca="1"/>
        <v>Error: {data} array is not valid</v>
      </c>
      <c r="AA20" s="16" t="str">
        <f ca="1"/>
        <v>Error: {data} array is not valid</v>
      </c>
    </row>
    <row r="21" spans="2:27" x14ac:dyDescent="0.35">
      <c r="B21" s="15" t="s">
        <v>48</v>
      </c>
      <c r="C21" s="28"/>
      <c r="D21" s="15" t="str">
        <f ca="1">_xll.VoseHQIC(D15)</f>
        <v>Error: parameter must be a valid Fit Object</v>
      </c>
      <c r="E21" s="15" t="str">
        <f ca="1">_xll.VoseHQIC(E15)</f>
        <v>Error: parameter must be a valid Fit Object</v>
      </c>
      <c r="F21" s="15" t="str">
        <f ca="1">_xll.VoseHQIC(F15)</f>
        <v>Error: parameter must be a valid Fit Object</v>
      </c>
      <c r="G21" s="15" t="str">
        <f ca="1">_xll.VoseHQIC(G15)</f>
        <v>Error: parameter must be a valid Fit Object</v>
      </c>
      <c r="H21" s="15" t="str">
        <f ca="1">_xll.VoseHQIC(H15)</f>
        <v>Error: parameter must be a valid Fit Object</v>
      </c>
      <c r="I21" s="15" t="str">
        <f ca="1">_xll.VoseHQIC(I15)</f>
        <v>Error: parameter must be a valid Fit Object</v>
      </c>
      <c r="J21" s="15" t="str">
        <f ca="1">_xll.VoseHQIC(J15)</f>
        <v>Error: parameter must be a valid Fit Object</v>
      </c>
      <c r="K21" s="15" t="str">
        <f ca="1">_xll.VoseHQIC(K15)</f>
        <v>Error: parameter must be a valid Fit Object</v>
      </c>
      <c r="L21" s="15" t="str">
        <f ca="1">_xll.VoseHQIC(L15)</f>
        <v>Error: parameter must be a valid Fit Object</v>
      </c>
      <c r="M21" s="15" t="str">
        <f>_xll.VoseHQIC(M15)</f>
        <v>Error: parameter must be a valid Fit Object</v>
      </c>
      <c r="N21" s="15" t="str">
        <f ca="1">_xll.VoseHQIC(N15)</f>
        <v>Error: parameter must be a valid Fit Object</v>
      </c>
      <c r="O21" s="15" t="str">
        <f ca="1">_xll.VoseHQIC(O15)</f>
        <v>Error: parameter must be a valid Fit Object</v>
      </c>
      <c r="P21" s="15" t="str">
        <f ca="1">_xll.VoseHQIC(P15)</f>
        <v>Error: parameter must be a valid Fit Object</v>
      </c>
      <c r="Q21" s="15" t="str">
        <f ca="1">_xll.VoseHQIC(Q15)</f>
        <v>Error: parameter must be a valid Fit Object</v>
      </c>
      <c r="R21" s="15" t="str">
        <f ca="1">_xll.VoseHQIC(R15)</f>
        <v>Error: parameter must be a valid Fit Object</v>
      </c>
      <c r="S21" s="15" t="str">
        <f>_xll.VoseHQIC(S15)</f>
        <v>Error: parameter must be a valid Fit Object</v>
      </c>
      <c r="T21" s="15" t="str">
        <f ca="1">_xll.VoseHQIC(T15)</f>
        <v>Error: parameter must be a valid Fit Object</v>
      </c>
      <c r="U21" s="15" t="str">
        <f ca="1">_xll.VoseHQIC(U15)</f>
        <v>Error: parameter must be a valid Fit Object</v>
      </c>
      <c r="V21" s="15" t="str">
        <f ca="1">_xll.VoseHQIC(V15)</f>
        <v>Error: parameter must be a valid Fit Object</v>
      </c>
      <c r="W21" s="15" t="str">
        <f ca="1">_xll.VoseHQIC(W15)</f>
        <v>Error: parameter must be a valid Fit Object</v>
      </c>
      <c r="X21" s="15" t="str">
        <f ca="1">_xll.VoseHQIC(X15)</f>
        <v>Error: parameter must be a valid Fit Object</v>
      </c>
      <c r="Y21" s="15" t="str">
        <f ca="1">_xll.VoseHQIC(Y15)</f>
        <v>Error: parameter must be a valid Fit Object</v>
      </c>
      <c r="Z21" s="15" t="str">
        <f ca="1">_xll.VoseHQIC(Z15)</f>
        <v>Error: parameter must be a valid Fit Object</v>
      </c>
      <c r="AA21" s="15" t="str">
        <f ca="1">_xll.VoseHQIC(AA15)</f>
        <v>Error: parameter must be a valid Fit Object</v>
      </c>
    </row>
    <row r="22" spans="2:27" x14ac:dyDescent="0.35">
      <c r="B22" s="16" t="s">
        <v>49</v>
      </c>
      <c r="C22" s="31"/>
      <c r="D22" s="16" t="str">
        <f t="array" aca="1" ref="D22:AA22" ca="1">_xll.VoseRank(D21:AA21)</f>
        <v>Error: {data} array is not valid</v>
      </c>
      <c r="E22" s="16" t="str">
        <f ca="1"/>
        <v>Error: {data} array is not valid</v>
      </c>
      <c r="F22" s="16" t="str">
        <f ca="1"/>
        <v>Error: {data} array is not valid</v>
      </c>
      <c r="G22" s="16" t="str">
        <f ca="1"/>
        <v>Error: {data} array is not valid</v>
      </c>
      <c r="H22" s="16" t="str">
        <f ca="1"/>
        <v>Error: {data} array is not valid</v>
      </c>
      <c r="I22" s="16" t="str">
        <f ca="1"/>
        <v>Error: {data} array is not valid</v>
      </c>
      <c r="J22" s="16" t="str">
        <f ca="1"/>
        <v>Error: {data} array is not valid</v>
      </c>
      <c r="K22" s="16" t="str">
        <f ca="1"/>
        <v>Error: {data} array is not valid</v>
      </c>
      <c r="L22" s="16" t="str">
        <f ca="1"/>
        <v>Error: {data} array is not valid</v>
      </c>
      <c r="M22" s="16" t="str">
        <f ca="1"/>
        <v>Error: {data} array is not valid</v>
      </c>
      <c r="N22" s="16" t="str">
        <f ca="1"/>
        <v>Error: {data} array is not valid</v>
      </c>
      <c r="O22" s="16" t="str">
        <f ca="1"/>
        <v>Error: {data} array is not valid</v>
      </c>
      <c r="P22" s="16" t="str">
        <f ca="1"/>
        <v>Error: {data} array is not valid</v>
      </c>
      <c r="Q22" s="16" t="str">
        <f ca="1"/>
        <v>Error: {data} array is not valid</v>
      </c>
      <c r="R22" s="16" t="str">
        <f ca="1"/>
        <v>Error: {data} array is not valid</v>
      </c>
      <c r="S22" s="16" t="str">
        <f ca="1"/>
        <v>Error: {data} array is not valid</v>
      </c>
      <c r="T22" s="16" t="str">
        <f ca="1"/>
        <v>Error: {data} array is not valid</v>
      </c>
      <c r="U22" s="16" t="str">
        <f ca="1"/>
        <v>Error: {data} array is not valid</v>
      </c>
      <c r="V22" s="16" t="str">
        <f ca="1"/>
        <v>Error: {data} array is not valid</v>
      </c>
      <c r="W22" s="16" t="str">
        <f ca="1"/>
        <v>Error: {data} array is not valid</v>
      </c>
      <c r="X22" s="16" t="str">
        <f ca="1"/>
        <v>Error: {data} array is not valid</v>
      </c>
      <c r="Y22" s="16" t="str">
        <f ca="1"/>
        <v>Error: {data} array is not valid</v>
      </c>
      <c r="Z22" s="16" t="str">
        <f ca="1"/>
        <v>Error: {data} array is not valid</v>
      </c>
      <c r="AA22" s="16" t="str">
        <f ca="1"/>
        <v>Error: {data} array is not valid</v>
      </c>
    </row>
    <row r="23" spans="2:27" x14ac:dyDescent="0.35">
      <c r="B23" s="15" t="s">
        <v>50</v>
      </c>
      <c r="C23" s="28"/>
      <c r="D23" s="15" t="str">
        <f ca="1">_xll.VoseLLH(D15)</f>
        <v>Error: parameter must be a valid Fit Object</v>
      </c>
      <c r="E23" s="15" t="str">
        <f ca="1">_xll.VoseLLH(E15)</f>
        <v>Error: parameter must be a valid Fit Object</v>
      </c>
      <c r="F23" s="15" t="str">
        <f ca="1">_xll.VoseLLH(F15)</f>
        <v>Error: parameter must be a valid Fit Object</v>
      </c>
      <c r="G23" s="15" t="str">
        <f ca="1">_xll.VoseLLH(G15)</f>
        <v>Error: parameter must be a valid Fit Object</v>
      </c>
      <c r="H23" s="15" t="str">
        <f ca="1">_xll.VoseLLH(H15)</f>
        <v>Error: parameter must be a valid Fit Object</v>
      </c>
      <c r="I23" s="15" t="str">
        <f ca="1">_xll.VoseLLH(I15)</f>
        <v>Error: parameter must be a valid Fit Object</v>
      </c>
      <c r="J23" s="15" t="str">
        <f ca="1">_xll.VoseLLH(J15)</f>
        <v>Error: parameter must be a valid Fit Object</v>
      </c>
      <c r="K23" s="15" t="str">
        <f ca="1">_xll.VoseLLH(K15)</f>
        <v>Error: parameter must be a valid Fit Object</v>
      </c>
      <c r="L23" s="15" t="str">
        <f ca="1">_xll.VoseLLH(L15)</f>
        <v>Error: parameter must be a valid Fit Object</v>
      </c>
      <c r="M23" s="15" t="str">
        <f>_xll.VoseLLH(M15)</f>
        <v>Error: parameter must be a valid Fit Object</v>
      </c>
      <c r="N23" s="15" t="str">
        <f ca="1">_xll.VoseLLH(N15)</f>
        <v>Error: parameter must be a valid Fit Object</v>
      </c>
      <c r="O23" s="15" t="str">
        <f ca="1">_xll.VoseLLH(O15)</f>
        <v>Error: parameter must be a valid Fit Object</v>
      </c>
      <c r="P23" s="15" t="str">
        <f ca="1">_xll.VoseLLH(P15)</f>
        <v>Error: parameter must be a valid Fit Object</v>
      </c>
      <c r="Q23" s="15" t="str">
        <f ca="1">_xll.VoseLLH(Q15)</f>
        <v>Error: parameter must be a valid Fit Object</v>
      </c>
      <c r="R23" s="15" t="str">
        <f ca="1">_xll.VoseLLH(R15)</f>
        <v>Error: parameter must be a valid Fit Object</v>
      </c>
      <c r="S23" s="15" t="str">
        <f>_xll.VoseLLH(S15)</f>
        <v>Error: parameter must be a valid Fit Object</v>
      </c>
      <c r="T23" s="15" t="str">
        <f ca="1">_xll.VoseLLH(T15)</f>
        <v>Error: parameter must be a valid Fit Object</v>
      </c>
      <c r="U23" s="15" t="str">
        <f ca="1">_xll.VoseLLH(U15)</f>
        <v>Error: parameter must be a valid Fit Object</v>
      </c>
      <c r="V23" s="15" t="str">
        <f ca="1">_xll.VoseLLH(V15)</f>
        <v>Error: parameter must be a valid Fit Object</v>
      </c>
      <c r="W23" s="15" t="str">
        <f ca="1">_xll.VoseLLH(W15)</f>
        <v>Error: parameter must be a valid Fit Object</v>
      </c>
      <c r="X23" s="15" t="str">
        <f ca="1">_xll.VoseLLH(X15)</f>
        <v>Error: parameter must be a valid Fit Object</v>
      </c>
      <c r="Y23" s="15" t="str">
        <f ca="1">_xll.VoseLLH(Y15)</f>
        <v>Error: parameter must be a valid Fit Object</v>
      </c>
      <c r="Z23" s="15" t="str">
        <f ca="1">_xll.VoseLLH(Z15)</f>
        <v>Error: parameter must be a valid Fit Object</v>
      </c>
      <c r="AA23" s="15" t="str">
        <f ca="1">_xll.VoseLLH(AA15)</f>
        <v>Error: parameter must be a valid Fit Object</v>
      </c>
    </row>
    <row r="24" spans="2:27" x14ac:dyDescent="0.35">
      <c r="B24" s="16" t="s">
        <v>51</v>
      </c>
      <c r="C24" s="31"/>
      <c r="D24" s="16" t="str">
        <f t="array" aca="1" ref="D24:AA24" ca="1">_xll.VoseRank(D23:AA23,1)</f>
        <v>Error: {data} array is not valid</v>
      </c>
      <c r="E24" s="16" t="str">
        <f ca="1"/>
        <v>Error: {data} array is not valid</v>
      </c>
      <c r="F24" s="16" t="str">
        <f ca="1"/>
        <v>Error: {data} array is not valid</v>
      </c>
      <c r="G24" s="16" t="str">
        <f ca="1"/>
        <v>Error: {data} array is not valid</v>
      </c>
      <c r="H24" s="16" t="str">
        <f ca="1"/>
        <v>Error: {data} array is not valid</v>
      </c>
      <c r="I24" s="16" t="str">
        <f ca="1"/>
        <v>Error: {data} array is not valid</v>
      </c>
      <c r="J24" s="16" t="str">
        <f ca="1"/>
        <v>Error: {data} array is not valid</v>
      </c>
      <c r="K24" s="16" t="str">
        <f ca="1"/>
        <v>Error: {data} array is not valid</v>
      </c>
      <c r="L24" s="16" t="str">
        <f ca="1"/>
        <v>Error: {data} array is not valid</v>
      </c>
      <c r="M24" s="16" t="str">
        <f ca="1"/>
        <v>Error: {data} array is not valid</v>
      </c>
      <c r="N24" s="16" t="str">
        <f ca="1"/>
        <v>Error: {data} array is not valid</v>
      </c>
      <c r="O24" s="16" t="str">
        <f ca="1"/>
        <v>Error: {data} array is not valid</v>
      </c>
      <c r="P24" s="16" t="str">
        <f ca="1"/>
        <v>Error: {data} array is not valid</v>
      </c>
      <c r="Q24" s="16" t="str">
        <f ca="1"/>
        <v>Error: {data} array is not valid</v>
      </c>
      <c r="R24" s="16" t="str">
        <f ca="1"/>
        <v>Error: {data} array is not valid</v>
      </c>
      <c r="S24" s="16" t="str">
        <f ca="1"/>
        <v>Error: {data} array is not valid</v>
      </c>
      <c r="T24" s="16" t="str">
        <f ca="1"/>
        <v>Error: {data} array is not valid</v>
      </c>
      <c r="U24" s="16" t="str">
        <f ca="1"/>
        <v>Error: {data} array is not valid</v>
      </c>
      <c r="V24" s="16" t="str">
        <f ca="1"/>
        <v>Error: {data} array is not valid</v>
      </c>
      <c r="W24" s="16" t="str">
        <f ca="1"/>
        <v>Error: {data} array is not valid</v>
      </c>
      <c r="X24" s="16" t="str">
        <f ca="1"/>
        <v>Error: {data} array is not valid</v>
      </c>
      <c r="Y24" s="16" t="str">
        <f ca="1"/>
        <v>Error: {data} array is not valid</v>
      </c>
      <c r="Z24" s="16" t="str">
        <f ca="1"/>
        <v>Error: {data} array is not valid</v>
      </c>
      <c r="AA24" s="16" t="str">
        <f ca="1"/>
        <v>Error: {data} array is not valid</v>
      </c>
    </row>
    <row r="25" spans="2:27" x14ac:dyDescent="0.35">
      <c r="B25" s="15" t="s">
        <v>66</v>
      </c>
      <c r="C25" s="28"/>
      <c r="D25" s="15" t="e">
        <f ca="1">EXP(D23-_xll.VoseOptimalFitLLH(D15:AA15))</f>
        <v>#VALUE!</v>
      </c>
      <c r="E25" s="15" t="e">
        <f ca="1">EXP(E23-_xll.VoseOptimalFitLLH(D15:AA15))</f>
        <v>#VALUE!</v>
      </c>
      <c r="F25" s="15" t="e">
        <f ca="1">EXP(F23-_xll.VoseOptimalFitLLH(D15:AA15))</f>
        <v>#VALUE!</v>
      </c>
      <c r="G25" s="15" t="e">
        <f ca="1">EXP(G23-_xll.VoseOptimalFitLLH(D15:AA15))</f>
        <v>#VALUE!</v>
      </c>
      <c r="H25" s="15" t="e">
        <f ca="1">EXP(H23-_xll.VoseOptimalFitLLH(D15:AA15))</f>
        <v>#VALUE!</v>
      </c>
      <c r="I25" s="15" t="e">
        <f ca="1">EXP(I23-_xll.VoseOptimalFitLLH(D15:AA15))</f>
        <v>#VALUE!</v>
      </c>
      <c r="J25" s="15" t="e">
        <f ca="1">EXP(J23-_xll.VoseOptimalFitLLH(D15:AA15))</f>
        <v>#VALUE!</v>
      </c>
      <c r="K25" s="15" t="e">
        <f ca="1">EXP(K23-_xll.VoseOptimalFitLLH(D15:AA15))</f>
        <v>#VALUE!</v>
      </c>
      <c r="L25" s="15" t="e">
        <f ca="1">EXP(L23-_xll.VoseOptimalFitLLH(D15:AA15))</f>
        <v>#VALUE!</v>
      </c>
      <c r="M25" s="15" t="e">
        <f>EXP(M23-_xll.VoseOptimalFitLLH(D15:AA15))</f>
        <v>#VALUE!</v>
      </c>
      <c r="N25" s="15" t="e">
        <f ca="1">EXP(N23-_xll.VoseOptimalFitLLH(D15:AA15))</f>
        <v>#VALUE!</v>
      </c>
      <c r="O25" s="15" t="e">
        <f ca="1">EXP(O23-_xll.VoseOptimalFitLLH(D15:AA15))</f>
        <v>#VALUE!</v>
      </c>
      <c r="P25" s="15" t="e">
        <f ca="1">EXP(P23-_xll.VoseOptimalFitLLH(D15:AA15))</f>
        <v>#VALUE!</v>
      </c>
      <c r="Q25" s="15" t="e">
        <f ca="1">EXP(Q23-_xll.VoseOptimalFitLLH(D15:AA15))</f>
        <v>#VALUE!</v>
      </c>
      <c r="R25" s="15" t="e">
        <f ca="1">EXP(R23-_xll.VoseOptimalFitLLH(D15:AA15))</f>
        <v>#VALUE!</v>
      </c>
      <c r="S25" s="15" t="e">
        <f>EXP(S23-_xll.VoseOptimalFitLLH(D15:AA15))</f>
        <v>#VALUE!</v>
      </c>
      <c r="T25" s="15" t="e">
        <f ca="1">EXP(T23-_xll.VoseOptimalFitLLH(D15:AA15))</f>
        <v>#VALUE!</v>
      </c>
      <c r="U25" s="15" t="e">
        <f ca="1">EXP(U23-_xll.VoseOptimalFitLLH(D15:AA15))</f>
        <v>#VALUE!</v>
      </c>
      <c r="V25" s="15" t="e">
        <f ca="1">EXP(V23-_xll.VoseOptimalFitLLH(D15:AA15))</f>
        <v>#VALUE!</v>
      </c>
      <c r="W25" s="15" t="e">
        <f ca="1">EXP(W23-_xll.VoseOptimalFitLLH(D15:AA15))</f>
        <v>#VALUE!</v>
      </c>
      <c r="X25" s="15" t="e">
        <f ca="1">EXP(X23-_xll.VoseOptimalFitLLH(D15:AA15))</f>
        <v>#VALUE!</v>
      </c>
      <c r="Y25" s="15" t="e">
        <f ca="1">EXP(Y23-_xll.VoseOptimalFitLLH(D15:AA15))</f>
        <v>#VALUE!</v>
      </c>
      <c r="Z25" s="15" t="e">
        <f ca="1">EXP(Z23-_xll.VoseOptimalFitLLH(D15:AA15))</f>
        <v>#VALUE!</v>
      </c>
      <c r="AA25" s="15" t="e">
        <f ca="1">EXP(AA23-_xll.VoseOptimalFitLLH(D15:AA15))</f>
        <v>#VALUE!</v>
      </c>
    </row>
    <row r="26" spans="2:27" x14ac:dyDescent="0.35">
      <c r="B26" s="16" t="s">
        <v>67</v>
      </c>
      <c r="C26" s="31"/>
      <c r="D26" s="16" t="str">
        <f t="array" aca="1" ref="D26:AA26" ca="1">_xll.VoseRank(D25:AA25,1)</f>
        <v>Error: {data} array is not valid</v>
      </c>
      <c r="E26" s="16" t="str">
        <f ca="1"/>
        <v>Error: {data} array is not valid</v>
      </c>
      <c r="F26" s="16" t="str">
        <f ca="1"/>
        <v>Error: {data} array is not valid</v>
      </c>
      <c r="G26" s="16" t="str">
        <f ca="1"/>
        <v>Error: {data} array is not valid</v>
      </c>
      <c r="H26" s="16" t="str">
        <f ca="1"/>
        <v>Error: {data} array is not valid</v>
      </c>
      <c r="I26" s="16" t="str">
        <f ca="1"/>
        <v>Error: {data} array is not valid</v>
      </c>
      <c r="J26" s="16" t="str">
        <f ca="1"/>
        <v>Error: {data} array is not valid</v>
      </c>
      <c r="K26" s="16" t="str">
        <f ca="1"/>
        <v>Error: {data} array is not valid</v>
      </c>
      <c r="L26" s="16" t="str">
        <f ca="1"/>
        <v>Error: {data} array is not valid</v>
      </c>
      <c r="M26" s="16" t="str">
        <f ca="1"/>
        <v>Error: {data} array is not valid</v>
      </c>
      <c r="N26" s="16" t="str">
        <f ca="1"/>
        <v>Error: {data} array is not valid</v>
      </c>
      <c r="O26" s="16" t="str">
        <f ca="1"/>
        <v>Error: {data} array is not valid</v>
      </c>
      <c r="P26" s="16" t="str">
        <f ca="1"/>
        <v>Error: {data} array is not valid</v>
      </c>
      <c r="Q26" s="16" t="str">
        <f ca="1"/>
        <v>Error: {data} array is not valid</v>
      </c>
      <c r="R26" s="16" t="str">
        <f ca="1"/>
        <v>Error: {data} array is not valid</v>
      </c>
      <c r="S26" s="16" t="str">
        <f ca="1"/>
        <v>Error: {data} array is not valid</v>
      </c>
      <c r="T26" s="16" t="str">
        <f ca="1"/>
        <v>Error: {data} array is not valid</v>
      </c>
      <c r="U26" s="16" t="str">
        <f ca="1"/>
        <v>Error: {data} array is not valid</v>
      </c>
      <c r="V26" s="16" t="str">
        <f ca="1"/>
        <v>Error: {data} array is not valid</v>
      </c>
      <c r="W26" s="16" t="str">
        <f ca="1"/>
        <v>Error: {data} array is not valid</v>
      </c>
      <c r="X26" s="16" t="str">
        <f ca="1"/>
        <v>Error: {data} array is not valid</v>
      </c>
      <c r="Y26" s="16" t="str">
        <f ca="1"/>
        <v>Error: {data} array is not valid</v>
      </c>
      <c r="Z26" s="16" t="str">
        <f ca="1"/>
        <v>Error: {data} array is not valid</v>
      </c>
      <c r="AA26" s="16" t="str">
        <f ca="1"/>
        <v>Error: {data} array is not valid</v>
      </c>
    </row>
    <row r="27" spans="2:27" x14ac:dyDescent="0.35">
      <c r="B27" s="14" t="s">
        <v>68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</row>
    <row r="28" spans="2:27" x14ac:dyDescent="0.35">
      <c r="B28" s="15" t="s">
        <v>69</v>
      </c>
      <c r="C28" s="15">
        <f>_xll.VoseDataMin(C6)</f>
        <v>-8.5844222834535217E-2</v>
      </c>
      <c r="D28" s="15" t="str">
        <f ca="1">_xll.VoseMin(D15)</f>
        <v>Error: distribution object is not valid</v>
      </c>
      <c r="E28" s="15" t="str">
        <f ca="1">_xll.VoseMin(E15)</f>
        <v>Error: distribution object is not valid</v>
      </c>
      <c r="F28" s="15" t="str">
        <f ca="1">_xll.VoseMin(F15)</f>
        <v>Error: distribution object is not valid</v>
      </c>
      <c r="G28" s="15" t="str">
        <f ca="1">_xll.VoseMin(G15)</f>
        <v>Error: distribution object is not valid</v>
      </c>
      <c r="H28" s="15" t="str">
        <f ca="1">_xll.VoseMin(H15)</f>
        <v>Error: distribution object is not valid</v>
      </c>
      <c r="I28" s="15" t="str">
        <f ca="1">_xll.VoseMin(I15)</f>
        <v>Error: distribution object is not valid</v>
      </c>
      <c r="J28" s="15" t="str">
        <f ca="1">_xll.VoseMin(J15)</f>
        <v>Error: distribution object is not valid</v>
      </c>
      <c r="K28" s="15" t="str">
        <f ca="1">_xll.VoseMin(K15)</f>
        <v>Error: distribution object is not valid</v>
      </c>
      <c r="L28" s="15" t="str">
        <f ca="1">_xll.VoseMin(L15)</f>
        <v>Error: distribution object is not valid</v>
      </c>
      <c r="M28" s="15" t="str">
        <f>_xll.VoseMin(M15)</f>
        <v>Error: distribution object is not valid</v>
      </c>
      <c r="N28" s="15" t="str">
        <f ca="1">_xll.VoseMin(N15)</f>
        <v>Error: distribution object is not valid</v>
      </c>
      <c r="O28" s="15" t="str">
        <f ca="1">_xll.VoseMin(O15)</f>
        <v>Error: distribution object is not valid</v>
      </c>
      <c r="P28" s="15" t="str">
        <f ca="1">_xll.VoseMin(P15)</f>
        <v>Error: distribution object is not valid</v>
      </c>
      <c r="Q28" s="15" t="str">
        <f ca="1">_xll.VoseMin(Q15)</f>
        <v>Error: distribution object is not valid</v>
      </c>
      <c r="R28" s="15" t="str">
        <f ca="1">_xll.VoseMin(R15)</f>
        <v>Error: distribution object is not valid</v>
      </c>
      <c r="S28" s="15" t="str">
        <f>_xll.VoseMin(S15)</f>
        <v>Error: distribution object is not valid</v>
      </c>
      <c r="T28" s="15" t="str">
        <f ca="1">_xll.VoseMin(T15)</f>
        <v>Error: distribution object is not valid</v>
      </c>
      <c r="U28" s="15" t="str">
        <f ca="1">_xll.VoseMin(U15)</f>
        <v>Error: distribution object is not valid</v>
      </c>
      <c r="V28" s="15" t="str">
        <f ca="1">_xll.VoseMin(V15)</f>
        <v>Error: distribution object is not valid</v>
      </c>
      <c r="W28" s="15" t="str">
        <f ca="1">_xll.VoseMin(W15)</f>
        <v>Error: distribution object is not valid</v>
      </c>
      <c r="X28" s="15" t="str">
        <f ca="1">_xll.VoseMin(X15)</f>
        <v>Error: distribution object is not valid</v>
      </c>
      <c r="Y28" s="15" t="str">
        <f ca="1">_xll.VoseMin(Y15)</f>
        <v>Error: distribution object is not valid</v>
      </c>
      <c r="Z28" s="15" t="str">
        <f ca="1">_xll.VoseMin(Z15)</f>
        <v>Error: distribution object is not valid</v>
      </c>
      <c r="AA28" s="15" t="str">
        <f ca="1">_xll.VoseMin(AA15)</f>
        <v>Error: distribution object is not valid</v>
      </c>
    </row>
    <row r="29" spans="2:27" x14ac:dyDescent="0.35">
      <c r="B29" s="15" t="s">
        <v>70</v>
      </c>
      <c r="C29" s="15">
        <f>_xll.VoseDataMax(C6)</f>
        <v>8.3294579993601375E-2</v>
      </c>
      <c r="D29" s="15" t="str">
        <f ca="1">_xll.VoseMax(D15)</f>
        <v>Error: distribution object is not valid</v>
      </c>
      <c r="E29" s="15" t="str">
        <f ca="1">_xll.VoseMax(E15)</f>
        <v>Error: distribution object is not valid</v>
      </c>
      <c r="F29" s="15" t="str">
        <f ca="1">_xll.VoseMax(F15)</f>
        <v>Error: distribution object is not valid</v>
      </c>
      <c r="G29" s="15" t="str">
        <f ca="1">_xll.VoseMax(G15)</f>
        <v>Error: distribution object is not valid</v>
      </c>
      <c r="H29" s="15" t="str">
        <f ca="1">_xll.VoseMax(H15)</f>
        <v>Error: distribution object is not valid</v>
      </c>
      <c r="I29" s="15" t="str">
        <f ca="1">_xll.VoseMax(I15)</f>
        <v>Error: distribution object is not valid</v>
      </c>
      <c r="J29" s="15" t="str">
        <f ca="1">_xll.VoseMax(J15)</f>
        <v>Error: distribution object is not valid</v>
      </c>
      <c r="K29" s="15" t="str">
        <f ca="1">_xll.VoseMax(K15)</f>
        <v>Error: distribution object is not valid</v>
      </c>
      <c r="L29" s="15" t="str">
        <f ca="1">_xll.VoseMax(L15)</f>
        <v>Error: distribution object is not valid</v>
      </c>
      <c r="M29" s="15" t="str">
        <f>_xll.VoseMax(M15)</f>
        <v>Error: distribution object is not valid</v>
      </c>
      <c r="N29" s="15" t="str">
        <f ca="1">_xll.VoseMax(N15)</f>
        <v>Error: distribution object is not valid</v>
      </c>
      <c r="O29" s="15" t="str">
        <f ca="1">_xll.VoseMax(O15)</f>
        <v>Error: distribution object is not valid</v>
      </c>
      <c r="P29" s="15" t="str">
        <f ca="1">_xll.VoseMax(P15)</f>
        <v>Error: distribution object is not valid</v>
      </c>
      <c r="Q29" s="15" t="str">
        <f ca="1">_xll.VoseMax(Q15)</f>
        <v>Error: distribution object is not valid</v>
      </c>
      <c r="R29" s="15" t="str">
        <f ca="1">_xll.VoseMax(R15)</f>
        <v>Error: distribution object is not valid</v>
      </c>
      <c r="S29" s="15" t="str">
        <f>_xll.VoseMax(S15)</f>
        <v>Error: distribution object is not valid</v>
      </c>
      <c r="T29" s="15" t="str">
        <f ca="1">_xll.VoseMax(T15)</f>
        <v>Error: distribution object is not valid</v>
      </c>
      <c r="U29" s="15" t="str">
        <f ca="1">_xll.VoseMax(U15)</f>
        <v>Error: distribution object is not valid</v>
      </c>
      <c r="V29" s="15" t="str">
        <f ca="1">_xll.VoseMax(V15)</f>
        <v>Error: distribution object is not valid</v>
      </c>
      <c r="W29" s="15" t="str">
        <f ca="1">_xll.VoseMax(W15)</f>
        <v>Error: distribution object is not valid</v>
      </c>
      <c r="X29" s="15" t="str">
        <f ca="1">_xll.VoseMax(X15)</f>
        <v>Error: distribution object is not valid</v>
      </c>
      <c r="Y29" s="15" t="str">
        <f ca="1">_xll.VoseMax(Y15)</f>
        <v>Error: distribution object is not valid</v>
      </c>
      <c r="Z29" s="15" t="str">
        <f ca="1">_xll.VoseMax(Z15)</f>
        <v>Error: distribution object is not valid</v>
      </c>
      <c r="AA29" s="15" t="str">
        <f ca="1">_xll.VoseMax(AA15)</f>
        <v>Error: distribution object is not valid</v>
      </c>
    </row>
    <row r="30" spans="2:27" x14ac:dyDescent="0.35">
      <c r="B30" s="15" t="s">
        <v>71</v>
      </c>
      <c r="C30" s="15">
        <f>_xll.VoseDataMean(C6)</f>
        <v>4.8406117173983333E-4</v>
      </c>
      <c r="D30" s="15" t="str">
        <f ca="1">_xll.VoseMean(D15)</f>
        <v>Error: distribution object is not valid</v>
      </c>
      <c r="E30" s="15" t="str">
        <f ca="1">_xll.VoseMean(E15)</f>
        <v>Error: distribution object is not valid</v>
      </c>
      <c r="F30" s="15" t="str">
        <f ca="1">_xll.VoseMean(F15)</f>
        <v>Error: distribution object is not valid</v>
      </c>
      <c r="G30" s="15" t="str">
        <f ca="1">_xll.VoseMean(G15)</f>
        <v>Error: distribution object is not valid</v>
      </c>
      <c r="H30" s="15" t="str">
        <f ca="1">_xll.VoseMean(H15)</f>
        <v>Error: distribution object is not valid</v>
      </c>
      <c r="I30" s="15" t="str">
        <f ca="1">_xll.VoseMean(I15)</f>
        <v>Error: distribution object is not valid</v>
      </c>
      <c r="J30" s="15" t="str">
        <f ca="1">_xll.VoseMean(J15)</f>
        <v>Error: distribution object is not valid</v>
      </c>
      <c r="K30" s="15" t="str">
        <f ca="1">_xll.VoseMean(K15)</f>
        <v>Error: distribution object is not valid</v>
      </c>
      <c r="L30" s="15" t="str">
        <f ca="1">_xll.VoseMean(L15)</f>
        <v>Error: distribution object is not valid</v>
      </c>
      <c r="M30" s="15" t="str">
        <f>_xll.VoseMean(M15)</f>
        <v>Error: distribution object is not valid</v>
      </c>
      <c r="N30" s="15" t="str">
        <f ca="1">_xll.VoseMean(N15)</f>
        <v>Error: distribution object is not valid</v>
      </c>
      <c r="O30" s="15" t="str">
        <f ca="1">_xll.VoseMean(O15)</f>
        <v>Error: distribution object is not valid</v>
      </c>
      <c r="P30" s="15" t="str">
        <f ca="1">_xll.VoseMean(P15)</f>
        <v>Error: distribution object is not valid</v>
      </c>
      <c r="Q30" s="15" t="str">
        <f ca="1">_xll.VoseMean(Q15)</f>
        <v>Error: distribution object is not valid</v>
      </c>
      <c r="R30" s="15" t="str">
        <f ca="1">_xll.VoseMean(R15)</f>
        <v>Error: distribution object is not valid</v>
      </c>
      <c r="S30" s="15" t="str">
        <f>_xll.VoseMean(S15)</f>
        <v>Error: distribution object is not valid</v>
      </c>
      <c r="T30" s="15" t="str">
        <f ca="1">_xll.VoseMean(T15)</f>
        <v>Error: distribution object is not valid</v>
      </c>
      <c r="U30" s="15" t="str">
        <f ca="1">_xll.VoseMean(U15)</f>
        <v>Error: distribution object is not valid</v>
      </c>
      <c r="V30" s="15" t="str">
        <f ca="1">_xll.VoseMean(V15)</f>
        <v>Error: distribution object is not valid</v>
      </c>
      <c r="W30" s="15" t="str">
        <f ca="1">_xll.VoseMean(W15)</f>
        <v>Error: distribution object is not valid</v>
      </c>
      <c r="X30" s="15" t="str">
        <f ca="1">_xll.VoseMean(X15)</f>
        <v>Error: distribution object is not valid</v>
      </c>
      <c r="Y30" s="15" t="str">
        <f ca="1">_xll.VoseMean(Y15)</f>
        <v>Error: distribution object is not valid</v>
      </c>
      <c r="Z30" s="15" t="str">
        <f ca="1">_xll.VoseMean(Z15)</f>
        <v>Error: distribution object is not valid</v>
      </c>
      <c r="AA30" s="15" t="str">
        <f ca="1">_xll.VoseMean(AA15)</f>
        <v>Error: distribution object is not valid</v>
      </c>
    </row>
    <row r="31" spans="2:27" x14ac:dyDescent="0.35">
      <c r="B31" s="15" t="s">
        <v>72</v>
      </c>
      <c r="C31" s="15">
        <f>_xll.VoseDataStdev(C6)</f>
        <v>1.5143313495571943E-2</v>
      </c>
      <c r="D31" s="15" t="str">
        <f ca="1">_xll.VoseStDev(D15)</f>
        <v>Error: distribution object is not valid</v>
      </c>
      <c r="E31" s="15" t="str">
        <f ca="1">_xll.VoseStDev(E15)</f>
        <v>Error: distribution object is not valid</v>
      </c>
      <c r="F31" s="15" t="str">
        <f ca="1">_xll.VoseStDev(F15)</f>
        <v>Error: distribution object is not valid</v>
      </c>
      <c r="G31" s="15" t="str">
        <f ca="1">_xll.VoseStDev(G15)</f>
        <v>Error: distribution object is not valid</v>
      </c>
      <c r="H31" s="15" t="str">
        <f ca="1">_xll.VoseStDev(H15)</f>
        <v>Error: distribution object is not valid</v>
      </c>
      <c r="I31" s="15" t="str">
        <f ca="1">_xll.VoseStDev(I15)</f>
        <v>Error: distribution object is not valid</v>
      </c>
      <c r="J31" s="15" t="str">
        <f ca="1">_xll.VoseStDev(J15)</f>
        <v>Error: distribution object is not valid</v>
      </c>
      <c r="K31" s="15" t="str">
        <f ca="1">_xll.VoseStDev(K15)</f>
        <v>Error: distribution object is not valid</v>
      </c>
      <c r="L31" s="15" t="str">
        <f ca="1">_xll.VoseStDev(L15)</f>
        <v>Error: distribution object is not valid</v>
      </c>
      <c r="M31" s="15" t="str">
        <f>_xll.VoseStDev(M15)</f>
        <v>Error: distribution object is not valid</v>
      </c>
      <c r="N31" s="15" t="str">
        <f ca="1">_xll.VoseStDev(N15)</f>
        <v>Error: distribution object is not valid</v>
      </c>
      <c r="O31" s="15" t="str">
        <f ca="1">_xll.VoseStDev(O15)</f>
        <v>Error: distribution object is not valid</v>
      </c>
      <c r="P31" s="15" t="str">
        <f ca="1">_xll.VoseStDev(P15)</f>
        <v>Error: distribution object is not valid</v>
      </c>
      <c r="Q31" s="15" t="str">
        <f ca="1">_xll.VoseStDev(Q15)</f>
        <v>Error: distribution object is not valid</v>
      </c>
      <c r="R31" s="15" t="str">
        <f ca="1">_xll.VoseStDev(R15)</f>
        <v>Error: distribution object is not valid</v>
      </c>
      <c r="S31" s="15" t="str">
        <f>_xll.VoseStDev(S15)</f>
        <v>Error: distribution object is not valid</v>
      </c>
      <c r="T31" s="15" t="str">
        <f ca="1">_xll.VoseStDev(T15)</f>
        <v>Error: distribution object is not valid</v>
      </c>
      <c r="U31" s="15" t="str">
        <f ca="1">_xll.VoseStDev(U15)</f>
        <v>Error: distribution object is not valid</v>
      </c>
      <c r="V31" s="15" t="str">
        <f ca="1">_xll.VoseStDev(V15)</f>
        <v>Error: distribution object is not valid</v>
      </c>
      <c r="W31" s="15" t="str">
        <f ca="1">_xll.VoseStDev(W15)</f>
        <v>Error: distribution object is not valid</v>
      </c>
      <c r="X31" s="15" t="str">
        <f ca="1">_xll.VoseStDev(X15)</f>
        <v>Error: distribution object is not valid</v>
      </c>
      <c r="Y31" s="15" t="str">
        <f ca="1">_xll.VoseStDev(Y15)</f>
        <v>Error: distribution object is not valid</v>
      </c>
      <c r="Z31" s="15" t="str">
        <f ca="1">_xll.VoseStDev(Z15)</f>
        <v>Error: distribution object is not valid</v>
      </c>
      <c r="AA31" s="15" t="str">
        <f ca="1">_xll.VoseStDev(AA15)</f>
        <v>Error: distribution object is not valid</v>
      </c>
    </row>
    <row r="32" spans="2:27" x14ac:dyDescent="0.35">
      <c r="B32" s="15" t="s">
        <v>8</v>
      </c>
      <c r="C32" s="15">
        <f>_xll.VoseDataVariance(C6)</f>
        <v>2.2931994362517132E-4</v>
      </c>
      <c r="D32" s="15" t="str">
        <f ca="1">_xll.VoseVariance(D15)</f>
        <v>Error: distribution object is not valid</v>
      </c>
      <c r="E32" s="15" t="str">
        <f ca="1">_xll.VoseVariance(E15)</f>
        <v>Error: distribution object is not valid</v>
      </c>
      <c r="F32" s="15" t="str">
        <f ca="1">_xll.VoseVariance(F15)</f>
        <v>Error: distribution object is not valid</v>
      </c>
      <c r="G32" s="15" t="str">
        <f ca="1">_xll.VoseVariance(G15)</f>
        <v>Error: distribution object is not valid</v>
      </c>
      <c r="H32" s="15" t="str">
        <f ca="1">_xll.VoseVariance(H15)</f>
        <v>Error: distribution object is not valid</v>
      </c>
      <c r="I32" s="15" t="str">
        <f ca="1">_xll.VoseVariance(I15)</f>
        <v>Error: distribution object is not valid</v>
      </c>
      <c r="J32" s="15" t="str">
        <f ca="1">_xll.VoseVariance(J15)</f>
        <v>Error: distribution object is not valid</v>
      </c>
      <c r="K32" s="15" t="str">
        <f ca="1">_xll.VoseVariance(K15)</f>
        <v>Error: distribution object is not valid</v>
      </c>
      <c r="L32" s="15" t="str">
        <f ca="1">_xll.VoseVariance(L15)</f>
        <v>Error: distribution object is not valid</v>
      </c>
      <c r="M32" s="15" t="str">
        <f>_xll.VoseVariance(M15)</f>
        <v>Error: distribution object is not valid</v>
      </c>
      <c r="N32" s="15" t="str">
        <f ca="1">_xll.VoseVariance(N15)</f>
        <v>Error: distribution object is not valid</v>
      </c>
      <c r="O32" s="15" t="str">
        <f ca="1">_xll.VoseVariance(O15)</f>
        <v>Error: distribution object is not valid</v>
      </c>
      <c r="P32" s="15" t="str">
        <f ca="1">_xll.VoseVariance(P15)</f>
        <v>Error: distribution object is not valid</v>
      </c>
      <c r="Q32" s="15" t="str">
        <f ca="1">_xll.VoseVariance(Q15)</f>
        <v>Error: distribution object is not valid</v>
      </c>
      <c r="R32" s="15" t="str">
        <f ca="1">_xll.VoseVariance(R15)</f>
        <v>Error: distribution object is not valid</v>
      </c>
      <c r="S32" s="15" t="str">
        <f>_xll.VoseVariance(S15)</f>
        <v>Error: distribution object is not valid</v>
      </c>
      <c r="T32" s="15" t="str">
        <f ca="1">_xll.VoseVariance(T15)</f>
        <v>Error: distribution object is not valid</v>
      </c>
      <c r="U32" s="15" t="str">
        <f ca="1">_xll.VoseVariance(U15)</f>
        <v>Error: distribution object is not valid</v>
      </c>
      <c r="V32" s="15" t="str">
        <f ca="1">_xll.VoseVariance(V15)</f>
        <v>Error: distribution object is not valid</v>
      </c>
      <c r="W32" s="15" t="str">
        <f ca="1">_xll.VoseVariance(W15)</f>
        <v>Error: distribution object is not valid</v>
      </c>
      <c r="X32" s="15" t="str">
        <f ca="1">_xll.VoseVariance(X15)</f>
        <v>Error: distribution object is not valid</v>
      </c>
      <c r="Y32" s="15" t="str">
        <f ca="1">_xll.VoseVariance(Y15)</f>
        <v>Error: distribution object is not valid</v>
      </c>
      <c r="Z32" s="15" t="str">
        <f ca="1">_xll.VoseVariance(Z15)</f>
        <v>Error: distribution object is not valid</v>
      </c>
      <c r="AA32" s="15" t="str">
        <f ca="1">_xll.VoseVariance(AA15)</f>
        <v>Error: distribution object is not valid</v>
      </c>
    </row>
    <row r="33" spans="2:27" x14ac:dyDescent="0.35">
      <c r="B33" s="15" t="s">
        <v>73</v>
      </c>
      <c r="C33" s="15">
        <f>_xll.VoseDataSkewness(C6)</f>
        <v>-0.33300301750591682</v>
      </c>
      <c r="D33" s="15" t="str">
        <f ca="1">_xll.VoseSkewness(D15)</f>
        <v>Error: distribution object is not valid</v>
      </c>
      <c r="E33" s="15" t="str">
        <f ca="1">_xll.VoseSkewness(E15)</f>
        <v>Error: distribution object is not valid</v>
      </c>
      <c r="F33" s="15" t="str">
        <f ca="1">_xll.VoseSkewness(F15)</f>
        <v>Error: distribution object is not valid</v>
      </c>
      <c r="G33" s="15" t="str">
        <f ca="1">_xll.VoseSkewness(G15)</f>
        <v>Error: distribution object is not valid</v>
      </c>
      <c r="H33" s="15" t="str">
        <f ca="1">_xll.VoseSkewness(H15)</f>
        <v>Error: distribution object is not valid</v>
      </c>
      <c r="I33" s="15" t="str">
        <f ca="1">_xll.VoseSkewness(I15)</f>
        <v>Error: distribution object is not valid</v>
      </c>
      <c r="J33" s="15" t="str">
        <f ca="1">_xll.VoseSkewness(J15)</f>
        <v>Error: distribution object is not valid</v>
      </c>
      <c r="K33" s="15" t="str">
        <f ca="1">_xll.VoseSkewness(K15)</f>
        <v>Error: distribution object is not valid</v>
      </c>
      <c r="L33" s="15" t="str">
        <f ca="1">_xll.VoseSkewness(L15)</f>
        <v>Error: distribution object is not valid</v>
      </c>
      <c r="M33" s="15" t="str">
        <f>_xll.VoseSkewness(M15)</f>
        <v>Error: distribution object is not valid</v>
      </c>
      <c r="N33" s="15" t="str">
        <f ca="1">_xll.VoseSkewness(N15)</f>
        <v>Error: distribution object is not valid</v>
      </c>
      <c r="O33" s="15" t="str">
        <f ca="1">_xll.VoseSkewness(O15)</f>
        <v>Error: distribution object is not valid</v>
      </c>
      <c r="P33" s="15" t="str">
        <f ca="1">_xll.VoseSkewness(P15)</f>
        <v>Error: distribution object is not valid</v>
      </c>
      <c r="Q33" s="15" t="str">
        <f ca="1">_xll.VoseSkewness(Q15)</f>
        <v>Error: distribution object is not valid</v>
      </c>
      <c r="R33" s="15" t="str">
        <f ca="1">_xll.VoseSkewness(R15)</f>
        <v>Error: distribution object is not valid</v>
      </c>
      <c r="S33" s="15" t="str">
        <f>_xll.VoseSkewness(S15)</f>
        <v>Error: distribution object is not valid</v>
      </c>
      <c r="T33" s="15" t="str">
        <f ca="1">_xll.VoseSkewness(T15)</f>
        <v>Error: distribution object is not valid</v>
      </c>
      <c r="U33" s="15" t="str">
        <f ca="1">_xll.VoseSkewness(U15)</f>
        <v>Error: distribution object is not valid</v>
      </c>
      <c r="V33" s="15" t="str">
        <f ca="1">_xll.VoseSkewness(V15)</f>
        <v>Error: distribution object is not valid</v>
      </c>
      <c r="W33" s="15" t="str">
        <f ca="1">_xll.VoseSkewness(W15)</f>
        <v>Error: distribution object is not valid</v>
      </c>
      <c r="X33" s="15" t="str">
        <f ca="1">_xll.VoseSkewness(X15)</f>
        <v>Error: distribution object is not valid</v>
      </c>
      <c r="Y33" s="15" t="str">
        <f ca="1">_xll.VoseSkewness(Y15)</f>
        <v>Error: distribution object is not valid</v>
      </c>
      <c r="Z33" s="15" t="str">
        <f ca="1">_xll.VoseSkewness(Z15)</f>
        <v>Error: distribution object is not valid</v>
      </c>
      <c r="AA33" s="15" t="str">
        <f ca="1">_xll.VoseSkewness(AA15)</f>
        <v>Error: distribution object is not valid</v>
      </c>
    </row>
    <row r="34" spans="2:27" x14ac:dyDescent="0.35">
      <c r="B34" s="15" t="s">
        <v>74</v>
      </c>
      <c r="C34" s="15">
        <f>_xll.VoseDataKurtosis(C6)</f>
        <v>5.6311138552306854</v>
      </c>
      <c r="D34" s="15" t="str">
        <f ca="1">_xll.VoseKurtosis(D15)</f>
        <v>Error: distribution object is not valid</v>
      </c>
      <c r="E34" s="15" t="str">
        <f ca="1">_xll.VoseKurtosis(E15)</f>
        <v>Error: distribution object is not valid</v>
      </c>
      <c r="F34" s="15" t="str">
        <f ca="1">_xll.VoseKurtosis(F15)</f>
        <v>Error: distribution object is not valid</v>
      </c>
      <c r="G34" s="15" t="str">
        <f ca="1">_xll.VoseKurtosis(G15)</f>
        <v>Error: distribution object is not valid</v>
      </c>
      <c r="H34" s="15" t="str">
        <f ca="1">_xll.VoseKurtosis(H15)</f>
        <v>Error: distribution object is not valid</v>
      </c>
      <c r="I34" s="15" t="str">
        <f ca="1">_xll.VoseKurtosis(I15)</f>
        <v>Error: distribution object is not valid</v>
      </c>
      <c r="J34" s="15" t="str">
        <f ca="1">_xll.VoseKurtosis(J15)</f>
        <v>Error: distribution object is not valid</v>
      </c>
      <c r="K34" s="15" t="str">
        <f ca="1">_xll.VoseKurtosis(K15)</f>
        <v>Error: distribution object is not valid</v>
      </c>
      <c r="L34" s="15" t="str">
        <f ca="1">_xll.VoseKurtosis(L15)</f>
        <v>Error: distribution object is not valid</v>
      </c>
      <c r="M34" s="15" t="str">
        <f>_xll.VoseKurtosis(M15)</f>
        <v>Error: distribution object is not valid</v>
      </c>
      <c r="N34" s="15" t="str">
        <f ca="1">_xll.VoseKurtosis(N15)</f>
        <v>Error: distribution object is not valid</v>
      </c>
      <c r="O34" s="15" t="str">
        <f ca="1">_xll.VoseKurtosis(O15)</f>
        <v>Error: distribution object is not valid</v>
      </c>
      <c r="P34" s="15" t="str">
        <f ca="1">_xll.VoseKurtosis(P15)</f>
        <v>Error: distribution object is not valid</v>
      </c>
      <c r="Q34" s="15" t="str">
        <f ca="1">_xll.VoseKurtosis(Q15)</f>
        <v>Error: distribution object is not valid</v>
      </c>
      <c r="R34" s="15" t="str">
        <f ca="1">_xll.VoseKurtosis(R15)</f>
        <v>Error: distribution object is not valid</v>
      </c>
      <c r="S34" s="15" t="str">
        <f>_xll.VoseKurtosis(S15)</f>
        <v>Error: distribution object is not valid</v>
      </c>
      <c r="T34" s="15" t="str">
        <f ca="1">_xll.VoseKurtosis(T15)</f>
        <v>Error: distribution object is not valid</v>
      </c>
      <c r="U34" s="15" t="str">
        <f ca="1">_xll.VoseKurtosis(U15)</f>
        <v>Error: distribution object is not valid</v>
      </c>
      <c r="V34" s="15" t="str">
        <f ca="1">_xll.VoseKurtosis(V15)</f>
        <v>Error: distribution object is not valid</v>
      </c>
      <c r="W34" s="15" t="str">
        <f ca="1">_xll.VoseKurtosis(W15)</f>
        <v>Error: distribution object is not valid</v>
      </c>
      <c r="X34" s="15" t="str">
        <f ca="1">_xll.VoseKurtosis(X15)</f>
        <v>Error: distribution object is not valid</v>
      </c>
      <c r="Y34" s="15" t="str">
        <f ca="1">_xll.VoseKurtosis(Y15)</f>
        <v>Error: distribution object is not valid</v>
      </c>
      <c r="Z34" s="15" t="str">
        <f ca="1">_xll.VoseKurtosis(Z15)</f>
        <v>Error: distribution object is not valid</v>
      </c>
      <c r="AA34" s="15" t="str">
        <f ca="1">_xll.VoseKurtosis(AA15)</f>
        <v>Error: distribution object is not valid</v>
      </c>
    </row>
    <row r="35" spans="2:27" x14ac:dyDescent="0.35">
      <c r="B35" s="15" t="s">
        <v>75</v>
      </c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</row>
    <row r="36" spans="2:27" x14ac:dyDescent="0.35">
      <c r="B36" s="29">
        <v>0.01</v>
      </c>
      <c r="C36" s="15">
        <f>_xll.VoseDataPercentile(C6,B36)</f>
        <v>-4.2842262121563966E-2</v>
      </c>
      <c r="D36" s="15" t="str">
        <f ca="1">_xll.VoseSimulate(D15,B36)</f>
        <v>Error: "object" is not correct or contains invalid arguments</v>
      </c>
      <c r="E36" s="15" t="str">
        <f ca="1">_xll.VoseSimulate(E15,B36)</f>
        <v>Error: "object" is not correct or contains invalid arguments</v>
      </c>
      <c r="F36" s="15" t="str">
        <f ca="1">_xll.VoseSimulate(F15,B36)</f>
        <v>Error: "object" is not correct or contains invalid arguments</v>
      </c>
      <c r="G36" s="15" t="str">
        <f ca="1">_xll.VoseSimulate(G15,B36)</f>
        <v>Error: "object" is not correct or contains invalid arguments</v>
      </c>
      <c r="H36" s="15" t="str">
        <f ca="1">_xll.VoseSimulate(H15,B36)</f>
        <v>Error: "object" is not correct or contains invalid arguments</v>
      </c>
      <c r="I36" s="15" t="str">
        <f ca="1">_xll.VoseSimulate(I15,B36)</f>
        <v>Error: "object" is not correct or contains invalid arguments</v>
      </c>
      <c r="J36" s="15" t="str">
        <f ca="1">_xll.VoseSimulate(J15,B36)</f>
        <v>Error: "object" is not correct or contains invalid arguments</v>
      </c>
      <c r="K36" s="15" t="str">
        <f ca="1">_xll.VoseSimulate(K15,B36)</f>
        <v>Error: "object" is not correct or contains invalid arguments</v>
      </c>
      <c r="L36" s="15" t="str">
        <f ca="1">_xll.VoseSimulate(L15,B36)</f>
        <v>Error: "object" is not correct or contains invalid arguments</v>
      </c>
      <c r="M36" s="15" t="str">
        <f ca="1">_xll.VoseSimulate(M15,B36)</f>
        <v>Error: "object" is not correct or contains invalid arguments</v>
      </c>
      <c r="N36" s="15" t="str">
        <f ca="1">_xll.VoseSimulate(N15,B36)</f>
        <v>Error: "object" is not correct or contains invalid arguments</v>
      </c>
      <c r="O36" s="15" t="str">
        <f ca="1">_xll.VoseSimulate(O15,B36)</f>
        <v>Error: "object" is not correct or contains invalid arguments</v>
      </c>
      <c r="P36" s="15" t="str">
        <f ca="1">_xll.VoseSimulate(P15,B36)</f>
        <v>Error: "object" is not correct or contains invalid arguments</v>
      </c>
      <c r="Q36" s="15" t="str">
        <f ca="1">_xll.VoseSimulate(Q15,B36)</f>
        <v>Error: "object" is not correct or contains invalid arguments</v>
      </c>
      <c r="R36" s="15" t="str">
        <f ca="1">_xll.VoseSimulate(R15,B36)</f>
        <v>Error: "object" is not correct or contains invalid arguments</v>
      </c>
      <c r="S36" s="15" t="str">
        <f ca="1">_xll.VoseSimulate(S15,B36)</f>
        <v>Error: "object" is not correct or contains invalid arguments</v>
      </c>
      <c r="T36" s="15" t="str">
        <f ca="1">_xll.VoseSimulate(T15,B36)</f>
        <v>Error: "object" is not correct or contains invalid arguments</v>
      </c>
      <c r="U36" s="15" t="str">
        <f ca="1">_xll.VoseSimulate(U15,B36)</f>
        <v>Error: "object" is not correct or contains invalid arguments</v>
      </c>
      <c r="V36" s="15" t="str">
        <f ca="1">_xll.VoseSimulate(V15,B36)</f>
        <v>Error: "object" is not correct or contains invalid arguments</v>
      </c>
      <c r="W36" s="15" t="str">
        <f ca="1">_xll.VoseSimulate(W15,B36)</f>
        <v>Error: "object" is not correct or contains invalid arguments</v>
      </c>
      <c r="X36" s="15" t="str">
        <f ca="1">_xll.VoseSimulate(X15,B36)</f>
        <v>Error: "object" is not correct or contains invalid arguments</v>
      </c>
      <c r="Y36" s="15" t="str">
        <f ca="1">_xll.VoseSimulate(Y15,B36)</f>
        <v>Error: "object" is not correct or contains invalid arguments</v>
      </c>
      <c r="Z36" s="15" t="str">
        <f ca="1">_xll.VoseSimulate(Z15,B36)</f>
        <v>Error: "object" is not correct or contains invalid arguments</v>
      </c>
      <c r="AA36" s="15" t="str">
        <f ca="1">_xll.VoseSimulate(AA15,B36)</f>
        <v>Error: "object" is not correct or contains invalid arguments</v>
      </c>
    </row>
    <row r="37" spans="2:27" x14ac:dyDescent="0.35">
      <c r="B37" s="29">
        <v>0.05</v>
      </c>
      <c r="C37" s="15">
        <f>_xll.VoseDataPercentile(C6,B37)</f>
        <v>-2.4253693399462095E-2</v>
      </c>
      <c r="D37" s="15" t="str">
        <f ca="1">_xll.VoseSimulate(D15,B37)</f>
        <v>Error: "object" is not correct or contains invalid arguments</v>
      </c>
      <c r="E37" s="15" t="str">
        <f ca="1">_xll.VoseSimulate(E15,B37)</f>
        <v>Error: "object" is not correct or contains invalid arguments</v>
      </c>
      <c r="F37" s="15" t="str">
        <f ca="1">_xll.VoseSimulate(F15,B37)</f>
        <v>Error: "object" is not correct or contains invalid arguments</v>
      </c>
      <c r="G37" s="15" t="str">
        <f ca="1">_xll.VoseSimulate(G15,B37)</f>
        <v>Error: "object" is not correct or contains invalid arguments</v>
      </c>
      <c r="H37" s="15" t="str">
        <f ca="1">_xll.VoseSimulate(H15,B37)</f>
        <v>Error: "object" is not correct or contains invalid arguments</v>
      </c>
      <c r="I37" s="15" t="str">
        <f ca="1">_xll.VoseSimulate(I15,B37)</f>
        <v>Error: "object" is not correct or contains invalid arguments</v>
      </c>
      <c r="J37" s="15" t="str">
        <f ca="1">_xll.VoseSimulate(J15,B37)</f>
        <v>Error: "object" is not correct or contains invalid arguments</v>
      </c>
      <c r="K37" s="15" t="str">
        <f ca="1">_xll.VoseSimulate(K15,B37)</f>
        <v>Error: "object" is not correct or contains invalid arguments</v>
      </c>
      <c r="L37" s="15" t="str">
        <f ca="1">_xll.VoseSimulate(L15,B37)</f>
        <v>Error: "object" is not correct or contains invalid arguments</v>
      </c>
      <c r="M37" s="15" t="str">
        <f ca="1">_xll.VoseSimulate(M15,B37)</f>
        <v>Error: "object" is not correct or contains invalid arguments</v>
      </c>
      <c r="N37" s="15" t="str">
        <f ca="1">_xll.VoseSimulate(N15,B37)</f>
        <v>Error: "object" is not correct or contains invalid arguments</v>
      </c>
      <c r="O37" s="15" t="str">
        <f ca="1">_xll.VoseSimulate(O15,B37)</f>
        <v>Error: "object" is not correct or contains invalid arguments</v>
      </c>
      <c r="P37" s="15" t="str">
        <f ca="1">_xll.VoseSimulate(P15,B37)</f>
        <v>Error: "object" is not correct or contains invalid arguments</v>
      </c>
      <c r="Q37" s="15" t="str">
        <f ca="1">_xll.VoseSimulate(Q15,B37)</f>
        <v>Error: "object" is not correct or contains invalid arguments</v>
      </c>
      <c r="R37" s="15" t="str">
        <f ca="1">_xll.VoseSimulate(R15,B37)</f>
        <v>Error: "object" is not correct or contains invalid arguments</v>
      </c>
      <c r="S37" s="15" t="str">
        <f ca="1">_xll.VoseSimulate(S15,B37)</f>
        <v>Error: "object" is not correct or contains invalid arguments</v>
      </c>
      <c r="T37" s="15" t="str">
        <f ca="1">_xll.VoseSimulate(T15,B37)</f>
        <v>Error: "object" is not correct or contains invalid arguments</v>
      </c>
      <c r="U37" s="15" t="str">
        <f ca="1">_xll.VoseSimulate(U15,B37)</f>
        <v>Error: "object" is not correct or contains invalid arguments</v>
      </c>
      <c r="V37" s="15" t="str">
        <f ca="1">_xll.VoseSimulate(V15,B37)</f>
        <v>Error: "object" is not correct or contains invalid arguments</v>
      </c>
      <c r="W37" s="15" t="str">
        <f ca="1">_xll.VoseSimulate(W15,B37)</f>
        <v>Error: "object" is not correct or contains invalid arguments</v>
      </c>
      <c r="X37" s="15" t="str">
        <f ca="1">_xll.VoseSimulate(X15,B37)</f>
        <v>Error: "object" is not correct or contains invalid arguments</v>
      </c>
      <c r="Y37" s="15" t="str">
        <f ca="1">_xll.VoseSimulate(Y15,B37)</f>
        <v>Error: "object" is not correct or contains invalid arguments</v>
      </c>
      <c r="Z37" s="15" t="str">
        <f ca="1">_xll.VoseSimulate(Z15,B37)</f>
        <v>Error: "object" is not correct or contains invalid arguments</v>
      </c>
      <c r="AA37" s="15" t="str">
        <f ca="1">_xll.VoseSimulate(AA15,B37)</f>
        <v>Error: "object" is not correct or contains invalid arguments</v>
      </c>
    </row>
    <row r="38" spans="2:27" x14ac:dyDescent="0.35">
      <c r="B38" s="29">
        <v>0.15</v>
      </c>
      <c r="C38" s="15">
        <f>_xll.VoseDataPercentile(C6,B38)</f>
        <v>-1.3174034252098701E-2</v>
      </c>
      <c r="D38" s="15" t="str">
        <f ca="1">_xll.VoseSimulate(D15,B38)</f>
        <v>Error: "object" is not correct or contains invalid arguments</v>
      </c>
      <c r="E38" s="15" t="str">
        <f ca="1">_xll.VoseSimulate(E15,B38)</f>
        <v>Error: "object" is not correct or contains invalid arguments</v>
      </c>
      <c r="F38" s="15" t="str">
        <f ca="1">_xll.VoseSimulate(F15,B38)</f>
        <v>Error: "object" is not correct or contains invalid arguments</v>
      </c>
      <c r="G38" s="15" t="str">
        <f ca="1">_xll.VoseSimulate(G15,B38)</f>
        <v>Error: "object" is not correct or contains invalid arguments</v>
      </c>
      <c r="H38" s="15" t="str">
        <f ca="1">_xll.VoseSimulate(H15,B38)</f>
        <v>Error: "object" is not correct or contains invalid arguments</v>
      </c>
      <c r="I38" s="15" t="str">
        <f ca="1">_xll.VoseSimulate(I15,B38)</f>
        <v>Error: "object" is not correct or contains invalid arguments</v>
      </c>
      <c r="J38" s="15" t="str">
        <f ca="1">_xll.VoseSimulate(J15,B38)</f>
        <v>Error: "object" is not correct or contains invalid arguments</v>
      </c>
      <c r="K38" s="15" t="str">
        <f ca="1">_xll.VoseSimulate(K15,B38)</f>
        <v>Error: "object" is not correct or contains invalid arguments</v>
      </c>
      <c r="L38" s="15" t="str">
        <f ca="1">_xll.VoseSimulate(L15,B38)</f>
        <v>Error: "object" is not correct or contains invalid arguments</v>
      </c>
      <c r="M38" s="15" t="str">
        <f ca="1">_xll.VoseSimulate(M15,B38)</f>
        <v>Error: "object" is not correct or contains invalid arguments</v>
      </c>
      <c r="N38" s="15" t="str">
        <f ca="1">_xll.VoseSimulate(N15,B38)</f>
        <v>Error: "object" is not correct or contains invalid arguments</v>
      </c>
      <c r="O38" s="15" t="str">
        <f ca="1">_xll.VoseSimulate(O15,B38)</f>
        <v>Error: "object" is not correct or contains invalid arguments</v>
      </c>
      <c r="P38" s="15" t="str">
        <f ca="1">_xll.VoseSimulate(P15,B38)</f>
        <v>Error: "object" is not correct or contains invalid arguments</v>
      </c>
      <c r="Q38" s="15" t="str">
        <f ca="1">_xll.VoseSimulate(Q15,B38)</f>
        <v>Error: "object" is not correct or contains invalid arguments</v>
      </c>
      <c r="R38" s="15" t="str">
        <f ca="1">_xll.VoseSimulate(R15,B38)</f>
        <v>Error: "object" is not correct or contains invalid arguments</v>
      </c>
      <c r="S38" s="15" t="str">
        <f ca="1">_xll.VoseSimulate(S15,B38)</f>
        <v>Error: "object" is not correct or contains invalid arguments</v>
      </c>
      <c r="T38" s="15" t="str">
        <f ca="1">_xll.VoseSimulate(T15,B38)</f>
        <v>Error: "object" is not correct or contains invalid arguments</v>
      </c>
      <c r="U38" s="15" t="str">
        <f ca="1">_xll.VoseSimulate(U15,B38)</f>
        <v>Error: "object" is not correct or contains invalid arguments</v>
      </c>
      <c r="V38" s="15" t="str">
        <f ca="1">_xll.VoseSimulate(V15,B38)</f>
        <v>Error: "object" is not correct or contains invalid arguments</v>
      </c>
      <c r="W38" s="15" t="str">
        <f ca="1">_xll.VoseSimulate(W15,B38)</f>
        <v>Error: "object" is not correct or contains invalid arguments</v>
      </c>
      <c r="X38" s="15" t="str">
        <f ca="1">_xll.VoseSimulate(X15,B38)</f>
        <v>Error: "object" is not correct or contains invalid arguments</v>
      </c>
      <c r="Y38" s="15" t="str">
        <f ca="1">_xll.VoseSimulate(Y15,B38)</f>
        <v>Error: "object" is not correct or contains invalid arguments</v>
      </c>
      <c r="Z38" s="15" t="str">
        <f ca="1">_xll.VoseSimulate(Z15,B38)</f>
        <v>Error: "object" is not correct or contains invalid arguments</v>
      </c>
      <c r="AA38" s="15" t="str">
        <f ca="1">_xll.VoseSimulate(AA15,B38)</f>
        <v>Error: "object" is not correct or contains invalid arguments</v>
      </c>
    </row>
    <row r="39" spans="2:27" x14ac:dyDescent="0.35">
      <c r="B39" s="29">
        <v>0.2</v>
      </c>
      <c r="C39" s="15">
        <f>_xll.VoseDataPercentile(C6,B39)</f>
        <v>-1.0328841779492223E-2</v>
      </c>
      <c r="D39" s="15" t="str">
        <f ca="1">_xll.VoseSimulate(D15,B39)</f>
        <v>Error: "object" is not correct or contains invalid arguments</v>
      </c>
      <c r="E39" s="15" t="str">
        <f ca="1">_xll.VoseSimulate(E15,B39)</f>
        <v>Error: "object" is not correct or contains invalid arguments</v>
      </c>
      <c r="F39" s="15" t="str">
        <f ca="1">_xll.VoseSimulate(F15,B39)</f>
        <v>Error: "object" is not correct or contains invalid arguments</v>
      </c>
      <c r="G39" s="15" t="str">
        <f ca="1">_xll.VoseSimulate(G15,B39)</f>
        <v>Error: "object" is not correct or contains invalid arguments</v>
      </c>
      <c r="H39" s="15" t="str">
        <f ca="1">_xll.VoseSimulate(H15,B39)</f>
        <v>Error: "object" is not correct or contains invalid arguments</v>
      </c>
      <c r="I39" s="15" t="str">
        <f ca="1">_xll.VoseSimulate(I15,B39)</f>
        <v>Error: "object" is not correct or contains invalid arguments</v>
      </c>
      <c r="J39" s="15" t="str">
        <f ca="1">_xll.VoseSimulate(J15,B39)</f>
        <v>Error: "object" is not correct or contains invalid arguments</v>
      </c>
      <c r="K39" s="15" t="str">
        <f ca="1">_xll.VoseSimulate(K15,B39)</f>
        <v>Error: "object" is not correct or contains invalid arguments</v>
      </c>
      <c r="L39" s="15" t="str">
        <f ca="1">_xll.VoseSimulate(L15,B39)</f>
        <v>Error: "object" is not correct or contains invalid arguments</v>
      </c>
      <c r="M39" s="15" t="str">
        <f ca="1">_xll.VoseSimulate(M15,B39)</f>
        <v>Error: "object" is not correct or contains invalid arguments</v>
      </c>
      <c r="N39" s="15" t="str">
        <f ca="1">_xll.VoseSimulate(N15,B39)</f>
        <v>Error: "object" is not correct or contains invalid arguments</v>
      </c>
      <c r="O39" s="15" t="str">
        <f ca="1">_xll.VoseSimulate(O15,B39)</f>
        <v>Error: "object" is not correct or contains invalid arguments</v>
      </c>
      <c r="P39" s="15" t="str">
        <f ca="1">_xll.VoseSimulate(P15,B39)</f>
        <v>Error: "object" is not correct or contains invalid arguments</v>
      </c>
      <c r="Q39" s="15" t="str">
        <f ca="1">_xll.VoseSimulate(Q15,B39)</f>
        <v>Error: "object" is not correct or contains invalid arguments</v>
      </c>
      <c r="R39" s="15" t="str">
        <f ca="1">_xll.VoseSimulate(R15,B39)</f>
        <v>Error: "object" is not correct or contains invalid arguments</v>
      </c>
      <c r="S39" s="15" t="str">
        <f ca="1">_xll.VoseSimulate(S15,B39)</f>
        <v>Error: "object" is not correct or contains invalid arguments</v>
      </c>
      <c r="T39" s="15" t="str">
        <f ca="1">_xll.VoseSimulate(T15,B39)</f>
        <v>Error: "object" is not correct or contains invalid arguments</v>
      </c>
      <c r="U39" s="15" t="str">
        <f ca="1">_xll.VoseSimulate(U15,B39)</f>
        <v>Error: "object" is not correct or contains invalid arguments</v>
      </c>
      <c r="V39" s="15" t="str">
        <f ca="1">_xll.VoseSimulate(V15,B39)</f>
        <v>Error: "object" is not correct or contains invalid arguments</v>
      </c>
      <c r="W39" s="15" t="str">
        <f ca="1">_xll.VoseSimulate(W15,B39)</f>
        <v>Error: "object" is not correct or contains invalid arguments</v>
      </c>
      <c r="X39" s="15" t="str">
        <f ca="1">_xll.VoseSimulate(X15,B39)</f>
        <v>Error: "object" is not correct or contains invalid arguments</v>
      </c>
      <c r="Y39" s="15" t="str">
        <f ca="1">_xll.VoseSimulate(Y15,B39)</f>
        <v>Error: "object" is not correct or contains invalid arguments</v>
      </c>
      <c r="Z39" s="15" t="str">
        <f ca="1">_xll.VoseSimulate(Z15,B39)</f>
        <v>Error: "object" is not correct or contains invalid arguments</v>
      </c>
      <c r="AA39" s="15" t="str">
        <f ca="1">_xll.VoseSimulate(AA15,B39)</f>
        <v>Error: "object" is not correct or contains invalid arguments</v>
      </c>
    </row>
    <row r="40" spans="2:27" x14ac:dyDescent="0.35">
      <c r="B40" s="29">
        <v>0.25</v>
      </c>
      <c r="C40" s="15">
        <f>_xll.VoseDataPercentile(C6,B40)</f>
        <v>-7.7801734513605857E-3</v>
      </c>
      <c r="D40" s="15" t="str">
        <f ca="1">_xll.VoseSimulate(D15,B40)</f>
        <v>Error: "object" is not correct or contains invalid arguments</v>
      </c>
      <c r="E40" s="15" t="str">
        <f ca="1">_xll.VoseSimulate(E15,B40)</f>
        <v>Error: "object" is not correct or contains invalid arguments</v>
      </c>
      <c r="F40" s="15" t="str">
        <f ca="1">_xll.VoseSimulate(F15,B40)</f>
        <v>Error: "object" is not correct or contains invalid arguments</v>
      </c>
      <c r="G40" s="15" t="str">
        <f ca="1">_xll.VoseSimulate(G15,B40)</f>
        <v>Error: "object" is not correct or contains invalid arguments</v>
      </c>
      <c r="H40" s="15" t="str">
        <f ca="1">_xll.VoseSimulate(H15,B40)</f>
        <v>Error: "object" is not correct or contains invalid arguments</v>
      </c>
      <c r="I40" s="15" t="str">
        <f ca="1">_xll.VoseSimulate(I15,B40)</f>
        <v>Error: "object" is not correct or contains invalid arguments</v>
      </c>
      <c r="J40" s="15" t="str">
        <f ca="1">_xll.VoseSimulate(J15,B40)</f>
        <v>Error: "object" is not correct or contains invalid arguments</v>
      </c>
      <c r="K40" s="15" t="str">
        <f ca="1">_xll.VoseSimulate(K15,B40)</f>
        <v>Error: "object" is not correct or contains invalid arguments</v>
      </c>
      <c r="L40" s="15" t="str">
        <f ca="1">_xll.VoseSimulate(L15,B40)</f>
        <v>Error: "object" is not correct or contains invalid arguments</v>
      </c>
      <c r="M40" s="15" t="str">
        <f ca="1">_xll.VoseSimulate(M15,B40)</f>
        <v>Error: "object" is not correct or contains invalid arguments</v>
      </c>
      <c r="N40" s="15" t="str">
        <f ca="1">_xll.VoseSimulate(N15,B40)</f>
        <v>Error: "object" is not correct or contains invalid arguments</v>
      </c>
      <c r="O40" s="15" t="str">
        <f ca="1">_xll.VoseSimulate(O15,B40)</f>
        <v>Error: "object" is not correct or contains invalid arguments</v>
      </c>
      <c r="P40" s="15" t="str">
        <f ca="1">_xll.VoseSimulate(P15,B40)</f>
        <v>Error: "object" is not correct or contains invalid arguments</v>
      </c>
      <c r="Q40" s="15" t="str">
        <f ca="1">_xll.VoseSimulate(Q15,B40)</f>
        <v>Error: "object" is not correct or contains invalid arguments</v>
      </c>
      <c r="R40" s="15" t="str">
        <f ca="1">_xll.VoseSimulate(R15,B40)</f>
        <v>Error: "object" is not correct or contains invalid arguments</v>
      </c>
      <c r="S40" s="15" t="str">
        <f ca="1">_xll.VoseSimulate(S15,B40)</f>
        <v>Error: "object" is not correct or contains invalid arguments</v>
      </c>
      <c r="T40" s="15" t="str">
        <f ca="1">_xll.VoseSimulate(T15,B40)</f>
        <v>Error: "object" is not correct or contains invalid arguments</v>
      </c>
      <c r="U40" s="15" t="str">
        <f ca="1">_xll.VoseSimulate(U15,B40)</f>
        <v>Error: "object" is not correct or contains invalid arguments</v>
      </c>
      <c r="V40" s="15" t="str">
        <f ca="1">_xll.VoseSimulate(V15,B40)</f>
        <v>Error: "object" is not correct or contains invalid arguments</v>
      </c>
      <c r="W40" s="15" t="str">
        <f ca="1">_xll.VoseSimulate(W15,B40)</f>
        <v>Error: "object" is not correct or contains invalid arguments</v>
      </c>
      <c r="X40" s="15" t="str">
        <f ca="1">_xll.VoseSimulate(X15,B40)</f>
        <v>Error: "object" is not correct or contains invalid arguments</v>
      </c>
      <c r="Y40" s="15" t="str">
        <f ca="1">_xll.VoseSimulate(Y15,B40)</f>
        <v>Error: "object" is not correct or contains invalid arguments</v>
      </c>
      <c r="Z40" s="15" t="str">
        <f ca="1">_xll.VoseSimulate(Z15,B40)</f>
        <v>Error: "object" is not correct or contains invalid arguments</v>
      </c>
      <c r="AA40" s="15" t="str">
        <f ca="1">_xll.VoseSimulate(AA15,B40)</f>
        <v>Error: "object" is not correct or contains invalid arguments</v>
      </c>
    </row>
    <row r="41" spans="2:27" x14ac:dyDescent="0.35">
      <c r="B41" s="29">
        <v>0.3</v>
      </c>
      <c r="C41" s="15">
        <f>_xll.VoseDataPercentile(C6,B41)</f>
        <v>-5.8181417636886164E-3</v>
      </c>
      <c r="D41" s="15" t="str">
        <f ca="1">_xll.VoseSimulate(D15,B41)</f>
        <v>Error: "object" is not correct or contains invalid arguments</v>
      </c>
      <c r="E41" s="15" t="str">
        <f ca="1">_xll.VoseSimulate(E15,B41)</f>
        <v>Error: "object" is not correct or contains invalid arguments</v>
      </c>
      <c r="F41" s="15" t="str">
        <f ca="1">_xll.VoseSimulate(F15,B41)</f>
        <v>Error: "object" is not correct or contains invalid arguments</v>
      </c>
      <c r="G41" s="15" t="str">
        <f ca="1">_xll.VoseSimulate(G15,B41)</f>
        <v>Error: "object" is not correct or contains invalid arguments</v>
      </c>
      <c r="H41" s="15" t="str">
        <f ca="1">_xll.VoseSimulate(H15,B41)</f>
        <v>Error: "object" is not correct or contains invalid arguments</v>
      </c>
      <c r="I41" s="15" t="str">
        <f ca="1">_xll.VoseSimulate(I15,B41)</f>
        <v>Error: "object" is not correct or contains invalid arguments</v>
      </c>
      <c r="J41" s="15" t="str">
        <f ca="1">_xll.VoseSimulate(J15,B41)</f>
        <v>Error: "object" is not correct or contains invalid arguments</v>
      </c>
      <c r="K41" s="15" t="str">
        <f ca="1">_xll.VoseSimulate(K15,B41)</f>
        <v>Error: "object" is not correct or contains invalid arguments</v>
      </c>
      <c r="L41" s="15" t="str">
        <f ca="1">_xll.VoseSimulate(L15,B41)</f>
        <v>Error: "object" is not correct or contains invalid arguments</v>
      </c>
      <c r="M41" s="15" t="str">
        <f ca="1">_xll.VoseSimulate(M15,B41)</f>
        <v>Error: "object" is not correct or contains invalid arguments</v>
      </c>
      <c r="N41" s="15" t="str">
        <f ca="1">_xll.VoseSimulate(N15,B41)</f>
        <v>Error: "object" is not correct or contains invalid arguments</v>
      </c>
      <c r="O41" s="15" t="str">
        <f ca="1">_xll.VoseSimulate(O15,B41)</f>
        <v>Error: "object" is not correct or contains invalid arguments</v>
      </c>
      <c r="P41" s="15" t="str">
        <f ca="1">_xll.VoseSimulate(P15,B41)</f>
        <v>Error: "object" is not correct or contains invalid arguments</v>
      </c>
      <c r="Q41" s="15" t="str">
        <f ca="1">_xll.VoseSimulate(Q15,B41)</f>
        <v>Error: "object" is not correct or contains invalid arguments</v>
      </c>
      <c r="R41" s="15" t="str">
        <f ca="1">_xll.VoseSimulate(R15,B41)</f>
        <v>Error: "object" is not correct or contains invalid arguments</v>
      </c>
      <c r="S41" s="15" t="str">
        <f ca="1">_xll.VoseSimulate(S15,B41)</f>
        <v>Error: "object" is not correct or contains invalid arguments</v>
      </c>
      <c r="T41" s="15" t="str">
        <f ca="1">_xll.VoseSimulate(T15,B41)</f>
        <v>Error: "object" is not correct or contains invalid arguments</v>
      </c>
      <c r="U41" s="15" t="str">
        <f ca="1">_xll.VoseSimulate(U15,B41)</f>
        <v>Error: "object" is not correct or contains invalid arguments</v>
      </c>
      <c r="V41" s="15" t="str">
        <f ca="1">_xll.VoseSimulate(V15,B41)</f>
        <v>Error: "object" is not correct or contains invalid arguments</v>
      </c>
      <c r="W41" s="15" t="str">
        <f ca="1">_xll.VoseSimulate(W15,B41)</f>
        <v>Error: "object" is not correct or contains invalid arguments</v>
      </c>
      <c r="X41" s="15" t="str">
        <f ca="1">_xll.VoseSimulate(X15,B41)</f>
        <v>Error: "object" is not correct or contains invalid arguments</v>
      </c>
      <c r="Y41" s="15" t="str">
        <f ca="1">_xll.VoseSimulate(Y15,B41)</f>
        <v>Error: "object" is not correct or contains invalid arguments</v>
      </c>
      <c r="Z41" s="15" t="str">
        <f ca="1">_xll.VoseSimulate(Z15,B41)</f>
        <v>Error: "object" is not correct or contains invalid arguments</v>
      </c>
      <c r="AA41" s="15" t="str">
        <f ca="1">_xll.VoseSimulate(AA15,B41)</f>
        <v>Error: "object" is not correct or contains invalid arguments</v>
      </c>
    </row>
    <row r="42" spans="2:27" x14ac:dyDescent="0.35">
      <c r="B42" s="29">
        <v>0.35</v>
      </c>
      <c r="C42" s="15">
        <f>_xll.VoseDataPercentile(C6,B42)</f>
        <v>-4.2502967275540524E-3</v>
      </c>
      <c r="D42" s="15" t="str">
        <f ca="1">_xll.VoseSimulate(D15,B42)</f>
        <v>Error: "object" is not correct or contains invalid arguments</v>
      </c>
      <c r="E42" s="15" t="str">
        <f ca="1">_xll.VoseSimulate(E15,B42)</f>
        <v>Error: "object" is not correct or contains invalid arguments</v>
      </c>
      <c r="F42" s="15" t="str">
        <f ca="1">_xll.VoseSimulate(F15,B42)</f>
        <v>Error: "object" is not correct or contains invalid arguments</v>
      </c>
      <c r="G42" s="15" t="str">
        <f ca="1">_xll.VoseSimulate(G15,B42)</f>
        <v>Error: "object" is not correct or contains invalid arguments</v>
      </c>
      <c r="H42" s="15" t="str">
        <f ca="1">_xll.VoseSimulate(H15,B42)</f>
        <v>Error: "object" is not correct or contains invalid arguments</v>
      </c>
      <c r="I42" s="15" t="str">
        <f ca="1">_xll.VoseSimulate(I15,B42)</f>
        <v>Error: "object" is not correct or contains invalid arguments</v>
      </c>
      <c r="J42" s="15" t="str">
        <f ca="1">_xll.VoseSimulate(J15,B42)</f>
        <v>Error: "object" is not correct or contains invalid arguments</v>
      </c>
      <c r="K42" s="15" t="str">
        <f ca="1">_xll.VoseSimulate(K15,B42)</f>
        <v>Error: "object" is not correct or contains invalid arguments</v>
      </c>
      <c r="L42" s="15" t="str">
        <f ca="1">_xll.VoseSimulate(L15,B42)</f>
        <v>Error: "object" is not correct or contains invalid arguments</v>
      </c>
      <c r="M42" s="15" t="str">
        <f ca="1">_xll.VoseSimulate(M15,B42)</f>
        <v>Error: "object" is not correct or contains invalid arguments</v>
      </c>
      <c r="N42" s="15" t="str">
        <f ca="1">_xll.VoseSimulate(N15,B42)</f>
        <v>Error: "object" is not correct or contains invalid arguments</v>
      </c>
      <c r="O42" s="15" t="str">
        <f ca="1">_xll.VoseSimulate(O15,B42)</f>
        <v>Error: "object" is not correct or contains invalid arguments</v>
      </c>
      <c r="P42" s="15" t="str">
        <f ca="1">_xll.VoseSimulate(P15,B42)</f>
        <v>Error: "object" is not correct or contains invalid arguments</v>
      </c>
      <c r="Q42" s="15" t="str">
        <f ca="1">_xll.VoseSimulate(Q15,B42)</f>
        <v>Error: "object" is not correct or contains invalid arguments</v>
      </c>
      <c r="R42" s="15" t="str">
        <f ca="1">_xll.VoseSimulate(R15,B42)</f>
        <v>Error: "object" is not correct or contains invalid arguments</v>
      </c>
      <c r="S42" s="15" t="str">
        <f ca="1">_xll.VoseSimulate(S15,B42)</f>
        <v>Error: "object" is not correct or contains invalid arguments</v>
      </c>
      <c r="T42" s="15" t="str">
        <f ca="1">_xll.VoseSimulate(T15,B42)</f>
        <v>Error: "object" is not correct or contains invalid arguments</v>
      </c>
      <c r="U42" s="15" t="str">
        <f ca="1">_xll.VoseSimulate(U15,B42)</f>
        <v>Error: "object" is not correct or contains invalid arguments</v>
      </c>
      <c r="V42" s="15" t="str">
        <f ca="1">_xll.VoseSimulate(V15,B42)</f>
        <v>Error: "object" is not correct or contains invalid arguments</v>
      </c>
      <c r="W42" s="15" t="str">
        <f ca="1">_xll.VoseSimulate(W15,B42)</f>
        <v>Error: "object" is not correct or contains invalid arguments</v>
      </c>
      <c r="X42" s="15" t="str">
        <f ca="1">_xll.VoseSimulate(X15,B42)</f>
        <v>Error: "object" is not correct or contains invalid arguments</v>
      </c>
      <c r="Y42" s="15" t="str">
        <f ca="1">_xll.VoseSimulate(Y15,B42)</f>
        <v>Error: "object" is not correct or contains invalid arguments</v>
      </c>
      <c r="Z42" s="15" t="str">
        <f ca="1">_xll.VoseSimulate(Z15,B42)</f>
        <v>Error: "object" is not correct or contains invalid arguments</v>
      </c>
      <c r="AA42" s="15" t="str">
        <f ca="1">_xll.VoseSimulate(AA15,B42)</f>
        <v>Error: "object" is not correct or contains invalid arguments</v>
      </c>
    </row>
    <row r="43" spans="2:27" x14ac:dyDescent="0.35">
      <c r="B43" s="29">
        <v>0.45</v>
      </c>
      <c r="C43" s="15">
        <f>_xll.VoseDataPercentile(C6,B43)</f>
        <v>-1.245155550041738E-3</v>
      </c>
      <c r="D43" s="15" t="str">
        <f ca="1">_xll.VoseSimulate(D15,B43)</f>
        <v>Error: "object" is not correct or contains invalid arguments</v>
      </c>
      <c r="E43" s="15" t="str">
        <f ca="1">_xll.VoseSimulate(E15,B43)</f>
        <v>Error: "object" is not correct or contains invalid arguments</v>
      </c>
      <c r="F43" s="15" t="str">
        <f ca="1">_xll.VoseSimulate(F15,B43)</f>
        <v>Error: "object" is not correct or contains invalid arguments</v>
      </c>
      <c r="G43" s="15" t="str">
        <f ca="1">_xll.VoseSimulate(G15,B43)</f>
        <v>Error: "object" is not correct or contains invalid arguments</v>
      </c>
      <c r="H43" s="15" t="str">
        <f ca="1">_xll.VoseSimulate(H15,B43)</f>
        <v>Error: "object" is not correct or contains invalid arguments</v>
      </c>
      <c r="I43" s="15" t="str">
        <f ca="1">_xll.VoseSimulate(I15,B43)</f>
        <v>Error: "object" is not correct or contains invalid arguments</v>
      </c>
      <c r="J43" s="15" t="str">
        <f ca="1">_xll.VoseSimulate(J15,B43)</f>
        <v>Error: "object" is not correct or contains invalid arguments</v>
      </c>
      <c r="K43" s="15" t="str">
        <f ca="1">_xll.VoseSimulate(K15,B43)</f>
        <v>Error: "object" is not correct or contains invalid arguments</v>
      </c>
      <c r="L43" s="15" t="str">
        <f ca="1">_xll.VoseSimulate(L15,B43)</f>
        <v>Error: "object" is not correct or contains invalid arguments</v>
      </c>
      <c r="M43" s="15" t="str">
        <f ca="1">_xll.VoseSimulate(M15,B43)</f>
        <v>Error: "object" is not correct or contains invalid arguments</v>
      </c>
      <c r="N43" s="15" t="str">
        <f ca="1">_xll.VoseSimulate(N15,B43)</f>
        <v>Error: "object" is not correct or contains invalid arguments</v>
      </c>
      <c r="O43" s="15" t="str">
        <f ca="1">_xll.VoseSimulate(O15,B43)</f>
        <v>Error: "object" is not correct or contains invalid arguments</v>
      </c>
      <c r="P43" s="15" t="str">
        <f ca="1">_xll.VoseSimulate(P15,B43)</f>
        <v>Error: "object" is not correct or contains invalid arguments</v>
      </c>
      <c r="Q43" s="15" t="str">
        <f ca="1">_xll.VoseSimulate(Q15,B43)</f>
        <v>Error: "object" is not correct or contains invalid arguments</v>
      </c>
      <c r="R43" s="15" t="str">
        <f ca="1">_xll.VoseSimulate(R15,B43)</f>
        <v>Error: "object" is not correct or contains invalid arguments</v>
      </c>
      <c r="S43" s="15" t="str">
        <f ca="1">_xll.VoseSimulate(S15,B43)</f>
        <v>Error: "object" is not correct or contains invalid arguments</v>
      </c>
      <c r="T43" s="15" t="str">
        <f ca="1">_xll.VoseSimulate(T15,B43)</f>
        <v>Error: "object" is not correct or contains invalid arguments</v>
      </c>
      <c r="U43" s="15" t="str">
        <f ca="1">_xll.VoseSimulate(U15,B43)</f>
        <v>Error: "object" is not correct or contains invalid arguments</v>
      </c>
      <c r="V43" s="15" t="str">
        <f ca="1">_xll.VoseSimulate(V15,B43)</f>
        <v>Error: "object" is not correct or contains invalid arguments</v>
      </c>
      <c r="W43" s="15" t="str">
        <f ca="1">_xll.VoseSimulate(W15,B43)</f>
        <v>Error: "object" is not correct or contains invalid arguments</v>
      </c>
      <c r="X43" s="15" t="str">
        <f ca="1">_xll.VoseSimulate(X15,B43)</f>
        <v>Error: "object" is not correct or contains invalid arguments</v>
      </c>
      <c r="Y43" s="15" t="str">
        <f ca="1">_xll.VoseSimulate(Y15,B43)</f>
        <v>Error: "object" is not correct or contains invalid arguments</v>
      </c>
      <c r="Z43" s="15" t="str">
        <f ca="1">_xll.VoseSimulate(Z15,B43)</f>
        <v>Error: "object" is not correct or contains invalid arguments</v>
      </c>
      <c r="AA43" s="15" t="str">
        <f ca="1">_xll.VoseSimulate(AA15,B43)</f>
        <v>Error: "object" is not correct or contains invalid arguments</v>
      </c>
    </row>
    <row r="44" spans="2:27" x14ac:dyDescent="0.35">
      <c r="B44" s="29">
        <v>0.5</v>
      </c>
      <c r="C44" s="15">
        <f>_xll.VoseDataPercentile(C6,B44)</f>
        <v>3.3961559826773606E-4</v>
      </c>
      <c r="D44" s="15" t="str">
        <f ca="1">_xll.VoseSimulate(D15,B44)</f>
        <v>Error: "object" is not correct or contains invalid arguments</v>
      </c>
      <c r="E44" s="15" t="str">
        <f ca="1">_xll.VoseSimulate(E15,B44)</f>
        <v>Error: "object" is not correct or contains invalid arguments</v>
      </c>
      <c r="F44" s="15" t="str">
        <f ca="1">_xll.VoseSimulate(F15,B44)</f>
        <v>Error: "object" is not correct or contains invalid arguments</v>
      </c>
      <c r="G44" s="15" t="str">
        <f ca="1">_xll.VoseSimulate(G15,B44)</f>
        <v>Error: "object" is not correct or contains invalid arguments</v>
      </c>
      <c r="H44" s="15" t="str">
        <f ca="1">_xll.VoseSimulate(H15,B44)</f>
        <v>Error: "object" is not correct or contains invalid arguments</v>
      </c>
      <c r="I44" s="15" t="str">
        <f ca="1">_xll.VoseSimulate(I15,B44)</f>
        <v>Error: "object" is not correct or contains invalid arguments</v>
      </c>
      <c r="J44" s="15" t="str">
        <f ca="1">_xll.VoseSimulate(J15,B44)</f>
        <v>Error: "object" is not correct or contains invalid arguments</v>
      </c>
      <c r="K44" s="15" t="str">
        <f ca="1">_xll.VoseSimulate(K15,B44)</f>
        <v>Error: "object" is not correct or contains invalid arguments</v>
      </c>
      <c r="L44" s="15" t="str">
        <f ca="1">_xll.VoseSimulate(L15,B44)</f>
        <v>Error: "object" is not correct or contains invalid arguments</v>
      </c>
      <c r="M44" s="15" t="str">
        <f ca="1">_xll.VoseSimulate(M15,B44)</f>
        <v>Error: "object" is not correct or contains invalid arguments</v>
      </c>
      <c r="N44" s="15" t="str">
        <f ca="1">_xll.VoseSimulate(N15,B44)</f>
        <v>Error: "object" is not correct or contains invalid arguments</v>
      </c>
      <c r="O44" s="15" t="str">
        <f ca="1">_xll.VoseSimulate(O15,B44)</f>
        <v>Error: "object" is not correct or contains invalid arguments</v>
      </c>
      <c r="P44" s="15" t="str">
        <f ca="1">_xll.VoseSimulate(P15,B44)</f>
        <v>Error: "object" is not correct or contains invalid arguments</v>
      </c>
      <c r="Q44" s="15" t="str">
        <f ca="1">_xll.VoseSimulate(Q15,B44)</f>
        <v>Error: "object" is not correct or contains invalid arguments</v>
      </c>
      <c r="R44" s="15" t="str">
        <f ca="1">_xll.VoseSimulate(R15,B44)</f>
        <v>Error: "object" is not correct or contains invalid arguments</v>
      </c>
      <c r="S44" s="15" t="str">
        <f ca="1">_xll.VoseSimulate(S15,B44)</f>
        <v>Error: "object" is not correct or contains invalid arguments</v>
      </c>
      <c r="T44" s="15" t="str">
        <f ca="1">_xll.VoseSimulate(T15,B44)</f>
        <v>Error: "object" is not correct or contains invalid arguments</v>
      </c>
      <c r="U44" s="15" t="str">
        <f ca="1">_xll.VoseSimulate(U15,B44)</f>
        <v>Error: "object" is not correct or contains invalid arguments</v>
      </c>
      <c r="V44" s="15" t="str">
        <f ca="1">_xll.VoseSimulate(V15,B44)</f>
        <v>Error: "object" is not correct or contains invalid arguments</v>
      </c>
      <c r="W44" s="15" t="str">
        <f ca="1">_xll.VoseSimulate(W15,B44)</f>
        <v>Error: "object" is not correct or contains invalid arguments</v>
      </c>
      <c r="X44" s="15" t="str">
        <f ca="1">_xll.VoseSimulate(X15,B44)</f>
        <v>Error: "object" is not correct or contains invalid arguments</v>
      </c>
      <c r="Y44" s="15" t="str">
        <f ca="1">_xll.VoseSimulate(Y15,B44)</f>
        <v>Error: "object" is not correct or contains invalid arguments</v>
      </c>
      <c r="Z44" s="15" t="str">
        <f ca="1">_xll.VoseSimulate(Z15,B44)</f>
        <v>Error: "object" is not correct or contains invalid arguments</v>
      </c>
      <c r="AA44" s="15" t="str">
        <f ca="1">_xll.VoseSimulate(AA15,B44)</f>
        <v>Error: "object" is not correct or contains invalid arguments</v>
      </c>
    </row>
    <row r="45" spans="2:27" x14ac:dyDescent="0.35">
      <c r="B45" s="29">
        <v>0.55000000000000004</v>
      </c>
      <c r="C45" s="15">
        <f>_xll.VoseDataPercentile(C6,B45)</f>
        <v>1.9979752647067729E-3</v>
      </c>
      <c r="D45" s="15" t="str">
        <f ca="1">_xll.VoseSimulate(D15,B45)</f>
        <v>Error: "object" is not correct or contains invalid arguments</v>
      </c>
      <c r="E45" s="15" t="str">
        <f ca="1">_xll.VoseSimulate(E15,B45)</f>
        <v>Error: "object" is not correct or contains invalid arguments</v>
      </c>
      <c r="F45" s="15" t="str">
        <f ca="1">_xll.VoseSimulate(F15,B45)</f>
        <v>Error: "object" is not correct or contains invalid arguments</v>
      </c>
      <c r="G45" s="15" t="str">
        <f ca="1">_xll.VoseSimulate(G15,B45)</f>
        <v>Error: "object" is not correct or contains invalid arguments</v>
      </c>
      <c r="H45" s="15" t="str">
        <f ca="1">_xll.VoseSimulate(H15,B45)</f>
        <v>Error: "object" is not correct or contains invalid arguments</v>
      </c>
      <c r="I45" s="15" t="str">
        <f ca="1">_xll.VoseSimulate(I15,B45)</f>
        <v>Error: "object" is not correct or contains invalid arguments</v>
      </c>
      <c r="J45" s="15" t="str">
        <f ca="1">_xll.VoseSimulate(J15,B45)</f>
        <v>Error: "object" is not correct or contains invalid arguments</v>
      </c>
      <c r="K45" s="15" t="str">
        <f ca="1">_xll.VoseSimulate(K15,B45)</f>
        <v>Error: "object" is not correct or contains invalid arguments</v>
      </c>
      <c r="L45" s="15" t="str">
        <f ca="1">_xll.VoseSimulate(L15,B45)</f>
        <v>Error: "object" is not correct or contains invalid arguments</v>
      </c>
      <c r="M45" s="15" t="str">
        <f ca="1">_xll.VoseSimulate(M15,B45)</f>
        <v>Error: "object" is not correct or contains invalid arguments</v>
      </c>
      <c r="N45" s="15" t="str">
        <f ca="1">_xll.VoseSimulate(N15,B45)</f>
        <v>Error: "object" is not correct or contains invalid arguments</v>
      </c>
      <c r="O45" s="15" t="str">
        <f ca="1">_xll.VoseSimulate(O15,B45)</f>
        <v>Error: "object" is not correct or contains invalid arguments</v>
      </c>
      <c r="P45" s="15" t="str">
        <f ca="1">_xll.VoseSimulate(P15,B45)</f>
        <v>Error: "object" is not correct or contains invalid arguments</v>
      </c>
      <c r="Q45" s="15" t="str">
        <f ca="1">_xll.VoseSimulate(Q15,B45)</f>
        <v>Error: "object" is not correct or contains invalid arguments</v>
      </c>
      <c r="R45" s="15" t="str">
        <f ca="1">_xll.VoseSimulate(R15,B45)</f>
        <v>Error: "object" is not correct or contains invalid arguments</v>
      </c>
      <c r="S45" s="15" t="str">
        <f ca="1">_xll.VoseSimulate(S15,B45)</f>
        <v>Error: "object" is not correct or contains invalid arguments</v>
      </c>
      <c r="T45" s="15" t="str">
        <f ca="1">_xll.VoseSimulate(T15,B45)</f>
        <v>Error: "object" is not correct or contains invalid arguments</v>
      </c>
      <c r="U45" s="15" t="str">
        <f ca="1">_xll.VoseSimulate(U15,B45)</f>
        <v>Error: "object" is not correct or contains invalid arguments</v>
      </c>
      <c r="V45" s="15" t="str">
        <f ca="1">_xll.VoseSimulate(V15,B45)</f>
        <v>Error: "object" is not correct or contains invalid arguments</v>
      </c>
      <c r="W45" s="15" t="str">
        <f ca="1">_xll.VoseSimulate(W15,B45)</f>
        <v>Error: "object" is not correct or contains invalid arguments</v>
      </c>
      <c r="X45" s="15" t="str">
        <f ca="1">_xll.VoseSimulate(X15,B45)</f>
        <v>Error: "object" is not correct or contains invalid arguments</v>
      </c>
      <c r="Y45" s="15" t="str">
        <f ca="1">_xll.VoseSimulate(Y15,B45)</f>
        <v>Error: "object" is not correct or contains invalid arguments</v>
      </c>
      <c r="Z45" s="15" t="str">
        <f ca="1">_xll.VoseSimulate(Z15,B45)</f>
        <v>Error: "object" is not correct or contains invalid arguments</v>
      </c>
      <c r="AA45" s="15" t="str">
        <f ca="1">_xll.VoseSimulate(AA15,B45)</f>
        <v>Error: "object" is not correct or contains invalid arguments</v>
      </c>
    </row>
    <row r="46" spans="2:27" x14ac:dyDescent="0.35">
      <c r="B46" s="29">
        <v>0.65</v>
      </c>
      <c r="C46" s="15">
        <f>_xll.VoseDataPercentile(C6,B46)</f>
        <v>5.5353475782777906E-3</v>
      </c>
      <c r="D46" s="15" t="str">
        <f ca="1">_xll.VoseSimulate(D15,B46)</f>
        <v>Error: "object" is not correct or contains invalid arguments</v>
      </c>
      <c r="E46" s="15" t="str">
        <f ca="1">_xll.VoseSimulate(E15,B46)</f>
        <v>Error: "object" is not correct or contains invalid arguments</v>
      </c>
      <c r="F46" s="15" t="str">
        <f ca="1">_xll.VoseSimulate(F15,B46)</f>
        <v>Error: "object" is not correct or contains invalid arguments</v>
      </c>
      <c r="G46" s="15" t="str">
        <f ca="1">_xll.VoseSimulate(G15,B46)</f>
        <v>Error: "object" is not correct or contains invalid arguments</v>
      </c>
      <c r="H46" s="15" t="str">
        <f ca="1">_xll.VoseSimulate(H15,B46)</f>
        <v>Error: "object" is not correct or contains invalid arguments</v>
      </c>
      <c r="I46" s="15" t="str">
        <f ca="1">_xll.VoseSimulate(I15,B46)</f>
        <v>Error: "object" is not correct or contains invalid arguments</v>
      </c>
      <c r="J46" s="15" t="str">
        <f ca="1">_xll.VoseSimulate(J15,B46)</f>
        <v>Error: "object" is not correct or contains invalid arguments</v>
      </c>
      <c r="K46" s="15" t="str">
        <f ca="1">_xll.VoseSimulate(K15,B46)</f>
        <v>Error: "object" is not correct or contains invalid arguments</v>
      </c>
      <c r="L46" s="15" t="str">
        <f ca="1">_xll.VoseSimulate(L15,B46)</f>
        <v>Error: "object" is not correct or contains invalid arguments</v>
      </c>
      <c r="M46" s="15" t="str">
        <f ca="1">_xll.VoseSimulate(M15,B46)</f>
        <v>Error: "object" is not correct or contains invalid arguments</v>
      </c>
      <c r="N46" s="15" t="str">
        <f ca="1">_xll.VoseSimulate(N15,B46)</f>
        <v>Error: "object" is not correct or contains invalid arguments</v>
      </c>
      <c r="O46" s="15" t="str">
        <f ca="1">_xll.VoseSimulate(O15,B46)</f>
        <v>Error: "object" is not correct or contains invalid arguments</v>
      </c>
      <c r="P46" s="15" t="str">
        <f ca="1">_xll.VoseSimulate(P15,B46)</f>
        <v>Error: "object" is not correct or contains invalid arguments</v>
      </c>
      <c r="Q46" s="15" t="str">
        <f ca="1">_xll.VoseSimulate(Q15,B46)</f>
        <v>Error: "object" is not correct or contains invalid arguments</v>
      </c>
      <c r="R46" s="15" t="str">
        <f ca="1">_xll.VoseSimulate(R15,B46)</f>
        <v>Error: "object" is not correct or contains invalid arguments</v>
      </c>
      <c r="S46" s="15" t="str">
        <f ca="1">_xll.VoseSimulate(S15,B46)</f>
        <v>Error: "object" is not correct or contains invalid arguments</v>
      </c>
      <c r="T46" s="15" t="str">
        <f ca="1">_xll.VoseSimulate(T15,B46)</f>
        <v>Error: "object" is not correct or contains invalid arguments</v>
      </c>
      <c r="U46" s="15" t="str">
        <f ca="1">_xll.VoseSimulate(U15,B46)</f>
        <v>Error: "object" is not correct or contains invalid arguments</v>
      </c>
      <c r="V46" s="15" t="str">
        <f ca="1">_xll.VoseSimulate(V15,B46)</f>
        <v>Error: "object" is not correct or contains invalid arguments</v>
      </c>
      <c r="W46" s="15" t="str">
        <f ca="1">_xll.VoseSimulate(W15,B46)</f>
        <v>Error: "object" is not correct or contains invalid arguments</v>
      </c>
      <c r="X46" s="15" t="str">
        <f ca="1">_xll.VoseSimulate(X15,B46)</f>
        <v>Error: "object" is not correct or contains invalid arguments</v>
      </c>
      <c r="Y46" s="15" t="str">
        <f ca="1">_xll.VoseSimulate(Y15,B46)</f>
        <v>Error: "object" is not correct or contains invalid arguments</v>
      </c>
      <c r="Z46" s="15" t="str">
        <f ca="1">_xll.VoseSimulate(Z15,B46)</f>
        <v>Error: "object" is not correct or contains invalid arguments</v>
      </c>
      <c r="AA46" s="15" t="str">
        <f ca="1">_xll.VoseSimulate(AA15,B46)</f>
        <v>Error: "object" is not correct or contains invalid arguments</v>
      </c>
    </row>
    <row r="47" spans="2:27" x14ac:dyDescent="0.35">
      <c r="B47" s="29">
        <v>0.7</v>
      </c>
      <c r="C47" s="15">
        <f>_xll.VoseDataPercentile(C6,B47)</f>
        <v>7.3546605001793943E-3</v>
      </c>
      <c r="D47" s="15" t="str">
        <f ca="1">_xll.VoseSimulate(D15,B47)</f>
        <v>Error: "object" is not correct or contains invalid arguments</v>
      </c>
      <c r="E47" s="15" t="str">
        <f ca="1">_xll.VoseSimulate(E15,B47)</f>
        <v>Error: "object" is not correct or contains invalid arguments</v>
      </c>
      <c r="F47" s="15" t="str">
        <f ca="1">_xll.VoseSimulate(F15,B47)</f>
        <v>Error: "object" is not correct or contains invalid arguments</v>
      </c>
      <c r="G47" s="15" t="str">
        <f ca="1">_xll.VoseSimulate(G15,B47)</f>
        <v>Error: "object" is not correct or contains invalid arguments</v>
      </c>
      <c r="H47" s="15" t="str">
        <f ca="1">_xll.VoseSimulate(H15,B47)</f>
        <v>Error: "object" is not correct or contains invalid arguments</v>
      </c>
      <c r="I47" s="15" t="str">
        <f ca="1">_xll.VoseSimulate(I15,B47)</f>
        <v>Error: "object" is not correct or contains invalid arguments</v>
      </c>
      <c r="J47" s="15" t="str">
        <f ca="1">_xll.VoseSimulate(J15,B47)</f>
        <v>Error: "object" is not correct or contains invalid arguments</v>
      </c>
      <c r="K47" s="15" t="str">
        <f ca="1">_xll.VoseSimulate(K15,B47)</f>
        <v>Error: "object" is not correct or contains invalid arguments</v>
      </c>
      <c r="L47" s="15" t="str">
        <f ca="1">_xll.VoseSimulate(L15,B47)</f>
        <v>Error: "object" is not correct or contains invalid arguments</v>
      </c>
      <c r="M47" s="15" t="str">
        <f ca="1">_xll.VoseSimulate(M15,B47)</f>
        <v>Error: "object" is not correct or contains invalid arguments</v>
      </c>
      <c r="N47" s="15" t="str">
        <f ca="1">_xll.VoseSimulate(N15,B47)</f>
        <v>Error: "object" is not correct or contains invalid arguments</v>
      </c>
      <c r="O47" s="15" t="str">
        <f ca="1">_xll.VoseSimulate(O15,B47)</f>
        <v>Error: "object" is not correct or contains invalid arguments</v>
      </c>
      <c r="P47" s="15" t="str">
        <f ca="1">_xll.VoseSimulate(P15,B47)</f>
        <v>Error: "object" is not correct or contains invalid arguments</v>
      </c>
      <c r="Q47" s="15" t="str">
        <f ca="1">_xll.VoseSimulate(Q15,B47)</f>
        <v>Error: "object" is not correct or contains invalid arguments</v>
      </c>
      <c r="R47" s="15" t="str">
        <f ca="1">_xll.VoseSimulate(R15,B47)</f>
        <v>Error: "object" is not correct or contains invalid arguments</v>
      </c>
      <c r="S47" s="15" t="str">
        <f ca="1">_xll.VoseSimulate(S15,B47)</f>
        <v>Error: "object" is not correct or contains invalid arguments</v>
      </c>
      <c r="T47" s="15" t="str">
        <f ca="1">_xll.VoseSimulate(T15,B47)</f>
        <v>Error: "object" is not correct or contains invalid arguments</v>
      </c>
      <c r="U47" s="15" t="str">
        <f ca="1">_xll.VoseSimulate(U15,B47)</f>
        <v>Error: "object" is not correct or contains invalid arguments</v>
      </c>
      <c r="V47" s="15" t="str">
        <f ca="1">_xll.VoseSimulate(V15,B47)</f>
        <v>Error: "object" is not correct or contains invalid arguments</v>
      </c>
      <c r="W47" s="15" t="str">
        <f ca="1">_xll.VoseSimulate(W15,B47)</f>
        <v>Error: "object" is not correct or contains invalid arguments</v>
      </c>
      <c r="X47" s="15" t="str">
        <f ca="1">_xll.VoseSimulate(X15,B47)</f>
        <v>Error: "object" is not correct or contains invalid arguments</v>
      </c>
      <c r="Y47" s="15" t="str">
        <f ca="1">_xll.VoseSimulate(Y15,B47)</f>
        <v>Error: "object" is not correct or contains invalid arguments</v>
      </c>
      <c r="Z47" s="15" t="str">
        <f ca="1">_xll.VoseSimulate(Z15,B47)</f>
        <v>Error: "object" is not correct or contains invalid arguments</v>
      </c>
      <c r="AA47" s="15" t="str">
        <f ca="1">_xll.VoseSimulate(AA15,B47)</f>
        <v>Error: "object" is not correct or contains invalid arguments</v>
      </c>
    </row>
    <row r="48" spans="2:27" x14ac:dyDescent="0.35">
      <c r="B48" s="29">
        <v>0.75</v>
      </c>
      <c r="C48" s="15">
        <f>_xll.VoseDataPercentile(C6,B48)</f>
        <v>9.7301111191230669E-3</v>
      </c>
      <c r="D48" s="15" t="str">
        <f ca="1">_xll.VoseSimulate(D15,B48)</f>
        <v>Error: "object" is not correct or contains invalid arguments</v>
      </c>
      <c r="E48" s="15" t="str">
        <f ca="1">_xll.VoseSimulate(E15,B48)</f>
        <v>Error: "object" is not correct or contains invalid arguments</v>
      </c>
      <c r="F48" s="15" t="str">
        <f ca="1">_xll.VoseSimulate(F15,B48)</f>
        <v>Error: "object" is not correct or contains invalid arguments</v>
      </c>
      <c r="G48" s="15" t="str">
        <f ca="1">_xll.VoseSimulate(G15,B48)</f>
        <v>Error: "object" is not correct or contains invalid arguments</v>
      </c>
      <c r="H48" s="15" t="str">
        <f ca="1">_xll.VoseSimulate(H15,B48)</f>
        <v>Error: "object" is not correct or contains invalid arguments</v>
      </c>
      <c r="I48" s="15" t="str">
        <f ca="1">_xll.VoseSimulate(I15,B48)</f>
        <v>Error: "object" is not correct or contains invalid arguments</v>
      </c>
      <c r="J48" s="15" t="str">
        <f ca="1">_xll.VoseSimulate(J15,B48)</f>
        <v>Error: "object" is not correct or contains invalid arguments</v>
      </c>
      <c r="K48" s="15" t="str">
        <f ca="1">_xll.VoseSimulate(K15,B48)</f>
        <v>Error: "object" is not correct or contains invalid arguments</v>
      </c>
      <c r="L48" s="15" t="str">
        <f ca="1">_xll.VoseSimulate(L15,B48)</f>
        <v>Error: "object" is not correct or contains invalid arguments</v>
      </c>
      <c r="M48" s="15" t="str">
        <f ca="1">_xll.VoseSimulate(M15,B48)</f>
        <v>Error: "object" is not correct or contains invalid arguments</v>
      </c>
      <c r="N48" s="15" t="str">
        <f ca="1">_xll.VoseSimulate(N15,B48)</f>
        <v>Error: "object" is not correct or contains invalid arguments</v>
      </c>
      <c r="O48" s="15" t="str">
        <f ca="1">_xll.VoseSimulate(O15,B48)</f>
        <v>Error: "object" is not correct or contains invalid arguments</v>
      </c>
      <c r="P48" s="15" t="str">
        <f ca="1">_xll.VoseSimulate(P15,B48)</f>
        <v>Error: "object" is not correct or contains invalid arguments</v>
      </c>
      <c r="Q48" s="15" t="str">
        <f ca="1">_xll.VoseSimulate(Q15,B48)</f>
        <v>Error: "object" is not correct or contains invalid arguments</v>
      </c>
      <c r="R48" s="15" t="str">
        <f ca="1">_xll.VoseSimulate(R15,B48)</f>
        <v>Error: "object" is not correct or contains invalid arguments</v>
      </c>
      <c r="S48" s="15" t="str">
        <f ca="1">_xll.VoseSimulate(S15,B48)</f>
        <v>Error: "object" is not correct or contains invalid arguments</v>
      </c>
      <c r="T48" s="15" t="str">
        <f ca="1">_xll.VoseSimulate(T15,B48)</f>
        <v>Error: "object" is not correct or contains invalid arguments</v>
      </c>
      <c r="U48" s="15" t="str">
        <f ca="1">_xll.VoseSimulate(U15,B48)</f>
        <v>Error: "object" is not correct or contains invalid arguments</v>
      </c>
      <c r="V48" s="15" t="str">
        <f ca="1">_xll.VoseSimulate(V15,B48)</f>
        <v>Error: "object" is not correct or contains invalid arguments</v>
      </c>
      <c r="W48" s="15" t="str">
        <f ca="1">_xll.VoseSimulate(W15,B48)</f>
        <v>Error: "object" is not correct or contains invalid arguments</v>
      </c>
      <c r="X48" s="15" t="str">
        <f ca="1">_xll.VoseSimulate(X15,B48)</f>
        <v>Error: "object" is not correct or contains invalid arguments</v>
      </c>
      <c r="Y48" s="15" t="str">
        <f ca="1">_xll.VoseSimulate(Y15,B48)</f>
        <v>Error: "object" is not correct or contains invalid arguments</v>
      </c>
      <c r="Z48" s="15" t="str">
        <f ca="1">_xll.VoseSimulate(Z15,B48)</f>
        <v>Error: "object" is not correct or contains invalid arguments</v>
      </c>
      <c r="AA48" s="15" t="str">
        <f ca="1">_xll.VoseSimulate(AA15,B48)</f>
        <v>Error: "object" is not correct or contains invalid arguments</v>
      </c>
    </row>
    <row r="49" spans="2:27" x14ac:dyDescent="0.35">
      <c r="B49" s="29">
        <v>0.85</v>
      </c>
      <c r="C49" s="15">
        <f>_xll.VoseDataPercentile(C6,B49)</f>
        <v>1.5217629520404759E-2</v>
      </c>
      <c r="D49" s="15" t="str">
        <f ca="1">_xll.VoseSimulate(D15,B49)</f>
        <v>Error: "object" is not correct or contains invalid arguments</v>
      </c>
      <c r="E49" s="15" t="str">
        <f ca="1">_xll.VoseSimulate(E15,B49)</f>
        <v>Error: "object" is not correct or contains invalid arguments</v>
      </c>
      <c r="F49" s="15" t="str">
        <f ca="1">_xll.VoseSimulate(F15,B49)</f>
        <v>Error: "object" is not correct or contains invalid arguments</v>
      </c>
      <c r="G49" s="15" t="str">
        <f ca="1">_xll.VoseSimulate(G15,B49)</f>
        <v>Error: "object" is not correct or contains invalid arguments</v>
      </c>
      <c r="H49" s="15" t="str">
        <f ca="1">_xll.VoseSimulate(H15,B49)</f>
        <v>Error: "object" is not correct or contains invalid arguments</v>
      </c>
      <c r="I49" s="15" t="str">
        <f ca="1">_xll.VoseSimulate(I15,B49)</f>
        <v>Error: "object" is not correct or contains invalid arguments</v>
      </c>
      <c r="J49" s="15" t="str">
        <f ca="1">_xll.VoseSimulate(J15,B49)</f>
        <v>Error: "object" is not correct or contains invalid arguments</v>
      </c>
      <c r="K49" s="15" t="str">
        <f ca="1">_xll.VoseSimulate(K15,B49)</f>
        <v>Error: "object" is not correct or contains invalid arguments</v>
      </c>
      <c r="L49" s="15" t="str">
        <f ca="1">_xll.VoseSimulate(L15,B49)</f>
        <v>Error: "object" is not correct or contains invalid arguments</v>
      </c>
      <c r="M49" s="15" t="str">
        <f ca="1">_xll.VoseSimulate(M15,B49)</f>
        <v>Error: "object" is not correct or contains invalid arguments</v>
      </c>
      <c r="N49" s="15" t="str">
        <f ca="1">_xll.VoseSimulate(N15,B49)</f>
        <v>Error: "object" is not correct or contains invalid arguments</v>
      </c>
      <c r="O49" s="15" t="str">
        <f ca="1">_xll.VoseSimulate(O15,B49)</f>
        <v>Error: "object" is not correct or contains invalid arguments</v>
      </c>
      <c r="P49" s="15" t="str">
        <f ca="1">_xll.VoseSimulate(P15,B49)</f>
        <v>Error: "object" is not correct or contains invalid arguments</v>
      </c>
      <c r="Q49" s="15" t="str">
        <f ca="1">_xll.VoseSimulate(Q15,B49)</f>
        <v>Error: "object" is not correct or contains invalid arguments</v>
      </c>
      <c r="R49" s="15" t="str">
        <f ca="1">_xll.VoseSimulate(R15,B49)</f>
        <v>Error: "object" is not correct or contains invalid arguments</v>
      </c>
      <c r="S49" s="15" t="str">
        <f ca="1">_xll.VoseSimulate(S15,B49)</f>
        <v>Error: "object" is not correct or contains invalid arguments</v>
      </c>
      <c r="T49" s="15" t="str">
        <f ca="1">_xll.VoseSimulate(T15,B49)</f>
        <v>Error: "object" is not correct or contains invalid arguments</v>
      </c>
      <c r="U49" s="15" t="str">
        <f ca="1">_xll.VoseSimulate(U15,B49)</f>
        <v>Error: "object" is not correct or contains invalid arguments</v>
      </c>
      <c r="V49" s="15" t="str">
        <f ca="1">_xll.VoseSimulate(V15,B49)</f>
        <v>Error: "object" is not correct or contains invalid arguments</v>
      </c>
      <c r="W49" s="15" t="str">
        <f ca="1">_xll.VoseSimulate(W15,B49)</f>
        <v>Error: "object" is not correct or contains invalid arguments</v>
      </c>
      <c r="X49" s="15" t="str">
        <f ca="1">_xll.VoseSimulate(X15,B49)</f>
        <v>Error: "object" is not correct or contains invalid arguments</v>
      </c>
      <c r="Y49" s="15" t="str">
        <f ca="1">_xll.VoseSimulate(Y15,B49)</f>
        <v>Error: "object" is not correct or contains invalid arguments</v>
      </c>
      <c r="Z49" s="15" t="str">
        <f ca="1">_xll.VoseSimulate(Z15,B49)</f>
        <v>Error: "object" is not correct or contains invalid arguments</v>
      </c>
      <c r="AA49" s="15" t="str">
        <f ca="1">_xll.VoseSimulate(AA15,B49)</f>
        <v>Error: "object" is not correct or contains invalid arguments</v>
      </c>
    </row>
    <row r="50" spans="2:27" x14ac:dyDescent="0.35">
      <c r="B50" s="29">
        <v>0.95</v>
      </c>
      <c r="C50" s="15">
        <f>_xll.VoseDataPercentile(C6,B50)</f>
        <v>2.4257471919085671E-2</v>
      </c>
      <c r="D50" s="15" t="str">
        <f ca="1">_xll.VoseSimulate(D15,B50)</f>
        <v>Error: "object" is not correct or contains invalid arguments</v>
      </c>
      <c r="E50" s="15" t="str">
        <f ca="1">_xll.VoseSimulate(E15,B50)</f>
        <v>Error: "object" is not correct or contains invalid arguments</v>
      </c>
      <c r="F50" s="15" t="str">
        <f ca="1">_xll.VoseSimulate(F15,B50)</f>
        <v>Error: "object" is not correct or contains invalid arguments</v>
      </c>
      <c r="G50" s="15" t="str">
        <f ca="1">_xll.VoseSimulate(G15,B50)</f>
        <v>Error: "object" is not correct or contains invalid arguments</v>
      </c>
      <c r="H50" s="15" t="str">
        <f ca="1">_xll.VoseSimulate(H15,B50)</f>
        <v>Error: "object" is not correct or contains invalid arguments</v>
      </c>
      <c r="I50" s="15" t="str">
        <f ca="1">_xll.VoseSimulate(I15,B50)</f>
        <v>Error: "object" is not correct or contains invalid arguments</v>
      </c>
      <c r="J50" s="15" t="str">
        <f ca="1">_xll.VoseSimulate(J15,B50)</f>
        <v>Error: "object" is not correct or contains invalid arguments</v>
      </c>
      <c r="K50" s="15" t="str">
        <f ca="1">_xll.VoseSimulate(K15,B50)</f>
        <v>Error: "object" is not correct or contains invalid arguments</v>
      </c>
      <c r="L50" s="15" t="str">
        <f ca="1">_xll.VoseSimulate(L15,B50)</f>
        <v>Error: "object" is not correct or contains invalid arguments</v>
      </c>
      <c r="M50" s="15" t="str">
        <f ca="1">_xll.VoseSimulate(M15,B50)</f>
        <v>Error: "object" is not correct or contains invalid arguments</v>
      </c>
      <c r="N50" s="15" t="str">
        <f ca="1">_xll.VoseSimulate(N15,B50)</f>
        <v>Error: "object" is not correct or contains invalid arguments</v>
      </c>
      <c r="O50" s="15" t="str">
        <f ca="1">_xll.VoseSimulate(O15,B50)</f>
        <v>Error: "object" is not correct or contains invalid arguments</v>
      </c>
      <c r="P50" s="15" t="str">
        <f ca="1">_xll.VoseSimulate(P15,B50)</f>
        <v>Error: "object" is not correct or contains invalid arguments</v>
      </c>
      <c r="Q50" s="15" t="str">
        <f ca="1">_xll.VoseSimulate(Q15,B50)</f>
        <v>Error: "object" is not correct or contains invalid arguments</v>
      </c>
      <c r="R50" s="15" t="str">
        <f ca="1">_xll.VoseSimulate(R15,B50)</f>
        <v>Error: "object" is not correct or contains invalid arguments</v>
      </c>
      <c r="S50" s="15" t="str">
        <f ca="1">_xll.VoseSimulate(S15,B50)</f>
        <v>Error: "object" is not correct or contains invalid arguments</v>
      </c>
      <c r="T50" s="15" t="str">
        <f ca="1">_xll.VoseSimulate(T15,B50)</f>
        <v>Error: "object" is not correct or contains invalid arguments</v>
      </c>
      <c r="U50" s="15" t="str">
        <f ca="1">_xll.VoseSimulate(U15,B50)</f>
        <v>Error: "object" is not correct or contains invalid arguments</v>
      </c>
      <c r="V50" s="15" t="str">
        <f ca="1">_xll.VoseSimulate(V15,B50)</f>
        <v>Error: "object" is not correct or contains invalid arguments</v>
      </c>
      <c r="W50" s="15" t="str">
        <f ca="1">_xll.VoseSimulate(W15,B50)</f>
        <v>Error: "object" is not correct or contains invalid arguments</v>
      </c>
      <c r="X50" s="15" t="str">
        <f ca="1">_xll.VoseSimulate(X15,B50)</f>
        <v>Error: "object" is not correct or contains invalid arguments</v>
      </c>
      <c r="Y50" s="15" t="str">
        <f ca="1">_xll.VoseSimulate(Y15,B50)</f>
        <v>Error: "object" is not correct or contains invalid arguments</v>
      </c>
      <c r="Z50" s="15" t="str">
        <f ca="1">_xll.VoseSimulate(Z15,B50)</f>
        <v>Error: "object" is not correct or contains invalid arguments</v>
      </c>
      <c r="AA50" s="15" t="str">
        <f ca="1">_xll.VoseSimulate(AA15,B50)</f>
        <v>Error: "object" is not correct or contains invalid arguments</v>
      </c>
    </row>
    <row r="51" spans="2:27" x14ac:dyDescent="0.35">
      <c r="B51" s="30">
        <v>0.99</v>
      </c>
      <c r="C51" s="16">
        <f>_xll.VoseDataPercentile(C6,B51)</f>
        <v>3.5684506825892463E-2</v>
      </c>
      <c r="D51" s="16" t="str">
        <f ca="1">_xll.VoseSimulate(D15,B51)</f>
        <v>Error: "object" is not correct or contains invalid arguments</v>
      </c>
      <c r="E51" s="16" t="str">
        <f ca="1">_xll.VoseSimulate(E15,B51)</f>
        <v>Error: "object" is not correct or contains invalid arguments</v>
      </c>
      <c r="F51" s="16" t="str">
        <f ca="1">_xll.VoseSimulate(F15,B51)</f>
        <v>Error: "object" is not correct or contains invalid arguments</v>
      </c>
      <c r="G51" s="16" t="str">
        <f ca="1">_xll.VoseSimulate(G15,B51)</f>
        <v>Error: "object" is not correct or contains invalid arguments</v>
      </c>
      <c r="H51" s="16" t="str">
        <f ca="1">_xll.VoseSimulate(H15,B51)</f>
        <v>Error: "object" is not correct or contains invalid arguments</v>
      </c>
      <c r="I51" s="16" t="str">
        <f ca="1">_xll.VoseSimulate(I15,B51)</f>
        <v>Error: "object" is not correct or contains invalid arguments</v>
      </c>
      <c r="J51" s="16" t="str">
        <f ca="1">_xll.VoseSimulate(J15,B51)</f>
        <v>Error: "object" is not correct or contains invalid arguments</v>
      </c>
      <c r="K51" s="16" t="str">
        <f ca="1">_xll.VoseSimulate(K15,B51)</f>
        <v>Error: "object" is not correct or contains invalid arguments</v>
      </c>
      <c r="L51" s="16" t="str">
        <f ca="1">_xll.VoseSimulate(L15,B51)</f>
        <v>Error: "object" is not correct or contains invalid arguments</v>
      </c>
      <c r="M51" s="16" t="str">
        <f ca="1">_xll.VoseSimulate(M15,B51)</f>
        <v>Error: "object" is not correct or contains invalid arguments</v>
      </c>
      <c r="N51" s="16" t="str">
        <f ca="1">_xll.VoseSimulate(N15,B51)</f>
        <v>Error: "object" is not correct or contains invalid arguments</v>
      </c>
      <c r="O51" s="16" t="str">
        <f ca="1">_xll.VoseSimulate(O15,B51)</f>
        <v>Error: "object" is not correct or contains invalid arguments</v>
      </c>
      <c r="P51" s="16" t="str">
        <f ca="1">_xll.VoseSimulate(P15,B51)</f>
        <v>Error: "object" is not correct or contains invalid arguments</v>
      </c>
      <c r="Q51" s="16" t="str">
        <f ca="1">_xll.VoseSimulate(Q15,B51)</f>
        <v>Error: "object" is not correct or contains invalid arguments</v>
      </c>
      <c r="R51" s="16" t="str">
        <f ca="1">_xll.VoseSimulate(R15,B51)</f>
        <v>Error: "object" is not correct or contains invalid arguments</v>
      </c>
      <c r="S51" s="16" t="str">
        <f ca="1">_xll.VoseSimulate(S15,B51)</f>
        <v>Error: "object" is not correct or contains invalid arguments</v>
      </c>
      <c r="T51" s="16" t="str">
        <f ca="1">_xll.VoseSimulate(T15,B51)</f>
        <v>Error: "object" is not correct or contains invalid arguments</v>
      </c>
      <c r="U51" s="16" t="str">
        <f ca="1">_xll.VoseSimulate(U15,B51)</f>
        <v>Error: "object" is not correct or contains invalid arguments</v>
      </c>
      <c r="V51" s="16" t="str">
        <f ca="1">_xll.VoseSimulate(V15,B51)</f>
        <v>Error: "object" is not correct or contains invalid arguments</v>
      </c>
      <c r="W51" s="16" t="str">
        <f ca="1">_xll.VoseSimulate(W15,B51)</f>
        <v>Error: "object" is not correct or contains invalid arguments</v>
      </c>
      <c r="X51" s="16" t="str">
        <f ca="1">_xll.VoseSimulate(X15,B51)</f>
        <v>Error: "object" is not correct or contains invalid arguments</v>
      </c>
      <c r="Y51" s="16" t="str">
        <f ca="1">_xll.VoseSimulate(Y15,B51)</f>
        <v>Error: "object" is not correct or contains invalid arguments</v>
      </c>
      <c r="Z51" s="16" t="str">
        <f ca="1">_xll.VoseSimulate(Z15,B51)</f>
        <v>Error: "object" is not correct or contains invalid arguments</v>
      </c>
      <c r="AA51" s="16" t="str">
        <f ca="1">_xll.VoseSimulate(AA15,B51)</f>
        <v>Error: "object" is not correct or contains invalid arguments</v>
      </c>
    </row>
    <row r="53" spans="2:27" x14ac:dyDescent="0.35">
      <c r="B53" s="17"/>
    </row>
    <row r="54" spans="2:27" x14ac:dyDescent="0.35">
      <c r="B54" s="54" t="s">
        <v>54</v>
      </c>
      <c r="C54" s="55"/>
    </row>
    <row r="55" spans="2:27" x14ac:dyDescent="0.35">
      <c r="B55" s="17" t="s">
        <v>104</v>
      </c>
    </row>
    <row r="56" spans="2:27" x14ac:dyDescent="0.35">
      <c r="B56" s="17" t="s">
        <v>106</v>
      </c>
    </row>
    <row r="57" spans="2:27" x14ac:dyDescent="0.35">
      <c r="B57" s="17" t="s">
        <v>103</v>
      </c>
    </row>
    <row r="58" spans="2:27" x14ac:dyDescent="0.35">
      <c r="B58" s="17" t="s">
        <v>105</v>
      </c>
    </row>
  </sheetData>
  <mergeCells count="3">
    <mergeCell ref="B3:D3"/>
    <mergeCell ref="D10:G10"/>
    <mergeCell ref="B54:C54"/>
  </mergeCells>
  <conditionalFormatting sqref="D18:AA18">
    <cfRule type="cellIs" dxfId="26" priority="1" stopIfTrue="1" operator="equal">
      <formula>1</formula>
    </cfRule>
  </conditionalFormatting>
  <conditionalFormatting sqref="D20:AA20">
    <cfRule type="cellIs" dxfId="25" priority="2" stopIfTrue="1" operator="equal">
      <formula>1</formula>
    </cfRule>
  </conditionalFormatting>
  <conditionalFormatting sqref="D22:AA22">
    <cfRule type="cellIs" dxfId="24" priority="3" stopIfTrue="1" operator="equal">
      <formula>1</formula>
    </cfRule>
  </conditionalFormatting>
  <conditionalFormatting sqref="D24:AA24">
    <cfRule type="cellIs" dxfId="23" priority="4" stopIfTrue="1" operator="equal">
      <formula>1</formula>
    </cfRule>
  </conditionalFormatting>
  <conditionalFormatting sqref="D26:AA26">
    <cfRule type="cellIs" dxfId="22" priority="5" stopIfTrue="1" operator="equal">
      <formula>1</formula>
    </cfRule>
  </conditionalFormatting>
  <dataValidations count="1">
    <dataValidation type="list" allowBlank="1" showInputMessage="1" showErrorMessage="1" sqref="C8">
      <formula1>"AIC, SIC, HQIC"</formula1>
    </dataValidation>
  </dataValidation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B3:N32"/>
  <sheetViews>
    <sheetView workbookViewId="0"/>
  </sheetViews>
  <sheetFormatPr defaultRowHeight="14.5" x14ac:dyDescent="0.35"/>
  <cols>
    <col min="2" max="13" width="22.6328125" customWidth="1"/>
  </cols>
  <sheetData>
    <row r="3" spans="2:14" ht="33" customHeight="1" x14ac:dyDescent="0.5">
      <c r="B3" s="50" t="s">
        <v>24</v>
      </c>
      <c r="C3" s="50"/>
      <c r="D3" s="50"/>
    </row>
    <row r="6" spans="2:14" x14ac:dyDescent="0.35">
      <c r="B6" s="5" t="s">
        <v>25</v>
      </c>
      <c r="C6" s="5" t="str">
        <f>_xll.VoseDataObject(ATS!C3:C1259)</f>
        <v>VoseDataObject('[StockPriceDistributionAndTimeSeriesFit.xlsx]ATS'!C3:C1259)</v>
      </c>
      <c r="D6" s="5"/>
      <c r="E6" s="5"/>
      <c r="F6" s="5"/>
      <c r="G6" s="5"/>
      <c r="H6" s="5"/>
      <c r="I6" s="5"/>
      <c r="J6" s="5"/>
      <c r="K6" s="5"/>
      <c r="L6" s="5"/>
      <c r="M6" s="5"/>
    </row>
    <row r="7" spans="2:14" x14ac:dyDescent="0.35">
      <c r="B7" s="5" t="s">
        <v>26</v>
      </c>
      <c r="C7" s="5">
        <v>1257</v>
      </c>
      <c r="D7" s="5"/>
      <c r="E7" s="5"/>
      <c r="F7" s="5"/>
      <c r="G7" s="5"/>
      <c r="H7" s="5"/>
      <c r="I7" s="5"/>
      <c r="J7" s="5"/>
      <c r="K7" s="5"/>
      <c r="L7" s="5"/>
      <c r="M7" s="5"/>
    </row>
    <row r="8" spans="2:14" x14ac:dyDescent="0.35">
      <c r="B8" s="5" t="s">
        <v>52</v>
      </c>
      <c r="C8" s="6" t="s">
        <v>44</v>
      </c>
      <c r="D8" s="7" t="s">
        <v>53</v>
      </c>
      <c r="E8" s="5"/>
      <c r="F8" s="5"/>
      <c r="G8" s="5"/>
      <c r="H8" s="5"/>
      <c r="I8" s="5"/>
      <c r="J8" s="5"/>
      <c r="K8" s="5"/>
      <c r="L8" s="5"/>
      <c r="M8" s="5"/>
    </row>
    <row r="9" spans="2:14" x14ac:dyDescent="0.35"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2:14" x14ac:dyDescent="0.35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2:14" x14ac:dyDescent="0.35">
      <c r="B11" s="8" t="s">
        <v>39</v>
      </c>
      <c r="C11" s="9" t="str">
        <f>_xll.VoseTimeOptimalFitObject(C15:M15,IF(C8="AIC",1,IF(C8="SIC",2,3)))</f>
        <v>Error: array is not valid. Please refer to the help file for allowed options</v>
      </c>
      <c r="D11" s="9"/>
      <c r="E11" s="9"/>
      <c r="F11" s="9"/>
      <c r="G11" s="9"/>
      <c r="H11" s="9"/>
      <c r="I11" s="9"/>
      <c r="J11" s="9"/>
      <c r="K11" s="9"/>
      <c r="L11" s="9"/>
      <c r="M11" s="10"/>
    </row>
    <row r="12" spans="2:14" x14ac:dyDescent="0.35">
      <c r="B12" s="11" t="s">
        <v>40</v>
      </c>
      <c r="C12" s="12" t="str">
        <f ca="1">_xll.VoseTimeBMAObject(C15:M15)</f>
        <v>VoseTimeBMA('[StockPriceDistributionAndTimeSeriesFit.xlsx]A TimeSeriesFit Report'!C15:M15)</v>
      </c>
      <c r="D12" s="12"/>
      <c r="E12" s="12"/>
      <c r="F12" s="12"/>
      <c r="G12" s="12"/>
      <c r="H12" s="12"/>
      <c r="I12" s="12"/>
      <c r="J12" s="12"/>
      <c r="K12" s="12"/>
      <c r="L12" s="12"/>
      <c r="M12" s="13"/>
    </row>
    <row r="13" spans="2:14" x14ac:dyDescent="0.35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2:14" x14ac:dyDescent="0.35">
      <c r="B14" s="14" t="s">
        <v>41</v>
      </c>
      <c r="C14" s="14" t="s">
        <v>35</v>
      </c>
      <c r="D14" s="14" t="s">
        <v>32</v>
      </c>
      <c r="E14" s="14" t="s">
        <v>28</v>
      </c>
      <c r="F14" s="14" t="s">
        <v>34</v>
      </c>
      <c r="G14" s="14" t="s">
        <v>27</v>
      </c>
      <c r="H14" s="14" t="s">
        <v>31</v>
      </c>
      <c r="I14" s="14" t="s">
        <v>29</v>
      </c>
      <c r="J14" s="14" t="s">
        <v>30</v>
      </c>
      <c r="K14" s="14" t="s">
        <v>33</v>
      </c>
      <c r="L14" s="14" t="s">
        <v>36</v>
      </c>
      <c r="M14" s="14" t="s">
        <v>37</v>
      </c>
    </row>
    <row r="15" spans="2:14" x14ac:dyDescent="0.35">
      <c r="B15" s="15" t="s">
        <v>42</v>
      </c>
      <c r="C15" s="15" t="str">
        <f ca="1">_xll.VoseTimeGBMAJFitObject(C6,FALSE,TRUE,)</f>
        <v>Error: {Data} array is invalid</v>
      </c>
      <c r="D15" s="15" t="str">
        <f ca="1">_xll.VoseTimeEGARCHFitObject(C6,FALSE,TRUE,)</f>
        <v>Error: {Data} array is invalid</v>
      </c>
      <c r="E15" s="15" t="str">
        <f ca="1">_xll.VoseTimeARCHFitObject(C6,FALSE,TRUE,)</f>
        <v>Error: {Data} array is invalid</v>
      </c>
      <c r="F15" s="15" t="str">
        <f ca="1">_xll.VoseTimeGBMFitObject(C6,,,FALSE,TRUE,)</f>
        <v>Error: {Data} array is invalid</v>
      </c>
      <c r="G15" s="15" t="str">
        <f ca="1">_xll.VoseTimeAPARCHFitObject(C6,FALSE,TRUE,)</f>
        <v>Error: {Data} array is invalid</v>
      </c>
      <c r="H15" s="15" t="str">
        <f ca="1">_xll.VoseTimeARMAFitObject(C6,FALSE,TRUE,)</f>
        <v>Error: {Data} array is invalid</v>
      </c>
      <c r="I15" s="15" t="str">
        <f ca="1">_xll.VoseTimeAR1FitObject(C6,FALSE,TRUE,)</f>
        <v>Error: {Data} array is invalid</v>
      </c>
      <c r="J15" s="15" t="str">
        <f ca="1">_xll.VoseTimeAR2FitObject(C6,FALSE,TRUE,)</f>
        <v>Error: {Data} array is invalid</v>
      </c>
      <c r="K15" s="15" t="str">
        <f ca="1">_xll.VoseTimeGARCHFitObject(C6,FALSE,TRUE,)</f>
        <v>Error: {Data} array is invalid</v>
      </c>
      <c r="L15" s="15" t="str">
        <f ca="1">_xll.VoseTimeMA1FitObject(C6,FALSE,TRUE,)</f>
        <v>Error: {Data} array is invalid</v>
      </c>
      <c r="M15" s="15" t="str">
        <f ca="1">_xll.VoseTimeMA2FitObject(C6,FALSE,TRUE,)</f>
        <v>Error: {Data} array is invalid</v>
      </c>
      <c r="N15" s="4" t="s">
        <v>38</v>
      </c>
    </row>
    <row r="16" spans="2:14" x14ac:dyDescent="0.35">
      <c r="B16" s="14" t="s">
        <v>43</v>
      </c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</row>
    <row r="17" spans="2:13" x14ac:dyDescent="0.35">
      <c r="B17" s="15" t="s">
        <v>44</v>
      </c>
      <c r="C17" s="15" t="str">
        <f ca="1">_xll.VoseAIC(C15)</f>
        <v>Error: parameter must be a valid Fit Object</v>
      </c>
      <c r="D17" s="15" t="str">
        <f ca="1">_xll.VoseAIC(D15)</f>
        <v>Error: parameter must be a valid Fit Object</v>
      </c>
      <c r="E17" s="15" t="str">
        <f ca="1">_xll.VoseAIC(E15)</f>
        <v>Error: parameter must be a valid Fit Object</v>
      </c>
      <c r="F17" s="15" t="str">
        <f ca="1">_xll.VoseAIC(F15)</f>
        <v>Error: parameter must be a valid Fit Object</v>
      </c>
      <c r="G17" s="15" t="str">
        <f ca="1">_xll.VoseAIC(G15)</f>
        <v>Error: parameter must be a valid Fit Object</v>
      </c>
      <c r="H17" s="15" t="str">
        <f ca="1">_xll.VoseAIC(H15)</f>
        <v>Error: parameter must be a valid Fit Object</v>
      </c>
      <c r="I17" s="15" t="str">
        <f ca="1">_xll.VoseAIC(I15)</f>
        <v>Error: parameter must be a valid Fit Object</v>
      </c>
      <c r="J17" s="15" t="str">
        <f ca="1">_xll.VoseAIC(J15)</f>
        <v>Error: parameter must be a valid Fit Object</v>
      </c>
      <c r="K17" s="15" t="str">
        <f ca="1">_xll.VoseAIC(K15)</f>
        <v>Error: parameter must be a valid Fit Object</v>
      </c>
      <c r="L17" s="15" t="str">
        <f ca="1">_xll.VoseAIC(L15)</f>
        <v>Error: parameter must be a valid Fit Object</v>
      </c>
      <c r="M17" s="15" t="str">
        <f ca="1">_xll.VoseAIC(M15)</f>
        <v>Error: parameter must be a valid Fit Object</v>
      </c>
    </row>
    <row r="18" spans="2:13" x14ac:dyDescent="0.35">
      <c r="B18" s="16" t="s">
        <v>45</v>
      </c>
      <c r="C18" s="16" t="str">
        <f t="array" aca="1" ref="C18:M18" ca="1">_xll.VoseRank(C17:M17)</f>
        <v>Error: {data} array is not valid</v>
      </c>
      <c r="D18" s="16" t="str">
        <f ca="1"/>
        <v>Error: {data} array is not valid</v>
      </c>
      <c r="E18" s="16" t="str">
        <f ca="1"/>
        <v>Error: {data} array is not valid</v>
      </c>
      <c r="F18" s="16" t="str">
        <f ca="1"/>
        <v>Error: {data} array is not valid</v>
      </c>
      <c r="G18" s="16" t="str">
        <f ca="1"/>
        <v>Error: {data} array is not valid</v>
      </c>
      <c r="H18" s="16" t="str">
        <f ca="1"/>
        <v>Error: {data} array is not valid</v>
      </c>
      <c r="I18" s="16" t="str">
        <f ca="1"/>
        <v>Error: {data} array is not valid</v>
      </c>
      <c r="J18" s="16" t="str">
        <f ca="1"/>
        <v>Error: {data} array is not valid</v>
      </c>
      <c r="K18" s="16" t="str">
        <f ca="1"/>
        <v>Error: {data} array is not valid</v>
      </c>
      <c r="L18" s="16" t="str">
        <f ca="1"/>
        <v>Error: {data} array is not valid</v>
      </c>
      <c r="M18" s="16" t="str">
        <f ca="1"/>
        <v>Error: {data} array is not valid</v>
      </c>
    </row>
    <row r="19" spans="2:13" x14ac:dyDescent="0.35">
      <c r="B19" s="15" t="s">
        <v>46</v>
      </c>
      <c r="C19" s="15" t="str">
        <f ca="1">_xll.VoseSIC(C15)</f>
        <v>Error: parameter must be a valid Fit Object</v>
      </c>
      <c r="D19" s="15" t="str">
        <f ca="1">_xll.VoseSIC(D15)</f>
        <v>Error: parameter must be a valid Fit Object</v>
      </c>
      <c r="E19" s="15" t="str">
        <f ca="1">_xll.VoseSIC(E15)</f>
        <v>Error: parameter must be a valid Fit Object</v>
      </c>
      <c r="F19" s="15" t="str">
        <f ca="1">_xll.VoseSIC(F15)</f>
        <v>Error: parameter must be a valid Fit Object</v>
      </c>
      <c r="G19" s="15" t="str">
        <f ca="1">_xll.VoseSIC(G15)</f>
        <v>Error: parameter must be a valid Fit Object</v>
      </c>
      <c r="H19" s="15" t="str">
        <f ca="1">_xll.VoseSIC(H15)</f>
        <v>Error: parameter must be a valid Fit Object</v>
      </c>
      <c r="I19" s="15" t="str">
        <f ca="1">_xll.VoseSIC(I15)</f>
        <v>Error: parameter must be a valid Fit Object</v>
      </c>
      <c r="J19" s="15" t="str">
        <f ca="1">_xll.VoseSIC(J15)</f>
        <v>Error: parameter must be a valid Fit Object</v>
      </c>
      <c r="K19" s="15" t="str">
        <f ca="1">_xll.VoseSIC(K15)</f>
        <v>Error: parameter must be a valid Fit Object</v>
      </c>
      <c r="L19" s="15" t="str">
        <f ca="1">_xll.VoseSIC(L15)</f>
        <v>Error: parameter must be a valid Fit Object</v>
      </c>
      <c r="M19" s="15" t="str">
        <f ca="1">_xll.VoseSIC(M15)</f>
        <v>Error: parameter must be a valid Fit Object</v>
      </c>
    </row>
    <row r="20" spans="2:13" x14ac:dyDescent="0.35">
      <c r="B20" s="16" t="s">
        <v>47</v>
      </c>
      <c r="C20" s="16" t="str">
        <f t="array" aca="1" ref="C20:M20" ca="1">_xll.VoseRank(C19:M19)</f>
        <v>Error: {data} array is not valid</v>
      </c>
      <c r="D20" s="16" t="str">
        <f ca="1"/>
        <v>Error: {data} array is not valid</v>
      </c>
      <c r="E20" s="16" t="str">
        <f ca="1"/>
        <v>Error: {data} array is not valid</v>
      </c>
      <c r="F20" s="16" t="str">
        <f ca="1"/>
        <v>Error: {data} array is not valid</v>
      </c>
      <c r="G20" s="16" t="str">
        <f ca="1"/>
        <v>Error: {data} array is not valid</v>
      </c>
      <c r="H20" s="16" t="str">
        <f ca="1"/>
        <v>Error: {data} array is not valid</v>
      </c>
      <c r="I20" s="16" t="str">
        <f ca="1"/>
        <v>Error: {data} array is not valid</v>
      </c>
      <c r="J20" s="16" t="str">
        <f ca="1"/>
        <v>Error: {data} array is not valid</v>
      </c>
      <c r="K20" s="16" t="str">
        <f ca="1"/>
        <v>Error: {data} array is not valid</v>
      </c>
      <c r="L20" s="16" t="str">
        <f ca="1"/>
        <v>Error: {data} array is not valid</v>
      </c>
      <c r="M20" s="16" t="str">
        <f ca="1"/>
        <v>Error: {data} array is not valid</v>
      </c>
    </row>
    <row r="21" spans="2:13" x14ac:dyDescent="0.35">
      <c r="B21" s="15" t="s">
        <v>48</v>
      </c>
      <c r="C21" s="15" t="str">
        <f ca="1">_xll.VoseHQIC(C15)</f>
        <v>Error: parameter must be a valid Fit Object</v>
      </c>
      <c r="D21" s="15" t="str">
        <f ca="1">_xll.VoseHQIC(D15)</f>
        <v>Error: parameter must be a valid Fit Object</v>
      </c>
      <c r="E21" s="15" t="str">
        <f ca="1">_xll.VoseHQIC(E15)</f>
        <v>Error: parameter must be a valid Fit Object</v>
      </c>
      <c r="F21" s="15" t="str">
        <f ca="1">_xll.VoseHQIC(F15)</f>
        <v>Error: parameter must be a valid Fit Object</v>
      </c>
      <c r="G21" s="15" t="str">
        <f ca="1">_xll.VoseHQIC(G15)</f>
        <v>Error: parameter must be a valid Fit Object</v>
      </c>
      <c r="H21" s="15" t="str">
        <f ca="1">_xll.VoseHQIC(H15)</f>
        <v>Error: parameter must be a valid Fit Object</v>
      </c>
      <c r="I21" s="15" t="str">
        <f ca="1">_xll.VoseHQIC(I15)</f>
        <v>Error: parameter must be a valid Fit Object</v>
      </c>
      <c r="J21" s="15" t="str">
        <f ca="1">_xll.VoseHQIC(J15)</f>
        <v>Error: parameter must be a valid Fit Object</v>
      </c>
      <c r="K21" s="15" t="str">
        <f ca="1">_xll.VoseHQIC(K15)</f>
        <v>Error: parameter must be a valid Fit Object</v>
      </c>
      <c r="L21" s="15" t="str">
        <f ca="1">_xll.VoseHQIC(L15)</f>
        <v>Error: parameter must be a valid Fit Object</v>
      </c>
      <c r="M21" s="15" t="str">
        <f ca="1">_xll.VoseHQIC(M15)</f>
        <v>Error: parameter must be a valid Fit Object</v>
      </c>
    </row>
    <row r="22" spans="2:13" x14ac:dyDescent="0.35">
      <c r="B22" s="16" t="s">
        <v>49</v>
      </c>
      <c r="C22" s="16" t="str">
        <f t="array" aca="1" ref="C22:M22" ca="1">_xll.VoseRank(C21:M21)</f>
        <v>Error: {data} array is not valid</v>
      </c>
      <c r="D22" s="16" t="str">
        <f ca="1"/>
        <v>Error: {data} array is not valid</v>
      </c>
      <c r="E22" s="16" t="str">
        <f ca="1"/>
        <v>Error: {data} array is not valid</v>
      </c>
      <c r="F22" s="16" t="str">
        <f ca="1"/>
        <v>Error: {data} array is not valid</v>
      </c>
      <c r="G22" s="16" t="str">
        <f ca="1"/>
        <v>Error: {data} array is not valid</v>
      </c>
      <c r="H22" s="16" t="str">
        <f ca="1"/>
        <v>Error: {data} array is not valid</v>
      </c>
      <c r="I22" s="16" t="str">
        <f ca="1"/>
        <v>Error: {data} array is not valid</v>
      </c>
      <c r="J22" s="16" t="str">
        <f ca="1"/>
        <v>Error: {data} array is not valid</v>
      </c>
      <c r="K22" s="16" t="str">
        <f ca="1"/>
        <v>Error: {data} array is not valid</v>
      </c>
      <c r="L22" s="16" t="str">
        <f ca="1"/>
        <v>Error: {data} array is not valid</v>
      </c>
      <c r="M22" s="16" t="str">
        <f ca="1"/>
        <v>Error: {data} array is not valid</v>
      </c>
    </row>
    <row r="23" spans="2:13" x14ac:dyDescent="0.35">
      <c r="B23" s="15" t="s">
        <v>50</v>
      </c>
      <c r="C23" s="15" t="str">
        <f ca="1">_xll.VoseLLH(C15)</f>
        <v>Error: parameter must be a valid Fit Object</v>
      </c>
      <c r="D23" s="15" t="str">
        <f ca="1">_xll.VoseLLH(D15)</f>
        <v>Error: parameter must be a valid Fit Object</v>
      </c>
      <c r="E23" s="15" t="str">
        <f ca="1">_xll.VoseLLH(E15)</f>
        <v>Error: parameter must be a valid Fit Object</v>
      </c>
      <c r="F23" s="15" t="str">
        <f ca="1">_xll.VoseLLH(F15)</f>
        <v>Error: parameter must be a valid Fit Object</v>
      </c>
      <c r="G23" s="15" t="str">
        <f ca="1">_xll.VoseLLH(G15)</f>
        <v>Error: parameter must be a valid Fit Object</v>
      </c>
      <c r="H23" s="15" t="str">
        <f ca="1">_xll.VoseLLH(H15)</f>
        <v>Error: parameter must be a valid Fit Object</v>
      </c>
      <c r="I23" s="15" t="str">
        <f ca="1">_xll.VoseLLH(I15)</f>
        <v>Error: parameter must be a valid Fit Object</v>
      </c>
      <c r="J23" s="15" t="str">
        <f ca="1">_xll.VoseLLH(J15)</f>
        <v>Error: parameter must be a valid Fit Object</v>
      </c>
      <c r="K23" s="15" t="str">
        <f ca="1">_xll.VoseLLH(K15)</f>
        <v>Error: parameter must be a valid Fit Object</v>
      </c>
      <c r="L23" s="15" t="str">
        <f ca="1">_xll.VoseLLH(L15)</f>
        <v>Error: parameter must be a valid Fit Object</v>
      </c>
      <c r="M23" s="15" t="str">
        <f ca="1">_xll.VoseLLH(M15)</f>
        <v>Error: parameter must be a valid Fit Object</v>
      </c>
    </row>
    <row r="24" spans="2:13" x14ac:dyDescent="0.35">
      <c r="B24" s="16" t="s">
        <v>51</v>
      </c>
      <c r="C24" s="16" t="str">
        <f t="array" aca="1" ref="C24:M24" ca="1">_xll.VoseRank(C23:M23,1)</f>
        <v>Error: {data} array is not valid</v>
      </c>
      <c r="D24" s="16" t="str">
        <f ca="1"/>
        <v>Error: {data} array is not valid</v>
      </c>
      <c r="E24" s="16" t="str">
        <f ca="1"/>
        <v>Error: {data} array is not valid</v>
      </c>
      <c r="F24" s="16" t="str">
        <f ca="1"/>
        <v>Error: {data} array is not valid</v>
      </c>
      <c r="G24" s="16" t="str">
        <f ca="1"/>
        <v>Error: {data} array is not valid</v>
      </c>
      <c r="H24" s="16" t="str">
        <f ca="1"/>
        <v>Error: {data} array is not valid</v>
      </c>
      <c r="I24" s="16" t="str">
        <f ca="1"/>
        <v>Error: {data} array is not valid</v>
      </c>
      <c r="J24" s="16" t="str">
        <f ca="1"/>
        <v>Error: {data} array is not valid</v>
      </c>
      <c r="K24" s="16" t="str">
        <f ca="1"/>
        <v>Error: {data} array is not valid</v>
      </c>
      <c r="L24" s="16" t="str">
        <f ca="1"/>
        <v>Error: {data} array is not valid</v>
      </c>
      <c r="M24" s="16" t="str">
        <f ca="1"/>
        <v>Error: {data} array is not valid</v>
      </c>
    </row>
    <row r="25" spans="2:13" x14ac:dyDescent="0.35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2:13" x14ac:dyDescent="0.35">
      <c r="B26" s="56" t="s">
        <v>54</v>
      </c>
      <c r="C26" s="56"/>
      <c r="D26" s="5"/>
      <c r="E26" s="5"/>
      <c r="F26" s="5"/>
      <c r="G26" s="5"/>
      <c r="H26" s="5"/>
      <c r="I26" s="5"/>
      <c r="J26" s="5"/>
      <c r="K26" s="5"/>
      <c r="L26" s="5"/>
      <c r="M26" s="5"/>
    </row>
    <row r="27" spans="2:13" x14ac:dyDescent="0.35">
      <c r="B27" s="17"/>
    </row>
    <row r="28" spans="2:13" x14ac:dyDescent="0.35">
      <c r="B28" s="17" t="s">
        <v>57</v>
      </c>
    </row>
    <row r="29" spans="2:13" x14ac:dyDescent="0.35">
      <c r="B29" s="17" t="s">
        <v>56</v>
      </c>
    </row>
    <row r="30" spans="2:13" x14ac:dyDescent="0.35">
      <c r="B30" s="17" t="s">
        <v>55</v>
      </c>
    </row>
    <row r="31" spans="2:13" x14ac:dyDescent="0.35">
      <c r="B31" s="17" t="s">
        <v>59</v>
      </c>
    </row>
    <row r="32" spans="2:13" x14ac:dyDescent="0.35">
      <c r="B32" s="17" t="s">
        <v>58</v>
      </c>
    </row>
  </sheetData>
  <mergeCells count="2">
    <mergeCell ref="B3:D3"/>
    <mergeCell ref="B26:C26"/>
  </mergeCells>
  <conditionalFormatting sqref="C18:M18">
    <cfRule type="cellIs" dxfId="21" priority="1" stopIfTrue="1" operator="equal">
      <formula>1</formula>
    </cfRule>
  </conditionalFormatting>
  <conditionalFormatting sqref="C20:M20">
    <cfRule type="cellIs" dxfId="20" priority="2" stopIfTrue="1" operator="equal">
      <formula>1</formula>
    </cfRule>
  </conditionalFormatting>
  <conditionalFormatting sqref="C22:M22">
    <cfRule type="cellIs" dxfId="19" priority="3" stopIfTrue="1" operator="equal">
      <formula>1</formula>
    </cfRule>
  </conditionalFormatting>
  <conditionalFormatting sqref="C24:M24">
    <cfRule type="cellIs" dxfId="18" priority="4" stopIfTrue="1" operator="equal">
      <formula>1</formula>
    </cfRule>
  </conditionalFormatting>
  <dataValidations count="1">
    <dataValidation type="list" allowBlank="1" showInputMessage="1" showErrorMessage="1" sqref="C8">
      <formula1>"AIC, SIC, HQIC"</formula1>
    </dataValidation>
  </dataValidations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E1261"/>
  <sheetViews>
    <sheetView topLeftCell="A952" workbookViewId="0">
      <selection sqref="A1:B1259"/>
    </sheetView>
  </sheetViews>
  <sheetFormatPr defaultRowHeight="14.5" x14ac:dyDescent="0.35"/>
  <cols>
    <col min="1" max="1" width="22.81640625" customWidth="1"/>
    <col min="3" max="3" width="17.54296875" customWidth="1"/>
    <col min="5" max="5" width="17.453125" customWidth="1"/>
  </cols>
  <sheetData>
    <row r="1" spans="1:5" x14ac:dyDescent="0.35">
      <c r="A1" t="s">
        <v>0</v>
      </c>
      <c r="B1" t="s">
        <v>4</v>
      </c>
      <c r="C1" t="s">
        <v>6</v>
      </c>
    </row>
    <row r="2" spans="1:5" x14ac:dyDescent="0.35">
      <c r="A2" s="1">
        <v>42734</v>
      </c>
      <c r="B2">
        <v>38.163485000000001</v>
      </c>
      <c r="C2">
        <f>LN(B2/B3)</f>
        <v>2.6068520935191657E-3</v>
      </c>
      <c r="E2" t="s">
        <v>7</v>
      </c>
    </row>
    <row r="3" spans="1:5" x14ac:dyDescent="0.35">
      <c r="A3" s="1">
        <v>42733</v>
      </c>
      <c r="B3">
        <v>38.064127999999997</v>
      </c>
      <c r="C3">
        <f t="shared" ref="C3:C66" si="0">LN(B3/B4)</f>
        <v>2.3520097960251095E-3</v>
      </c>
      <c r="E3">
        <f>AVERAGE(C:C)</f>
        <v>3.6670120244014991E-4</v>
      </c>
    </row>
    <row r="4" spans="1:5" x14ac:dyDescent="0.35">
      <c r="A4" s="1">
        <v>42732</v>
      </c>
      <c r="B4">
        <v>37.974705999999998</v>
      </c>
      <c r="C4">
        <f t="shared" si="0"/>
        <v>-9.8932547564585822E-3</v>
      </c>
    </row>
    <row r="5" spans="1:5" x14ac:dyDescent="0.35">
      <c r="A5" s="1">
        <v>42731</v>
      </c>
      <c r="B5">
        <v>38.352263999999998</v>
      </c>
      <c r="C5">
        <f t="shared" si="0"/>
        <v>4.6741255640621732E-3</v>
      </c>
      <c r="E5" t="s">
        <v>8</v>
      </c>
    </row>
    <row r="6" spans="1:5" x14ac:dyDescent="0.35">
      <c r="A6" s="1">
        <v>42727</v>
      </c>
      <c r="B6">
        <v>38.173419000000003</v>
      </c>
      <c r="C6">
        <f t="shared" si="0"/>
        <v>3.3893220607081015E-3</v>
      </c>
      <c r="E6">
        <f>VAR(C:C)</f>
        <v>1.4972205435930837E-4</v>
      </c>
    </row>
    <row r="7" spans="1:5" x14ac:dyDescent="0.35">
      <c r="A7" s="1">
        <v>42726</v>
      </c>
      <c r="B7">
        <v>38.044255999999997</v>
      </c>
      <c r="C7">
        <f t="shared" si="0"/>
        <v>1.3066483125731018E-3</v>
      </c>
    </row>
    <row r="8" spans="1:5" x14ac:dyDescent="0.35">
      <c r="A8" s="1">
        <v>42725</v>
      </c>
      <c r="B8">
        <v>37.994577999999997</v>
      </c>
      <c r="C8">
        <f t="shared" si="0"/>
        <v>1.3084632924446693E-3</v>
      </c>
      <c r="E8" t="s">
        <v>9</v>
      </c>
    </row>
    <row r="9" spans="1:5" x14ac:dyDescent="0.35">
      <c r="A9" s="1">
        <v>42724</v>
      </c>
      <c r="B9">
        <v>37.944896</v>
      </c>
      <c r="C9">
        <f t="shared" si="0"/>
        <v>-3.9200548155044618E-3</v>
      </c>
      <c r="E9">
        <f>_xlfn.STDEV.P(C:C)</f>
        <v>1.2231228218593392E-2</v>
      </c>
    </row>
    <row r="10" spans="1:5" x14ac:dyDescent="0.35">
      <c r="A10" s="1">
        <v>42723</v>
      </c>
      <c r="B10">
        <v>38.093933999999997</v>
      </c>
      <c r="C10">
        <f t="shared" si="0"/>
        <v>6.2794903344618102E-3</v>
      </c>
    </row>
    <row r="11" spans="1:5" x14ac:dyDescent="0.35">
      <c r="A11" s="1">
        <v>42720</v>
      </c>
      <c r="B11">
        <v>37.855473000000003</v>
      </c>
      <c r="C11">
        <f t="shared" si="0"/>
        <v>-2.1550930320480964E-2</v>
      </c>
      <c r="E11" t="s">
        <v>10</v>
      </c>
    </row>
    <row r="12" spans="1:5" x14ac:dyDescent="0.35">
      <c r="A12" s="1">
        <v>42719</v>
      </c>
      <c r="B12">
        <v>38.680148000000003</v>
      </c>
      <c r="C12">
        <f t="shared" si="0"/>
        <v>2.8296092350763879E-3</v>
      </c>
      <c r="E12">
        <f>E3-(E6/2)</f>
        <v>2.918401752604957E-4</v>
      </c>
    </row>
    <row r="13" spans="1:5" x14ac:dyDescent="0.35">
      <c r="A13" s="1">
        <v>42718</v>
      </c>
      <c r="B13">
        <v>38.570853</v>
      </c>
      <c r="C13">
        <f t="shared" si="0"/>
        <v>-1.5844930655636327E-2</v>
      </c>
    </row>
    <row r="14" spans="1:5" x14ac:dyDescent="0.35">
      <c r="A14" s="1">
        <v>42717</v>
      </c>
      <c r="B14">
        <v>39.186872999999999</v>
      </c>
      <c r="C14">
        <f t="shared" si="0"/>
        <v>6.103714297791568E-3</v>
      </c>
    </row>
    <row r="15" spans="1:5" x14ac:dyDescent="0.35">
      <c r="A15" s="1">
        <v>42716</v>
      </c>
      <c r="B15">
        <v>38.948416000000002</v>
      </c>
      <c r="C15">
        <f t="shared" si="0"/>
        <v>0</v>
      </c>
    </row>
    <row r="16" spans="1:5" x14ac:dyDescent="0.35">
      <c r="A16" s="1">
        <v>42713</v>
      </c>
      <c r="B16">
        <v>38.948416000000002</v>
      </c>
      <c r="C16">
        <f t="shared" si="0"/>
        <v>1.335411104646397E-2</v>
      </c>
    </row>
    <row r="17" spans="1:3" x14ac:dyDescent="0.35">
      <c r="A17" s="1">
        <v>42712</v>
      </c>
      <c r="B17">
        <v>38.431752000000003</v>
      </c>
      <c r="C17">
        <f t="shared" si="0"/>
        <v>5.1840604483650559E-3</v>
      </c>
    </row>
    <row r="18" spans="1:3" x14ac:dyDescent="0.35">
      <c r="A18" s="1">
        <v>42711</v>
      </c>
      <c r="B18">
        <v>38.233035000000001</v>
      </c>
      <c r="C18">
        <f t="shared" si="0"/>
        <v>1.5604967637374658E-3</v>
      </c>
    </row>
    <row r="19" spans="1:3" x14ac:dyDescent="0.35">
      <c r="A19" s="1">
        <v>42710</v>
      </c>
      <c r="B19">
        <v>38.173419000000003</v>
      </c>
      <c r="C19">
        <f t="shared" si="0"/>
        <v>-2.603043390966248E-4</v>
      </c>
    </row>
    <row r="20" spans="1:3" x14ac:dyDescent="0.35">
      <c r="A20" s="1">
        <v>42709</v>
      </c>
      <c r="B20">
        <v>38.183357000000001</v>
      </c>
      <c r="C20">
        <f t="shared" si="0"/>
        <v>1.38872534460965E-2</v>
      </c>
    </row>
    <row r="21" spans="1:3" x14ac:dyDescent="0.35">
      <c r="A21" s="1">
        <v>42706</v>
      </c>
      <c r="B21">
        <v>37.656759999999998</v>
      </c>
      <c r="C21">
        <f t="shared" si="0"/>
        <v>7.9471522360258038E-3</v>
      </c>
    </row>
    <row r="22" spans="1:3" x14ac:dyDescent="0.35">
      <c r="A22" s="1">
        <v>42705</v>
      </c>
      <c r="B22">
        <v>37.358682000000002</v>
      </c>
      <c r="C22">
        <f t="shared" si="0"/>
        <v>-1.242255899324375E-2</v>
      </c>
    </row>
    <row r="23" spans="1:3" x14ac:dyDescent="0.35">
      <c r="A23" s="1">
        <v>42704</v>
      </c>
      <c r="B23">
        <v>37.825667000000003</v>
      </c>
      <c r="C23">
        <f t="shared" si="0"/>
        <v>-1.7187919896733576E-2</v>
      </c>
    </row>
    <row r="24" spans="1:3" x14ac:dyDescent="0.35">
      <c r="A24" s="1">
        <v>42703</v>
      </c>
      <c r="B24">
        <v>38.481431000000001</v>
      </c>
      <c r="C24">
        <f t="shared" si="0"/>
        <v>-2.58221087324829E-4</v>
      </c>
    </row>
    <row r="25" spans="1:3" x14ac:dyDescent="0.35">
      <c r="A25" s="1">
        <v>42702</v>
      </c>
      <c r="B25">
        <v>38.491368999999999</v>
      </c>
      <c r="C25">
        <f t="shared" si="0"/>
        <v>-1.0783096326060084E-2</v>
      </c>
    </row>
    <row r="26" spans="1:3" x14ac:dyDescent="0.35">
      <c r="A26" s="1">
        <v>42699</v>
      </c>
      <c r="B26">
        <v>38.908670999999998</v>
      </c>
      <c r="C26">
        <f t="shared" si="0"/>
        <v>4.6071297939110824E-3</v>
      </c>
    </row>
    <row r="27" spans="1:3" x14ac:dyDescent="0.35">
      <c r="A27" s="1">
        <v>42697</v>
      </c>
      <c r="B27">
        <v>38.729826000000003</v>
      </c>
      <c r="C27">
        <f t="shared" si="0"/>
        <v>2.2834434351108702E-2</v>
      </c>
    </row>
    <row r="28" spans="1:3" x14ac:dyDescent="0.35">
      <c r="A28" s="1">
        <v>42696</v>
      </c>
      <c r="B28">
        <v>37.855473000000003</v>
      </c>
      <c r="C28">
        <f t="shared" si="0"/>
        <v>-4.264709794158434E-2</v>
      </c>
    </row>
    <row r="29" spans="1:3" x14ac:dyDescent="0.35">
      <c r="A29" s="1">
        <v>42695</v>
      </c>
      <c r="B29">
        <v>39.504818999999998</v>
      </c>
      <c r="C29">
        <f t="shared" si="0"/>
        <v>-2.0100873731732443E-3</v>
      </c>
    </row>
    <row r="30" spans="1:3" x14ac:dyDescent="0.35">
      <c r="A30" s="1">
        <v>42692</v>
      </c>
      <c r="B30">
        <v>39.584307000000003</v>
      </c>
      <c r="C30">
        <f t="shared" si="0"/>
        <v>-1.3710794325790178E-2</v>
      </c>
    </row>
    <row r="31" spans="1:3" x14ac:dyDescent="0.35">
      <c r="A31" s="1">
        <v>42691</v>
      </c>
      <c r="B31">
        <v>40.130777000000002</v>
      </c>
      <c r="C31">
        <f t="shared" si="0"/>
        <v>1.095353014913357E-2</v>
      </c>
    </row>
    <row r="32" spans="1:3" x14ac:dyDescent="0.35">
      <c r="A32" s="1">
        <v>42690</v>
      </c>
      <c r="B32">
        <v>39.693601999999998</v>
      </c>
      <c r="C32">
        <f t="shared" si="0"/>
        <v>3.5105229674469271E-3</v>
      </c>
    </row>
    <row r="33" spans="1:3" x14ac:dyDescent="0.35">
      <c r="A33" s="1">
        <v>42689</v>
      </c>
      <c r="B33">
        <v>39.554501000000002</v>
      </c>
      <c r="C33">
        <f t="shared" si="0"/>
        <v>1.5441389080717929E-2</v>
      </c>
    </row>
    <row r="34" spans="1:3" x14ac:dyDescent="0.35">
      <c r="A34" s="1">
        <v>42688</v>
      </c>
      <c r="B34">
        <v>38.948416000000002</v>
      </c>
      <c r="C34">
        <f t="shared" si="0"/>
        <v>-2.3696543456408578E-2</v>
      </c>
    </row>
    <row r="35" spans="1:3" x14ac:dyDescent="0.35">
      <c r="A35" s="1">
        <v>42685</v>
      </c>
      <c r="B35">
        <v>39.882381000000002</v>
      </c>
      <c r="C35">
        <f t="shared" si="0"/>
        <v>-1.1641034653270503E-2</v>
      </c>
    </row>
    <row r="36" spans="1:3" x14ac:dyDescent="0.35">
      <c r="A36" s="1">
        <v>42684</v>
      </c>
      <c r="B36">
        <v>40.349366000000003</v>
      </c>
      <c r="C36">
        <f t="shared" si="0"/>
        <v>1.3386434807461744E-2</v>
      </c>
    </row>
    <row r="37" spans="1:3" x14ac:dyDescent="0.35">
      <c r="A37" s="1">
        <v>42683</v>
      </c>
      <c r="B37">
        <v>39.812831000000003</v>
      </c>
      <c r="C37">
        <f t="shared" si="0"/>
        <v>6.0074849634339043E-3</v>
      </c>
    </row>
    <row r="38" spans="1:3" x14ac:dyDescent="0.35">
      <c r="A38" s="1">
        <v>42682</v>
      </c>
      <c r="B38">
        <v>39.574373000000001</v>
      </c>
      <c r="C38">
        <f t="shared" si="0"/>
        <v>-7.5290593926482879E-4</v>
      </c>
    </row>
    <row r="39" spans="1:3" x14ac:dyDescent="0.35">
      <c r="A39" s="1">
        <v>42681</v>
      </c>
      <c r="B39">
        <v>39.604179999999999</v>
      </c>
      <c r="C39">
        <f t="shared" si="0"/>
        <v>1.9506656386292478E-2</v>
      </c>
    </row>
    <row r="40" spans="1:3" x14ac:dyDescent="0.35">
      <c r="A40" s="1">
        <v>42678</v>
      </c>
      <c r="B40">
        <v>38.839120999999999</v>
      </c>
      <c r="C40">
        <f t="shared" si="0"/>
        <v>1.8330156937283622E-2</v>
      </c>
    </row>
    <row r="41" spans="1:3" x14ac:dyDescent="0.35">
      <c r="A41" s="1">
        <v>42677</v>
      </c>
      <c r="B41">
        <v>38.133679000000001</v>
      </c>
      <c r="C41">
        <f t="shared" si="0"/>
        <v>-8.3031028155962344E-3</v>
      </c>
    </row>
    <row r="42" spans="1:3" x14ac:dyDescent="0.35">
      <c r="A42" s="1">
        <v>42676</v>
      </c>
      <c r="B42">
        <v>38.451625</v>
      </c>
      <c r="C42">
        <f t="shared" si="0"/>
        <v>-9.003232061871801E-3</v>
      </c>
    </row>
    <row r="43" spans="1:3" x14ac:dyDescent="0.35">
      <c r="A43" s="1">
        <v>42675</v>
      </c>
      <c r="B43">
        <v>38.799377</v>
      </c>
      <c r="C43">
        <f t="shared" si="0"/>
        <v>-4.8538204940748028E-3</v>
      </c>
    </row>
    <row r="44" spans="1:3" x14ac:dyDescent="0.35">
      <c r="A44" s="1">
        <v>42674</v>
      </c>
      <c r="B44">
        <v>38.988160000000001</v>
      </c>
      <c r="C44">
        <f t="shared" si="0"/>
        <v>-7.6161673213019703E-3</v>
      </c>
    </row>
    <row r="45" spans="1:3" x14ac:dyDescent="0.35">
      <c r="A45" s="1">
        <v>42671</v>
      </c>
      <c r="B45">
        <v>39.286234</v>
      </c>
      <c r="C45">
        <f t="shared" si="0"/>
        <v>-1.879046815560648E-2</v>
      </c>
    </row>
    <row r="46" spans="1:3" x14ac:dyDescent="0.35">
      <c r="A46" s="1">
        <v>42670</v>
      </c>
      <c r="B46">
        <v>40.031419999999997</v>
      </c>
      <c r="C46">
        <f t="shared" si="0"/>
        <v>8.2243940333693068E-3</v>
      </c>
    </row>
    <row r="47" spans="1:3" x14ac:dyDescent="0.35">
      <c r="A47" s="1">
        <v>42669</v>
      </c>
      <c r="B47">
        <v>39.703536</v>
      </c>
      <c r="C47">
        <f t="shared" si="0"/>
        <v>-5.7392582904917493E-3</v>
      </c>
    </row>
    <row r="48" spans="1:3" x14ac:dyDescent="0.35">
      <c r="A48" s="1">
        <v>42668</v>
      </c>
      <c r="B48">
        <v>39.93206</v>
      </c>
      <c r="C48">
        <f t="shared" si="0"/>
        <v>-5.4590946182977614E-3</v>
      </c>
    </row>
    <row r="49" spans="1:3" x14ac:dyDescent="0.35">
      <c r="A49" s="1">
        <v>42667</v>
      </c>
      <c r="B49">
        <v>40.150649000000001</v>
      </c>
      <c r="C49">
        <f t="shared" si="0"/>
        <v>-2.2246855577559613E-3</v>
      </c>
    </row>
    <row r="50" spans="1:3" x14ac:dyDescent="0.35">
      <c r="A50" s="1">
        <v>42664</v>
      </c>
      <c r="B50">
        <v>40.240071</v>
      </c>
      <c r="C50">
        <f t="shared" si="0"/>
        <v>-5.9084940004979379E-3</v>
      </c>
    </row>
    <row r="51" spans="1:3" x14ac:dyDescent="0.35">
      <c r="A51" s="1">
        <v>42663</v>
      </c>
      <c r="B51">
        <v>40.478532999999999</v>
      </c>
      <c r="C51">
        <f t="shared" si="0"/>
        <v>1.8081065871110049E-2</v>
      </c>
    </row>
    <row r="52" spans="1:3" x14ac:dyDescent="0.35">
      <c r="A52" s="1">
        <v>42662</v>
      </c>
      <c r="B52">
        <v>39.753214999999997</v>
      </c>
      <c r="C52">
        <f t="shared" si="0"/>
        <v>-2.8580410560288969E-2</v>
      </c>
    </row>
    <row r="53" spans="1:3" x14ac:dyDescent="0.35">
      <c r="A53" s="1">
        <v>42661</v>
      </c>
      <c r="B53">
        <v>40.905769999999997</v>
      </c>
      <c r="C53">
        <f t="shared" si="0"/>
        <v>1.4188066577999755E-2</v>
      </c>
    </row>
    <row r="54" spans="1:3" x14ac:dyDescent="0.35">
      <c r="A54" s="1">
        <v>42660</v>
      </c>
      <c r="B54">
        <v>40.329493999999997</v>
      </c>
      <c r="C54">
        <f t="shared" si="0"/>
        <v>-4.9152372077853066E-3</v>
      </c>
    </row>
    <row r="55" spans="1:3" x14ac:dyDescent="0.35">
      <c r="A55" s="1">
        <v>42657</v>
      </c>
      <c r="B55">
        <v>40.528210999999999</v>
      </c>
      <c r="C55">
        <f t="shared" si="0"/>
        <v>-4.6471505372799012E-3</v>
      </c>
    </row>
    <row r="56" spans="1:3" x14ac:dyDescent="0.35">
      <c r="A56" s="1">
        <v>42656</v>
      </c>
      <c r="B56">
        <v>40.716990000000003</v>
      </c>
      <c r="C56">
        <f t="shared" si="0"/>
        <v>0</v>
      </c>
    </row>
    <row r="57" spans="1:3" x14ac:dyDescent="0.35">
      <c r="A57" s="1">
        <v>42655</v>
      </c>
      <c r="B57">
        <v>40.716990000000003</v>
      </c>
      <c r="C57">
        <f t="shared" si="0"/>
        <v>1.9541152145399303E-3</v>
      </c>
    </row>
    <row r="58" spans="1:3" x14ac:dyDescent="0.35">
      <c r="A58" s="1">
        <v>42654</v>
      </c>
      <c r="B58">
        <v>40.637501999999998</v>
      </c>
      <c r="C58">
        <f t="shared" si="0"/>
        <v>-5.5294043352974331E-2</v>
      </c>
    </row>
    <row r="59" spans="1:3" x14ac:dyDescent="0.35">
      <c r="A59" s="1">
        <v>42653</v>
      </c>
      <c r="B59">
        <v>42.947797999999999</v>
      </c>
      <c r="C59">
        <f t="shared" si="0"/>
        <v>1.2258716227107653E-2</v>
      </c>
    </row>
    <row r="60" spans="1:3" x14ac:dyDescent="0.35">
      <c r="A60" s="1">
        <v>42650</v>
      </c>
      <c r="B60">
        <v>42.424526999999998</v>
      </c>
      <c r="C60">
        <f t="shared" si="0"/>
        <v>0</v>
      </c>
    </row>
    <row r="61" spans="1:3" x14ac:dyDescent="0.35">
      <c r="A61" s="1">
        <v>42649</v>
      </c>
      <c r="B61">
        <v>42.424526999999998</v>
      </c>
      <c r="C61">
        <f t="shared" si="0"/>
        <v>5.36694038993611E-3</v>
      </c>
    </row>
    <row r="62" spans="1:3" x14ac:dyDescent="0.35">
      <c r="A62" s="1">
        <v>42648</v>
      </c>
      <c r="B62">
        <v>42.197446999999997</v>
      </c>
      <c r="C62">
        <f t="shared" si="0"/>
        <v>1.5087589348459354E-2</v>
      </c>
    </row>
    <row r="63" spans="1:3" x14ac:dyDescent="0.35">
      <c r="A63" s="1">
        <v>42647</v>
      </c>
      <c r="B63">
        <v>41.565567999999999</v>
      </c>
      <c r="C63">
        <f t="shared" si="0"/>
        <v>-1.0632148990937593E-2</v>
      </c>
    </row>
    <row r="64" spans="1:3" x14ac:dyDescent="0.35">
      <c r="A64" s="1">
        <v>42646</v>
      </c>
      <c r="B64">
        <v>42.009856999999997</v>
      </c>
      <c r="C64">
        <f t="shared" si="0"/>
        <v>6.1291681189606581E-3</v>
      </c>
    </row>
    <row r="65" spans="1:3" x14ac:dyDescent="0.35">
      <c r="A65" s="1">
        <v>42643</v>
      </c>
      <c r="B65">
        <v>41.753158999999997</v>
      </c>
      <c r="C65">
        <f t="shared" si="0"/>
        <v>2.0304105739472052E-2</v>
      </c>
    </row>
    <row r="66" spans="1:3" x14ac:dyDescent="0.35">
      <c r="A66" s="1">
        <v>42642</v>
      </c>
      <c r="B66">
        <v>40.913947</v>
      </c>
      <c r="C66">
        <f t="shared" si="0"/>
        <v>-2.0304105739472059E-2</v>
      </c>
    </row>
    <row r="67" spans="1:3" x14ac:dyDescent="0.35">
      <c r="A67" s="1">
        <v>42641</v>
      </c>
      <c r="B67">
        <v>41.753158999999997</v>
      </c>
      <c r="C67">
        <f t="shared" ref="C67:C130" si="1">LN(B67/B68)</f>
        <v>-9.4542149914950135E-4</v>
      </c>
    </row>
    <row r="68" spans="1:3" x14ac:dyDescent="0.35">
      <c r="A68" s="1">
        <v>42640</v>
      </c>
      <c r="B68">
        <v>41.792651999999997</v>
      </c>
      <c r="C68">
        <f t="shared" si="1"/>
        <v>1.5474687915813107E-2</v>
      </c>
    </row>
    <row r="69" spans="1:3" x14ac:dyDescent="0.35">
      <c r="A69" s="1">
        <v>42639</v>
      </c>
      <c r="B69">
        <v>41.150902000000002</v>
      </c>
      <c r="C69">
        <f t="shared" si="1"/>
        <v>-1.216178278513636E-2</v>
      </c>
    </row>
    <row r="70" spans="1:3" x14ac:dyDescent="0.35">
      <c r="A70" s="1">
        <v>42636</v>
      </c>
      <c r="B70">
        <v>41.654426000000001</v>
      </c>
      <c r="C70">
        <f t="shared" si="1"/>
        <v>-7.1088417691610856E-4</v>
      </c>
    </row>
    <row r="71" spans="1:3" x14ac:dyDescent="0.35">
      <c r="A71" s="1">
        <v>42635</v>
      </c>
      <c r="B71">
        <v>41.684047999999997</v>
      </c>
      <c r="C71">
        <f t="shared" si="1"/>
        <v>7.1310816682201858E-3</v>
      </c>
    </row>
    <row r="72" spans="1:3" x14ac:dyDescent="0.35">
      <c r="A72" s="1">
        <v>42634</v>
      </c>
      <c r="B72">
        <v>41.387853</v>
      </c>
      <c r="C72">
        <f t="shared" si="1"/>
        <v>8.143662040279229E-3</v>
      </c>
    </row>
    <row r="73" spans="1:3" x14ac:dyDescent="0.35">
      <c r="A73" s="1">
        <v>42633</v>
      </c>
      <c r="B73">
        <v>41.052173000000003</v>
      </c>
      <c r="C73">
        <f t="shared" si="1"/>
        <v>-2.402076746446824E-3</v>
      </c>
    </row>
    <row r="74" spans="1:3" x14ac:dyDescent="0.35">
      <c r="A74" s="1">
        <v>42632</v>
      </c>
      <c r="B74">
        <v>41.150902000000002</v>
      </c>
      <c r="C74">
        <f t="shared" si="1"/>
        <v>-4.548156340839782E-3</v>
      </c>
    </row>
    <row r="75" spans="1:3" x14ac:dyDescent="0.35">
      <c r="A75" s="1">
        <v>42629</v>
      </c>
      <c r="B75">
        <v>41.338489000000003</v>
      </c>
      <c r="C75">
        <f t="shared" si="1"/>
        <v>1.8074977032923795E-2</v>
      </c>
    </row>
    <row r="76" spans="1:3" x14ac:dyDescent="0.35">
      <c r="A76" s="1">
        <v>42628</v>
      </c>
      <c r="B76">
        <v>40.598008999999998</v>
      </c>
      <c r="C76">
        <f t="shared" si="1"/>
        <v>7.5674033143766804E-3</v>
      </c>
    </row>
    <row r="77" spans="1:3" x14ac:dyDescent="0.35">
      <c r="A77" s="1">
        <v>42627</v>
      </c>
      <c r="B77">
        <v>40.291947</v>
      </c>
      <c r="C77">
        <f t="shared" si="1"/>
        <v>4.1743966218588833E-3</v>
      </c>
    </row>
    <row r="78" spans="1:3" x14ac:dyDescent="0.35">
      <c r="A78" s="1">
        <v>42626</v>
      </c>
      <c r="B78">
        <v>40.124102999999998</v>
      </c>
      <c r="C78">
        <f t="shared" si="1"/>
        <v>-1.9011017641801128E-2</v>
      </c>
    </row>
    <row r="79" spans="1:3" x14ac:dyDescent="0.35">
      <c r="A79" s="1">
        <v>42625</v>
      </c>
      <c r="B79">
        <v>40.894199999999998</v>
      </c>
      <c r="C79">
        <f t="shared" si="1"/>
        <v>9.9479087522334354E-3</v>
      </c>
    </row>
    <row r="80" spans="1:3" x14ac:dyDescent="0.35">
      <c r="A80" s="1">
        <v>42622</v>
      </c>
      <c r="B80">
        <v>40.489404999999998</v>
      </c>
      <c r="C80">
        <f t="shared" si="1"/>
        <v>-2.0275863533352128E-2</v>
      </c>
    </row>
    <row r="81" spans="1:3" x14ac:dyDescent="0.35">
      <c r="A81" s="1">
        <v>42621</v>
      </c>
      <c r="B81">
        <v>41.318742</v>
      </c>
      <c r="C81">
        <f t="shared" si="1"/>
        <v>-1.1940956674951625E-3</v>
      </c>
    </row>
    <row r="82" spans="1:3" x14ac:dyDescent="0.35">
      <c r="A82" s="1">
        <v>42620</v>
      </c>
      <c r="B82">
        <v>41.368110000000001</v>
      </c>
      <c r="C82">
        <f t="shared" si="1"/>
        <v>-6.1860415268290472E-3</v>
      </c>
    </row>
    <row r="83" spans="1:3" x14ac:dyDescent="0.35">
      <c r="A83" s="1">
        <v>42619</v>
      </c>
      <c r="B83">
        <v>41.624808000000002</v>
      </c>
      <c r="C83">
        <f t="shared" si="1"/>
        <v>1.6617118615217042E-3</v>
      </c>
    </row>
    <row r="84" spans="1:3" x14ac:dyDescent="0.35">
      <c r="A84" s="1">
        <v>42615</v>
      </c>
      <c r="B84">
        <v>41.555697000000002</v>
      </c>
      <c r="C84">
        <f t="shared" si="1"/>
        <v>-4.9768745976462615E-3</v>
      </c>
    </row>
    <row r="85" spans="1:3" x14ac:dyDescent="0.35">
      <c r="A85" s="1">
        <v>42614</v>
      </c>
      <c r="B85">
        <v>41.763030000000001</v>
      </c>
      <c r="C85">
        <f t="shared" si="1"/>
        <v>6.6413523422170278E-3</v>
      </c>
    </row>
    <row r="86" spans="1:3" x14ac:dyDescent="0.35">
      <c r="A86" s="1">
        <v>42613</v>
      </c>
      <c r="B86">
        <v>41.486586000000003</v>
      </c>
      <c r="C86">
        <f t="shared" si="1"/>
        <v>-1.9093128694503077E-2</v>
      </c>
    </row>
    <row r="87" spans="1:3" x14ac:dyDescent="0.35">
      <c r="A87" s="1">
        <v>42612</v>
      </c>
      <c r="B87">
        <v>42.286304999999999</v>
      </c>
      <c r="C87">
        <f t="shared" si="1"/>
        <v>-9.7584086757694956E-3</v>
      </c>
    </row>
    <row r="88" spans="1:3" x14ac:dyDescent="0.35">
      <c r="A88" s="1">
        <v>42611</v>
      </c>
      <c r="B88">
        <v>42.700972</v>
      </c>
      <c r="C88">
        <f t="shared" si="1"/>
        <v>6.262352957471593E-3</v>
      </c>
    </row>
    <row r="89" spans="1:3" x14ac:dyDescent="0.35">
      <c r="A89" s="1">
        <v>42608</v>
      </c>
      <c r="B89">
        <v>42.434398999999999</v>
      </c>
      <c r="C89">
        <f t="shared" si="1"/>
        <v>3.2626504095835326E-3</v>
      </c>
    </row>
    <row r="90" spans="1:3" x14ac:dyDescent="0.35">
      <c r="A90" s="1">
        <v>42607</v>
      </c>
      <c r="B90">
        <v>42.296176000000003</v>
      </c>
      <c r="C90">
        <f t="shared" si="1"/>
        <v>-7.6735198896624654E-3</v>
      </c>
    </row>
    <row r="91" spans="1:3" x14ac:dyDescent="0.35">
      <c r="A91" s="1">
        <v>42606</v>
      </c>
      <c r="B91">
        <v>42.621985000000002</v>
      </c>
      <c r="C91">
        <f t="shared" si="1"/>
        <v>-1.6768599894068169E-2</v>
      </c>
    </row>
    <row r="92" spans="1:3" x14ac:dyDescent="0.35">
      <c r="A92" s="1">
        <v>42605</v>
      </c>
      <c r="B92">
        <v>43.342722000000002</v>
      </c>
      <c r="C92">
        <f t="shared" si="1"/>
        <v>-6.1314241252530899E-3</v>
      </c>
    </row>
    <row r="93" spans="1:3" x14ac:dyDescent="0.35">
      <c r="A93" s="1">
        <v>42604</v>
      </c>
      <c r="B93">
        <v>43.609290999999999</v>
      </c>
      <c r="C93">
        <f t="shared" si="1"/>
        <v>-1.5836141133172465E-3</v>
      </c>
    </row>
    <row r="94" spans="1:3" x14ac:dyDescent="0.35">
      <c r="A94" s="1">
        <v>42601</v>
      </c>
      <c r="B94">
        <v>43.678406000000003</v>
      </c>
      <c r="C94">
        <f t="shared" si="1"/>
        <v>-2.7087667043994576E-3</v>
      </c>
    </row>
    <row r="95" spans="1:3" x14ac:dyDescent="0.35">
      <c r="A95" s="1">
        <v>42600</v>
      </c>
      <c r="B95">
        <v>43.796880999999999</v>
      </c>
      <c r="C95">
        <f t="shared" si="1"/>
        <v>-7.1878156844015061E-3</v>
      </c>
    </row>
    <row r="96" spans="1:3" x14ac:dyDescent="0.35">
      <c r="A96" s="1">
        <v>42599</v>
      </c>
      <c r="B96">
        <v>44.112819000000002</v>
      </c>
      <c r="C96">
        <f t="shared" si="1"/>
        <v>-5.3571022362638382E-3</v>
      </c>
    </row>
    <row r="97" spans="1:3" x14ac:dyDescent="0.35">
      <c r="A97" s="1">
        <v>42598</v>
      </c>
      <c r="B97">
        <v>44.349769999999999</v>
      </c>
      <c r="C97">
        <f t="shared" si="1"/>
        <v>-5.1072329834868412E-3</v>
      </c>
    </row>
    <row r="98" spans="1:3" x14ac:dyDescent="0.35">
      <c r="A98" s="1">
        <v>42597</v>
      </c>
      <c r="B98">
        <v>44.576853999999997</v>
      </c>
      <c r="C98">
        <f t="shared" si="1"/>
        <v>2.4393043294403775E-3</v>
      </c>
    </row>
    <row r="99" spans="1:3" x14ac:dyDescent="0.35">
      <c r="A99" s="1">
        <v>42594</v>
      </c>
      <c r="B99">
        <v>44.468249999999998</v>
      </c>
      <c r="C99">
        <f t="shared" si="1"/>
        <v>-2.2195396910637096E-4</v>
      </c>
    </row>
    <row r="100" spans="1:3" x14ac:dyDescent="0.35">
      <c r="A100" s="1">
        <v>42593</v>
      </c>
      <c r="B100">
        <v>44.478121000000002</v>
      </c>
      <c r="C100">
        <f t="shared" si="1"/>
        <v>5.3416018260167451E-3</v>
      </c>
    </row>
    <row r="101" spans="1:3" x14ac:dyDescent="0.35">
      <c r="A101" s="1">
        <v>42592</v>
      </c>
      <c r="B101">
        <v>44.241169999999997</v>
      </c>
      <c r="C101">
        <f t="shared" si="1"/>
        <v>-6.0073705169663887E-3</v>
      </c>
    </row>
    <row r="102" spans="1:3" x14ac:dyDescent="0.35">
      <c r="A102" s="1">
        <v>42591</v>
      </c>
      <c r="B102">
        <v>44.507742999999998</v>
      </c>
      <c r="C102">
        <f t="shared" si="1"/>
        <v>1.3318909333766707E-3</v>
      </c>
    </row>
    <row r="103" spans="1:3" x14ac:dyDescent="0.35">
      <c r="A103" s="1">
        <v>42590</v>
      </c>
      <c r="B103">
        <v>44.448503000000002</v>
      </c>
      <c r="C103">
        <f t="shared" si="1"/>
        <v>-5.316751688120745E-3</v>
      </c>
    </row>
    <row r="104" spans="1:3" x14ac:dyDescent="0.35">
      <c r="A104" s="1">
        <v>42587</v>
      </c>
      <c r="B104">
        <v>44.685454</v>
      </c>
      <c r="C104">
        <f t="shared" si="1"/>
        <v>9.9922312717104483E-3</v>
      </c>
    </row>
    <row r="105" spans="1:3" x14ac:dyDescent="0.35">
      <c r="A105" s="1">
        <v>42586</v>
      </c>
      <c r="B105">
        <v>44.241169999999997</v>
      </c>
      <c r="C105">
        <f t="shared" si="1"/>
        <v>-3.1194140268160859E-3</v>
      </c>
    </row>
    <row r="106" spans="1:3" x14ac:dyDescent="0.35">
      <c r="A106" s="1">
        <v>42585</v>
      </c>
      <c r="B106">
        <v>44.379392000000003</v>
      </c>
      <c r="C106">
        <f t="shared" si="1"/>
        <v>-2.6660603663088097E-3</v>
      </c>
    </row>
    <row r="107" spans="1:3" x14ac:dyDescent="0.35">
      <c r="A107" s="1">
        <v>42584</v>
      </c>
      <c r="B107">
        <v>44.497867999999997</v>
      </c>
      <c r="C107">
        <f t="shared" si="1"/>
        <v>-4.8694375379514715E-3</v>
      </c>
    </row>
    <row r="108" spans="1:3" x14ac:dyDescent="0.35">
      <c r="A108" s="1">
        <v>42583</v>
      </c>
      <c r="B108">
        <v>44.715076000000003</v>
      </c>
      <c r="C108">
        <f t="shared" si="1"/>
        <v>1.1994833486942112E-2</v>
      </c>
    </row>
    <row r="109" spans="1:3" x14ac:dyDescent="0.35">
      <c r="A109" s="1">
        <v>42580</v>
      </c>
      <c r="B109">
        <v>44.181930000000001</v>
      </c>
      <c r="C109">
        <f t="shared" si="1"/>
        <v>6.7264665940312274E-3</v>
      </c>
    </row>
    <row r="110" spans="1:3" x14ac:dyDescent="0.35">
      <c r="A110" s="1">
        <v>42579</v>
      </c>
      <c r="B110">
        <v>43.885739000000001</v>
      </c>
      <c r="C110">
        <f t="shared" si="1"/>
        <v>1.7703653440049105E-2</v>
      </c>
    </row>
    <row r="111" spans="1:3" x14ac:dyDescent="0.35">
      <c r="A111" s="1">
        <v>42578</v>
      </c>
      <c r="B111">
        <v>43.115637999999997</v>
      </c>
      <c r="C111">
        <f t="shared" si="1"/>
        <v>1.604207944898518E-3</v>
      </c>
    </row>
    <row r="112" spans="1:3" x14ac:dyDescent="0.35">
      <c r="A112" s="1">
        <v>42577</v>
      </c>
      <c r="B112">
        <v>43.046526999999998</v>
      </c>
      <c r="C112">
        <f t="shared" si="1"/>
        <v>4.3672959290957675E-3</v>
      </c>
    </row>
    <row r="113" spans="1:3" x14ac:dyDescent="0.35">
      <c r="A113" s="1">
        <v>42576</v>
      </c>
      <c r="B113">
        <v>42.858939999999997</v>
      </c>
      <c r="C113">
        <f t="shared" si="1"/>
        <v>5.5440580908986473E-3</v>
      </c>
    </row>
    <row r="114" spans="1:3" x14ac:dyDescent="0.35">
      <c r="A114" s="1">
        <v>42573</v>
      </c>
      <c r="B114">
        <v>42.621985000000002</v>
      </c>
      <c r="C114">
        <f t="shared" si="1"/>
        <v>3.0158293567032072E-3</v>
      </c>
    </row>
    <row r="115" spans="1:3" x14ac:dyDescent="0.35">
      <c r="A115" s="1">
        <v>42572</v>
      </c>
      <c r="B115">
        <v>42.493637999999997</v>
      </c>
      <c r="C115">
        <f t="shared" si="1"/>
        <v>9.1026127272776699E-3</v>
      </c>
    </row>
    <row r="116" spans="1:3" x14ac:dyDescent="0.35">
      <c r="A116" s="1">
        <v>42571</v>
      </c>
      <c r="B116">
        <v>42.10859</v>
      </c>
      <c r="C116">
        <f t="shared" si="1"/>
        <v>2.013098570974331E-2</v>
      </c>
    </row>
    <row r="117" spans="1:3" x14ac:dyDescent="0.35">
      <c r="A117" s="1">
        <v>42570</v>
      </c>
      <c r="B117">
        <v>41.269378000000003</v>
      </c>
      <c r="C117">
        <f t="shared" si="1"/>
        <v>-6.913851645415049E-3</v>
      </c>
    </row>
    <row r="118" spans="1:3" x14ac:dyDescent="0.35">
      <c r="A118" s="1">
        <v>42569</v>
      </c>
      <c r="B118">
        <v>41.555697000000002</v>
      </c>
      <c r="C118">
        <f t="shared" si="1"/>
        <v>-2.3750841728402609E-4</v>
      </c>
    </row>
    <row r="119" spans="1:3" x14ac:dyDescent="0.35">
      <c r="A119" s="1">
        <v>42566</v>
      </c>
      <c r="B119">
        <v>41.565567999999999</v>
      </c>
      <c r="C119">
        <f t="shared" si="1"/>
        <v>-4.2664438485724909E-3</v>
      </c>
    </row>
    <row r="120" spans="1:3" x14ac:dyDescent="0.35">
      <c r="A120" s="1">
        <v>42565</v>
      </c>
      <c r="B120">
        <v>41.743284000000003</v>
      </c>
      <c r="C120">
        <f t="shared" si="1"/>
        <v>7.3590411899517013E-3</v>
      </c>
    </row>
    <row r="121" spans="1:3" x14ac:dyDescent="0.35">
      <c r="A121" s="1">
        <v>42564</v>
      </c>
      <c r="B121">
        <v>41.437221000000001</v>
      </c>
      <c r="C121">
        <f t="shared" si="1"/>
        <v>-5.7020735127052699E-3</v>
      </c>
    </row>
    <row r="122" spans="1:3" x14ac:dyDescent="0.35">
      <c r="A122" s="1">
        <v>42563</v>
      </c>
      <c r="B122">
        <v>41.674174000000001</v>
      </c>
      <c r="C122">
        <f t="shared" si="1"/>
        <v>8.2753173220530933E-3</v>
      </c>
    </row>
    <row r="123" spans="1:3" x14ac:dyDescent="0.35">
      <c r="A123" s="1">
        <v>42562</v>
      </c>
      <c r="B123">
        <v>41.330730000000003</v>
      </c>
      <c r="C123">
        <f t="shared" si="1"/>
        <v>5.4755250332267731E-3</v>
      </c>
    </row>
    <row r="124" spans="1:3" x14ac:dyDescent="0.35">
      <c r="A124" s="1">
        <v>42559</v>
      </c>
      <c r="B124">
        <v>41.105041</v>
      </c>
      <c r="C124">
        <f t="shared" si="1"/>
        <v>1.2732891106668013E-2</v>
      </c>
    </row>
    <row r="125" spans="1:3" x14ac:dyDescent="0.35">
      <c r="A125" s="1">
        <v>42558</v>
      </c>
      <c r="B125">
        <v>40.584972999999998</v>
      </c>
      <c r="C125">
        <f t="shared" si="1"/>
        <v>1.2897085902661408E-2</v>
      </c>
    </row>
    <row r="126" spans="1:3" x14ac:dyDescent="0.35">
      <c r="A126" s="1">
        <v>42557</v>
      </c>
      <c r="B126">
        <v>40.064906000000001</v>
      </c>
      <c r="C126">
        <f t="shared" si="1"/>
        <v>3.4636641501774902E-2</v>
      </c>
    </row>
    <row r="127" spans="1:3" x14ac:dyDescent="0.35">
      <c r="A127" s="1">
        <v>42556</v>
      </c>
      <c r="B127">
        <v>38.700949999999999</v>
      </c>
      <c r="C127">
        <f t="shared" si="1"/>
        <v>-2.532335922226763E-3</v>
      </c>
    </row>
    <row r="128" spans="1:3" x14ac:dyDescent="0.35">
      <c r="A128" s="1">
        <v>42552</v>
      </c>
      <c r="B128">
        <v>38.799078000000002</v>
      </c>
      <c r="C128">
        <f t="shared" si="1"/>
        <v>5.8338748075028833E-3</v>
      </c>
    </row>
    <row r="129" spans="1:3" x14ac:dyDescent="0.35">
      <c r="A129" s="1">
        <v>42551</v>
      </c>
      <c r="B129">
        <v>38.573388000000001</v>
      </c>
      <c r="C129">
        <f t="shared" si="1"/>
        <v>1.9004207360817378E-2</v>
      </c>
    </row>
    <row r="130" spans="1:3" x14ac:dyDescent="0.35">
      <c r="A130" s="1">
        <v>42550</v>
      </c>
      <c r="B130">
        <v>37.847253000000002</v>
      </c>
      <c r="C130">
        <f t="shared" si="1"/>
        <v>2.6535062665418344E-2</v>
      </c>
    </row>
    <row r="131" spans="1:3" x14ac:dyDescent="0.35">
      <c r="A131" s="1">
        <v>42549</v>
      </c>
      <c r="B131">
        <v>36.856180999999999</v>
      </c>
      <c r="C131">
        <f t="shared" ref="C131:C194" si="2">LN(B131/B132)</f>
        <v>1.6374020743402468E-2</v>
      </c>
    </row>
    <row r="132" spans="1:3" x14ac:dyDescent="0.35">
      <c r="A132" s="1">
        <v>42548</v>
      </c>
      <c r="B132">
        <v>36.257610999999997</v>
      </c>
      <c r="C132">
        <f t="shared" si="2"/>
        <v>-2.5649255172011279E-2</v>
      </c>
    </row>
    <row r="133" spans="1:3" x14ac:dyDescent="0.35">
      <c r="A133" s="1">
        <v>42545</v>
      </c>
      <c r="B133">
        <v>37.199621</v>
      </c>
      <c r="C133">
        <f t="shared" si="2"/>
        <v>-4.4371511922696422E-2</v>
      </c>
    </row>
    <row r="134" spans="1:3" x14ac:dyDescent="0.35">
      <c r="A134" s="1">
        <v>42544</v>
      </c>
      <c r="B134">
        <v>38.887391999999998</v>
      </c>
      <c r="C134">
        <f t="shared" si="2"/>
        <v>2.2713730624061495E-2</v>
      </c>
    </row>
    <row r="135" spans="1:3" x14ac:dyDescent="0.35">
      <c r="A135" s="1">
        <v>42543</v>
      </c>
      <c r="B135">
        <v>38.014069999999997</v>
      </c>
      <c r="C135">
        <f t="shared" si="2"/>
        <v>2.6417202286312998E-2</v>
      </c>
    </row>
    <row r="136" spans="1:3" x14ac:dyDescent="0.35">
      <c r="A136" s="1">
        <v>42542</v>
      </c>
      <c r="B136">
        <v>37.022993</v>
      </c>
      <c r="C136">
        <f t="shared" si="2"/>
        <v>-5.2996255426467835E-4</v>
      </c>
    </row>
    <row r="137" spans="1:3" x14ac:dyDescent="0.35">
      <c r="A137" s="1">
        <v>42541</v>
      </c>
      <c r="B137">
        <v>37.042619000000002</v>
      </c>
      <c r="C137">
        <f t="shared" si="2"/>
        <v>9.5822108283457001E-3</v>
      </c>
    </row>
    <row r="138" spans="1:3" x14ac:dyDescent="0.35">
      <c r="A138" s="1">
        <v>42538</v>
      </c>
      <c r="B138">
        <v>36.689363999999998</v>
      </c>
      <c r="C138">
        <f t="shared" si="2"/>
        <v>-2.937677828212202E-3</v>
      </c>
    </row>
    <row r="139" spans="1:3" x14ac:dyDescent="0.35">
      <c r="A139" s="1">
        <v>42537</v>
      </c>
      <c r="B139">
        <v>36.797303999999997</v>
      </c>
      <c r="C139">
        <f t="shared" si="2"/>
        <v>1.8684028702278066E-3</v>
      </c>
    </row>
    <row r="140" spans="1:3" x14ac:dyDescent="0.35">
      <c r="A140" s="1">
        <v>42536</v>
      </c>
      <c r="B140">
        <v>36.728616000000002</v>
      </c>
      <c r="C140">
        <f t="shared" si="2"/>
        <v>-6.1259706518745098E-3</v>
      </c>
    </row>
    <row r="141" spans="1:3" x14ac:dyDescent="0.35">
      <c r="A141" s="1">
        <v>42535</v>
      </c>
      <c r="B141">
        <v>36.954304999999998</v>
      </c>
      <c r="C141">
        <f t="shared" si="2"/>
        <v>-5.2966418361335352E-3</v>
      </c>
    </row>
    <row r="142" spans="1:3" x14ac:dyDescent="0.35">
      <c r="A142" s="1">
        <v>42534</v>
      </c>
      <c r="B142">
        <v>37.150557999999997</v>
      </c>
      <c r="C142">
        <f t="shared" si="2"/>
        <v>-1.4162335682969695E-2</v>
      </c>
    </row>
    <row r="143" spans="1:3" x14ac:dyDescent="0.35">
      <c r="A143" s="1">
        <v>42531</v>
      </c>
      <c r="B143">
        <v>37.680439999999997</v>
      </c>
      <c r="C143">
        <f t="shared" si="2"/>
        <v>-1.2165235838463323E-2</v>
      </c>
    </row>
    <row r="144" spans="1:3" x14ac:dyDescent="0.35">
      <c r="A144" s="1">
        <v>42530</v>
      </c>
      <c r="B144">
        <v>38.141630999999997</v>
      </c>
      <c r="C144">
        <f t="shared" si="2"/>
        <v>-1.028556370003063E-3</v>
      </c>
    </row>
    <row r="145" spans="1:3" x14ac:dyDescent="0.35">
      <c r="A145" s="1">
        <v>42529</v>
      </c>
      <c r="B145">
        <v>38.180881999999997</v>
      </c>
      <c r="C145">
        <f t="shared" si="2"/>
        <v>-5.138948225979317E-4</v>
      </c>
    </row>
    <row r="146" spans="1:3" x14ac:dyDescent="0.35">
      <c r="A146" s="1">
        <v>42528</v>
      </c>
      <c r="B146">
        <v>38.200507999999999</v>
      </c>
      <c r="C146">
        <f t="shared" si="2"/>
        <v>-6.1459406170476776E-3</v>
      </c>
    </row>
    <row r="147" spans="1:3" x14ac:dyDescent="0.35">
      <c r="A147" s="1">
        <v>42527</v>
      </c>
      <c r="B147">
        <v>38.436008999999999</v>
      </c>
      <c r="C147">
        <f t="shared" si="2"/>
        <v>-2.553008896381009E-4</v>
      </c>
    </row>
    <row r="148" spans="1:3" x14ac:dyDescent="0.35">
      <c r="A148" s="1">
        <v>42524</v>
      </c>
      <c r="B148">
        <v>38.445822999999997</v>
      </c>
      <c r="C148">
        <f t="shared" si="2"/>
        <v>-8.8934260690654524E-3</v>
      </c>
    </row>
    <row r="149" spans="1:3" x14ac:dyDescent="0.35">
      <c r="A149" s="1">
        <v>42523</v>
      </c>
      <c r="B149">
        <v>38.789262999999998</v>
      </c>
      <c r="C149">
        <f t="shared" si="2"/>
        <v>7.591578808650789E-4</v>
      </c>
    </row>
    <row r="150" spans="1:3" x14ac:dyDescent="0.35">
      <c r="A150" s="1">
        <v>42522</v>
      </c>
      <c r="B150">
        <v>38.759827000000001</v>
      </c>
      <c r="C150">
        <f t="shared" si="2"/>
        <v>-3.2857613295428894E-3</v>
      </c>
    </row>
    <row r="151" spans="1:3" x14ac:dyDescent="0.35">
      <c r="A151" s="1">
        <v>42521</v>
      </c>
      <c r="B151">
        <v>38.887391999999998</v>
      </c>
      <c r="C151">
        <f t="shared" si="2"/>
        <v>8.3619328086667125E-3</v>
      </c>
    </row>
    <row r="152" spans="1:3" x14ac:dyDescent="0.35">
      <c r="A152" s="1">
        <v>42517</v>
      </c>
      <c r="B152">
        <v>38.563574000000003</v>
      </c>
      <c r="C152">
        <f t="shared" si="2"/>
        <v>1.0487392084635651E-2</v>
      </c>
    </row>
    <row r="153" spans="1:3" x14ac:dyDescent="0.35">
      <c r="A153" s="1">
        <v>42516</v>
      </c>
      <c r="B153">
        <v>38.161256000000002</v>
      </c>
      <c r="C153">
        <f t="shared" si="2"/>
        <v>5.4144540065629004E-3</v>
      </c>
    </row>
    <row r="154" spans="1:3" x14ac:dyDescent="0.35">
      <c r="A154" s="1">
        <v>42515</v>
      </c>
      <c r="B154">
        <v>37.955191999999997</v>
      </c>
      <c r="C154">
        <f t="shared" si="2"/>
        <v>1.8262965228701838E-2</v>
      </c>
    </row>
    <row r="155" spans="1:3" x14ac:dyDescent="0.35">
      <c r="A155" s="1">
        <v>42514</v>
      </c>
      <c r="B155">
        <v>37.268309000000002</v>
      </c>
      <c r="C155">
        <f t="shared" si="2"/>
        <v>1.6191476326152095E-2</v>
      </c>
    </row>
    <row r="156" spans="1:3" x14ac:dyDescent="0.35">
      <c r="A156" s="1">
        <v>42513</v>
      </c>
      <c r="B156">
        <v>36.669739</v>
      </c>
      <c r="C156">
        <f t="shared" si="2"/>
        <v>-6.1357764077805887E-3</v>
      </c>
    </row>
    <row r="157" spans="1:3" x14ac:dyDescent="0.35">
      <c r="A157" s="1">
        <v>42510</v>
      </c>
      <c r="B157">
        <v>36.895428000000003</v>
      </c>
      <c r="C157">
        <f t="shared" si="2"/>
        <v>9.6205132117247703E-3</v>
      </c>
    </row>
    <row r="158" spans="1:3" x14ac:dyDescent="0.35">
      <c r="A158" s="1">
        <v>42509</v>
      </c>
      <c r="B158">
        <v>36.542177000000002</v>
      </c>
      <c r="C158">
        <f t="shared" si="2"/>
        <v>-1.3601986902553752E-2</v>
      </c>
    </row>
    <row r="159" spans="1:3" x14ac:dyDescent="0.35">
      <c r="A159" s="1">
        <v>42508</v>
      </c>
      <c r="B159">
        <v>37.042619000000002</v>
      </c>
      <c r="C159">
        <f t="shared" si="2"/>
        <v>1.0601790932017391E-3</v>
      </c>
    </row>
    <row r="160" spans="1:3" x14ac:dyDescent="0.35">
      <c r="A160" s="1">
        <v>42507</v>
      </c>
      <c r="B160">
        <v>37.003368000000002</v>
      </c>
      <c r="C160">
        <f t="shared" si="2"/>
        <v>-1.4218271257804678E-2</v>
      </c>
    </row>
    <row r="161" spans="1:3" x14ac:dyDescent="0.35">
      <c r="A161" s="1">
        <v>42506</v>
      </c>
      <c r="B161">
        <v>37.533250000000002</v>
      </c>
      <c r="C161">
        <f t="shared" si="2"/>
        <v>1.7139565855431992E-2</v>
      </c>
    </row>
    <row r="162" spans="1:3" x14ac:dyDescent="0.35">
      <c r="A162" s="1">
        <v>42503</v>
      </c>
      <c r="B162">
        <v>36.895428000000003</v>
      </c>
      <c r="C162">
        <f t="shared" si="2"/>
        <v>-1.0582148131521044E-2</v>
      </c>
    </row>
    <row r="163" spans="1:3" x14ac:dyDescent="0.35">
      <c r="A163" s="1">
        <v>42502</v>
      </c>
      <c r="B163">
        <v>37.287934</v>
      </c>
      <c r="C163">
        <f t="shared" si="2"/>
        <v>-2.630799957344594E-4</v>
      </c>
    </row>
    <row r="164" spans="1:3" x14ac:dyDescent="0.35">
      <c r="A164" s="1">
        <v>42501</v>
      </c>
      <c r="B164">
        <v>37.297744999999999</v>
      </c>
      <c r="C164">
        <f t="shared" si="2"/>
        <v>-2.365011861574476E-3</v>
      </c>
    </row>
    <row r="165" spans="1:3" x14ac:dyDescent="0.35">
      <c r="A165" s="1">
        <v>42500</v>
      </c>
      <c r="B165">
        <v>37.386059000000003</v>
      </c>
      <c r="C165">
        <f t="shared" si="2"/>
        <v>3.1545400704585465E-3</v>
      </c>
    </row>
    <row r="166" spans="1:3" x14ac:dyDescent="0.35">
      <c r="A166" s="1">
        <v>42499</v>
      </c>
      <c r="B166">
        <v>37.268309000000002</v>
      </c>
      <c r="C166">
        <f t="shared" si="2"/>
        <v>2.6328781418667735E-4</v>
      </c>
    </row>
    <row r="167" spans="1:3" x14ac:dyDescent="0.35">
      <c r="A167" s="1">
        <v>42496</v>
      </c>
      <c r="B167">
        <v>37.258498000000003</v>
      </c>
      <c r="C167">
        <f t="shared" si="2"/>
        <v>-1.3861825257068257E-2</v>
      </c>
    </row>
    <row r="168" spans="1:3" x14ac:dyDescent="0.35">
      <c r="A168" s="1">
        <v>42495</v>
      </c>
      <c r="B168">
        <v>37.778565</v>
      </c>
      <c r="C168">
        <f t="shared" si="2"/>
        <v>1.0443997372422848E-2</v>
      </c>
    </row>
    <row r="169" spans="1:3" x14ac:dyDescent="0.35">
      <c r="A169" s="1">
        <v>42494</v>
      </c>
      <c r="B169">
        <v>37.386059000000003</v>
      </c>
      <c r="C169">
        <f t="shared" si="2"/>
        <v>-1.1741827764053241E-2</v>
      </c>
    </row>
    <row r="170" spans="1:3" x14ac:dyDescent="0.35">
      <c r="A170" s="1">
        <v>42493</v>
      </c>
      <c r="B170">
        <v>37.827627</v>
      </c>
      <c r="C170">
        <f t="shared" si="2"/>
        <v>-7.7519657809350506E-3</v>
      </c>
    </row>
    <row r="171" spans="1:3" x14ac:dyDescent="0.35">
      <c r="A171" s="1">
        <v>42492</v>
      </c>
      <c r="B171">
        <v>38.122005000000001</v>
      </c>
      <c r="C171">
        <f t="shared" si="2"/>
        <v>-1.2862505835976124E-3</v>
      </c>
    </row>
    <row r="172" spans="1:3" x14ac:dyDescent="0.35">
      <c r="A172" s="1">
        <v>42489</v>
      </c>
      <c r="B172">
        <v>38.171070999999998</v>
      </c>
      <c r="C172">
        <f t="shared" si="2"/>
        <v>-3.8330374940942269E-2</v>
      </c>
    </row>
    <row r="173" spans="1:3" x14ac:dyDescent="0.35">
      <c r="A173" s="1">
        <v>42488</v>
      </c>
      <c r="B173">
        <v>39.662585</v>
      </c>
      <c r="C173">
        <f t="shared" si="2"/>
        <v>-8.0993888309500009E-2</v>
      </c>
    </row>
    <row r="174" spans="1:3" x14ac:dyDescent="0.35">
      <c r="A174" s="1">
        <v>42487</v>
      </c>
      <c r="B174">
        <v>43.008690000000001</v>
      </c>
      <c r="C174">
        <f t="shared" si="2"/>
        <v>-1.1401192753981925E-3</v>
      </c>
    </row>
    <row r="175" spans="1:3" x14ac:dyDescent="0.35">
      <c r="A175" s="1">
        <v>42486</v>
      </c>
      <c r="B175">
        <v>43.057752999999998</v>
      </c>
      <c r="C175">
        <f t="shared" si="2"/>
        <v>-2.9581761748289082E-3</v>
      </c>
    </row>
    <row r="176" spans="1:3" x14ac:dyDescent="0.35">
      <c r="A176" s="1">
        <v>42485</v>
      </c>
      <c r="B176">
        <v>43.185313999999998</v>
      </c>
      <c r="C176">
        <f t="shared" si="2"/>
        <v>-1.5893696169801521E-3</v>
      </c>
    </row>
    <row r="177" spans="1:3" x14ac:dyDescent="0.35">
      <c r="A177" s="1">
        <v>42482</v>
      </c>
      <c r="B177">
        <v>43.254005999999997</v>
      </c>
      <c r="C177">
        <f t="shared" si="2"/>
        <v>4.5475457918090715E-3</v>
      </c>
    </row>
    <row r="178" spans="1:3" x14ac:dyDescent="0.35">
      <c r="A178" s="1">
        <v>42481</v>
      </c>
      <c r="B178">
        <v>43.057752999999998</v>
      </c>
      <c r="C178">
        <f t="shared" si="2"/>
        <v>-2.0489354629597938E-3</v>
      </c>
    </row>
    <row r="179" spans="1:3" x14ac:dyDescent="0.35">
      <c r="A179" s="1">
        <v>42480</v>
      </c>
      <c r="B179">
        <v>43.146065999999998</v>
      </c>
      <c r="C179">
        <f t="shared" si="2"/>
        <v>2.7329254013502449E-3</v>
      </c>
    </row>
    <row r="180" spans="1:3" x14ac:dyDescent="0.35">
      <c r="A180" s="1">
        <v>42479</v>
      </c>
      <c r="B180">
        <v>43.028312</v>
      </c>
      <c r="C180">
        <f t="shared" si="2"/>
        <v>-2.2779716502438017E-3</v>
      </c>
    </row>
    <row r="181" spans="1:3" x14ac:dyDescent="0.35">
      <c r="A181" s="1">
        <v>42478</v>
      </c>
      <c r="B181">
        <v>43.126441</v>
      </c>
      <c r="C181">
        <f t="shared" si="2"/>
        <v>1.2362813921035906E-2</v>
      </c>
    </row>
    <row r="182" spans="1:3" x14ac:dyDescent="0.35">
      <c r="A182" s="1">
        <v>42475</v>
      </c>
      <c r="B182">
        <v>42.596558999999999</v>
      </c>
      <c r="C182">
        <f t="shared" si="2"/>
        <v>-2.3009172100186231E-3</v>
      </c>
    </row>
    <row r="183" spans="1:3" x14ac:dyDescent="0.35">
      <c r="A183" s="1">
        <v>42474</v>
      </c>
      <c r="B183">
        <v>42.694682999999998</v>
      </c>
      <c r="C183">
        <f t="shared" si="2"/>
        <v>3.6840741794118888E-3</v>
      </c>
    </row>
    <row r="184" spans="1:3" x14ac:dyDescent="0.35">
      <c r="A184" s="1">
        <v>42473</v>
      </c>
      <c r="B184">
        <v>42.537681999999997</v>
      </c>
      <c r="C184">
        <f t="shared" si="2"/>
        <v>1.8391821996816757E-2</v>
      </c>
    </row>
    <row r="185" spans="1:3" x14ac:dyDescent="0.35">
      <c r="A185" s="1">
        <v>42472</v>
      </c>
      <c r="B185">
        <v>41.762487</v>
      </c>
      <c r="C185">
        <f t="shared" si="2"/>
        <v>7.9719274784189453E-3</v>
      </c>
    </row>
    <row r="186" spans="1:3" x14ac:dyDescent="0.35">
      <c r="A186" s="1">
        <v>42471</v>
      </c>
      <c r="B186">
        <v>41.430883000000001</v>
      </c>
      <c r="C186">
        <f t="shared" si="2"/>
        <v>2.5928277843289345E-3</v>
      </c>
    </row>
    <row r="187" spans="1:3" x14ac:dyDescent="0.35">
      <c r="A187" s="1">
        <v>42468</v>
      </c>
      <c r="B187">
        <v>41.323599000000002</v>
      </c>
      <c r="C187">
        <f t="shared" si="2"/>
        <v>-5.6484562525409999E-3</v>
      </c>
    </row>
    <row r="188" spans="1:3" x14ac:dyDescent="0.35">
      <c r="A188" s="1">
        <v>42467</v>
      </c>
      <c r="B188">
        <v>41.557673999999999</v>
      </c>
      <c r="C188">
        <f t="shared" si="2"/>
        <v>-1.0273228684448873E-2</v>
      </c>
    </row>
    <row r="189" spans="1:3" x14ac:dyDescent="0.35">
      <c r="A189" s="1">
        <v>42466</v>
      </c>
      <c r="B189">
        <v>41.986806000000001</v>
      </c>
      <c r="C189">
        <f t="shared" si="2"/>
        <v>2.3740652963572546E-2</v>
      </c>
    </row>
    <row r="190" spans="1:3" x14ac:dyDescent="0.35">
      <c r="A190" s="1">
        <v>42465</v>
      </c>
      <c r="B190">
        <v>41.001750999999999</v>
      </c>
      <c r="C190">
        <f t="shared" si="2"/>
        <v>-6.6382191115261302E-3</v>
      </c>
    </row>
    <row r="191" spans="1:3" x14ac:dyDescent="0.35">
      <c r="A191" s="1">
        <v>42464</v>
      </c>
      <c r="B191">
        <v>41.274835000000003</v>
      </c>
      <c r="C191">
        <f t="shared" si="2"/>
        <v>3.0765753394914903E-3</v>
      </c>
    </row>
    <row r="192" spans="1:3" x14ac:dyDescent="0.35">
      <c r="A192" s="1">
        <v>42461</v>
      </c>
      <c r="B192">
        <v>41.148045000000003</v>
      </c>
      <c r="C192">
        <f t="shared" si="2"/>
        <v>8.5693627956512277E-3</v>
      </c>
    </row>
    <row r="193" spans="1:3" x14ac:dyDescent="0.35">
      <c r="A193" s="1">
        <v>42460</v>
      </c>
      <c r="B193">
        <v>40.796939000000002</v>
      </c>
      <c r="C193">
        <f t="shared" si="2"/>
        <v>4.3124266282571749E-3</v>
      </c>
    </row>
    <row r="194" spans="1:3" x14ac:dyDescent="0.35">
      <c r="A194" s="1">
        <v>42459</v>
      </c>
      <c r="B194">
        <v>40.621383999999999</v>
      </c>
      <c r="C194">
        <f t="shared" si="2"/>
        <v>4.3311042265241594E-3</v>
      </c>
    </row>
    <row r="195" spans="1:3" x14ac:dyDescent="0.35">
      <c r="A195" s="1">
        <v>42458</v>
      </c>
      <c r="B195">
        <v>40.445829000000003</v>
      </c>
      <c r="C195">
        <f t="shared" ref="C195:C258" si="3">LN(B195/B196)</f>
        <v>1.4329329282144716E-2</v>
      </c>
    </row>
    <row r="196" spans="1:3" x14ac:dyDescent="0.35">
      <c r="A196" s="1">
        <v>42457</v>
      </c>
      <c r="B196">
        <v>39.870399999999997</v>
      </c>
      <c r="C196">
        <f t="shared" si="3"/>
        <v>3.1851456492491578E-3</v>
      </c>
    </row>
    <row r="197" spans="1:3" x14ac:dyDescent="0.35">
      <c r="A197" s="1">
        <v>42453</v>
      </c>
      <c r="B197">
        <v>39.743608999999999</v>
      </c>
      <c r="C197">
        <f t="shared" si="3"/>
        <v>-7.3589783632707574E-4</v>
      </c>
    </row>
    <row r="198" spans="1:3" x14ac:dyDescent="0.35">
      <c r="A198" s="1">
        <v>42452</v>
      </c>
      <c r="B198">
        <v>39.772866999999998</v>
      </c>
      <c r="C198">
        <f t="shared" si="3"/>
        <v>-6.11174592209336E-3</v>
      </c>
    </row>
    <row r="199" spans="1:3" x14ac:dyDescent="0.35">
      <c r="A199" s="1">
        <v>42451</v>
      </c>
      <c r="B199">
        <v>40.016692999999997</v>
      </c>
      <c r="C199">
        <f t="shared" si="3"/>
        <v>6.6023010730598018E-3</v>
      </c>
    </row>
    <row r="200" spans="1:3" x14ac:dyDescent="0.35">
      <c r="A200" s="1">
        <v>42450</v>
      </c>
      <c r="B200">
        <v>39.753360999999998</v>
      </c>
      <c r="C200">
        <f t="shared" si="3"/>
        <v>-7.3579278752715057E-4</v>
      </c>
    </row>
    <row r="201" spans="1:3" x14ac:dyDescent="0.35">
      <c r="A201" s="1">
        <v>42447</v>
      </c>
      <c r="B201">
        <v>39.782622000000003</v>
      </c>
      <c r="C201">
        <f t="shared" si="3"/>
        <v>1.2333637462059569E-2</v>
      </c>
    </row>
    <row r="202" spans="1:3" x14ac:dyDescent="0.35">
      <c r="A202" s="1">
        <v>42446</v>
      </c>
      <c r="B202">
        <v>39.294970999999997</v>
      </c>
      <c r="C202">
        <f t="shared" si="3"/>
        <v>2.7339559989073862E-3</v>
      </c>
    </row>
    <row r="203" spans="1:3" x14ac:dyDescent="0.35">
      <c r="A203" s="1">
        <v>42445</v>
      </c>
      <c r="B203">
        <v>39.187686999999997</v>
      </c>
      <c r="C203">
        <f t="shared" si="3"/>
        <v>6.9930116739658548E-3</v>
      </c>
    </row>
    <row r="204" spans="1:3" x14ac:dyDescent="0.35">
      <c r="A204" s="1">
        <v>42444</v>
      </c>
      <c r="B204">
        <v>38.914603</v>
      </c>
      <c r="C204">
        <f t="shared" si="3"/>
        <v>-1.4925599583487428E-2</v>
      </c>
    </row>
    <row r="205" spans="1:3" x14ac:dyDescent="0.35">
      <c r="A205" s="1">
        <v>42443</v>
      </c>
      <c r="B205">
        <v>39.499783000000001</v>
      </c>
      <c r="C205">
        <f t="shared" si="3"/>
        <v>3.2150538029615283E-3</v>
      </c>
    </row>
    <row r="206" spans="1:3" x14ac:dyDescent="0.35">
      <c r="A206" s="1">
        <v>42440</v>
      </c>
      <c r="B206">
        <v>39.372993000000001</v>
      </c>
      <c r="C206">
        <f t="shared" si="3"/>
        <v>3.3756369921136016E-2</v>
      </c>
    </row>
    <row r="207" spans="1:3" x14ac:dyDescent="0.35">
      <c r="A207" s="1">
        <v>42439</v>
      </c>
      <c r="B207">
        <v>38.066085999999999</v>
      </c>
      <c r="C207">
        <f t="shared" si="3"/>
        <v>-6.3849071625386097E-3</v>
      </c>
    </row>
    <row r="208" spans="1:3" x14ac:dyDescent="0.35">
      <c r="A208" s="1">
        <v>42438</v>
      </c>
      <c r="B208">
        <v>38.309911999999997</v>
      </c>
      <c r="C208">
        <f t="shared" si="3"/>
        <v>2.8043526018163042E-3</v>
      </c>
    </row>
    <row r="209" spans="1:3" x14ac:dyDescent="0.35">
      <c r="A209" s="1">
        <v>42437</v>
      </c>
      <c r="B209">
        <v>38.202627999999997</v>
      </c>
      <c r="C209">
        <f t="shared" si="3"/>
        <v>-2.5531632922222046E-4</v>
      </c>
    </row>
    <row r="210" spans="1:3" x14ac:dyDescent="0.35">
      <c r="A210" s="1">
        <v>42436</v>
      </c>
      <c r="B210">
        <v>38.212383000000003</v>
      </c>
      <c r="C210">
        <f t="shared" si="3"/>
        <v>0</v>
      </c>
    </row>
    <row r="211" spans="1:3" x14ac:dyDescent="0.35">
      <c r="A211" s="1">
        <v>42433</v>
      </c>
      <c r="B211">
        <v>38.212383000000003</v>
      </c>
      <c r="C211">
        <f t="shared" si="3"/>
        <v>9.2308298813839392E-3</v>
      </c>
    </row>
    <row r="212" spans="1:3" x14ac:dyDescent="0.35">
      <c r="A212" s="1">
        <v>42432</v>
      </c>
      <c r="B212">
        <v>37.861274000000002</v>
      </c>
      <c r="C212">
        <f t="shared" si="3"/>
        <v>-1.3306242658973689E-2</v>
      </c>
    </row>
    <row r="213" spans="1:3" x14ac:dyDescent="0.35">
      <c r="A213" s="1">
        <v>42431</v>
      </c>
      <c r="B213">
        <v>38.368431999999999</v>
      </c>
      <c r="C213">
        <f t="shared" si="3"/>
        <v>2.541995859953327E-4</v>
      </c>
    </row>
    <row r="214" spans="1:3" x14ac:dyDescent="0.35">
      <c r="A214" s="1">
        <v>42430</v>
      </c>
      <c r="B214">
        <v>38.35868</v>
      </c>
      <c r="C214">
        <f t="shared" si="3"/>
        <v>1.5114929386796977E-2</v>
      </c>
    </row>
    <row r="215" spans="1:3" x14ac:dyDescent="0.35">
      <c r="A215" s="1">
        <v>42429</v>
      </c>
      <c r="B215">
        <v>37.783251</v>
      </c>
      <c r="C215">
        <f t="shared" si="3"/>
        <v>-1.9934199403836322E-2</v>
      </c>
    </row>
    <row r="216" spans="1:3" x14ac:dyDescent="0.35">
      <c r="A216" s="1">
        <v>42426</v>
      </c>
      <c r="B216">
        <v>38.543987000000001</v>
      </c>
      <c r="C216">
        <f t="shared" si="3"/>
        <v>-2.7795507613209212E-3</v>
      </c>
    </row>
    <row r="217" spans="1:3" x14ac:dyDescent="0.35">
      <c r="A217" s="1">
        <v>42425</v>
      </c>
      <c r="B217">
        <v>38.651271000000001</v>
      </c>
      <c r="C217">
        <f t="shared" si="3"/>
        <v>1.0909675256139461E-2</v>
      </c>
    </row>
    <row r="218" spans="1:3" x14ac:dyDescent="0.35">
      <c r="A218" s="1">
        <v>42424</v>
      </c>
      <c r="B218">
        <v>38.23189</v>
      </c>
      <c r="C218">
        <f t="shared" si="3"/>
        <v>2.0879772872093617E-2</v>
      </c>
    </row>
    <row r="219" spans="1:3" x14ac:dyDescent="0.35">
      <c r="A219" s="1">
        <v>42423</v>
      </c>
      <c r="B219">
        <v>37.441893</v>
      </c>
      <c r="C219">
        <f t="shared" si="3"/>
        <v>-1.9858821028334906E-2</v>
      </c>
    </row>
    <row r="220" spans="1:3" x14ac:dyDescent="0.35">
      <c r="A220" s="1">
        <v>42422</v>
      </c>
      <c r="B220">
        <v>38.192877000000003</v>
      </c>
      <c r="C220">
        <f t="shared" si="3"/>
        <v>1.6218683630590706E-2</v>
      </c>
    </row>
    <row r="221" spans="1:3" x14ac:dyDescent="0.35">
      <c r="A221" s="1">
        <v>42419</v>
      </c>
      <c r="B221">
        <v>37.578434999999999</v>
      </c>
      <c r="C221">
        <f t="shared" si="3"/>
        <v>5.7261539067360277E-3</v>
      </c>
    </row>
    <row r="222" spans="1:3" x14ac:dyDescent="0.35">
      <c r="A222" s="1">
        <v>42418</v>
      </c>
      <c r="B222">
        <v>37.363869999999999</v>
      </c>
      <c r="C222">
        <f t="shared" si="3"/>
        <v>-3.6477248630023759E-3</v>
      </c>
    </row>
    <row r="223" spans="1:3" x14ac:dyDescent="0.35">
      <c r="A223" s="1">
        <v>42417</v>
      </c>
      <c r="B223">
        <v>37.500411999999997</v>
      </c>
      <c r="C223">
        <f t="shared" si="3"/>
        <v>1.2035687745287406E-2</v>
      </c>
    </row>
    <row r="224" spans="1:3" x14ac:dyDescent="0.35">
      <c r="A224" s="1">
        <v>42416</v>
      </c>
      <c r="B224">
        <v>37.051774000000002</v>
      </c>
      <c r="C224">
        <f t="shared" si="3"/>
        <v>2.2897730077635053E-2</v>
      </c>
    </row>
    <row r="225" spans="1:3" x14ac:dyDescent="0.35">
      <c r="A225" s="1">
        <v>42412</v>
      </c>
      <c r="B225">
        <v>36.213011999999999</v>
      </c>
      <c r="C225">
        <f t="shared" si="3"/>
        <v>2.1506216026592032E-2</v>
      </c>
    </row>
    <row r="226" spans="1:3" x14ac:dyDescent="0.35">
      <c r="A226" s="1">
        <v>42411</v>
      </c>
      <c r="B226">
        <v>35.442521999999997</v>
      </c>
      <c r="C226">
        <f t="shared" si="3"/>
        <v>-2.3658455338633453E-2</v>
      </c>
    </row>
    <row r="227" spans="1:3" x14ac:dyDescent="0.35">
      <c r="A227" s="1">
        <v>42410</v>
      </c>
      <c r="B227">
        <v>36.291035000000001</v>
      </c>
      <c r="C227">
        <f t="shared" si="3"/>
        <v>5.6596106343211753E-3</v>
      </c>
    </row>
    <row r="228" spans="1:3" x14ac:dyDescent="0.35">
      <c r="A228" s="1">
        <v>42409</v>
      </c>
      <c r="B228">
        <v>36.086221999999999</v>
      </c>
      <c r="C228">
        <f t="shared" si="3"/>
        <v>-1.2355742856389325E-2</v>
      </c>
    </row>
    <row r="229" spans="1:3" x14ac:dyDescent="0.35">
      <c r="A229" s="1">
        <v>42408</v>
      </c>
      <c r="B229">
        <v>36.534860000000002</v>
      </c>
      <c r="C229">
        <f t="shared" si="3"/>
        <v>1.3356167851064078E-3</v>
      </c>
    </row>
    <row r="230" spans="1:3" x14ac:dyDescent="0.35">
      <c r="A230" s="1">
        <v>42405</v>
      </c>
      <c r="B230">
        <v>36.486096000000003</v>
      </c>
      <c r="C230">
        <f t="shared" si="3"/>
        <v>-1.5911208401527616E-2</v>
      </c>
    </row>
    <row r="231" spans="1:3" x14ac:dyDescent="0.35">
      <c r="A231" s="1">
        <v>42404</v>
      </c>
      <c r="B231">
        <v>37.071277000000002</v>
      </c>
      <c r="C231">
        <f t="shared" si="3"/>
        <v>-2.6310711528281292E-4</v>
      </c>
    </row>
    <row r="232" spans="1:3" x14ac:dyDescent="0.35">
      <c r="A232" s="1">
        <v>42403</v>
      </c>
      <c r="B232">
        <v>37.081032</v>
      </c>
      <c r="C232">
        <f t="shared" si="3"/>
        <v>3.6890561839338048E-3</v>
      </c>
    </row>
    <row r="233" spans="1:3" x14ac:dyDescent="0.35">
      <c r="A233" s="1">
        <v>42402</v>
      </c>
      <c r="B233">
        <v>36.944490000000002</v>
      </c>
      <c r="C233">
        <f t="shared" si="3"/>
        <v>-1.493540374104268E-2</v>
      </c>
    </row>
    <row r="234" spans="1:3" x14ac:dyDescent="0.35">
      <c r="A234" s="1">
        <v>42401</v>
      </c>
      <c r="B234">
        <v>37.500411999999997</v>
      </c>
      <c r="C234">
        <f t="shared" si="3"/>
        <v>1.5727770739546676E-2</v>
      </c>
    </row>
    <row r="235" spans="1:3" x14ac:dyDescent="0.35">
      <c r="A235" s="1">
        <v>42398</v>
      </c>
      <c r="B235">
        <v>36.915227999999999</v>
      </c>
      <c r="C235">
        <f t="shared" si="3"/>
        <v>3.0581762694353438E-2</v>
      </c>
    </row>
    <row r="236" spans="1:3" x14ac:dyDescent="0.35">
      <c r="A236" s="1">
        <v>42397</v>
      </c>
      <c r="B236">
        <v>35.803382999999997</v>
      </c>
      <c r="C236">
        <f t="shared" si="3"/>
        <v>-9.7511804678965627E-2</v>
      </c>
    </row>
    <row r="237" spans="1:3" x14ac:dyDescent="0.35">
      <c r="A237" s="1">
        <v>42396</v>
      </c>
      <c r="B237">
        <v>39.470525000000002</v>
      </c>
      <c r="C237">
        <f t="shared" si="3"/>
        <v>7.6895083602077788E-3</v>
      </c>
    </row>
    <row r="238" spans="1:3" x14ac:dyDescent="0.35">
      <c r="A238" s="1">
        <v>42395</v>
      </c>
      <c r="B238">
        <v>39.16818</v>
      </c>
      <c r="C238">
        <f t="shared" si="3"/>
        <v>1.2528361510252757E-2</v>
      </c>
    </row>
    <row r="239" spans="1:3" x14ac:dyDescent="0.35">
      <c r="A239" s="1">
        <v>42394</v>
      </c>
      <c r="B239">
        <v>38.680528000000002</v>
      </c>
      <c r="C239">
        <f t="shared" si="3"/>
        <v>-9.2860444619793162E-3</v>
      </c>
    </row>
    <row r="240" spans="1:3" x14ac:dyDescent="0.35">
      <c r="A240" s="1">
        <v>42391</v>
      </c>
      <c r="B240">
        <v>39.04139</v>
      </c>
      <c r="C240">
        <f t="shared" si="3"/>
        <v>1.3834937665259939E-2</v>
      </c>
    </row>
    <row r="241" spans="1:3" x14ac:dyDescent="0.35">
      <c r="A241" s="1">
        <v>42390</v>
      </c>
      <c r="B241">
        <v>38.504973999999997</v>
      </c>
      <c r="C241">
        <f t="shared" si="3"/>
        <v>-1.2084724318981374E-2</v>
      </c>
    </row>
    <row r="242" spans="1:3" x14ac:dyDescent="0.35">
      <c r="A242" s="1">
        <v>42389</v>
      </c>
      <c r="B242">
        <v>38.973118999999997</v>
      </c>
      <c r="C242">
        <f t="shared" si="3"/>
        <v>-1.1693141518068715E-2</v>
      </c>
    </row>
    <row r="243" spans="1:3" x14ac:dyDescent="0.35">
      <c r="A243" s="1">
        <v>42388</v>
      </c>
      <c r="B243">
        <v>39.431511999999998</v>
      </c>
      <c r="C243">
        <f t="shared" si="3"/>
        <v>-2.7170735107655522E-3</v>
      </c>
    </row>
    <row r="244" spans="1:3" x14ac:dyDescent="0.35">
      <c r="A244" s="1">
        <v>42384</v>
      </c>
      <c r="B244">
        <v>39.538795999999998</v>
      </c>
      <c r="C244">
        <f t="shared" si="3"/>
        <v>-1.3718934301137419E-2</v>
      </c>
    </row>
    <row r="245" spans="1:3" x14ac:dyDescent="0.35">
      <c r="A245" s="1">
        <v>42383</v>
      </c>
      <c r="B245">
        <v>40.084963999999999</v>
      </c>
      <c r="C245">
        <f t="shared" si="3"/>
        <v>2.0153061963368399E-2</v>
      </c>
    </row>
    <row r="246" spans="1:3" x14ac:dyDescent="0.35">
      <c r="A246" s="1">
        <v>42382</v>
      </c>
      <c r="B246">
        <v>39.285215000000001</v>
      </c>
      <c r="C246">
        <f t="shared" si="3"/>
        <v>-2.2583213589285941E-2</v>
      </c>
    </row>
    <row r="247" spans="1:3" x14ac:dyDescent="0.35">
      <c r="A247" s="1">
        <v>42381</v>
      </c>
      <c r="B247">
        <v>40.182495000000003</v>
      </c>
      <c r="C247">
        <f t="shared" si="3"/>
        <v>1.776417154458481E-2</v>
      </c>
    </row>
    <row r="248" spans="1:3" x14ac:dyDescent="0.35">
      <c r="A248" s="1">
        <v>42380</v>
      </c>
      <c r="B248">
        <v>39.474989000000001</v>
      </c>
      <c r="C248">
        <f t="shared" si="3"/>
        <v>1.4742214366276244E-3</v>
      </c>
    </row>
    <row r="249" spans="1:3" x14ac:dyDescent="0.35">
      <c r="A249" s="1">
        <v>42377</v>
      </c>
      <c r="B249">
        <v>39.416837000000001</v>
      </c>
      <c r="C249">
        <f t="shared" si="3"/>
        <v>-2.1166154997250077E-2</v>
      </c>
    </row>
    <row r="250" spans="1:3" x14ac:dyDescent="0.35">
      <c r="A250" s="1">
        <v>42376</v>
      </c>
      <c r="B250">
        <v>40.260032000000002</v>
      </c>
      <c r="C250">
        <f t="shared" si="3"/>
        <v>-2.4258030495623539E-2</v>
      </c>
    </row>
    <row r="251" spans="1:3" x14ac:dyDescent="0.35">
      <c r="A251" s="1">
        <v>42375</v>
      </c>
      <c r="B251">
        <v>41.248603000000003</v>
      </c>
      <c r="C251">
        <f t="shared" si="3"/>
        <v>-8.423016086221707E-3</v>
      </c>
    </row>
    <row r="252" spans="1:3" x14ac:dyDescent="0.35">
      <c r="A252" s="1">
        <v>42374</v>
      </c>
      <c r="B252">
        <v>41.597507999999998</v>
      </c>
      <c r="C252">
        <f t="shared" si="3"/>
        <v>-2.330156560575318E-4</v>
      </c>
    </row>
    <row r="253" spans="1:3" x14ac:dyDescent="0.35">
      <c r="A253" s="1">
        <v>42373</v>
      </c>
      <c r="B253">
        <v>41.607202000000001</v>
      </c>
      <c r="C253">
        <f t="shared" si="3"/>
        <v>-4.508959455588217E-2</v>
      </c>
    </row>
    <row r="254" spans="1:3" x14ac:dyDescent="0.35">
      <c r="A254" s="1">
        <v>42369</v>
      </c>
      <c r="B254">
        <v>43.526192000000002</v>
      </c>
      <c r="C254">
        <f t="shared" si="3"/>
        <v>-7.984089147015332E-3</v>
      </c>
    </row>
    <row r="255" spans="1:3" x14ac:dyDescent="0.35">
      <c r="A255" s="1">
        <v>42368</v>
      </c>
      <c r="B255">
        <v>43.875100000000003</v>
      </c>
      <c r="C255">
        <f t="shared" si="3"/>
        <v>-1.2076095202992082E-2</v>
      </c>
    </row>
    <row r="256" spans="1:3" x14ac:dyDescent="0.35">
      <c r="A256" s="1">
        <v>42367</v>
      </c>
      <c r="B256">
        <v>44.408152000000001</v>
      </c>
      <c r="C256">
        <f t="shared" si="3"/>
        <v>1.7391770366030335E-2</v>
      </c>
    </row>
    <row r="257" spans="1:3" x14ac:dyDescent="0.35">
      <c r="A257" s="1">
        <v>42366</v>
      </c>
      <c r="B257">
        <v>43.642493000000002</v>
      </c>
      <c r="C257">
        <f t="shared" si="3"/>
        <v>-1.5533100511445031E-3</v>
      </c>
    </row>
    <row r="258" spans="1:3" x14ac:dyDescent="0.35">
      <c r="A258" s="1">
        <v>42362</v>
      </c>
      <c r="B258">
        <v>43.710335999999998</v>
      </c>
      <c r="C258">
        <f t="shared" si="3"/>
        <v>0</v>
      </c>
    </row>
    <row r="259" spans="1:3" x14ac:dyDescent="0.35">
      <c r="A259" s="1">
        <v>42361</v>
      </c>
      <c r="B259">
        <v>43.710335999999998</v>
      </c>
      <c r="C259">
        <f t="shared" ref="C259:C322" si="4">LN(B259/B260)</f>
        <v>1.3842574027886891E-2</v>
      </c>
    </row>
    <row r="260" spans="1:3" x14ac:dyDescent="0.35">
      <c r="A260" s="1">
        <v>42360</v>
      </c>
      <c r="B260">
        <v>43.109440999999997</v>
      </c>
      <c r="C260">
        <f t="shared" si="4"/>
        <v>9.9413073484342068E-3</v>
      </c>
    </row>
    <row r="261" spans="1:3" x14ac:dyDescent="0.35">
      <c r="A261" s="1">
        <v>42359</v>
      </c>
      <c r="B261">
        <v>42.683</v>
      </c>
      <c r="C261">
        <f t="shared" si="4"/>
        <v>7.7502188455637741E-3</v>
      </c>
    </row>
    <row r="262" spans="1:3" x14ac:dyDescent="0.35">
      <c r="A262" s="1">
        <v>42356</v>
      </c>
      <c r="B262">
        <v>42.353476000000001</v>
      </c>
      <c r="C262">
        <f t="shared" si="4"/>
        <v>-3.5075495556388926E-2</v>
      </c>
    </row>
    <row r="263" spans="1:3" x14ac:dyDescent="0.35">
      <c r="A263" s="1">
        <v>42355</v>
      </c>
      <c r="B263">
        <v>43.865406</v>
      </c>
      <c r="C263">
        <f t="shared" si="4"/>
        <v>-1.7304127614731473E-2</v>
      </c>
    </row>
    <row r="264" spans="1:3" x14ac:dyDescent="0.35">
      <c r="A264" s="1">
        <v>42354</v>
      </c>
      <c r="B264">
        <v>44.631064000000002</v>
      </c>
      <c r="C264">
        <f t="shared" si="4"/>
        <v>1.0039344792236516E-2</v>
      </c>
    </row>
    <row r="265" spans="1:3" x14ac:dyDescent="0.35">
      <c r="A265" s="1">
        <v>42353</v>
      </c>
      <c r="B265">
        <v>44.185239000000003</v>
      </c>
      <c r="C265">
        <f t="shared" si="4"/>
        <v>1.7257044179186016E-2</v>
      </c>
    </row>
    <row r="266" spans="1:3" x14ac:dyDescent="0.35">
      <c r="A266" s="1">
        <v>42352</v>
      </c>
      <c r="B266">
        <v>43.429273999999999</v>
      </c>
      <c r="C266">
        <f t="shared" si="4"/>
        <v>1.0093185028357533E-2</v>
      </c>
    </row>
    <row r="267" spans="1:3" x14ac:dyDescent="0.35">
      <c r="A267" s="1">
        <v>42349</v>
      </c>
      <c r="B267">
        <v>42.993138999999999</v>
      </c>
      <c r="C267">
        <f t="shared" si="4"/>
        <v>-2.1189625144234552E-2</v>
      </c>
    </row>
    <row r="268" spans="1:3" x14ac:dyDescent="0.35">
      <c r="A268" s="1">
        <v>42348</v>
      </c>
      <c r="B268">
        <v>43.913868000000001</v>
      </c>
      <c r="C268">
        <f t="shared" si="4"/>
        <v>7.7546107221951061E-3</v>
      </c>
    </row>
    <row r="269" spans="1:3" x14ac:dyDescent="0.35">
      <c r="A269" s="1">
        <v>42347</v>
      </c>
      <c r="B269">
        <v>43.574649999999998</v>
      </c>
      <c r="C269">
        <f t="shared" si="4"/>
        <v>-1.3037432560089515E-2</v>
      </c>
    </row>
    <row r="270" spans="1:3" x14ac:dyDescent="0.35">
      <c r="A270" s="1">
        <v>42346</v>
      </c>
      <c r="B270">
        <v>44.146470999999998</v>
      </c>
      <c r="C270">
        <f t="shared" si="4"/>
        <v>-2.195630952386691E-4</v>
      </c>
    </row>
    <row r="271" spans="1:3" x14ac:dyDescent="0.35">
      <c r="A271" s="1">
        <v>42345</v>
      </c>
      <c r="B271">
        <v>44.156165000000001</v>
      </c>
      <c r="C271">
        <f t="shared" si="4"/>
        <v>5.72315961265462E-3</v>
      </c>
    </row>
    <row r="272" spans="1:3" x14ac:dyDescent="0.35">
      <c r="A272" s="1">
        <v>42342</v>
      </c>
      <c r="B272">
        <v>43.904173999999998</v>
      </c>
      <c r="C272">
        <f t="shared" si="4"/>
        <v>2.5714055809674327E-2</v>
      </c>
    </row>
    <row r="273" spans="1:3" x14ac:dyDescent="0.35">
      <c r="A273" s="1">
        <v>42341</v>
      </c>
      <c r="B273">
        <v>42.789611000000001</v>
      </c>
      <c r="C273">
        <f t="shared" si="4"/>
        <v>-2.3946535009023936E-2</v>
      </c>
    </row>
    <row r="274" spans="1:3" x14ac:dyDescent="0.35">
      <c r="A274" s="1">
        <v>42340</v>
      </c>
      <c r="B274">
        <v>43.826641000000002</v>
      </c>
      <c r="C274">
        <f t="shared" si="4"/>
        <v>-5.2933083193178057E-3</v>
      </c>
    </row>
    <row r="275" spans="1:3" x14ac:dyDescent="0.35">
      <c r="A275" s="1">
        <v>42339</v>
      </c>
      <c r="B275">
        <v>44.059244</v>
      </c>
      <c r="C275">
        <f t="shared" si="4"/>
        <v>1.1949711170024328E-2</v>
      </c>
    </row>
    <row r="276" spans="1:3" x14ac:dyDescent="0.35">
      <c r="A276" s="1">
        <v>42338</v>
      </c>
      <c r="B276">
        <v>43.535882000000001</v>
      </c>
      <c r="C276">
        <f t="shared" si="4"/>
        <v>-1.1069394953218738E-2</v>
      </c>
    </row>
    <row r="277" spans="1:3" x14ac:dyDescent="0.35">
      <c r="A277" s="1">
        <v>42335</v>
      </c>
      <c r="B277">
        <v>44.020474999999998</v>
      </c>
      <c r="C277">
        <f t="shared" si="4"/>
        <v>2.2014907066278587E-4</v>
      </c>
    </row>
    <row r="278" spans="1:3" x14ac:dyDescent="0.35">
      <c r="A278" s="1">
        <v>42333</v>
      </c>
      <c r="B278">
        <v>44.010784999999998</v>
      </c>
      <c r="C278">
        <f t="shared" si="4"/>
        <v>-8.8050995363069527E-4</v>
      </c>
    </row>
    <row r="279" spans="1:3" x14ac:dyDescent="0.35">
      <c r="A279" s="1">
        <v>42332</v>
      </c>
      <c r="B279">
        <v>44.049554000000001</v>
      </c>
      <c r="C279">
        <f t="shared" si="4"/>
        <v>2.2009455163679605E-4</v>
      </c>
    </row>
    <row r="280" spans="1:3" x14ac:dyDescent="0.35">
      <c r="A280" s="1">
        <v>42331</v>
      </c>
      <c r="B280">
        <v>44.039859999999997</v>
      </c>
      <c r="C280">
        <f t="shared" si="4"/>
        <v>-1.2465975758348173E-2</v>
      </c>
    </row>
    <row r="281" spans="1:3" x14ac:dyDescent="0.35">
      <c r="A281" s="1">
        <v>42328</v>
      </c>
      <c r="B281">
        <v>44.592295999999997</v>
      </c>
      <c r="C281">
        <f t="shared" si="4"/>
        <v>6.1041955196658977E-3</v>
      </c>
    </row>
    <row r="282" spans="1:3" x14ac:dyDescent="0.35">
      <c r="A282" s="1">
        <v>42327</v>
      </c>
      <c r="B282">
        <v>44.320925000000003</v>
      </c>
      <c r="C282">
        <f t="shared" si="4"/>
        <v>-1.5295513022846176E-3</v>
      </c>
    </row>
    <row r="283" spans="1:3" x14ac:dyDescent="0.35">
      <c r="A283" s="1">
        <v>42326</v>
      </c>
      <c r="B283">
        <v>44.388767999999999</v>
      </c>
      <c r="C283">
        <f t="shared" si="4"/>
        <v>2.2745803046687042E-2</v>
      </c>
    </row>
    <row r="284" spans="1:3" x14ac:dyDescent="0.35">
      <c r="A284" s="1">
        <v>42325</v>
      </c>
      <c r="B284">
        <v>43.390506000000002</v>
      </c>
      <c r="C284">
        <f t="shared" si="4"/>
        <v>-2.4539986207683059E-3</v>
      </c>
    </row>
    <row r="285" spans="1:3" x14ac:dyDescent="0.35">
      <c r="A285" s="1">
        <v>42324</v>
      </c>
      <c r="B285">
        <v>43.497117000000003</v>
      </c>
      <c r="C285">
        <f t="shared" si="4"/>
        <v>2.0712175546256685E-2</v>
      </c>
    </row>
    <row r="286" spans="1:3" x14ac:dyDescent="0.35">
      <c r="A286" s="1">
        <v>42321</v>
      </c>
      <c r="B286">
        <v>42.605463</v>
      </c>
      <c r="C286">
        <f t="shared" si="4"/>
        <v>-5.2183890707744335E-3</v>
      </c>
    </row>
    <row r="287" spans="1:3" x14ac:dyDescent="0.35">
      <c r="A287" s="1">
        <v>42320</v>
      </c>
      <c r="B287">
        <v>42.828375999999999</v>
      </c>
      <c r="C287">
        <f t="shared" si="4"/>
        <v>-1.9718326506820393E-2</v>
      </c>
    </row>
    <row r="288" spans="1:3" x14ac:dyDescent="0.35">
      <c r="A288" s="1">
        <v>42319</v>
      </c>
      <c r="B288">
        <v>43.681260999999999</v>
      </c>
      <c r="C288">
        <f t="shared" si="4"/>
        <v>-1.519348614010811E-2</v>
      </c>
    </row>
    <row r="289" spans="1:3" x14ac:dyDescent="0.35">
      <c r="A289" s="1">
        <v>42318</v>
      </c>
      <c r="B289">
        <v>44.349998999999997</v>
      </c>
      <c r="C289">
        <f t="shared" si="4"/>
        <v>1.5637344713594275E-2</v>
      </c>
    </row>
    <row r="290" spans="1:3" x14ac:dyDescent="0.35">
      <c r="A290" s="1">
        <v>42317</v>
      </c>
      <c r="B290">
        <v>43.661876999999997</v>
      </c>
      <c r="C290">
        <f t="shared" si="4"/>
        <v>-1.2792467548359065E-2</v>
      </c>
    </row>
    <row r="291" spans="1:3" x14ac:dyDescent="0.35">
      <c r="A291" s="1">
        <v>42314</v>
      </c>
      <c r="B291">
        <v>44.224007999999998</v>
      </c>
      <c r="C291">
        <f t="shared" si="4"/>
        <v>9.9109021423259679E-3</v>
      </c>
    </row>
    <row r="292" spans="1:3" x14ac:dyDescent="0.35">
      <c r="A292" s="1">
        <v>42313</v>
      </c>
      <c r="B292">
        <v>43.787872999999998</v>
      </c>
      <c r="C292">
        <f t="shared" si="4"/>
        <v>0</v>
      </c>
    </row>
    <row r="293" spans="1:3" x14ac:dyDescent="0.35">
      <c r="A293" s="1">
        <v>42312</v>
      </c>
      <c r="B293">
        <v>43.787872999999998</v>
      </c>
      <c r="C293">
        <f t="shared" si="4"/>
        <v>-7.2775088294864017E-3</v>
      </c>
    </row>
    <row r="294" spans="1:3" x14ac:dyDescent="0.35">
      <c r="A294" s="1">
        <v>42311</v>
      </c>
      <c r="B294">
        <v>44.107702000000003</v>
      </c>
      <c r="C294">
        <f t="shared" si="4"/>
        <v>1.7593576772292753E-3</v>
      </c>
    </row>
    <row r="295" spans="1:3" x14ac:dyDescent="0.35">
      <c r="A295" s="1">
        <v>42310</v>
      </c>
      <c r="B295">
        <v>44.030169000000001</v>
      </c>
      <c r="C295">
        <f t="shared" si="4"/>
        <v>1.3964566610776163E-2</v>
      </c>
    </row>
    <row r="296" spans="1:3" x14ac:dyDescent="0.35">
      <c r="A296" s="1">
        <v>42307</v>
      </c>
      <c r="B296">
        <v>43.419580000000003</v>
      </c>
      <c r="C296">
        <f t="shared" si="4"/>
        <v>-9.7735733246564222E-3</v>
      </c>
    </row>
    <row r="297" spans="1:3" x14ac:dyDescent="0.35">
      <c r="A297" s="1">
        <v>42306</v>
      </c>
      <c r="B297">
        <v>43.846024999999997</v>
      </c>
      <c r="C297">
        <f t="shared" si="4"/>
        <v>1.0666841239341585E-2</v>
      </c>
    </row>
    <row r="298" spans="1:3" x14ac:dyDescent="0.35">
      <c r="A298" s="1">
        <v>42305</v>
      </c>
      <c r="B298">
        <v>43.380811999999999</v>
      </c>
      <c r="C298">
        <f t="shared" si="4"/>
        <v>1.9856186971845297E-2</v>
      </c>
    </row>
    <row r="299" spans="1:3" x14ac:dyDescent="0.35">
      <c r="A299" s="1">
        <v>42304</v>
      </c>
      <c r="B299">
        <v>42.527929999999998</v>
      </c>
      <c r="C299">
        <f t="shared" si="4"/>
        <v>6.1721649723418459E-3</v>
      </c>
    </row>
    <row r="300" spans="1:3" x14ac:dyDescent="0.35">
      <c r="A300" s="1">
        <v>42303</v>
      </c>
      <c r="B300">
        <v>42.266249000000002</v>
      </c>
      <c r="C300">
        <f t="shared" si="4"/>
        <v>2.293818847398483E-4</v>
      </c>
    </row>
    <row r="301" spans="1:3" x14ac:dyDescent="0.35">
      <c r="A301" s="1">
        <v>42300</v>
      </c>
      <c r="B301">
        <v>42.256554999999999</v>
      </c>
      <c r="C301">
        <f t="shared" si="4"/>
        <v>2.296171839498499E-3</v>
      </c>
    </row>
    <row r="302" spans="1:3" x14ac:dyDescent="0.35">
      <c r="A302" s="1">
        <v>42299</v>
      </c>
      <c r="B302">
        <v>42.159638000000001</v>
      </c>
      <c r="C302">
        <f t="shared" si="4"/>
        <v>3.0340687600186485E-2</v>
      </c>
    </row>
    <row r="303" spans="1:3" x14ac:dyDescent="0.35">
      <c r="A303" s="1">
        <v>42298</v>
      </c>
      <c r="B303">
        <v>40.899695999999999</v>
      </c>
      <c r="C303">
        <f t="shared" si="4"/>
        <v>1.0960317659030704E-2</v>
      </c>
    </row>
    <row r="304" spans="1:3" x14ac:dyDescent="0.35">
      <c r="A304" s="1">
        <v>42297</v>
      </c>
      <c r="B304">
        <v>40.453870000000002</v>
      </c>
      <c r="C304">
        <f t="shared" si="4"/>
        <v>-9.774789766017835E-3</v>
      </c>
    </row>
    <row r="305" spans="1:3" x14ac:dyDescent="0.35">
      <c r="A305" s="1">
        <v>42296</v>
      </c>
      <c r="B305">
        <v>40.851236999999998</v>
      </c>
      <c r="C305">
        <f t="shared" si="4"/>
        <v>-1.659355571947308E-3</v>
      </c>
    </row>
    <row r="306" spans="1:3" x14ac:dyDescent="0.35">
      <c r="A306" s="1">
        <v>42293</v>
      </c>
      <c r="B306">
        <v>40.919080000000001</v>
      </c>
      <c r="C306">
        <f t="shared" si="4"/>
        <v>8.3245242353399748E-3</v>
      </c>
    </row>
    <row r="307" spans="1:3" x14ac:dyDescent="0.35">
      <c r="A307" s="1">
        <v>42292</v>
      </c>
      <c r="B307">
        <v>40.579861999999999</v>
      </c>
      <c r="C307">
        <f t="shared" si="4"/>
        <v>2.7850154236765675E-2</v>
      </c>
    </row>
    <row r="308" spans="1:3" x14ac:dyDescent="0.35">
      <c r="A308" s="1">
        <v>42291</v>
      </c>
      <c r="B308">
        <v>39.465299000000002</v>
      </c>
      <c r="C308">
        <f t="shared" si="4"/>
        <v>-4.8995077855018554E-3</v>
      </c>
    </row>
    <row r="309" spans="1:3" x14ac:dyDescent="0.35">
      <c r="A309" s="1">
        <v>42290</v>
      </c>
      <c r="B309">
        <v>39.659134000000002</v>
      </c>
      <c r="C309">
        <f t="shared" si="4"/>
        <v>-9.9697201530493124E-3</v>
      </c>
    </row>
    <row r="310" spans="1:3" x14ac:dyDescent="0.35">
      <c r="A310" s="1">
        <v>42289</v>
      </c>
      <c r="B310">
        <v>40.056502000000002</v>
      </c>
      <c r="C310">
        <f t="shared" si="4"/>
        <v>-7.6683741197544116E-3</v>
      </c>
    </row>
    <row r="311" spans="1:3" x14ac:dyDescent="0.35">
      <c r="A311" s="1">
        <v>42286</v>
      </c>
      <c r="B311">
        <v>40.364851000000002</v>
      </c>
      <c r="C311">
        <f t="shared" si="4"/>
        <v>1.7580227815132864E-2</v>
      </c>
    </row>
    <row r="312" spans="1:3" x14ac:dyDescent="0.35">
      <c r="A312" s="1">
        <v>42285</v>
      </c>
      <c r="B312">
        <v>39.661428999999998</v>
      </c>
      <c r="C312">
        <f t="shared" si="4"/>
        <v>1.2960161839812226E-2</v>
      </c>
    </row>
    <row r="313" spans="1:3" x14ac:dyDescent="0.35">
      <c r="A313" s="1">
        <v>42284</v>
      </c>
      <c r="B313">
        <v>39.150727000000003</v>
      </c>
      <c r="C313">
        <f t="shared" si="4"/>
        <v>1.8381101595740679E-2</v>
      </c>
    </row>
    <row r="314" spans="1:3" x14ac:dyDescent="0.35">
      <c r="A314" s="1">
        <v>42283</v>
      </c>
      <c r="B314">
        <v>38.437666999999998</v>
      </c>
      <c r="C314">
        <f t="shared" si="4"/>
        <v>-3.6913656701336457E-2</v>
      </c>
    </row>
    <row r="315" spans="1:3" x14ac:dyDescent="0.35">
      <c r="A315" s="1">
        <v>42282</v>
      </c>
      <c r="B315">
        <v>39.883054999999999</v>
      </c>
      <c r="C315">
        <f t="shared" si="4"/>
        <v>2.4161047856918391E-4</v>
      </c>
    </row>
    <row r="316" spans="1:3" x14ac:dyDescent="0.35">
      <c r="A316" s="1">
        <v>42279</v>
      </c>
      <c r="B316">
        <v>39.873420000000003</v>
      </c>
      <c r="C316">
        <f t="shared" si="4"/>
        <v>1.5096520336066416E-2</v>
      </c>
    </row>
    <row r="317" spans="1:3" x14ac:dyDescent="0.35">
      <c r="A317" s="1">
        <v>42278</v>
      </c>
      <c r="B317">
        <v>39.275990999999998</v>
      </c>
      <c r="C317">
        <f t="shared" si="4"/>
        <v>1.3336761326452687E-2</v>
      </c>
    </row>
    <row r="318" spans="1:3" x14ac:dyDescent="0.35">
      <c r="A318" s="1">
        <v>42277</v>
      </c>
      <c r="B318">
        <v>38.755654</v>
      </c>
      <c r="C318">
        <f t="shared" si="4"/>
        <v>1.8063740043038796E-2</v>
      </c>
    </row>
    <row r="319" spans="1:3" x14ac:dyDescent="0.35">
      <c r="A319" s="1">
        <v>42276</v>
      </c>
      <c r="B319">
        <v>38.061866999999999</v>
      </c>
      <c r="C319">
        <f t="shared" si="4"/>
        <v>1.1201712167752868E-2</v>
      </c>
    </row>
    <row r="320" spans="1:3" x14ac:dyDescent="0.35">
      <c r="A320" s="1">
        <v>42275</v>
      </c>
      <c r="B320">
        <v>37.637887999999997</v>
      </c>
      <c r="C320">
        <f t="shared" si="4"/>
        <v>-4.5052641468508355E-2</v>
      </c>
    </row>
    <row r="321" spans="1:3" x14ac:dyDescent="0.35">
      <c r="A321" s="1">
        <v>42272</v>
      </c>
      <c r="B321">
        <v>39.372351999999999</v>
      </c>
      <c r="C321">
        <f t="shared" si="4"/>
        <v>-2.6088388884447079E-2</v>
      </c>
    </row>
    <row r="322" spans="1:3" x14ac:dyDescent="0.35">
      <c r="A322" s="1">
        <v>42271</v>
      </c>
      <c r="B322">
        <v>40.413029000000002</v>
      </c>
      <c r="C322">
        <f t="shared" si="4"/>
        <v>-6.1802496894442687E-3</v>
      </c>
    </row>
    <row r="323" spans="1:3" x14ac:dyDescent="0.35">
      <c r="A323" s="1">
        <v>42270</v>
      </c>
      <c r="B323">
        <v>40.663564999999998</v>
      </c>
      <c r="C323">
        <f t="shared" ref="C323:C386" si="5">LN(B323/B324)</f>
        <v>-6.6131401454016941E-3</v>
      </c>
    </row>
    <row r="324" spans="1:3" x14ac:dyDescent="0.35">
      <c r="A324" s="1">
        <v>42269</v>
      </c>
      <c r="B324">
        <v>40.933369999999996</v>
      </c>
      <c r="C324">
        <f t="shared" si="5"/>
        <v>-1.9119231963493129E-2</v>
      </c>
    </row>
    <row r="325" spans="1:3" x14ac:dyDescent="0.35">
      <c r="A325" s="1">
        <v>42268</v>
      </c>
      <c r="B325">
        <v>41.723514000000002</v>
      </c>
      <c r="C325">
        <f t="shared" si="5"/>
        <v>-6.926786689028956E-4</v>
      </c>
    </row>
    <row r="326" spans="1:3" x14ac:dyDescent="0.35">
      <c r="A326" s="1">
        <v>42265</v>
      </c>
      <c r="B326">
        <v>41.752425000000002</v>
      </c>
      <c r="C326">
        <f t="shared" si="5"/>
        <v>-2.0784112632333689E-2</v>
      </c>
    </row>
    <row r="327" spans="1:3" x14ac:dyDescent="0.35">
      <c r="A327" s="1">
        <v>42264</v>
      </c>
      <c r="B327">
        <v>42.629292999999997</v>
      </c>
      <c r="C327">
        <f t="shared" si="5"/>
        <v>8.6266423033963223E-3</v>
      </c>
    </row>
    <row r="328" spans="1:3" x14ac:dyDescent="0.35">
      <c r="A328" s="1">
        <v>42263</v>
      </c>
      <c r="B328">
        <v>42.263126999999997</v>
      </c>
      <c r="C328">
        <f t="shared" si="5"/>
        <v>1.1406274402802157E-3</v>
      </c>
    </row>
    <row r="329" spans="1:3" x14ac:dyDescent="0.35">
      <c r="A329" s="1">
        <v>42262</v>
      </c>
      <c r="B329">
        <v>42.214948</v>
      </c>
      <c r="C329">
        <f t="shared" si="5"/>
        <v>1.4716349374806047E-2</v>
      </c>
    </row>
    <row r="330" spans="1:3" x14ac:dyDescent="0.35">
      <c r="A330" s="1">
        <v>42261</v>
      </c>
      <c r="B330">
        <v>41.598247000000001</v>
      </c>
      <c r="C330">
        <f t="shared" si="5"/>
        <v>-5.5440443484431811E-3</v>
      </c>
    </row>
    <row r="331" spans="1:3" x14ac:dyDescent="0.35">
      <c r="A331" s="1">
        <v>42258</v>
      </c>
      <c r="B331">
        <v>41.829509999999999</v>
      </c>
      <c r="C331">
        <f t="shared" si="5"/>
        <v>6.7029134221444475E-3</v>
      </c>
    </row>
    <row r="332" spans="1:3" x14ac:dyDescent="0.35">
      <c r="A332" s="1">
        <v>42257</v>
      </c>
      <c r="B332">
        <v>41.550068000000003</v>
      </c>
      <c r="C332">
        <f t="shared" si="5"/>
        <v>-2.5477703640766508E-3</v>
      </c>
    </row>
    <row r="333" spans="1:3" x14ac:dyDescent="0.35">
      <c r="A333" s="1">
        <v>42256</v>
      </c>
      <c r="B333">
        <v>41.656063000000003</v>
      </c>
      <c r="C333">
        <f t="shared" si="5"/>
        <v>-1.8563656510216835E-2</v>
      </c>
    </row>
    <row r="334" spans="1:3" x14ac:dyDescent="0.35">
      <c r="A334" s="1">
        <v>42255</v>
      </c>
      <c r="B334">
        <v>42.436574</v>
      </c>
      <c r="C334">
        <f t="shared" si="5"/>
        <v>2.2271640483816611E-2</v>
      </c>
    </row>
    <row r="335" spans="1:3" x14ac:dyDescent="0.35">
      <c r="A335" s="1">
        <v>42251</v>
      </c>
      <c r="B335">
        <v>41.501888999999998</v>
      </c>
      <c r="C335">
        <f t="shared" si="5"/>
        <v>-2.4539702188360237E-2</v>
      </c>
    </row>
    <row r="336" spans="1:3" x14ac:dyDescent="0.35">
      <c r="A336" s="1">
        <v>42250</v>
      </c>
      <c r="B336">
        <v>42.532932000000002</v>
      </c>
      <c r="C336">
        <f t="shared" si="5"/>
        <v>-2.2629996133471143E-3</v>
      </c>
    </row>
    <row r="337" spans="1:3" x14ac:dyDescent="0.35">
      <c r="A337" s="1">
        <v>42249</v>
      </c>
      <c r="B337">
        <v>42.629292999999997</v>
      </c>
      <c r="C337">
        <f t="shared" si="5"/>
        <v>1.5260555639487455E-2</v>
      </c>
    </row>
    <row r="338" spans="1:3" x14ac:dyDescent="0.35">
      <c r="A338" s="1">
        <v>42248</v>
      </c>
      <c r="B338">
        <v>41.983685000000001</v>
      </c>
      <c r="C338">
        <f t="shared" si="5"/>
        <v>-3.8717428619764988E-2</v>
      </c>
    </row>
    <row r="339" spans="1:3" x14ac:dyDescent="0.35">
      <c r="A339" s="1">
        <v>42247</v>
      </c>
      <c r="B339">
        <v>43.641063000000003</v>
      </c>
      <c r="C339">
        <f t="shared" si="5"/>
        <v>-1.5989830220794997E-2</v>
      </c>
    </row>
    <row r="340" spans="1:3" x14ac:dyDescent="0.35">
      <c r="A340" s="1">
        <v>42244</v>
      </c>
      <c r="B340">
        <v>44.344484999999999</v>
      </c>
      <c r="C340">
        <f t="shared" si="5"/>
        <v>8.2915867987207702E-3</v>
      </c>
    </row>
    <row r="341" spans="1:3" x14ac:dyDescent="0.35">
      <c r="A341" s="1">
        <v>42243</v>
      </c>
      <c r="B341">
        <v>43.978318999999999</v>
      </c>
      <c r="C341">
        <f t="shared" si="5"/>
        <v>3.7049539939642356E-2</v>
      </c>
    </row>
    <row r="342" spans="1:3" x14ac:dyDescent="0.35">
      <c r="A342" s="1">
        <v>42242</v>
      </c>
      <c r="B342">
        <v>42.378757</v>
      </c>
      <c r="C342">
        <f t="shared" si="5"/>
        <v>2.4863113484297737E-2</v>
      </c>
    </row>
    <row r="343" spans="1:3" x14ac:dyDescent="0.35">
      <c r="A343" s="1">
        <v>42241</v>
      </c>
      <c r="B343">
        <v>41.338079999999998</v>
      </c>
      <c r="C343">
        <f t="shared" si="5"/>
        <v>-1.8476269358729366E-2</v>
      </c>
    </row>
    <row r="344" spans="1:3" x14ac:dyDescent="0.35">
      <c r="A344" s="1">
        <v>42240</v>
      </c>
      <c r="B344">
        <v>42.108953</v>
      </c>
      <c r="C344">
        <f t="shared" si="5"/>
        <v>-7.5561634556143953E-2</v>
      </c>
    </row>
    <row r="345" spans="1:3" x14ac:dyDescent="0.35">
      <c r="A345" s="1">
        <v>42237</v>
      </c>
      <c r="B345">
        <v>45.414071999999997</v>
      </c>
      <c r="C345">
        <f t="shared" si="5"/>
        <v>-2.927237464907273E-2</v>
      </c>
    </row>
    <row r="346" spans="1:3" x14ac:dyDescent="0.35">
      <c r="A346" s="1">
        <v>42236</v>
      </c>
      <c r="B346">
        <v>46.763097999999999</v>
      </c>
      <c r="C346">
        <f t="shared" si="5"/>
        <v>-2.6635733287414639E-2</v>
      </c>
    </row>
    <row r="347" spans="1:3" x14ac:dyDescent="0.35">
      <c r="A347" s="1">
        <v>42235</v>
      </c>
      <c r="B347">
        <v>48.025404000000002</v>
      </c>
      <c r="C347">
        <f t="shared" si="5"/>
        <v>-1.1966617198773627E-2</v>
      </c>
    </row>
    <row r="348" spans="1:3" x14ac:dyDescent="0.35">
      <c r="A348" s="1">
        <v>42234</v>
      </c>
      <c r="B348">
        <v>48.603558</v>
      </c>
      <c r="C348">
        <f t="shared" si="5"/>
        <v>1.1901888132862686E-3</v>
      </c>
    </row>
    <row r="349" spans="1:3" x14ac:dyDescent="0.35">
      <c r="A349" s="1">
        <v>42233</v>
      </c>
      <c r="B349">
        <v>48.545744999999997</v>
      </c>
      <c r="C349">
        <f t="shared" si="5"/>
        <v>2.981859843752206E-3</v>
      </c>
    </row>
    <row r="350" spans="1:3" x14ac:dyDescent="0.35">
      <c r="A350" s="1">
        <v>42230</v>
      </c>
      <c r="B350">
        <v>48.401204</v>
      </c>
      <c r="C350">
        <f t="shared" si="5"/>
        <v>7.7945685417350145E-3</v>
      </c>
    </row>
    <row r="351" spans="1:3" x14ac:dyDescent="0.35">
      <c r="A351" s="1">
        <v>42229</v>
      </c>
      <c r="B351">
        <v>48.025404000000002</v>
      </c>
      <c r="C351">
        <f t="shared" si="5"/>
        <v>-5.0035151018410972E-3</v>
      </c>
    </row>
    <row r="352" spans="1:3" x14ac:dyDescent="0.35">
      <c r="A352" s="1">
        <v>42228</v>
      </c>
      <c r="B352">
        <v>48.266302000000003</v>
      </c>
      <c r="C352">
        <f t="shared" si="5"/>
        <v>-5.9713455908069913E-3</v>
      </c>
    </row>
    <row r="353" spans="1:3" x14ac:dyDescent="0.35">
      <c r="A353" s="1">
        <v>42227</v>
      </c>
      <c r="B353">
        <v>48.555379000000002</v>
      </c>
      <c r="C353">
        <f t="shared" si="5"/>
        <v>-5.3439075603101023E-3</v>
      </c>
    </row>
    <row r="354" spans="1:3" x14ac:dyDescent="0.35">
      <c r="A354" s="1">
        <v>42226</v>
      </c>
      <c r="B354">
        <v>48.815548999999997</v>
      </c>
      <c r="C354">
        <f t="shared" si="5"/>
        <v>1.0916048059422381E-2</v>
      </c>
    </row>
    <row r="355" spans="1:3" x14ac:dyDescent="0.35">
      <c r="A355" s="1">
        <v>42223</v>
      </c>
      <c r="B355">
        <v>48.285573999999997</v>
      </c>
      <c r="C355">
        <f t="shared" si="5"/>
        <v>-4.1820186463589308E-3</v>
      </c>
    </row>
    <row r="356" spans="1:3" x14ac:dyDescent="0.35">
      <c r="A356" s="1">
        <v>42222</v>
      </c>
      <c r="B356">
        <v>48.487927999999997</v>
      </c>
      <c r="C356">
        <f t="shared" si="5"/>
        <v>-3.174592440276661E-3</v>
      </c>
    </row>
    <row r="357" spans="1:3" x14ac:dyDescent="0.35">
      <c r="A357" s="1">
        <v>42221</v>
      </c>
      <c r="B357">
        <v>48.642102000000001</v>
      </c>
      <c r="C357">
        <f t="shared" si="5"/>
        <v>-5.941029025419934E-4</v>
      </c>
    </row>
    <row r="358" spans="1:3" x14ac:dyDescent="0.35">
      <c r="A358" s="1">
        <v>42220</v>
      </c>
      <c r="B358">
        <v>48.671008999999998</v>
      </c>
      <c r="C358">
        <f t="shared" si="5"/>
        <v>1.9796083555219211E-4</v>
      </c>
    </row>
    <row r="359" spans="1:3" x14ac:dyDescent="0.35">
      <c r="A359" s="1">
        <v>42219</v>
      </c>
      <c r="B359">
        <v>48.661375</v>
      </c>
      <c r="C359">
        <f t="shared" si="5"/>
        <v>-3.7552875202602597E-3</v>
      </c>
    </row>
    <row r="360" spans="1:3" x14ac:dyDescent="0.35">
      <c r="A360" s="1">
        <v>42216</v>
      </c>
      <c r="B360">
        <v>48.844456000000001</v>
      </c>
      <c r="C360">
        <f t="shared" si="5"/>
        <v>-1.5770107233179589E-3</v>
      </c>
    </row>
    <row r="361" spans="1:3" x14ac:dyDescent="0.35">
      <c r="A361" s="1">
        <v>42215</v>
      </c>
      <c r="B361">
        <v>48.921545000000002</v>
      </c>
      <c r="C361">
        <f t="shared" si="5"/>
        <v>-5.6957917774086856E-3</v>
      </c>
    </row>
    <row r="362" spans="1:3" x14ac:dyDescent="0.35">
      <c r="A362" s="1">
        <v>42214</v>
      </c>
      <c r="B362">
        <v>49.200986999999998</v>
      </c>
      <c r="C362">
        <f t="shared" si="5"/>
        <v>2.3529831749550677E-3</v>
      </c>
    </row>
    <row r="363" spans="1:3" x14ac:dyDescent="0.35">
      <c r="A363" s="1">
        <v>42213</v>
      </c>
      <c r="B363">
        <v>49.085354000000002</v>
      </c>
      <c r="C363">
        <f t="shared" si="5"/>
        <v>4.919819325771355E-3</v>
      </c>
    </row>
    <row r="364" spans="1:3" x14ac:dyDescent="0.35">
      <c r="A364" s="1">
        <v>42212</v>
      </c>
      <c r="B364">
        <v>48.844456000000001</v>
      </c>
      <c r="C364">
        <f t="shared" si="5"/>
        <v>-7.0768929325094373E-3</v>
      </c>
    </row>
    <row r="365" spans="1:3" x14ac:dyDescent="0.35">
      <c r="A365" s="1">
        <v>42209</v>
      </c>
      <c r="B365">
        <v>49.191349000000002</v>
      </c>
      <c r="C365">
        <f t="shared" si="5"/>
        <v>-2.9340131038395408E-3</v>
      </c>
    </row>
    <row r="366" spans="1:3" x14ac:dyDescent="0.35">
      <c r="A366" s="1">
        <v>42208</v>
      </c>
      <c r="B366">
        <v>49.335889000000002</v>
      </c>
      <c r="C366">
        <f t="shared" si="5"/>
        <v>4.3061504404389777E-3</v>
      </c>
    </row>
    <row r="367" spans="1:3" x14ac:dyDescent="0.35">
      <c r="A367" s="1">
        <v>42207</v>
      </c>
      <c r="B367">
        <v>49.123897999999997</v>
      </c>
      <c r="C367">
        <f t="shared" si="5"/>
        <v>2.4221977427478007E-2</v>
      </c>
    </row>
    <row r="368" spans="1:3" x14ac:dyDescent="0.35">
      <c r="A368" s="1">
        <v>42206</v>
      </c>
      <c r="B368">
        <v>47.948315000000001</v>
      </c>
      <c r="C368">
        <f t="shared" si="5"/>
        <v>-6.0109109220906629E-3</v>
      </c>
    </row>
    <row r="369" spans="1:3" x14ac:dyDescent="0.35">
      <c r="A369" s="1">
        <v>42205</v>
      </c>
      <c r="B369">
        <v>48.237395999999997</v>
      </c>
      <c r="C369">
        <f t="shared" si="5"/>
        <v>3.2012903669162806E-3</v>
      </c>
    </row>
    <row r="370" spans="1:3" x14ac:dyDescent="0.35">
      <c r="A370" s="1">
        <v>42202</v>
      </c>
      <c r="B370">
        <v>48.083221000000002</v>
      </c>
      <c r="C370">
        <f t="shared" si="5"/>
        <v>2.6086326482642765E-3</v>
      </c>
    </row>
    <row r="371" spans="1:3" x14ac:dyDescent="0.35">
      <c r="A371" s="1">
        <v>42201</v>
      </c>
      <c r="B371">
        <v>47.957953000000003</v>
      </c>
      <c r="C371">
        <f t="shared" si="5"/>
        <v>9.2854689073301432E-3</v>
      </c>
    </row>
    <row r="372" spans="1:3" x14ac:dyDescent="0.35">
      <c r="A372" s="1">
        <v>42200</v>
      </c>
      <c r="B372">
        <v>47.514702</v>
      </c>
      <c r="C372">
        <f t="shared" si="5"/>
        <v>-1.7888115552884283E-2</v>
      </c>
    </row>
    <row r="373" spans="1:3" x14ac:dyDescent="0.35">
      <c r="A373" s="1">
        <v>42199</v>
      </c>
      <c r="B373">
        <v>48.372298000000001</v>
      </c>
      <c r="C373">
        <f t="shared" si="5"/>
        <v>9.6077607869603128E-3</v>
      </c>
    </row>
    <row r="374" spans="1:3" x14ac:dyDescent="0.35">
      <c r="A374" s="1">
        <v>42198</v>
      </c>
      <c r="B374">
        <v>47.909773999999999</v>
      </c>
      <c r="C374">
        <f t="shared" si="5"/>
        <v>6.0354541061026577E-4</v>
      </c>
    </row>
    <row r="375" spans="1:3" x14ac:dyDescent="0.35">
      <c r="A375" s="1">
        <v>42195</v>
      </c>
      <c r="B375">
        <v>47.880867000000002</v>
      </c>
      <c r="C375">
        <f t="shared" si="5"/>
        <v>1.4931709446549368E-2</v>
      </c>
    </row>
    <row r="376" spans="1:3" x14ac:dyDescent="0.35">
      <c r="A376" s="1">
        <v>42194</v>
      </c>
      <c r="B376">
        <v>47.171235000000003</v>
      </c>
      <c r="C376">
        <f t="shared" si="5"/>
        <v>-1.2190466449129799E-3</v>
      </c>
    </row>
    <row r="377" spans="1:3" x14ac:dyDescent="0.35">
      <c r="A377" s="1">
        <v>42193</v>
      </c>
      <c r="B377">
        <v>47.228774000000001</v>
      </c>
      <c r="C377">
        <f t="shared" si="5"/>
        <v>-1.930483239628461E-2</v>
      </c>
    </row>
    <row r="378" spans="1:3" x14ac:dyDescent="0.35">
      <c r="A378" s="1">
        <v>42192</v>
      </c>
      <c r="B378">
        <v>48.149374999999999</v>
      </c>
      <c r="C378">
        <f t="shared" si="5"/>
        <v>9.4047268436965609E-3</v>
      </c>
    </row>
    <row r="379" spans="1:3" x14ac:dyDescent="0.35">
      <c r="A379" s="1">
        <v>42191</v>
      </c>
      <c r="B379">
        <v>47.698666000000003</v>
      </c>
      <c r="C379">
        <f t="shared" si="5"/>
        <v>6.6566525646222056E-3</v>
      </c>
    </row>
    <row r="380" spans="1:3" x14ac:dyDescent="0.35">
      <c r="A380" s="1">
        <v>42187</v>
      </c>
      <c r="B380">
        <v>47.382207000000001</v>
      </c>
      <c r="C380">
        <f t="shared" si="5"/>
        <v>-2.2238253094189813E-3</v>
      </c>
    </row>
    <row r="381" spans="1:3" x14ac:dyDescent="0.35">
      <c r="A381" s="1">
        <v>42186</v>
      </c>
      <c r="B381">
        <v>47.487693999999998</v>
      </c>
      <c r="C381">
        <f t="shared" si="5"/>
        <v>8.9249797696905678E-3</v>
      </c>
    </row>
    <row r="382" spans="1:3" x14ac:dyDescent="0.35">
      <c r="A382" s="1">
        <v>42185</v>
      </c>
      <c r="B382">
        <v>47.065753000000001</v>
      </c>
      <c r="C382">
        <f t="shared" si="5"/>
        <v>1.4273418900022786E-3</v>
      </c>
    </row>
    <row r="383" spans="1:3" x14ac:dyDescent="0.35">
      <c r="A383" s="1">
        <v>42184</v>
      </c>
      <c r="B383">
        <v>46.998621999999997</v>
      </c>
      <c r="C383">
        <f t="shared" si="5"/>
        <v>-1.9398519625576087E-2</v>
      </c>
    </row>
    <row r="384" spans="1:3" x14ac:dyDescent="0.35">
      <c r="A384" s="1">
        <v>42181</v>
      </c>
      <c r="B384">
        <v>47.919226000000002</v>
      </c>
      <c r="C384">
        <f t="shared" si="5"/>
        <v>1.2890381923464077E-2</v>
      </c>
    </row>
    <row r="385" spans="1:3" x14ac:dyDescent="0.35">
      <c r="A385" s="1">
        <v>42180</v>
      </c>
      <c r="B385">
        <v>47.305492999999998</v>
      </c>
      <c r="C385">
        <f t="shared" si="5"/>
        <v>-3.4402082583651237E-3</v>
      </c>
    </row>
    <row r="386" spans="1:3" x14ac:dyDescent="0.35">
      <c r="A386" s="1">
        <v>42179</v>
      </c>
      <c r="B386">
        <v>47.468513999999999</v>
      </c>
      <c r="C386">
        <f t="shared" si="5"/>
        <v>-7.6474772874641312E-3</v>
      </c>
    </row>
    <row r="387" spans="1:3" x14ac:dyDescent="0.35">
      <c r="A387" s="1">
        <v>42178</v>
      </c>
      <c r="B387">
        <v>47.832920000000001</v>
      </c>
      <c r="C387">
        <f t="shared" ref="C387:C450" si="6">LN(B387/B388)</f>
        <v>-3.0026633022979406E-3</v>
      </c>
    </row>
    <row r="388" spans="1:3" x14ac:dyDescent="0.35">
      <c r="A388" s="1">
        <v>42177</v>
      </c>
      <c r="B388">
        <v>47.976762000000001</v>
      </c>
      <c r="C388">
        <f t="shared" si="6"/>
        <v>2.8022356641357535E-3</v>
      </c>
    </row>
    <row r="389" spans="1:3" x14ac:dyDescent="0.35">
      <c r="A389" s="1">
        <v>42174</v>
      </c>
      <c r="B389">
        <v>47.842508000000002</v>
      </c>
      <c r="C389">
        <f t="shared" si="6"/>
        <v>-1.0016822316267335E-3</v>
      </c>
    </row>
    <row r="390" spans="1:3" x14ac:dyDescent="0.35">
      <c r="A390" s="1">
        <v>42173</v>
      </c>
      <c r="B390">
        <v>47.890455000000003</v>
      </c>
      <c r="C390">
        <f t="shared" si="6"/>
        <v>2.7816207088489621E-2</v>
      </c>
    </row>
    <row r="391" spans="1:3" x14ac:dyDescent="0.35">
      <c r="A391" s="1">
        <v>42172</v>
      </c>
      <c r="B391">
        <v>46.576681000000001</v>
      </c>
      <c r="C391">
        <f t="shared" si="6"/>
        <v>1.8547277496089437E-3</v>
      </c>
    </row>
    <row r="392" spans="1:3" x14ac:dyDescent="0.35">
      <c r="A392" s="1">
        <v>42171</v>
      </c>
      <c r="B392">
        <v>46.490374000000003</v>
      </c>
      <c r="C392">
        <f t="shared" si="6"/>
        <v>8.4930480867583882E-3</v>
      </c>
    </row>
    <row r="393" spans="1:3" x14ac:dyDescent="0.35">
      <c r="A393" s="1">
        <v>42170</v>
      </c>
      <c r="B393">
        <v>46.097200999999998</v>
      </c>
      <c r="C393">
        <f t="shared" si="6"/>
        <v>-1.2404500745863063E-2</v>
      </c>
    </row>
    <row r="394" spans="1:3" x14ac:dyDescent="0.35">
      <c r="A394" s="1">
        <v>42167</v>
      </c>
      <c r="B394">
        <v>46.672575000000002</v>
      </c>
      <c r="C394">
        <f t="shared" si="6"/>
        <v>-7.9812929015582353E-3</v>
      </c>
    </row>
    <row r="395" spans="1:3" x14ac:dyDescent="0.35">
      <c r="A395" s="1">
        <v>42166</v>
      </c>
      <c r="B395">
        <v>47.046573000000002</v>
      </c>
      <c r="C395">
        <f t="shared" si="6"/>
        <v>1.148027211720125E-2</v>
      </c>
    </row>
    <row r="396" spans="1:3" x14ac:dyDescent="0.35">
      <c r="A396" s="1">
        <v>42165</v>
      </c>
      <c r="B396">
        <v>46.509554000000001</v>
      </c>
      <c r="C396">
        <f t="shared" si="6"/>
        <v>6.6197972847850421E-3</v>
      </c>
    </row>
    <row r="397" spans="1:3" x14ac:dyDescent="0.35">
      <c r="A397" s="1">
        <v>42164</v>
      </c>
      <c r="B397">
        <v>46.202686999999997</v>
      </c>
      <c r="C397">
        <f t="shared" si="6"/>
        <v>-5.3818877278189728E-3</v>
      </c>
    </row>
    <row r="398" spans="1:3" x14ac:dyDescent="0.35">
      <c r="A398" s="1">
        <v>42163</v>
      </c>
      <c r="B398">
        <v>46.452015000000003</v>
      </c>
      <c r="C398">
        <f t="shared" si="6"/>
        <v>-2.0647134031808915E-4</v>
      </c>
    </row>
    <row r="399" spans="1:3" x14ac:dyDescent="0.35">
      <c r="A399" s="1">
        <v>42160</v>
      </c>
      <c r="B399">
        <v>46.461607000000001</v>
      </c>
      <c r="C399">
        <f t="shared" si="6"/>
        <v>-4.735913153841852E-3</v>
      </c>
    </row>
    <row r="400" spans="1:3" x14ac:dyDescent="0.35">
      <c r="A400" s="1">
        <v>42159</v>
      </c>
      <c r="B400">
        <v>46.682167</v>
      </c>
      <c r="C400">
        <f t="shared" si="6"/>
        <v>-3.6908024364918262E-3</v>
      </c>
    </row>
    <row r="401" spans="1:3" x14ac:dyDescent="0.35">
      <c r="A401" s="1">
        <v>42158</v>
      </c>
      <c r="B401">
        <v>46.854779999999998</v>
      </c>
      <c r="C401">
        <f t="shared" si="6"/>
        <v>-1.6359540265279676E-3</v>
      </c>
    </row>
    <row r="402" spans="1:3" x14ac:dyDescent="0.35">
      <c r="A402" s="1">
        <v>42157</v>
      </c>
      <c r="B402">
        <v>46.931494999999998</v>
      </c>
      <c r="C402">
        <f t="shared" si="6"/>
        <v>0</v>
      </c>
    </row>
    <row r="403" spans="1:3" x14ac:dyDescent="0.35">
      <c r="A403" s="1">
        <v>42156</v>
      </c>
      <c r="B403">
        <v>46.931494999999998</v>
      </c>
      <c r="C403">
        <f t="shared" si="6"/>
        <v>6.9715196284775875E-3</v>
      </c>
    </row>
    <row r="404" spans="1:3" x14ac:dyDescent="0.35">
      <c r="A404" s="1">
        <v>42153</v>
      </c>
      <c r="B404">
        <v>46.605449</v>
      </c>
      <c r="C404">
        <f t="shared" si="6"/>
        <v>-1.3488851096786787E-2</v>
      </c>
    </row>
    <row r="405" spans="1:3" x14ac:dyDescent="0.35">
      <c r="A405" s="1">
        <v>42152</v>
      </c>
      <c r="B405">
        <v>47.238362000000002</v>
      </c>
      <c r="C405">
        <f t="shared" si="6"/>
        <v>5.0880345916161692E-3</v>
      </c>
    </row>
    <row r="406" spans="1:3" x14ac:dyDescent="0.35">
      <c r="A406" s="1">
        <v>42151</v>
      </c>
      <c r="B406">
        <v>46.998621999999997</v>
      </c>
      <c r="C406">
        <f t="shared" si="6"/>
        <v>8.4008165051704456E-3</v>
      </c>
    </row>
    <row r="407" spans="1:3" x14ac:dyDescent="0.35">
      <c r="A407" s="1">
        <v>42150</v>
      </c>
      <c r="B407">
        <v>46.605449</v>
      </c>
      <c r="C407">
        <f t="shared" si="6"/>
        <v>-8.8088303276509326E-3</v>
      </c>
    </row>
    <row r="408" spans="1:3" x14ac:dyDescent="0.35">
      <c r="A408" s="1">
        <v>42146</v>
      </c>
      <c r="B408">
        <v>47.017802000000003</v>
      </c>
      <c r="C408">
        <f t="shared" si="6"/>
        <v>-6.3027859356199426E-3</v>
      </c>
    </row>
    <row r="409" spans="1:3" x14ac:dyDescent="0.35">
      <c r="A409" s="1">
        <v>42145</v>
      </c>
      <c r="B409">
        <v>47.315080999999999</v>
      </c>
      <c r="C409">
        <f t="shared" si="6"/>
        <v>4.0617656936108972E-3</v>
      </c>
    </row>
    <row r="410" spans="1:3" x14ac:dyDescent="0.35">
      <c r="A410" s="1">
        <v>42144</v>
      </c>
      <c r="B410">
        <v>47.123288000000002</v>
      </c>
      <c r="C410">
        <f t="shared" si="6"/>
        <v>2.6490340644894903E-3</v>
      </c>
    </row>
    <row r="411" spans="1:3" x14ac:dyDescent="0.35">
      <c r="A411" s="1">
        <v>42143</v>
      </c>
      <c r="B411">
        <v>46.998621999999997</v>
      </c>
      <c r="C411">
        <f t="shared" si="6"/>
        <v>3.4746632689983048E-3</v>
      </c>
    </row>
    <row r="412" spans="1:3" x14ac:dyDescent="0.35">
      <c r="A412" s="1">
        <v>42142</v>
      </c>
      <c r="B412">
        <v>46.835600999999997</v>
      </c>
      <c r="C412">
        <f t="shared" si="6"/>
        <v>2.665327421679198E-3</v>
      </c>
    </row>
    <row r="413" spans="1:3" x14ac:dyDescent="0.35">
      <c r="A413" s="1">
        <v>42139</v>
      </c>
      <c r="B413">
        <v>46.710934999999999</v>
      </c>
      <c r="C413">
        <f t="shared" si="6"/>
        <v>8.2155837058620019E-4</v>
      </c>
    </row>
    <row r="414" spans="1:3" x14ac:dyDescent="0.35">
      <c r="A414" s="1">
        <v>42138</v>
      </c>
      <c r="B414">
        <v>46.672575000000002</v>
      </c>
      <c r="C414">
        <f t="shared" si="6"/>
        <v>3.4277102972816206E-2</v>
      </c>
    </row>
    <row r="415" spans="1:3" x14ac:dyDescent="0.35">
      <c r="A415" s="1">
        <v>42137</v>
      </c>
      <c r="B415">
        <v>45.099882000000001</v>
      </c>
      <c r="C415">
        <f t="shared" si="6"/>
        <v>-2.1240895505190362E-3</v>
      </c>
    </row>
    <row r="416" spans="1:3" x14ac:dyDescent="0.35">
      <c r="A416" s="1">
        <v>42136</v>
      </c>
      <c r="B416">
        <v>45.195779999999999</v>
      </c>
      <c r="C416">
        <f t="shared" si="6"/>
        <v>-4.2346254637634162E-3</v>
      </c>
    </row>
    <row r="417" spans="1:3" x14ac:dyDescent="0.35">
      <c r="A417" s="1">
        <v>42135</v>
      </c>
      <c r="B417">
        <v>45.387573000000003</v>
      </c>
      <c r="C417">
        <f t="shared" si="6"/>
        <v>-5.0579143373024162E-3</v>
      </c>
    </row>
    <row r="418" spans="1:3" x14ac:dyDescent="0.35">
      <c r="A418" s="1">
        <v>42132</v>
      </c>
      <c r="B418">
        <v>45.617721000000003</v>
      </c>
      <c r="C418">
        <f t="shared" si="6"/>
        <v>2.2749996493172987E-2</v>
      </c>
    </row>
    <row r="419" spans="1:3" x14ac:dyDescent="0.35">
      <c r="A419" s="1">
        <v>42131</v>
      </c>
      <c r="B419">
        <v>44.591633999999999</v>
      </c>
      <c r="C419">
        <f t="shared" si="6"/>
        <v>-8.5988124681173842E-4</v>
      </c>
    </row>
    <row r="420" spans="1:3" x14ac:dyDescent="0.35">
      <c r="A420" s="1">
        <v>42130</v>
      </c>
      <c r="B420">
        <v>44.629994000000003</v>
      </c>
      <c r="C420">
        <f t="shared" si="6"/>
        <v>-6.6387935913210889E-3</v>
      </c>
    </row>
    <row r="421" spans="1:3" x14ac:dyDescent="0.35">
      <c r="A421" s="1">
        <v>42129</v>
      </c>
      <c r="B421">
        <v>44.927269000000003</v>
      </c>
      <c r="C421">
        <f t="shared" si="6"/>
        <v>-3.1966157100448479E-3</v>
      </c>
    </row>
    <row r="422" spans="1:3" x14ac:dyDescent="0.35">
      <c r="A422" s="1">
        <v>42128</v>
      </c>
      <c r="B422">
        <v>45.071114000000001</v>
      </c>
      <c r="C422">
        <f t="shared" si="6"/>
        <v>6.617624879349345E-3</v>
      </c>
    </row>
    <row r="423" spans="1:3" x14ac:dyDescent="0.35">
      <c r="A423" s="1">
        <v>42125</v>
      </c>
      <c r="B423">
        <v>44.773834999999998</v>
      </c>
      <c r="C423">
        <f t="shared" si="6"/>
        <v>5.7996046049943739E-3</v>
      </c>
    </row>
    <row r="424" spans="1:3" x14ac:dyDescent="0.35">
      <c r="A424" s="1">
        <v>42124</v>
      </c>
      <c r="B424">
        <v>44.514915999999999</v>
      </c>
      <c r="C424">
        <f t="shared" si="6"/>
        <v>-1.6027699021591315E-2</v>
      </c>
    </row>
    <row r="425" spans="1:3" x14ac:dyDescent="0.35">
      <c r="A425" s="1">
        <v>42123</v>
      </c>
      <c r="B425">
        <v>45.234135999999999</v>
      </c>
      <c r="C425">
        <f t="shared" si="6"/>
        <v>-8.8645986833686217E-3</v>
      </c>
    </row>
    <row r="426" spans="1:3" x14ac:dyDescent="0.35">
      <c r="A426" s="1">
        <v>42122</v>
      </c>
      <c r="B426">
        <v>45.636901000000002</v>
      </c>
      <c r="C426">
        <f t="shared" si="6"/>
        <v>2.1034708629140788E-3</v>
      </c>
    </row>
    <row r="427" spans="1:3" x14ac:dyDescent="0.35">
      <c r="A427" s="1">
        <v>42121</v>
      </c>
      <c r="B427">
        <v>45.541006000000003</v>
      </c>
      <c r="C427">
        <f t="shared" si="6"/>
        <v>-1.7326353879225213E-2</v>
      </c>
    </row>
    <row r="428" spans="1:3" x14ac:dyDescent="0.35">
      <c r="A428" s="1">
        <v>42118</v>
      </c>
      <c r="B428">
        <v>46.336941000000003</v>
      </c>
      <c r="C428">
        <f t="shared" si="6"/>
        <v>-2.8931535408905015E-3</v>
      </c>
    </row>
    <row r="429" spans="1:3" x14ac:dyDescent="0.35">
      <c r="A429" s="1">
        <v>42117</v>
      </c>
      <c r="B429">
        <v>46.471195000000002</v>
      </c>
      <c r="C429">
        <f t="shared" si="6"/>
        <v>2.2725024392559936E-3</v>
      </c>
    </row>
    <row r="430" spans="1:3" x14ac:dyDescent="0.35">
      <c r="A430" s="1">
        <v>42116</v>
      </c>
      <c r="B430">
        <v>46.365709000000003</v>
      </c>
      <c r="C430">
        <f t="shared" si="6"/>
        <v>2.5768690923053669E-2</v>
      </c>
    </row>
    <row r="431" spans="1:3" x14ac:dyDescent="0.35">
      <c r="A431" s="1">
        <v>42115</v>
      </c>
      <c r="B431">
        <v>45.186188000000001</v>
      </c>
      <c r="C431">
        <f t="shared" si="6"/>
        <v>1.0453376525789995E-2</v>
      </c>
    </row>
    <row r="432" spans="1:3" x14ac:dyDescent="0.35">
      <c r="A432" s="1">
        <v>42114</v>
      </c>
      <c r="B432">
        <v>44.716299999999997</v>
      </c>
      <c r="C432">
        <f t="shared" si="6"/>
        <v>8.1826748000932408E-3</v>
      </c>
    </row>
    <row r="433" spans="1:3" x14ac:dyDescent="0.35">
      <c r="A433" s="1">
        <v>42111</v>
      </c>
      <c r="B433">
        <v>44.351894000000001</v>
      </c>
      <c r="C433">
        <f t="shared" si="6"/>
        <v>-5.8208824100701908E-3</v>
      </c>
    </row>
    <row r="434" spans="1:3" x14ac:dyDescent="0.35">
      <c r="A434" s="1">
        <v>42110</v>
      </c>
      <c r="B434">
        <v>44.610813999999998</v>
      </c>
      <c r="C434">
        <f t="shared" si="6"/>
        <v>-6.6417274913842259E-3</v>
      </c>
    </row>
    <row r="435" spans="1:3" x14ac:dyDescent="0.35">
      <c r="A435" s="1">
        <v>42109</v>
      </c>
      <c r="B435">
        <v>44.908093000000001</v>
      </c>
      <c r="C435">
        <f t="shared" si="6"/>
        <v>2.779885551776573E-3</v>
      </c>
    </row>
    <row r="436" spans="1:3" x14ac:dyDescent="0.35">
      <c r="A436" s="1">
        <v>42108</v>
      </c>
      <c r="B436">
        <v>44.783427000000003</v>
      </c>
      <c r="C436">
        <f t="shared" si="6"/>
        <v>3.6469395664985968E-3</v>
      </c>
    </row>
    <row r="437" spans="1:3" x14ac:dyDescent="0.35">
      <c r="A437" s="1">
        <v>42107</v>
      </c>
      <c r="B437">
        <v>44.620401999999999</v>
      </c>
      <c r="C437">
        <f t="shared" si="6"/>
        <v>-8.133634393989439E-3</v>
      </c>
    </row>
    <row r="438" spans="1:3" x14ac:dyDescent="0.35">
      <c r="A438" s="1">
        <v>42104</v>
      </c>
      <c r="B438">
        <v>44.984808000000001</v>
      </c>
      <c r="C438">
        <f t="shared" si="6"/>
        <v>3.1864342106211448E-3</v>
      </c>
    </row>
    <row r="439" spans="1:3" x14ac:dyDescent="0.35">
      <c r="A439" s="1">
        <v>42103</v>
      </c>
      <c r="B439">
        <v>44.841695000000001</v>
      </c>
      <c r="C439">
        <f t="shared" si="6"/>
        <v>8.3324764694574054E-3</v>
      </c>
    </row>
    <row r="440" spans="1:3" x14ac:dyDescent="0.35">
      <c r="A440" s="1">
        <v>42102</v>
      </c>
      <c r="B440">
        <v>44.469605000000001</v>
      </c>
      <c r="C440">
        <f t="shared" si="6"/>
        <v>9.0518307560178129E-3</v>
      </c>
    </row>
    <row r="441" spans="1:3" x14ac:dyDescent="0.35">
      <c r="A441" s="1">
        <v>42101</v>
      </c>
      <c r="B441">
        <v>44.068890000000003</v>
      </c>
      <c r="C441">
        <f t="shared" si="6"/>
        <v>-2.3786446922558924E-3</v>
      </c>
    </row>
    <row r="442" spans="1:3" x14ac:dyDescent="0.35">
      <c r="A442" s="1">
        <v>42100</v>
      </c>
      <c r="B442">
        <v>44.173839000000001</v>
      </c>
      <c r="C442">
        <f t="shared" si="6"/>
        <v>3.6784098698635272E-3</v>
      </c>
    </row>
    <row r="443" spans="1:3" x14ac:dyDescent="0.35">
      <c r="A443" s="1">
        <v>42096</v>
      </c>
      <c r="B443">
        <v>44.011648000000001</v>
      </c>
      <c r="C443">
        <f t="shared" si="6"/>
        <v>5.2163176901285401E-3</v>
      </c>
    </row>
    <row r="444" spans="1:3" x14ac:dyDescent="0.35">
      <c r="A444" s="1">
        <v>42095</v>
      </c>
      <c r="B444">
        <v>43.782667000000004</v>
      </c>
      <c r="C444">
        <f t="shared" si="6"/>
        <v>-9.5425256694247028E-3</v>
      </c>
    </row>
    <row r="445" spans="1:3" x14ac:dyDescent="0.35">
      <c r="A445" s="1">
        <v>42094</v>
      </c>
      <c r="B445">
        <v>44.202463999999999</v>
      </c>
      <c r="C445">
        <f t="shared" si="6"/>
        <v>-1.6058583189366298E-2</v>
      </c>
    </row>
    <row r="446" spans="1:3" x14ac:dyDescent="0.35">
      <c r="A446" s="1">
        <v>42093</v>
      </c>
      <c r="B446">
        <v>44.918022999999998</v>
      </c>
      <c r="C446">
        <f t="shared" si="6"/>
        <v>6.3925975043848072E-3</v>
      </c>
    </row>
    <row r="447" spans="1:3" x14ac:dyDescent="0.35">
      <c r="A447" s="1">
        <v>42090</v>
      </c>
      <c r="B447">
        <v>44.631796000000001</v>
      </c>
      <c r="C447">
        <f t="shared" si="6"/>
        <v>6.0034034239695375E-3</v>
      </c>
    </row>
    <row r="448" spans="1:3" x14ac:dyDescent="0.35">
      <c r="A448" s="1">
        <v>42089</v>
      </c>
      <c r="B448">
        <v>44.364655999999997</v>
      </c>
      <c r="C448">
        <f t="shared" si="6"/>
        <v>-6.4492265704336332E-4</v>
      </c>
    </row>
    <row r="449" spans="1:3" x14ac:dyDescent="0.35">
      <c r="A449" s="1">
        <v>42088</v>
      </c>
      <c r="B449">
        <v>44.393276999999998</v>
      </c>
      <c r="C449">
        <f t="shared" si="6"/>
        <v>-1.0050359505731287E-2</v>
      </c>
    </row>
    <row r="450" spans="1:3" x14ac:dyDescent="0.35">
      <c r="A450" s="1">
        <v>42087</v>
      </c>
      <c r="B450">
        <v>44.841695000000001</v>
      </c>
      <c r="C450">
        <f t="shared" si="6"/>
        <v>-9.9503540370362697E-3</v>
      </c>
    </row>
    <row r="451" spans="1:3" x14ac:dyDescent="0.35">
      <c r="A451" s="1">
        <v>42086</v>
      </c>
      <c r="B451">
        <v>45.290112999999998</v>
      </c>
      <c r="C451">
        <f t="shared" ref="C451:C514" si="7">LN(B451/B452)</f>
        <v>0</v>
      </c>
    </row>
    <row r="452" spans="1:3" x14ac:dyDescent="0.35">
      <c r="A452" s="1">
        <v>42083</v>
      </c>
      <c r="B452">
        <v>45.290112999999998</v>
      </c>
      <c r="C452">
        <f t="shared" si="7"/>
        <v>6.3223621973291957E-4</v>
      </c>
    </row>
    <row r="453" spans="1:3" x14ac:dyDescent="0.35">
      <c r="A453" s="1">
        <v>42082</v>
      </c>
      <c r="B453">
        <v>45.261488</v>
      </c>
      <c r="C453">
        <f t="shared" si="7"/>
        <v>1.054498159300228E-3</v>
      </c>
    </row>
    <row r="454" spans="1:3" x14ac:dyDescent="0.35">
      <c r="A454" s="1">
        <v>42081</v>
      </c>
      <c r="B454">
        <v>45.213785000000001</v>
      </c>
      <c r="C454">
        <f t="shared" si="7"/>
        <v>6.3505587937917407E-3</v>
      </c>
    </row>
    <row r="455" spans="1:3" x14ac:dyDescent="0.35">
      <c r="A455" s="1">
        <v>42080</v>
      </c>
      <c r="B455">
        <v>44.927562000000002</v>
      </c>
      <c r="C455">
        <f t="shared" si="7"/>
        <v>-1.5592433420262314E-2</v>
      </c>
    </row>
    <row r="456" spans="1:3" x14ac:dyDescent="0.35">
      <c r="A456" s="1">
        <v>42079</v>
      </c>
      <c r="B456">
        <v>45.633581999999997</v>
      </c>
      <c r="C456">
        <f t="shared" si="7"/>
        <v>2.0061941021557225E-2</v>
      </c>
    </row>
    <row r="457" spans="1:3" x14ac:dyDescent="0.35">
      <c r="A457" s="1">
        <v>42076</v>
      </c>
      <c r="B457">
        <v>44.727206000000002</v>
      </c>
      <c r="C457">
        <f t="shared" si="7"/>
        <v>-7.8615066363204276E-3</v>
      </c>
    </row>
    <row r="458" spans="1:3" x14ac:dyDescent="0.35">
      <c r="A458" s="1">
        <v>42075</v>
      </c>
      <c r="B458">
        <v>45.080215000000003</v>
      </c>
      <c r="C458">
        <f t="shared" si="7"/>
        <v>2.0310722432456067E-2</v>
      </c>
    </row>
    <row r="459" spans="1:3" x14ac:dyDescent="0.35">
      <c r="A459" s="1">
        <v>42074</v>
      </c>
      <c r="B459">
        <v>44.173839000000001</v>
      </c>
      <c r="C459">
        <f t="shared" si="7"/>
        <v>2.8117423373954526E-3</v>
      </c>
    </row>
    <row r="460" spans="1:3" x14ac:dyDescent="0.35">
      <c r="A460" s="1">
        <v>42073</v>
      </c>
      <c r="B460">
        <v>44.049807999999999</v>
      </c>
      <c r="C460">
        <f t="shared" si="7"/>
        <v>-1.4193856904547379E-2</v>
      </c>
    </row>
    <row r="461" spans="1:3" x14ac:dyDescent="0.35">
      <c r="A461" s="1">
        <v>42072</v>
      </c>
      <c r="B461">
        <v>44.679502999999997</v>
      </c>
      <c r="C461">
        <f t="shared" si="7"/>
        <v>7.0717341967076117E-3</v>
      </c>
    </row>
    <row r="462" spans="1:3" x14ac:dyDescent="0.35">
      <c r="A462" s="1">
        <v>42069</v>
      </c>
      <c r="B462">
        <v>44.364655999999997</v>
      </c>
      <c r="C462">
        <f t="shared" si="7"/>
        <v>-2.0013399980077933E-2</v>
      </c>
    </row>
    <row r="463" spans="1:3" x14ac:dyDescent="0.35">
      <c r="A463" s="1">
        <v>42068</v>
      </c>
      <c r="B463">
        <v>45.261488</v>
      </c>
      <c r="C463">
        <f t="shared" si="7"/>
        <v>9.1054143156490321E-3</v>
      </c>
    </row>
    <row r="464" spans="1:3" x14ac:dyDescent="0.35">
      <c r="A464" s="1">
        <v>42067</v>
      </c>
      <c r="B464">
        <v>44.851233999999998</v>
      </c>
      <c r="C464">
        <f t="shared" si="7"/>
        <v>-1.7003573625571325E-3</v>
      </c>
    </row>
    <row r="465" spans="1:3" x14ac:dyDescent="0.35">
      <c r="A465" s="1">
        <v>42066</v>
      </c>
      <c r="B465">
        <v>44.927562000000002</v>
      </c>
      <c r="C465">
        <f t="shared" si="7"/>
        <v>-2.7568847152926049E-3</v>
      </c>
    </row>
    <row r="466" spans="1:3" x14ac:dyDescent="0.35">
      <c r="A466" s="1">
        <v>42065</v>
      </c>
      <c r="B466">
        <v>45.051592999999997</v>
      </c>
      <c r="C466">
        <f t="shared" si="7"/>
        <v>-3.1715455658894356E-3</v>
      </c>
    </row>
    <row r="467" spans="1:3" x14ac:dyDescent="0.35">
      <c r="A467" s="1">
        <v>42062</v>
      </c>
      <c r="B467">
        <v>45.194702999999997</v>
      </c>
      <c r="C467">
        <f t="shared" si="7"/>
        <v>-5.0537313112016292E-3</v>
      </c>
    </row>
    <row r="468" spans="1:3" x14ac:dyDescent="0.35">
      <c r="A468" s="1">
        <v>42061</v>
      </c>
      <c r="B468">
        <v>45.423682999999997</v>
      </c>
      <c r="C468">
        <f t="shared" si="7"/>
        <v>4.4205611207044377E-3</v>
      </c>
    </row>
    <row r="469" spans="1:3" x14ac:dyDescent="0.35">
      <c r="A469" s="1">
        <v>42060</v>
      </c>
      <c r="B469">
        <v>45.223328000000002</v>
      </c>
      <c r="C469">
        <f t="shared" si="7"/>
        <v>-1.4756927011454265E-3</v>
      </c>
    </row>
    <row r="470" spans="1:3" x14ac:dyDescent="0.35">
      <c r="A470" s="1">
        <v>42059</v>
      </c>
      <c r="B470">
        <v>45.290112999999998</v>
      </c>
      <c r="C470">
        <f t="shared" si="7"/>
        <v>3.164920124334569E-3</v>
      </c>
    </row>
    <row r="471" spans="1:3" x14ac:dyDescent="0.35">
      <c r="A471" s="1">
        <v>42058</v>
      </c>
      <c r="B471">
        <v>45.146999999999998</v>
      </c>
      <c r="C471">
        <f t="shared" si="7"/>
        <v>-3.3755178675842212E-3</v>
      </c>
    </row>
    <row r="472" spans="1:3" x14ac:dyDescent="0.35">
      <c r="A472" s="1">
        <v>42055</v>
      </c>
      <c r="B472">
        <v>45.299652000000002</v>
      </c>
      <c r="C472">
        <f t="shared" si="7"/>
        <v>1.8493428249743264E-2</v>
      </c>
    </row>
    <row r="473" spans="1:3" x14ac:dyDescent="0.35">
      <c r="A473" s="1">
        <v>42054</v>
      </c>
      <c r="B473">
        <v>44.469605000000001</v>
      </c>
      <c r="C473">
        <f t="shared" si="7"/>
        <v>4.3001858984090327E-3</v>
      </c>
    </row>
    <row r="474" spans="1:3" x14ac:dyDescent="0.35">
      <c r="A474" s="1">
        <v>42053</v>
      </c>
      <c r="B474">
        <v>44.278787999999999</v>
      </c>
      <c r="C474">
        <f t="shared" si="7"/>
        <v>0</v>
      </c>
    </row>
    <row r="475" spans="1:3" x14ac:dyDescent="0.35">
      <c r="A475" s="1">
        <v>42052</v>
      </c>
      <c r="B475">
        <v>44.278787999999999</v>
      </c>
      <c r="C475">
        <f t="shared" si="7"/>
        <v>6.9189430367556414E-3</v>
      </c>
    </row>
    <row r="476" spans="1:3" x14ac:dyDescent="0.35">
      <c r="A476" s="1">
        <v>42048</v>
      </c>
      <c r="B476">
        <v>43.973483000000002</v>
      </c>
      <c r="C476">
        <f t="shared" si="7"/>
        <v>1.9056507707278278E-2</v>
      </c>
    </row>
    <row r="477" spans="1:3" x14ac:dyDescent="0.35">
      <c r="A477" s="1">
        <v>42047</v>
      </c>
      <c r="B477">
        <v>43.143436000000001</v>
      </c>
      <c r="C477">
        <f t="shared" si="7"/>
        <v>6.4337716459211E-3</v>
      </c>
    </row>
    <row r="478" spans="1:3" x14ac:dyDescent="0.35">
      <c r="A478" s="1">
        <v>42046</v>
      </c>
      <c r="B478">
        <v>42.866751999999998</v>
      </c>
      <c r="C478">
        <f t="shared" si="7"/>
        <v>2.2262153584099015E-4</v>
      </c>
    </row>
    <row r="479" spans="1:3" x14ac:dyDescent="0.35">
      <c r="A479" s="1">
        <v>42045</v>
      </c>
      <c r="B479">
        <v>42.857210000000002</v>
      </c>
      <c r="C479">
        <f t="shared" si="7"/>
        <v>8.9445697103313366E-3</v>
      </c>
    </row>
    <row r="480" spans="1:3" x14ac:dyDescent="0.35">
      <c r="A480" s="1">
        <v>42044</v>
      </c>
      <c r="B480">
        <v>42.475580000000001</v>
      </c>
      <c r="C480">
        <f t="shared" si="7"/>
        <v>-2.1773798535403333E-2</v>
      </c>
    </row>
    <row r="481" spans="1:3" x14ac:dyDescent="0.35">
      <c r="A481" s="1">
        <v>42041</v>
      </c>
      <c r="B481">
        <v>43.410577000000004</v>
      </c>
      <c r="C481">
        <f t="shared" si="7"/>
        <v>-3.2913088128903299E-3</v>
      </c>
    </row>
    <row r="482" spans="1:3" x14ac:dyDescent="0.35">
      <c r="A482" s="1">
        <v>42040</v>
      </c>
      <c r="B482">
        <v>43.553690000000003</v>
      </c>
      <c r="C482">
        <f t="shared" si="7"/>
        <v>1.0570532832444237E-2</v>
      </c>
    </row>
    <row r="483" spans="1:3" x14ac:dyDescent="0.35">
      <c r="A483" s="1">
        <v>42039</v>
      </c>
      <c r="B483">
        <v>43.095728999999999</v>
      </c>
      <c r="C483">
        <f t="shared" si="7"/>
        <v>-1.4505843625491628E-2</v>
      </c>
    </row>
    <row r="484" spans="1:3" x14ac:dyDescent="0.35">
      <c r="A484" s="1">
        <v>42038</v>
      </c>
      <c r="B484">
        <v>43.725425000000001</v>
      </c>
      <c r="C484">
        <f t="shared" si="7"/>
        <v>1.3178380005716485E-2</v>
      </c>
    </row>
    <row r="485" spans="1:3" x14ac:dyDescent="0.35">
      <c r="A485" s="1">
        <v>42037</v>
      </c>
      <c r="B485">
        <v>43.152974999999998</v>
      </c>
      <c r="C485">
        <f t="shared" si="7"/>
        <v>1.0445724839880198E-2</v>
      </c>
    </row>
    <row r="486" spans="1:3" x14ac:dyDescent="0.35">
      <c r="A486" s="1">
        <v>42034</v>
      </c>
      <c r="B486">
        <v>42.704557000000001</v>
      </c>
      <c r="C486">
        <f t="shared" si="7"/>
        <v>-1.110877326614907E-2</v>
      </c>
    </row>
    <row r="487" spans="1:3" x14ac:dyDescent="0.35">
      <c r="A487" s="1">
        <v>42033</v>
      </c>
      <c r="B487">
        <v>43.181596999999996</v>
      </c>
      <c r="C487">
        <f t="shared" si="7"/>
        <v>4.1733777279827834E-2</v>
      </c>
    </row>
    <row r="488" spans="1:3" x14ac:dyDescent="0.35">
      <c r="A488" s="1">
        <v>42032</v>
      </c>
      <c r="B488">
        <v>41.416553</v>
      </c>
      <c r="C488">
        <f t="shared" si="7"/>
        <v>-6.2004966527375617E-3</v>
      </c>
    </row>
    <row r="489" spans="1:3" x14ac:dyDescent="0.35">
      <c r="A489" s="1">
        <v>42031</v>
      </c>
      <c r="B489">
        <v>41.674154000000001</v>
      </c>
      <c r="C489">
        <f t="shared" si="7"/>
        <v>-1.0702620538398381E-2</v>
      </c>
    </row>
    <row r="490" spans="1:3" x14ac:dyDescent="0.35">
      <c r="A490" s="1">
        <v>42030</v>
      </c>
      <c r="B490">
        <v>42.122571999999998</v>
      </c>
      <c r="C490">
        <f t="shared" si="7"/>
        <v>6.590188698937822E-3</v>
      </c>
    </row>
    <row r="491" spans="1:3" x14ac:dyDescent="0.35">
      <c r="A491" s="1">
        <v>42027</v>
      </c>
      <c r="B491">
        <v>41.845889</v>
      </c>
      <c r="C491">
        <f t="shared" si="7"/>
        <v>-1.426171264076918E-2</v>
      </c>
    </row>
    <row r="492" spans="1:3" x14ac:dyDescent="0.35">
      <c r="A492" s="1">
        <v>42026</v>
      </c>
      <c r="B492">
        <v>42.446959</v>
      </c>
      <c r="C492">
        <f t="shared" si="7"/>
        <v>9.712107769463775E-3</v>
      </c>
    </row>
    <row r="493" spans="1:3" x14ac:dyDescent="0.35">
      <c r="A493" s="1">
        <v>42025</v>
      </c>
      <c r="B493">
        <v>42.036704999999998</v>
      </c>
      <c r="C493">
        <f t="shared" si="7"/>
        <v>-3.6248439428673862E-3</v>
      </c>
    </row>
    <row r="494" spans="1:3" x14ac:dyDescent="0.35">
      <c r="A494" s="1">
        <v>42024</v>
      </c>
      <c r="B494">
        <v>42.189357999999999</v>
      </c>
      <c r="C494">
        <f t="shared" si="7"/>
        <v>-6.0872638265965168E-3</v>
      </c>
    </row>
    <row r="495" spans="1:3" x14ac:dyDescent="0.35">
      <c r="A495" s="1">
        <v>42020</v>
      </c>
      <c r="B495">
        <v>42.446959</v>
      </c>
      <c r="C495">
        <f t="shared" si="7"/>
        <v>1.2211833342591282E-2</v>
      </c>
    </row>
    <row r="496" spans="1:3" x14ac:dyDescent="0.35">
      <c r="A496" s="1">
        <v>42019</v>
      </c>
      <c r="B496">
        <v>41.931756</v>
      </c>
      <c r="C496">
        <f t="shared" si="7"/>
        <v>-7.4804375638086815E-3</v>
      </c>
    </row>
    <row r="497" spans="1:3" x14ac:dyDescent="0.35">
      <c r="A497" s="1">
        <v>42018</v>
      </c>
      <c r="B497">
        <v>42.246600000000001</v>
      </c>
      <c r="C497">
        <f t="shared" si="7"/>
        <v>-7.4249898187796056E-3</v>
      </c>
    </row>
    <row r="498" spans="1:3" x14ac:dyDescent="0.35">
      <c r="A498" s="1">
        <v>42017</v>
      </c>
      <c r="B498">
        <v>42.561447999999999</v>
      </c>
      <c r="C498">
        <f t="shared" si="7"/>
        <v>-1.6231632809536302E-2</v>
      </c>
    </row>
    <row r="499" spans="1:3" x14ac:dyDescent="0.35">
      <c r="A499" s="1">
        <v>42016</v>
      </c>
      <c r="B499">
        <v>43.257927000000002</v>
      </c>
      <c r="C499">
        <f t="shared" si="7"/>
        <v>8.371962602566228E-3</v>
      </c>
    </row>
    <row r="500" spans="1:3" x14ac:dyDescent="0.35">
      <c r="A500" s="1">
        <v>42013</v>
      </c>
      <c r="B500">
        <v>42.897284999999997</v>
      </c>
      <c r="C500">
        <f t="shared" si="7"/>
        <v>-1.0563469527906145E-2</v>
      </c>
    </row>
    <row r="501" spans="1:3" x14ac:dyDescent="0.35">
      <c r="A501" s="1">
        <v>42012</v>
      </c>
      <c r="B501">
        <v>43.352831000000002</v>
      </c>
      <c r="C501">
        <f t="shared" si="7"/>
        <v>2.0345739065361447E-2</v>
      </c>
    </row>
    <row r="502" spans="1:3" x14ac:dyDescent="0.35">
      <c r="A502" s="1">
        <v>42011</v>
      </c>
      <c r="B502">
        <v>42.479697999999999</v>
      </c>
      <c r="C502">
        <f t="shared" si="7"/>
        <v>8.0753245510528059E-3</v>
      </c>
    </row>
    <row r="503" spans="1:3" x14ac:dyDescent="0.35">
      <c r="A503" s="1">
        <v>42010</v>
      </c>
      <c r="B503">
        <v>42.138041999999999</v>
      </c>
      <c r="C503">
        <f t="shared" si="7"/>
        <v>-1.1420969564307474E-2</v>
      </c>
    </row>
    <row r="504" spans="1:3" x14ac:dyDescent="0.35">
      <c r="A504" s="1">
        <v>42009</v>
      </c>
      <c r="B504">
        <v>42.622058000000003</v>
      </c>
      <c r="C504">
        <f t="shared" si="7"/>
        <v>2.2265598790505883E-4</v>
      </c>
    </row>
    <row r="505" spans="1:3" x14ac:dyDescent="0.35">
      <c r="A505" s="1">
        <v>42006</v>
      </c>
      <c r="B505">
        <v>42.612569000000001</v>
      </c>
      <c r="C505">
        <f t="shared" si="7"/>
        <v>-2.6690267188315599E-3</v>
      </c>
    </row>
    <row r="506" spans="1:3" x14ac:dyDescent="0.35">
      <c r="A506" s="1">
        <v>42004</v>
      </c>
      <c r="B506">
        <v>42.726455000000001</v>
      </c>
      <c r="C506">
        <f t="shared" si="7"/>
        <v>-1.4772577810354121E-2</v>
      </c>
    </row>
    <row r="507" spans="1:3" x14ac:dyDescent="0.35">
      <c r="A507" s="1">
        <v>42003</v>
      </c>
      <c r="B507">
        <v>43.362319999999997</v>
      </c>
      <c r="C507">
        <f t="shared" si="7"/>
        <v>1.9717403444629461E-3</v>
      </c>
    </row>
    <row r="508" spans="1:3" x14ac:dyDescent="0.35">
      <c r="A508" s="1">
        <v>42002</v>
      </c>
      <c r="B508">
        <v>43.276904999999999</v>
      </c>
      <c r="C508">
        <f t="shared" si="7"/>
        <v>-5.4674653243452472E-3</v>
      </c>
    </row>
    <row r="509" spans="1:3" x14ac:dyDescent="0.35">
      <c r="A509" s="1">
        <v>41999</v>
      </c>
      <c r="B509">
        <v>43.514167999999998</v>
      </c>
      <c r="C509">
        <f t="shared" si="7"/>
        <v>3.2768492081644146E-3</v>
      </c>
    </row>
    <row r="510" spans="1:3" x14ac:dyDescent="0.35">
      <c r="A510" s="1">
        <v>41997</v>
      </c>
      <c r="B510">
        <v>43.371811999999998</v>
      </c>
      <c r="C510">
        <f t="shared" si="7"/>
        <v>-4.3756178330693857E-4</v>
      </c>
    </row>
    <row r="511" spans="1:3" x14ac:dyDescent="0.35">
      <c r="A511" s="1">
        <v>41996</v>
      </c>
      <c r="B511">
        <v>43.390794</v>
      </c>
      <c r="C511">
        <f t="shared" si="7"/>
        <v>-1.4116797181498487E-2</v>
      </c>
    </row>
    <row r="512" spans="1:3" x14ac:dyDescent="0.35">
      <c r="A512" s="1">
        <v>41995</v>
      </c>
      <c r="B512">
        <v>44.007677000000001</v>
      </c>
      <c r="C512">
        <f t="shared" si="7"/>
        <v>6.9249225023035417E-3</v>
      </c>
    </row>
    <row r="513" spans="1:3" x14ac:dyDescent="0.35">
      <c r="A513" s="1">
        <v>41992</v>
      </c>
      <c r="B513">
        <v>43.703980000000001</v>
      </c>
      <c r="C513">
        <f t="shared" si="7"/>
        <v>6.0988761910385223E-3</v>
      </c>
    </row>
    <row r="514" spans="1:3" x14ac:dyDescent="0.35">
      <c r="A514" s="1">
        <v>41991</v>
      </c>
      <c r="B514">
        <v>43.438245999999999</v>
      </c>
      <c r="C514">
        <f t="shared" si="7"/>
        <v>3.3547567525797836E-2</v>
      </c>
    </row>
    <row r="515" spans="1:3" x14ac:dyDescent="0.35">
      <c r="A515" s="1">
        <v>41990</v>
      </c>
      <c r="B515">
        <v>42.005170999999997</v>
      </c>
      <c r="C515">
        <f t="shared" ref="C515:C578" si="8">LN(B515/B516)</f>
        <v>1.9621814954791358E-2</v>
      </c>
    </row>
    <row r="516" spans="1:3" x14ac:dyDescent="0.35">
      <c r="A516" s="1">
        <v>41989</v>
      </c>
      <c r="B516">
        <v>41.188986999999997</v>
      </c>
      <c r="C516">
        <f t="shared" si="8"/>
        <v>-1.3814779588455664E-3</v>
      </c>
    </row>
    <row r="517" spans="1:3" x14ac:dyDescent="0.35">
      <c r="A517" s="1">
        <v>41988</v>
      </c>
      <c r="B517">
        <v>41.245927999999999</v>
      </c>
      <c r="C517">
        <f t="shared" si="8"/>
        <v>-5.2782527524483083E-3</v>
      </c>
    </row>
    <row r="518" spans="1:3" x14ac:dyDescent="0.35">
      <c r="A518" s="1">
        <v>41985</v>
      </c>
      <c r="B518">
        <v>41.464210000000001</v>
      </c>
      <c r="C518">
        <f t="shared" si="8"/>
        <v>-1.7470658510048781E-2</v>
      </c>
    </row>
    <row r="519" spans="1:3" x14ac:dyDescent="0.35">
      <c r="A519" s="1">
        <v>41984</v>
      </c>
      <c r="B519">
        <v>42.194982000000003</v>
      </c>
      <c r="C519">
        <f t="shared" si="8"/>
        <v>2.0263444912488799E-3</v>
      </c>
    </row>
    <row r="520" spans="1:3" x14ac:dyDescent="0.35">
      <c r="A520" s="1">
        <v>41983</v>
      </c>
      <c r="B520">
        <v>42.109566999999998</v>
      </c>
      <c r="C520">
        <f t="shared" si="8"/>
        <v>-2.3829214373643437E-2</v>
      </c>
    </row>
    <row r="521" spans="1:3" x14ac:dyDescent="0.35">
      <c r="A521" s="1">
        <v>41982</v>
      </c>
      <c r="B521">
        <v>43.125056000000001</v>
      </c>
      <c r="C521">
        <f t="shared" si="8"/>
        <v>-5.9243218267694721E-3</v>
      </c>
    </row>
    <row r="522" spans="1:3" x14ac:dyDescent="0.35">
      <c r="A522" s="1">
        <v>41981</v>
      </c>
      <c r="B522">
        <v>43.381301000000001</v>
      </c>
      <c r="C522">
        <f t="shared" si="8"/>
        <v>9.0100476979737051E-3</v>
      </c>
    </row>
    <row r="523" spans="1:3" x14ac:dyDescent="0.35">
      <c r="A523" s="1">
        <v>41978</v>
      </c>
      <c r="B523">
        <v>42.992189000000003</v>
      </c>
      <c r="C523">
        <f t="shared" si="8"/>
        <v>-4.1855484011647549E-3</v>
      </c>
    </row>
    <row r="524" spans="1:3" x14ac:dyDescent="0.35">
      <c r="A524" s="1">
        <v>41977</v>
      </c>
      <c r="B524">
        <v>43.172511999999998</v>
      </c>
      <c r="C524">
        <f t="shared" si="8"/>
        <v>-4.1680103145362432E-3</v>
      </c>
    </row>
    <row r="525" spans="1:3" x14ac:dyDescent="0.35">
      <c r="A525" s="1">
        <v>41976</v>
      </c>
      <c r="B525">
        <v>43.352831000000002</v>
      </c>
      <c r="C525">
        <f t="shared" si="8"/>
        <v>1.0121091836076446E-2</v>
      </c>
    </row>
    <row r="526" spans="1:3" x14ac:dyDescent="0.35">
      <c r="A526" s="1">
        <v>41975</v>
      </c>
      <c r="B526">
        <v>42.916266</v>
      </c>
      <c r="C526">
        <f t="shared" si="8"/>
        <v>2.0103460592830948E-2</v>
      </c>
    </row>
    <row r="527" spans="1:3" x14ac:dyDescent="0.35">
      <c r="A527" s="1">
        <v>41974</v>
      </c>
      <c r="B527">
        <v>42.062114999999999</v>
      </c>
      <c r="C527">
        <f t="shared" si="8"/>
        <v>-4.2778301998025224E-3</v>
      </c>
    </row>
    <row r="528" spans="1:3" x14ac:dyDescent="0.35">
      <c r="A528" s="1">
        <v>41971</v>
      </c>
      <c r="B528">
        <v>42.242435</v>
      </c>
      <c r="C528">
        <f t="shared" si="8"/>
        <v>5.8584810424997351E-3</v>
      </c>
    </row>
    <row r="529" spans="1:3" x14ac:dyDescent="0.35">
      <c r="A529" s="1">
        <v>41969</v>
      </c>
      <c r="B529">
        <v>41.995682000000002</v>
      </c>
      <c r="C529">
        <f t="shared" si="8"/>
        <v>2.0359707630510072E-3</v>
      </c>
    </row>
    <row r="530" spans="1:3" x14ac:dyDescent="0.35">
      <c r="A530" s="1">
        <v>41968</v>
      </c>
      <c r="B530">
        <v>41.910266999999997</v>
      </c>
      <c r="C530">
        <f t="shared" si="8"/>
        <v>-3.6166216057483469E-3</v>
      </c>
    </row>
    <row r="531" spans="1:3" x14ac:dyDescent="0.35">
      <c r="A531" s="1">
        <v>41967</v>
      </c>
      <c r="B531">
        <v>42.062114999999999</v>
      </c>
      <c r="C531">
        <f t="shared" si="8"/>
        <v>1.1573892027996706E-2</v>
      </c>
    </row>
    <row r="532" spans="1:3" x14ac:dyDescent="0.35">
      <c r="A532" s="1">
        <v>41964</v>
      </c>
      <c r="B532">
        <v>41.578099000000002</v>
      </c>
      <c r="C532">
        <f t="shared" si="8"/>
        <v>6.8506629902714334E-4</v>
      </c>
    </row>
    <row r="533" spans="1:3" x14ac:dyDescent="0.35">
      <c r="A533" s="1">
        <v>41963</v>
      </c>
      <c r="B533">
        <v>41.549624999999999</v>
      </c>
      <c r="C533">
        <f t="shared" si="8"/>
        <v>8.026615783512504E-3</v>
      </c>
    </row>
    <row r="534" spans="1:3" x14ac:dyDescent="0.35">
      <c r="A534" s="1">
        <v>41962</v>
      </c>
      <c r="B534">
        <v>41.217457000000003</v>
      </c>
      <c r="C534">
        <f t="shared" si="8"/>
        <v>-6.1976594188983816E-3</v>
      </c>
    </row>
    <row r="535" spans="1:3" x14ac:dyDescent="0.35">
      <c r="A535" s="1">
        <v>41961</v>
      </c>
      <c r="B535">
        <v>41.473702000000003</v>
      </c>
      <c r="C535">
        <f t="shared" si="8"/>
        <v>-2.2876941742213744E-4</v>
      </c>
    </row>
    <row r="536" spans="1:3" x14ac:dyDescent="0.35">
      <c r="A536" s="1">
        <v>41960</v>
      </c>
      <c r="B536">
        <v>41.483190999999998</v>
      </c>
      <c r="C536">
        <f t="shared" si="8"/>
        <v>-2.2852532462191246E-3</v>
      </c>
    </row>
    <row r="537" spans="1:3" x14ac:dyDescent="0.35">
      <c r="A537" s="1">
        <v>41957</v>
      </c>
      <c r="B537">
        <v>41.578099000000002</v>
      </c>
      <c r="C537">
        <f t="shared" si="8"/>
        <v>-1.7647495777609781E-2</v>
      </c>
    </row>
    <row r="538" spans="1:3" x14ac:dyDescent="0.35">
      <c r="A538" s="1">
        <v>41956</v>
      </c>
      <c r="B538">
        <v>42.318361000000003</v>
      </c>
      <c r="C538">
        <f t="shared" si="8"/>
        <v>8.1063556253218854E-3</v>
      </c>
    </row>
    <row r="539" spans="1:3" x14ac:dyDescent="0.35">
      <c r="A539" s="1">
        <v>41955</v>
      </c>
      <c r="B539">
        <v>41.976700000000001</v>
      </c>
      <c r="C539">
        <f t="shared" si="8"/>
        <v>-4.5210103301152955E-4</v>
      </c>
    </row>
    <row r="540" spans="1:3" x14ac:dyDescent="0.35">
      <c r="A540" s="1">
        <v>41954</v>
      </c>
      <c r="B540">
        <v>41.995682000000002</v>
      </c>
      <c r="C540">
        <f t="shared" si="8"/>
        <v>3.6223770149907491E-3</v>
      </c>
    </row>
    <row r="541" spans="1:3" x14ac:dyDescent="0.35">
      <c r="A541" s="1">
        <v>41953</v>
      </c>
      <c r="B541">
        <v>41.843832999999997</v>
      </c>
      <c r="C541">
        <f t="shared" si="8"/>
        <v>1.6465076309406069E-2</v>
      </c>
    </row>
    <row r="542" spans="1:3" x14ac:dyDescent="0.35">
      <c r="A542" s="1">
        <v>41950</v>
      </c>
      <c r="B542">
        <v>41.160511999999997</v>
      </c>
      <c r="C542">
        <f t="shared" si="8"/>
        <v>-7.3512953590611912E-3</v>
      </c>
    </row>
    <row r="543" spans="1:3" x14ac:dyDescent="0.35">
      <c r="A543" s="1">
        <v>41949</v>
      </c>
      <c r="B543">
        <v>41.464210000000001</v>
      </c>
      <c r="C543">
        <f t="shared" si="8"/>
        <v>6.8687620349161288E-4</v>
      </c>
    </row>
    <row r="544" spans="1:3" x14ac:dyDescent="0.35">
      <c r="A544" s="1">
        <v>41948</v>
      </c>
      <c r="B544">
        <v>41.435738999999998</v>
      </c>
      <c r="C544">
        <f t="shared" si="8"/>
        <v>1.1458512096946336E-3</v>
      </c>
    </row>
    <row r="545" spans="1:3" x14ac:dyDescent="0.35">
      <c r="A545" s="1">
        <v>41947</v>
      </c>
      <c r="B545">
        <v>41.388286999999998</v>
      </c>
      <c r="C545">
        <f t="shared" si="8"/>
        <v>7.3648060736022742E-3</v>
      </c>
    </row>
    <row r="546" spans="1:3" x14ac:dyDescent="0.35">
      <c r="A546" s="1">
        <v>41946</v>
      </c>
      <c r="B546">
        <v>41.084589999999999</v>
      </c>
      <c r="C546">
        <f t="shared" si="8"/>
        <v>-6.9060928692965809E-3</v>
      </c>
    </row>
    <row r="547" spans="1:3" x14ac:dyDescent="0.35">
      <c r="A547" s="1">
        <v>41943</v>
      </c>
      <c r="B547">
        <v>41.369306000000002</v>
      </c>
      <c r="C547">
        <f t="shared" si="8"/>
        <v>2.2967033792094457E-3</v>
      </c>
    </row>
    <row r="548" spans="1:3" x14ac:dyDescent="0.35">
      <c r="A548" s="1">
        <v>41942</v>
      </c>
      <c r="B548">
        <v>41.274402000000002</v>
      </c>
      <c r="C548">
        <f t="shared" si="8"/>
        <v>1.7395795187222049E-2</v>
      </c>
    </row>
    <row r="549" spans="1:3" x14ac:dyDescent="0.35">
      <c r="A549" s="1">
        <v>41941</v>
      </c>
      <c r="B549">
        <v>40.562609999999999</v>
      </c>
      <c r="C549">
        <f t="shared" si="8"/>
        <v>5.6311938920546945E-3</v>
      </c>
    </row>
    <row r="550" spans="1:3" x14ac:dyDescent="0.35">
      <c r="A550" s="1">
        <v>41940</v>
      </c>
      <c r="B550">
        <v>40.334836000000003</v>
      </c>
      <c r="C550">
        <f t="shared" si="8"/>
        <v>6.1364043326825246E-3</v>
      </c>
    </row>
    <row r="551" spans="1:3" x14ac:dyDescent="0.35">
      <c r="A551" s="1">
        <v>41939</v>
      </c>
      <c r="B551">
        <v>40.088082999999997</v>
      </c>
      <c r="C551">
        <f t="shared" si="8"/>
        <v>-5.194764789730421E-3</v>
      </c>
    </row>
    <row r="552" spans="1:3" x14ac:dyDescent="0.35">
      <c r="A552" s="1">
        <v>41936</v>
      </c>
      <c r="B552">
        <v>40.296872999999998</v>
      </c>
      <c r="C552">
        <f t="shared" si="8"/>
        <v>7.0678095954362571E-4</v>
      </c>
    </row>
    <row r="553" spans="1:3" x14ac:dyDescent="0.35">
      <c r="A553" s="1">
        <v>41935</v>
      </c>
      <c r="B553">
        <v>40.268402000000002</v>
      </c>
      <c r="C553">
        <f t="shared" si="8"/>
        <v>1.9995901220007065E-2</v>
      </c>
    </row>
    <row r="554" spans="1:3" x14ac:dyDescent="0.35">
      <c r="A554" s="1">
        <v>41934</v>
      </c>
      <c r="B554">
        <v>39.471195999999999</v>
      </c>
      <c r="C554">
        <f t="shared" si="8"/>
        <v>-1.9052707446214033E-2</v>
      </c>
    </row>
    <row r="555" spans="1:3" x14ac:dyDescent="0.35">
      <c r="A555" s="1">
        <v>41933</v>
      </c>
      <c r="B555">
        <v>40.230438999999997</v>
      </c>
      <c r="C555">
        <f t="shared" si="8"/>
        <v>2.2183375910801724E-2</v>
      </c>
    </row>
    <row r="556" spans="1:3" x14ac:dyDescent="0.35">
      <c r="A556" s="1">
        <v>41932</v>
      </c>
      <c r="B556">
        <v>39.347817999999997</v>
      </c>
      <c r="C556">
        <f t="shared" si="8"/>
        <v>1.4577492688937528E-2</v>
      </c>
    </row>
    <row r="557" spans="1:3" x14ac:dyDescent="0.35">
      <c r="A557" s="1">
        <v>41929</v>
      </c>
      <c r="B557">
        <v>38.778385999999998</v>
      </c>
      <c r="C557">
        <f t="shared" si="8"/>
        <v>2.1522144863781165E-2</v>
      </c>
    </row>
    <row r="558" spans="1:3" x14ac:dyDescent="0.35">
      <c r="A558" s="1">
        <v>41928</v>
      </c>
      <c r="B558">
        <v>37.952708999999999</v>
      </c>
      <c r="C558">
        <f t="shared" si="8"/>
        <v>-4.9991837657158914E-4</v>
      </c>
    </row>
    <row r="559" spans="1:3" x14ac:dyDescent="0.35">
      <c r="A559" s="1">
        <v>41927</v>
      </c>
      <c r="B559">
        <v>37.971687000000003</v>
      </c>
      <c r="C559">
        <f t="shared" si="8"/>
        <v>-2.5905074513764694E-2</v>
      </c>
    </row>
    <row r="560" spans="1:3" x14ac:dyDescent="0.35">
      <c r="A560" s="1">
        <v>41926</v>
      </c>
      <c r="B560">
        <v>38.968198000000001</v>
      </c>
      <c r="C560">
        <f t="shared" si="8"/>
        <v>3.41555550787572E-3</v>
      </c>
    </row>
    <row r="561" spans="1:3" x14ac:dyDescent="0.35">
      <c r="A561" s="1">
        <v>41925</v>
      </c>
      <c r="B561">
        <v>38.835326999999999</v>
      </c>
      <c r="C561">
        <f t="shared" si="8"/>
        <v>-1.5037952307842838E-2</v>
      </c>
    </row>
    <row r="562" spans="1:3" x14ac:dyDescent="0.35">
      <c r="A562" s="1">
        <v>41922</v>
      </c>
      <c r="B562">
        <v>39.423743999999999</v>
      </c>
      <c r="C562">
        <f t="shared" si="8"/>
        <v>3.1344425745289273E-3</v>
      </c>
    </row>
    <row r="563" spans="1:3" x14ac:dyDescent="0.35">
      <c r="A563" s="1">
        <v>41921</v>
      </c>
      <c r="B563">
        <v>39.300365999999997</v>
      </c>
      <c r="C563">
        <f t="shared" si="8"/>
        <v>-1.2176317889833673E-2</v>
      </c>
    </row>
    <row r="564" spans="1:3" x14ac:dyDescent="0.35">
      <c r="A564" s="1">
        <v>41920</v>
      </c>
      <c r="B564">
        <v>39.781824999999998</v>
      </c>
      <c r="C564">
        <f t="shared" si="8"/>
        <v>1.6268304751551155E-2</v>
      </c>
    </row>
    <row r="565" spans="1:3" x14ac:dyDescent="0.35">
      <c r="A565" s="1">
        <v>41919</v>
      </c>
      <c r="B565">
        <v>39.139878000000003</v>
      </c>
      <c r="C565">
        <f t="shared" si="8"/>
        <v>-2.1475449805942015E-2</v>
      </c>
    </row>
    <row r="566" spans="1:3" x14ac:dyDescent="0.35">
      <c r="A566" s="1">
        <v>41918</v>
      </c>
      <c r="B566">
        <v>39.989514999999997</v>
      </c>
      <c r="C566">
        <f t="shared" si="8"/>
        <v>1.3547430612227145E-2</v>
      </c>
    </row>
    <row r="567" spans="1:3" x14ac:dyDescent="0.35">
      <c r="A567" s="1">
        <v>41915</v>
      </c>
      <c r="B567">
        <v>39.451413000000002</v>
      </c>
      <c r="C567">
        <f t="shared" si="8"/>
        <v>1.3976184012522203E-2</v>
      </c>
    </row>
    <row r="568" spans="1:3" x14ac:dyDescent="0.35">
      <c r="A568" s="1">
        <v>41914</v>
      </c>
      <c r="B568">
        <v>38.903868000000003</v>
      </c>
      <c r="C568">
        <f t="shared" si="8"/>
        <v>7.2821326535784509E-4</v>
      </c>
    </row>
    <row r="569" spans="1:3" x14ac:dyDescent="0.35">
      <c r="A569" s="1">
        <v>41913</v>
      </c>
      <c r="B569">
        <v>38.875548000000002</v>
      </c>
      <c r="C569">
        <f t="shared" si="8"/>
        <v>-9.9070468361399516E-3</v>
      </c>
    </row>
    <row r="570" spans="1:3" x14ac:dyDescent="0.35">
      <c r="A570" s="1">
        <v>41912</v>
      </c>
      <c r="B570">
        <v>39.262604000000003</v>
      </c>
      <c r="C570">
        <f t="shared" si="8"/>
        <v>-7.4260920353110384E-3</v>
      </c>
    </row>
    <row r="571" spans="1:3" x14ac:dyDescent="0.35">
      <c r="A571" s="1">
        <v>41911</v>
      </c>
      <c r="B571">
        <v>39.555256999999997</v>
      </c>
      <c r="C571">
        <f t="shared" si="8"/>
        <v>-2.6217989951892798E-3</v>
      </c>
    </row>
    <row r="572" spans="1:3" x14ac:dyDescent="0.35">
      <c r="A572" s="1">
        <v>41908</v>
      </c>
      <c r="B572">
        <v>39.659098999999998</v>
      </c>
      <c r="C572">
        <f t="shared" si="8"/>
        <v>2.3803171714157731E-4</v>
      </c>
    </row>
    <row r="573" spans="1:3" x14ac:dyDescent="0.35">
      <c r="A573" s="1">
        <v>41907</v>
      </c>
      <c r="B573">
        <v>39.649659999999997</v>
      </c>
      <c r="C573">
        <f t="shared" si="8"/>
        <v>-1.4888639826742385E-2</v>
      </c>
    </row>
    <row r="574" spans="1:3" x14ac:dyDescent="0.35">
      <c r="A574" s="1">
        <v>41906</v>
      </c>
      <c r="B574">
        <v>40.244405999999998</v>
      </c>
      <c r="C574">
        <f t="shared" si="8"/>
        <v>3.0541762454106844E-3</v>
      </c>
    </row>
    <row r="575" spans="1:3" x14ac:dyDescent="0.35">
      <c r="A575" s="1">
        <v>41905</v>
      </c>
      <c r="B575">
        <v>40.121679999999998</v>
      </c>
      <c r="C575">
        <f t="shared" si="8"/>
        <v>-2.0955399920525013E-2</v>
      </c>
    </row>
    <row r="576" spans="1:3" x14ac:dyDescent="0.35">
      <c r="A576" s="1">
        <v>41904</v>
      </c>
      <c r="B576">
        <v>40.971316999999999</v>
      </c>
      <c r="C576">
        <f t="shared" si="8"/>
        <v>-4.3682882837945535E-3</v>
      </c>
    </row>
    <row r="577" spans="1:3" x14ac:dyDescent="0.35">
      <c r="A577" s="1">
        <v>41901</v>
      </c>
      <c r="B577">
        <v>41.150683000000001</v>
      </c>
      <c r="C577">
        <f t="shared" si="8"/>
        <v>-2.2914293682165122E-3</v>
      </c>
    </row>
    <row r="578" spans="1:3" x14ac:dyDescent="0.35">
      <c r="A578" s="1">
        <v>41900</v>
      </c>
      <c r="B578">
        <v>41.245085000000003</v>
      </c>
      <c r="C578">
        <f t="shared" si="8"/>
        <v>7.1206584571592967E-3</v>
      </c>
    </row>
    <row r="579" spans="1:3" x14ac:dyDescent="0.35">
      <c r="A579" s="1">
        <v>41899</v>
      </c>
      <c r="B579">
        <v>40.952435999999999</v>
      </c>
      <c r="C579">
        <f t="shared" ref="C579:C642" si="9">LN(B579/B580)</f>
        <v>1.1126679772123589E-2</v>
      </c>
    </row>
    <row r="580" spans="1:3" x14ac:dyDescent="0.35">
      <c r="A580" s="1">
        <v>41898</v>
      </c>
      <c r="B580">
        <v>40.499296999999999</v>
      </c>
      <c r="C580">
        <f t="shared" si="9"/>
        <v>4.2046282995969473E-3</v>
      </c>
    </row>
    <row r="581" spans="1:3" x14ac:dyDescent="0.35">
      <c r="A581" s="1">
        <v>41897</v>
      </c>
      <c r="B581">
        <v>40.329369999999997</v>
      </c>
      <c r="C581">
        <f t="shared" si="9"/>
        <v>3.9873962637745975E-3</v>
      </c>
    </row>
    <row r="582" spans="1:3" x14ac:dyDescent="0.35">
      <c r="A582" s="1">
        <v>41894</v>
      </c>
      <c r="B582">
        <v>40.168880999999999</v>
      </c>
      <c r="C582">
        <f t="shared" si="9"/>
        <v>-2.3502995931172805E-4</v>
      </c>
    </row>
    <row r="583" spans="1:3" x14ac:dyDescent="0.35">
      <c r="A583" s="1">
        <v>41893</v>
      </c>
      <c r="B583">
        <v>40.178322999999999</v>
      </c>
      <c r="C583">
        <f t="shared" si="9"/>
        <v>-7.9569946040599134E-3</v>
      </c>
    </row>
    <row r="584" spans="1:3" x14ac:dyDescent="0.35">
      <c r="A584" s="1">
        <v>41892</v>
      </c>
      <c r="B584">
        <v>40.499296999999999</v>
      </c>
      <c r="C584">
        <f t="shared" si="9"/>
        <v>1.6330152877323508E-3</v>
      </c>
    </row>
    <row r="585" spans="1:3" x14ac:dyDescent="0.35">
      <c r="A585" s="1">
        <v>41891</v>
      </c>
      <c r="B585">
        <v>40.433214999999997</v>
      </c>
      <c r="C585">
        <f t="shared" si="9"/>
        <v>4.6710137315002605E-4</v>
      </c>
    </row>
    <row r="586" spans="1:3" x14ac:dyDescent="0.35">
      <c r="A586" s="1">
        <v>41890</v>
      </c>
      <c r="B586">
        <v>40.414332999999999</v>
      </c>
      <c r="C586">
        <f t="shared" si="9"/>
        <v>-3.2649150402846196E-3</v>
      </c>
    </row>
    <row r="587" spans="1:3" x14ac:dyDescent="0.35">
      <c r="A587" s="1">
        <v>41887</v>
      </c>
      <c r="B587">
        <v>40.546498</v>
      </c>
      <c r="C587">
        <f t="shared" si="9"/>
        <v>1.1647983794021905E-3</v>
      </c>
    </row>
    <row r="588" spans="1:3" x14ac:dyDescent="0.35">
      <c r="A588" s="1">
        <v>41886</v>
      </c>
      <c r="B588">
        <v>40.499296999999999</v>
      </c>
      <c r="C588">
        <f t="shared" si="9"/>
        <v>3.2688255400900269E-3</v>
      </c>
    </row>
    <row r="589" spans="1:3" x14ac:dyDescent="0.35">
      <c r="A589" s="1">
        <v>41885</v>
      </c>
      <c r="B589">
        <v>40.367128000000001</v>
      </c>
      <c r="C589">
        <f t="shared" si="9"/>
        <v>1.2472168991473286E-2</v>
      </c>
    </row>
    <row r="590" spans="1:3" x14ac:dyDescent="0.35">
      <c r="A590" s="1">
        <v>41884</v>
      </c>
      <c r="B590">
        <v>39.866788999999997</v>
      </c>
      <c r="C590">
        <f t="shared" si="9"/>
        <v>-2.3681069626224291E-4</v>
      </c>
    </row>
    <row r="591" spans="1:3" x14ac:dyDescent="0.35">
      <c r="A591" s="1">
        <v>41880</v>
      </c>
      <c r="B591">
        <v>39.876230999999997</v>
      </c>
      <c r="C591">
        <f t="shared" si="9"/>
        <v>-2.6006978692339061E-3</v>
      </c>
    </row>
    <row r="592" spans="1:3" x14ac:dyDescent="0.35">
      <c r="A592" s="1">
        <v>41879</v>
      </c>
      <c r="B592">
        <v>39.980072</v>
      </c>
      <c r="C592">
        <f t="shared" si="9"/>
        <v>-5.8858354065696927E-3</v>
      </c>
    </row>
    <row r="593" spans="1:3" x14ac:dyDescent="0.35">
      <c r="A593" s="1">
        <v>41878</v>
      </c>
      <c r="B593">
        <v>40.216082</v>
      </c>
      <c r="C593">
        <f t="shared" si="9"/>
        <v>-4.6838766181898734E-3</v>
      </c>
    </row>
    <row r="594" spans="1:3" x14ac:dyDescent="0.35">
      <c r="A594" s="1">
        <v>41877</v>
      </c>
      <c r="B594">
        <v>40.404890999999999</v>
      </c>
      <c r="C594">
        <f t="shared" si="9"/>
        <v>7.2692924208497319E-3</v>
      </c>
    </row>
    <row r="595" spans="1:3" x14ac:dyDescent="0.35">
      <c r="A595" s="1">
        <v>41876</v>
      </c>
      <c r="B595">
        <v>40.112240999999997</v>
      </c>
      <c r="C595">
        <f t="shared" si="9"/>
        <v>8.9835362613066173E-3</v>
      </c>
    </row>
    <row r="596" spans="1:3" x14ac:dyDescent="0.35">
      <c r="A596" s="1">
        <v>41873</v>
      </c>
      <c r="B596">
        <v>39.753504999999997</v>
      </c>
      <c r="C596">
        <f t="shared" si="9"/>
        <v>-4.9745127555265046E-3</v>
      </c>
    </row>
    <row r="597" spans="1:3" x14ac:dyDescent="0.35">
      <c r="A597" s="1">
        <v>41872</v>
      </c>
      <c r="B597">
        <v>39.951751999999999</v>
      </c>
      <c r="C597">
        <f t="shared" si="9"/>
        <v>4.2623763704295829E-3</v>
      </c>
    </row>
    <row r="598" spans="1:3" x14ac:dyDescent="0.35">
      <c r="A598" s="1">
        <v>41871</v>
      </c>
      <c r="B598">
        <v>39.781824999999998</v>
      </c>
      <c r="C598">
        <f t="shared" si="9"/>
        <v>-9.4474311658517152E-3</v>
      </c>
    </row>
    <row r="599" spans="1:3" x14ac:dyDescent="0.35">
      <c r="A599" s="1">
        <v>41870</v>
      </c>
      <c r="B599">
        <v>40.159441999999999</v>
      </c>
      <c r="C599">
        <f t="shared" si="9"/>
        <v>7.3139594590480202E-3</v>
      </c>
    </row>
    <row r="600" spans="1:3" x14ac:dyDescent="0.35">
      <c r="A600" s="1">
        <v>41869</v>
      </c>
      <c r="B600">
        <v>39.866788999999997</v>
      </c>
      <c r="C600">
        <f t="shared" si="9"/>
        <v>4.0336553863972672E-3</v>
      </c>
    </row>
    <row r="601" spans="1:3" x14ac:dyDescent="0.35">
      <c r="A601" s="1">
        <v>41866</v>
      </c>
      <c r="B601">
        <v>39.706304000000003</v>
      </c>
      <c r="C601">
        <f t="shared" si="9"/>
        <v>-6.3988922189256708E-3</v>
      </c>
    </row>
    <row r="602" spans="1:3" x14ac:dyDescent="0.35">
      <c r="A602" s="1">
        <v>41865</v>
      </c>
      <c r="B602">
        <v>39.961194999999996</v>
      </c>
      <c r="C602">
        <f t="shared" si="9"/>
        <v>4.0242074115842963E-3</v>
      </c>
    </row>
    <row r="603" spans="1:3" x14ac:dyDescent="0.35">
      <c r="A603" s="1">
        <v>41864</v>
      </c>
      <c r="B603">
        <v>39.800705999999998</v>
      </c>
      <c r="C603">
        <f t="shared" si="9"/>
        <v>1.4093142954129275E-2</v>
      </c>
    </row>
    <row r="604" spans="1:3" x14ac:dyDescent="0.35">
      <c r="A604" s="1">
        <v>41863</v>
      </c>
      <c r="B604">
        <v>39.243723000000003</v>
      </c>
      <c r="C604">
        <f t="shared" si="9"/>
        <v>-1.1480608684627903E-2</v>
      </c>
    </row>
    <row r="605" spans="1:3" x14ac:dyDescent="0.35">
      <c r="A605" s="1">
        <v>41862</v>
      </c>
      <c r="B605">
        <v>39.696860999999998</v>
      </c>
      <c r="C605">
        <f t="shared" si="9"/>
        <v>8.5981143393939492E-3</v>
      </c>
    </row>
    <row r="606" spans="1:3" x14ac:dyDescent="0.35">
      <c r="A606" s="1">
        <v>41859</v>
      </c>
      <c r="B606">
        <v>39.357005999999998</v>
      </c>
      <c r="C606">
        <f t="shared" si="9"/>
        <v>3.8452261619255426E-3</v>
      </c>
    </row>
    <row r="607" spans="1:3" x14ac:dyDescent="0.35">
      <c r="A607" s="1">
        <v>41858</v>
      </c>
      <c r="B607">
        <v>39.205959999999997</v>
      </c>
      <c r="C607">
        <f t="shared" si="9"/>
        <v>-5.7623594770267201E-3</v>
      </c>
    </row>
    <row r="608" spans="1:3" x14ac:dyDescent="0.35">
      <c r="A608" s="1">
        <v>41857</v>
      </c>
      <c r="B608">
        <v>39.432530999999997</v>
      </c>
      <c r="C608">
        <f t="shared" si="9"/>
        <v>-2.3934224433464689E-4</v>
      </c>
    </row>
    <row r="609" spans="1:3" x14ac:dyDescent="0.35">
      <c r="A609" s="1">
        <v>41856</v>
      </c>
      <c r="B609">
        <v>39.441969999999998</v>
      </c>
      <c r="C609">
        <f t="shared" si="9"/>
        <v>-1.4494751964144714E-2</v>
      </c>
    </row>
    <row r="610" spans="1:3" x14ac:dyDescent="0.35">
      <c r="A610" s="1">
        <v>41855</v>
      </c>
      <c r="B610">
        <v>40.017834999999998</v>
      </c>
      <c r="C610">
        <f t="shared" si="9"/>
        <v>8.5288558784268852E-3</v>
      </c>
    </row>
    <row r="611" spans="1:3" x14ac:dyDescent="0.35">
      <c r="A611" s="1">
        <v>41852</v>
      </c>
      <c r="B611">
        <v>39.677979999999998</v>
      </c>
      <c r="C611">
        <f t="shared" si="9"/>
        <v>-2.1390494500364544E-3</v>
      </c>
    </row>
    <row r="612" spans="1:3" x14ac:dyDescent="0.35">
      <c r="A612" s="1">
        <v>41851</v>
      </c>
      <c r="B612">
        <v>39.762943999999997</v>
      </c>
      <c r="C612">
        <f t="shared" si="9"/>
        <v>-1.7416346412013166E-2</v>
      </c>
    </row>
    <row r="613" spans="1:3" x14ac:dyDescent="0.35">
      <c r="A613" s="1">
        <v>41850</v>
      </c>
      <c r="B613">
        <v>40.461534999999998</v>
      </c>
      <c r="C613">
        <f t="shared" si="9"/>
        <v>2.5698107634347287E-3</v>
      </c>
    </row>
    <row r="614" spans="1:3" x14ac:dyDescent="0.35">
      <c r="A614" s="1">
        <v>41849</v>
      </c>
      <c r="B614">
        <v>40.357689999999998</v>
      </c>
      <c r="C614">
        <f t="shared" si="9"/>
        <v>-4.2016839966488792E-3</v>
      </c>
    </row>
    <row r="615" spans="1:3" x14ac:dyDescent="0.35">
      <c r="A615" s="1">
        <v>41848</v>
      </c>
      <c r="B615">
        <v>40.527616999999999</v>
      </c>
      <c r="C615">
        <f t="shared" si="9"/>
        <v>-2.5590496577988699E-3</v>
      </c>
    </row>
    <row r="616" spans="1:3" x14ac:dyDescent="0.35">
      <c r="A616" s="1">
        <v>41845</v>
      </c>
      <c r="B616">
        <v>40.631461999999999</v>
      </c>
      <c r="C616">
        <f t="shared" si="9"/>
        <v>3.4912437093377242E-3</v>
      </c>
    </row>
    <row r="617" spans="1:3" x14ac:dyDescent="0.35">
      <c r="A617" s="1">
        <v>41844</v>
      </c>
      <c r="B617">
        <v>40.489854999999999</v>
      </c>
      <c r="C617">
        <f t="shared" si="9"/>
        <v>-1.8635199265740121E-3</v>
      </c>
    </row>
    <row r="618" spans="1:3" x14ac:dyDescent="0.35">
      <c r="A618" s="1">
        <v>41843</v>
      </c>
      <c r="B618">
        <v>40.565379</v>
      </c>
      <c r="C618">
        <f t="shared" si="9"/>
        <v>-2.7887355338104478E-3</v>
      </c>
    </row>
    <row r="619" spans="1:3" x14ac:dyDescent="0.35">
      <c r="A619" s="1">
        <v>41842</v>
      </c>
      <c r="B619">
        <v>40.678663</v>
      </c>
      <c r="C619">
        <f t="shared" si="9"/>
        <v>3.0215226854054815E-3</v>
      </c>
    </row>
    <row r="620" spans="1:3" x14ac:dyDescent="0.35">
      <c r="A620" s="1">
        <v>41841</v>
      </c>
      <c r="B620">
        <v>40.555937</v>
      </c>
      <c r="C620">
        <f t="shared" si="9"/>
        <v>5.3681984269060264E-3</v>
      </c>
    </row>
    <row r="621" spans="1:3" x14ac:dyDescent="0.35">
      <c r="A621" s="1">
        <v>41838</v>
      </c>
      <c r="B621">
        <v>40.338808</v>
      </c>
      <c r="C621">
        <f t="shared" si="9"/>
        <v>1.9615377520069355E-2</v>
      </c>
    </row>
    <row r="622" spans="1:3" x14ac:dyDescent="0.35">
      <c r="A622" s="1">
        <v>41837</v>
      </c>
      <c r="B622">
        <v>39.555256999999997</v>
      </c>
      <c r="C622">
        <f t="shared" si="9"/>
        <v>2.0495026780380319E-2</v>
      </c>
    </row>
    <row r="623" spans="1:3" x14ac:dyDescent="0.35">
      <c r="A623" s="1">
        <v>41836</v>
      </c>
      <c r="B623">
        <v>38.752822000000002</v>
      </c>
      <c r="C623">
        <f t="shared" si="9"/>
        <v>-2.91895507480375E-3</v>
      </c>
    </row>
    <row r="624" spans="1:3" x14ac:dyDescent="0.35">
      <c r="A624" s="1">
        <v>41835</v>
      </c>
      <c r="B624">
        <v>38.866104999999997</v>
      </c>
      <c r="C624">
        <f t="shared" si="9"/>
        <v>-1.5664917595538088E-2</v>
      </c>
    </row>
    <row r="625" spans="1:3" x14ac:dyDescent="0.35">
      <c r="A625" s="1">
        <v>41834</v>
      </c>
      <c r="B625">
        <v>39.479733000000003</v>
      </c>
      <c r="C625">
        <f t="shared" si="9"/>
        <v>1.2512205477751595E-2</v>
      </c>
    </row>
    <row r="626" spans="1:3" x14ac:dyDescent="0.35">
      <c r="A626" s="1">
        <v>41831</v>
      </c>
      <c r="B626">
        <v>38.988832000000002</v>
      </c>
      <c r="C626">
        <f t="shared" si="9"/>
        <v>6.8027198361035428E-3</v>
      </c>
    </row>
    <row r="627" spans="1:3" x14ac:dyDescent="0.35">
      <c r="A627" s="1">
        <v>41830</v>
      </c>
      <c r="B627">
        <v>38.724502000000001</v>
      </c>
      <c r="C627">
        <f t="shared" si="9"/>
        <v>-7.2715614549353634E-4</v>
      </c>
    </row>
    <row r="628" spans="1:3" x14ac:dyDescent="0.35">
      <c r="A628" s="1">
        <v>41829</v>
      </c>
      <c r="B628">
        <v>38.752670999999999</v>
      </c>
      <c r="C628">
        <f t="shared" si="9"/>
        <v>5.345040252332566E-3</v>
      </c>
    </row>
    <row r="629" spans="1:3" x14ac:dyDescent="0.35">
      <c r="A629" s="1">
        <v>41828</v>
      </c>
      <c r="B629">
        <v>38.546089000000002</v>
      </c>
      <c r="C629">
        <f t="shared" si="9"/>
        <v>-1.1143511860690507E-2</v>
      </c>
    </row>
    <row r="630" spans="1:3" x14ac:dyDescent="0.35">
      <c r="A630" s="1">
        <v>41827</v>
      </c>
      <c r="B630">
        <v>38.978029999999997</v>
      </c>
      <c r="C630">
        <f t="shared" si="9"/>
        <v>-9.1127911572177877E-3</v>
      </c>
    </row>
    <row r="631" spans="1:3" x14ac:dyDescent="0.35">
      <c r="A631" s="1">
        <v>41823</v>
      </c>
      <c r="B631">
        <v>39.334851999999998</v>
      </c>
      <c r="C631">
        <f t="shared" si="9"/>
        <v>2.3900243770361095E-3</v>
      </c>
    </row>
    <row r="632" spans="1:3" x14ac:dyDescent="0.35">
      <c r="A632" s="1">
        <v>41822</v>
      </c>
      <c r="B632">
        <v>39.240952999999998</v>
      </c>
      <c r="C632">
        <f t="shared" si="9"/>
        <v>1.4704372601436876E-2</v>
      </c>
    </row>
    <row r="633" spans="1:3" x14ac:dyDescent="0.35">
      <c r="A633" s="1">
        <v>41821</v>
      </c>
      <c r="B633">
        <v>38.668160999999998</v>
      </c>
      <c r="C633">
        <f t="shared" si="9"/>
        <v>6.8226135876841244E-3</v>
      </c>
    </row>
    <row r="634" spans="1:3" x14ac:dyDescent="0.35">
      <c r="A634" s="1">
        <v>41820</v>
      </c>
      <c r="B634">
        <v>38.405240999999997</v>
      </c>
      <c r="C634">
        <f t="shared" si="9"/>
        <v>8.840941961335844E-3</v>
      </c>
    </row>
    <row r="635" spans="1:3" x14ac:dyDescent="0.35">
      <c r="A635" s="1">
        <v>41817</v>
      </c>
      <c r="B635">
        <v>38.067199000000002</v>
      </c>
      <c r="C635">
        <f t="shared" si="9"/>
        <v>-1.9713555017781569E-3</v>
      </c>
    </row>
    <row r="636" spans="1:3" x14ac:dyDescent="0.35">
      <c r="A636" s="1">
        <v>41816</v>
      </c>
      <c r="B636">
        <v>38.142316999999998</v>
      </c>
      <c r="C636">
        <f t="shared" si="9"/>
        <v>-1.9675815683713408E-3</v>
      </c>
    </row>
    <row r="637" spans="1:3" x14ac:dyDescent="0.35">
      <c r="A637" s="1">
        <v>41815</v>
      </c>
      <c r="B637">
        <v>38.217438999999999</v>
      </c>
      <c r="C637">
        <f t="shared" si="9"/>
        <v>6.161426465167018E-3</v>
      </c>
    </row>
    <row r="638" spans="1:3" x14ac:dyDescent="0.35">
      <c r="A638" s="1">
        <v>41814</v>
      </c>
      <c r="B638">
        <v>37.982689000000001</v>
      </c>
      <c r="C638">
        <f t="shared" si="9"/>
        <v>-6.8982268512242104E-3</v>
      </c>
    </row>
    <row r="639" spans="1:3" x14ac:dyDescent="0.35">
      <c r="A639" s="1">
        <v>41813</v>
      </c>
      <c r="B639">
        <v>38.245607999999997</v>
      </c>
      <c r="C639">
        <f t="shared" si="9"/>
        <v>-2.9418890461584955E-3</v>
      </c>
    </row>
    <row r="640" spans="1:3" x14ac:dyDescent="0.35">
      <c r="A640" s="1">
        <v>41810</v>
      </c>
      <c r="B640">
        <v>38.358288000000002</v>
      </c>
      <c r="C640">
        <f t="shared" si="9"/>
        <v>-3.6652841853461481E-3</v>
      </c>
    </row>
    <row r="641" spans="1:3" x14ac:dyDescent="0.35">
      <c r="A641" s="1">
        <v>41809</v>
      </c>
      <c r="B641">
        <v>38.499139999999997</v>
      </c>
      <c r="C641">
        <f t="shared" si="9"/>
        <v>1.5485154230251147E-2</v>
      </c>
    </row>
    <row r="642" spans="1:3" x14ac:dyDescent="0.35">
      <c r="A642" s="1">
        <v>41808</v>
      </c>
      <c r="B642">
        <v>37.907567</v>
      </c>
      <c r="C642">
        <f t="shared" si="9"/>
        <v>1.2713600556649898E-2</v>
      </c>
    </row>
    <row r="643" spans="1:3" x14ac:dyDescent="0.35">
      <c r="A643" s="1">
        <v>41807</v>
      </c>
      <c r="B643">
        <v>37.428676000000003</v>
      </c>
      <c r="C643">
        <f t="shared" ref="C643:C706" si="10">LN(B643/B644)</f>
        <v>-1.0030321591825361E-3</v>
      </c>
    </row>
    <row r="644" spans="1:3" x14ac:dyDescent="0.35">
      <c r="A644" s="1">
        <v>41806</v>
      </c>
      <c r="B644">
        <v>37.466237</v>
      </c>
      <c r="C644">
        <f t="shared" si="10"/>
        <v>2.7607161126734707E-3</v>
      </c>
    </row>
    <row r="645" spans="1:3" x14ac:dyDescent="0.35">
      <c r="A645" s="1">
        <v>41803</v>
      </c>
      <c r="B645">
        <v>37.362946000000001</v>
      </c>
      <c r="C645">
        <f t="shared" si="10"/>
        <v>-5.025374957557283E-4</v>
      </c>
    </row>
    <row r="646" spans="1:3" x14ac:dyDescent="0.35">
      <c r="A646" s="1">
        <v>41802</v>
      </c>
      <c r="B646">
        <v>37.381726999999998</v>
      </c>
      <c r="C646">
        <f t="shared" si="10"/>
        <v>-4.7612730695009552E-3</v>
      </c>
    </row>
    <row r="647" spans="1:3" x14ac:dyDescent="0.35">
      <c r="A647" s="1">
        <v>41801</v>
      </c>
      <c r="B647">
        <v>37.560136</v>
      </c>
      <c r="C647">
        <f t="shared" si="10"/>
        <v>-1.3162965453075243E-2</v>
      </c>
    </row>
    <row r="648" spans="1:3" x14ac:dyDescent="0.35">
      <c r="A648" s="1">
        <v>41800</v>
      </c>
      <c r="B648">
        <v>38.057806999999997</v>
      </c>
      <c r="C648">
        <f t="shared" si="10"/>
        <v>9.9181939424126363E-3</v>
      </c>
    </row>
    <row r="649" spans="1:3" x14ac:dyDescent="0.35">
      <c r="A649" s="1">
        <v>41799</v>
      </c>
      <c r="B649">
        <v>37.682208000000003</v>
      </c>
      <c r="C649">
        <f t="shared" si="10"/>
        <v>1.9955566306552692E-3</v>
      </c>
    </row>
    <row r="650" spans="1:3" x14ac:dyDescent="0.35">
      <c r="A650" s="1">
        <v>41796</v>
      </c>
      <c r="B650">
        <v>37.607086000000002</v>
      </c>
      <c r="C650">
        <f t="shared" si="10"/>
        <v>-2.4938109203385414E-3</v>
      </c>
    </row>
    <row r="651" spans="1:3" x14ac:dyDescent="0.35">
      <c r="A651" s="1">
        <v>41795</v>
      </c>
      <c r="B651">
        <v>37.700988000000002</v>
      </c>
      <c r="C651">
        <f t="shared" si="10"/>
        <v>1.0012642832654029E-2</v>
      </c>
    </row>
    <row r="652" spans="1:3" x14ac:dyDescent="0.35">
      <c r="A652" s="1">
        <v>41794</v>
      </c>
      <c r="B652">
        <v>37.325384999999997</v>
      </c>
      <c r="C652">
        <f t="shared" si="10"/>
        <v>-1.7594511776253931E-3</v>
      </c>
    </row>
    <row r="653" spans="1:3" x14ac:dyDescent="0.35">
      <c r="A653" s="1">
        <v>41793</v>
      </c>
      <c r="B653">
        <v>37.391114999999999</v>
      </c>
      <c r="C653">
        <f t="shared" si="10"/>
        <v>5.0238453134496795E-4</v>
      </c>
    </row>
    <row r="654" spans="1:3" x14ac:dyDescent="0.35">
      <c r="A654" s="1">
        <v>41792</v>
      </c>
      <c r="B654">
        <v>37.372335</v>
      </c>
      <c r="C654">
        <f t="shared" si="10"/>
        <v>-5.2624916189284287E-3</v>
      </c>
    </row>
    <row r="655" spans="1:3" x14ac:dyDescent="0.35">
      <c r="A655" s="1">
        <v>41789</v>
      </c>
      <c r="B655">
        <v>37.569524999999999</v>
      </c>
      <c r="C655">
        <f t="shared" si="10"/>
        <v>1.0300294297858809E-2</v>
      </c>
    </row>
    <row r="656" spans="1:3" x14ac:dyDescent="0.35">
      <c r="A656" s="1">
        <v>41788</v>
      </c>
      <c r="B656">
        <v>37.184533999999999</v>
      </c>
      <c r="C656">
        <f t="shared" si="10"/>
        <v>-1.7660830615102796E-3</v>
      </c>
    </row>
    <row r="657" spans="1:3" x14ac:dyDescent="0.35">
      <c r="A657" s="1">
        <v>41787</v>
      </c>
      <c r="B657">
        <v>37.250262999999997</v>
      </c>
      <c r="C657">
        <f t="shared" si="10"/>
        <v>2.2711786071134606E-3</v>
      </c>
    </row>
    <row r="658" spans="1:3" x14ac:dyDescent="0.35">
      <c r="A658" s="1">
        <v>41786</v>
      </c>
      <c r="B658">
        <v>37.165756999999999</v>
      </c>
      <c r="C658">
        <f t="shared" si="10"/>
        <v>-5.050955456031756E-4</v>
      </c>
    </row>
    <row r="659" spans="1:3" x14ac:dyDescent="0.35">
      <c r="A659" s="1">
        <v>41782</v>
      </c>
      <c r="B659">
        <v>37.184533999999999</v>
      </c>
      <c r="C659">
        <f t="shared" si="10"/>
        <v>-1.2619058530605703E-3</v>
      </c>
    </row>
    <row r="660" spans="1:3" x14ac:dyDescent="0.35">
      <c r="A660" s="1">
        <v>41781</v>
      </c>
      <c r="B660">
        <v>37.231487000000001</v>
      </c>
      <c r="C660">
        <f t="shared" si="10"/>
        <v>2.2724598750693569E-3</v>
      </c>
    </row>
    <row r="661" spans="1:3" x14ac:dyDescent="0.35">
      <c r="A661" s="1">
        <v>41780</v>
      </c>
      <c r="B661">
        <v>37.146976000000002</v>
      </c>
      <c r="C661">
        <f t="shared" si="10"/>
        <v>5.0568716017789287E-4</v>
      </c>
    </row>
    <row r="662" spans="1:3" x14ac:dyDescent="0.35">
      <c r="A662" s="1">
        <v>41779</v>
      </c>
      <c r="B662">
        <v>37.128196000000003</v>
      </c>
      <c r="C662">
        <f t="shared" si="10"/>
        <v>-2.2735811412102798E-3</v>
      </c>
    </row>
    <row r="663" spans="1:3" x14ac:dyDescent="0.35">
      <c r="A663" s="1">
        <v>41778</v>
      </c>
      <c r="B663">
        <v>37.212705999999997</v>
      </c>
      <c r="C663">
        <f t="shared" si="10"/>
        <v>1.4487482950897941E-2</v>
      </c>
    </row>
    <row r="664" spans="1:3" x14ac:dyDescent="0.35">
      <c r="A664" s="1">
        <v>41775</v>
      </c>
      <c r="B664">
        <v>36.677473999999997</v>
      </c>
      <c r="C664">
        <f t="shared" si="10"/>
        <v>-4.597719629222805E-3</v>
      </c>
    </row>
    <row r="665" spans="1:3" x14ac:dyDescent="0.35">
      <c r="A665" s="1">
        <v>41774</v>
      </c>
      <c r="B665">
        <v>36.846494999999997</v>
      </c>
      <c r="C665">
        <f t="shared" si="10"/>
        <v>-1.7431249736416739E-2</v>
      </c>
    </row>
    <row r="666" spans="1:3" x14ac:dyDescent="0.35">
      <c r="A666" s="1">
        <v>41773</v>
      </c>
      <c r="B666">
        <v>37.494405999999998</v>
      </c>
      <c r="C666">
        <f t="shared" si="10"/>
        <v>6.7848001421478886E-3</v>
      </c>
    </row>
    <row r="667" spans="1:3" x14ac:dyDescent="0.35">
      <c r="A667" s="1">
        <v>41772</v>
      </c>
      <c r="B667">
        <v>37.240875000000003</v>
      </c>
      <c r="C667">
        <f t="shared" si="10"/>
        <v>9.8822456193717358E-3</v>
      </c>
    </row>
    <row r="668" spans="1:3" x14ac:dyDescent="0.35">
      <c r="A668" s="1">
        <v>41771</v>
      </c>
      <c r="B668">
        <v>36.874664000000003</v>
      </c>
      <c r="C668">
        <f t="shared" si="10"/>
        <v>7.1556394989573521E-3</v>
      </c>
    </row>
    <row r="669" spans="1:3" x14ac:dyDescent="0.35">
      <c r="A669" s="1">
        <v>41768</v>
      </c>
      <c r="B669">
        <v>36.611744000000002</v>
      </c>
      <c r="C669">
        <f t="shared" si="10"/>
        <v>6.6907398915595625E-3</v>
      </c>
    </row>
    <row r="670" spans="1:3" x14ac:dyDescent="0.35">
      <c r="A670" s="1">
        <v>41767</v>
      </c>
      <c r="B670">
        <v>36.367601999999998</v>
      </c>
      <c r="C670">
        <f t="shared" si="10"/>
        <v>1.033348587170285E-3</v>
      </c>
    </row>
    <row r="671" spans="1:3" x14ac:dyDescent="0.35">
      <c r="A671" s="1">
        <v>41766</v>
      </c>
      <c r="B671">
        <v>36.330041000000001</v>
      </c>
      <c r="C671">
        <f t="shared" si="10"/>
        <v>2.8470957460067E-3</v>
      </c>
    </row>
    <row r="672" spans="1:3" x14ac:dyDescent="0.35">
      <c r="A672" s="1">
        <v>41765</v>
      </c>
      <c r="B672">
        <v>36.226753000000002</v>
      </c>
      <c r="C672">
        <f t="shared" si="10"/>
        <v>-6.7166113692487097E-3</v>
      </c>
    </row>
    <row r="673" spans="1:3" x14ac:dyDescent="0.35">
      <c r="A673" s="1">
        <v>41764</v>
      </c>
      <c r="B673">
        <v>36.470892999999997</v>
      </c>
      <c r="C673">
        <f t="shared" si="10"/>
        <v>7.2351472002752035E-3</v>
      </c>
    </row>
    <row r="674" spans="1:3" x14ac:dyDescent="0.35">
      <c r="A674" s="1">
        <v>41761</v>
      </c>
      <c r="B674">
        <v>36.207973000000003</v>
      </c>
      <c r="C674">
        <f t="shared" si="10"/>
        <v>-2.848542809075236E-3</v>
      </c>
    </row>
    <row r="675" spans="1:3" x14ac:dyDescent="0.35">
      <c r="A675" s="1">
        <v>41760</v>
      </c>
      <c r="B675">
        <v>36.311259999999997</v>
      </c>
      <c r="C675">
        <f t="shared" si="10"/>
        <v>-1.8086558502090819E-3</v>
      </c>
    </row>
    <row r="676" spans="1:3" x14ac:dyDescent="0.35">
      <c r="A676" s="1">
        <v>41759</v>
      </c>
      <c r="B676">
        <v>36.376994000000003</v>
      </c>
      <c r="C676">
        <f t="shared" si="10"/>
        <v>5.1760311417801633E-3</v>
      </c>
    </row>
    <row r="677" spans="1:3" x14ac:dyDescent="0.35">
      <c r="A677" s="1">
        <v>41758</v>
      </c>
      <c r="B677">
        <v>36.189191999999998</v>
      </c>
      <c r="C677">
        <f t="shared" si="10"/>
        <v>4.4207980769314257E-3</v>
      </c>
    </row>
    <row r="678" spans="1:3" x14ac:dyDescent="0.35">
      <c r="A678" s="1">
        <v>41757</v>
      </c>
      <c r="B678">
        <v>36.029559999999996</v>
      </c>
      <c r="C678">
        <f t="shared" si="10"/>
        <v>8.9006060669786294E-3</v>
      </c>
    </row>
    <row r="679" spans="1:3" x14ac:dyDescent="0.35">
      <c r="A679" s="1">
        <v>41754</v>
      </c>
      <c r="B679">
        <v>35.710298000000002</v>
      </c>
      <c r="C679">
        <f t="shared" si="10"/>
        <v>-1.0463128463193626E-2</v>
      </c>
    </row>
    <row r="680" spans="1:3" x14ac:dyDescent="0.35">
      <c r="A680" s="1">
        <v>41753</v>
      </c>
      <c r="B680">
        <v>36.085901</v>
      </c>
      <c r="C680">
        <f t="shared" si="10"/>
        <v>-4.4138283163790547E-3</v>
      </c>
    </row>
    <row r="681" spans="1:3" x14ac:dyDescent="0.35">
      <c r="A681" s="1">
        <v>41752</v>
      </c>
      <c r="B681">
        <v>36.245530000000002</v>
      </c>
      <c r="C681">
        <f t="shared" si="10"/>
        <v>0</v>
      </c>
    </row>
    <row r="682" spans="1:3" x14ac:dyDescent="0.35">
      <c r="A682" s="1">
        <v>41751</v>
      </c>
      <c r="B682">
        <v>36.245530000000002</v>
      </c>
      <c r="C682">
        <f t="shared" si="10"/>
        <v>-2.8457054380040432E-3</v>
      </c>
    </row>
    <row r="683" spans="1:3" x14ac:dyDescent="0.35">
      <c r="A683" s="1">
        <v>41750</v>
      </c>
      <c r="B683">
        <v>36.348821000000001</v>
      </c>
      <c r="C683">
        <f t="shared" si="10"/>
        <v>-5.6672313776500805E-3</v>
      </c>
    </row>
    <row r="684" spans="1:3" x14ac:dyDescent="0.35">
      <c r="A684" s="1">
        <v>41746</v>
      </c>
      <c r="B684">
        <v>36.555402999999998</v>
      </c>
      <c r="C684">
        <f t="shared" si="10"/>
        <v>1.4228646652156025E-2</v>
      </c>
    </row>
    <row r="685" spans="1:3" x14ac:dyDescent="0.35">
      <c r="A685" s="1">
        <v>41745</v>
      </c>
      <c r="B685">
        <v>36.038952000000002</v>
      </c>
      <c r="C685">
        <f t="shared" si="10"/>
        <v>1.0740104833349903E-2</v>
      </c>
    </row>
    <row r="686" spans="1:3" x14ac:dyDescent="0.35">
      <c r="A686" s="1">
        <v>41744</v>
      </c>
      <c r="B686">
        <v>35.653961000000002</v>
      </c>
      <c r="C686">
        <f t="shared" si="10"/>
        <v>6.0758401297885765E-3</v>
      </c>
    </row>
    <row r="687" spans="1:3" x14ac:dyDescent="0.35">
      <c r="A687" s="1">
        <v>41743</v>
      </c>
      <c r="B687">
        <v>35.437989999999999</v>
      </c>
      <c r="C687">
        <f t="shared" si="10"/>
        <v>1.9262247750297001E-2</v>
      </c>
    </row>
    <row r="688" spans="1:3" x14ac:dyDescent="0.35">
      <c r="A688" s="1">
        <v>41740</v>
      </c>
      <c r="B688">
        <v>34.761907000000001</v>
      </c>
      <c r="C688">
        <f t="shared" si="10"/>
        <v>-5.4004315675711362E-4</v>
      </c>
    </row>
    <row r="689" spans="1:3" x14ac:dyDescent="0.35">
      <c r="A689" s="1">
        <v>41739</v>
      </c>
      <c r="B689">
        <v>34.780684999999998</v>
      </c>
      <c r="C689">
        <f t="shared" si="10"/>
        <v>-9.8813004574000527E-3</v>
      </c>
    </row>
    <row r="690" spans="1:3" x14ac:dyDescent="0.35">
      <c r="A690" s="1">
        <v>41738</v>
      </c>
      <c r="B690">
        <v>35.126066999999999</v>
      </c>
      <c r="C690">
        <f t="shared" si="10"/>
        <v>2.6584932416616691E-4</v>
      </c>
    </row>
    <row r="691" spans="1:3" x14ac:dyDescent="0.35">
      <c r="A691" s="1">
        <v>41737</v>
      </c>
      <c r="B691">
        <v>35.116729999999997</v>
      </c>
      <c r="C691">
        <f t="shared" si="10"/>
        <v>-1.451402926151176E-2</v>
      </c>
    </row>
    <row r="692" spans="1:3" x14ac:dyDescent="0.35">
      <c r="A692" s="1">
        <v>41736</v>
      </c>
      <c r="B692">
        <v>35.630132000000003</v>
      </c>
      <c r="C692">
        <f t="shared" si="10"/>
        <v>-1.1979388575966442E-2</v>
      </c>
    </row>
    <row r="693" spans="1:3" x14ac:dyDescent="0.35">
      <c r="A693" s="1">
        <v>41733</v>
      </c>
      <c r="B693">
        <v>36.059525999999998</v>
      </c>
      <c r="C693">
        <f t="shared" si="10"/>
        <v>-5.1762101433859326E-4</v>
      </c>
    </row>
    <row r="694" spans="1:3" x14ac:dyDescent="0.35">
      <c r="A694" s="1">
        <v>41732</v>
      </c>
      <c r="B694">
        <v>36.078195999999998</v>
      </c>
      <c r="C694">
        <f t="shared" si="10"/>
        <v>1.8127636618812178E-3</v>
      </c>
    </row>
    <row r="695" spans="1:3" x14ac:dyDescent="0.35">
      <c r="A695" s="1">
        <v>41731</v>
      </c>
      <c r="B695">
        <v>36.012853999999997</v>
      </c>
      <c r="C695">
        <f t="shared" si="10"/>
        <v>2.8553044565587647E-3</v>
      </c>
    </row>
    <row r="696" spans="1:3" x14ac:dyDescent="0.35">
      <c r="A696" s="1">
        <v>41730</v>
      </c>
      <c r="B696">
        <v>35.910173</v>
      </c>
      <c r="C696">
        <f t="shared" si="10"/>
        <v>-1.0391374405625097E-3</v>
      </c>
    </row>
    <row r="697" spans="1:3" x14ac:dyDescent="0.35">
      <c r="A697" s="1">
        <v>41729</v>
      </c>
      <c r="B697">
        <v>35.947507999999999</v>
      </c>
      <c r="C697">
        <f t="shared" si="10"/>
        <v>5.2068825753241151E-3</v>
      </c>
    </row>
    <row r="698" spans="1:3" x14ac:dyDescent="0.35">
      <c r="A698" s="1">
        <v>41726</v>
      </c>
      <c r="B698">
        <v>35.760820000000002</v>
      </c>
      <c r="C698">
        <f t="shared" si="10"/>
        <v>-3.6477015519134869E-3</v>
      </c>
    </row>
    <row r="699" spans="1:3" x14ac:dyDescent="0.35">
      <c r="A699" s="1">
        <v>41725</v>
      </c>
      <c r="B699">
        <v>35.891503</v>
      </c>
      <c r="C699">
        <f t="shared" si="10"/>
        <v>-2.8567876059566368E-3</v>
      </c>
    </row>
    <row r="700" spans="1:3" x14ac:dyDescent="0.35">
      <c r="A700" s="1">
        <v>41724</v>
      </c>
      <c r="B700">
        <v>35.994183999999997</v>
      </c>
      <c r="C700">
        <f t="shared" si="10"/>
        <v>4.1579972993655376E-3</v>
      </c>
    </row>
    <row r="701" spans="1:3" x14ac:dyDescent="0.35">
      <c r="A701" s="1">
        <v>41723</v>
      </c>
      <c r="B701">
        <v>35.844830999999999</v>
      </c>
      <c r="C701">
        <f t="shared" si="10"/>
        <v>-7.8092340075808469E-4</v>
      </c>
    </row>
    <row r="702" spans="1:3" x14ac:dyDescent="0.35">
      <c r="A702" s="1">
        <v>41722</v>
      </c>
      <c r="B702">
        <v>35.872833999999997</v>
      </c>
      <c r="C702">
        <f t="shared" si="10"/>
        <v>1.0414411942477576E-3</v>
      </c>
    </row>
    <row r="703" spans="1:3" x14ac:dyDescent="0.35">
      <c r="A703" s="1">
        <v>41719</v>
      </c>
      <c r="B703">
        <v>35.835493999999997</v>
      </c>
      <c r="C703">
        <f t="shared" si="10"/>
        <v>-1.242572600165358E-2</v>
      </c>
    </row>
    <row r="704" spans="1:3" x14ac:dyDescent="0.35">
      <c r="A704" s="1">
        <v>41718</v>
      </c>
      <c r="B704">
        <v>36.283554000000002</v>
      </c>
      <c r="C704">
        <f t="shared" si="10"/>
        <v>-1.4811349682641915E-2</v>
      </c>
    </row>
    <row r="705" spans="1:3" x14ac:dyDescent="0.35">
      <c r="A705" s="1">
        <v>41717</v>
      </c>
      <c r="B705">
        <v>36.824961999999999</v>
      </c>
      <c r="C705">
        <f t="shared" si="10"/>
        <v>-7.072507661643343E-3</v>
      </c>
    </row>
    <row r="706" spans="1:3" x14ac:dyDescent="0.35">
      <c r="A706" s="1">
        <v>41716</v>
      </c>
      <c r="B706">
        <v>37.086329999999997</v>
      </c>
      <c r="C706">
        <f t="shared" si="10"/>
        <v>5.5527924696910256E-3</v>
      </c>
    </row>
    <row r="707" spans="1:3" x14ac:dyDescent="0.35">
      <c r="A707" s="1">
        <v>41715</v>
      </c>
      <c r="B707">
        <v>36.880968000000003</v>
      </c>
      <c r="C707">
        <f t="shared" ref="C707:C770" si="11">LN(B707/B708)</f>
        <v>1.376163284799614E-2</v>
      </c>
    </row>
    <row r="708" spans="1:3" x14ac:dyDescent="0.35">
      <c r="A708" s="1">
        <v>41712</v>
      </c>
      <c r="B708">
        <v>36.376902000000001</v>
      </c>
      <c r="C708">
        <f t="shared" si="11"/>
        <v>-6.6496034093621644E-3</v>
      </c>
    </row>
    <row r="709" spans="1:3" x14ac:dyDescent="0.35">
      <c r="A709" s="1">
        <v>41711</v>
      </c>
      <c r="B709">
        <v>36.619599999999998</v>
      </c>
      <c r="C709">
        <f t="shared" si="11"/>
        <v>-1.0901378872024811E-2</v>
      </c>
    </row>
    <row r="710" spans="1:3" x14ac:dyDescent="0.35">
      <c r="A710" s="1">
        <v>41710</v>
      </c>
      <c r="B710">
        <v>37.020988000000003</v>
      </c>
      <c r="C710">
        <f t="shared" si="11"/>
        <v>-1.2598962846152321E-3</v>
      </c>
    </row>
    <row r="711" spans="1:3" x14ac:dyDescent="0.35">
      <c r="A711" s="1">
        <v>41709</v>
      </c>
      <c r="B711">
        <v>37.067659999999997</v>
      </c>
      <c r="C711">
        <f t="shared" si="11"/>
        <v>-2.7662669817373523E-3</v>
      </c>
    </row>
    <row r="712" spans="1:3" x14ac:dyDescent="0.35">
      <c r="A712" s="1">
        <v>41708</v>
      </c>
      <c r="B712">
        <v>37.170341000000001</v>
      </c>
      <c r="C712">
        <f t="shared" si="11"/>
        <v>6.2980493917041275E-3</v>
      </c>
    </row>
    <row r="713" spans="1:3" x14ac:dyDescent="0.35">
      <c r="A713" s="1">
        <v>41705</v>
      </c>
      <c r="B713">
        <v>36.936976000000001</v>
      </c>
      <c r="C713">
        <f t="shared" si="11"/>
        <v>-4.0353291616519538E-3</v>
      </c>
    </row>
    <row r="714" spans="1:3" x14ac:dyDescent="0.35">
      <c r="A714" s="1">
        <v>41704</v>
      </c>
      <c r="B714">
        <v>37.086329999999997</v>
      </c>
      <c r="C714">
        <f t="shared" si="11"/>
        <v>-1.5090937607788941E-3</v>
      </c>
    </row>
    <row r="715" spans="1:3" x14ac:dyDescent="0.35">
      <c r="A715" s="1">
        <v>41703</v>
      </c>
      <c r="B715">
        <v>37.142339</v>
      </c>
      <c r="C715">
        <f t="shared" si="11"/>
        <v>-8.2592715073216069E-3</v>
      </c>
    </row>
    <row r="716" spans="1:3" x14ac:dyDescent="0.35">
      <c r="A716" s="1">
        <v>41702</v>
      </c>
      <c r="B716">
        <v>37.450378000000001</v>
      </c>
      <c r="C716">
        <f t="shared" si="11"/>
        <v>1.988730399179264E-2</v>
      </c>
    </row>
    <row r="717" spans="1:3" x14ac:dyDescent="0.35">
      <c r="A717" s="1">
        <v>41701</v>
      </c>
      <c r="B717">
        <v>36.712947999999997</v>
      </c>
      <c r="C717">
        <f t="shared" si="11"/>
        <v>-1.1376616606106142E-2</v>
      </c>
    </row>
    <row r="718" spans="1:3" x14ac:dyDescent="0.35">
      <c r="A718" s="1">
        <v>41698</v>
      </c>
      <c r="B718">
        <v>37.133001999999998</v>
      </c>
      <c r="C718">
        <f t="shared" si="11"/>
        <v>-2.5141587836488262E-4</v>
      </c>
    </row>
    <row r="719" spans="1:3" x14ac:dyDescent="0.35">
      <c r="A719" s="1">
        <v>41697</v>
      </c>
      <c r="B719">
        <v>37.142339</v>
      </c>
      <c r="C719">
        <f t="shared" si="11"/>
        <v>1.0103684057975208E-2</v>
      </c>
    </row>
    <row r="720" spans="1:3" x14ac:dyDescent="0.35">
      <c r="A720" s="1">
        <v>41696</v>
      </c>
      <c r="B720">
        <v>36.768954000000001</v>
      </c>
      <c r="C720">
        <f t="shared" si="11"/>
        <v>3.5605252709305897E-3</v>
      </c>
    </row>
    <row r="721" spans="1:3" x14ac:dyDescent="0.35">
      <c r="A721" s="1">
        <v>41695</v>
      </c>
      <c r="B721">
        <v>36.638269999999999</v>
      </c>
      <c r="C721">
        <f t="shared" si="11"/>
        <v>6.9027787522455549E-3</v>
      </c>
    </row>
    <row r="722" spans="1:3" x14ac:dyDescent="0.35">
      <c r="A722" s="1">
        <v>41694</v>
      </c>
      <c r="B722">
        <v>36.386234999999999</v>
      </c>
      <c r="C722">
        <f t="shared" si="11"/>
        <v>4.1131038360164365E-3</v>
      </c>
    </row>
    <row r="723" spans="1:3" x14ac:dyDescent="0.35">
      <c r="A723" s="1">
        <v>41691</v>
      </c>
      <c r="B723">
        <v>36.236882000000001</v>
      </c>
      <c r="C723">
        <f t="shared" si="11"/>
        <v>-3.343230822907663E-3</v>
      </c>
    </row>
    <row r="724" spans="1:3" x14ac:dyDescent="0.35">
      <c r="A724" s="1">
        <v>41690</v>
      </c>
      <c r="B724">
        <v>36.358232999999998</v>
      </c>
      <c r="C724">
        <f t="shared" si="11"/>
        <v>4.8900617393775126E-3</v>
      </c>
    </row>
    <row r="725" spans="1:3" x14ac:dyDescent="0.35">
      <c r="A725" s="1">
        <v>41689</v>
      </c>
      <c r="B725">
        <v>36.180872999999998</v>
      </c>
      <c r="C725">
        <f t="shared" si="11"/>
        <v>-4.3764285499900153E-3</v>
      </c>
    </row>
    <row r="726" spans="1:3" x14ac:dyDescent="0.35">
      <c r="A726" s="1">
        <v>41688</v>
      </c>
      <c r="B726">
        <v>36.339562999999998</v>
      </c>
      <c r="C726">
        <f t="shared" si="11"/>
        <v>3.0871860785769904E-3</v>
      </c>
    </row>
    <row r="727" spans="1:3" x14ac:dyDescent="0.35">
      <c r="A727" s="1">
        <v>41684</v>
      </c>
      <c r="B727">
        <v>36.227549000000003</v>
      </c>
      <c r="C727">
        <f t="shared" si="11"/>
        <v>2.3216740612486144E-3</v>
      </c>
    </row>
    <row r="728" spans="1:3" x14ac:dyDescent="0.35">
      <c r="A728" s="1">
        <v>41683</v>
      </c>
      <c r="B728">
        <v>36.143537999999999</v>
      </c>
      <c r="C728">
        <f t="shared" si="11"/>
        <v>1.1951376640378665E-2</v>
      </c>
    </row>
    <row r="729" spans="1:3" x14ac:dyDescent="0.35">
      <c r="A729" s="1">
        <v>41682</v>
      </c>
      <c r="B729">
        <v>35.714143999999997</v>
      </c>
      <c r="C729">
        <f t="shared" si="11"/>
        <v>8.1353949180372268E-3</v>
      </c>
    </row>
    <row r="730" spans="1:3" x14ac:dyDescent="0.35">
      <c r="A730" s="1">
        <v>41681</v>
      </c>
      <c r="B730">
        <v>35.424773999999999</v>
      </c>
      <c r="C730">
        <f t="shared" si="11"/>
        <v>2.1036626997620825E-2</v>
      </c>
    </row>
    <row r="731" spans="1:3" x14ac:dyDescent="0.35">
      <c r="A731" s="1">
        <v>41680</v>
      </c>
      <c r="B731">
        <v>34.687339999999999</v>
      </c>
      <c r="C731">
        <f t="shared" si="11"/>
        <v>-5.3809191948453212E-4</v>
      </c>
    </row>
    <row r="732" spans="1:3" x14ac:dyDescent="0.35">
      <c r="A732" s="1">
        <v>41677</v>
      </c>
      <c r="B732">
        <v>34.706009999999999</v>
      </c>
      <c r="C732">
        <f t="shared" si="11"/>
        <v>1.4357515013340066E-2</v>
      </c>
    </row>
    <row r="733" spans="1:3" x14ac:dyDescent="0.35">
      <c r="A733" s="1">
        <v>41676</v>
      </c>
      <c r="B733">
        <v>34.211278</v>
      </c>
      <c r="C733">
        <f t="shared" si="11"/>
        <v>8.2193202456438911E-3</v>
      </c>
    </row>
    <row r="734" spans="1:3" x14ac:dyDescent="0.35">
      <c r="A734" s="1">
        <v>41675</v>
      </c>
      <c r="B734">
        <v>33.931237000000003</v>
      </c>
      <c r="C734">
        <f t="shared" si="11"/>
        <v>2.7547958903871776E-3</v>
      </c>
    </row>
    <row r="735" spans="1:3" x14ac:dyDescent="0.35">
      <c r="A735" s="1">
        <v>41674</v>
      </c>
      <c r="B735">
        <v>33.837891999999997</v>
      </c>
      <c r="C735">
        <f t="shared" si="11"/>
        <v>1.1095855018777705E-2</v>
      </c>
    </row>
    <row r="736" spans="1:3" x14ac:dyDescent="0.35">
      <c r="A736" s="1">
        <v>41673</v>
      </c>
      <c r="B736">
        <v>33.464506999999998</v>
      </c>
      <c r="C736">
        <f t="shared" si="11"/>
        <v>-2.2342738725432645E-2</v>
      </c>
    </row>
    <row r="737" spans="1:3" x14ac:dyDescent="0.35">
      <c r="A737" s="1">
        <v>41670</v>
      </c>
      <c r="B737">
        <v>34.220610999999998</v>
      </c>
      <c r="C737">
        <f t="shared" si="11"/>
        <v>3.5524401859325684E-3</v>
      </c>
    </row>
    <row r="738" spans="1:3" x14ac:dyDescent="0.35">
      <c r="A738" s="1">
        <v>41669</v>
      </c>
      <c r="B738">
        <v>34.099260000000001</v>
      </c>
      <c r="C738">
        <f t="shared" si="11"/>
        <v>1.8790298539500101E-2</v>
      </c>
    </row>
    <row r="739" spans="1:3" x14ac:dyDescent="0.35">
      <c r="A739" s="1">
        <v>41668</v>
      </c>
      <c r="B739">
        <v>33.464506999999998</v>
      </c>
      <c r="C739">
        <f t="shared" si="11"/>
        <v>-1.4400730043681935E-2</v>
      </c>
    </row>
    <row r="740" spans="1:3" x14ac:dyDescent="0.35">
      <c r="A740" s="1">
        <v>41667</v>
      </c>
      <c r="B740">
        <v>33.949907000000003</v>
      </c>
      <c r="C740">
        <f t="shared" si="11"/>
        <v>1.9265137114796375E-3</v>
      </c>
    </row>
    <row r="741" spans="1:3" x14ac:dyDescent="0.35">
      <c r="A741" s="1">
        <v>41666</v>
      </c>
      <c r="B741">
        <v>33.884565000000002</v>
      </c>
      <c r="C741">
        <f t="shared" si="11"/>
        <v>-7.6839735758875167E-3</v>
      </c>
    </row>
    <row r="742" spans="1:3" x14ac:dyDescent="0.35">
      <c r="A742" s="1">
        <v>41663</v>
      </c>
      <c r="B742">
        <v>34.145935999999999</v>
      </c>
      <c r="C742">
        <f t="shared" si="11"/>
        <v>-2.2970842195423457E-2</v>
      </c>
    </row>
    <row r="743" spans="1:3" x14ac:dyDescent="0.35">
      <c r="A743" s="1">
        <v>41662</v>
      </c>
      <c r="B743">
        <v>34.939374999999998</v>
      </c>
      <c r="C743">
        <f t="shared" si="11"/>
        <v>-1.6954024864048154E-2</v>
      </c>
    </row>
    <row r="744" spans="1:3" x14ac:dyDescent="0.35">
      <c r="A744" s="1">
        <v>41661</v>
      </c>
      <c r="B744">
        <v>35.536788000000001</v>
      </c>
      <c r="C744">
        <f t="shared" si="11"/>
        <v>-2.7207245833910213E-2</v>
      </c>
    </row>
    <row r="745" spans="1:3" x14ac:dyDescent="0.35">
      <c r="A745" s="1">
        <v>41660</v>
      </c>
      <c r="B745">
        <v>36.516919000000001</v>
      </c>
      <c r="C745">
        <f t="shared" si="11"/>
        <v>-7.1320380000942296E-3</v>
      </c>
    </row>
    <row r="746" spans="1:3" x14ac:dyDescent="0.35">
      <c r="A746" s="1">
        <v>41656</v>
      </c>
      <c r="B746">
        <v>36.778289999999998</v>
      </c>
      <c r="C746">
        <f t="shared" si="11"/>
        <v>-3.5469938743568747E-3</v>
      </c>
    </row>
    <row r="747" spans="1:3" x14ac:dyDescent="0.35">
      <c r="A747" s="1">
        <v>41655</v>
      </c>
      <c r="B747">
        <v>36.908974000000001</v>
      </c>
      <c r="C747">
        <f t="shared" si="11"/>
        <v>2.5300571094100766E-4</v>
      </c>
    </row>
    <row r="748" spans="1:3" x14ac:dyDescent="0.35">
      <c r="A748" s="1">
        <v>41654</v>
      </c>
      <c r="B748">
        <v>36.899636999999998</v>
      </c>
      <c r="C748">
        <f t="shared" si="11"/>
        <v>-1.011395340761482E-3</v>
      </c>
    </row>
    <row r="749" spans="1:3" x14ac:dyDescent="0.35">
      <c r="A749" s="1">
        <v>41653</v>
      </c>
      <c r="B749">
        <v>36.936976000000001</v>
      </c>
      <c r="C749">
        <f t="shared" si="11"/>
        <v>1.1693034330426837E-2</v>
      </c>
    </row>
    <row r="750" spans="1:3" x14ac:dyDescent="0.35">
      <c r="A750" s="1">
        <v>41652</v>
      </c>
      <c r="B750">
        <v>36.507586000000003</v>
      </c>
      <c r="C750">
        <f t="shared" si="11"/>
        <v>-6.1178082111122958E-3</v>
      </c>
    </row>
    <row r="751" spans="1:3" x14ac:dyDescent="0.35">
      <c r="A751" s="1">
        <v>41649</v>
      </c>
      <c r="B751">
        <v>36.731617</v>
      </c>
      <c r="C751">
        <f t="shared" si="11"/>
        <v>7.6103649695785985E-3</v>
      </c>
    </row>
    <row r="752" spans="1:3" x14ac:dyDescent="0.35">
      <c r="A752" s="1">
        <v>41648</v>
      </c>
      <c r="B752">
        <v>36.453136999999998</v>
      </c>
      <c r="C752">
        <f t="shared" si="11"/>
        <v>1.7841258104005363E-3</v>
      </c>
    </row>
    <row r="753" spans="1:3" x14ac:dyDescent="0.35">
      <c r="A753" s="1">
        <v>41647</v>
      </c>
      <c r="B753">
        <v>36.388157999999997</v>
      </c>
      <c r="C753">
        <f t="shared" si="11"/>
        <v>8.9687180134352291E-3</v>
      </c>
    </row>
    <row r="754" spans="1:3" x14ac:dyDescent="0.35">
      <c r="A754" s="1">
        <v>41646</v>
      </c>
      <c r="B754">
        <v>36.063262000000002</v>
      </c>
      <c r="C754">
        <f t="shared" si="11"/>
        <v>-7.6924340161391123E-3</v>
      </c>
    </row>
    <row r="755" spans="1:3" x14ac:dyDescent="0.35">
      <c r="A755" s="1">
        <v>41645</v>
      </c>
      <c r="B755">
        <v>36.341746000000001</v>
      </c>
      <c r="C755">
        <f t="shared" si="11"/>
        <v>1.3112486113939743E-2</v>
      </c>
    </row>
    <row r="756" spans="1:3" x14ac:dyDescent="0.35">
      <c r="A756" s="1">
        <v>41642</v>
      </c>
      <c r="B756">
        <v>35.868326000000003</v>
      </c>
      <c r="C756">
        <f t="shared" si="11"/>
        <v>1.0667449924021025E-2</v>
      </c>
    </row>
    <row r="757" spans="1:3" x14ac:dyDescent="0.35">
      <c r="A757" s="1">
        <v>41641</v>
      </c>
      <c r="B757">
        <v>35.487735999999998</v>
      </c>
      <c r="C757">
        <f t="shared" si="11"/>
        <v>-2.6123898133780859E-3</v>
      </c>
    </row>
    <row r="758" spans="1:3" x14ac:dyDescent="0.35">
      <c r="A758" s="1">
        <v>41639</v>
      </c>
      <c r="B758">
        <v>35.580565</v>
      </c>
      <c r="C758">
        <f t="shared" si="11"/>
        <v>-2.0849195013883551E-3</v>
      </c>
    </row>
    <row r="759" spans="1:3" x14ac:dyDescent="0.35">
      <c r="A759" s="1">
        <v>41638</v>
      </c>
      <c r="B759">
        <v>35.654825000000002</v>
      </c>
      <c r="C759">
        <f t="shared" si="11"/>
        <v>1.0419725414931643E-3</v>
      </c>
    </row>
    <row r="760" spans="1:3" x14ac:dyDescent="0.35">
      <c r="A760" s="1">
        <v>41635</v>
      </c>
      <c r="B760">
        <v>35.617693000000003</v>
      </c>
      <c r="C760">
        <f t="shared" si="11"/>
        <v>5.2139369381003036E-4</v>
      </c>
    </row>
    <row r="761" spans="1:3" x14ac:dyDescent="0.35">
      <c r="A761" s="1">
        <v>41634</v>
      </c>
      <c r="B761">
        <v>35.599127000000003</v>
      </c>
      <c r="C761">
        <f t="shared" si="11"/>
        <v>4.1808241705987466E-3</v>
      </c>
    </row>
    <row r="762" spans="1:3" x14ac:dyDescent="0.35">
      <c r="A762" s="1">
        <v>41632</v>
      </c>
      <c r="B762">
        <v>35.450603999999998</v>
      </c>
      <c r="C762">
        <f t="shared" si="11"/>
        <v>-6.524901885431666E-3</v>
      </c>
    </row>
    <row r="763" spans="1:3" x14ac:dyDescent="0.35">
      <c r="A763" s="1">
        <v>41631</v>
      </c>
      <c r="B763">
        <v>35.682671999999997</v>
      </c>
      <c r="C763">
        <f t="shared" si="11"/>
        <v>1.5731823358300874E-2</v>
      </c>
    </row>
    <row r="764" spans="1:3" x14ac:dyDescent="0.35">
      <c r="A764" s="1">
        <v>41628</v>
      </c>
      <c r="B764">
        <v>35.125711000000003</v>
      </c>
      <c r="C764">
        <f t="shared" si="11"/>
        <v>-5.0085446010933021E-3</v>
      </c>
    </row>
    <row r="765" spans="1:3" x14ac:dyDescent="0.35">
      <c r="A765" s="1">
        <v>41627</v>
      </c>
      <c r="B765">
        <v>35.302081000000001</v>
      </c>
      <c r="C765">
        <f t="shared" si="11"/>
        <v>-2.3637784402959564E-3</v>
      </c>
    </row>
    <row r="766" spans="1:3" x14ac:dyDescent="0.35">
      <c r="A766" s="1">
        <v>41626</v>
      </c>
      <c r="B766">
        <v>35.385626000000002</v>
      </c>
      <c r="C766">
        <f t="shared" si="11"/>
        <v>4.0417602976459854E-2</v>
      </c>
    </row>
    <row r="767" spans="1:3" x14ac:dyDescent="0.35">
      <c r="A767" s="1">
        <v>41625</v>
      </c>
      <c r="B767">
        <v>33.983941000000002</v>
      </c>
      <c r="C767">
        <f t="shared" si="11"/>
        <v>2.1876586284745674E-3</v>
      </c>
    </row>
    <row r="768" spans="1:3" x14ac:dyDescent="0.35">
      <c r="A768" s="1">
        <v>41624</v>
      </c>
      <c r="B768">
        <v>33.909677000000002</v>
      </c>
      <c r="C768">
        <f t="shared" si="11"/>
        <v>3.5649771675703079E-3</v>
      </c>
    </row>
    <row r="769" spans="1:3" x14ac:dyDescent="0.35">
      <c r="A769" s="1">
        <v>41621</v>
      </c>
      <c r="B769">
        <v>33.789005000000003</v>
      </c>
      <c r="C769">
        <f t="shared" si="11"/>
        <v>3.0265643865362807E-3</v>
      </c>
    </row>
    <row r="770" spans="1:3" x14ac:dyDescent="0.35">
      <c r="A770" s="1">
        <v>41620</v>
      </c>
      <c r="B770">
        <v>33.686895</v>
      </c>
      <c r="C770">
        <f t="shared" si="11"/>
        <v>-7.9594478359884969E-3</v>
      </c>
    </row>
    <row r="771" spans="1:3" x14ac:dyDescent="0.35">
      <c r="A771" s="1">
        <v>41619</v>
      </c>
      <c r="B771">
        <v>33.956094</v>
      </c>
      <c r="C771">
        <f t="shared" ref="C771:C834" si="12">LN(B771/B772)</f>
        <v>-1.4384780653986566E-2</v>
      </c>
    </row>
    <row r="772" spans="1:3" x14ac:dyDescent="0.35">
      <c r="A772" s="1">
        <v>41618</v>
      </c>
      <c r="B772">
        <v>34.448075000000003</v>
      </c>
      <c r="C772">
        <f t="shared" si="12"/>
        <v>-2.422308212599407E-3</v>
      </c>
    </row>
    <row r="773" spans="1:3" x14ac:dyDescent="0.35">
      <c r="A773" s="1">
        <v>41617</v>
      </c>
      <c r="B773">
        <v>34.531619999999997</v>
      </c>
      <c r="C773">
        <f t="shared" si="12"/>
        <v>-8.831797699977665E-3</v>
      </c>
    </row>
    <row r="774" spans="1:3" x14ac:dyDescent="0.35">
      <c r="A774" s="1">
        <v>41614</v>
      </c>
      <c r="B774">
        <v>34.837947</v>
      </c>
      <c r="C774">
        <f t="shared" si="12"/>
        <v>1.6387224644015857E-2</v>
      </c>
    </row>
    <row r="775" spans="1:3" x14ac:dyDescent="0.35">
      <c r="A775" s="1">
        <v>41613</v>
      </c>
      <c r="B775">
        <v>34.271701999999998</v>
      </c>
      <c r="C775">
        <f t="shared" si="12"/>
        <v>-1.1847276235100762E-2</v>
      </c>
    </row>
    <row r="776" spans="1:3" x14ac:dyDescent="0.35">
      <c r="A776" s="1">
        <v>41612</v>
      </c>
      <c r="B776">
        <v>34.680143000000001</v>
      </c>
      <c r="C776">
        <f t="shared" si="12"/>
        <v>-6.4033612667860375E-3</v>
      </c>
    </row>
    <row r="777" spans="1:3" x14ac:dyDescent="0.35">
      <c r="A777" s="1">
        <v>41611</v>
      </c>
      <c r="B777">
        <v>34.902925000000003</v>
      </c>
      <c r="C777">
        <f t="shared" si="12"/>
        <v>-1.4259594623260189E-2</v>
      </c>
    </row>
    <row r="778" spans="1:3" x14ac:dyDescent="0.35">
      <c r="A778" s="1">
        <v>41610</v>
      </c>
      <c r="B778">
        <v>35.404192000000002</v>
      </c>
      <c r="C778">
        <f t="shared" si="12"/>
        <v>-1.3100597068377369E-3</v>
      </c>
    </row>
    <row r="779" spans="1:3" x14ac:dyDescent="0.35">
      <c r="A779" s="1">
        <v>41607</v>
      </c>
      <c r="B779">
        <v>35.450603999999998</v>
      </c>
      <c r="C779">
        <f t="shared" si="12"/>
        <v>-3.3982797790492792E-3</v>
      </c>
    </row>
    <row r="780" spans="1:3" x14ac:dyDescent="0.35">
      <c r="A780" s="1">
        <v>41605</v>
      </c>
      <c r="B780">
        <v>35.571280000000002</v>
      </c>
      <c r="C780">
        <f t="shared" si="12"/>
        <v>6.5453734333959616E-3</v>
      </c>
    </row>
    <row r="781" spans="1:3" x14ac:dyDescent="0.35">
      <c r="A781" s="1">
        <v>41604</v>
      </c>
      <c r="B781">
        <v>35.339213000000001</v>
      </c>
      <c r="C781">
        <f t="shared" si="12"/>
        <v>-2.0992284059084014E-3</v>
      </c>
    </row>
    <row r="782" spans="1:3" x14ac:dyDescent="0.35">
      <c r="A782" s="1">
        <v>41603</v>
      </c>
      <c r="B782">
        <v>35.413476000000003</v>
      </c>
      <c r="C782">
        <f t="shared" si="12"/>
        <v>-2.6177761867628921E-3</v>
      </c>
    </row>
    <row r="783" spans="1:3" x14ac:dyDescent="0.35">
      <c r="A783" s="1">
        <v>41600</v>
      </c>
      <c r="B783">
        <v>35.506301999999998</v>
      </c>
      <c r="C783">
        <f t="shared" si="12"/>
        <v>4.7170045926713299E-3</v>
      </c>
    </row>
    <row r="784" spans="1:3" x14ac:dyDescent="0.35">
      <c r="A784" s="1">
        <v>41599</v>
      </c>
      <c r="B784">
        <v>35.339213000000001</v>
      </c>
      <c r="C784">
        <f t="shared" si="12"/>
        <v>-2.8852584794324442E-3</v>
      </c>
    </row>
    <row r="785" spans="1:3" x14ac:dyDescent="0.35">
      <c r="A785" s="1">
        <v>41598</v>
      </c>
      <c r="B785">
        <v>35.441322999999997</v>
      </c>
      <c r="C785">
        <f t="shared" si="12"/>
        <v>-1.3786125569377951E-2</v>
      </c>
    </row>
    <row r="786" spans="1:3" x14ac:dyDescent="0.35">
      <c r="A786" s="1">
        <v>41597</v>
      </c>
      <c r="B786">
        <v>35.933304999999997</v>
      </c>
      <c r="C786">
        <f t="shared" si="12"/>
        <v>2.0092018002316202E-2</v>
      </c>
    </row>
    <row r="787" spans="1:3" x14ac:dyDescent="0.35">
      <c r="A787" s="1">
        <v>41596</v>
      </c>
      <c r="B787">
        <v>35.218536999999998</v>
      </c>
      <c r="C787">
        <f t="shared" si="12"/>
        <v>-2.8951304943352122E-3</v>
      </c>
    </row>
    <row r="788" spans="1:3" x14ac:dyDescent="0.35">
      <c r="A788" s="1">
        <v>41593</v>
      </c>
      <c r="B788">
        <v>35.320647000000001</v>
      </c>
      <c r="C788">
        <f t="shared" si="12"/>
        <v>7.6507687631714259E-3</v>
      </c>
    </row>
    <row r="789" spans="1:3" x14ac:dyDescent="0.35">
      <c r="A789" s="1">
        <v>41592</v>
      </c>
      <c r="B789">
        <v>35.051448000000001</v>
      </c>
      <c r="C789">
        <f t="shared" si="12"/>
        <v>-2.6486125297621335E-4</v>
      </c>
    </row>
    <row r="790" spans="1:3" x14ac:dyDescent="0.35">
      <c r="A790" s="1">
        <v>41591</v>
      </c>
      <c r="B790">
        <v>35.060732999999999</v>
      </c>
      <c r="C790">
        <f t="shared" si="12"/>
        <v>7.9745008545937801E-3</v>
      </c>
    </row>
    <row r="791" spans="1:3" x14ac:dyDescent="0.35">
      <c r="A791" s="1">
        <v>41590</v>
      </c>
      <c r="B791">
        <v>34.782252999999997</v>
      </c>
      <c r="C791">
        <f t="shared" si="12"/>
        <v>-1.1410504236331524E-2</v>
      </c>
    </row>
    <row r="792" spans="1:3" x14ac:dyDescent="0.35">
      <c r="A792" s="1">
        <v>41589</v>
      </c>
      <c r="B792">
        <v>35.181409000000002</v>
      </c>
      <c r="C792">
        <f t="shared" si="12"/>
        <v>-5.7879028104948008E-3</v>
      </c>
    </row>
    <row r="793" spans="1:3" x14ac:dyDescent="0.35">
      <c r="A793" s="1">
        <v>41586</v>
      </c>
      <c r="B793">
        <v>35.385626000000002</v>
      </c>
      <c r="C793">
        <f t="shared" si="12"/>
        <v>1.2671756410675923E-2</v>
      </c>
    </row>
    <row r="794" spans="1:3" x14ac:dyDescent="0.35">
      <c r="A794" s="1">
        <v>41585</v>
      </c>
      <c r="B794">
        <v>34.940057000000003</v>
      </c>
      <c r="C794">
        <f t="shared" si="12"/>
        <v>2.1276160596226342E-3</v>
      </c>
    </row>
    <row r="795" spans="1:3" x14ac:dyDescent="0.35">
      <c r="A795" s="1">
        <v>41584</v>
      </c>
      <c r="B795">
        <v>34.865797000000001</v>
      </c>
      <c r="C795">
        <f t="shared" si="12"/>
        <v>5.3390446951053659E-3</v>
      </c>
    </row>
    <row r="796" spans="1:3" x14ac:dyDescent="0.35">
      <c r="A796" s="1">
        <v>41583</v>
      </c>
      <c r="B796">
        <v>34.680143000000001</v>
      </c>
      <c r="C796">
        <f t="shared" si="12"/>
        <v>1.0223435355939191E-2</v>
      </c>
    </row>
    <row r="797" spans="1:3" x14ac:dyDescent="0.35">
      <c r="A797" s="1">
        <v>41582</v>
      </c>
      <c r="B797">
        <v>34.327399</v>
      </c>
      <c r="C797">
        <f t="shared" si="12"/>
        <v>5.4099707725282977E-4</v>
      </c>
    </row>
    <row r="798" spans="1:3" x14ac:dyDescent="0.35">
      <c r="A798" s="1">
        <v>41579</v>
      </c>
      <c r="B798">
        <v>34.308833</v>
      </c>
      <c r="C798">
        <f t="shared" si="12"/>
        <v>1.1155048512188218E-2</v>
      </c>
    </row>
    <row r="799" spans="1:3" x14ac:dyDescent="0.35">
      <c r="A799" s="1">
        <v>41578</v>
      </c>
      <c r="B799">
        <v>33.928243000000002</v>
      </c>
      <c r="C799">
        <f t="shared" si="12"/>
        <v>-1.0613787761460845E-2</v>
      </c>
    </row>
    <row r="800" spans="1:3" x14ac:dyDescent="0.35">
      <c r="A800" s="1">
        <v>41577</v>
      </c>
      <c r="B800">
        <v>34.290267999999998</v>
      </c>
      <c r="C800">
        <f t="shared" si="12"/>
        <v>-9.1619987908553233E-3</v>
      </c>
    </row>
    <row r="801" spans="1:3" x14ac:dyDescent="0.35">
      <c r="A801" s="1">
        <v>41576</v>
      </c>
      <c r="B801">
        <v>34.605879000000002</v>
      </c>
      <c r="C801">
        <f t="shared" si="12"/>
        <v>0</v>
      </c>
    </row>
    <row r="802" spans="1:3" x14ac:dyDescent="0.35">
      <c r="A802" s="1">
        <v>41575</v>
      </c>
      <c r="B802">
        <v>34.605879000000002</v>
      </c>
      <c r="C802">
        <f t="shared" si="12"/>
        <v>8.0501379876746779E-4</v>
      </c>
    </row>
    <row r="803" spans="1:3" x14ac:dyDescent="0.35">
      <c r="A803" s="1">
        <v>41572</v>
      </c>
      <c r="B803">
        <v>34.578032</v>
      </c>
      <c r="C803">
        <f t="shared" si="12"/>
        <v>1.0744090500316504E-3</v>
      </c>
    </row>
    <row r="804" spans="1:3" x14ac:dyDescent="0.35">
      <c r="A804" s="1">
        <v>41571</v>
      </c>
      <c r="B804">
        <v>34.540900999999998</v>
      </c>
      <c r="C804">
        <f t="shared" si="12"/>
        <v>-5.3736328717555646E-4</v>
      </c>
    </row>
    <row r="805" spans="1:3" x14ac:dyDescent="0.35">
      <c r="A805" s="1">
        <v>41570</v>
      </c>
      <c r="B805">
        <v>34.559466999999998</v>
      </c>
      <c r="C805">
        <f t="shared" si="12"/>
        <v>5.6565644893611907E-3</v>
      </c>
    </row>
    <row r="806" spans="1:3" x14ac:dyDescent="0.35">
      <c r="A806" s="1">
        <v>41569</v>
      </c>
      <c r="B806">
        <v>34.364530999999999</v>
      </c>
      <c r="C806">
        <f t="shared" si="12"/>
        <v>4.3313521405380067E-3</v>
      </c>
    </row>
    <row r="807" spans="1:3" x14ac:dyDescent="0.35">
      <c r="A807" s="1">
        <v>41568</v>
      </c>
      <c r="B807">
        <v>34.216008000000002</v>
      </c>
      <c r="C807">
        <f t="shared" si="12"/>
        <v>-1.1598247215860955E-2</v>
      </c>
    </row>
    <row r="808" spans="1:3" x14ac:dyDescent="0.35">
      <c r="A808" s="1">
        <v>41565</v>
      </c>
      <c r="B808">
        <v>34.615164</v>
      </c>
      <c r="C808">
        <f t="shared" si="12"/>
        <v>3.2232875020109064E-3</v>
      </c>
    </row>
    <row r="809" spans="1:3" x14ac:dyDescent="0.35">
      <c r="A809" s="1">
        <v>41564</v>
      </c>
      <c r="B809">
        <v>34.503768999999998</v>
      </c>
      <c r="C809">
        <f t="shared" si="12"/>
        <v>3.476459936525509E-2</v>
      </c>
    </row>
    <row r="810" spans="1:3" x14ac:dyDescent="0.35">
      <c r="A810" s="1">
        <v>41563</v>
      </c>
      <c r="B810">
        <v>33.324869999999997</v>
      </c>
      <c r="C810">
        <f t="shared" si="12"/>
        <v>6.2942833456074598E-2</v>
      </c>
    </row>
    <row r="811" spans="1:3" x14ac:dyDescent="0.35">
      <c r="A811" s="1">
        <v>41562</v>
      </c>
      <c r="B811">
        <v>31.291958000000001</v>
      </c>
      <c r="C811">
        <f t="shared" si="12"/>
        <v>-8.5660240093861258E-3</v>
      </c>
    </row>
    <row r="812" spans="1:3" x14ac:dyDescent="0.35">
      <c r="A812" s="1">
        <v>41561</v>
      </c>
      <c r="B812">
        <v>31.561157000000001</v>
      </c>
      <c r="C812">
        <f t="shared" si="12"/>
        <v>7.0838983607640522E-3</v>
      </c>
    </row>
    <row r="813" spans="1:3" x14ac:dyDescent="0.35">
      <c r="A813" s="1">
        <v>41558</v>
      </c>
      <c r="B813">
        <v>31.338370999999999</v>
      </c>
      <c r="C813">
        <f t="shared" si="12"/>
        <v>3.5607925446181988E-3</v>
      </c>
    </row>
    <row r="814" spans="1:3" x14ac:dyDescent="0.35">
      <c r="A814" s="1">
        <v>41557</v>
      </c>
      <c r="B814">
        <v>31.226980000000001</v>
      </c>
      <c r="C814">
        <f t="shared" si="12"/>
        <v>1.8299651585784046E-2</v>
      </c>
    </row>
    <row r="815" spans="1:3" x14ac:dyDescent="0.35">
      <c r="A815" s="1">
        <v>41556</v>
      </c>
      <c r="B815">
        <v>30.660734000000001</v>
      </c>
      <c r="C815">
        <f t="shared" si="12"/>
        <v>4.8353000590569259E-3</v>
      </c>
    </row>
    <row r="816" spans="1:3" x14ac:dyDescent="0.35">
      <c r="A816" s="1">
        <v>41555</v>
      </c>
      <c r="B816">
        <v>30.512837999999999</v>
      </c>
      <c r="C816">
        <f t="shared" si="12"/>
        <v>-1.4734952368366727E-2</v>
      </c>
    </row>
    <row r="817" spans="1:3" x14ac:dyDescent="0.35">
      <c r="A817" s="1">
        <v>41554</v>
      </c>
      <c r="B817">
        <v>30.965772000000001</v>
      </c>
      <c r="C817">
        <f t="shared" si="12"/>
        <v>-1.7894722903727517E-3</v>
      </c>
    </row>
    <row r="818" spans="1:3" x14ac:dyDescent="0.35">
      <c r="A818" s="1">
        <v>41551</v>
      </c>
      <c r="B818">
        <v>31.021234</v>
      </c>
      <c r="C818">
        <f t="shared" si="12"/>
        <v>8.0778337111243499E-3</v>
      </c>
    </row>
    <row r="819" spans="1:3" x14ac:dyDescent="0.35">
      <c r="A819" s="1">
        <v>41550</v>
      </c>
      <c r="B819">
        <v>30.771659</v>
      </c>
      <c r="C819">
        <f t="shared" si="12"/>
        <v>-1.8157982892280433E-2</v>
      </c>
    </row>
    <row r="820" spans="1:3" x14ac:dyDescent="0.35">
      <c r="A820" s="1">
        <v>41549</v>
      </c>
      <c r="B820">
        <v>31.335514</v>
      </c>
      <c r="C820">
        <f t="shared" si="12"/>
        <v>3.5461935299129304E-3</v>
      </c>
    </row>
    <row r="821" spans="1:3" x14ac:dyDescent="0.35">
      <c r="A821" s="1">
        <v>41548</v>
      </c>
      <c r="B821">
        <v>31.224589000000002</v>
      </c>
      <c r="C821">
        <f t="shared" si="12"/>
        <v>1.7620275757233669E-2</v>
      </c>
    </row>
    <row r="822" spans="1:3" x14ac:dyDescent="0.35">
      <c r="A822" s="1">
        <v>41547</v>
      </c>
      <c r="B822">
        <v>30.679221999999999</v>
      </c>
      <c r="C822">
        <f t="shared" si="12"/>
        <v>1.5075951735912278E-3</v>
      </c>
    </row>
    <row r="823" spans="1:3" x14ac:dyDescent="0.35">
      <c r="A823" s="1">
        <v>41544</v>
      </c>
      <c r="B823">
        <v>30.633005000000001</v>
      </c>
      <c r="C823">
        <f t="shared" si="12"/>
        <v>-1.5569185706089469E-2</v>
      </c>
    </row>
    <row r="824" spans="1:3" x14ac:dyDescent="0.35">
      <c r="A824" s="1">
        <v>41543</v>
      </c>
      <c r="B824">
        <v>31.113668000000001</v>
      </c>
      <c r="C824">
        <f t="shared" si="12"/>
        <v>-2.9699576567124351E-4</v>
      </c>
    </row>
    <row r="825" spans="1:3" x14ac:dyDescent="0.35">
      <c r="A825" s="1">
        <v>41542</v>
      </c>
      <c r="B825">
        <v>31.122910000000001</v>
      </c>
      <c r="C825">
        <f t="shared" si="12"/>
        <v>-2.0285913298624562E-2</v>
      </c>
    </row>
    <row r="826" spans="1:3" x14ac:dyDescent="0.35">
      <c r="A826" s="1">
        <v>41541</v>
      </c>
      <c r="B826">
        <v>31.760714</v>
      </c>
      <c r="C826">
        <f t="shared" si="12"/>
        <v>-2.1877638946168568E-2</v>
      </c>
    </row>
    <row r="827" spans="1:3" x14ac:dyDescent="0.35">
      <c r="A827" s="1">
        <v>41540</v>
      </c>
      <c r="B827">
        <v>32.46322</v>
      </c>
      <c r="C827">
        <f t="shared" si="12"/>
        <v>-4.8289384367763873E-3</v>
      </c>
    </row>
    <row r="828" spans="1:3" x14ac:dyDescent="0.35">
      <c r="A828" s="1">
        <v>41537</v>
      </c>
      <c r="B828">
        <v>32.620362</v>
      </c>
      <c r="C828">
        <f t="shared" si="12"/>
        <v>-1.4157810955683801E-3</v>
      </c>
    </row>
    <row r="829" spans="1:3" x14ac:dyDescent="0.35">
      <c r="A829" s="1">
        <v>41536</v>
      </c>
      <c r="B829">
        <v>32.666578000000001</v>
      </c>
      <c r="C829">
        <f t="shared" si="12"/>
        <v>-8.7337427905733647E-3</v>
      </c>
    </row>
    <row r="830" spans="1:3" x14ac:dyDescent="0.35">
      <c r="A830" s="1">
        <v>41535</v>
      </c>
      <c r="B830">
        <v>32.953128999999997</v>
      </c>
      <c r="C830">
        <f t="shared" si="12"/>
        <v>1.9258627267939577E-2</v>
      </c>
    </row>
    <row r="831" spans="1:3" x14ac:dyDescent="0.35">
      <c r="A831" s="1">
        <v>41534</v>
      </c>
      <c r="B831">
        <v>32.324568999999997</v>
      </c>
      <c r="C831">
        <f t="shared" si="12"/>
        <v>-1.1431203399314624E-3</v>
      </c>
    </row>
    <row r="832" spans="1:3" x14ac:dyDescent="0.35">
      <c r="A832" s="1">
        <v>41533</v>
      </c>
      <c r="B832">
        <v>32.361541000000003</v>
      </c>
      <c r="C832">
        <f t="shared" si="12"/>
        <v>4.0068683859593975E-3</v>
      </c>
    </row>
    <row r="833" spans="1:3" x14ac:dyDescent="0.35">
      <c r="A833" s="1">
        <v>41530</v>
      </c>
      <c r="B833">
        <v>32.232132</v>
      </c>
      <c r="C833">
        <f t="shared" si="12"/>
        <v>3.1595711883700261E-3</v>
      </c>
    </row>
    <row r="834" spans="1:3" x14ac:dyDescent="0.35">
      <c r="A834" s="1">
        <v>41529</v>
      </c>
      <c r="B834">
        <v>32.130453000000003</v>
      </c>
      <c r="C834">
        <f t="shared" si="12"/>
        <v>2.8768126732834503E-4</v>
      </c>
    </row>
    <row r="835" spans="1:3" x14ac:dyDescent="0.35">
      <c r="A835" s="1">
        <v>41528</v>
      </c>
      <c r="B835">
        <v>32.121211000000002</v>
      </c>
      <c r="C835">
        <f t="shared" ref="C835:C898" si="13">LN(B835/B836)</f>
        <v>1.9175488363245067E-2</v>
      </c>
    </row>
    <row r="836" spans="1:3" x14ac:dyDescent="0.35">
      <c r="A836" s="1">
        <v>41527</v>
      </c>
      <c r="B836">
        <v>31.511139</v>
      </c>
      <c r="C836">
        <f t="shared" si="13"/>
        <v>8.5433187381320323E-3</v>
      </c>
    </row>
    <row r="837" spans="1:3" x14ac:dyDescent="0.35">
      <c r="A837" s="1">
        <v>41526</v>
      </c>
      <c r="B837">
        <v>31.243075999999999</v>
      </c>
      <c r="C837">
        <f t="shared" si="13"/>
        <v>8.9153181792198527E-3</v>
      </c>
    </row>
    <row r="838" spans="1:3" x14ac:dyDescent="0.35">
      <c r="A838" s="1">
        <v>41523</v>
      </c>
      <c r="B838">
        <v>30.965772000000001</v>
      </c>
      <c r="C838">
        <f t="shared" si="13"/>
        <v>-7.1386916183391923E-3</v>
      </c>
    </row>
    <row r="839" spans="1:3" x14ac:dyDescent="0.35">
      <c r="A839" s="1">
        <v>41522</v>
      </c>
      <c r="B839">
        <v>31.187618000000001</v>
      </c>
      <c r="C839">
        <f t="shared" si="13"/>
        <v>8.3334654085384947E-3</v>
      </c>
    </row>
    <row r="840" spans="1:3" x14ac:dyDescent="0.35">
      <c r="A840" s="1">
        <v>41521</v>
      </c>
      <c r="B840">
        <v>30.928796999999999</v>
      </c>
      <c r="C840">
        <f t="shared" si="13"/>
        <v>1.5966558806543241E-2</v>
      </c>
    </row>
    <row r="841" spans="1:3" x14ac:dyDescent="0.35">
      <c r="A841" s="1">
        <v>41520</v>
      </c>
      <c r="B841">
        <v>30.438891999999999</v>
      </c>
      <c r="C841">
        <f t="shared" si="13"/>
        <v>-1.2073842514600716E-2</v>
      </c>
    </row>
    <row r="842" spans="1:3" x14ac:dyDescent="0.35">
      <c r="A842" s="1">
        <v>41516</v>
      </c>
      <c r="B842">
        <v>30.808634000000001</v>
      </c>
      <c r="C842">
        <f t="shared" si="13"/>
        <v>-1.1929673938229798E-2</v>
      </c>
    </row>
    <row r="843" spans="1:3" x14ac:dyDescent="0.35">
      <c r="A843" s="1">
        <v>41515</v>
      </c>
      <c r="B843">
        <v>31.178372</v>
      </c>
      <c r="C843">
        <f t="shared" si="13"/>
        <v>-5.9279941568498033E-4</v>
      </c>
    </row>
    <row r="844" spans="1:3" x14ac:dyDescent="0.35">
      <c r="A844" s="1">
        <v>41514</v>
      </c>
      <c r="B844">
        <v>31.196860000000001</v>
      </c>
      <c r="C844">
        <f t="shared" si="13"/>
        <v>-7.674106441742436E-3</v>
      </c>
    </row>
    <row r="845" spans="1:3" x14ac:dyDescent="0.35">
      <c r="A845" s="1">
        <v>41513</v>
      </c>
      <c r="B845">
        <v>31.437189</v>
      </c>
      <c r="C845">
        <f t="shared" si="13"/>
        <v>-1.4884355501464944E-2</v>
      </c>
    </row>
    <row r="846" spans="1:3" x14ac:dyDescent="0.35">
      <c r="A846" s="1">
        <v>41512</v>
      </c>
      <c r="B846">
        <v>31.908611000000001</v>
      </c>
      <c r="C846">
        <f t="shared" si="13"/>
        <v>-9.2272716644994073E-3</v>
      </c>
    </row>
    <row r="847" spans="1:3" x14ac:dyDescent="0.35">
      <c r="A847" s="1">
        <v>41509</v>
      </c>
      <c r="B847">
        <v>32.204402999999999</v>
      </c>
      <c r="C847">
        <f t="shared" si="13"/>
        <v>4.891462836516914E-3</v>
      </c>
    </row>
    <row r="848" spans="1:3" x14ac:dyDescent="0.35">
      <c r="A848" s="1">
        <v>41508</v>
      </c>
      <c r="B848">
        <v>32.047260999999999</v>
      </c>
      <c r="C848">
        <f t="shared" si="13"/>
        <v>8.6562789966632473E-4</v>
      </c>
    </row>
    <row r="849" spans="1:3" x14ac:dyDescent="0.35">
      <c r="A849" s="1">
        <v>41507</v>
      </c>
      <c r="B849">
        <v>32.019531999999998</v>
      </c>
      <c r="C849">
        <f t="shared" si="13"/>
        <v>-2.0187275722639781E-3</v>
      </c>
    </row>
    <row r="850" spans="1:3" x14ac:dyDescent="0.35">
      <c r="A850" s="1">
        <v>41506</v>
      </c>
      <c r="B850">
        <v>32.084235999999997</v>
      </c>
      <c r="C850">
        <f t="shared" si="13"/>
        <v>-4.8858394915655187E-3</v>
      </c>
    </row>
    <row r="851" spans="1:3" x14ac:dyDescent="0.35">
      <c r="A851" s="1">
        <v>41505</v>
      </c>
      <c r="B851">
        <v>32.241377999999997</v>
      </c>
      <c r="C851">
        <f t="shared" si="13"/>
        <v>-2.5769325751972302E-3</v>
      </c>
    </row>
    <row r="852" spans="1:3" x14ac:dyDescent="0.35">
      <c r="A852" s="1">
        <v>41502</v>
      </c>
      <c r="B852">
        <v>32.324568999999997</v>
      </c>
      <c r="C852">
        <f t="shared" si="13"/>
        <v>-1.714221744732891E-3</v>
      </c>
    </row>
    <row r="853" spans="1:3" x14ac:dyDescent="0.35">
      <c r="A853" s="1">
        <v>41501</v>
      </c>
      <c r="B853">
        <v>32.380028000000003</v>
      </c>
      <c r="C853">
        <f t="shared" si="13"/>
        <v>-1.6421727327859671E-2</v>
      </c>
    </row>
    <row r="854" spans="1:3" x14ac:dyDescent="0.35">
      <c r="A854" s="1">
        <v>41500</v>
      </c>
      <c r="B854">
        <v>32.916153999999999</v>
      </c>
      <c r="C854">
        <f t="shared" si="13"/>
        <v>-9.2243248268317948E-3</v>
      </c>
    </row>
    <row r="855" spans="1:3" x14ac:dyDescent="0.35">
      <c r="A855" s="1">
        <v>41499</v>
      </c>
      <c r="B855">
        <v>33.221187999999998</v>
      </c>
      <c r="C855">
        <f t="shared" si="13"/>
        <v>1.1135239481484807E-3</v>
      </c>
    </row>
    <row r="856" spans="1:3" x14ac:dyDescent="0.35">
      <c r="A856" s="1">
        <v>41498</v>
      </c>
      <c r="B856">
        <v>33.184215999999999</v>
      </c>
      <c r="C856">
        <f t="shared" si="13"/>
        <v>2.7863512130777627E-4</v>
      </c>
    </row>
    <row r="857" spans="1:3" x14ac:dyDescent="0.35">
      <c r="A857" s="1">
        <v>41495</v>
      </c>
      <c r="B857">
        <v>33.174970999999999</v>
      </c>
      <c r="C857">
        <f t="shared" si="13"/>
        <v>-8.3549185125855784E-4</v>
      </c>
    </row>
    <row r="858" spans="1:3" x14ac:dyDescent="0.35">
      <c r="A858" s="1">
        <v>41494</v>
      </c>
      <c r="B858">
        <v>33.2027</v>
      </c>
      <c r="C858">
        <f t="shared" si="13"/>
        <v>-2.7843256319486082E-4</v>
      </c>
    </row>
    <row r="859" spans="1:3" x14ac:dyDescent="0.35">
      <c r="A859" s="1">
        <v>41493</v>
      </c>
      <c r="B859">
        <v>33.211945999999998</v>
      </c>
      <c r="C859">
        <f t="shared" si="13"/>
        <v>-4.7202121011960989E-3</v>
      </c>
    </row>
    <row r="860" spans="1:3" x14ac:dyDescent="0.35">
      <c r="A860" s="1">
        <v>41492</v>
      </c>
      <c r="B860">
        <v>33.369084000000001</v>
      </c>
      <c r="C860">
        <f t="shared" si="13"/>
        <v>-9.6486532159804454E-3</v>
      </c>
    </row>
    <row r="861" spans="1:3" x14ac:dyDescent="0.35">
      <c r="A861" s="1">
        <v>41491</v>
      </c>
      <c r="B861">
        <v>33.692608999999997</v>
      </c>
      <c r="C861">
        <f t="shared" si="13"/>
        <v>-8.1967547264223846E-3</v>
      </c>
    </row>
    <row r="862" spans="1:3" x14ac:dyDescent="0.35">
      <c r="A862" s="1">
        <v>41488</v>
      </c>
      <c r="B862">
        <v>33.969914000000003</v>
      </c>
      <c r="C862">
        <f t="shared" si="13"/>
        <v>-2.4459967075100438E-3</v>
      </c>
    </row>
    <row r="863" spans="1:3" x14ac:dyDescent="0.35">
      <c r="A863" s="1">
        <v>41487</v>
      </c>
      <c r="B863">
        <v>34.053106</v>
      </c>
      <c r="C863">
        <f t="shared" si="13"/>
        <v>5.716611074804998E-3</v>
      </c>
    </row>
    <row r="864" spans="1:3" x14ac:dyDescent="0.35">
      <c r="A864" s="1">
        <v>41486</v>
      </c>
      <c r="B864">
        <v>33.858992999999998</v>
      </c>
      <c r="C864">
        <f t="shared" si="13"/>
        <v>-6.8017967198809358E-3</v>
      </c>
    </row>
    <row r="865" spans="1:3" x14ac:dyDescent="0.35">
      <c r="A865" s="1">
        <v>41485</v>
      </c>
      <c r="B865">
        <v>34.09008</v>
      </c>
      <c r="C865">
        <f t="shared" si="13"/>
        <v>3.8032836430714327E-3</v>
      </c>
    </row>
    <row r="866" spans="1:3" x14ac:dyDescent="0.35">
      <c r="A866" s="1">
        <v>41484</v>
      </c>
      <c r="B866">
        <v>33.960672000000002</v>
      </c>
      <c r="C866">
        <f t="shared" si="13"/>
        <v>-1.088049450529863E-3</v>
      </c>
    </row>
    <row r="867" spans="1:3" x14ac:dyDescent="0.35">
      <c r="A867" s="1">
        <v>41481</v>
      </c>
      <c r="B867">
        <v>33.997642999999997</v>
      </c>
      <c r="C867">
        <f t="shared" si="13"/>
        <v>5.4524794486391489E-3</v>
      </c>
    </row>
    <row r="868" spans="1:3" x14ac:dyDescent="0.35">
      <c r="A868" s="1">
        <v>41480</v>
      </c>
      <c r="B868">
        <v>33.812775999999999</v>
      </c>
      <c r="C868">
        <f t="shared" si="13"/>
        <v>3.5602234378274032E-3</v>
      </c>
    </row>
    <row r="869" spans="1:3" x14ac:dyDescent="0.35">
      <c r="A869" s="1">
        <v>41479</v>
      </c>
      <c r="B869">
        <v>33.692608999999997</v>
      </c>
      <c r="C869">
        <f t="shared" si="13"/>
        <v>-6.2901646020644053E-3</v>
      </c>
    </row>
    <row r="870" spans="1:3" x14ac:dyDescent="0.35">
      <c r="A870" s="1">
        <v>41478</v>
      </c>
      <c r="B870">
        <v>33.905208999999999</v>
      </c>
      <c r="C870">
        <f t="shared" si="13"/>
        <v>2.42837774449873E-2</v>
      </c>
    </row>
    <row r="871" spans="1:3" x14ac:dyDescent="0.35">
      <c r="A871" s="1">
        <v>41477</v>
      </c>
      <c r="B871">
        <v>33.091779000000002</v>
      </c>
      <c r="C871">
        <f t="shared" si="13"/>
        <v>-1.9534103279106817E-3</v>
      </c>
    </row>
    <row r="872" spans="1:3" x14ac:dyDescent="0.35">
      <c r="A872" s="1">
        <v>41474</v>
      </c>
      <c r="B872">
        <v>33.156483999999999</v>
      </c>
      <c r="C872">
        <f t="shared" si="13"/>
        <v>4.7505804976358508E-3</v>
      </c>
    </row>
    <row r="873" spans="1:3" x14ac:dyDescent="0.35">
      <c r="A873" s="1">
        <v>41473</v>
      </c>
      <c r="B873">
        <v>32.999344999999998</v>
      </c>
      <c r="C873">
        <f t="shared" si="13"/>
        <v>-3.355702770987107E-3</v>
      </c>
    </row>
    <row r="874" spans="1:3" x14ac:dyDescent="0.35">
      <c r="A874" s="1">
        <v>41472</v>
      </c>
      <c r="B874">
        <v>33.110267</v>
      </c>
      <c r="C874">
        <f t="shared" si="13"/>
        <v>3.35570277098712E-3</v>
      </c>
    </row>
    <row r="875" spans="1:3" x14ac:dyDescent="0.35">
      <c r="A875" s="1">
        <v>41471</v>
      </c>
      <c r="B875">
        <v>32.999344999999998</v>
      </c>
      <c r="C875">
        <f t="shared" si="13"/>
        <v>6.1815524405988689E-3</v>
      </c>
    </row>
    <row r="876" spans="1:3" x14ac:dyDescent="0.35">
      <c r="A876" s="1">
        <v>41470</v>
      </c>
      <c r="B876">
        <v>32.795986999999997</v>
      </c>
      <c r="C876">
        <f t="shared" si="13"/>
        <v>4.5197749373964277E-3</v>
      </c>
    </row>
    <row r="877" spans="1:3" x14ac:dyDescent="0.35">
      <c r="A877" s="1">
        <v>41467</v>
      </c>
      <c r="B877">
        <v>32.648091000000001</v>
      </c>
      <c r="C877">
        <f t="shared" si="13"/>
        <v>-1.4146100668006331E-3</v>
      </c>
    </row>
    <row r="878" spans="1:3" x14ac:dyDescent="0.35">
      <c r="A878" s="1">
        <v>41466</v>
      </c>
      <c r="B878">
        <v>32.694307999999999</v>
      </c>
      <c r="C878">
        <f t="shared" si="13"/>
        <v>2.2010272507249313E-2</v>
      </c>
    </row>
    <row r="879" spans="1:3" x14ac:dyDescent="0.35">
      <c r="A879" s="1">
        <v>41465</v>
      </c>
      <c r="B879">
        <v>31.982558999999998</v>
      </c>
      <c r="C879">
        <f t="shared" si="13"/>
        <v>0</v>
      </c>
    </row>
    <row r="880" spans="1:3" x14ac:dyDescent="0.35">
      <c r="A880" s="1">
        <v>41464</v>
      </c>
      <c r="B880">
        <v>31.982558999999998</v>
      </c>
      <c r="C880">
        <f t="shared" si="13"/>
        <v>-1.910245479440361E-2</v>
      </c>
    </row>
    <row r="881" spans="1:3" x14ac:dyDescent="0.35">
      <c r="A881" s="1">
        <v>41463</v>
      </c>
      <c r="B881">
        <v>32.599376999999997</v>
      </c>
      <c r="C881">
        <f t="shared" si="13"/>
        <v>1.3934601000936613E-2</v>
      </c>
    </row>
    <row r="882" spans="1:3" x14ac:dyDescent="0.35">
      <c r="A882" s="1">
        <v>41460</v>
      </c>
      <c r="B882">
        <v>32.148268000000002</v>
      </c>
      <c r="C882">
        <f t="shared" si="13"/>
        <v>1.9373116312128721E-2</v>
      </c>
    </row>
    <row r="883" spans="1:3" x14ac:dyDescent="0.35">
      <c r="A883" s="1">
        <v>41458</v>
      </c>
      <c r="B883">
        <v>31.53145</v>
      </c>
      <c r="C883">
        <f t="shared" si="13"/>
        <v>-1.7653505633288005E-2</v>
      </c>
    </row>
    <row r="884" spans="1:3" x14ac:dyDescent="0.35">
      <c r="A884" s="1">
        <v>41457</v>
      </c>
      <c r="B884">
        <v>32.093032999999998</v>
      </c>
      <c r="C884">
        <f t="shared" si="13"/>
        <v>-4.8647514769438634E-3</v>
      </c>
    </row>
    <row r="885" spans="1:3" x14ac:dyDescent="0.35">
      <c r="A885" s="1">
        <v>41456</v>
      </c>
      <c r="B885">
        <v>32.249538000000001</v>
      </c>
      <c r="C885">
        <f t="shared" si="13"/>
        <v>4.2911777701996169E-3</v>
      </c>
    </row>
    <row r="886" spans="1:3" x14ac:dyDescent="0.35">
      <c r="A886" s="1">
        <v>41453</v>
      </c>
      <c r="B886">
        <v>32.111446000000001</v>
      </c>
      <c r="C886">
        <f t="shared" si="13"/>
        <v>-1.3667619282812698E-2</v>
      </c>
    </row>
    <row r="887" spans="1:3" x14ac:dyDescent="0.35">
      <c r="A887" s="1">
        <v>41452</v>
      </c>
      <c r="B887">
        <v>32.553345999999998</v>
      </c>
      <c r="C887">
        <f t="shared" si="13"/>
        <v>-6.7643295388267067E-3</v>
      </c>
    </row>
    <row r="888" spans="1:3" x14ac:dyDescent="0.35">
      <c r="A888" s="1">
        <v>41451</v>
      </c>
      <c r="B888">
        <v>32.774293999999998</v>
      </c>
      <c r="C888">
        <f t="shared" si="13"/>
        <v>1.3859590269384174E-2</v>
      </c>
    </row>
    <row r="889" spans="1:3" x14ac:dyDescent="0.35">
      <c r="A889" s="1">
        <v>41450</v>
      </c>
      <c r="B889">
        <v>32.323188999999999</v>
      </c>
      <c r="C889">
        <f t="shared" si="13"/>
        <v>3.9954179698588107E-3</v>
      </c>
    </row>
    <row r="890" spans="1:3" x14ac:dyDescent="0.35">
      <c r="A890" s="1">
        <v>41449</v>
      </c>
      <c r="B890">
        <v>32.194302</v>
      </c>
      <c r="C890">
        <f t="shared" si="13"/>
        <v>-1.7293160224627572E-2</v>
      </c>
    </row>
    <row r="891" spans="1:3" x14ac:dyDescent="0.35">
      <c r="A891" s="1">
        <v>41446</v>
      </c>
      <c r="B891">
        <v>32.755884999999999</v>
      </c>
      <c r="C891">
        <f t="shared" si="13"/>
        <v>1.1590334664632008E-2</v>
      </c>
    </row>
    <row r="892" spans="1:3" x14ac:dyDescent="0.35">
      <c r="A892" s="1">
        <v>41445</v>
      </c>
      <c r="B892">
        <v>32.378425</v>
      </c>
      <c r="C892">
        <f t="shared" si="13"/>
        <v>-2.9141898478555247E-2</v>
      </c>
    </row>
    <row r="893" spans="1:3" x14ac:dyDescent="0.35">
      <c r="A893" s="1">
        <v>41444</v>
      </c>
      <c r="B893">
        <v>33.335877000000004</v>
      </c>
      <c r="C893">
        <f t="shared" si="13"/>
        <v>-3.5272207231593536E-2</v>
      </c>
    </row>
    <row r="894" spans="1:3" x14ac:dyDescent="0.35">
      <c r="A894" s="1">
        <v>41443</v>
      </c>
      <c r="B894">
        <v>34.532690000000002</v>
      </c>
      <c r="C894">
        <f t="shared" si="13"/>
        <v>1.6667015253410182E-2</v>
      </c>
    </row>
    <row r="895" spans="1:3" x14ac:dyDescent="0.35">
      <c r="A895" s="1">
        <v>41442</v>
      </c>
      <c r="B895">
        <v>33.961903</v>
      </c>
      <c r="C895">
        <f t="shared" si="13"/>
        <v>2.1709022084848051E-3</v>
      </c>
    </row>
    <row r="896" spans="1:3" x14ac:dyDescent="0.35">
      <c r="A896" s="1">
        <v>41439</v>
      </c>
      <c r="B896">
        <v>33.888255000000001</v>
      </c>
      <c r="C896">
        <f t="shared" si="13"/>
        <v>2.9928250151641652E-3</v>
      </c>
    </row>
    <row r="897" spans="1:3" x14ac:dyDescent="0.35">
      <c r="A897" s="1">
        <v>41438</v>
      </c>
      <c r="B897">
        <v>33.786985000000001</v>
      </c>
      <c r="C897">
        <f t="shared" si="13"/>
        <v>7.1097471588162237E-3</v>
      </c>
    </row>
    <row r="898" spans="1:3" x14ac:dyDescent="0.35">
      <c r="A898" s="1">
        <v>41437</v>
      </c>
      <c r="B898">
        <v>33.547620000000002</v>
      </c>
      <c r="C898">
        <f t="shared" si="13"/>
        <v>-1.0645769205202105E-2</v>
      </c>
    </row>
    <row r="899" spans="1:3" x14ac:dyDescent="0.35">
      <c r="A899" s="1">
        <v>41436</v>
      </c>
      <c r="B899">
        <v>33.906668000000003</v>
      </c>
      <c r="C899">
        <f t="shared" ref="C899:C962" si="14">LN(B899/B900)</f>
        <v>-1.7761489206491128E-2</v>
      </c>
    </row>
    <row r="900" spans="1:3" x14ac:dyDescent="0.35">
      <c r="A900" s="1">
        <v>41435</v>
      </c>
      <c r="B900">
        <v>34.514280999999997</v>
      </c>
      <c r="C900">
        <f t="shared" si="14"/>
        <v>-5.3323122418219744E-4</v>
      </c>
    </row>
    <row r="901" spans="1:3" x14ac:dyDescent="0.35">
      <c r="A901" s="1">
        <v>41432</v>
      </c>
      <c r="B901">
        <v>34.532690000000002</v>
      </c>
      <c r="C901">
        <f t="shared" si="14"/>
        <v>2.3466999897965215E-2</v>
      </c>
    </row>
    <row r="902" spans="1:3" x14ac:dyDescent="0.35">
      <c r="A902" s="1">
        <v>41431</v>
      </c>
      <c r="B902">
        <v>33.731746000000001</v>
      </c>
      <c r="C902">
        <f t="shared" si="14"/>
        <v>9.3228007238401345E-3</v>
      </c>
    </row>
    <row r="903" spans="1:3" x14ac:dyDescent="0.35">
      <c r="A903" s="1">
        <v>41430</v>
      </c>
      <c r="B903">
        <v>33.418733000000003</v>
      </c>
      <c r="C903">
        <f t="shared" si="14"/>
        <v>-1.3680129680432303E-2</v>
      </c>
    </row>
    <row r="904" spans="1:3" x14ac:dyDescent="0.35">
      <c r="A904" s="1">
        <v>41429</v>
      </c>
      <c r="B904">
        <v>33.879047</v>
      </c>
      <c r="C904">
        <f t="shared" si="14"/>
        <v>-9.7350845617471572E-3</v>
      </c>
    </row>
    <row r="905" spans="1:3" x14ac:dyDescent="0.35">
      <c r="A905" s="1">
        <v>41428</v>
      </c>
      <c r="B905">
        <v>34.210473</v>
      </c>
      <c r="C905">
        <f t="shared" si="14"/>
        <v>1.3273994572745966E-2</v>
      </c>
    </row>
    <row r="906" spans="1:3" x14ac:dyDescent="0.35">
      <c r="A906" s="1">
        <v>41425</v>
      </c>
      <c r="B906">
        <v>33.759363999999998</v>
      </c>
      <c r="C906">
        <f t="shared" si="14"/>
        <v>-2.7170539799600175E-2</v>
      </c>
    </row>
    <row r="907" spans="1:3" x14ac:dyDescent="0.35">
      <c r="A907" s="1">
        <v>41424</v>
      </c>
      <c r="B907">
        <v>34.689199000000002</v>
      </c>
      <c r="C907">
        <f t="shared" si="14"/>
        <v>-1.06103535601583E-3</v>
      </c>
    </row>
    <row r="908" spans="1:3" x14ac:dyDescent="0.35">
      <c r="A908" s="1">
        <v>41423</v>
      </c>
      <c r="B908">
        <v>34.726025</v>
      </c>
      <c r="C908">
        <f t="shared" si="14"/>
        <v>-2.2025008780757655E-2</v>
      </c>
    </row>
    <row r="909" spans="1:3" x14ac:dyDescent="0.35">
      <c r="A909" s="1">
        <v>41422</v>
      </c>
      <c r="B909">
        <v>35.499350999999997</v>
      </c>
      <c r="C909">
        <f t="shared" si="14"/>
        <v>2.0965213092998078E-2</v>
      </c>
    </row>
    <row r="910" spans="1:3" x14ac:dyDescent="0.35">
      <c r="A910" s="1">
        <v>41418</v>
      </c>
      <c r="B910">
        <v>34.762847000000001</v>
      </c>
      <c r="C910">
        <f t="shared" si="14"/>
        <v>7.4428448253766565E-3</v>
      </c>
    </row>
    <row r="911" spans="1:3" x14ac:dyDescent="0.35">
      <c r="A911" s="1">
        <v>41417</v>
      </c>
      <c r="B911">
        <v>34.505073000000003</v>
      </c>
      <c r="C911">
        <f t="shared" si="14"/>
        <v>-6.3830491376169682E-3</v>
      </c>
    </row>
    <row r="912" spans="1:3" x14ac:dyDescent="0.35">
      <c r="A912" s="1">
        <v>41416</v>
      </c>
      <c r="B912">
        <v>34.726025</v>
      </c>
      <c r="C912">
        <f t="shared" si="14"/>
        <v>0</v>
      </c>
    </row>
    <row r="913" spans="1:3" x14ac:dyDescent="0.35">
      <c r="A913" s="1">
        <v>41415</v>
      </c>
      <c r="B913">
        <v>34.726025</v>
      </c>
      <c r="C913">
        <f t="shared" si="14"/>
        <v>-2.3831495282203344E-3</v>
      </c>
    </row>
    <row r="914" spans="1:3" x14ac:dyDescent="0.35">
      <c r="A914" s="1">
        <v>41414</v>
      </c>
      <c r="B914">
        <v>34.808881</v>
      </c>
      <c r="C914">
        <f t="shared" si="14"/>
        <v>3.2798665433038644E-2</v>
      </c>
    </row>
    <row r="915" spans="1:3" x14ac:dyDescent="0.35">
      <c r="A915" s="1">
        <v>41411</v>
      </c>
      <c r="B915">
        <v>33.685715999999999</v>
      </c>
      <c r="C915">
        <f t="shared" si="14"/>
        <v>-6.5378012709008792E-3</v>
      </c>
    </row>
    <row r="916" spans="1:3" x14ac:dyDescent="0.35">
      <c r="A916" s="1">
        <v>41410</v>
      </c>
      <c r="B916">
        <v>33.906668000000003</v>
      </c>
      <c r="C916">
        <f t="shared" si="14"/>
        <v>-2.228573912753825E-2</v>
      </c>
    </row>
    <row r="917" spans="1:3" x14ac:dyDescent="0.35">
      <c r="A917" s="1">
        <v>41409</v>
      </c>
      <c r="B917">
        <v>34.670786</v>
      </c>
      <c r="C917">
        <f t="shared" si="14"/>
        <v>1.6330199761346111E-2</v>
      </c>
    </row>
    <row r="918" spans="1:3" x14ac:dyDescent="0.35">
      <c r="A918" s="1">
        <v>41408</v>
      </c>
      <c r="B918">
        <v>34.109203000000001</v>
      </c>
      <c r="C918">
        <f t="shared" si="14"/>
        <v>1.9074166191926027E-2</v>
      </c>
    </row>
    <row r="919" spans="1:3" x14ac:dyDescent="0.35">
      <c r="A919" s="1">
        <v>41407</v>
      </c>
      <c r="B919">
        <v>33.464764000000002</v>
      </c>
      <c r="C919">
        <f t="shared" si="14"/>
        <v>4.9641663018982745E-3</v>
      </c>
    </row>
    <row r="920" spans="1:3" x14ac:dyDescent="0.35">
      <c r="A920" s="1">
        <v>41404</v>
      </c>
      <c r="B920">
        <v>33.299050999999999</v>
      </c>
      <c r="C920">
        <f t="shared" si="14"/>
        <v>-2.7648617122234001E-4</v>
      </c>
    </row>
    <row r="921" spans="1:3" x14ac:dyDescent="0.35">
      <c r="A921" s="1">
        <v>41403</v>
      </c>
      <c r="B921">
        <v>33.308259</v>
      </c>
      <c r="C921">
        <f t="shared" si="14"/>
        <v>-3.0357744406851461E-3</v>
      </c>
    </row>
    <row r="922" spans="1:3" x14ac:dyDescent="0.35">
      <c r="A922" s="1">
        <v>41402</v>
      </c>
      <c r="B922">
        <v>33.409528999999999</v>
      </c>
      <c r="C922">
        <f t="shared" si="14"/>
        <v>6.3580018644134075E-3</v>
      </c>
    </row>
    <row r="923" spans="1:3" x14ac:dyDescent="0.35">
      <c r="A923" s="1">
        <v>41401</v>
      </c>
      <c r="B923">
        <v>33.197785000000003</v>
      </c>
      <c r="C923">
        <f t="shared" si="14"/>
        <v>5.8407256702705706E-3</v>
      </c>
    </row>
    <row r="924" spans="1:3" x14ac:dyDescent="0.35">
      <c r="A924" s="1">
        <v>41400</v>
      </c>
      <c r="B924">
        <v>33.004451000000003</v>
      </c>
      <c r="C924">
        <f t="shared" si="14"/>
        <v>-2.6154309539709101E-2</v>
      </c>
    </row>
    <row r="925" spans="1:3" x14ac:dyDescent="0.35">
      <c r="A925" s="1">
        <v>41397</v>
      </c>
      <c r="B925">
        <v>33.879047</v>
      </c>
      <c r="C925">
        <f t="shared" si="14"/>
        <v>-7.0404099141337922E-3</v>
      </c>
    </row>
    <row r="926" spans="1:3" x14ac:dyDescent="0.35">
      <c r="A926" s="1">
        <v>41396</v>
      </c>
      <c r="B926">
        <v>34.118411000000002</v>
      </c>
      <c r="C926">
        <f t="shared" si="14"/>
        <v>4.597754226171093E-3</v>
      </c>
    </row>
    <row r="927" spans="1:3" x14ac:dyDescent="0.35">
      <c r="A927" s="1">
        <v>41395</v>
      </c>
      <c r="B927">
        <v>33.961903</v>
      </c>
      <c r="C927">
        <f t="shared" si="14"/>
        <v>-8.12874841909308E-4</v>
      </c>
    </row>
    <row r="928" spans="1:3" x14ac:dyDescent="0.35">
      <c r="A928" s="1">
        <v>41394</v>
      </c>
      <c r="B928">
        <v>33.989521000000003</v>
      </c>
      <c r="C928">
        <f t="shared" si="14"/>
        <v>5.1595206225445202E-3</v>
      </c>
    </row>
    <row r="929" spans="1:3" x14ac:dyDescent="0.35">
      <c r="A929" s="1">
        <v>41393</v>
      </c>
      <c r="B929">
        <v>33.814602999999998</v>
      </c>
      <c r="C929">
        <f t="shared" si="14"/>
        <v>7.3781175828668208E-3</v>
      </c>
    </row>
    <row r="930" spans="1:3" x14ac:dyDescent="0.35">
      <c r="A930" s="1">
        <v>41390</v>
      </c>
      <c r="B930">
        <v>33.566032999999997</v>
      </c>
      <c r="C930">
        <f t="shared" si="14"/>
        <v>-8.2257682785831434E-4</v>
      </c>
    </row>
    <row r="931" spans="1:3" x14ac:dyDescent="0.35">
      <c r="A931" s="1">
        <v>41389</v>
      </c>
      <c r="B931">
        <v>33.593654999999998</v>
      </c>
      <c r="C931">
        <f t="shared" si="14"/>
        <v>-8.2175203594555505E-4</v>
      </c>
    </row>
    <row r="932" spans="1:3" x14ac:dyDescent="0.35">
      <c r="A932" s="1">
        <v>41388</v>
      </c>
      <c r="B932">
        <v>33.621271999999998</v>
      </c>
      <c r="C932">
        <f t="shared" si="14"/>
        <v>-1.8717453411602306E-2</v>
      </c>
    </row>
    <row r="933" spans="1:3" x14ac:dyDescent="0.35">
      <c r="A933" s="1">
        <v>41387</v>
      </c>
      <c r="B933">
        <v>34.256503000000002</v>
      </c>
      <c r="C933">
        <f t="shared" si="14"/>
        <v>8.6370189119041284E-3</v>
      </c>
    </row>
    <row r="934" spans="1:3" x14ac:dyDescent="0.35">
      <c r="A934" s="1">
        <v>41386</v>
      </c>
      <c r="B934">
        <v>33.961903</v>
      </c>
      <c r="C934">
        <f t="shared" si="14"/>
        <v>-8.3682746985602827E-3</v>
      </c>
    </row>
    <row r="935" spans="1:3" x14ac:dyDescent="0.35">
      <c r="A935" s="1">
        <v>41383</v>
      </c>
      <c r="B935">
        <v>34.247298000000001</v>
      </c>
      <c r="C935">
        <f t="shared" si="14"/>
        <v>8.6393504295763368E-3</v>
      </c>
    </row>
    <row r="936" spans="1:3" x14ac:dyDescent="0.35">
      <c r="A936" s="1">
        <v>41382</v>
      </c>
      <c r="B936">
        <v>33.952697999999998</v>
      </c>
      <c r="C936">
        <f t="shared" si="14"/>
        <v>-1.0787546823479151E-2</v>
      </c>
    </row>
    <row r="937" spans="1:3" x14ac:dyDescent="0.35">
      <c r="A937" s="1">
        <v>41381</v>
      </c>
      <c r="B937">
        <v>34.320946999999997</v>
      </c>
      <c r="C937">
        <f t="shared" si="14"/>
        <v>2.3888152226563601E-2</v>
      </c>
    </row>
    <row r="938" spans="1:3" x14ac:dyDescent="0.35">
      <c r="A938" s="1">
        <v>41380</v>
      </c>
      <c r="B938">
        <v>33.510798000000001</v>
      </c>
      <c r="C938">
        <f t="shared" si="14"/>
        <v>7.4452262950269448E-3</v>
      </c>
    </row>
    <row r="939" spans="1:3" x14ac:dyDescent="0.35">
      <c r="A939" s="1">
        <v>41379</v>
      </c>
      <c r="B939">
        <v>33.262228999999998</v>
      </c>
      <c r="C939">
        <f t="shared" si="14"/>
        <v>-2.7301713620735465E-2</v>
      </c>
    </row>
    <row r="940" spans="1:3" x14ac:dyDescent="0.35">
      <c r="A940" s="1">
        <v>41376</v>
      </c>
      <c r="B940">
        <v>34.182855000000004</v>
      </c>
      <c r="C940">
        <f t="shared" si="14"/>
        <v>-3.7634253727435833E-3</v>
      </c>
    </row>
    <row r="941" spans="1:3" x14ac:dyDescent="0.35">
      <c r="A941" s="1">
        <v>41375</v>
      </c>
      <c r="B941">
        <v>34.311742000000002</v>
      </c>
      <c r="C941">
        <f t="shared" si="14"/>
        <v>8.3525210482841197E-3</v>
      </c>
    </row>
    <row r="942" spans="1:3" x14ac:dyDescent="0.35">
      <c r="A942" s="1">
        <v>41374</v>
      </c>
      <c r="B942">
        <v>34.026345999999997</v>
      </c>
      <c r="C942">
        <f t="shared" si="14"/>
        <v>1.1930698630536191E-2</v>
      </c>
    </row>
    <row r="943" spans="1:3" x14ac:dyDescent="0.35">
      <c r="A943" s="1">
        <v>41373</v>
      </c>
      <c r="B943">
        <v>33.622799999999998</v>
      </c>
      <c r="C943">
        <f t="shared" si="14"/>
        <v>3.0050638810799803E-3</v>
      </c>
    </row>
    <row r="944" spans="1:3" x14ac:dyDescent="0.35">
      <c r="A944" s="1">
        <v>41372</v>
      </c>
      <c r="B944">
        <v>33.521912999999998</v>
      </c>
      <c r="C944">
        <f t="shared" si="14"/>
        <v>6.5879248399793857E-3</v>
      </c>
    </row>
    <row r="945" spans="1:3" x14ac:dyDescent="0.35">
      <c r="A945" s="1">
        <v>41369</v>
      </c>
      <c r="B945">
        <v>33.301799000000003</v>
      </c>
      <c r="C945">
        <f t="shared" si="14"/>
        <v>-9.3202199242373458E-3</v>
      </c>
    </row>
    <row r="946" spans="1:3" x14ac:dyDescent="0.35">
      <c r="A946" s="1">
        <v>41368</v>
      </c>
      <c r="B946">
        <v>33.613630000000001</v>
      </c>
      <c r="C946">
        <f t="shared" si="14"/>
        <v>9.0448973296884394E-3</v>
      </c>
    </row>
    <row r="947" spans="1:3" x14ac:dyDescent="0.35">
      <c r="A947" s="1">
        <v>41367</v>
      </c>
      <c r="B947">
        <v>33.310969</v>
      </c>
      <c r="C947">
        <f t="shared" si="14"/>
        <v>5.5218720928577412E-3</v>
      </c>
    </row>
    <row r="948" spans="1:3" x14ac:dyDescent="0.35">
      <c r="A948" s="1">
        <v>41366</v>
      </c>
      <c r="B948">
        <v>33.127536999999997</v>
      </c>
      <c r="C948">
        <f t="shared" si="14"/>
        <v>2.2680448464299681E-2</v>
      </c>
    </row>
    <row r="949" spans="1:3" x14ac:dyDescent="0.35">
      <c r="A949" s="1">
        <v>41365</v>
      </c>
      <c r="B949">
        <v>32.384645999999996</v>
      </c>
      <c r="C949">
        <f t="shared" si="14"/>
        <v>-2.8311879529522644E-4</v>
      </c>
    </row>
    <row r="950" spans="1:3" x14ac:dyDescent="0.35">
      <c r="A950" s="1">
        <v>41361</v>
      </c>
      <c r="B950">
        <v>32.393816000000001</v>
      </c>
      <c r="C950">
        <f t="shared" si="14"/>
        <v>2.0306684444479979E-2</v>
      </c>
    </row>
    <row r="951" spans="1:3" x14ac:dyDescent="0.35">
      <c r="A951" s="1">
        <v>41360</v>
      </c>
      <c r="B951">
        <v>31.742639</v>
      </c>
      <c r="C951">
        <f t="shared" si="14"/>
        <v>7.540683982395077E-3</v>
      </c>
    </row>
    <row r="952" spans="1:3" x14ac:dyDescent="0.35">
      <c r="A952" s="1">
        <v>41359</v>
      </c>
      <c r="B952">
        <v>31.504178</v>
      </c>
      <c r="C952">
        <f t="shared" si="14"/>
        <v>1.6141193312126274E-2</v>
      </c>
    </row>
    <row r="953" spans="1:3" x14ac:dyDescent="0.35">
      <c r="A953" s="1">
        <v>41358</v>
      </c>
      <c r="B953">
        <v>30.999745000000001</v>
      </c>
      <c r="C953">
        <f t="shared" si="14"/>
        <v>3.259785716582528E-3</v>
      </c>
    </row>
    <row r="954" spans="1:3" x14ac:dyDescent="0.35">
      <c r="A954" s="1">
        <v>41355</v>
      </c>
      <c r="B954">
        <v>30.898857</v>
      </c>
      <c r="C954">
        <f t="shared" si="14"/>
        <v>6.2527805935183225E-3</v>
      </c>
    </row>
    <row r="955" spans="1:3" x14ac:dyDescent="0.35">
      <c r="A955" s="1">
        <v>41354</v>
      </c>
      <c r="B955">
        <v>30.706256</v>
      </c>
      <c r="C955">
        <f t="shared" si="14"/>
        <v>-9.808428198525003E-3</v>
      </c>
    </row>
    <row r="956" spans="1:3" x14ac:dyDescent="0.35">
      <c r="A956" s="1">
        <v>41353</v>
      </c>
      <c r="B956">
        <v>31.008918000000001</v>
      </c>
      <c r="C956">
        <f t="shared" si="14"/>
        <v>8.0178892274916751E-3</v>
      </c>
    </row>
    <row r="957" spans="1:3" x14ac:dyDescent="0.35">
      <c r="A957" s="1">
        <v>41352</v>
      </c>
      <c r="B957">
        <v>30.761285999999998</v>
      </c>
      <c r="C957">
        <f t="shared" si="14"/>
        <v>2.3880875931444009E-3</v>
      </c>
    </row>
    <row r="958" spans="1:3" x14ac:dyDescent="0.35">
      <c r="A958" s="1">
        <v>41351</v>
      </c>
      <c r="B958">
        <v>30.687913000000002</v>
      </c>
      <c r="C958">
        <f t="shared" si="14"/>
        <v>-2.0119005714998577E-2</v>
      </c>
    </row>
    <row r="959" spans="1:3" x14ac:dyDescent="0.35">
      <c r="A959" s="1">
        <v>41348</v>
      </c>
      <c r="B959">
        <v>31.311575999999999</v>
      </c>
      <c r="C959">
        <f t="shared" si="14"/>
        <v>-2.8870390313386684E-2</v>
      </c>
    </row>
    <row r="960" spans="1:3" x14ac:dyDescent="0.35">
      <c r="A960" s="1">
        <v>41347</v>
      </c>
      <c r="B960">
        <v>32.228729000000001</v>
      </c>
      <c r="C960">
        <f t="shared" si="14"/>
        <v>3.7063855207751439E-3</v>
      </c>
    </row>
    <row r="961" spans="1:3" x14ac:dyDescent="0.35">
      <c r="A961" s="1">
        <v>41346</v>
      </c>
      <c r="B961">
        <v>32.109498000000002</v>
      </c>
      <c r="C961">
        <f t="shared" si="14"/>
        <v>8.5724774776019242E-4</v>
      </c>
    </row>
    <row r="962" spans="1:3" x14ac:dyDescent="0.35">
      <c r="A962" s="1">
        <v>41345</v>
      </c>
      <c r="B962">
        <v>32.081983999999999</v>
      </c>
      <c r="C962">
        <f t="shared" si="14"/>
        <v>1.4303605139896595E-3</v>
      </c>
    </row>
    <row r="963" spans="1:3" x14ac:dyDescent="0.35">
      <c r="A963" s="1">
        <v>41344</v>
      </c>
      <c r="B963">
        <v>32.036127999999998</v>
      </c>
      <c r="C963">
        <f t="shared" ref="C963:C1026" si="15">LN(B963/B964)</f>
        <v>7.1829364020065452E-3</v>
      </c>
    </row>
    <row r="964" spans="1:3" x14ac:dyDescent="0.35">
      <c r="A964" s="1">
        <v>41341</v>
      </c>
      <c r="B964">
        <v>31.806839</v>
      </c>
      <c r="C964">
        <f t="shared" si="15"/>
        <v>7.2348728177908895E-3</v>
      </c>
    </row>
    <row r="965" spans="1:3" x14ac:dyDescent="0.35">
      <c r="A965" s="1">
        <v>41340</v>
      </c>
      <c r="B965">
        <v>31.577551</v>
      </c>
      <c r="C965">
        <f t="shared" si="15"/>
        <v>4.6579301532310227E-3</v>
      </c>
    </row>
    <row r="966" spans="1:3" x14ac:dyDescent="0.35">
      <c r="A966" s="1">
        <v>41339</v>
      </c>
      <c r="B966">
        <v>31.430807000000001</v>
      </c>
      <c r="C966">
        <f t="shared" si="15"/>
        <v>-1.1604364280598916E-2</v>
      </c>
    </row>
    <row r="967" spans="1:3" x14ac:dyDescent="0.35">
      <c r="A967" s="1">
        <v>41338</v>
      </c>
      <c r="B967">
        <v>31.797666</v>
      </c>
      <c r="C967">
        <f t="shared" si="15"/>
        <v>1.0437814355492988E-2</v>
      </c>
    </row>
    <row r="968" spans="1:3" x14ac:dyDescent="0.35">
      <c r="A968" s="1">
        <v>41337</v>
      </c>
      <c r="B968">
        <v>31.467493999999999</v>
      </c>
      <c r="C968">
        <f t="shared" si="15"/>
        <v>2.0910883885188986E-2</v>
      </c>
    </row>
    <row r="969" spans="1:3" x14ac:dyDescent="0.35">
      <c r="A969" s="1">
        <v>41334</v>
      </c>
      <c r="B969">
        <v>30.816313000000001</v>
      </c>
      <c r="C969">
        <f t="shared" si="15"/>
        <v>-5.6389333745054358E-3</v>
      </c>
    </row>
    <row r="970" spans="1:3" x14ac:dyDescent="0.35">
      <c r="A970" s="1">
        <v>41333</v>
      </c>
      <c r="B970">
        <v>30.990575</v>
      </c>
      <c r="C970">
        <f t="shared" si="15"/>
        <v>-1.3813510567650291E-2</v>
      </c>
    </row>
    <row r="971" spans="1:3" x14ac:dyDescent="0.35">
      <c r="A971" s="1">
        <v>41332</v>
      </c>
      <c r="B971">
        <v>31.421634000000001</v>
      </c>
      <c r="C971">
        <f t="shared" si="15"/>
        <v>5.8547396214676728E-3</v>
      </c>
    </row>
    <row r="972" spans="1:3" x14ac:dyDescent="0.35">
      <c r="A972" s="1">
        <v>41331</v>
      </c>
      <c r="B972">
        <v>31.238206000000002</v>
      </c>
      <c r="C972">
        <f t="shared" si="15"/>
        <v>-6.14662963939495E-3</v>
      </c>
    </row>
    <row r="973" spans="1:3" x14ac:dyDescent="0.35">
      <c r="A973" s="1">
        <v>41330</v>
      </c>
      <c r="B973">
        <v>31.430807000000001</v>
      </c>
      <c r="C973">
        <f t="shared" si="15"/>
        <v>-8.1371946022123776E-3</v>
      </c>
    </row>
    <row r="974" spans="1:3" x14ac:dyDescent="0.35">
      <c r="A974" s="1">
        <v>41327</v>
      </c>
      <c r="B974">
        <v>31.687608999999998</v>
      </c>
      <c r="C974">
        <f t="shared" si="15"/>
        <v>8.4290846201395472E-3</v>
      </c>
    </row>
    <row r="975" spans="1:3" x14ac:dyDescent="0.35">
      <c r="A975" s="1">
        <v>41326</v>
      </c>
      <c r="B975">
        <v>31.421634000000001</v>
      </c>
      <c r="C975">
        <f t="shared" si="15"/>
        <v>-7.560418512520979E-3</v>
      </c>
    </row>
    <row r="976" spans="1:3" x14ac:dyDescent="0.35">
      <c r="A976" s="1">
        <v>41325</v>
      </c>
      <c r="B976">
        <v>31.660094999999998</v>
      </c>
      <c r="C976">
        <f t="shared" si="15"/>
        <v>-8.6530471706197133E-3</v>
      </c>
    </row>
    <row r="977" spans="1:3" x14ac:dyDescent="0.35">
      <c r="A977" s="1">
        <v>41324</v>
      </c>
      <c r="B977">
        <v>31.93524</v>
      </c>
      <c r="C977">
        <f t="shared" si="15"/>
        <v>-7.4393085373970665E-3</v>
      </c>
    </row>
    <row r="978" spans="1:3" x14ac:dyDescent="0.35">
      <c r="A978" s="1">
        <v>41320</v>
      </c>
      <c r="B978">
        <v>32.173701999999999</v>
      </c>
      <c r="C978">
        <f t="shared" si="15"/>
        <v>1.0891516164768482E-2</v>
      </c>
    </row>
    <row r="979" spans="1:3" x14ac:dyDescent="0.35">
      <c r="A979" s="1">
        <v>41319</v>
      </c>
      <c r="B979">
        <v>31.825182999999999</v>
      </c>
      <c r="C979">
        <f t="shared" si="15"/>
        <v>6.9405020645691221E-3</v>
      </c>
    </row>
    <row r="980" spans="1:3" x14ac:dyDescent="0.35">
      <c r="A980" s="1">
        <v>41318</v>
      </c>
      <c r="B980">
        <v>31.605065</v>
      </c>
      <c r="C980">
        <f t="shared" si="15"/>
        <v>4.653865710733094E-3</v>
      </c>
    </row>
    <row r="981" spans="1:3" x14ac:dyDescent="0.35">
      <c r="A981" s="1">
        <v>41317</v>
      </c>
      <c r="B981">
        <v>31.458321000000002</v>
      </c>
      <c r="C981">
        <f t="shared" si="15"/>
        <v>1.166890280467142E-3</v>
      </c>
    </row>
    <row r="982" spans="1:3" x14ac:dyDescent="0.35">
      <c r="A982" s="1">
        <v>41316</v>
      </c>
      <c r="B982">
        <v>31.421634000000001</v>
      </c>
      <c r="C982">
        <f t="shared" si="15"/>
        <v>-4.3687640381980348E-3</v>
      </c>
    </row>
    <row r="983" spans="1:3" x14ac:dyDescent="0.35">
      <c r="A983" s="1">
        <v>41313</v>
      </c>
      <c r="B983">
        <v>31.559208000000002</v>
      </c>
      <c r="C983">
        <f t="shared" si="15"/>
        <v>5.8142566039480091E-4</v>
      </c>
    </row>
    <row r="984" spans="1:3" x14ac:dyDescent="0.35">
      <c r="A984" s="1">
        <v>41312</v>
      </c>
      <c r="B984">
        <v>31.540863999999999</v>
      </c>
      <c r="C984">
        <f t="shared" si="15"/>
        <v>8.4684357848198236E-3</v>
      </c>
    </row>
    <row r="985" spans="1:3" x14ac:dyDescent="0.35">
      <c r="A985" s="1">
        <v>41311</v>
      </c>
      <c r="B985">
        <v>31.274889999999999</v>
      </c>
      <c r="C985">
        <f t="shared" si="15"/>
        <v>7.6538311264075223E-3</v>
      </c>
    </row>
    <row r="986" spans="1:3" x14ac:dyDescent="0.35">
      <c r="A986" s="1">
        <v>41310</v>
      </c>
      <c r="B986">
        <v>31.036431</v>
      </c>
      <c r="C986">
        <f t="shared" si="15"/>
        <v>1.0098071381178636E-2</v>
      </c>
    </row>
    <row r="987" spans="1:3" x14ac:dyDescent="0.35">
      <c r="A987" s="1">
        <v>41309</v>
      </c>
      <c r="B987">
        <v>30.724599999999999</v>
      </c>
      <c r="C987">
        <f t="shared" si="15"/>
        <v>-1.0984185236602835E-2</v>
      </c>
    </row>
    <row r="988" spans="1:3" x14ac:dyDescent="0.35">
      <c r="A988" s="1">
        <v>41306</v>
      </c>
      <c r="B988">
        <v>31.063945</v>
      </c>
      <c r="C988">
        <f t="shared" si="15"/>
        <v>-2.9525051953736619E-4</v>
      </c>
    </row>
    <row r="989" spans="1:3" x14ac:dyDescent="0.35">
      <c r="A989" s="1">
        <v>41305</v>
      </c>
      <c r="B989">
        <v>31.073118000000001</v>
      </c>
      <c r="C989">
        <f t="shared" si="15"/>
        <v>1.9672749827316319E-2</v>
      </c>
    </row>
    <row r="990" spans="1:3" x14ac:dyDescent="0.35">
      <c r="A990" s="1">
        <v>41304</v>
      </c>
      <c r="B990">
        <v>30.467797999999998</v>
      </c>
      <c r="C990">
        <f t="shared" si="15"/>
        <v>-3.3057963669645392E-3</v>
      </c>
    </row>
    <row r="991" spans="1:3" x14ac:dyDescent="0.35">
      <c r="A991" s="1">
        <v>41303</v>
      </c>
      <c r="B991">
        <v>30.568684999999999</v>
      </c>
      <c r="C991">
        <f t="shared" si="15"/>
        <v>9.9503887555623845E-3</v>
      </c>
    </row>
    <row r="992" spans="1:3" x14ac:dyDescent="0.35">
      <c r="A992" s="1">
        <v>41302</v>
      </c>
      <c r="B992">
        <v>30.266023000000001</v>
      </c>
      <c r="C992">
        <f t="shared" si="15"/>
        <v>6.3839385369032671E-3</v>
      </c>
    </row>
    <row r="993" spans="1:3" x14ac:dyDescent="0.35">
      <c r="A993" s="1">
        <v>41299</v>
      </c>
      <c r="B993">
        <v>30.073422000000001</v>
      </c>
      <c r="C993">
        <f t="shared" si="15"/>
        <v>-3.0487392569024846E-4</v>
      </c>
    </row>
    <row r="994" spans="1:3" x14ac:dyDescent="0.35">
      <c r="A994" s="1">
        <v>41298</v>
      </c>
      <c r="B994">
        <v>30.082592000000002</v>
      </c>
      <c r="C994">
        <f t="shared" si="15"/>
        <v>-3.0491393264466064E-4</v>
      </c>
    </row>
    <row r="995" spans="1:3" x14ac:dyDescent="0.35">
      <c r="A995" s="1">
        <v>41297</v>
      </c>
      <c r="B995">
        <v>30.091766</v>
      </c>
      <c r="C995">
        <f t="shared" si="15"/>
        <v>-2.7393205961065525E-3</v>
      </c>
    </row>
    <row r="996" spans="1:3" x14ac:dyDescent="0.35">
      <c r="A996" s="1">
        <v>41296</v>
      </c>
      <c r="B996">
        <v>30.174309999999998</v>
      </c>
      <c r="C996">
        <f t="shared" si="15"/>
        <v>4.8751069841770104E-3</v>
      </c>
    </row>
    <row r="997" spans="1:3" x14ac:dyDescent="0.35">
      <c r="A997" s="1">
        <v>41292</v>
      </c>
      <c r="B997">
        <v>30.027564999999999</v>
      </c>
      <c r="C997">
        <f t="shared" si="15"/>
        <v>-1.2209318412984332E-3</v>
      </c>
    </row>
    <row r="998" spans="1:3" x14ac:dyDescent="0.35">
      <c r="A998" s="1">
        <v>41291</v>
      </c>
      <c r="B998">
        <v>30.064249</v>
      </c>
      <c r="C998">
        <f t="shared" si="15"/>
        <v>2.4434562099916409E-3</v>
      </c>
    </row>
    <row r="999" spans="1:3" x14ac:dyDescent="0.35">
      <c r="A999" s="1">
        <v>41290</v>
      </c>
      <c r="B999">
        <v>29.990877999999999</v>
      </c>
      <c r="C999">
        <f t="shared" si="15"/>
        <v>-9.7383700202712045E-3</v>
      </c>
    </row>
    <row r="1000" spans="1:3" x14ac:dyDescent="0.35">
      <c r="A1000" s="1">
        <v>41289</v>
      </c>
      <c r="B1000">
        <v>30.284367</v>
      </c>
      <c r="C1000">
        <f t="shared" si="15"/>
        <v>-1.0244146778535506E-2</v>
      </c>
    </row>
    <row r="1001" spans="1:3" x14ac:dyDescent="0.35">
      <c r="A1001" s="1">
        <v>41288</v>
      </c>
      <c r="B1001">
        <v>30.596198999999999</v>
      </c>
      <c r="C1001">
        <f t="shared" si="15"/>
        <v>-2.9966552715191133E-4</v>
      </c>
    </row>
    <row r="1002" spans="1:3" x14ac:dyDescent="0.35">
      <c r="A1002" s="1">
        <v>41285</v>
      </c>
      <c r="B1002">
        <v>30.605369</v>
      </c>
      <c r="C1002">
        <f t="shared" si="15"/>
        <v>-1.0137212260692943E-2</v>
      </c>
    </row>
    <row r="1003" spans="1:3" x14ac:dyDescent="0.35">
      <c r="A1003" s="1">
        <v>41284</v>
      </c>
      <c r="B1003">
        <v>30.917200000000001</v>
      </c>
      <c r="C1003">
        <f t="shared" si="15"/>
        <v>8.3061393727295093E-3</v>
      </c>
    </row>
    <row r="1004" spans="1:3" x14ac:dyDescent="0.35">
      <c r="A1004" s="1">
        <v>41283</v>
      </c>
      <c r="B1004">
        <v>30.661460999999999</v>
      </c>
      <c r="C1004">
        <f t="shared" si="15"/>
        <v>6.5750722518194251E-3</v>
      </c>
    </row>
    <row r="1005" spans="1:3" x14ac:dyDescent="0.35">
      <c r="A1005" s="1">
        <v>41282</v>
      </c>
      <c r="B1005">
        <v>30.460521</v>
      </c>
      <c r="C1005">
        <f t="shared" si="15"/>
        <v>2.9984284086377713E-4</v>
      </c>
    </row>
    <row r="1006" spans="1:3" x14ac:dyDescent="0.35">
      <c r="A1006" s="1">
        <v>41281</v>
      </c>
      <c r="B1006">
        <v>30.451388999999999</v>
      </c>
      <c r="C1006">
        <f t="shared" si="15"/>
        <v>8.1313857698882188E-3</v>
      </c>
    </row>
    <row r="1007" spans="1:3" x14ac:dyDescent="0.35">
      <c r="A1007" s="1">
        <v>41278</v>
      </c>
      <c r="B1007">
        <v>30.204781000000001</v>
      </c>
      <c r="C1007">
        <f t="shared" si="15"/>
        <v>-6.0296027515614357E-3</v>
      </c>
    </row>
    <row r="1008" spans="1:3" x14ac:dyDescent="0.35">
      <c r="A1008" s="1">
        <v>41277</v>
      </c>
      <c r="B1008">
        <v>30.387454000000002</v>
      </c>
      <c r="C1008">
        <f t="shared" si="15"/>
        <v>3.7358941420230184E-2</v>
      </c>
    </row>
    <row r="1009" spans="1:3" x14ac:dyDescent="0.35">
      <c r="A1009" s="1">
        <v>41276</v>
      </c>
      <c r="B1009">
        <v>29.273154999999999</v>
      </c>
      <c r="C1009">
        <f t="shared" si="15"/>
        <v>1.9633806312367497E-2</v>
      </c>
    </row>
    <row r="1010" spans="1:3" x14ac:dyDescent="0.35">
      <c r="A1010" s="1">
        <v>41274</v>
      </c>
      <c r="B1010">
        <v>28.704017</v>
      </c>
      <c r="C1010">
        <f t="shared" si="15"/>
        <v>1.6626012604263014E-2</v>
      </c>
    </row>
    <row r="1011" spans="1:3" x14ac:dyDescent="0.35">
      <c r="A1011" s="1">
        <v>41271</v>
      </c>
      <c r="B1011">
        <v>28.230729</v>
      </c>
      <c r="C1011">
        <f t="shared" si="15"/>
        <v>-9.732080893090916E-3</v>
      </c>
    </row>
    <row r="1012" spans="1:3" x14ac:dyDescent="0.35">
      <c r="A1012" s="1">
        <v>41270</v>
      </c>
      <c r="B1012">
        <v>28.506813999999999</v>
      </c>
      <c r="C1012">
        <f t="shared" si="15"/>
        <v>-1.5367074668019796E-4</v>
      </c>
    </row>
    <row r="1013" spans="1:3" x14ac:dyDescent="0.35">
      <c r="A1013" s="1">
        <v>41269</v>
      </c>
      <c r="B1013">
        <v>28.511195000000001</v>
      </c>
      <c r="C1013">
        <f t="shared" si="15"/>
        <v>-6.2821016703000334E-3</v>
      </c>
    </row>
    <row r="1014" spans="1:3" x14ac:dyDescent="0.35">
      <c r="A1014" s="1">
        <v>41267</v>
      </c>
      <c r="B1014">
        <v>28.690868999999999</v>
      </c>
      <c r="C1014">
        <f t="shared" si="15"/>
        <v>-8.8200097237573077E-3</v>
      </c>
    </row>
    <row r="1015" spans="1:3" x14ac:dyDescent="0.35">
      <c r="A1015" s="1">
        <v>41264</v>
      </c>
      <c r="B1015">
        <v>28.945042000000001</v>
      </c>
      <c r="C1015">
        <f t="shared" si="15"/>
        <v>7.5988338031522029E-3</v>
      </c>
    </row>
    <row r="1016" spans="1:3" x14ac:dyDescent="0.35">
      <c r="A1016" s="1">
        <v>41263</v>
      </c>
      <c r="B1016">
        <v>28.725926999999999</v>
      </c>
      <c r="C1016">
        <f t="shared" si="15"/>
        <v>3.2087990979265514E-3</v>
      </c>
    </row>
    <row r="1017" spans="1:3" x14ac:dyDescent="0.35">
      <c r="A1017" s="1">
        <v>41262</v>
      </c>
      <c r="B1017">
        <v>28.633899</v>
      </c>
      <c r="C1017">
        <f t="shared" si="15"/>
        <v>-8.9892273230896477E-3</v>
      </c>
    </row>
    <row r="1018" spans="1:3" x14ac:dyDescent="0.35">
      <c r="A1018" s="1">
        <v>41261</v>
      </c>
      <c r="B1018">
        <v>28.892455999999999</v>
      </c>
      <c r="C1018">
        <f t="shared" si="15"/>
        <v>1.1134126254530278E-2</v>
      </c>
    </row>
    <row r="1019" spans="1:3" x14ac:dyDescent="0.35">
      <c r="A1019" s="1">
        <v>41260</v>
      </c>
      <c r="B1019">
        <v>28.572548000000001</v>
      </c>
      <c r="C1019">
        <f t="shared" si="15"/>
        <v>-2.2979924527791362E-3</v>
      </c>
    </row>
    <row r="1020" spans="1:3" x14ac:dyDescent="0.35">
      <c r="A1020" s="1">
        <v>41257</v>
      </c>
      <c r="B1020">
        <v>28.638283000000001</v>
      </c>
      <c r="C1020">
        <f t="shared" si="15"/>
        <v>4.592111574985492E-4</v>
      </c>
    </row>
    <row r="1021" spans="1:3" x14ac:dyDescent="0.35">
      <c r="A1021" s="1">
        <v>41256</v>
      </c>
      <c r="B1021">
        <v>28.625135</v>
      </c>
      <c r="C1021">
        <f t="shared" si="15"/>
        <v>-1.0507971147127046E-2</v>
      </c>
    </row>
    <row r="1022" spans="1:3" x14ac:dyDescent="0.35">
      <c r="A1022" s="1">
        <v>41255</v>
      </c>
      <c r="B1022">
        <v>28.927513000000001</v>
      </c>
      <c r="C1022">
        <f t="shared" si="15"/>
        <v>-2.4209188557511143E-3</v>
      </c>
    </row>
    <row r="1023" spans="1:3" x14ac:dyDescent="0.35">
      <c r="A1023" s="1">
        <v>41254</v>
      </c>
      <c r="B1023">
        <v>28.997629</v>
      </c>
      <c r="C1023">
        <f t="shared" si="15"/>
        <v>1.2775854400284213E-2</v>
      </c>
    </row>
    <row r="1024" spans="1:3" x14ac:dyDescent="0.35">
      <c r="A1024" s="1">
        <v>41253</v>
      </c>
      <c r="B1024">
        <v>28.629515999999999</v>
      </c>
      <c r="C1024">
        <f t="shared" si="15"/>
        <v>-3.0567443406964755E-3</v>
      </c>
    </row>
    <row r="1025" spans="1:3" x14ac:dyDescent="0.35">
      <c r="A1025" s="1">
        <v>41250</v>
      </c>
      <c r="B1025">
        <v>28.717162999999999</v>
      </c>
      <c r="C1025">
        <f t="shared" si="15"/>
        <v>1.4603330437738128E-2</v>
      </c>
    </row>
    <row r="1026" spans="1:3" x14ac:dyDescent="0.35">
      <c r="A1026" s="1">
        <v>41249</v>
      </c>
      <c r="B1026">
        <v>28.300844000000001</v>
      </c>
      <c r="C1026">
        <f t="shared" si="15"/>
        <v>6.1953736030161317E-4</v>
      </c>
    </row>
    <row r="1027" spans="1:3" x14ac:dyDescent="0.35">
      <c r="A1027" s="1">
        <v>41248</v>
      </c>
      <c r="B1027">
        <v>28.283315999999999</v>
      </c>
      <c r="C1027">
        <f t="shared" ref="C1027:C1090" si="16">LN(B1027/B1028)</f>
        <v>2.3268667631641655E-3</v>
      </c>
    </row>
    <row r="1028" spans="1:3" x14ac:dyDescent="0.35">
      <c r="A1028" s="1">
        <v>41247</v>
      </c>
      <c r="B1028">
        <v>28.217580999999999</v>
      </c>
      <c r="C1028">
        <f t="shared" si="16"/>
        <v>1.5542105869894255E-3</v>
      </c>
    </row>
    <row r="1029" spans="1:3" x14ac:dyDescent="0.35">
      <c r="A1029" s="1">
        <v>41246</v>
      </c>
      <c r="B1029">
        <v>28.173759</v>
      </c>
      <c r="C1029">
        <f t="shared" si="16"/>
        <v>-1.0983179703623733E-2</v>
      </c>
    </row>
    <row r="1030" spans="1:3" x14ac:dyDescent="0.35">
      <c r="A1030" s="1">
        <v>41243</v>
      </c>
      <c r="B1030">
        <v>28.484902000000002</v>
      </c>
      <c r="C1030">
        <f t="shared" si="16"/>
        <v>-1.2300005013586642E-3</v>
      </c>
    </row>
    <row r="1031" spans="1:3" x14ac:dyDescent="0.35">
      <c r="A1031" s="1">
        <v>41242</v>
      </c>
      <c r="B1031">
        <v>28.519960000000001</v>
      </c>
      <c r="C1031">
        <f t="shared" si="16"/>
        <v>7.8673785144735171E-3</v>
      </c>
    </row>
    <row r="1032" spans="1:3" x14ac:dyDescent="0.35">
      <c r="A1032" s="1">
        <v>41241</v>
      </c>
      <c r="B1032">
        <v>28.296462999999999</v>
      </c>
      <c r="C1032">
        <f t="shared" si="16"/>
        <v>7.9297296825328219E-3</v>
      </c>
    </row>
    <row r="1033" spans="1:3" x14ac:dyDescent="0.35">
      <c r="A1033" s="1">
        <v>41240</v>
      </c>
      <c r="B1033">
        <v>28.072966999999998</v>
      </c>
      <c r="C1033">
        <f t="shared" si="16"/>
        <v>-4.6721502585009428E-3</v>
      </c>
    </row>
    <row r="1034" spans="1:3" x14ac:dyDescent="0.35">
      <c r="A1034" s="1">
        <v>41239</v>
      </c>
      <c r="B1034">
        <v>28.204435</v>
      </c>
      <c r="C1034">
        <f t="shared" si="16"/>
        <v>-1.70770486644001E-3</v>
      </c>
    </row>
    <row r="1035" spans="1:3" x14ac:dyDescent="0.35">
      <c r="A1035" s="1">
        <v>41236</v>
      </c>
      <c r="B1035">
        <v>28.252641000000001</v>
      </c>
      <c r="C1035">
        <f t="shared" si="16"/>
        <v>1.7840871597171033E-2</v>
      </c>
    </row>
    <row r="1036" spans="1:3" x14ac:dyDescent="0.35">
      <c r="A1036" s="1">
        <v>41234</v>
      </c>
      <c r="B1036">
        <v>27.753059</v>
      </c>
      <c r="C1036">
        <f t="shared" si="16"/>
        <v>3.9554132183980198E-3</v>
      </c>
    </row>
    <row r="1037" spans="1:3" x14ac:dyDescent="0.35">
      <c r="A1037" s="1">
        <v>41233</v>
      </c>
      <c r="B1037">
        <v>27.643501000000001</v>
      </c>
      <c r="C1037">
        <f t="shared" si="16"/>
        <v>2.5396592515768606E-3</v>
      </c>
    </row>
    <row r="1038" spans="1:3" x14ac:dyDescent="0.35">
      <c r="A1038" s="1">
        <v>41232</v>
      </c>
      <c r="B1038">
        <v>27.573384999999998</v>
      </c>
      <c r="C1038">
        <f t="shared" si="16"/>
        <v>6.3592388622681572E-4</v>
      </c>
    </row>
    <row r="1039" spans="1:3" x14ac:dyDescent="0.35">
      <c r="A1039" s="1">
        <v>41229</v>
      </c>
      <c r="B1039">
        <v>27.555855999999999</v>
      </c>
      <c r="C1039">
        <f t="shared" si="16"/>
        <v>-5.0761398939883169E-3</v>
      </c>
    </row>
    <row r="1040" spans="1:3" x14ac:dyDescent="0.35">
      <c r="A1040" s="1">
        <v>41228</v>
      </c>
      <c r="B1040">
        <v>27.696089000000001</v>
      </c>
      <c r="C1040">
        <f t="shared" si="16"/>
        <v>-8.5080150530829849E-3</v>
      </c>
    </row>
    <row r="1041" spans="1:3" x14ac:dyDescent="0.35">
      <c r="A1041" s="1">
        <v>41227</v>
      </c>
      <c r="B1041">
        <v>27.932732999999999</v>
      </c>
      <c r="C1041">
        <f t="shared" si="16"/>
        <v>-1.4639743221342684E-2</v>
      </c>
    </row>
    <row r="1042" spans="1:3" x14ac:dyDescent="0.35">
      <c r="A1042" s="1">
        <v>41226</v>
      </c>
      <c r="B1042">
        <v>28.344669</v>
      </c>
      <c r="C1042">
        <f t="shared" si="16"/>
        <v>-2.9332127903647499E-3</v>
      </c>
    </row>
    <row r="1043" spans="1:3" x14ac:dyDescent="0.35">
      <c r="A1043" s="1">
        <v>41225</v>
      </c>
      <c r="B1043">
        <v>28.427931999999998</v>
      </c>
      <c r="C1043">
        <f t="shared" si="16"/>
        <v>4.6260985257923437E-4</v>
      </c>
    </row>
    <row r="1044" spans="1:3" x14ac:dyDescent="0.35">
      <c r="A1044" s="1">
        <v>41222</v>
      </c>
      <c r="B1044">
        <v>28.414784000000001</v>
      </c>
      <c r="C1044">
        <f t="shared" si="16"/>
        <v>2.119773765351143E-2</v>
      </c>
    </row>
    <row r="1045" spans="1:3" x14ac:dyDescent="0.35">
      <c r="A1045" s="1">
        <v>41221</v>
      </c>
      <c r="B1045">
        <v>27.818794</v>
      </c>
      <c r="C1045">
        <f t="shared" si="16"/>
        <v>-1.6250306675850357E-2</v>
      </c>
    </row>
    <row r="1046" spans="1:3" x14ac:dyDescent="0.35">
      <c r="A1046" s="1">
        <v>41220</v>
      </c>
      <c r="B1046">
        <v>28.274550999999999</v>
      </c>
      <c r="C1046">
        <f t="shared" si="16"/>
        <v>-4.63895241162403E-3</v>
      </c>
    </row>
    <row r="1047" spans="1:3" x14ac:dyDescent="0.35">
      <c r="A1047" s="1">
        <v>41219</v>
      </c>
      <c r="B1047">
        <v>28.406020000000002</v>
      </c>
      <c r="C1047">
        <f t="shared" si="16"/>
        <v>-3.3882873472383746E-3</v>
      </c>
    </row>
    <row r="1048" spans="1:3" x14ac:dyDescent="0.35">
      <c r="A1048" s="1">
        <v>41218</v>
      </c>
      <c r="B1048">
        <v>28.502431000000001</v>
      </c>
      <c r="C1048">
        <f t="shared" si="16"/>
        <v>1.2307574175745111E-3</v>
      </c>
    </row>
    <row r="1049" spans="1:3" x14ac:dyDescent="0.35">
      <c r="A1049" s="1">
        <v>41215</v>
      </c>
      <c r="B1049">
        <v>28.467372999999998</v>
      </c>
      <c r="C1049">
        <f t="shared" si="16"/>
        <v>-7.5147846679418156E-3</v>
      </c>
    </row>
    <row r="1050" spans="1:3" x14ac:dyDescent="0.35">
      <c r="A1050" s="1">
        <v>41214</v>
      </c>
      <c r="B1050">
        <v>28.682105</v>
      </c>
      <c r="C1050">
        <f t="shared" si="16"/>
        <v>-7.6366899526359312E-4</v>
      </c>
    </row>
    <row r="1051" spans="1:3" x14ac:dyDescent="0.35">
      <c r="A1051" s="1">
        <v>41213</v>
      </c>
      <c r="B1051">
        <v>28.704017</v>
      </c>
      <c r="C1051">
        <f t="shared" si="16"/>
        <v>3.0543943759534241E-4</v>
      </c>
    </row>
    <row r="1052" spans="1:3" x14ac:dyDescent="0.35">
      <c r="A1052" s="1">
        <v>41208</v>
      </c>
      <c r="B1052">
        <v>28.695250999999999</v>
      </c>
      <c r="C1052">
        <f t="shared" si="16"/>
        <v>-4.5710614192880665E-3</v>
      </c>
    </row>
    <row r="1053" spans="1:3" x14ac:dyDescent="0.35">
      <c r="A1053" s="1">
        <v>41207</v>
      </c>
      <c r="B1053">
        <v>28.826719000000001</v>
      </c>
      <c r="C1053">
        <f t="shared" si="16"/>
        <v>3.3500370620061057E-3</v>
      </c>
    </row>
    <row r="1054" spans="1:3" x14ac:dyDescent="0.35">
      <c r="A1054" s="1">
        <v>41206</v>
      </c>
      <c r="B1054">
        <v>28.730309999999999</v>
      </c>
      <c r="C1054">
        <f t="shared" si="16"/>
        <v>3.0553085214168681E-3</v>
      </c>
    </row>
    <row r="1055" spans="1:3" x14ac:dyDescent="0.35">
      <c r="A1055" s="1">
        <v>41205</v>
      </c>
      <c r="B1055">
        <v>28.642664</v>
      </c>
      <c r="C1055">
        <f t="shared" si="16"/>
        <v>-6.8613462291984197E-3</v>
      </c>
    </row>
    <row r="1056" spans="1:3" x14ac:dyDescent="0.35">
      <c r="A1056" s="1">
        <v>41204</v>
      </c>
      <c r="B1056">
        <v>28.839867000000002</v>
      </c>
      <c r="C1056">
        <f t="shared" si="16"/>
        <v>-5.1530899799694524E-3</v>
      </c>
    </row>
    <row r="1057" spans="1:3" x14ac:dyDescent="0.35">
      <c r="A1057" s="1">
        <v>41201</v>
      </c>
      <c r="B1057">
        <v>28.988865000000001</v>
      </c>
      <c r="C1057">
        <f t="shared" si="16"/>
        <v>-7.3800958835034671E-3</v>
      </c>
    </row>
    <row r="1058" spans="1:3" x14ac:dyDescent="0.35">
      <c r="A1058" s="1">
        <v>41200</v>
      </c>
      <c r="B1058">
        <v>29.203596999999998</v>
      </c>
      <c r="C1058">
        <f t="shared" si="16"/>
        <v>-3.5381108672075938E-2</v>
      </c>
    </row>
    <row r="1059" spans="1:3" x14ac:dyDescent="0.35">
      <c r="A1059" s="1">
        <v>41199</v>
      </c>
      <c r="B1059">
        <v>30.255348999999999</v>
      </c>
      <c r="C1059">
        <f t="shared" si="16"/>
        <v>-4.3783985402445311E-2</v>
      </c>
    </row>
    <row r="1060" spans="1:3" x14ac:dyDescent="0.35">
      <c r="A1060" s="1">
        <v>41198</v>
      </c>
      <c r="B1060">
        <v>31.609476999999998</v>
      </c>
      <c r="C1060">
        <f t="shared" si="16"/>
        <v>1.1097132597749349E-3</v>
      </c>
    </row>
    <row r="1061" spans="1:3" x14ac:dyDescent="0.35">
      <c r="A1061" s="1">
        <v>41197</v>
      </c>
      <c r="B1061">
        <v>31.574418999999999</v>
      </c>
      <c r="C1061">
        <f t="shared" si="16"/>
        <v>3.9204121378339493E-2</v>
      </c>
    </row>
    <row r="1062" spans="1:3" x14ac:dyDescent="0.35">
      <c r="A1062" s="1">
        <v>41194</v>
      </c>
      <c r="B1062">
        <v>30.360522</v>
      </c>
      <c r="C1062">
        <f t="shared" si="16"/>
        <v>-2.0187759570188517E-3</v>
      </c>
    </row>
    <row r="1063" spans="1:3" x14ac:dyDescent="0.35">
      <c r="A1063" s="1">
        <v>41193</v>
      </c>
      <c r="B1063">
        <v>30.421875</v>
      </c>
      <c r="C1063">
        <f t="shared" si="16"/>
        <v>-6.318233095102337E-3</v>
      </c>
    </row>
    <row r="1064" spans="1:3" x14ac:dyDescent="0.35">
      <c r="A1064" s="1">
        <v>41192</v>
      </c>
      <c r="B1064">
        <v>30.614695999999999</v>
      </c>
      <c r="C1064">
        <f t="shared" si="16"/>
        <v>-7.503293380184281E-3</v>
      </c>
    </row>
    <row r="1065" spans="1:3" x14ac:dyDescent="0.35">
      <c r="A1065" s="1">
        <v>41191</v>
      </c>
      <c r="B1065">
        <v>30.845271</v>
      </c>
      <c r="C1065">
        <f t="shared" si="16"/>
        <v>-5.9064774539425869E-3</v>
      </c>
    </row>
    <row r="1066" spans="1:3" x14ac:dyDescent="0.35">
      <c r="A1066" s="1">
        <v>41190</v>
      </c>
      <c r="B1066">
        <v>31.027996999999999</v>
      </c>
      <c r="C1066">
        <f t="shared" si="16"/>
        <v>-4.0578898250178963E-3</v>
      </c>
    </row>
    <row r="1067" spans="1:3" x14ac:dyDescent="0.35">
      <c r="A1067" s="1">
        <v>41187</v>
      </c>
      <c r="B1067">
        <v>31.154160999999998</v>
      </c>
      <c r="C1067">
        <f t="shared" si="16"/>
        <v>1.1658281002909316E-2</v>
      </c>
    </row>
    <row r="1068" spans="1:3" x14ac:dyDescent="0.35">
      <c r="A1068" s="1">
        <v>41186</v>
      </c>
      <c r="B1068">
        <v>30.793066</v>
      </c>
      <c r="C1068">
        <f t="shared" si="16"/>
        <v>1.351277297836216E-2</v>
      </c>
    </row>
    <row r="1069" spans="1:3" x14ac:dyDescent="0.35">
      <c r="A1069" s="1">
        <v>41185</v>
      </c>
      <c r="B1069">
        <v>30.379764999999999</v>
      </c>
      <c r="C1069">
        <f t="shared" si="16"/>
        <v>1.8646212859679139E-2</v>
      </c>
    </row>
    <row r="1070" spans="1:3" x14ac:dyDescent="0.35">
      <c r="A1070" s="1">
        <v>41184</v>
      </c>
      <c r="B1070">
        <v>29.818546000000001</v>
      </c>
      <c r="C1070">
        <f t="shared" si="16"/>
        <v>-7.8478125165779879E-3</v>
      </c>
    </row>
    <row r="1071" spans="1:3" x14ac:dyDescent="0.35">
      <c r="A1071" s="1">
        <v>41183</v>
      </c>
      <c r="B1071">
        <v>30.053477000000001</v>
      </c>
      <c r="C1071">
        <f t="shared" si="16"/>
        <v>7.5559897632132798E-3</v>
      </c>
    </row>
    <row r="1072" spans="1:3" x14ac:dyDescent="0.35">
      <c r="A1072" s="1">
        <v>41180</v>
      </c>
      <c r="B1072">
        <v>29.827248999999998</v>
      </c>
      <c r="C1072">
        <f t="shared" si="16"/>
        <v>-1.1024142483395919E-2</v>
      </c>
    </row>
    <row r="1073" spans="1:3" x14ac:dyDescent="0.35">
      <c r="A1073" s="1">
        <v>41179</v>
      </c>
      <c r="B1073">
        <v>30.157888</v>
      </c>
      <c r="C1073">
        <f t="shared" si="16"/>
        <v>1.8771241162949363E-3</v>
      </c>
    </row>
    <row r="1074" spans="1:3" x14ac:dyDescent="0.35">
      <c r="A1074" s="1">
        <v>41178</v>
      </c>
      <c r="B1074">
        <v>30.101330999999998</v>
      </c>
      <c r="C1074">
        <f t="shared" si="16"/>
        <v>-5.4770892715686617E-3</v>
      </c>
    </row>
    <row r="1075" spans="1:3" x14ac:dyDescent="0.35">
      <c r="A1075" s="1">
        <v>41177</v>
      </c>
      <c r="B1075">
        <v>30.266651</v>
      </c>
      <c r="C1075">
        <f t="shared" si="16"/>
        <v>-5.7479102073238321E-4</v>
      </c>
    </row>
    <row r="1076" spans="1:3" x14ac:dyDescent="0.35">
      <c r="A1076" s="1">
        <v>41176</v>
      </c>
      <c r="B1076">
        <v>30.284053</v>
      </c>
      <c r="C1076">
        <f t="shared" si="16"/>
        <v>-1.4366265537103052E-4</v>
      </c>
    </row>
    <row r="1077" spans="1:3" x14ac:dyDescent="0.35">
      <c r="A1077" s="1">
        <v>41173</v>
      </c>
      <c r="B1077">
        <v>30.288404</v>
      </c>
      <c r="C1077">
        <f t="shared" si="16"/>
        <v>-3.441430409296121E-3</v>
      </c>
    </row>
    <row r="1078" spans="1:3" x14ac:dyDescent="0.35">
      <c r="A1078" s="1">
        <v>41172</v>
      </c>
      <c r="B1078">
        <v>30.392818999999999</v>
      </c>
      <c r="C1078">
        <f t="shared" si="16"/>
        <v>7.3270876504440991E-3</v>
      </c>
    </row>
    <row r="1079" spans="1:3" x14ac:dyDescent="0.35">
      <c r="A1079" s="1">
        <v>41171</v>
      </c>
      <c r="B1079">
        <v>30.170942</v>
      </c>
      <c r="C1079">
        <f t="shared" si="16"/>
        <v>6.3648605925282348E-3</v>
      </c>
    </row>
    <row r="1080" spans="1:3" x14ac:dyDescent="0.35">
      <c r="A1080" s="1">
        <v>41170</v>
      </c>
      <c r="B1080">
        <v>29.979517999999999</v>
      </c>
      <c r="C1080">
        <f t="shared" si="16"/>
        <v>-3.0428132053956143E-3</v>
      </c>
    </row>
    <row r="1081" spans="1:3" x14ac:dyDescent="0.35">
      <c r="A1081" s="1">
        <v>41169</v>
      </c>
      <c r="B1081">
        <v>30.070879000000001</v>
      </c>
      <c r="C1081">
        <f t="shared" si="16"/>
        <v>1.2373684906576558E-2</v>
      </c>
    </row>
    <row r="1082" spans="1:3" x14ac:dyDescent="0.35">
      <c r="A1082" s="1">
        <v>41166</v>
      </c>
      <c r="B1082">
        <v>29.701084000000002</v>
      </c>
      <c r="C1082">
        <f t="shared" si="16"/>
        <v>-1.4541406612663772E-2</v>
      </c>
    </row>
    <row r="1083" spans="1:3" x14ac:dyDescent="0.35">
      <c r="A1083" s="1">
        <v>41165</v>
      </c>
      <c r="B1083">
        <v>30.136134999999999</v>
      </c>
      <c r="C1083">
        <f t="shared" si="16"/>
        <v>2.0859850326101291E-2</v>
      </c>
    </row>
    <row r="1084" spans="1:3" x14ac:dyDescent="0.35">
      <c r="A1084" s="1">
        <v>41164</v>
      </c>
      <c r="B1084">
        <v>29.514011</v>
      </c>
      <c r="C1084">
        <f t="shared" si="16"/>
        <v>7.5460839294230067E-3</v>
      </c>
    </row>
    <row r="1085" spans="1:3" x14ac:dyDescent="0.35">
      <c r="A1085" s="1">
        <v>41163</v>
      </c>
      <c r="B1085">
        <v>29.292134000000001</v>
      </c>
      <c r="C1085">
        <f t="shared" si="16"/>
        <v>2.0814943636499167E-3</v>
      </c>
    </row>
    <row r="1086" spans="1:3" x14ac:dyDescent="0.35">
      <c r="A1086" s="1">
        <v>41162</v>
      </c>
      <c r="B1086">
        <v>29.231225999999999</v>
      </c>
      <c r="C1086">
        <f t="shared" si="16"/>
        <v>7.4694236917587078E-3</v>
      </c>
    </row>
    <row r="1087" spans="1:3" x14ac:dyDescent="0.35">
      <c r="A1087" s="1">
        <v>41159</v>
      </c>
      <c r="B1087">
        <v>29.013698999999999</v>
      </c>
      <c r="C1087">
        <f t="shared" si="16"/>
        <v>-3.44281689089951E-3</v>
      </c>
    </row>
    <row r="1088" spans="1:3" x14ac:dyDescent="0.35">
      <c r="A1088" s="1">
        <v>41158</v>
      </c>
      <c r="B1088">
        <v>29.113759999999999</v>
      </c>
      <c r="C1088">
        <f t="shared" si="16"/>
        <v>1.7638161659480699E-2</v>
      </c>
    </row>
    <row r="1089" spans="1:3" x14ac:dyDescent="0.35">
      <c r="A1089" s="1">
        <v>41157</v>
      </c>
      <c r="B1089">
        <v>28.604749000000002</v>
      </c>
      <c r="C1089">
        <f t="shared" si="16"/>
        <v>4.4204218997448176E-3</v>
      </c>
    </row>
    <row r="1090" spans="1:3" x14ac:dyDescent="0.35">
      <c r="A1090" s="1">
        <v>41156</v>
      </c>
      <c r="B1090">
        <v>28.478583</v>
      </c>
      <c r="C1090">
        <f t="shared" si="16"/>
        <v>-1.2214002680094856E-3</v>
      </c>
    </row>
    <row r="1091" spans="1:3" x14ac:dyDescent="0.35">
      <c r="A1091" s="1">
        <v>41152</v>
      </c>
      <c r="B1091">
        <v>28.513387999999999</v>
      </c>
      <c r="C1091">
        <f t="shared" ref="C1091:C1154" si="17">LN(B1091/B1092)</f>
        <v>2.1384041127877652E-3</v>
      </c>
    </row>
    <row r="1092" spans="1:3" x14ac:dyDescent="0.35">
      <c r="A1092" s="1">
        <v>41151</v>
      </c>
      <c r="B1092">
        <v>28.452480000000001</v>
      </c>
      <c r="C1092">
        <f t="shared" si="17"/>
        <v>-3.2058587868191383E-3</v>
      </c>
    </row>
    <row r="1093" spans="1:3" x14ac:dyDescent="0.35">
      <c r="A1093" s="1">
        <v>41150</v>
      </c>
      <c r="B1093">
        <v>28.543841</v>
      </c>
      <c r="C1093">
        <f t="shared" si="17"/>
        <v>-1.8273404250872241E-3</v>
      </c>
    </row>
    <row r="1094" spans="1:3" x14ac:dyDescent="0.35">
      <c r="A1094" s="1">
        <v>41149</v>
      </c>
      <c r="B1094">
        <v>28.596048</v>
      </c>
      <c r="C1094">
        <f t="shared" si="17"/>
        <v>1.5216546861200963E-4</v>
      </c>
    </row>
    <row r="1095" spans="1:3" x14ac:dyDescent="0.35">
      <c r="A1095" s="1">
        <v>41148</v>
      </c>
      <c r="B1095">
        <v>28.591697</v>
      </c>
      <c r="C1095">
        <f t="shared" si="17"/>
        <v>-1.8242846608285846E-3</v>
      </c>
    </row>
    <row r="1096" spans="1:3" x14ac:dyDescent="0.35">
      <c r="A1096" s="1">
        <v>41145</v>
      </c>
      <c r="B1096">
        <v>28.643903999999999</v>
      </c>
      <c r="C1096">
        <f t="shared" si="17"/>
        <v>7.7762376982812723E-3</v>
      </c>
    </row>
    <row r="1097" spans="1:3" x14ac:dyDescent="0.35">
      <c r="A1097" s="1">
        <v>41144</v>
      </c>
      <c r="B1097">
        <v>28.422025999999999</v>
      </c>
      <c r="C1097">
        <f t="shared" si="17"/>
        <v>-3.209323406946166E-3</v>
      </c>
    </row>
    <row r="1098" spans="1:3" x14ac:dyDescent="0.35">
      <c r="A1098" s="1">
        <v>41143</v>
      </c>
      <c r="B1098">
        <v>28.513387999999999</v>
      </c>
      <c r="C1098">
        <f t="shared" si="17"/>
        <v>3.6686149907569428E-3</v>
      </c>
    </row>
    <row r="1099" spans="1:3" x14ac:dyDescent="0.35">
      <c r="A1099" s="1">
        <v>41142</v>
      </c>
      <c r="B1099">
        <v>28.408975000000002</v>
      </c>
      <c r="C1099">
        <f t="shared" si="17"/>
        <v>-6.5634100898755683E-3</v>
      </c>
    </row>
    <row r="1100" spans="1:3" x14ac:dyDescent="0.35">
      <c r="A1100" s="1">
        <v>41141</v>
      </c>
      <c r="B1100">
        <v>28.596048</v>
      </c>
      <c r="C1100">
        <f t="shared" si="17"/>
        <v>-2.8864394425484113E-3</v>
      </c>
    </row>
    <row r="1101" spans="1:3" x14ac:dyDescent="0.35">
      <c r="A1101" s="1">
        <v>41138</v>
      </c>
      <c r="B1101">
        <v>28.678708</v>
      </c>
      <c r="C1101">
        <f t="shared" si="17"/>
        <v>-7.7068712258620518E-3</v>
      </c>
    </row>
    <row r="1102" spans="1:3" x14ac:dyDescent="0.35">
      <c r="A1102" s="1">
        <v>41137</v>
      </c>
      <c r="B1102">
        <v>28.900585</v>
      </c>
      <c r="C1102">
        <f t="shared" si="17"/>
        <v>1.5052731303263577E-4</v>
      </c>
    </row>
    <row r="1103" spans="1:3" x14ac:dyDescent="0.35">
      <c r="A1103" s="1">
        <v>41136</v>
      </c>
      <c r="B1103">
        <v>28.896235000000001</v>
      </c>
      <c r="C1103">
        <f t="shared" si="17"/>
        <v>3.7710520503958498E-3</v>
      </c>
    </row>
    <row r="1104" spans="1:3" x14ac:dyDescent="0.35">
      <c r="A1104" s="1">
        <v>41135</v>
      </c>
      <c r="B1104">
        <v>28.787471</v>
      </c>
      <c r="C1104">
        <f t="shared" si="17"/>
        <v>2.7239524937231565E-3</v>
      </c>
    </row>
    <row r="1105" spans="1:3" x14ac:dyDescent="0.35">
      <c r="A1105" s="1">
        <v>41134</v>
      </c>
      <c r="B1105">
        <v>28.709161999999999</v>
      </c>
      <c r="C1105">
        <f t="shared" si="17"/>
        <v>-1.81679251469754E-3</v>
      </c>
    </row>
    <row r="1106" spans="1:3" x14ac:dyDescent="0.35">
      <c r="A1106" s="1">
        <v>41131</v>
      </c>
      <c r="B1106">
        <v>28.761368000000001</v>
      </c>
      <c r="C1106">
        <f t="shared" si="17"/>
        <v>5.9167367945684116E-3</v>
      </c>
    </row>
    <row r="1107" spans="1:3" x14ac:dyDescent="0.35">
      <c r="A1107" s="1">
        <v>41130</v>
      </c>
      <c r="B1107">
        <v>28.591697</v>
      </c>
      <c r="C1107">
        <f t="shared" si="17"/>
        <v>-2.7351630618787123E-3</v>
      </c>
    </row>
    <row r="1108" spans="1:3" x14ac:dyDescent="0.35">
      <c r="A1108" s="1">
        <v>41129</v>
      </c>
      <c r="B1108">
        <v>28.670006999999998</v>
      </c>
      <c r="C1108">
        <f t="shared" si="17"/>
        <v>-1.9707455452295857E-3</v>
      </c>
    </row>
    <row r="1109" spans="1:3" x14ac:dyDescent="0.35">
      <c r="A1109" s="1">
        <v>41128</v>
      </c>
      <c r="B1109">
        <v>28.726564</v>
      </c>
      <c r="C1109">
        <f t="shared" si="17"/>
        <v>-5.1359596889711204E-3</v>
      </c>
    </row>
    <row r="1110" spans="1:3" x14ac:dyDescent="0.35">
      <c r="A1110" s="1">
        <v>41127</v>
      </c>
      <c r="B1110">
        <v>28.874482</v>
      </c>
      <c r="C1110">
        <f t="shared" si="17"/>
        <v>-3.3092790544033807E-3</v>
      </c>
    </row>
    <row r="1111" spans="1:3" x14ac:dyDescent="0.35">
      <c r="A1111" s="1">
        <v>41124</v>
      </c>
      <c r="B1111">
        <v>28.970193999999999</v>
      </c>
      <c r="C1111">
        <f t="shared" si="17"/>
        <v>3.7614066737726879E-3</v>
      </c>
    </row>
    <row r="1112" spans="1:3" x14ac:dyDescent="0.35">
      <c r="A1112" s="1">
        <v>41123</v>
      </c>
      <c r="B1112">
        <v>28.861429999999999</v>
      </c>
      <c r="C1112">
        <f t="shared" si="17"/>
        <v>3.6242598651690786E-3</v>
      </c>
    </row>
    <row r="1113" spans="1:3" x14ac:dyDescent="0.35">
      <c r="A1113" s="1">
        <v>41122</v>
      </c>
      <c r="B1113">
        <v>28.757017999999999</v>
      </c>
      <c r="C1113">
        <f t="shared" si="17"/>
        <v>-3.1719623979401257E-3</v>
      </c>
    </row>
    <row r="1114" spans="1:3" x14ac:dyDescent="0.35">
      <c r="A1114" s="1">
        <v>41121</v>
      </c>
      <c r="B1114">
        <v>28.848379000000001</v>
      </c>
      <c r="C1114">
        <f t="shared" si="17"/>
        <v>-4.3638471965516635E-3</v>
      </c>
    </row>
    <row r="1115" spans="1:3" x14ac:dyDescent="0.35">
      <c r="A1115" s="1">
        <v>41120</v>
      </c>
      <c r="B1115">
        <v>28.974544000000002</v>
      </c>
      <c r="C1115">
        <f t="shared" si="17"/>
        <v>3.1581287641843443E-3</v>
      </c>
    </row>
    <row r="1116" spans="1:3" x14ac:dyDescent="0.35">
      <c r="A1116" s="1">
        <v>41117</v>
      </c>
      <c r="B1116">
        <v>28.883182999999999</v>
      </c>
      <c r="C1116">
        <f t="shared" si="17"/>
        <v>2.6558351892268638E-2</v>
      </c>
    </row>
    <row r="1117" spans="1:3" x14ac:dyDescent="0.35">
      <c r="A1117" s="1">
        <v>41116</v>
      </c>
      <c r="B1117">
        <v>28.126190000000001</v>
      </c>
      <c r="C1117">
        <f t="shared" si="17"/>
        <v>8.2317702681135255E-3</v>
      </c>
    </row>
    <row r="1118" spans="1:3" x14ac:dyDescent="0.35">
      <c r="A1118" s="1">
        <v>41115</v>
      </c>
      <c r="B1118">
        <v>27.895612</v>
      </c>
      <c r="C1118">
        <f t="shared" si="17"/>
        <v>2.811199269620594E-3</v>
      </c>
    </row>
    <row r="1119" spans="1:3" x14ac:dyDescent="0.35">
      <c r="A1119" s="1">
        <v>41114</v>
      </c>
      <c r="B1119">
        <v>27.817302000000002</v>
      </c>
      <c r="C1119">
        <f t="shared" si="17"/>
        <v>-1.0888297453798835E-2</v>
      </c>
    </row>
    <row r="1120" spans="1:3" x14ac:dyDescent="0.35">
      <c r="A1120" s="1">
        <v>41113</v>
      </c>
      <c r="B1120">
        <v>28.121839999999999</v>
      </c>
      <c r="C1120">
        <f t="shared" si="17"/>
        <v>-6.476494414397441E-3</v>
      </c>
    </row>
    <row r="1121" spans="1:3" x14ac:dyDescent="0.35">
      <c r="A1121" s="1">
        <v>41110</v>
      </c>
      <c r="B1121">
        <v>28.304562000000001</v>
      </c>
      <c r="C1121">
        <f t="shared" si="17"/>
        <v>-1.1309939042469273E-2</v>
      </c>
    </row>
    <row r="1122" spans="1:3" x14ac:dyDescent="0.35">
      <c r="A1122" s="1">
        <v>41109</v>
      </c>
      <c r="B1122">
        <v>28.626501999999999</v>
      </c>
      <c r="C1122">
        <f t="shared" si="17"/>
        <v>-1.9737376233078387E-3</v>
      </c>
    </row>
    <row r="1123" spans="1:3" x14ac:dyDescent="0.35">
      <c r="A1123" s="1">
        <v>41108</v>
      </c>
      <c r="B1123">
        <v>28.683059</v>
      </c>
      <c r="C1123">
        <f t="shared" si="17"/>
        <v>-8.006682598715625E-3</v>
      </c>
    </row>
    <row r="1124" spans="1:3" x14ac:dyDescent="0.35">
      <c r="A1124" s="1">
        <v>41107</v>
      </c>
      <c r="B1124">
        <v>28.913637000000001</v>
      </c>
      <c r="C1124">
        <f t="shared" si="17"/>
        <v>1.4855540065430299E-2</v>
      </c>
    </row>
    <row r="1125" spans="1:3" x14ac:dyDescent="0.35">
      <c r="A1125" s="1">
        <v>41106</v>
      </c>
      <c r="B1125">
        <v>28.487283999999999</v>
      </c>
      <c r="C1125">
        <f t="shared" si="17"/>
        <v>4.5823920835438386E-4</v>
      </c>
    </row>
    <row r="1126" spans="1:3" x14ac:dyDescent="0.35">
      <c r="A1126" s="1">
        <v>41103</v>
      </c>
      <c r="B1126">
        <v>28.474233000000002</v>
      </c>
      <c r="C1126">
        <f t="shared" si="17"/>
        <v>4.9012187676864272E-3</v>
      </c>
    </row>
    <row r="1127" spans="1:3" x14ac:dyDescent="0.35">
      <c r="A1127" s="1">
        <v>41102</v>
      </c>
      <c r="B1127">
        <v>28.335016</v>
      </c>
      <c r="C1127">
        <f t="shared" si="17"/>
        <v>-7.6737754689188201E-4</v>
      </c>
    </row>
    <row r="1128" spans="1:3" x14ac:dyDescent="0.35">
      <c r="A1128" s="1">
        <v>41101</v>
      </c>
      <c r="B1128">
        <v>28.356767999999999</v>
      </c>
      <c r="C1128">
        <f t="shared" si="17"/>
        <v>3.0695796488231761E-4</v>
      </c>
    </row>
    <row r="1129" spans="1:3" x14ac:dyDescent="0.35">
      <c r="A1129" s="1">
        <v>41100</v>
      </c>
      <c r="B1129">
        <v>28.348064999999998</v>
      </c>
      <c r="C1129">
        <f t="shared" si="17"/>
        <v>9.1413084851955722E-4</v>
      </c>
    </row>
    <row r="1130" spans="1:3" x14ac:dyDescent="0.35">
      <c r="A1130" s="1">
        <v>41099</v>
      </c>
      <c r="B1130">
        <v>28.322163</v>
      </c>
      <c r="C1130">
        <f t="shared" si="17"/>
        <v>1.319434916192779E-2</v>
      </c>
    </row>
    <row r="1131" spans="1:3" x14ac:dyDescent="0.35">
      <c r="A1131" s="1">
        <v>41096</v>
      </c>
      <c r="B1131">
        <v>27.950925000000002</v>
      </c>
      <c r="C1131">
        <f t="shared" si="17"/>
        <v>0</v>
      </c>
    </row>
    <row r="1132" spans="1:3" x14ac:dyDescent="0.35">
      <c r="A1132" s="1">
        <v>41095</v>
      </c>
      <c r="B1132">
        <v>27.950925000000002</v>
      </c>
      <c r="C1132">
        <f t="shared" si="17"/>
        <v>-1.2347242540604129E-3</v>
      </c>
    </row>
    <row r="1133" spans="1:3" x14ac:dyDescent="0.35">
      <c r="A1133" s="1">
        <v>41093</v>
      </c>
      <c r="B1133">
        <v>27.985458000000001</v>
      </c>
      <c r="C1133">
        <f t="shared" si="17"/>
        <v>3.0897634781971387E-3</v>
      </c>
    </row>
    <row r="1134" spans="1:3" x14ac:dyDescent="0.35">
      <c r="A1134" s="1">
        <v>41092</v>
      </c>
      <c r="B1134">
        <v>27.899122999999999</v>
      </c>
      <c r="C1134">
        <f t="shared" si="17"/>
        <v>2.4786668887078782E-3</v>
      </c>
    </row>
    <row r="1135" spans="1:3" x14ac:dyDescent="0.35">
      <c r="A1135" s="1">
        <v>41089</v>
      </c>
      <c r="B1135">
        <v>27.830055999999999</v>
      </c>
      <c r="C1135">
        <f t="shared" si="17"/>
        <v>2.4494930408585986E-2</v>
      </c>
    </row>
    <row r="1136" spans="1:3" x14ac:dyDescent="0.35">
      <c r="A1136" s="1">
        <v>41088</v>
      </c>
      <c r="B1136">
        <v>27.156642000000002</v>
      </c>
      <c r="C1136">
        <f t="shared" si="17"/>
        <v>6.3603194253067364E-4</v>
      </c>
    </row>
    <row r="1137" spans="1:3" x14ac:dyDescent="0.35">
      <c r="A1137" s="1">
        <v>41087</v>
      </c>
      <c r="B1137">
        <v>27.139375000000001</v>
      </c>
      <c r="C1137">
        <f t="shared" si="17"/>
        <v>8.3054401794515932E-3</v>
      </c>
    </row>
    <row r="1138" spans="1:3" x14ac:dyDescent="0.35">
      <c r="A1138" s="1">
        <v>41086</v>
      </c>
      <c r="B1138">
        <v>26.914904</v>
      </c>
      <c r="C1138">
        <f t="shared" si="17"/>
        <v>3.6956316673620974E-3</v>
      </c>
    </row>
    <row r="1139" spans="1:3" x14ac:dyDescent="0.35">
      <c r="A1139" s="1">
        <v>41085</v>
      </c>
      <c r="B1139">
        <v>26.815619999999999</v>
      </c>
      <c r="C1139">
        <f t="shared" si="17"/>
        <v>-3.2144069920278209E-3</v>
      </c>
    </row>
    <row r="1140" spans="1:3" x14ac:dyDescent="0.35">
      <c r="A1140" s="1">
        <v>41082</v>
      </c>
      <c r="B1140">
        <v>26.901955000000001</v>
      </c>
      <c r="C1140">
        <f t="shared" si="17"/>
        <v>1.2844859537059212E-3</v>
      </c>
    </row>
    <row r="1141" spans="1:3" x14ac:dyDescent="0.35">
      <c r="A1141" s="1">
        <v>41081</v>
      </c>
      <c r="B1141">
        <v>26.867422000000001</v>
      </c>
      <c r="C1141">
        <f t="shared" si="17"/>
        <v>-9.2755323591769238E-3</v>
      </c>
    </row>
    <row r="1142" spans="1:3" x14ac:dyDescent="0.35">
      <c r="A1142" s="1">
        <v>41080</v>
      </c>
      <c r="B1142">
        <v>27.117791</v>
      </c>
      <c r="C1142">
        <f t="shared" si="17"/>
        <v>-7.9561844931502214E-4</v>
      </c>
    </row>
    <row r="1143" spans="1:3" x14ac:dyDescent="0.35">
      <c r="A1143" s="1">
        <v>41079</v>
      </c>
      <c r="B1143">
        <v>27.139375000000001</v>
      </c>
      <c r="C1143">
        <f t="shared" si="17"/>
        <v>2.707630267937106E-3</v>
      </c>
    </row>
    <row r="1144" spans="1:3" x14ac:dyDescent="0.35">
      <c r="A1144" s="1">
        <v>41078</v>
      </c>
      <c r="B1144">
        <v>27.065991</v>
      </c>
      <c r="C1144">
        <f t="shared" si="17"/>
        <v>3.1949316857155254E-3</v>
      </c>
    </row>
    <row r="1145" spans="1:3" x14ac:dyDescent="0.35">
      <c r="A1145" s="1">
        <v>41075</v>
      </c>
      <c r="B1145">
        <v>26.979655000000001</v>
      </c>
      <c r="C1145">
        <f t="shared" si="17"/>
        <v>5.776622476517025E-3</v>
      </c>
    </row>
    <row r="1146" spans="1:3" x14ac:dyDescent="0.35">
      <c r="A1146" s="1">
        <v>41074</v>
      </c>
      <c r="B1146">
        <v>26.824252999999999</v>
      </c>
      <c r="C1146">
        <f t="shared" si="17"/>
        <v>1.0190105695286224E-2</v>
      </c>
    </row>
    <row r="1147" spans="1:3" x14ac:dyDescent="0.35">
      <c r="A1147" s="1">
        <v>41073</v>
      </c>
      <c r="B1147">
        <v>26.552299000000001</v>
      </c>
      <c r="C1147">
        <f t="shared" si="17"/>
        <v>-7.2892699495580426E-3</v>
      </c>
    </row>
    <row r="1148" spans="1:3" x14ac:dyDescent="0.35">
      <c r="A1148" s="1">
        <v>41072</v>
      </c>
      <c r="B1148">
        <v>26.746552999999999</v>
      </c>
      <c r="C1148">
        <f t="shared" si="17"/>
        <v>7.2892699495581241E-3</v>
      </c>
    </row>
    <row r="1149" spans="1:3" x14ac:dyDescent="0.35">
      <c r="A1149" s="1">
        <v>41071</v>
      </c>
      <c r="B1149">
        <v>26.552299000000001</v>
      </c>
      <c r="C1149">
        <f t="shared" si="17"/>
        <v>-5.9972037830057796E-3</v>
      </c>
    </row>
    <row r="1150" spans="1:3" x14ac:dyDescent="0.35">
      <c r="A1150" s="1">
        <v>41068</v>
      </c>
      <c r="B1150">
        <v>26.712016999999999</v>
      </c>
      <c r="C1150">
        <f t="shared" si="17"/>
        <v>1.1049811644988188E-2</v>
      </c>
    </row>
    <row r="1151" spans="1:3" x14ac:dyDescent="0.35">
      <c r="A1151" s="1">
        <v>41067</v>
      </c>
      <c r="B1151">
        <v>26.418479000000001</v>
      </c>
      <c r="C1151">
        <f t="shared" si="17"/>
        <v>2.6178056178878467E-3</v>
      </c>
    </row>
    <row r="1152" spans="1:3" x14ac:dyDescent="0.35">
      <c r="A1152" s="1">
        <v>41066</v>
      </c>
      <c r="B1152">
        <v>26.349411</v>
      </c>
      <c r="C1152">
        <f t="shared" si="17"/>
        <v>1.2197278472374057E-2</v>
      </c>
    </row>
    <row r="1153" spans="1:3" x14ac:dyDescent="0.35">
      <c r="A1153" s="1">
        <v>41065</v>
      </c>
      <c r="B1153">
        <v>26.029972000000001</v>
      </c>
      <c r="C1153">
        <f t="shared" si="17"/>
        <v>1.3275437678586708E-3</v>
      </c>
    </row>
    <row r="1154" spans="1:3" x14ac:dyDescent="0.35">
      <c r="A1154" s="1">
        <v>41064</v>
      </c>
      <c r="B1154">
        <v>25.995439000000001</v>
      </c>
      <c r="C1154">
        <f t="shared" si="17"/>
        <v>-4.9693523530878799E-3</v>
      </c>
    </row>
    <row r="1155" spans="1:3" x14ac:dyDescent="0.35">
      <c r="A1155" s="1">
        <v>41061</v>
      </c>
      <c r="B1155">
        <v>26.124941</v>
      </c>
      <c r="C1155">
        <f t="shared" ref="C1155:C1218" si="18">LN(B1155/B1156)</f>
        <v>-2.0767589400439899E-2</v>
      </c>
    </row>
    <row r="1156" spans="1:3" x14ac:dyDescent="0.35">
      <c r="A1156" s="1">
        <v>41060</v>
      </c>
      <c r="B1156">
        <v>26.673165999999998</v>
      </c>
      <c r="C1156">
        <f t="shared" si="18"/>
        <v>0</v>
      </c>
    </row>
    <row r="1157" spans="1:3" x14ac:dyDescent="0.35">
      <c r="A1157" s="1">
        <v>41059</v>
      </c>
      <c r="B1157">
        <v>26.673165999999998</v>
      </c>
      <c r="C1157">
        <f t="shared" si="18"/>
        <v>-5.6483996618614564E-3</v>
      </c>
    </row>
    <row r="1158" spans="1:3" x14ac:dyDescent="0.35">
      <c r="A1158" s="1">
        <v>41058</v>
      </c>
      <c r="B1158">
        <v>26.824252999999999</v>
      </c>
      <c r="C1158">
        <f t="shared" si="18"/>
        <v>-1.7686241515473093E-3</v>
      </c>
    </row>
    <row r="1159" spans="1:3" x14ac:dyDescent="0.35">
      <c r="A1159" s="1">
        <v>41054</v>
      </c>
      <c r="B1159">
        <v>26.871737</v>
      </c>
      <c r="C1159">
        <f t="shared" si="18"/>
        <v>-2.7272139938381789E-3</v>
      </c>
    </row>
    <row r="1160" spans="1:3" x14ac:dyDescent="0.35">
      <c r="A1160" s="1">
        <v>41053</v>
      </c>
      <c r="B1160">
        <v>26.945122000000001</v>
      </c>
      <c r="C1160">
        <f t="shared" si="18"/>
        <v>1.6964612132595373E-2</v>
      </c>
    </row>
    <row r="1161" spans="1:3" x14ac:dyDescent="0.35">
      <c r="A1161" s="1">
        <v>41052</v>
      </c>
      <c r="B1161">
        <v>26.491864</v>
      </c>
      <c r="C1161">
        <f t="shared" si="18"/>
        <v>-1.0051958237080615E-2</v>
      </c>
    </row>
    <row r="1162" spans="1:3" x14ac:dyDescent="0.35">
      <c r="A1162" s="1">
        <v>41051</v>
      </c>
      <c r="B1162">
        <v>26.759502000000001</v>
      </c>
      <c r="C1162">
        <f t="shared" si="18"/>
        <v>2.9079027041178057E-3</v>
      </c>
    </row>
    <row r="1163" spans="1:3" x14ac:dyDescent="0.35">
      <c r="A1163" s="1">
        <v>41050</v>
      </c>
      <c r="B1163">
        <v>26.681801</v>
      </c>
      <c r="C1163">
        <f t="shared" si="18"/>
        <v>3.8904292403974081E-3</v>
      </c>
    </row>
    <row r="1164" spans="1:3" x14ac:dyDescent="0.35">
      <c r="A1164" s="1">
        <v>41047</v>
      </c>
      <c r="B1164">
        <v>26.578199000000001</v>
      </c>
      <c r="C1164">
        <f t="shared" si="18"/>
        <v>-1.0662453315658666E-2</v>
      </c>
    </row>
    <row r="1165" spans="1:3" x14ac:dyDescent="0.35">
      <c r="A1165" s="1">
        <v>41046</v>
      </c>
      <c r="B1165">
        <v>26.863104</v>
      </c>
      <c r="C1165">
        <f t="shared" si="18"/>
        <v>-5.1290442831572504E-3</v>
      </c>
    </row>
    <row r="1166" spans="1:3" x14ac:dyDescent="0.35">
      <c r="A1166" s="1">
        <v>41045</v>
      </c>
      <c r="B1166">
        <v>27.001239999999999</v>
      </c>
      <c r="C1166">
        <f t="shared" si="18"/>
        <v>1.0607614788627883E-2</v>
      </c>
    </row>
    <row r="1167" spans="1:3" x14ac:dyDescent="0.35">
      <c r="A1167" s="1">
        <v>41044</v>
      </c>
      <c r="B1167">
        <v>26.716335000000001</v>
      </c>
      <c r="C1167">
        <f t="shared" si="18"/>
        <v>3.3988622466157334E-3</v>
      </c>
    </row>
    <row r="1168" spans="1:3" x14ac:dyDescent="0.35">
      <c r="A1168" s="1">
        <v>41043</v>
      </c>
      <c r="B1168">
        <v>26.625684</v>
      </c>
      <c r="C1168">
        <f t="shared" si="18"/>
        <v>-5.8195782515739099E-3</v>
      </c>
    </row>
    <row r="1169" spans="1:3" x14ac:dyDescent="0.35">
      <c r="A1169" s="1">
        <v>41040</v>
      </c>
      <c r="B1169">
        <v>26.781085999999998</v>
      </c>
      <c r="C1169">
        <f t="shared" si="18"/>
        <v>-2.8971378939696983E-3</v>
      </c>
    </row>
    <row r="1170" spans="1:3" x14ac:dyDescent="0.35">
      <c r="A1170" s="1">
        <v>41039</v>
      </c>
      <c r="B1170">
        <v>26.858787</v>
      </c>
      <c r="C1170">
        <f t="shared" si="18"/>
        <v>1.6039197649923113E-2</v>
      </c>
    </row>
    <row r="1171" spans="1:3" x14ac:dyDescent="0.35">
      <c r="A1171" s="1">
        <v>41038</v>
      </c>
      <c r="B1171">
        <v>26.431429999999999</v>
      </c>
      <c r="C1171">
        <f t="shared" si="18"/>
        <v>-2.2128009908598988E-2</v>
      </c>
    </row>
    <row r="1172" spans="1:3" x14ac:dyDescent="0.35">
      <c r="A1172" s="1">
        <v>41037</v>
      </c>
      <c r="B1172">
        <v>27.022824</v>
      </c>
      <c r="C1172">
        <f t="shared" si="18"/>
        <v>1.4387450787632814E-3</v>
      </c>
    </row>
    <row r="1173" spans="1:3" x14ac:dyDescent="0.35">
      <c r="A1173" s="1">
        <v>41036</v>
      </c>
      <c r="B1173">
        <v>26.983972999999999</v>
      </c>
      <c r="C1173">
        <f t="shared" si="18"/>
        <v>1.6010082941858874E-3</v>
      </c>
    </row>
    <row r="1174" spans="1:3" x14ac:dyDescent="0.35">
      <c r="A1174" s="1">
        <v>41033</v>
      </c>
      <c r="B1174">
        <v>26.940805999999998</v>
      </c>
      <c r="C1174">
        <f t="shared" si="18"/>
        <v>-1.0202555050867449E-2</v>
      </c>
    </row>
    <row r="1175" spans="1:3" x14ac:dyDescent="0.35">
      <c r="A1175" s="1">
        <v>41032</v>
      </c>
      <c r="B1175">
        <v>27.217078000000001</v>
      </c>
      <c r="C1175">
        <f t="shared" si="18"/>
        <v>6.3644252585147434E-3</v>
      </c>
    </row>
    <row r="1176" spans="1:3" x14ac:dyDescent="0.35">
      <c r="A1176" s="1">
        <v>41031</v>
      </c>
      <c r="B1176">
        <v>27.044407</v>
      </c>
      <c r="C1176">
        <f t="shared" si="18"/>
        <v>6.7264720715367486E-3</v>
      </c>
    </row>
    <row r="1177" spans="1:3" x14ac:dyDescent="0.35">
      <c r="A1177" s="1">
        <v>41030</v>
      </c>
      <c r="B1177">
        <v>26.863104</v>
      </c>
      <c r="C1177">
        <f t="shared" si="18"/>
        <v>2.7355147517038421E-3</v>
      </c>
    </row>
    <row r="1178" spans="1:3" x14ac:dyDescent="0.35">
      <c r="A1178" s="1">
        <v>41029</v>
      </c>
      <c r="B1178">
        <v>26.789719999999999</v>
      </c>
      <c r="C1178">
        <f t="shared" si="18"/>
        <v>1.1286066194396785E-3</v>
      </c>
    </row>
    <row r="1179" spans="1:3" x14ac:dyDescent="0.35">
      <c r="A1179" s="1">
        <v>41026</v>
      </c>
      <c r="B1179">
        <v>26.759502000000001</v>
      </c>
      <c r="C1179">
        <f t="shared" si="18"/>
        <v>2.0993262731882519E-3</v>
      </c>
    </row>
    <row r="1180" spans="1:3" x14ac:dyDescent="0.35">
      <c r="A1180" s="1">
        <v>41025</v>
      </c>
      <c r="B1180">
        <v>26.703384</v>
      </c>
      <c r="C1180">
        <f t="shared" si="18"/>
        <v>4.2119204996391903E-3</v>
      </c>
    </row>
    <row r="1181" spans="1:3" x14ac:dyDescent="0.35">
      <c r="A1181" s="1">
        <v>41024</v>
      </c>
      <c r="B1181">
        <v>26.591148</v>
      </c>
      <c r="C1181">
        <f t="shared" si="18"/>
        <v>1.422403018810805E-2</v>
      </c>
    </row>
    <row r="1182" spans="1:3" x14ac:dyDescent="0.35">
      <c r="A1182" s="1">
        <v>41023</v>
      </c>
      <c r="B1182">
        <v>26.215592000000001</v>
      </c>
      <c r="C1182">
        <f t="shared" si="18"/>
        <v>1.4262262474656281E-2</v>
      </c>
    </row>
    <row r="1183" spans="1:3" x14ac:dyDescent="0.35">
      <c r="A1183" s="1">
        <v>41022</v>
      </c>
      <c r="B1183">
        <v>25.844352000000001</v>
      </c>
      <c r="C1183">
        <f t="shared" si="18"/>
        <v>-1.6706316802451011E-4</v>
      </c>
    </row>
    <row r="1184" spans="1:3" x14ac:dyDescent="0.35">
      <c r="A1184" s="1">
        <v>41019</v>
      </c>
      <c r="B1184">
        <v>25.848669999999998</v>
      </c>
      <c r="C1184">
        <f t="shared" si="18"/>
        <v>6.1982106019169529E-3</v>
      </c>
    </row>
    <row r="1185" spans="1:3" x14ac:dyDescent="0.35">
      <c r="A1185" s="1">
        <v>41018</v>
      </c>
      <c r="B1185">
        <v>25.688949999999998</v>
      </c>
      <c r="C1185">
        <f t="shared" si="18"/>
        <v>-1.5837555375499159E-2</v>
      </c>
    </row>
    <row r="1186" spans="1:3" x14ac:dyDescent="0.35">
      <c r="A1186" s="1">
        <v>41017</v>
      </c>
      <c r="B1186">
        <v>26.099039000000001</v>
      </c>
      <c r="C1186">
        <f t="shared" si="18"/>
        <v>4.9627165876183973E-4</v>
      </c>
    </row>
    <row r="1187" spans="1:3" x14ac:dyDescent="0.35">
      <c r="A1187" s="1">
        <v>41016</v>
      </c>
      <c r="B1187">
        <v>26.086089999999999</v>
      </c>
      <c r="C1187">
        <f t="shared" si="18"/>
        <v>9.6442302542057139E-3</v>
      </c>
    </row>
    <row r="1188" spans="1:3" x14ac:dyDescent="0.35">
      <c r="A1188" s="1">
        <v>41015</v>
      </c>
      <c r="B1188">
        <v>25.835719000000001</v>
      </c>
      <c r="C1188">
        <f t="shared" si="18"/>
        <v>4.3536817067804118E-3</v>
      </c>
    </row>
    <row r="1189" spans="1:3" x14ac:dyDescent="0.35">
      <c r="A1189" s="1">
        <v>41012</v>
      </c>
      <c r="B1189">
        <v>25.723483000000002</v>
      </c>
      <c r="C1189">
        <f t="shared" si="18"/>
        <v>-2.1792101695694024E-3</v>
      </c>
    </row>
    <row r="1190" spans="1:3" x14ac:dyDescent="0.35">
      <c r="A1190" s="1">
        <v>41011</v>
      </c>
      <c r="B1190">
        <v>25.779601</v>
      </c>
      <c r="C1190">
        <f t="shared" si="18"/>
        <v>1.0051753400445171E-3</v>
      </c>
    </row>
    <row r="1191" spans="1:3" x14ac:dyDescent="0.35">
      <c r="A1191" s="1">
        <v>41010</v>
      </c>
      <c r="B1191">
        <v>25.753701</v>
      </c>
      <c r="C1191">
        <f t="shared" si="18"/>
        <v>5.0308336237139437E-4</v>
      </c>
    </row>
    <row r="1192" spans="1:3" x14ac:dyDescent="0.35">
      <c r="A1192" s="1">
        <v>41009</v>
      </c>
      <c r="B1192">
        <v>25.740748</v>
      </c>
      <c r="C1192">
        <f t="shared" si="18"/>
        <v>-1.3706784303846271E-2</v>
      </c>
    </row>
    <row r="1193" spans="1:3" x14ac:dyDescent="0.35">
      <c r="A1193" s="1">
        <v>41008</v>
      </c>
      <c r="B1193">
        <v>26.096</v>
      </c>
      <c r="C1193">
        <f t="shared" si="18"/>
        <v>-5.3978821933374672E-3</v>
      </c>
    </row>
    <row r="1194" spans="1:3" x14ac:dyDescent="0.35">
      <c r="A1194" s="1">
        <v>41004</v>
      </c>
      <c r="B1194">
        <v>26.237244</v>
      </c>
      <c r="C1194">
        <f t="shared" si="18"/>
        <v>-2.6067440601768728E-3</v>
      </c>
    </row>
    <row r="1195" spans="1:3" x14ac:dyDescent="0.35">
      <c r="A1195" s="1">
        <v>41003</v>
      </c>
      <c r="B1195">
        <v>26.305727000000001</v>
      </c>
      <c r="C1195">
        <f t="shared" si="18"/>
        <v>5.2202245712451387E-3</v>
      </c>
    </row>
    <row r="1196" spans="1:3" x14ac:dyDescent="0.35">
      <c r="A1196" s="1">
        <v>41002</v>
      </c>
      <c r="B1196">
        <v>26.168762999999998</v>
      </c>
      <c r="C1196">
        <f t="shared" si="18"/>
        <v>-1.6342017239525063E-3</v>
      </c>
    </row>
    <row r="1197" spans="1:3" x14ac:dyDescent="0.35">
      <c r="A1197" s="1">
        <v>41001</v>
      </c>
      <c r="B1197">
        <v>26.211563000000002</v>
      </c>
      <c r="C1197">
        <f t="shared" si="18"/>
        <v>-8.1617671106005128E-4</v>
      </c>
    </row>
    <row r="1198" spans="1:3" x14ac:dyDescent="0.35">
      <c r="A1198" s="1">
        <v>40998</v>
      </c>
      <c r="B1198">
        <v>26.232965</v>
      </c>
      <c r="C1198">
        <f t="shared" si="18"/>
        <v>5.0707837554877623E-3</v>
      </c>
    </row>
    <row r="1199" spans="1:3" x14ac:dyDescent="0.35">
      <c r="A1199" s="1">
        <v>40997</v>
      </c>
      <c r="B1199">
        <v>26.100280000000001</v>
      </c>
      <c r="C1199">
        <f t="shared" si="18"/>
        <v>-2.2932060312718366E-3</v>
      </c>
    </row>
    <row r="1200" spans="1:3" x14ac:dyDescent="0.35">
      <c r="A1200" s="1">
        <v>40996</v>
      </c>
      <c r="B1200">
        <v>26.160202000000002</v>
      </c>
      <c r="C1200">
        <f t="shared" si="18"/>
        <v>-3.4299788559041971E-3</v>
      </c>
    </row>
    <row r="1201" spans="1:3" x14ac:dyDescent="0.35">
      <c r="A1201" s="1">
        <v>40995</v>
      </c>
      <c r="B1201">
        <v>26.250084999999999</v>
      </c>
      <c r="C1201">
        <f t="shared" si="18"/>
        <v>5.5591771082959826E-3</v>
      </c>
    </row>
    <row r="1202" spans="1:3" x14ac:dyDescent="0.35">
      <c r="A1202" s="1">
        <v>40994</v>
      </c>
      <c r="B1202">
        <v>26.104561</v>
      </c>
      <c r="C1202">
        <f t="shared" si="18"/>
        <v>9.7208448041931281E-3</v>
      </c>
    </row>
    <row r="1203" spans="1:3" x14ac:dyDescent="0.35">
      <c r="A1203" s="1">
        <v>40991</v>
      </c>
      <c r="B1203">
        <v>25.852032000000001</v>
      </c>
      <c r="C1203">
        <f t="shared" si="18"/>
        <v>4.8128880956233213E-3</v>
      </c>
    </row>
    <row r="1204" spans="1:3" x14ac:dyDescent="0.35">
      <c r="A1204" s="1">
        <v>40990</v>
      </c>
      <c r="B1204">
        <v>25.727907999999999</v>
      </c>
      <c r="C1204">
        <f t="shared" si="18"/>
        <v>-4.6473168038834905E-3</v>
      </c>
    </row>
    <row r="1205" spans="1:3" x14ac:dyDescent="0.35">
      <c r="A1205" s="1">
        <v>40989</v>
      </c>
      <c r="B1205">
        <v>25.847752</v>
      </c>
      <c r="C1205">
        <f t="shared" si="18"/>
        <v>-1.6557129173999516E-4</v>
      </c>
    </row>
    <row r="1206" spans="1:3" x14ac:dyDescent="0.35">
      <c r="A1206" s="1">
        <v>40988</v>
      </c>
      <c r="B1206">
        <v>25.852032000000001</v>
      </c>
      <c r="C1206">
        <f t="shared" si="18"/>
        <v>2.9845632850327144E-3</v>
      </c>
    </row>
    <row r="1207" spans="1:3" x14ac:dyDescent="0.35">
      <c r="A1207" s="1">
        <v>40987</v>
      </c>
      <c r="B1207">
        <v>25.774989999999999</v>
      </c>
      <c r="C1207">
        <f t="shared" si="18"/>
        <v>1.3373651987491471E-2</v>
      </c>
    </row>
    <row r="1208" spans="1:3" x14ac:dyDescent="0.35">
      <c r="A1208" s="1">
        <v>40984</v>
      </c>
      <c r="B1208">
        <v>25.432579</v>
      </c>
      <c r="C1208">
        <f t="shared" si="18"/>
        <v>5.2307839412375195E-3</v>
      </c>
    </row>
    <row r="1209" spans="1:3" x14ac:dyDescent="0.35">
      <c r="A1209" s="1">
        <v>40983</v>
      </c>
      <c r="B1209">
        <v>25.299893999999998</v>
      </c>
      <c r="C1209">
        <f t="shared" si="18"/>
        <v>2.0321509777225075E-3</v>
      </c>
    </row>
    <row r="1210" spans="1:3" x14ac:dyDescent="0.35">
      <c r="A1210" s="1">
        <v>40982</v>
      </c>
      <c r="B1210">
        <v>25.248532999999998</v>
      </c>
      <c r="C1210">
        <f t="shared" si="18"/>
        <v>1.0176460272003131E-3</v>
      </c>
    </row>
    <row r="1211" spans="1:3" x14ac:dyDescent="0.35">
      <c r="A1211" s="1">
        <v>40981</v>
      </c>
      <c r="B1211">
        <v>25.222852</v>
      </c>
      <c r="C1211">
        <f t="shared" si="18"/>
        <v>1.1949667353998496E-2</v>
      </c>
    </row>
    <row r="1212" spans="1:3" x14ac:dyDescent="0.35">
      <c r="A1212" s="1">
        <v>40980</v>
      </c>
      <c r="B1212">
        <v>24.923241000000001</v>
      </c>
      <c r="C1212">
        <f t="shared" si="18"/>
        <v>4.8200414112839199E-3</v>
      </c>
    </row>
    <row r="1213" spans="1:3" x14ac:dyDescent="0.35">
      <c r="A1213" s="1">
        <v>40977</v>
      </c>
      <c r="B1213">
        <v>24.803398999999999</v>
      </c>
      <c r="C1213">
        <f t="shared" si="18"/>
        <v>7.9695768766523244E-3</v>
      </c>
    </row>
    <row r="1214" spans="1:3" x14ac:dyDescent="0.35">
      <c r="A1214" s="1">
        <v>40976</v>
      </c>
      <c r="B1214">
        <v>24.606511999999999</v>
      </c>
      <c r="C1214">
        <f t="shared" si="18"/>
        <v>2.1627260391496816E-2</v>
      </c>
    </row>
    <row r="1215" spans="1:3" x14ac:dyDescent="0.35">
      <c r="A1215" s="1">
        <v>40975</v>
      </c>
      <c r="B1215">
        <v>24.080054000000001</v>
      </c>
      <c r="C1215">
        <f t="shared" si="18"/>
        <v>-1.5984690105220127E-3</v>
      </c>
    </row>
    <row r="1216" spans="1:3" x14ac:dyDescent="0.35">
      <c r="A1216" s="1">
        <v>40974</v>
      </c>
      <c r="B1216">
        <v>24.118576000000001</v>
      </c>
      <c r="C1216">
        <f t="shared" si="18"/>
        <v>-1.6369290034795366E-2</v>
      </c>
    </row>
    <row r="1217" spans="1:3" x14ac:dyDescent="0.35">
      <c r="A1217" s="1">
        <v>40973</v>
      </c>
      <c r="B1217">
        <v>24.516628999999998</v>
      </c>
      <c r="C1217">
        <f t="shared" si="18"/>
        <v>-1.9185692047790869E-3</v>
      </c>
    </row>
    <row r="1218" spans="1:3" x14ac:dyDescent="0.35">
      <c r="A1218" s="1">
        <v>40970</v>
      </c>
      <c r="B1218">
        <v>24.563711000000001</v>
      </c>
      <c r="C1218">
        <f t="shared" si="18"/>
        <v>1.2204705949674214E-3</v>
      </c>
    </row>
    <row r="1219" spans="1:3" x14ac:dyDescent="0.35">
      <c r="A1219" s="1">
        <v>40969</v>
      </c>
      <c r="B1219">
        <v>24.533750000000001</v>
      </c>
      <c r="C1219">
        <f t="shared" ref="C1219:C1258" si="19">LN(B1219/B1220)</f>
        <v>1.2463963767615069E-2</v>
      </c>
    </row>
    <row r="1220" spans="1:3" x14ac:dyDescent="0.35">
      <c r="A1220" s="1">
        <v>40968</v>
      </c>
      <c r="B1220">
        <v>24.229859999999999</v>
      </c>
      <c r="C1220">
        <f t="shared" si="19"/>
        <v>-7.567131139802368E-3</v>
      </c>
    </row>
    <row r="1221" spans="1:3" x14ac:dyDescent="0.35">
      <c r="A1221" s="1">
        <v>40967</v>
      </c>
      <c r="B1221">
        <v>24.413906000000001</v>
      </c>
      <c r="C1221">
        <f t="shared" si="19"/>
        <v>7.7438295703391403E-3</v>
      </c>
    </row>
    <row r="1222" spans="1:3" x14ac:dyDescent="0.35">
      <c r="A1222" s="1">
        <v>40966</v>
      </c>
      <c r="B1222">
        <v>24.225579</v>
      </c>
      <c r="C1222">
        <f t="shared" si="19"/>
        <v>-1.7652512236431812E-3</v>
      </c>
    </row>
    <row r="1223" spans="1:3" x14ac:dyDescent="0.35">
      <c r="A1223" s="1">
        <v>40963</v>
      </c>
      <c r="B1223">
        <v>24.268381000000002</v>
      </c>
      <c r="C1223">
        <f t="shared" si="19"/>
        <v>7.2572843850081184E-3</v>
      </c>
    </row>
    <row r="1224" spans="1:3" x14ac:dyDescent="0.35">
      <c r="A1224" s="1">
        <v>40962</v>
      </c>
      <c r="B1224">
        <v>24.092896</v>
      </c>
      <c r="C1224">
        <f t="shared" si="19"/>
        <v>1.0664843539960002E-3</v>
      </c>
    </row>
    <row r="1225" spans="1:3" x14ac:dyDescent="0.35">
      <c r="A1225" s="1">
        <v>40961</v>
      </c>
      <c r="B1225">
        <v>24.067215000000001</v>
      </c>
      <c r="C1225">
        <f t="shared" si="19"/>
        <v>1.2456640514690832E-3</v>
      </c>
    </row>
    <row r="1226" spans="1:3" x14ac:dyDescent="0.35">
      <c r="A1226" s="1">
        <v>40960</v>
      </c>
      <c r="B1226">
        <v>24.037254000000001</v>
      </c>
      <c r="C1226">
        <f t="shared" si="19"/>
        <v>-3.5549374108050273E-3</v>
      </c>
    </row>
    <row r="1227" spans="1:3" x14ac:dyDescent="0.35">
      <c r="A1227" s="1">
        <v>40956</v>
      </c>
      <c r="B1227">
        <v>24.122857</v>
      </c>
      <c r="C1227">
        <f t="shared" si="19"/>
        <v>9.0902020493446502E-3</v>
      </c>
    </row>
    <row r="1228" spans="1:3" x14ac:dyDescent="0.35">
      <c r="A1228" s="1">
        <v>40955</v>
      </c>
      <c r="B1228">
        <v>23.904568999999999</v>
      </c>
      <c r="C1228">
        <f t="shared" si="19"/>
        <v>7.0074276167361839E-3</v>
      </c>
    </row>
    <row r="1229" spans="1:3" x14ac:dyDescent="0.35">
      <c r="A1229" s="1">
        <v>40954</v>
      </c>
      <c r="B1229">
        <v>23.737645000000001</v>
      </c>
      <c r="C1229">
        <f t="shared" si="19"/>
        <v>6.8754409140073898E-3</v>
      </c>
    </row>
    <row r="1230" spans="1:3" x14ac:dyDescent="0.35">
      <c r="A1230" s="1">
        <v>40953</v>
      </c>
      <c r="B1230">
        <v>23.574998000000001</v>
      </c>
      <c r="C1230">
        <f t="shared" si="19"/>
        <v>-1.4514595016248155E-3</v>
      </c>
    </row>
    <row r="1231" spans="1:3" x14ac:dyDescent="0.35">
      <c r="A1231" s="1">
        <v>40952</v>
      </c>
      <c r="B1231">
        <v>23.609241000000001</v>
      </c>
      <c r="C1231">
        <f t="shared" si="19"/>
        <v>9.069205750415301E-4</v>
      </c>
    </row>
    <row r="1232" spans="1:3" x14ac:dyDescent="0.35">
      <c r="A1232" s="1">
        <v>40949</v>
      </c>
      <c r="B1232">
        <v>23.587838999999999</v>
      </c>
      <c r="C1232">
        <f t="shared" si="19"/>
        <v>-2.7181288152395072E-3</v>
      </c>
    </row>
    <row r="1233" spans="1:3" x14ac:dyDescent="0.35">
      <c r="A1233" s="1">
        <v>40948</v>
      </c>
      <c r="B1233">
        <v>23.652041000000001</v>
      </c>
      <c r="C1233">
        <f t="shared" si="19"/>
        <v>-5.5941564829300391E-3</v>
      </c>
    </row>
    <row r="1234" spans="1:3" x14ac:dyDescent="0.35">
      <c r="A1234" s="1">
        <v>40947</v>
      </c>
      <c r="B1234">
        <v>23.784725000000002</v>
      </c>
      <c r="C1234">
        <f t="shared" si="19"/>
        <v>-2.516221727975635E-3</v>
      </c>
    </row>
    <row r="1235" spans="1:3" x14ac:dyDescent="0.35">
      <c r="A1235" s="1">
        <v>40946</v>
      </c>
      <c r="B1235">
        <v>23.844647999999999</v>
      </c>
      <c r="C1235">
        <f t="shared" si="19"/>
        <v>5.7606168144198194E-3</v>
      </c>
    </row>
    <row r="1236" spans="1:3" x14ac:dyDescent="0.35">
      <c r="A1236" s="1">
        <v>40945</v>
      </c>
      <c r="B1236">
        <v>23.707682999999999</v>
      </c>
      <c r="C1236">
        <f t="shared" si="19"/>
        <v>7.0658709987192567E-3</v>
      </c>
    </row>
    <row r="1237" spans="1:3" x14ac:dyDescent="0.35">
      <c r="A1237" s="1">
        <v>40942</v>
      </c>
      <c r="B1237">
        <v>23.540758</v>
      </c>
      <c r="C1237">
        <f t="shared" si="19"/>
        <v>1.0050310966512646E-2</v>
      </c>
    </row>
    <row r="1238" spans="1:3" x14ac:dyDescent="0.35">
      <c r="A1238" s="1">
        <v>40941</v>
      </c>
      <c r="B1238">
        <v>23.305351000000002</v>
      </c>
      <c r="C1238">
        <f t="shared" si="19"/>
        <v>3.4955584860331141E-3</v>
      </c>
    </row>
    <row r="1239" spans="1:3" x14ac:dyDescent="0.35">
      <c r="A1239" s="1">
        <v>40940</v>
      </c>
      <c r="B1239">
        <v>23.224028000000001</v>
      </c>
      <c r="C1239">
        <f t="shared" si="19"/>
        <v>2.0293115029175941E-3</v>
      </c>
    </row>
    <row r="1240" spans="1:3" x14ac:dyDescent="0.35">
      <c r="A1240" s="1">
        <v>40939</v>
      </c>
      <c r="B1240">
        <v>23.176946999999998</v>
      </c>
      <c r="C1240">
        <f t="shared" si="19"/>
        <v>-5.8921001735981905E-3</v>
      </c>
    </row>
    <row r="1241" spans="1:3" x14ac:dyDescent="0.35">
      <c r="A1241" s="1">
        <v>40938</v>
      </c>
      <c r="B1241">
        <v>23.313911000000001</v>
      </c>
      <c r="C1241">
        <f t="shared" si="19"/>
        <v>-1.0046639341179487E-2</v>
      </c>
    </row>
    <row r="1242" spans="1:3" x14ac:dyDescent="0.35">
      <c r="A1242" s="1">
        <v>40935</v>
      </c>
      <c r="B1242">
        <v>23.549318</v>
      </c>
      <c r="C1242">
        <f t="shared" si="19"/>
        <v>2.7300015930583088E-3</v>
      </c>
    </row>
    <row r="1243" spans="1:3" x14ac:dyDescent="0.35">
      <c r="A1243" s="1">
        <v>40934</v>
      </c>
      <c r="B1243">
        <v>23.485116000000001</v>
      </c>
      <c r="C1243">
        <f t="shared" si="19"/>
        <v>-6.5394922280008951E-3</v>
      </c>
    </row>
    <row r="1244" spans="1:3" x14ac:dyDescent="0.35">
      <c r="A1244" s="1">
        <v>40933</v>
      </c>
      <c r="B1244">
        <v>23.639199999999999</v>
      </c>
      <c r="C1244">
        <f t="shared" si="19"/>
        <v>-1.3488228534646476E-2</v>
      </c>
    </row>
    <row r="1245" spans="1:3" x14ac:dyDescent="0.35">
      <c r="A1245" s="1">
        <v>40932</v>
      </c>
      <c r="B1245">
        <v>23.960211000000001</v>
      </c>
      <c r="C1245">
        <f t="shared" si="19"/>
        <v>4.6553527479076323E-3</v>
      </c>
    </row>
    <row r="1246" spans="1:3" x14ac:dyDescent="0.35">
      <c r="A1246" s="1">
        <v>40931</v>
      </c>
      <c r="B1246">
        <v>23.848927</v>
      </c>
      <c r="C1246">
        <f t="shared" si="19"/>
        <v>-7.1767827086015876E-4</v>
      </c>
    </row>
    <row r="1247" spans="1:3" x14ac:dyDescent="0.35">
      <c r="A1247" s="1">
        <v>40928</v>
      </c>
      <c r="B1247">
        <v>23.866049</v>
      </c>
      <c r="C1247">
        <f t="shared" si="19"/>
        <v>5.9358219411787426E-3</v>
      </c>
    </row>
    <row r="1248" spans="1:3" x14ac:dyDescent="0.35">
      <c r="A1248" s="1">
        <v>40927</v>
      </c>
      <c r="B1248">
        <v>23.724803999999999</v>
      </c>
      <c r="C1248">
        <f t="shared" si="19"/>
        <v>1.2636958102664939E-3</v>
      </c>
    </row>
    <row r="1249" spans="1:3" x14ac:dyDescent="0.35">
      <c r="A1249" s="1">
        <v>40926</v>
      </c>
      <c r="B1249">
        <v>23.694842000000001</v>
      </c>
      <c r="C1249">
        <f t="shared" si="19"/>
        <v>-6.3024023127283071E-3</v>
      </c>
    </row>
    <row r="1250" spans="1:3" x14ac:dyDescent="0.35">
      <c r="A1250" s="1">
        <v>40925</v>
      </c>
      <c r="B1250">
        <v>23.844647999999999</v>
      </c>
      <c r="C1250">
        <f t="shared" si="19"/>
        <v>5.038706502461859E-3</v>
      </c>
    </row>
    <row r="1251" spans="1:3" x14ac:dyDescent="0.35">
      <c r="A1251" s="1">
        <v>40921</v>
      </c>
      <c r="B1251">
        <v>23.724803999999999</v>
      </c>
      <c r="C1251">
        <f t="shared" si="19"/>
        <v>4.882879948641808E-3</v>
      </c>
    </row>
    <row r="1252" spans="1:3" x14ac:dyDescent="0.35">
      <c r="A1252" s="1">
        <v>40920</v>
      </c>
      <c r="B1252">
        <v>23.609241000000001</v>
      </c>
      <c r="C1252">
        <f t="shared" si="19"/>
        <v>-4.7024196048183371E-3</v>
      </c>
    </row>
    <row r="1253" spans="1:3" x14ac:dyDescent="0.35">
      <c r="A1253" s="1">
        <v>40919</v>
      </c>
      <c r="B1253">
        <v>23.720523</v>
      </c>
      <c r="C1253">
        <f t="shared" si="19"/>
        <v>-3.7822992142278419E-3</v>
      </c>
    </row>
    <row r="1254" spans="1:3" x14ac:dyDescent="0.35">
      <c r="A1254" s="1">
        <v>40918</v>
      </c>
      <c r="B1254">
        <v>23.810410999999998</v>
      </c>
      <c r="C1254">
        <f t="shared" si="19"/>
        <v>4.6445405356944714E-3</v>
      </c>
    </row>
    <row r="1255" spans="1:3" x14ac:dyDescent="0.35">
      <c r="A1255" s="1">
        <v>40917</v>
      </c>
      <c r="B1255">
        <v>23.700078999999999</v>
      </c>
      <c r="C1255">
        <f t="shared" si="19"/>
        <v>-1.7905510173252538E-4</v>
      </c>
    </row>
    <row r="1256" spans="1:3" x14ac:dyDescent="0.35">
      <c r="A1256" s="1">
        <v>40914</v>
      </c>
      <c r="B1256">
        <v>23.704322999999999</v>
      </c>
      <c r="C1256">
        <f t="shared" si="19"/>
        <v>-9.0885539023350531E-3</v>
      </c>
    </row>
    <row r="1257" spans="1:3" x14ac:dyDescent="0.35">
      <c r="A1257" s="1">
        <v>40913</v>
      </c>
      <c r="B1257">
        <v>23.920743000000002</v>
      </c>
      <c r="C1257">
        <f t="shared" si="19"/>
        <v>-2.3035023635655325E-3</v>
      </c>
    </row>
    <row r="1258" spans="1:3" x14ac:dyDescent="0.35">
      <c r="A1258" s="1">
        <v>40912</v>
      </c>
      <c r="B1258">
        <v>23.975908</v>
      </c>
      <c r="C1258">
        <f t="shared" si="19"/>
        <v>-3.8862641021622647E-3</v>
      </c>
    </row>
    <row r="1259" spans="1:3" x14ac:dyDescent="0.35">
      <c r="A1259" s="1">
        <v>40911</v>
      </c>
      <c r="B1259">
        <v>24.069265999999999</v>
      </c>
    </row>
    <row r="1260" spans="1:3" x14ac:dyDescent="0.35">
      <c r="A1260" s="1">
        <v>40912</v>
      </c>
      <c r="B1260" s="2">
        <f ca="1">B1259*EXP(E12+E9*NORMSINV(RAND()))</f>
        <v>24.175089374013183</v>
      </c>
    </row>
    <row r="1261" spans="1:3" x14ac:dyDescent="0.35">
      <c r="A1261" s="1">
        <v>40913</v>
      </c>
      <c r="B1261" s="2">
        <f ca="1">B1260*EXP(E13+E10*NORMSINV(RAND()))</f>
        <v>24.175089374013183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P1259"/>
  <sheetViews>
    <sheetView topLeftCell="A53" workbookViewId="0">
      <selection activeCell="E87" sqref="E87"/>
    </sheetView>
  </sheetViews>
  <sheetFormatPr defaultRowHeight="14.5" x14ac:dyDescent="0.35"/>
  <sheetData>
    <row r="1" spans="1:8" x14ac:dyDescent="0.35">
      <c r="A1" s="20" t="s">
        <v>0</v>
      </c>
      <c r="B1" s="20" t="s">
        <v>4</v>
      </c>
      <c r="C1" s="20" t="s">
        <v>11</v>
      </c>
      <c r="G1" s="34" t="s">
        <v>12</v>
      </c>
      <c r="H1" s="34" t="s">
        <v>13</v>
      </c>
    </row>
    <row r="2" spans="1:8" x14ac:dyDescent="0.35">
      <c r="A2" s="1">
        <v>40911</v>
      </c>
      <c r="B2">
        <v>24.069265999999999</v>
      </c>
      <c r="E2" s="20" t="s">
        <v>7</v>
      </c>
      <c r="G2">
        <f>PERCENTILE(C3:C1259,5%)</f>
        <v>-1.883457805284541E-2</v>
      </c>
      <c r="H2">
        <f>PERCENTILE(C3:C1259,1%)</f>
        <v>-3.5320123865405791E-2</v>
      </c>
    </row>
    <row r="3" spans="1:8" x14ac:dyDescent="0.35">
      <c r="A3" s="1">
        <v>40912</v>
      </c>
      <c r="B3">
        <v>23.975908</v>
      </c>
      <c r="C3">
        <f>LN(B3/B2)</f>
        <v>-3.8862641021622647E-3</v>
      </c>
      <c r="E3" s="2">
        <f>AVERAGE(C:C)</f>
        <v>3.6670120244015105E-4</v>
      </c>
    </row>
    <row r="4" spans="1:8" x14ac:dyDescent="0.35">
      <c r="A4" s="1">
        <v>40913</v>
      </c>
      <c r="B4">
        <v>23.920743000000002</v>
      </c>
      <c r="C4">
        <f t="shared" ref="C4:C67" si="0">LN(B4/B3)</f>
        <v>-2.3035023635655325E-3</v>
      </c>
      <c r="E4" s="2"/>
      <c r="G4" s="35" t="s">
        <v>14</v>
      </c>
    </row>
    <row r="5" spans="1:8" x14ac:dyDescent="0.35">
      <c r="A5" s="1">
        <v>40914</v>
      </c>
      <c r="B5">
        <v>23.704322999999999</v>
      </c>
      <c r="C5">
        <f t="shared" si="0"/>
        <v>-9.0885539023350531E-3</v>
      </c>
      <c r="E5" s="20" t="s">
        <v>8</v>
      </c>
      <c r="G5" t="str">
        <f>_xll.VoseDataObject(C3:C1259)</f>
        <v>VoseDataObject('[StockPriceDistributionAndTimeSeriesFit.xlsx]ABTDistribution Fit'!C3:C1259)</v>
      </c>
    </row>
    <row r="6" spans="1:8" x14ac:dyDescent="0.35">
      <c r="A6" s="1">
        <v>40917</v>
      </c>
      <c r="B6">
        <v>23.700078999999999</v>
      </c>
      <c r="C6">
        <f t="shared" si="0"/>
        <v>-1.7905510173252538E-4</v>
      </c>
      <c r="E6" s="2">
        <f>VAR(C:C)</f>
        <v>1.4972205435930859E-4</v>
      </c>
    </row>
    <row r="7" spans="1:8" x14ac:dyDescent="0.35">
      <c r="A7" s="1">
        <v>40918</v>
      </c>
      <c r="B7">
        <v>23.810410999999998</v>
      </c>
      <c r="C7">
        <f t="shared" si="0"/>
        <v>4.6445405356944714E-3</v>
      </c>
      <c r="E7" s="2"/>
      <c r="F7" s="2" t="s">
        <v>16</v>
      </c>
      <c r="G7" s="35" t="s">
        <v>15</v>
      </c>
    </row>
    <row r="8" spans="1:8" x14ac:dyDescent="0.35">
      <c r="A8" s="1">
        <v>40919</v>
      </c>
      <c r="B8">
        <v>23.720523</v>
      </c>
      <c r="C8">
        <f t="shared" si="0"/>
        <v>-3.7822992142278419E-3</v>
      </c>
      <c r="E8" s="20" t="s">
        <v>9</v>
      </c>
      <c r="G8" t="str">
        <f>_xll.VoseStudent3FitObject(G5)</f>
        <v>VoseStudent3(0.0006374164156040562,0.01240164337862069,4)</v>
      </c>
    </row>
    <row r="9" spans="1:8" x14ac:dyDescent="0.35">
      <c r="A9" s="1">
        <v>40920</v>
      </c>
      <c r="B9">
        <v>23.609241000000001</v>
      </c>
      <c r="C9">
        <f t="shared" si="0"/>
        <v>-4.7024196048183371E-3</v>
      </c>
      <c r="E9" s="2">
        <f>_xlfn.STDEV.P(C:C)</f>
        <v>1.2231228218593402E-2</v>
      </c>
      <c r="G9" s="34" t="s">
        <v>108</v>
      </c>
      <c r="H9" s="34" t="s">
        <v>109</v>
      </c>
    </row>
    <row r="10" spans="1:8" ht="15" thickBot="1" x14ac:dyDescent="0.4">
      <c r="A10" s="1">
        <v>40921</v>
      </c>
      <c r="B10">
        <v>23.724803999999999</v>
      </c>
      <c r="C10">
        <f t="shared" si="0"/>
        <v>4.882879948641808E-3</v>
      </c>
      <c r="G10" s="36" t="str">
        <f ca="1">_xll.VoseSimulate(G8,5%)</f>
        <v>Error: "object" is not correct or contains invalid arguments</v>
      </c>
      <c r="H10" s="37" t="e">
        <f ca="1">_xll.VoseOutput("1st Order 1%")+_xll.VoseSimulate(G8,1%)</f>
        <v>#VALUE!</v>
      </c>
    </row>
    <row r="11" spans="1:8" x14ac:dyDescent="0.35">
      <c r="A11" s="1">
        <v>40925</v>
      </c>
      <c r="B11">
        <v>23.844647999999999</v>
      </c>
      <c r="C11">
        <f t="shared" si="0"/>
        <v>5.038706502461859E-3</v>
      </c>
    </row>
    <row r="12" spans="1:8" x14ac:dyDescent="0.35">
      <c r="A12" s="1">
        <v>40926</v>
      </c>
      <c r="B12">
        <v>23.694842000000001</v>
      </c>
      <c r="C12">
        <f t="shared" si="0"/>
        <v>-6.3024023127283071E-3</v>
      </c>
      <c r="F12" s="2" t="s">
        <v>17</v>
      </c>
      <c r="G12" s="35" t="s">
        <v>18</v>
      </c>
    </row>
    <row r="13" spans="1:8" ht="15" thickBot="1" x14ac:dyDescent="0.4">
      <c r="A13" s="1">
        <v>40927</v>
      </c>
      <c r="B13">
        <v>23.724803999999999</v>
      </c>
      <c r="C13">
        <f t="shared" si="0"/>
        <v>1.2636958102664939E-3</v>
      </c>
      <c r="G13" t="str">
        <f ca="1">_xll.VoseStudent3FitObject(G5,TRUE)</f>
        <v>Error: no valid data</v>
      </c>
    </row>
    <row r="14" spans="1:8" ht="15" thickBot="1" x14ac:dyDescent="0.4">
      <c r="A14" s="1">
        <v>40928</v>
      </c>
      <c r="B14">
        <v>23.866049</v>
      </c>
      <c r="C14">
        <f t="shared" si="0"/>
        <v>5.9358219411787426E-3</v>
      </c>
      <c r="G14" s="32" t="str">
        <f ca="1">_xll.VoseSimulate(G13,5%)</f>
        <v>Error: "object" is not correct or contains invalid arguments</v>
      </c>
      <c r="H14" s="33" t="e">
        <f ca="1">_xll.VoseOutput("2nd Order 1%")+_xll.VoseSimulate(G13,1%)</f>
        <v>#VALUE!</v>
      </c>
    </row>
    <row r="15" spans="1:8" x14ac:dyDescent="0.35">
      <c r="A15" s="1">
        <v>40931</v>
      </c>
      <c r="B15">
        <v>23.848927</v>
      </c>
      <c r="C15">
        <f t="shared" si="0"/>
        <v>-7.1767827086015876E-4</v>
      </c>
      <c r="G15" t="str">
        <f ca="1">_xll.VoseSimMean(G14)</f>
        <v>No simulation results</v>
      </c>
      <c r="H15" t="str">
        <f ca="1">_xll.VoseSimMean(H14)</f>
        <v>No simulation results</v>
      </c>
    </row>
    <row r="16" spans="1:8" x14ac:dyDescent="0.35">
      <c r="A16" s="1">
        <v>40932</v>
      </c>
      <c r="B16">
        <v>23.960211000000001</v>
      </c>
      <c r="C16">
        <f t="shared" si="0"/>
        <v>4.6553527479076323E-3</v>
      </c>
    </row>
    <row r="17" spans="1:16" x14ac:dyDescent="0.35">
      <c r="A17" s="1">
        <v>40933</v>
      </c>
      <c r="B17">
        <v>23.639199999999999</v>
      </c>
      <c r="C17">
        <f t="shared" si="0"/>
        <v>-1.3488228534646476E-2</v>
      </c>
      <c r="F17" s="2" t="s">
        <v>19</v>
      </c>
      <c r="G17" s="35" t="s">
        <v>20</v>
      </c>
    </row>
    <row r="18" spans="1:16" x14ac:dyDescent="0.35">
      <c r="A18" s="1">
        <v>40934</v>
      </c>
      <c r="B18">
        <v>23.485116000000001</v>
      </c>
      <c r="C18">
        <f t="shared" si="0"/>
        <v>-6.5394922280008951E-3</v>
      </c>
      <c r="G18" t="s">
        <v>21</v>
      </c>
      <c r="I18" t="s">
        <v>22</v>
      </c>
    </row>
    <row r="19" spans="1:16" x14ac:dyDescent="0.35">
      <c r="A19" s="1">
        <v>40935</v>
      </c>
      <c r="B19">
        <v>23.549318</v>
      </c>
      <c r="C19">
        <f t="shared" si="0"/>
        <v>2.7300015930583088E-3</v>
      </c>
      <c r="G19" t="s">
        <v>77</v>
      </c>
      <c r="H19" t="str">
        <f ca="1">_xll.VoseStudent3FitObject(C3:C1259,TRUE)</f>
        <v>VoseStudent3(0.0003025765706018382,0.01153504022589749,4)</v>
      </c>
      <c r="I19">
        <v>1</v>
      </c>
    </row>
    <row r="20" spans="1:16" x14ac:dyDescent="0.35">
      <c r="A20" s="1">
        <v>40938</v>
      </c>
      <c r="B20">
        <v>23.313911000000001</v>
      </c>
      <c r="C20">
        <f t="shared" si="0"/>
        <v>-1.0046639341179487E-2</v>
      </c>
      <c r="G20" t="s">
        <v>110</v>
      </c>
      <c r="H20" t="str">
        <f ca="1">_xll.VoseLaplaceFitObject(C3:C1259,TRUE)</f>
        <v>VoseLaplace(8.683991175748931E-5,0.01238614442197851)</v>
      </c>
      <c r="I20">
        <v>0</v>
      </c>
    </row>
    <row r="21" spans="1:16" x14ac:dyDescent="0.35">
      <c r="A21" s="1">
        <v>40939</v>
      </c>
      <c r="B21">
        <v>23.176946999999998</v>
      </c>
      <c r="C21">
        <f t="shared" si="0"/>
        <v>-5.8921001735981905E-3</v>
      </c>
      <c r="G21" t="s">
        <v>78</v>
      </c>
      <c r="H21" t="str">
        <f ca="1">_xll.VoseHSFitObject(C3:C1259,TRUE)</f>
        <v>VoseHS(0.0003864416925562628,0.01160882012109057)</v>
      </c>
      <c r="I21">
        <v>0</v>
      </c>
    </row>
    <row r="22" spans="1:16" x14ac:dyDescent="0.35">
      <c r="A22" s="1">
        <v>40940</v>
      </c>
      <c r="B22">
        <v>23.224028000000001</v>
      </c>
      <c r="C22">
        <f t="shared" si="0"/>
        <v>2.0293115029175941E-3</v>
      </c>
      <c r="G22" t="s">
        <v>80</v>
      </c>
      <c r="H22" t="str">
        <f ca="1">_xll.VoseErrorFitObject(C3:C1259,TRUE)</f>
        <v>VoseError(0.0002268014070214886,0.01237776794610099,0.9852689027782841)</v>
      </c>
      <c r="I22">
        <v>0</v>
      </c>
    </row>
    <row r="23" spans="1:16" x14ac:dyDescent="0.35">
      <c r="A23" s="1">
        <v>40941</v>
      </c>
      <c r="B23">
        <v>23.305351000000002</v>
      </c>
      <c r="C23">
        <f t="shared" si="0"/>
        <v>3.4955584860331141E-3</v>
      </c>
    </row>
    <row r="24" spans="1:16" x14ac:dyDescent="0.35">
      <c r="A24" s="1">
        <v>40942</v>
      </c>
      <c r="B24">
        <v>23.540758</v>
      </c>
      <c r="C24">
        <f t="shared" si="0"/>
        <v>1.0050310966512646E-2</v>
      </c>
    </row>
    <row r="25" spans="1:16" x14ac:dyDescent="0.35">
      <c r="A25" s="1">
        <v>40945</v>
      </c>
      <c r="B25">
        <v>23.707682999999999</v>
      </c>
      <c r="C25">
        <f t="shared" si="0"/>
        <v>7.0658709987192567E-3</v>
      </c>
      <c r="G25" t="str">
        <f ca="1">_xll.VoseBMAObject(H19:H22,I19:I22)</f>
        <v>VoseBMA('[StockPriceDistributionAndTimeSeriesFit.xlsx]ABTDistribution Fit'!H19:H22,'[StockPriceDistributionAndTimeSeriesFit.xlsx]ABTDistribution Fit'!I19:I22)</v>
      </c>
    </row>
    <row r="26" spans="1:16" x14ac:dyDescent="0.35">
      <c r="A26" s="1">
        <v>40946</v>
      </c>
      <c r="B26">
        <v>23.844647999999999</v>
      </c>
      <c r="C26">
        <f t="shared" si="0"/>
        <v>5.7606168144198194E-3</v>
      </c>
      <c r="G26">
        <f>_xll.VoseSimulate(G25,5%)</f>
        <v>-1.4898226007266455E-2</v>
      </c>
      <c r="H26">
        <f>_xll.VoseOutput("BMA 1%")+_xll.VoseSimulate(G25,1%)</f>
        <v>-2.5403338249611371E-2</v>
      </c>
    </row>
    <row r="27" spans="1:16" x14ac:dyDescent="0.35">
      <c r="A27" s="1">
        <v>40947</v>
      </c>
      <c r="B27">
        <v>23.784725000000002</v>
      </c>
      <c r="C27">
        <f t="shared" si="0"/>
        <v>-2.516221727975635E-3</v>
      </c>
      <c r="G27">
        <f>_xll.VoseSimMean(G26)</f>
        <v>-2.1968983532989653E-2</v>
      </c>
      <c r="H27">
        <f>_xll.VoseSimMean(H26)</f>
        <v>-3.9181341782814523E-2</v>
      </c>
    </row>
    <row r="28" spans="1:16" x14ac:dyDescent="0.35">
      <c r="A28" s="1">
        <v>40948</v>
      </c>
      <c r="B28">
        <v>23.652041000000001</v>
      </c>
      <c r="C28">
        <f t="shared" si="0"/>
        <v>-5.5941564829300391E-3</v>
      </c>
    </row>
    <row r="29" spans="1:16" x14ac:dyDescent="0.35">
      <c r="A29" s="1">
        <v>40949</v>
      </c>
      <c r="B29">
        <v>23.587838999999999</v>
      </c>
      <c r="C29">
        <f t="shared" si="0"/>
        <v>-2.7181288152395072E-3</v>
      </c>
      <c r="H29" s="35" t="s">
        <v>111</v>
      </c>
      <c r="I29" s="35" t="s">
        <v>112</v>
      </c>
      <c r="J29" s="35" t="s">
        <v>113</v>
      </c>
    </row>
    <row r="30" spans="1:16" x14ac:dyDescent="0.35">
      <c r="A30" s="1">
        <v>40952</v>
      </c>
      <c r="B30">
        <v>23.609241000000001</v>
      </c>
      <c r="C30">
        <f t="shared" si="0"/>
        <v>9.069205750415301E-4</v>
      </c>
      <c r="H30" s="38">
        <v>1000</v>
      </c>
      <c r="I30" s="38">
        <v>1000</v>
      </c>
      <c r="J30" s="38">
        <v>1000</v>
      </c>
      <c r="N30" t="s">
        <v>114</v>
      </c>
      <c r="O30" t="s">
        <v>115</v>
      </c>
      <c r="P30" t="s">
        <v>116</v>
      </c>
    </row>
    <row r="31" spans="1:16" x14ac:dyDescent="0.35">
      <c r="A31" s="1">
        <v>40953</v>
      </c>
      <c r="B31">
        <v>23.574998000000001</v>
      </c>
      <c r="C31">
        <f t="shared" si="0"/>
        <v>-1.4514595016248155E-3</v>
      </c>
      <c r="H31" s="39" t="e">
        <f ca="1">_xll.VoseOutput(H29)+H30*EXP(O31)</f>
        <v>#VALUE!</v>
      </c>
      <c r="I31" s="39" t="e">
        <f ca="1">_xll.VoseOutput(I29)+I30*EXP(P31)</f>
        <v>#VALUE!</v>
      </c>
      <c r="J31" s="40" t="e">
        <f ca="1">_xll.VoseOutput(J29)+J30*EXP(P31)</f>
        <v>#VALUE!</v>
      </c>
      <c r="N31" s="41" t="str">
        <f ca="1">_xll.VoseSimulate($G$8)</f>
        <v>Error: "object" is not correct or contains invalid arguments</v>
      </c>
      <c r="O31" s="41" t="str">
        <f ca="1">_xll.VoseSimulate($G$13)</f>
        <v>Error: "object" is not correct or contains invalid arguments</v>
      </c>
      <c r="P31" s="41" t="str">
        <f ca="1">_xll.VoseSimulate($G$25)</f>
        <v>Error: the source range are locked. Check workbook is not in Protected View mode and recalculte it.</v>
      </c>
    </row>
    <row r="32" spans="1:16" x14ac:dyDescent="0.35">
      <c r="A32" s="1">
        <v>40954</v>
      </c>
      <c r="B32">
        <v>23.737645000000001</v>
      </c>
      <c r="C32">
        <f t="shared" si="0"/>
        <v>6.8754409140073898E-3</v>
      </c>
      <c r="G32" s="35" t="s">
        <v>117</v>
      </c>
    </row>
    <row r="33" spans="1:11" x14ac:dyDescent="0.35">
      <c r="A33" s="1">
        <v>40955</v>
      </c>
      <c r="B33">
        <v>23.904568999999999</v>
      </c>
      <c r="C33">
        <f t="shared" si="0"/>
        <v>7.0074276167361839E-3</v>
      </c>
    </row>
    <row r="34" spans="1:11" x14ac:dyDescent="0.35">
      <c r="A34" s="1">
        <v>40956</v>
      </c>
      <c r="B34">
        <v>24.122857</v>
      </c>
      <c r="C34">
        <f t="shared" si="0"/>
        <v>9.0902020493446502E-3</v>
      </c>
      <c r="G34" s="42">
        <v>0.01</v>
      </c>
      <c r="H34" s="38" t="str">
        <f ca="1">_xll.VoseSimPercentile(H$31,$G34)</f>
        <v>No simulation results</v>
      </c>
      <c r="I34" s="38" t="str">
        <f ca="1">_xll.VoseSimPercentile(I$31,$G34)</f>
        <v>No simulation results</v>
      </c>
      <c r="J34" s="38" t="str">
        <f ca="1">_xll.VoseSimPercentile(J$31,$G34)</f>
        <v>No simulation results</v>
      </c>
    </row>
    <row r="35" spans="1:11" x14ac:dyDescent="0.35">
      <c r="A35" s="1">
        <v>40960</v>
      </c>
      <c r="B35">
        <v>24.037254000000001</v>
      </c>
      <c r="C35">
        <f t="shared" si="0"/>
        <v>-3.5549374108050273E-3</v>
      </c>
      <c r="G35" s="42">
        <v>0.05</v>
      </c>
      <c r="H35" s="38" t="str">
        <f ca="1">_xll.VoseSimPercentile(H$31,$G35)</f>
        <v>No simulation results</v>
      </c>
      <c r="I35" s="38" t="str">
        <f ca="1">_xll.VoseSimPercentile(I$31,$G35)</f>
        <v>No simulation results</v>
      </c>
      <c r="J35" s="38" t="str">
        <f ca="1">_xll.VoseSimPercentile(J$31,$G35)</f>
        <v>No simulation results</v>
      </c>
      <c r="K35" s="38"/>
    </row>
    <row r="36" spans="1:11" ht="15" thickBot="1" x14ac:dyDescent="0.4">
      <c r="A36" s="1">
        <v>40961</v>
      </c>
      <c r="B36">
        <v>24.067215000000001</v>
      </c>
      <c r="C36">
        <f t="shared" si="0"/>
        <v>1.2456640514690832E-3</v>
      </c>
    </row>
    <row r="37" spans="1:11" x14ac:dyDescent="0.35">
      <c r="A37" s="1">
        <v>40962</v>
      </c>
      <c r="B37">
        <v>24.092896</v>
      </c>
      <c r="C37">
        <f t="shared" si="0"/>
        <v>1.0664843539960002E-3</v>
      </c>
      <c r="G37" s="43" t="s">
        <v>118</v>
      </c>
      <c r="H37" s="44" t="e">
        <f ca="1">H$30-H34</f>
        <v>#VALUE!</v>
      </c>
      <c r="I37" s="44" t="e">
        <f t="shared" ref="I37:J38" ca="1" si="1">I$30-I34</f>
        <v>#VALUE!</v>
      </c>
      <c r="J37" s="44" t="e">
        <f t="shared" ca="1" si="1"/>
        <v>#VALUE!</v>
      </c>
    </row>
    <row r="38" spans="1:11" ht="15" thickBot="1" x14ac:dyDescent="0.4">
      <c r="A38" s="1">
        <v>40963</v>
      </c>
      <c r="B38">
        <v>24.268381000000002</v>
      </c>
      <c r="C38">
        <f t="shared" si="0"/>
        <v>7.2572843850081184E-3</v>
      </c>
      <c r="G38" s="36" t="s">
        <v>119</v>
      </c>
      <c r="H38" s="45" t="e">
        <f ca="1">H$30-H35</f>
        <v>#VALUE!</v>
      </c>
      <c r="I38" s="45" t="e">
        <f t="shared" ca="1" si="1"/>
        <v>#VALUE!</v>
      </c>
      <c r="J38" s="45" t="e">
        <f t="shared" ca="1" si="1"/>
        <v>#VALUE!</v>
      </c>
    </row>
    <row r="39" spans="1:11" x14ac:dyDescent="0.35">
      <c r="A39" s="1">
        <v>40966</v>
      </c>
      <c r="B39">
        <v>24.225579</v>
      </c>
      <c r="C39">
        <f t="shared" si="0"/>
        <v>-1.7652512236431812E-3</v>
      </c>
    </row>
    <row r="40" spans="1:11" x14ac:dyDescent="0.35">
      <c r="A40" s="1">
        <v>40967</v>
      </c>
      <c r="B40">
        <v>24.413906000000001</v>
      </c>
      <c r="C40">
        <f t="shared" si="0"/>
        <v>7.7438295703391403E-3</v>
      </c>
      <c r="G40" t="s">
        <v>120</v>
      </c>
      <c r="H40" s="38" t="e">
        <f ca="1">H30-H31</f>
        <v>#VALUE!</v>
      </c>
      <c r="I40" s="38" t="e">
        <f t="shared" ref="I40:J40" ca="1" si="2">I30-I31</f>
        <v>#VALUE!</v>
      </c>
      <c r="J40" s="38" t="e">
        <f t="shared" ca="1" si="2"/>
        <v>#VALUE!</v>
      </c>
    </row>
    <row r="41" spans="1:11" ht="15" thickBot="1" x14ac:dyDescent="0.4">
      <c r="A41" s="1">
        <v>40968</v>
      </c>
      <c r="B41">
        <v>24.229859999999999</v>
      </c>
      <c r="C41">
        <f t="shared" si="0"/>
        <v>-7.567131139802368E-3</v>
      </c>
    </row>
    <row r="42" spans="1:11" x14ac:dyDescent="0.35">
      <c r="A42" s="1">
        <v>40969</v>
      </c>
      <c r="B42">
        <v>24.533750000000001</v>
      </c>
      <c r="C42">
        <f t="shared" si="0"/>
        <v>1.2463963767615069E-2</v>
      </c>
      <c r="G42" s="43" t="s">
        <v>121</v>
      </c>
      <c r="H42" s="46" t="str">
        <f ca="1">_xll.VoseSimCVARp(H$40,$G34)</f>
        <v>No simulation results</v>
      </c>
      <c r="I42" s="46" t="str">
        <f ca="1">_xll.VoseSimCVARp(I$40,$G34)</f>
        <v>No simulation results</v>
      </c>
      <c r="J42" s="46" t="str">
        <f ca="1">_xll.VoseSimCVARp(J$40,$G34)</f>
        <v>No simulation results</v>
      </c>
    </row>
    <row r="43" spans="1:11" ht="15" thickBot="1" x14ac:dyDescent="0.4">
      <c r="A43" s="1">
        <v>40970</v>
      </c>
      <c r="B43">
        <v>24.563711000000001</v>
      </c>
      <c r="C43">
        <f t="shared" si="0"/>
        <v>1.2204705949674214E-3</v>
      </c>
      <c r="G43" s="36" t="s">
        <v>122</v>
      </c>
      <c r="H43" s="47" t="str">
        <f ca="1">_xll.VoseSimCVARp(H$40,$G35)</f>
        <v>No simulation results</v>
      </c>
      <c r="I43" s="47" t="str">
        <f ca="1">_xll.VoseSimCVARp(I$40,$G35)</f>
        <v>No simulation results</v>
      </c>
      <c r="J43" s="47" t="str">
        <f ca="1">_xll.VoseSimCVARp(J$40,$G35)</f>
        <v>No simulation results</v>
      </c>
    </row>
    <row r="44" spans="1:11" x14ac:dyDescent="0.35">
      <c r="A44" s="1">
        <v>40973</v>
      </c>
      <c r="B44">
        <v>24.516628999999998</v>
      </c>
      <c r="C44">
        <f t="shared" si="0"/>
        <v>-1.9185692047790869E-3</v>
      </c>
    </row>
    <row r="45" spans="1:11" x14ac:dyDescent="0.35">
      <c r="A45" s="1">
        <v>40974</v>
      </c>
      <c r="B45">
        <v>24.118576000000001</v>
      </c>
      <c r="C45">
        <f t="shared" si="0"/>
        <v>-1.6369290034795366E-2</v>
      </c>
    </row>
    <row r="46" spans="1:11" x14ac:dyDescent="0.35">
      <c r="A46" s="1">
        <v>40975</v>
      </c>
      <c r="B46">
        <v>24.080054000000001</v>
      </c>
      <c r="C46">
        <f t="shared" si="0"/>
        <v>-1.5984690105220127E-3</v>
      </c>
      <c r="F46" s="35" t="s">
        <v>123</v>
      </c>
    </row>
    <row r="47" spans="1:11" x14ac:dyDescent="0.35">
      <c r="A47" s="1">
        <v>40976</v>
      </c>
      <c r="B47">
        <v>24.606511999999999</v>
      </c>
      <c r="C47">
        <f t="shared" si="0"/>
        <v>2.1627260391496816E-2</v>
      </c>
    </row>
    <row r="48" spans="1:11" x14ac:dyDescent="0.35">
      <c r="A48" s="1">
        <v>40977</v>
      </c>
      <c r="B48">
        <v>24.803398999999999</v>
      </c>
      <c r="C48">
        <f t="shared" si="0"/>
        <v>7.9695768766523244E-3</v>
      </c>
      <c r="J48" s="48">
        <v>1</v>
      </c>
      <c r="K48" t="s">
        <v>124</v>
      </c>
    </row>
    <row r="49" spans="1:11" x14ac:dyDescent="0.35">
      <c r="A49" s="1">
        <v>40980</v>
      </c>
      <c r="B49">
        <v>24.923241000000001</v>
      </c>
      <c r="C49">
        <f t="shared" si="0"/>
        <v>4.8200414112839199E-3</v>
      </c>
      <c r="H49" t="s">
        <v>125</v>
      </c>
      <c r="J49" s="41">
        <v>225</v>
      </c>
      <c r="K49" t="s">
        <v>126</v>
      </c>
    </row>
    <row r="50" spans="1:11" x14ac:dyDescent="0.35">
      <c r="A50" s="1">
        <v>40981</v>
      </c>
      <c r="B50">
        <v>25.222852</v>
      </c>
      <c r="C50">
        <f t="shared" si="0"/>
        <v>1.1949667353998496E-2</v>
      </c>
    </row>
    <row r="51" spans="1:11" x14ac:dyDescent="0.35">
      <c r="A51" s="1">
        <v>40982</v>
      </c>
      <c r="B51">
        <v>25.248532999999998</v>
      </c>
      <c r="C51">
        <f t="shared" si="0"/>
        <v>1.0176460272003131E-3</v>
      </c>
      <c r="I51" t="s">
        <v>18</v>
      </c>
      <c r="K51" t="s">
        <v>20</v>
      </c>
    </row>
    <row r="52" spans="1:11" x14ac:dyDescent="0.35">
      <c r="A52" s="1">
        <v>40983</v>
      </c>
      <c r="B52">
        <v>25.299893999999998</v>
      </c>
      <c r="C52">
        <f t="shared" si="0"/>
        <v>2.0321509777225075E-3</v>
      </c>
      <c r="I52" t="s">
        <v>127</v>
      </c>
      <c r="J52" t="s">
        <v>128</v>
      </c>
    </row>
    <row r="53" spans="1:11" x14ac:dyDescent="0.35">
      <c r="A53" s="1">
        <v>40984</v>
      </c>
      <c r="B53">
        <v>25.432579</v>
      </c>
      <c r="C53">
        <f t="shared" si="0"/>
        <v>5.2307839412375195E-3</v>
      </c>
      <c r="G53">
        <v>1</v>
      </c>
      <c r="H53" t="s">
        <v>129</v>
      </c>
      <c r="I53" s="49">
        <f ca="1">EXP(_xll.VoseKthSmallest($G$8,$J$49,$G53))-1</f>
        <v>-5.224284120515188E-2</v>
      </c>
      <c r="J53" s="49" t="e">
        <f ca="1">EXP(_xll.VoseKthSmallest($G$13,$J$49,$G53))-1</f>
        <v>#VALUE!</v>
      </c>
      <c r="K53" s="49" t="e">
        <f ca="1">EXP(_xll.VoseKthSmallest($G$25,$J$49,$G53))-1</f>
        <v>#VALUE!</v>
      </c>
    </row>
    <row r="54" spans="1:11" x14ac:dyDescent="0.35">
      <c r="A54" s="1">
        <v>40987</v>
      </c>
      <c r="B54">
        <v>25.774989999999999</v>
      </c>
      <c r="C54">
        <f t="shared" si="0"/>
        <v>1.3373651987491471E-2</v>
      </c>
      <c r="G54">
        <v>2</v>
      </c>
      <c r="H54" t="s">
        <v>130</v>
      </c>
      <c r="I54" s="49">
        <f ca="1">EXP(_xll.VoseKthSmallest($G$8,$J$49,$G54))-1</f>
        <v>-3.7445423553221668E-2</v>
      </c>
      <c r="J54" s="49" t="e">
        <f ca="1">EXP(_xll.VoseKthSmallest($G$13,$J$49,$G54))-1</f>
        <v>#VALUE!</v>
      </c>
      <c r="K54" s="49" t="e">
        <f ca="1">EXP(_xll.VoseKthSmallest($G$25,$J$49,$G54))-1</f>
        <v>#VALUE!</v>
      </c>
    </row>
    <row r="55" spans="1:11" x14ac:dyDescent="0.35">
      <c r="A55" s="1">
        <v>40988</v>
      </c>
      <c r="B55">
        <v>25.852032000000001</v>
      </c>
      <c r="C55">
        <f t="shared" si="0"/>
        <v>2.9845632850327144E-3</v>
      </c>
      <c r="I55" s="49"/>
      <c r="J55" s="49"/>
      <c r="K55" s="49"/>
    </row>
    <row r="56" spans="1:11" x14ac:dyDescent="0.35">
      <c r="A56" s="1">
        <v>40989</v>
      </c>
      <c r="B56">
        <v>25.847752</v>
      </c>
      <c r="C56">
        <f t="shared" si="0"/>
        <v>-1.6557129173999516E-4</v>
      </c>
      <c r="H56" t="s">
        <v>131</v>
      </c>
      <c r="I56" s="49" t="str">
        <f ca="1">_xll.VoseSimMean(I53)</f>
        <v>No simulation results</v>
      </c>
      <c r="J56" s="49" t="str">
        <f ca="1">_xll.VoseSimMean(J53)</f>
        <v>No simulation results</v>
      </c>
      <c r="K56" s="49" t="str">
        <f ca="1">_xll.VoseSimMean(K53)</f>
        <v>No simulation results</v>
      </c>
    </row>
    <row r="57" spans="1:11" x14ac:dyDescent="0.35">
      <c r="A57" s="1">
        <v>40990</v>
      </c>
      <c r="B57">
        <v>25.727907999999999</v>
      </c>
      <c r="C57">
        <f t="shared" si="0"/>
        <v>-4.6473168038834905E-3</v>
      </c>
      <c r="H57" t="s">
        <v>132</v>
      </c>
      <c r="I57" s="49" t="str">
        <f ca="1">_xll.VoseSimMean(I54)</f>
        <v>No simulation results</v>
      </c>
      <c r="J57" s="49" t="str">
        <f ca="1">_xll.VoseSimMean(J54)</f>
        <v>No simulation results</v>
      </c>
      <c r="K57" s="49" t="str">
        <f ca="1">_xll.VoseSimMean(K54)</f>
        <v>No simulation results</v>
      </c>
    </row>
    <row r="58" spans="1:11" x14ac:dyDescent="0.35">
      <c r="A58" s="1">
        <v>40991</v>
      </c>
      <c r="B58">
        <v>25.852032000000001</v>
      </c>
      <c r="C58">
        <f t="shared" si="0"/>
        <v>4.8128880956233213E-3</v>
      </c>
    </row>
    <row r="59" spans="1:11" x14ac:dyDescent="0.35">
      <c r="A59" s="1">
        <v>40994</v>
      </c>
      <c r="B59">
        <v>26.104561</v>
      </c>
      <c r="C59">
        <f t="shared" si="0"/>
        <v>9.7208448041931281E-3</v>
      </c>
    </row>
    <row r="60" spans="1:11" x14ac:dyDescent="0.35">
      <c r="A60" s="1">
        <v>40995</v>
      </c>
      <c r="B60">
        <v>26.250084999999999</v>
      </c>
      <c r="C60">
        <f t="shared" si="0"/>
        <v>5.5591771082959826E-3</v>
      </c>
    </row>
    <row r="61" spans="1:11" x14ac:dyDescent="0.35">
      <c r="A61" s="1">
        <v>40996</v>
      </c>
      <c r="B61">
        <v>26.160202000000002</v>
      </c>
      <c r="C61">
        <f t="shared" si="0"/>
        <v>-3.4299788559041971E-3</v>
      </c>
    </row>
    <row r="62" spans="1:11" x14ac:dyDescent="0.35">
      <c r="A62" s="1">
        <v>40997</v>
      </c>
      <c r="B62">
        <v>26.100280000000001</v>
      </c>
      <c r="C62">
        <f t="shared" si="0"/>
        <v>-2.2932060312718366E-3</v>
      </c>
    </row>
    <row r="63" spans="1:11" x14ac:dyDescent="0.35">
      <c r="A63" s="1">
        <v>40998</v>
      </c>
      <c r="B63">
        <v>26.232965</v>
      </c>
      <c r="C63">
        <f t="shared" si="0"/>
        <v>5.0707837554877623E-3</v>
      </c>
    </row>
    <row r="64" spans="1:11" x14ac:dyDescent="0.35">
      <c r="A64" s="1">
        <v>41001</v>
      </c>
      <c r="B64">
        <v>26.211563000000002</v>
      </c>
      <c r="C64">
        <f t="shared" si="0"/>
        <v>-8.1617671106005128E-4</v>
      </c>
    </row>
    <row r="65" spans="1:3" x14ac:dyDescent="0.35">
      <c r="A65" s="1">
        <v>41002</v>
      </c>
      <c r="B65">
        <v>26.168762999999998</v>
      </c>
      <c r="C65">
        <f t="shared" si="0"/>
        <v>-1.6342017239525063E-3</v>
      </c>
    </row>
    <row r="66" spans="1:3" x14ac:dyDescent="0.35">
      <c r="A66" s="1">
        <v>41003</v>
      </c>
      <c r="B66">
        <v>26.305727000000001</v>
      </c>
      <c r="C66">
        <f t="shared" si="0"/>
        <v>5.2202245712451387E-3</v>
      </c>
    </row>
    <row r="67" spans="1:3" x14ac:dyDescent="0.35">
      <c r="A67" s="1">
        <v>41004</v>
      </c>
      <c r="B67">
        <v>26.237244</v>
      </c>
      <c r="C67">
        <f t="shared" si="0"/>
        <v>-2.6067440601768728E-3</v>
      </c>
    </row>
    <row r="68" spans="1:3" x14ac:dyDescent="0.35">
      <c r="A68" s="1">
        <v>41008</v>
      </c>
      <c r="B68">
        <v>26.096</v>
      </c>
      <c r="C68">
        <f t="shared" ref="C68:C131" si="3">LN(B68/B67)</f>
        <v>-5.3978821933374672E-3</v>
      </c>
    </row>
    <row r="69" spans="1:3" x14ac:dyDescent="0.35">
      <c r="A69" s="1">
        <v>41009</v>
      </c>
      <c r="B69">
        <v>25.740748</v>
      </c>
      <c r="C69">
        <f t="shared" si="3"/>
        <v>-1.3706784303846271E-2</v>
      </c>
    </row>
    <row r="70" spans="1:3" x14ac:dyDescent="0.35">
      <c r="A70" s="1">
        <v>41010</v>
      </c>
      <c r="B70">
        <v>25.753701</v>
      </c>
      <c r="C70">
        <f t="shared" si="3"/>
        <v>5.0308336237139437E-4</v>
      </c>
    </row>
    <row r="71" spans="1:3" x14ac:dyDescent="0.35">
      <c r="A71" s="1">
        <v>41011</v>
      </c>
      <c r="B71">
        <v>25.779601</v>
      </c>
      <c r="C71">
        <f t="shared" si="3"/>
        <v>1.0051753400445171E-3</v>
      </c>
    </row>
    <row r="72" spans="1:3" x14ac:dyDescent="0.35">
      <c r="A72" s="1">
        <v>41012</v>
      </c>
      <c r="B72">
        <v>25.723483000000002</v>
      </c>
      <c r="C72">
        <f t="shared" si="3"/>
        <v>-2.1792101695694024E-3</v>
      </c>
    </row>
    <row r="73" spans="1:3" x14ac:dyDescent="0.35">
      <c r="A73" s="1">
        <v>41015</v>
      </c>
      <c r="B73">
        <v>25.835719000000001</v>
      </c>
      <c r="C73">
        <f t="shared" si="3"/>
        <v>4.3536817067804118E-3</v>
      </c>
    </row>
    <row r="74" spans="1:3" x14ac:dyDescent="0.35">
      <c r="A74" s="1">
        <v>41016</v>
      </c>
      <c r="B74">
        <v>26.086089999999999</v>
      </c>
      <c r="C74">
        <f t="shared" si="3"/>
        <v>9.6442302542057139E-3</v>
      </c>
    </row>
    <row r="75" spans="1:3" x14ac:dyDescent="0.35">
      <c r="A75" s="1">
        <v>41017</v>
      </c>
      <c r="B75">
        <v>26.099039000000001</v>
      </c>
      <c r="C75">
        <f t="shared" si="3"/>
        <v>4.9627165876183973E-4</v>
      </c>
    </row>
    <row r="76" spans="1:3" x14ac:dyDescent="0.35">
      <c r="A76" s="1">
        <v>41018</v>
      </c>
      <c r="B76">
        <v>25.688949999999998</v>
      </c>
      <c r="C76">
        <f t="shared" si="3"/>
        <v>-1.5837555375499159E-2</v>
      </c>
    </row>
    <row r="77" spans="1:3" x14ac:dyDescent="0.35">
      <c r="A77" s="1">
        <v>41019</v>
      </c>
      <c r="B77">
        <v>25.848669999999998</v>
      </c>
      <c r="C77">
        <f t="shared" si="3"/>
        <v>6.1982106019169529E-3</v>
      </c>
    </row>
    <row r="78" spans="1:3" x14ac:dyDescent="0.35">
      <c r="A78" s="1">
        <v>41022</v>
      </c>
      <c r="B78">
        <v>25.844352000000001</v>
      </c>
      <c r="C78">
        <f t="shared" si="3"/>
        <v>-1.6706316802451011E-4</v>
      </c>
    </row>
    <row r="79" spans="1:3" x14ac:dyDescent="0.35">
      <c r="A79" s="1">
        <v>41023</v>
      </c>
      <c r="B79">
        <v>26.215592000000001</v>
      </c>
      <c r="C79">
        <f t="shared" si="3"/>
        <v>1.4262262474656281E-2</v>
      </c>
    </row>
    <row r="80" spans="1:3" x14ac:dyDescent="0.35">
      <c r="A80" s="1">
        <v>41024</v>
      </c>
      <c r="B80">
        <v>26.591148</v>
      </c>
      <c r="C80">
        <f t="shared" si="3"/>
        <v>1.422403018810805E-2</v>
      </c>
    </row>
    <row r="81" spans="1:3" x14ac:dyDescent="0.35">
      <c r="A81" s="1">
        <v>41025</v>
      </c>
      <c r="B81">
        <v>26.703384</v>
      </c>
      <c r="C81">
        <f t="shared" si="3"/>
        <v>4.2119204996391903E-3</v>
      </c>
    </row>
    <row r="82" spans="1:3" x14ac:dyDescent="0.35">
      <c r="A82" s="1">
        <v>41026</v>
      </c>
      <c r="B82">
        <v>26.759502000000001</v>
      </c>
      <c r="C82">
        <f t="shared" si="3"/>
        <v>2.0993262731882519E-3</v>
      </c>
    </row>
    <row r="83" spans="1:3" x14ac:dyDescent="0.35">
      <c r="A83" s="1">
        <v>41029</v>
      </c>
      <c r="B83">
        <v>26.789719999999999</v>
      </c>
      <c r="C83">
        <f t="shared" si="3"/>
        <v>1.1286066194396785E-3</v>
      </c>
    </row>
    <row r="84" spans="1:3" x14ac:dyDescent="0.35">
      <c r="A84" s="1">
        <v>41030</v>
      </c>
      <c r="B84">
        <v>26.863104</v>
      </c>
      <c r="C84">
        <f t="shared" si="3"/>
        <v>2.7355147517038421E-3</v>
      </c>
    </row>
    <row r="85" spans="1:3" x14ac:dyDescent="0.35">
      <c r="A85" s="1">
        <v>41031</v>
      </c>
      <c r="B85">
        <v>27.044407</v>
      </c>
      <c r="C85">
        <f t="shared" si="3"/>
        <v>6.7264720715367486E-3</v>
      </c>
    </row>
    <row r="86" spans="1:3" x14ac:dyDescent="0.35">
      <c r="A86" s="1">
        <v>41032</v>
      </c>
      <c r="B86">
        <v>27.217078000000001</v>
      </c>
      <c r="C86">
        <f t="shared" si="3"/>
        <v>6.3644252585147434E-3</v>
      </c>
    </row>
    <row r="87" spans="1:3" x14ac:dyDescent="0.35">
      <c r="A87" s="1">
        <v>41033</v>
      </c>
      <c r="B87">
        <v>26.940805999999998</v>
      </c>
      <c r="C87">
        <f t="shared" si="3"/>
        <v>-1.0202555050867449E-2</v>
      </c>
    </row>
    <row r="88" spans="1:3" x14ac:dyDescent="0.35">
      <c r="A88" s="1">
        <v>41036</v>
      </c>
      <c r="B88">
        <v>26.983972999999999</v>
      </c>
      <c r="C88">
        <f t="shared" si="3"/>
        <v>1.6010082941858874E-3</v>
      </c>
    </row>
    <row r="89" spans="1:3" x14ac:dyDescent="0.35">
      <c r="A89" s="1">
        <v>41037</v>
      </c>
      <c r="B89">
        <v>27.022824</v>
      </c>
      <c r="C89">
        <f t="shared" si="3"/>
        <v>1.4387450787632814E-3</v>
      </c>
    </row>
    <row r="90" spans="1:3" x14ac:dyDescent="0.35">
      <c r="A90" s="1">
        <v>41038</v>
      </c>
      <c r="B90">
        <v>26.431429999999999</v>
      </c>
      <c r="C90">
        <f t="shared" si="3"/>
        <v>-2.2128009908598988E-2</v>
      </c>
    </row>
    <row r="91" spans="1:3" x14ac:dyDescent="0.35">
      <c r="A91" s="1">
        <v>41039</v>
      </c>
      <c r="B91">
        <v>26.858787</v>
      </c>
      <c r="C91">
        <f t="shared" si="3"/>
        <v>1.6039197649923113E-2</v>
      </c>
    </row>
    <row r="92" spans="1:3" x14ac:dyDescent="0.35">
      <c r="A92" s="1">
        <v>41040</v>
      </c>
      <c r="B92">
        <v>26.781085999999998</v>
      </c>
      <c r="C92">
        <f t="shared" si="3"/>
        <v>-2.8971378939696983E-3</v>
      </c>
    </row>
    <row r="93" spans="1:3" x14ac:dyDescent="0.35">
      <c r="A93" s="1">
        <v>41043</v>
      </c>
      <c r="B93">
        <v>26.625684</v>
      </c>
      <c r="C93">
        <f t="shared" si="3"/>
        <v>-5.8195782515739099E-3</v>
      </c>
    </row>
    <row r="94" spans="1:3" x14ac:dyDescent="0.35">
      <c r="A94" s="1">
        <v>41044</v>
      </c>
      <c r="B94">
        <v>26.716335000000001</v>
      </c>
      <c r="C94">
        <f t="shared" si="3"/>
        <v>3.3988622466157334E-3</v>
      </c>
    </row>
    <row r="95" spans="1:3" x14ac:dyDescent="0.35">
      <c r="A95" s="1">
        <v>41045</v>
      </c>
      <c r="B95">
        <v>27.001239999999999</v>
      </c>
      <c r="C95">
        <f t="shared" si="3"/>
        <v>1.0607614788627883E-2</v>
      </c>
    </row>
    <row r="96" spans="1:3" x14ac:dyDescent="0.35">
      <c r="A96" s="1">
        <v>41046</v>
      </c>
      <c r="B96">
        <v>26.863104</v>
      </c>
      <c r="C96">
        <f t="shared" si="3"/>
        <v>-5.1290442831572504E-3</v>
      </c>
    </row>
    <row r="97" spans="1:3" x14ac:dyDescent="0.35">
      <c r="A97" s="1">
        <v>41047</v>
      </c>
      <c r="B97">
        <v>26.578199000000001</v>
      </c>
      <c r="C97">
        <f t="shared" si="3"/>
        <v>-1.0662453315658666E-2</v>
      </c>
    </row>
    <row r="98" spans="1:3" x14ac:dyDescent="0.35">
      <c r="A98" s="1">
        <v>41050</v>
      </c>
      <c r="B98">
        <v>26.681801</v>
      </c>
      <c r="C98">
        <f t="shared" si="3"/>
        <v>3.8904292403974081E-3</v>
      </c>
    </row>
    <row r="99" spans="1:3" x14ac:dyDescent="0.35">
      <c r="A99" s="1">
        <v>41051</v>
      </c>
      <c r="B99">
        <v>26.759502000000001</v>
      </c>
      <c r="C99">
        <f t="shared" si="3"/>
        <v>2.9079027041178057E-3</v>
      </c>
    </row>
    <row r="100" spans="1:3" x14ac:dyDescent="0.35">
      <c r="A100" s="1">
        <v>41052</v>
      </c>
      <c r="B100">
        <v>26.491864</v>
      </c>
      <c r="C100">
        <f t="shared" si="3"/>
        <v>-1.0051958237080615E-2</v>
      </c>
    </row>
    <row r="101" spans="1:3" x14ac:dyDescent="0.35">
      <c r="A101" s="1">
        <v>41053</v>
      </c>
      <c r="B101">
        <v>26.945122000000001</v>
      </c>
      <c r="C101">
        <f t="shared" si="3"/>
        <v>1.6964612132595373E-2</v>
      </c>
    </row>
    <row r="102" spans="1:3" x14ac:dyDescent="0.35">
      <c r="A102" s="1">
        <v>41054</v>
      </c>
      <c r="B102">
        <v>26.871737</v>
      </c>
      <c r="C102">
        <f t="shared" si="3"/>
        <v>-2.7272139938381789E-3</v>
      </c>
    </row>
    <row r="103" spans="1:3" x14ac:dyDescent="0.35">
      <c r="A103" s="1">
        <v>41058</v>
      </c>
      <c r="B103">
        <v>26.824252999999999</v>
      </c>
      <c r="C103">
        <f t="shared" si="3"/>
        <v>-1.7686241515473093E-3</v>
      </c>
    </row>
    <row r="104" spans="1:3" x14ac:dyDescent="0.35">
      <c r="A104" s="1">
        <v>41059</v>
      </c>
      <c r="B104">
        <v>26.673165999999998</v>
      </c>
      <c r="C104">
        <f t="shared" si="3"/>
        <v>-5.6483996618614564E-3</v>
      </c>
    </row>
    <row r="105" spans="1:3" x14ac:dyDescent="0.35">
      <c r="A105" s="1">
        <v>41060</v>
      </c>
      <c r="B105">
        <v>26.673165999999998</v>
      </c>
      <c r="C105">
        <f t="shared" si="3"/>
        <v>0</v>
      </c>
    </row>
    <row r="106" spans="1:3" x14ac:dyDescent="0.35">
      <c r="A106" s="1">
        <v>41061</v>
      </c>
      <c r="B106">
        <v>26.124941</v>
      </c>
      <c r="C106">
        <f t="shared" si="3"/>
        <v>-2.0767589400439899E-2</v>
      </c>
    </row>
    <row r="107" spans="1:3" x14ac:dyDescent="0.35">
      <c r="A107" s="1">
        <v>41064</v>
      </c>
      <c r="B107">
        <v>25.995439000000001</v>
      </c>
      <c r="C107">
        <f t="shared" si="3"/>
        <v>-4.9693523530878799E-3</v>
      </c>
    </row>
    <row r="108" spans="1:3" x14ac:dyDescent="0.35">
      <c r="A108" s="1">
        <v>41065</v>
      </c>
      <c r="B108">
        <v>26.029972000000001</v>
      </c>
      <c r="C108">
        <f t="shared" si="3"/>
        <v>1.3275437678586708E-3</v>
      </c>
    </row>
    <row r="109" spans="1:3" x14ac:dyDescent="0.35">
      <c r="A109" s="1">
        <v>41066</v>
      </c>
      <c r="B109">
        <v>26.349411</v>
      </c>
      <c r="C109">
        <f t="shared" si="3"/>
        <v>1.2197278472374057E-2</v>
      </c>
    </row>
    <row r="110" spans="1:3" x14ac:dyDescent="0.35">
      <c r="A110" s="1">
        <v>41067</v>
      </c>
      <c r="B110">
        <v>26.418479000000001</v>
      </c>
      <c r="C110">
        <f t="shared" si="3"/>
        <v>2.6178056178878467E-3</v>
      </c>
    </row>
    <row r="111" spans="1:3" x14ac:dyDescent="0.35">
      <c r="A111" s="1">
        <v>41068</v>
      </c>
      <c r="B111">
        <v>26.712016999999999</v>
      </c>
      <c r="C111">
        <f t="shared" si="3"/>
        <v>1.1049811644988188E-2</v>
      </c>
    </row>
    <row r="112" spans="1:3" x14ac:dyDescent="0.35">
      <c r="A112" s="1">
        <v>41071</v>
      </c>
      <c r="B112">
        <v>26.552299000000001</v>
      </c>
      <c r="C112">
        <f t="shared" si="3"/>
        <v>-5.9972037830057796E-3</v>
      </c>
    </row>
    <row r="113" spans="1:3" x14ac:dyDescent="0.35">
      <c r="A113" s="1">
        <v>41072</v>
      </c>
      <c r="B113">
        <v>26.746552999999999</v>
      </c>
      <c r="C113">
        <f t="shared" si="3"/>
        <v>7.2892699495581241E-3</v>
      </c>
    </row>
    <row r="114" spans="1:3" x14ac:dyDescent="0.35">
      <c r="A114" s="1">
        <v>41073</v>
      </c>
      <c r="B114">
        <v>26.552299000000001</v>
      </c>
      <c r="C114">
        <f t="shared" si="3"/>
        <v>-7.2892699495580426E-3</v>
      </c>
    </row>
    <row r="115" spans="1:3" x14ac:dyDescent="0.35">
      <c r="A115" s="1">
        <v>41074</v>
      </c>
      <c r="B115">
        <v>26.824252999999999</v>
      </c>
      <c r="C115">
        <f t="shared" si="3"/>
        <v>1.0190105695286224E-2</v>
      </c>
    </row>
    <row r="116" spans="1:3" x14ac:dyDescent="0.35">
      <c r="A116" s="1">
        <v>41075</v>
      </c>
      <c r="B116">
        <v>26.979655000000001</v>
      </c>
      <c r="C116">
        <f t="shared" si="3"/>
        <v>5.776622476517025E-3</v>
      </c>
    </row>
    <row r="117" spans="1:3" x14ac:dyDescent="0.35">
      <c r="A117" s="1">
        <v>41078</v>
      </c>
      <c r="B117">
        <v>27.065991</v>
      </c>
      <c r="C117">
        <f t="shared" si="3"/>
        <v>3.1949316857155254E-3</v>
      </c>
    </row>
    <row r="118" spans="1:3" x14ac:dyDescent="0.35">
      <c r="A118" s="1">
        <v>41079</v>
      </c>
      <c r="B118">
        <v>27.139375000000001</v>
      </c>
      <c r="C118">
        <f t="shared" si="3"/>
        <v>2.707630267937106E-3</v>
      </c>
    </row>
    <row r="119" spans="1:3" x14ac:dyDescent="0.35">
      <c r="A119" s="1">
        <v>41080</v>
      </c>
      <c r="B119">
        <v>27.117791</v>
      </c>
      <c r="C119">
        <f t="shared" si="3"/>
        <v>-7.9561844931502214E-4</v>
      </c>
    </row>
    <row r="120" spans="1:3" x14ac:dyDescent="0.35">
      <c r="A120" s="1">
        <v>41081</v>
      </c>
      <c r="B120">
        <v>26.867422000000001</v>
      </c>
      <c r="C120">
        <f t="shared" si="3"/>
        <v>-9.2755323591769238E-3</v>
      </c>
    </row>
    <row r="121" spans="1:3" x14ac:dyDescent="0.35">
      <c r="A121" s="1">
        <v>41082</v>
      </c>
      <c r="B121">
        <v>26.901955000000001</v>
      </c>
      <c r="C121">
        <f t="shared" si="3"/>
        <v>1.2844859537059212E-3</v>
      </c>
    </row>
    <row r="122" spans="1:3" x14ac:dyDescent="0.35">
      <c r="A122" s="1">
        <v>41085</v>
      </c>
      <c r="B122">
        <v>26.815619999999999</v>
      </c>
      <c r="C122">
        <f t="shared" si="3"/>
        <v>-3.2144069920278209E-3</v>
      </c>
    </row>
    <row r="123" spans="1:3" x14ac:dyDescent="0.35">
      <c r="A123" s="1">
        <v>41086</v>
      </c>
      <c r="B123">
        <v>26.914904</v>
      </c>
      <c r="C123">
        <f t="shared" si="3"/>
        <v>3.6956316673620974E-3</v>
      </c>
    </row>
    <row r="124" spans="1:3" x14ac:dyDescent="0.35">
      <c r="A124" s="1">
        <v>41087</v>
      </c>
      <c r="B124">
        <v>27.139375000000001</v>
      </c>
      <c r="C124">
        <f t="shared" si="3"/>
        <v>8.3054401794515932E-3</v>
      </c>
    </row>
    <row r="125" spans="1:3" x14ac:dyDescent="0.35">
      <c r="A125" s="1">
        <v>41088</v>
      </c>
      <c r="B125">
        <v>27.156642000000002</v>
      </c>
      <c r="C125">
        <f t="shared" si="3"/>
        <v>6.3603194253067364E-4</v>
      </c>
    </row>
    <row r="126" spans="1:3" x14ac:dyDescent="0.35">
      <c r="A126" s="1">
        <v>41089</v>
      </c>
      <c r="B126">
        <v>27.830055999999999</v>
      </c>
      <c r="C126">
        <f t="shared" si="3"/>
        <v>2.4494930408585986E-2</v>
      </c>
    </row>
    <row r="127" spans="1:3" x14ac:dyDescent="0.35">
      <c r="A127" s="1">
        <v>41092</v>
      </c>
      <c r="B127">
        <v>27.899122999999999</v>
      </c>
      <c r="C127">
        <f t="shared" si="3"/>
        <v>2.4786668887078782E-3</v>
      </c>
    </row>
    <row r="128" spans="1:3" x14ac:dyDescent="0.35">
      <c r="A128" s="1">
        <v>41093</v>
      </c>
      <c r="B128">
        <v>27.985458000000001</v>
      </c>
      <c r="C128">
        <f t="shared" si="3"/>
        <v>3.0897634781971387E-3</v>
      </c>
    </row>
    <row r="129" spans="1:3" x14ac:dyDescent="0.35">
      <c r="A129" s="1">
        <v>41095</v>
      </c>
      <c r="B129">
        <v>27.950925000000002</v>
      </c>
      <c r="C129">
        <f t="shared" si="3"/>
        <v>-1.2347242540604129E-3</v>
      </c>
    </row>
    <row r="130" spans="1:3" x14ac:dyDescent="0.35">
      <c r="A130" s="1">
        <v>41096</v>
      </c>
      <c r="B130">
        <v>27.950925000000002</v>
      </c>
      <c r="C130">
        <f t="shared" si="3"/>
        <v>0</v>
      </c>
    </row>
    <row r="131" spans="1:3" x14ac:dyDescent="0.35">
      <c r="A131" s="1">
        <v>41099</v>
      </c>
      <c r="B131">
        <v>28.322163</v>
      </c>
      <c r="C131">
        <f t="shared" si="3"/>
        <v>1.319434916192779E-2</v>
      </c>
    </row>
    <row r="132" spans="1:3" x14ac:dyDescent="0.35">
      <c r="A132" s="1">
        <v>41100</v>
      </c>
      <c r="B132">
        <v>28.348064999999998</v>
      </c>
      <c r="C132">
        <f t="shared" ref="C132:C195" si="4">LN(B132/B131)</f>
        <v>9.1413084851955722E-4</v>
      </c>
    </row>
    <row r="133" spans="1:3" x14ac:dyDescent="0.35">
      <c r="A133" s="1">
        <v>41101</v>
      </c>
      <c r="B133">
        <v>28.356767999999999</v>
      </c>
      <c r="C133">
        <f t="shared" si="4"/>
        <v>3.0695796488231761E-4</v>
      </c>
    </row>
    <row r="134" spans="1:3" x14ac:dyDescent="0.35">
      <c r="A134" s="1">
        <v>41102</v>
      </c>
      <c r="B134">
        <v>28.335016</v>
      </c>
      <c r="C134">
        <f t="shared" si="4"/>
        <v>-7.6737754689188201E-4</v>
      </c>
    </row>
    <row r="135" spans="1:3" x14ac:dyDescent="0.35">
      <c r="A135" s="1">
        <v>41103</v>
      </c>
      <c r="B135">
        <v>28.474233000000002</v>
      </c>
      <c r="C135">
        <f t="shared" si="4"/>
        <v>4.9012187676864272E-3</v>
      </c>
    </row>
    <row r="136" spans="1:3" x14ac:dyDescent="0.35">
      <c r="A136" s="1">
        <v>41106</v>
      </c>
      <c r="B136">
        <v>28.487283999999999</v>
      </c>
      <c r="C136">
        <f t="shared" si="4"/>
        <v>4.5823920835438386E-4</v>
      </c>
    </row>
    <row r="137" spans="1:3" x14ac:dyDescent="0.35">
      <c r="A137" s="1">
        <v>41107</v>
      </c>
      <c r="B137">
        <v>28.913637000000001</v>
      </c>
      <c r="C137">
        <f t="shared" si="4"/>
        <v>1.4855540065430299E-2</v>
      </c>
    </row>
    <row r="138" spans="1:3" x14ac:dyDescent="0.35">
      <c r="A138" s="1">
        <v>41108</v>
      </c>
      <c r="B138">
        <v>28.683059</v>
      </c>
      <c r="C138">
        <f t="shared" si="4"/>
        <v>-8.006682598715625E-3</v>
      </c>
    </row>
    <row r="139" spans="1:3" x14ac:dyDescent="0.35">
      <c r="A139" s="1">
        <v>41109</v>
      </c>
      <c r="B139">
        <v>28.626501999999999</v>
      </c>
      <c r="C139">
        <f t="shared" si="4"/>
        <v>-1.9737376233078387E-3</v>
      </c>
    </row>
    <row r="140" spans="1:3" x14ac:dyDescent="0.35">
      <c r="A140" s="1">
        <v>41110</v>
      </c>
      <c r="B140">
        <v>28.304562000000001</v>
      </c>
      <c r="C140">
        <f t="shared" si="4"/>
        <v>-1.1309939042469273E-2</v>
      </c>
    </row>
    <row r="141" spans="1:3" x14ac:dyDescent="0.35">
      <c r="A141" s="1">
        <v>41113</v>
      </c>
      <c r="B141">
        <v>28.121839999999999</v>
      </c>
      <c r="C141">
        <f t="shared" si="4"/>
        <v>-6.476494414397441E-3</v>
      </c>
    </row>
    <row r="142" spans="1:3" x14ac:dyDescent="0.35">
      <c r="A142" s="1">
        <v>41114</v>
      </c>
      <c r="B142">
        <v>27.817302000000002</v>
      </c>
      <c r="C142">
        <f t="shared" si="4"/>
        <v>-1.0888297453798835E-2</v>
      </c>
    </row>
    <row r="143" spans="1:3" x14ac:dyDescent="0.35">
      <c r="A143" s="1">
        <v>41115</v>
      </c>
      <c r="B143">
        <v>27.895612</v>
      </c>
      <c r="C143">
        <f t="shared" si="4"/>
        <v>2.811199269620594E-3</v>
      </c>
    </row>
    <row r="144" spans="1:3" x14ac:dyDescent="0.35">
      <c r="A144" s="1">
        <v>41116</v>
      </c>
      <c r="B144">
        <v>28.126190000000001</v>
      </c>
      <c r="C144">
        <f t="shared" si="4"/>
        <v>8.2317702681135255E-3</v>
      </c>
    </row>
    <row r="145" spans="1:3" x14ac:dyDescent="0.35">
      <c r="A145" s="1">
        <v>41117</v>
      </c>
      <c r="B145">
        <v>28.883182999999999</v>
      </c>
      <c r="C145">
        <f t="shared" si="4"/>
        <v>2.6558351892268638E-2</v>
      </c>
    </row>
    <row r="146" spans="1:3" x14ac:dyDescent="0.35">
      <c r="A146" s="1">
        <v>41120</v>
      </c>
      <c r="B146">
        <v>28.974544000000002</v>
      </c>
      <c r="C146">
        <f t="shared" si="4"/>
        <v>3.1581287641843443E-3</v>
      </c>
    </row>
    <row r="147" spans="1:3" x14ac:dyDescent="0.35">
      <c r="A147" s="1">
        <v>41121</v>
      </c>
      <c r="B147">
        <v>28.848379000000001</v>
      </c>
      <c r="C147">
        <f t="shared" si="4"/>
        <v>-4.3638471965516635E-3</v>
      </c>
    </row>
    <row r="148" spans="1:3" x14ac:dyDescent="0.35">
      <c r="A148" s="1">
        <v>41122</v>
      </c>
      <c r="B148">
        <v>28.757017999999999</v>
      </c>
      <c r="C148">
        <f t="shared" si="4"/>
        <v>-3.1719623979401257E-3</v>
      </c>
    </row>
    <row r="149" spans="1:3" x14ac:dyDescent="0.35">
      <c r="A149" s="1">
        <v>41123</v>
      </c>
      <c r="B149">
        <v>28.861429999999999</v>
      </c>
      <c r="C149">
        <f t="shared" si="4"/>
        <v>3.6242598651690786E-3</v>
      </c>
    </row>
    <row r="150" spans="1:3" x14ac:dyDescent="0.35">
      <c r="A150" s="1">
        <v>41124</v>
      </c>
      <c r="B150">
        <v>28.970193999999999</v>
      </c>
      <c r="C150">
        <f t="shared" si="4"/>
        <v>3.7614066737726879E-3</v>
      </c>
    </row>
    <row r="151" spans="1:3" x14ac:dyDescent="0.35">
      <c r="A151" s="1">
        <v>41127</v>
      </c>
      <c r="B151">
        <v>28.874482</v>
      </c>
      <c r="C151">
        <f t="shared" si="4"/>
        <v>-3.3092790544033807E-3</v>
      </c>
    </row>
    <row r="152" spans="1:3" x14ac:dyDescent="0.35">
      <c r="A152" s="1">
        <v>41128</v>
      </c>
      <c r="B152">
        <v>28.726564</v>
      </c>
      <c r="C152">
        <f t="shared" si="4"/>
        <v>-5.1359596889711204E-3</v>
      </c>
    </row>
    <row r="153" spans="1:3" x14ac:dyDescent="0.35">
      <c r="A153" s="1">
        <v>41129</v>
      </c>
      <c r="B153">
        <v>28.670006999999998</v>
      </c>
      <c r="C153">
        <f t="shared" si="4"/>
        <v>-1.9707455452295857E-3</v>
      </c>
    </row>
    <row r="154" spans="1:3" x14ac:dyDescent="0.35">
      <c r="A154" s="1">
        <v>41130</v>
      </c>
      <c r="B154">
        <v>28.591697</v>
      </c>
      <c r="C154">
        <f t="shared" si="4"/>
        <v>-2.7351630618787123E-3</v>
      </c>
    </row>
    <row r="155" spans="1:3" x14ac:dyDescent="0.35">
      <c r="A155" s="1">
        <v>41131</v>
      </c>
      <c r="B155">
        <v>28.761368000000001</v>
      </c>
      <c r="C155">
        <f t="shared" si="4"/>
        <v>5.9167367945684116E-3</v>
      </c>
    </row>
    <row r="156" spans="1:3" x14ac:dyDescent="0.35">
      <c r="A156" s="1">
        <v>41134</v>
      </c>
      <c r="B156">
        <v>28.709161999999999</v>
      </c>
      <c r="C156">
        <f t="shared" si="4"/>
        <v>-1.81679251469754E-3</v>
      </c>
    </row>
    <row r="157" spans="1:3" x14ac:dyDescent="0.35">
      <c r="A157" s="1">
        <v>41135</v>
      </c>
      <c r="B157">
        <v>28.787471</v>
      </c>
      <c r="C157">
        <f t="shared" si="4"/>
        <v>2.7239524937231565E-3</v>
      </c>
    </row>
    <row r="158" spans="1:3" x14ac:dyDescent="0.35">
      <c r="A158" s="1">
        <v>41136</v>
      </c>
      <c r="B158">
        <v>28.896235000000001</v>
      </c>
      <c r="C158">
        <f t="shared" si="4"/>
        <v>3.7710520503958498E-3</v>
      </c>
    </row>
    <row r="159" spans="1:3" x14ac:dyDescent="0.35">
      <c r="A159" s="1">
        <v>41137</v>
      </c>
      <c r="B159">
        <v>28.900585</v>
      </c>
      <c r="C159">
        <f t="shared" si="4"/>
        <v>1.5052731303263577E-4</v>
      </c>
    </row>
    <row r="160" spans="1:3" x14ac:dyDescent="0.35">
      <c r="A160" s="1">
        <v>41138</v>
      </c>
      <c r="B160">
        <v>28.678708</v>
      </c>
      <c r="C160">
        <f t="shared" si="4"/>
        <v>-7.7068712258620518E-3</v>
      </c>
    </row>
    <row r="161" spans="1:3" x14ac:dyDescent="0.35">
      <c r="A161" s="1">
        <v>41141</v>
      </c>
      <c r="B161">
        <v>28.596048</v>
      </c>
      <c r="C161">
        <f t="shared" si="4"/>
        <v>-2.8864394425484113E-3</v>
      </c>
    </row>
    <row r="162" spans="1:3" x14ac:dyDescent="0.35">
      <c r="A162" s="1">
        <v>41142</v>
      </c>
      <c r="B162">
        <v>28.408975000000002</v>
      </c>
      <c r="C162">
        <f t="shared" si="4"/>
        <v>-6.5634100898755683E-3</v>
      </c>
    </row>
    <row r="163" spans="1:3" x14ac:dyDescent="0.35">
      <c r="A163" s="1">
        <v>41143</v>
      </c>
      <c r="B163">
        <v>28.513387999999999</v>
      </c>
      <c r="C163">
        <f t="shared" si="4"/>
        <v>3.6686149907569428E-3</v>
      </c>
    </row>
    <row r="164" spans="1:3" x14ac:dyDescent="0.35">
      <c r="A164" s="1">
        <v>41144</v>
      </c>
      <c r="B164">
        <v>28.422025999999999</v>
      </c>
      <c r="C164">
        <f t="shared" si="4"/>
        <v>-3.209323406946166E-3</v>
      </c>
    </row>
    <row r="165" spans="1:3" x14ac:dyDescent="0.35">
      <c r="A165" s="1">
        <v>41145</v>
      </c>
      <c r="B165">
        <v>28.643903999999999</v>
      </c>
      <c r="C165">
        <f t="shared" si="4"/>
        <v>7.7762376982812723E-3</v>
      </c>
    </row>
    <row r="166" spans="1:3" x14ac:dyDescent="0.35">
      <c r="A166" s="1">
        <v>41148</v>
      </c>
      <c r="B166">
        <v>28.591697</v>
      </c>
      <c r="C166">
        <f t="shared" si="4"/>
        <v>-1.8242846608285846E-3</v>
      </c>
    </row>
    <row r="167" spans="1:3" x14ac:dyDescent="0.35">
      <c r="A167" s="1">
        <v>41149</v>
      </c>
      <c r="B167">
        <v>28.596048</v>
      </c>
      <c r="C167">
        <f t="shared" si="4"/>
        <v>1.5216546861200963E-4</v>
      </c>
    </row>
    <row r="168" spans="1:3" x14ac:dyDescent="0.35">
      <c r="A168" s="1">
        <v>41150</v>
      </c>
      <c r="B168">
        <v>28.543841</v>
      </c>
      <c r="C168">
        <f t="shared" si="4"/>
        <v>-1.8273404250872241E-3</v>
      </c>
    </row>
    <row r="169" spans="1:3" x14ac:dyDescent="0.35">
      <c r="A169" s="1">
        <v>41151</v>
      </c>
      <c r="B169">
        <v>28.452480000000001</v>
      </c>
      <c r="C169">
        <f t="shared" si="4"/>
        <v>-3.2058587868191383E-3</v>
      </c>
    </row>
    <row r="170" spans="1:3" x14ac:dyDescent="0.35">
      <c r="A170" s="1">
        <v>41152</v>
      </c>
      <c r="B170">
        <v>28.513387999999999</v>
      </c>
      <c r="C170">
        <f t="shared" si="4"/>
        <v>2.1384041127877652E-3</v>
      </c>
    </row>
    <row r="171" spans="1:3" x14ac:dyDescent="0.35">
      <c r="A171" s="1">
        <v>41156</v>
      </c>
      <c r="B171">
        <v>28.478583</v>
      </c>
      <c r="C171">
        <f t="shared" si="4"/>
        <v>-1.2214002680094856E-3</v>
      </c>
    </row>
    <row r="172" spans="1:3" x14ac:dyDescent="0.35">
      <c r="A172" s="1">
        <v>41157</v>
      </c>
      <c r="B172">
        <v>28.604749000000002</v>
      </c>
      <c r="C172">
        <f t="shared" si="4"/>
        <v>4.4204218997448176E-3</v>
      </c>
    </row>
    <row r="173" spans="1:3" x14ac:dyDescent="0.35">
      <c r="A173" s="1">
        <v>41158</v>
      </c>
      <c r="B173">
        <v>29.113759999999999</v>
      </c>
      <c r="C173">
        <f t="shared" si="4"/>
        <v>1.7638161659480699E-2</v>
      </c>
    </row>
    <row r="174" spans="1:3" x14ac:dyDescent="0.35">
      <c r="A174" s="1">
        <v>41159</v>
      </c>
      <c r="B174">
        <v>29.013698999999999</v>
      </c>
      <c r="C174">
        <f t="shared" si="4"/>
        <v>-3.44281689089951E-3</v>
      </c>
    </row>
    <row r="175" spans="1:3" x14ac:dyDescent="0.35">
      <c r="A175" s="1">
        <v>41162</v>
      </c>
      <c r="B175">
        <v>29.231225999999999</v>
      </c>
      <c r="C175">
        <f t="shared" si="4"/>
        <v>7.4694236917587078E-3</v>
      </c>
    </row>
    <row r="176" spans="1:3" x14ac:dyDescent="0.35">
      <c r="A176" s="1">
        <v>41163</v>
      </c>
      <c r="B176">
        <v>29.292134000000001</v>
      </c>
      <c r="C176">
        <f t="shared" si="4"/>
        <v>2.0814943636499167E-3</v>
      </c>
    </row>
    <row r="177" spans="1:3" x14ac:dyDescent="0.35">
      <c r="A177" s="1">
        <v>41164</v>
      </c>
      <c r="B177">
        <v>29.514011</v>
      </c>
      <c r="C177">
        <f t="shared" si="4"/>
        <v>7.5460839294230067E-3</v>
      </c>
    </row>
    <row r="178" spans="1:3" x14ac:dyDescent="0.35">
      <c r="A178" s="1">
        <v>41165</v>
      </c>
      <c r="B178">
        <v>30.136134999999999</v>
      </c>
      <c r="C178">
        <f t="shared" si="4"/>
        <v>2.0859850326101291E-2</v>
      </c>
    </row>
    <row r="179" spans="1:3" x14ac:dyDescent="0.35">
      <c r="A179" s="1">
        <v>41166</v>
      </c>
      <c r="B179">
        <v>29.701084000000002</v>
      </c>
      <c r="C179">
        <f t="shared" si="4"/>
        <v>-1.4541406612663772E-2</v>
      </c>
    </row>
    <row r="180" spans="1:3" x14ac:dyDescent="0.35">
      <c r="A180" s="1">
        <v>41169</v>
      </c>
      <c r="B180">
        <v>30.070879000000001</v>
      </c>
      <c r="C180">
        <f t="shared" si="4"/>
        <v>1.2373684906576558E-2</v>
      </c>
    </row>
    <row r="181" spans="1:3" x14ac:dyDescent="0.35">
      <c r="A181" s="1">
        <v>41170</v>
      </c>
      <c r="B181">
        <v>29.979517999999999</v>
      </c>
      <c r="C181">
        <f t="shared" si="4"/>
        <v>-3.0428132053956143E-3</v>
      </c>
    </row>
    <row r="182" spans="1:3" x14ac:dyDescent="0.35">
      <c r="A182" s="1">
        <v>41171</v>
      </c>
      <c r="B182">
        <v>30.170942</v>
      </c>
      <c r="C182">
        <f t="shared" si="4"/>
        <v>6.3648605925282348E-3</v>
      </c>
    </row>
    <row r="183" spans="1:3" x14ac:dyDescent="0.35">
      <c r="A183" s="1">
        <v>41172</v>
      </c>
      <c r="B183">
        <v>30.392818999999999</v>
      </c>
      <c r="C183">
        <f t="shared" si="4"/>
        <v>7.3270876504440991E-3</v>
      </c>
    </row>
    <row r="184" spans="1:3" x14ac:dyDescent="0.35">
      <c r="A184" s="1">
        <v>41173</v>
      </c>
      <c r="B184">
        <v>30.288404</v>
      </c>
      <c r="C184">
        <f t="shared" si="4"/>
        <v>-3.441430409296121E-3</v>
      </c>
    </row>
    <row r="185" spans="1:3" x14ac:dyDescent="0.35">
      <c r="A185" s="1">
        <v>41176</v>
      </c>
      <c r="B185">
        <v>30.284053</v>
      </c>
      <c r="C185">
        <f t="shared" si="4"/>
        <v>-1.4366265537103052E-4</v>
      </c>
    </row>
    <row r="186" spans="1:3" x14ac:dyDescent="0.35">
      <c r="A186" s="1">
        <v>41177</v>
      </c>
      <c r="B186">
        <v>30.266651</v>
      </c>
      <c r="C186">
        <f t="shared" si="4"/>
        <v>-5.7479102073238321E-4</v>
      </c>
    </row>
    <row r="187" spans="1:3" x14ac:dyDescent="0.35">
      <c r="A187" s="1">
        <v>41178</v>
      </c>
      <c r="B187">
        <v>30.101330999999998</v>
      </c>
      <c r="C187">
        <f t="shared" si="4"/>
        <v>-5.4770892715686617E-3</v>
      </c>
    </row>
    <row r="188" spans="1:3" x14ac:dyDescent="0.35">
      <c r="A188" s="1">
        <v>41179</v>
      </c>
      <c r="B188">
        <v>30.157888</v>
      </c>
      <c r="C188">
        <f t="shared" si="4"/>
        <v>1.8771241162949363E-3</v>
      </c>
    </row>
    <row r="189" spans="1:3" x14ac:dyDescent="0.35">
      <c r="A189" s="1">
        <v>41180</v>
      </c>
      <c r="B189">
        <v>29.827248999999998</v>
      </c>
      <c r="C189">
        <f t="shared" si="4"/>
        <v>-1.1024142483395919E-2</v>
      </c>
    </row>
    <row r="190" spans="1:3" x14ac:dyDescent="0.35">
      <c r="A190" s="1">
        <v>41183</v>
      </c>
      <c r="B190">
        <v>30.053477000000001</v>
      </c>
      <c r="C190">
        <f t="shared" si="4"/>
        <v>7.5559897632132798E-3</v>
      </c>
    </row>
    <row r="191" spans="1:3" x14ac:dyDescent="0.35">
      <c r="A191" s="1">
        <v>41184</v>
      </c>
      <c r="B191">
        <v>29.818546000000001</v>
      </c>
      <c r="C191">
        <f t="shared" si="4"/>
        <v>-7.8478125165779879E-3</v>
      </c>
    </row>
    <row r="192" spans="1:3" x14ac:dyDescent="0.35">
      <c r="A192" s="1">
        <v>41185</v>
      </c>
      <c r="B192">
        <v>30.379764999999999</v>
      </c>
      <c r="C192">
        <f t="shared" si="4"/>
        <v>1.8646212859679139E-2</v>
      </c>
    </row>
    <row r="193" spans="1:3" x14ac:dyDescent="0.35">
      <c r="A193" s="1">
        <v>41186</v>
      </c>
      <c r="B193">
        <v>30.793066</v>
      </c>
      <c r="C193">
        <f t="shared" si="4"/>
        <v>1.351277297836216E-2</v>
      </c>
    </row>
    <row r="194" spans="1:3" x14ac:dyDescent="0.35">
      <c r="A194" s="1">
        <v>41187</v>
      </c>
      <c r="B194">
        <v>31.154160999999998</v>
      </c>
      <c r="C194">
        <f t="shared" si="4"/>
        <v>1.1658281002909316E-2</v>
      </c>
    </row>
    <row r="195" spans="1:3" x14ac:dyDescent="0.35">
      <c r="A195" s="1">
        <v>41190</v>
      </c>
      <c r="B195">
        <v>31.027996999999999</v>
      </c>
      <c r="C195">
        <f t="shared" si="4"/>
        <v>-4.0578898250178963E-3</v>
      </c>
    </row>
    <row r="196" spans="1:3" x14ac:dyDescent="0.35">
      <c r="A196" s="1">
        <v>41191</v>
      </c>
      <c r="B196">
        <v>30.845271</v>
      </c>
      <c r="C196">
        <f t="shared" ref="C196:C259" si="5">LN(B196/B195)</f>
        <v>-5.9064774539425869E-3</v>
      </c>
    </row>
    <row r="197" spans="1:3" x14ac:dyDescent="0.35">
      <c r="A197" s="1">
        <v>41192</v>
      </c>
      <c r="B197">
        <v>30.614695999999999</v>
      </c>
      <c r="C197">
        <f t="shared" si="5"/>
        <v>-7.503293380184281E-3</v>
      </c>
    </row>
    <row r="198" spans="1:3" x14ac:dyDescent="0.35">
      <c r="A198" s="1">
        <v>41193</v>
      </c>
      <c r="B198">
        <v>30.421875</v>
      </c>
      <c r="C198">
        <f t="shared" si="5"/>
        <v>-6.318233095102337E-3</v>
      </c>
    </row>
    <row r="199" spans="1:3" x14ac:dyDescent="0.35">
      <c r="A199" s="1">
        <v>41194</v>
      </c>
      <c r="B199">
        <v>30.360522</v>
      </c>
      <c r="C199">
        <f t="shared" si="5"/>
        <v>-2.0187759570188517E-3</v>
      </c>
    </row>
    <row r="200" spans="1:3" x14ac:dyDescent="0.35">
      <c r="A200" s="1">
        <v>41197</v>
      </c>
      <c r="B200">
        <v>31.574418999999999</v>
      </c>
      <c r="C200">
        <f t="shared" si="5"/>
        <v>3.9204121378339493E-2</v>
      </c>
    </row>
    <row r="201" spans="1:3" x14ac:dyDescent="0.35">
      <c r="A201" s="1">
        <v>41198</v>
      </c>
      <c r="B201">
        <v>31.609476999999998</v>
      </c>
      <c r="C201">
        <f t="shared" si="5"/>
        <v>1.1097132597749349E-3</v>
      </c>
    </row>
    <row r="202" spans="1:3" x14ac:dyDescent="0.35">
      <c r="A202" s="1">
        <v>41199</v>
      </c>
      <c r="B202">
        <v>30.255348999999999</v>
      </c>
      <c r="C202">
        <f t="shared" si="5"/>
        <v>-4.3783985402445311E-2</v>
      </c>
    </row>
    <row r="203" spans="1:3" x14ac:dyDescent="0.35">
      <c r="A203" s="1">
        <v>41200</v>
      </c>
      <c r="B203">
        <v>29.203596999999998</v>
      </c>
      <c r="C203">
        <f t="shared" si="5"/>
        <v>-3.5381108672075938E-2</v>
      </c>
    </row>
    <row r="204" spans="1:3" x14ac:dyDescent="0.35">
      <c r="A204" s="1">
        <v>41201</v>
      </c>
      <c r="B204">
        <v>28.988865000000001</v>
      </c>
      <c r="C204">
        <f t="shared" si="5"/>
        <v>-7.3800958835034671E-3</v>
      </c>
    </row>
    <row r="205" spans="1:3" x14ac:dyDescent="0.35">
      <c r="A205" s="1">
        <v>41204</v>
      </c>
      <c r="B205">
        <v>28.839867000000002</v>
      </c>
      <c r="C205">
        <f t="shared" si="5"/>
        <v>-5.1530899799694524E-3</v>
      </c>
    </row>
    <row r="206" spans="1:3" x14ac:dyDescent="0.35">
      <c r="A206" s="1">
        <v>41205</v>
      </c>
      <c r="B206">
        <v>28.642664</v>
      </c>
      <c r="C206">
        <f t="shared" si="5"/>
        <v>-6.8613462291984197E-3</v>
      </c>
    </row>
    <row r="207" spans="1:3" x14ac:dyDescent="0.35">
      <c r="A207" s="1">
        <v>41206</v>
      </c>
      <c r="B207">
        <v>28.730309999999999</v>
      </c>
      <c r="C207">
        <f t="shared" si="5"/>
        <v>3.0553085214168681E-3</v>
      </c>
    </row>
    <row r="208" spans="1:3" x14ac:dyDescent="0.35">
      <c r="A208" s="1">
        <v>41207</v>
      </c>
      <c r="B208">
        <v>28.826719000000001</v>
      </c>
      <c r="C208">
        <f t="shared" si="5"/>
        <v>3.3500370620061057E-3</v>
      </c>
    </row>
    <row r="209" spans="1:3" x14ac:dyDescent="0.35">
      <c r="A209" s="1">
        <v>41208</v>
      </c>
      <c r="B209">
        <v>28.695250999999999</v>
      </c>
      <c r="C209">
        <f t="shared" si="5"/>
        <v>-4.5710614192880665E-3</v>
      </c>
    </row>
    <row r="210" spans="1:3" x14ac:dyDescent="0.35">
      <c r="A210" s="1">
        <v>41213</v>
      </c>
      <c r="B210">
        <v>28.704017</v>
      </c>
      <c r="C210">
        <f t="shared" si="5"/>
        <v>3.0543943759534241E-4</v>
      </c>
    </row>
    <row r="211" spans="1:3" x14ac:dyDescent="0.35">
      <c r="A211" s="1">
        <v>41214</v>
      </c>
      <c r="B211">
        <v>28.682105</v>
      </c>
      <c r="C211">
        <f t="shared" si="5"/>
        <v>-7.6366899526359312E-4</v>
      </c>
    </row>
    <row r="212" spans="1:3" x14ac:dyDescent="0.35">
      <c r="A212" s="1">
        <v>41215</v>
      </c>
      <c r="B212">
        <v>28.467372999999998</v>
      </c>
      <c r="C212">
        <f t="shared" si="5"/>
        <v>-7.5147846679418156E-3</v>
      </c>
    </row>
    <row r="213" spans="1:3" x14ac:dyDescent="0.35">
      <c r="A213" s="1">
        <v>41218</v>
      </c>
      <c r="B213">
        <v>28.502431000000001</v>
      </c>
      <c r="C213">
        <f t="shared" si="5"/>
        <v>1.2307574175745111E-3</v>
      </c>
    </row>
    <row r="214" spans="1:3" x14ac:dyDescent="0.35">
      <c r="A214" s="1">
        <v>41219</v>
      </c>
      <c r="B214">
        <v>28.406020000000002</v>
      </c>
      <c r="C214">
        <f t="shared" si="5"/>
        <v>-3.3882873472383746E-3</v>
      </c>
    </row>
    <row r="215" spans="1:3" x14ac:dyDescent="0.35">
      <c r="A215" s="1">
        <v>41220</v>
      </c>
      <c r="B215">
        <v>28.274550999999999</v>
      </c>
      <c r="C215">
        <f t="shared" si="5"/>
        <v>-4.63895241162403E-3</v>
      </c>
    </row>
    <row r="216" spans="1:3" x14ac:dyDescent="0.35">
      <c r="A216" s="1">
        <v>41221</v>
      </c>
      <c r="B216">
        <v>27.818794</v>
      </c>
      <c r="C216">
        <f t="shared" si="5"/>
        <v>-1.6250306675850357E-2</v>
      </c>
    </row>
    <row r="217" spans="1:3" x14ac:dyDescent="0.35">
      <c r="A217" s="1">
        <v>41222</v>
      </c>
      <c r="B217">
        <v>28.414784000000001</v>
      </c>
      <c r="C217">
        <f t="shared" si="5"/>
        <v>2.119773765351143E-2</v>
      </c>
    </row>
    <row r="218" spans="1:3" x14ac:dyDescent="0.35">
      <c r="A218" s="1">
        <v>41225</v>
      </c>
      <c r="B218">
        <v>28.427931999999998</v>
      </c>
      <c r="C218">
        <f t="shared" si="5"/>
        <v>4.6260985257923437E-4</v>
      </c>
    </row>
    <row r="219" spans="1:3" x14ac:dyDescent="0.35">
      <c r="A219" s="1">
        <v>41226</v>
      </c>
      <c r="B219">
        <v>28.344669</v>
      </c>
      <c r="C219">
        <f t="shared" si="5"/>
        <v>-2.9332127903647499E-3</v>
      </c>
    </row>
    <row r="220" spans="1:3" x14ac:dyDescent="0.35">
      <c r="A220" s="1">
        <v>41227</v>
      </c>
      <c r="B220">
        <v>27.932732999999999</v>
      </c>
      <c r="C220">
        <f t="shared" si="5"/>
        <v>-1.4639743221342684E-2</v>
      </c>
    </row>
    <row r="221" spans="1:3" x14ac:dyDescent="0.35">
      <c r="A221" s="1">
        <v>41228</v>
      </c>
      <c r="B221">
        <v>27.696089000000001</v>
      </c>
      <c r="C221">
        <f t="shared" si="5"/>
        <v>-8.5080150530829849E-3</v>
      </c>
    </row>
    <row r="222" spans="1:3" x14ac:dyDescent="0.35">
      <c r="A222" s="1">
        <v>41229</v>
      </c>
      <c r="B222">
        <v>27.555855999999999</v>
      </c>
      <c r="C222">
        <f t="shared" si="5"/>
        <v>-5.0761398939883169E-3</v>
      </c>
    </row>
    <row r="223" spans="1:3" x14ac:dyDescent="0.35">
      <c r="A223" s="1">
        <v>41232</v>
      </c>
      <c r="B223">
        <v>27.573384999999998</v>
      </c>
      <c r="C223">
        <f t="shared" si="5"/>
        <v>6.3592388622681572E-4</v>
      </c>
    </row>
    <row r="224" spans="1:3" x14ac:dyDescent="0.35">
      <c r="A224" s="1">
        <v>41233</v>
      </c>
      <c r="B224">
        <v>27.643501000000001</v>
      </c>
      <c r="C224">
        <f t="shared" si="5"/>
        <v>2.5396592515768606E-3</v>
      </c>
    </row>
    <row r="225" spans="1:3" x14ac:dyDescent="0.35">
      <c r="A225" s="1">
        <v>41234</v>
      </c>
      <c r="B225">
        <v>27.753059</v>
      </c>
      <c r="C225">
        <f t="shared" si="5"/>
        <v>3.9554132183980198E-3</v>
      </c>
    </row>
    <row r="226" spans="1:3" x14ac:dyDescent="0.35">
      <c r="A226" s="1">
        <v>41236</v>
      </c>
      <c r="B226">
        <v>28.252641000000001</v>
      </c>
      <c r="C226">
        <f t="shared" si="5"/>
        <v>1.7840871597171033E-2</v>
      </c>
    </row>
    <row r="227" spans="1:3" x14ac:dyDescent="0.35">
      <c r="A227" s="1">
        <v>41239</v>
      </c>
      <c r="B227">
        <v>28.204435</v>
      </c>
      <c r="C227">
        <f t="shared" si="5"/>
        <v>-1.70770486644001E-3</v>
      </c>
    </row>
    <row r="228" spans="1:3" x14ac:dyDescent="0.35">
      <c r="A228" s="1">
        <v>41240</v>
      </c>
      <c r="B228">
        <v>28.072966999999998</v>
      </c>
      <c r="C228">
        <f t="shared" si="5"/>
        <v>-4.6721502585009428E-3</v>
      </c>
    </row>
    <row r="229" spans="1:3" x14ac:dyDescent="0.35">
      <c r="A229" s="1">
        <v>41241</v>
      </c>
      <c r="B229">
        <v>28.296462999999999</v>
      </c>
      <c r="C229">
        <f t="shared" si="5"/>
        <v>7.9297296825328219E-3</v>
      </c>
    </row>
    <row r="230" spans="1:3" x14ac:dyDescent="0.35">
      <c r="A230" s="1">
        <v>41242</v>
      </c>
      <c r="B230">
        <v>28.519960000000001</v>
      </c>
      <c r="C230">
        <f t="shared" si="5"/>
        <v>7.8673785144735171E-3</v>
      </c>
    </row>
    <row r="231" spans="1:3" x14ac:dyDescent="0.35">
      <c r="A231" s="1">
        <v>41243</v>
      </c>
      <c r="B231">
        <v>28.484902000000002</v>
      </c>
      <c r="C231">
        <f t="shared" si="5"/>
        <v>-1.2300005013586642E-3</v>
      </c>
    </row>
    <row r="232" spans="1:3" x14ac:dyDescent="0.35">
      <c r="A232" s="1">
        <v>41246</v>
      </c>
      <c r="B232">
        <v>28.173759</v>
      </c>
      <c r="C232">
        <f t="shared" si="5"/>
        <v>-1.0983179703623733E-2</v>
      </c>
    </row>
    <row r="233" spans="1:3" x14ac:dyDescent="0.35">
      <c r="A233" s="1">
        <v>41247</v>
      </c>
      <c r="B233">
        <v>28.217580999999999</v>
      </c>
      <c r="C233">
        <f t="shared" si="5"/>
        <v>1.5542105869894255E-3</v>
      </c>
    </row>
    <row r="234" spans="1:3" x14ac:dyDescent="0.35">
      <c r="A234" s="1">
        <v>41248</v>
      </c>
      <c r="B234">
        <v>28.283315999999999</v>
      </c>
      <c r="C234">
        <f t="shared" si="5"/>
        <v>2.3268667631641655E-3</v>
      </c>
    </row>
    <row r="235" spans="1:3" x14ac:dyDescent="0.35">
      <c r="A235" s="1">
        <v>41249</v>
      </c>
      <c r="B235">
        <v>28.300844000000001</v>
      </c>
      <c r="C235">
        <f t="shared" si="5"/>
        <v>6.1953736030161317E-4</v>
      </c>
    </row>
    <row r="236" spans="1:3" x14ac:dyDescent="0.35">
      <c r="A236" s="1">
        <v>41250</v>
      </c>
      <c r="B236">
        <v>28.717162999999999</v>
      </c>
      <c r="C236">
        <f t="shared" si="5"/>
        <v>1.4603330437738128E-2</v>
      </c>
    </row>
    <row r="237" spans="1:3" x14ac:dyDescent="0.35">
      <c r="A237" s="1">
        <v>41253</v>
      </c>
      <c r="B237">
        <v>28.629515999999999</v>
      </c>
      <c r="C237">
        <f t="shared" si="5"/>
        <v>-3.0567443406964755E-3</v>
      </c>
    </row>
    <row r="238" spans="1:3" x14ac:dyDescent="0.35">
      <c r="A238" s="1">
        <v>41254</v>
      </c>
      <c r="B238">
        <v>28.997629</v>
      </c>
      <c r="C238">
        <f t="shared" si="5"/>
        <v>1.2775854400284213E-2</v>
      </c>
    </row>
    <row r="239" spans="1:3" x14ac:dyDescent="0.35">
      <c r="A239" s="1">
        <v>41255</v>
      </c>
      <c r="B239">
        <v>28.927513000000001</v>
      </c>
      <c r="C239">
        <f t="shared" si="5"/>
        <v>-2.4209188557511143E-3</v>
      </c>
    </row>
    <row r="240" spans="1:3" x14ac:dyDescent="0.35">
      <c r="A240" s="1">
        <v>41256</v>
      </c>
      <c r="B240">
        <v>28.625135</v>
      </c>
      <c r="C240">
        <f t="shared" si="5"/>
        <v>-1.0507971147127046E-2</v>
      </c>
    </row>
    <row r="241" spans="1:3" x14ac:dyDescent="0.35">
      <c r="A241" s="1">
        <v>41257</v>
      </c>
      <c r="B241">
        <v>28.638283000000001</v>
      </c>
      <c r="C241">
        <f t="shared" si="5"/>
        <v>4.592111574985492E-4</v>
      </c>
    </row>
    <row r="242" spans="1:3" x14ac:dyDescent="0.35">
      <c r="A242" s="1">
        <v>41260</v>
      </c>
      <c r="B242">
        <v>28.572548000000001</v>
      </c>
      <c r="C242">
        <f t="shared" si="5"/>
        <v>-2.2979924527791362E-3</v>
      </c>
    </row>
    <row r="243" spans="1:3" x14ac:dyDescent="0.35">
      <c r="A243" s="1">
        <v>41261</v>
      </c>
      <c r="B243">
        <v>28.892455999999999</v>
      </c>
      <c r="C243">
        <f t="shared" si="5"/>
        <v>1.1134126254530278E-2</v>
      </c>
    </row>
    <row r="244" spans="1:3" x14ac:dyDescent="0.35">
      <c r="A244" s="1">
        <v>41262</v>
      </c>
      <c r="B244">
        <v>28.633899</v>
      </c>
      <c r="C244">
        <f t="shared" si="5"/>
        <v>-8.9892273230896477E-3</v>
      </c>
    </row>
    <row r="245" spans="1:3" x14ac:dyDescent="0.35">
      <c r="A245" s="1">
        <v>41263</v>
      </c>
      <c r="B245">
        <v>28.725926999999999</v>
      </c>
      <c r="C245">
        <f t="shared" si="5"/>
        <v>3.2087990979265514E-3</v>
      </c>
    </row>
    <row r="246" spans="1:3" x14ac:dyDescent="0.35">
      <c r="A246" s="1">
        <v>41264</v>
      </c>
      <c r="B246">
        <v>28.945042000000001</v>
      </c>
      <c r="C246">
        <f t="shared" si="5"/>
        <v>7.5988338031522029E-3</v>
      </c>
    </row>
    <row r="247" spans="1:3" x14ac:dyDescent="0.35">
      <c r="A247" s="1">
        <v>41267</v>
      </c>
      <c r="B247">
        <v>28.690868999999999</v>
      </c>
      <c r="C247">
        <f t="shared" si="5"/>
        <v>-8.8200097237573077E-3</v>
      </c>
    </row>
    <row r="248" spans="1:3" x14ac:dyDescent="0.35">
      <c r="A248" s="1">
        <v>41269</v>
      </c>
      <c r="B248">
        <v>28.511195000000001</v>
      </c>
      <c r="C248">
        <f t="shared" si="5"/>
        <v>-6.2821016703000334E-3</v>
      </c>
    </row>
    <row r="249" spans="1:3" x14ac:dyDescent="0.35">
      <c r="A249" s="1">
        <v>41270</v>
      </c>
      <c r="B249">
        <v>28.506813999999999</v>
      </c>
      <c r="C249">
        <f t="shared" si="5"/>
        <v>-1.5367074668019796E-4</v>
      </c>
    </row>
    <row r="250" spans="1:3" x14ac:dyDescent="0.35">
      <c r="A250" s="1">
        <v>41271</v>
      </c>
      <c r="B250">
        <v>28.230729</v>
      </c>
      <c r="C250">
        <f t="shared" si="5"/>
        <v>-9.732080893090916E-3</v>
      </c>
    </row>
    <row r="251" spans="1:3" x14ac:dyDescent="0.35">
      <c r="A251" s="1">
        <v>41274</v>
      </c>
      <c r="B251">
        <v>28.704017</v>
      </c>
      <c r="C251">
        <f t="shared" si="5"/>
        <v>1.6626012604263014E-2</v>
      </c>
    </row>
    <row r="252" spans="1:3" x14ac:dyDescent="0.35">
      <c r="A252" s="1">
        <v>41276</v>
      </c>
      <c r="B252">
        <v>29.273154999999999</v>
      </c>
      <c r="C252">
        <f t="shared" si="5"/>
        <v>1.9633806312367497E-2</v>
      </c>
    </row>
    <row r="253" spans="1:3" x14ac:dyDescent="0.35">
      <c r="A253" s="1">
        <v>41277</v>
      </c>
      <c r="B253">
        <v>30.387454000000002</v>
      </c>
      <c r="C253">
        <f t="shared" si="5"/>
        <v>3.7358941420230184E-2</v>
      </c>
    </row>
    <row r="254" spans="1:3" x14ac:dyDescent="0.35">
      <c r="A254" s="1">
        <v>41278</v>
      </c>
      <c r="B254">
        <v>30.204781000000001</v>
      </c>
      <c r="C254">
        <f t="shared" si="5"/>
        <v>-6.0296027515614357E-3</v>
      </c>
    </row>
    <row r="255" spans="1:3" x14ac:dyDescent="0.35">
      <c r="A255" s="1">
        <v>41281</v>
      </c>
      <c r="B255">
        <v>30.451388999999999</v>
      </c>
      <c r="C255">
        <f t="shared" si="5"/>
        <v>8.1313857698882188E-3</v>
      </c>
    </row>
    <row r="256" spans="1:3" x14ac:dyDescent="0.35">
      <c r="A256" s="1">
        <v>41282</v>
      </c>
      <c r="B256">
        <v>30.460521</v>
      </c>
      <c r="C256">
        <f t="shared" si="5"/>
        <v>2.9984284086377713E-4</v>
      </c>
    </row>
    <row r="257" spans="1:3" x14ac:dyDescent="0.35">
      <c r="A257" s="1">
        <v>41283</v>
      </c>
      <c r="B257">
        <v>30.661460999999999</v>
      </c>
      <c r="C257">
        <f t="shared" si="5"/>
        <v>6.5750722518194251E-3</v>
      </c>
    </row>
    <row r="258" spans="1:3" x14ac:dyDescent="0.35">
      <c r="A258" s="1">
        <v>41284</v>
      </c>
      <c r="B258">
        <v>30.917200000000001</v>
      </c>
      <c r="C258">
        <f t="shared" si="5"/>
        <v>8.3061393727295093E-3</v>
      </c>
    </row>
    <row r="259" spans="1:3" x14ac:dyDescent="0.35">
      <c r="A259" s="1">
        <v>41285</v>
      </c>
      <c r="B259">
        <v>30.605369</v>
      </c>
      <c r="C259">
        <f t="shared" si="5"/>
        <v>-1.0137212260692943E-2</v>
      </c>
    </row>
    <row r="260" spans="1:3" x14ac:dyDescent="0.35">
      <c r="A260" s="1">
        <v>41288</v>
      </c>
      <c r="B260">
        <v>30.596198999999999</v>
      </c>
      <c r="C260">
        <f t="shared" ref="C260:C323" si="6">LN(B260/B259)</f>
        <v>-2.9966552715191133E-4</v>
      </c>
    </row>
    <row r="261" spans="1:3" x14ac:dyDescent="0.35">
      <c r="A261" s="1">
        <v>41289</v>
      </c>
      <c r="B261">
        <v>30.284367</v>
      </c>
      <c r="C261">
        <f t="shared" si="6"/>
        <v>-1.0244146778535506E-2</v>
      </c>
    </row>
    <row r="262" spans="1:3" x14ac:dyDescent="0.35">
      <c r="A262" s="1">
        <v>41290</v>
      </c>
      <c r="B262">
        <v>29.990877999999999</v>
      </c>
      <c r="C262">
        <f t="shared" si="6"/>
        <v>-9.7383700202712045E-3</v>
      </c>
    </row>
    <row r="263" spans="1:3" x14ac:dyDescent="0.35">
      <c r="A263" s="1">
        <v>41291</v>
      </c>
      <c r="B263">
        <v>30.064249</v>
      </c>
      <c r="C263">
        <f t="shared" si="6"/>
        <v>2.4434562099916409E-3</v>
      </c>
    </row>
    <row r="264" spans="1:3" x14ac:dyDescent="0.35">
      <c r="A264" s="1">
        <v>41292</v>
      </c>
      <c r="B264">
        <v>30.027564999999999</v>
      </c>
      <c r="C264">
        <f t="shared" si="6"/>
        <v>-1.2209318412984332E-3</v>
      </c>
    </row>
    <row r="265" spans="1:3" x14ac:dyDescent="0.35">
      <c r="A265" s="1">
        <v>41296</v>
      </c>
      <c r="B265">
        <v>30.174309999999998</v>
      </c>
      <c r="C265">
        <f t="shared" si="6"/>
        <v>4.8751069841770104E-3</v>
      </c>
    </row>
    <row r="266" spans="1:3" x14ac:dyDescent="0.35">
      <c r="A266" s="1">
        <v>41297</v>
      </c>
      <c r="B266">
        <v>30.091766</v>
      </c>
      <c r="C266">
        <f t="shared" si="6"/>
        <v>-2.7393205961065525E-3</v>
      </c>
    </row>
    <row r="267" spans="1:3" x14ac:dyDescent="0.35">
      <c r="A267" s="1">
        <v>41298</v>
      </c>
      <c r="B267">
        <v>30.082592000000002</v>
      </c>
      <c r="C267">
        <f t="shared" si="6"/>
        <v>-3.0491393264466064E-4</v>
      </c>
    </row>
    <row r="268" spans="1:3" x14ac:dyDescent="0.35">
      <c r="A268" s="1">
        <v>41299</v>
      </c>
      <c r="B268">
        <v>30.073422000000001</v>
      </c>
      <c r="C268">
        <f t="shared" si="6"/>
        <v>-3.0487392569024846E-4</v>
      </c>
    </row>
    <row r="269" spans="1:3" x14ac:dyDescent="0.35">
      <c r="A269" s="1">
        <v>41302</v>
      </c>
      <c r="B269">
        <v>30.266023000000001</v>
      </c>
      <c r="C269">
        <f t="shared" si="6"/>
        <v>6.3839385369032671E-3</v>
      </c>
    </row>
    <row r="270" spans="1:3" x14ac:dyDescent="0.35">
      <c r="A270" s="1">
        <v>41303</v>
      </c>
      <c r="B270">
        <v>30.568684999999999</v>
      </c>
      <c r="C270">
        <f t="shared" si="6"/>
        <v>9.9503887555623845E-3</v>
      </c>
    </row>
    <row r="271" spans="1:3" x14ac:dyDescent="0.35">
      <c r="A271" s="1">
        <v>41304</v>
      </c>
      <c r="B271">
        <v>30.467797999999998</v>
      </c>
      <c r="C271">
        <f t="shared" si="6"/>
        <v>-3.3057963669645392E-3</v>
      </c>
    </row>
    <row r="272" spans="1:3" x14ac:dyDescent="0.35">
      <c r="A272" s="1">
        <v>41305</v>
      </c>
      <c r="B272">
        <v>31.073118000000001</v>
      </c>
      <c r="C272">
        <f t="shared" si="6"/>
        <v>1.9672749827316319E-2</v>
      </c>
    </row>
    <row r="273" spans="1:3" x14ac:dyDescent="0.35">
      <c r="A273" s="1">
        <v>41306</v>
      </c>
      <c r="B273">
        <v>31.063945</v>
      </c>
      <c r="C273">
        <f t="shared" si="6"/>
        <v>-2.9525051953736619E-4</v>
      </c>
    </row>
    <row r="274" spans="1:3" x14ac:dyDescent="0.35">
      <c r="A274" s="1">
        <v>41309</v>
      </c>
      <c r="B274">
        <v>30.724599999999999</v>
      </c>
      <c r="C274">
        <f t="shared" si="6"/>
        <v>-1.0984185236602835E-2</v>
      </c>
    </row>
    <row r="275" spans="1:3" x14ac:dyDescent="0.35">
      <c r="A275" s="1">
        <v>41310</v>
      </c>
      <c r="B275">
        <v>31.036431</v>
      </c>
      <c r="C275">
        <f t="shared" si="6"/>
        <v>1.0098071381178636E-2</v>
      </c>
    </row>
    <row r="276" spans="1:3" x14ac:dyDescent="0.35">
      <c r="A276" s="1">
        <v>41311</v>
      </c>
      <c r="B276">
        <v>31.274889999999999</v>
      </c>
      <c r="C276">
        <f t="shared" si="6"/>
        <v>7.6538311264075223E-3</v>
      </c>
    </row>
    <row r="277" spans="1:3" x14ac:dyDescent="0.35">
      <c r="A277" s="1">
        <v>41312</v>
      </c>
      <c r="B277">
        <v>31.540863999999999</v>
      </c>
      <c r="C277">
        <f t="shared" si="6"/>
        <v>8.4684357848198236E-3</v>
      </c>
    </row>
    <row r="278" spans="1:3" x14ac:dyDescent="0.35">
      <c r="A278" s="1">
        <v>41313</v>
      </c>
      <c r="B278">
        <v>31.559208000000002</v>
      </c>
      <c r="C278">
        <f t="shared" si="6"/>
        <v>5.8142566039480091E-4</v>
      </c>
    </row>
    <row r="279" spans="1:3" x14ac:dyDescent="0.35">
      <c r="A279" s="1">
        <v>41316</v>
      </c>
      <c r="B279">
        <v>31.421634000000001</v>
      </c>
      <c r="C279">
        <f t="shared" si="6"/>
        <v>-4.3687640381980348E-3</v>
      </c>
    </row>
    <row r="280" spans="1:3" x14ac:dyDescent="0.35">
      <c r="A280" s="1">
        <v>41317</v>
      </c>
      <c r="B280">
        <v>31.458321000000002</v>
      </c>
      <c r="C280">
        <f t="shared" si="6"/>
        <v>1.166890280467142E-3</v>
      </c>
    </row>
    <row r="281" spans="1:3" x14ac:dyDescent="0.35">
      <c r="A281" s="1">
        <v>41318</v>
      </c>
      <c r="B281">
        <v>31.605065</v>
      </c>
      <c r="C281">
        <f t="shared" si="6"/>
        <v>4.653865710733094E-3</v>
      </c>
    </row>
    <row r="282" spans="1:3" x14ac:dyDescent="0.35">
      <c r="A282" s="1">
        <v>41319</v>
      </c>
      <c r="B282">
        <v>31.825182999999999</v>
      </c>
      <c r="C282">
        <f t="shared" si="6"/>
        <v>6.9405020645691221E-3</v>
      </c>
    </row>
    <row r="283" spans="1:3" x14ac:dyDescent="0.35">
      <c r="A283" s="1">
        <v>41320</v>
      </c>
      <c r="B283">
        <v>32.173701999999999</v>
      </c>
      <c r="C283">
        <f t="shared" si="6"/>
        <v>1.0891516164768482E-2</v>
      </c>
    </row>
    <row r="284" spans="1:3" x14ac:dyDescent="0.35">
      <c r="A284" s="1">
        <v>41324</v>
      </c>
      <c r="B284">
        <v>31.93524</v>
      </c>
      <c r="C284">
        <f t="shared" si="6"/>
        <v>-7.4393085373970665E-3</v>
      </c>
    </row>
    <row r="285" spans="1:3" x14ac:dyDescent="0.35">
      <c r="A285" s="1">
        <v>41325</v>
      </c>
      <c r="B285">
        <v>31.660094999999998</v>
      </c>
      <c r="C285">
        <f t="shared" si="6"/>
        <v>-8.6530471706197133E-3</v>
      </c>
    </row>
    <row r="286" spans="1:3" x14ac:dyDescent="0.35">
      <c r="A286" s="1">
        <v>41326</v>
      </c>
      <c r="B286">
        <v>31.421634000000001</v>
      </c>
      <c r="C286">
        <f t="shared" si="6"/>
        <v>-7.560418512520979E-3</v>
      </c>
    </row>
    <row r="287" spans="1:3" x14ac:dyDescent="0.35">
      <c r="A287" s="1">
        <v>41327</v>
      </c>
      <c r="B287">
        <v>31.687608999999998</v>
      </c>
      <c r="C287">
        <f t="shared" si="6"/>
        <v>8.4290846201395472E-3</v>
      </c>
    </row>
    <row r="288" spans="1:3" x14ac:dyDescent="0.35">
      <c r="A288" s="1">
        <v>41330</v>
      </c>
      <c r="B288">
        <v>31.430807000000001</v>
      </c>
      <c r="C288">
        <f t="shared" si="6"/>
        <v>-8.1371946022123776E-3</v>
      </c>
    </row>
    <row r="289" spans="1:3" x14ac:dyDescent="0.35">
      <c r="A289" s="1">
        <v>41331</v>
      </c>
      <c r="B289">
        <v>31.238206000000002</v>
      </c>
      <c r="C289">
        <f t="shared" si="6"/>
        <v>-6.14662963939495E-3</v>
      </c>
    </row>
    <row r="290" spans="1:3" x14ac:dyDescent="0.35">
      <c r="A290" s="1">
        <v>41332</v>
      </c>
      <c r="B290">
        <v>31.421634000000001</v>
      </c>
      <c r="C290">
        <f t="shared" si="6"/>
        <v>5.8547396214676728E-3</v>
      </c>
    </row>
    <row r="291" spans="1:3" x14ac:dyDescent="0.35">
      <c r="A291" s="1">
        <v>41333</v>
      </c>
      <c r="B291">
        <v>30.990575</v>
      </c>
      <c r="C291">
        <f t="shared" si="6"/>
        <v>-1.3813510567650291E-2</v>
      </c>
    </row>
    <row r="292" spans="1:3" x14ac:dyDescent="0.35">
      <c r="A292" s="1">
        <v>41334</v>
      </c>
      <c r="B292">
        <v>30.816313000000001</v>
      </c>
      <c r="C292">
        <f t="shared" si="6"/>
        <v>-5.6389333745054358E-3</v>
      </c>
    </row>
    <row r="293" spans="1:3" x14ac:dyDescent="0.35">
      <c r="A293" s="1">
        <v>41337</v>
      </c>
      <c r="B293">
        <v>31.467493999999999</v>
      </c>
      <c r="C293">
        <f t="shared" si="6"/>
        <v>2.0910883885188986E-2</v>
      </c>
    </row>
    <row r="294" spans="1:3" x14ac:dyDescent="0.35">
      <c r="A294" s="1">
        <v>41338</v>
      </c>
      <c r="B294">
        <v>31.797666</v>
      </c>
      <c r="C294">
        <f t="shared" si="6"/>
        <v>1.0437814355492988E-2</v>
      </c>
    </row>
    <row r="295" spans="1:3" x14ac:dyDescent="0.35">
      <c r="A295" s="1">
        <v>41339</v>
      </c>
      <c r="B295">
        <v>31.430807000000001</v>
      </c>
      <c r="C295">
        <f t="shared" si="6"/>
        <v>-1.1604364280598916E-2</v>
      </c>
    </row>
    <row r="296" spans="1:3" x14ac:dyDescent="0.35">
      <c r="A296" s="1">
        <v>41340</v>
      </c>
      <c r="B296">
        <v>31.577551</v>
      </c>
      <c r="C296">
        <f t="shared" si="6"/>
        <v>4.6579301532310227E-3</v>
      </c>
    </row>
    <row r="297" spans="1:3" x14ac:dyDescent="0.35">
      <c r="A297" s="1">
        <v>41341</v>
      </c>
      <c r="B297">
        <v>31.806839</v>
      </c>
      <c r="C297">
        <f t="shared" si="6"/>
        <v>7.2348728177908895E-3</v>
      </c>
    </row>
    <row r="298" spans="1:3" x14ac:dyDescent="0.35">
      <c r="A298" s="1">
        <v>41344</v>
      </c>
      <c r="B298">
        <v>32.036127999999998</v>
      </c>
      <c r="C298">
        <f t="shared" si="6"/>
        <v>7.1829364020065452E-3</v>
      </c>
    </row>
    <row r="299" spans="1:3" x14ac:dyDescent="0.35">
      <c r="A299" s="1">
        <v>41345</v>
      </c>
      <c r="B299">
        <v>32.081983999999999</v>
      </c>
      <c r="C299">
        <f t="shared" si="6"/>
        <v>1.4303605139896595E-3</v>
      </c>
    </row>
    <row r="300" spans="1:3" x14ac:dyDescent="0.35">
      <c r="A300" s="1">
        <v>41346</v>
      </c>
      <c r="B300">
        <v>32.109498000000002</v>
      </c>
      <c r="C300">
        <f t="shared" si="6"/>
        <v>8.5724774776019242E-4</v>
      </c>
    </row>
    <row r="301" spans="1:3" x14ac:dyDescent="0.35">
      <c r="A301" s="1">
        <v>41347</v>
      </c>
      <c r="B301">
        <v>32.228729000000001</v>
      </c>
      <c r="C301">
        <f t="shared" si="6"/>
        <v>3.7063855207751439E-3</v>
      </c>
    </row>
    <row r="302" spans="1:3" x14ac:dyDescent="0.35">
      <c r="A302" s="1">
        <v>41348</v>
      </c>
      <c r="B302">
        <v>31.311575999999999</v>
      </c>
      <c r="C302">
        <f t="shared" si="6"/>
        <v>-2.8870390313386684E-2</v>
      </c>
    </row>
    <row r="303" spans="1:3" x14ac:dyDescent="0.35">
      <c r="A303" s="1">
        <v>41351</v>
      </c>
      <c r="B303">
        <v>30.687913000000002</v>
      </c>
      <c r="C303">
        <f t="shared" si="6"/>
        <v>-2.0119005714998577E-2</v>
      </c>
    </row>
    <row r="304" spans="1:3" x14ac:dyDescent="0.35">
      <c r="A304" s="1">
        <v>41352</v>
      </c>
      <c r="B304">
        <v>30.761285999999998</v>
      </c>
      <c r="C304">
        <f t="shared" si="6"/>
        <v>2.3880875931444009E-3</v>
      </c>
    </row>
    <row r="305" spans="1:3" x14ac:dyDescent="0.35">
      <c r="A305" s="1">
        <v>41353</v>
      </c>
      <c r="B305">
        <v>31.008918000000001</v>
      </c>
      <c r="C305">
        <f t="shared" si="6"/>
        <v>8.0178892274916751E-3</v>
      </c>
    </row>
    <row r="306" spans="1:3" x14ac:dyDescent="0.35">
      <c r="A306" s="1">
        <v>41354</v>
      </c>
      <c r="B306">
        <v>30.706256</v>
      </c>
      <c r="C306">
        <f t="shared" si="6"/>
        <v>-9.808428198525003E-3</v>
      </c>
    </row>
    <row r="307" spans="1:3" x14ac:dyDescent="0.35">
      <c r="A307" s="1">
        <v>41355</v>
      </c>
      <c r="B307">
        <v>30.898857</v>
      </c>
      <c r="C307">
        <f t="shared" si="6"/>
        <v>6.2527805935183225E-3</v>
      </c>
    </row>
    <row r="308" spans="1:3" x14ac:dyDescent="0.35">
      <c r="A308" s="1">
        <v>41358</v>
      </c>
      <c r="B308">
        <v>30.999745000000001</v>
      </c>
      <c r="C308">
        <f t="shared" si="6"/>
        <v>3.259785716582528E-3</v>
      </c>
    </row>
    <row r="309" spans="1:3" x14ac:dyDescent="0.35">
      <c r="A309" s="1">
        <v>41359</v>
      </c>
      <c r="B309">
        <v>31.504178</v>
      </c>
      <c r="C309">
        <f t="shared" si="6"/>
        <v>1.6141193312126274E-2</v>
      </c>
    </row>
    <row r="310" spans="1:3" x14ac:dyDescent="0.35">
      <c r="A310" s="1">
        <v>41360</v>
      </c>
      <c r="B310">
        <v>31.742639</v>
      </c>
      <c r="C310">
        <f t="shared" si="6"/>
        <v>7.540683982395077E-3</v>
      </c>
    </row>
    <row r="311" spans="1:3" x14ac:dyDescent="0.35">
      <c r="A311" s="1">
        <v>41361</v>
      </c>
      <c r="B311">
        <v>32.393816000000001</v>
      </c>
      <c r="C311">
        <f t="shared" si="6"/>
        <v>2.0306684444479979E-2</v>
      </c>
    </row>
    <row r="312" spans="1:3" x14ac:dyDescent="0.35">
      <c r="A312" s="1">
        <v>41365</v>
      </c>
      <c r="B312">
        <v>32.384645999999996</v>
      </c>
      <c r="C312">
        <f t="shared" si="6"/>
        <v>-2.8311879529522644E-4</v>
      </c>
    </row>
    <row r="313" spans="1:3" x14ac:dyDescent="0.35">
      <c r="A313" s="1">
        <v>41366</v>
      </c>
      <c r="B313">
        <v>33.127536999999997</v>
      </c>
      <c r="C313">
        <f t="shared" si="6"/>
        <v>2.2680448464299681E-2</v>
      </c>
    </row>
    <row r="314" spans="1:3" x14ac:dyDescent="0.35">
      <c r="A314" s="1">
        <v>41367</v>
      </c>
      <c r="B314">
        <v>33.310969</v>
      </c>
      <c r="C314">
        <f t="shared" si="6"/>
        <v>5.5218720928577412E-3</v>
      </c>
    </row>
    <row r="315" spans="1:3" x14ac:dyDescent="0.35">
      <c r="A315" s="1">
        <v>41368</v>
      </c>
      <c r="B315">
        <v>33.613630000000001</v>
      </c>
      <c r="C315">
        <f t="shared" si="6"/>
        <v>9.0448973296884394E-3</v>
      </c>
    </row>
    <row r="316" spans="1:3" x14ac:dyDescent="0.35">
      <c r="A316" s="1">
        <v>41369</v>
      </c>
      <c r="B316">
        <v>33.301799000000003</v>
      </c>
      <c r="C316">
        <f t="shared" si="6"/>
        <v>-9.3202199242373458E-3</v>
      </c>
    </row>
    <row r="317" spans="1:3" x14ac:dyDescent="0.35">
      <c r="A317" s="1">
        <v>41372</v>
      </c>
      <c r="B317">
        <v>33.521912999999998</v>
      </c>
      <c r="C317">
        <f t="shared" si="6"/>
        <v>6.5879248399793857E-3</v>
      </c>
    </row>
    <row r="318" spans="1:3" x14ac:dyDescent="0.35">
      <c r="A318" s="1">
        <v>41373</v>
      </c>
      <c r="B318">
        <v>33.622799999999998</v>
      </c>
      <c r="C318">
        <f t="shared" si="6"/>
        <v>3.0050638810799803E-3</v>
      </c>
    </row>
    <row r="319" spans="1:3" x14ac:dyDescent="0.35">
      <c r="A319" s="1">
        <v>41374</v>
      </c>
      <c r="B319">
        <v>34.026345999999997</v>
      </c>
      <c r="C319">
        <f t="shared" si="6"/>
        <v>1.1930698630536191E-2</v>
      </c>
    </row>
    <row r="320" spans="1:3" x14ac:dyDescent="0.35">
      <c r="A320" s="1">
        <v>41375</v>
      </c>
      <c r="B320">
        <v>34.311742000000002</v>
      </c>
      <c r="C320">
        <f t="shared" si="6"/>
        <v>8.3525210482841197E-3</v>
      </c>
    </row>
    <row r="321" spans="1:3" x14ac:dyDescent="0.35">
      <c r="A321" s="1">
        <v>41376</v>
      </c>
      <c r="B321">
        <v>34.182855000000004</v>
      </c>
      <c r="C321">
        <f t="shared" si="6"/>
        <v>-3.7634253727435833E-3</v>
      </c>
    </row>
    <row r="322" spans="1:3" x14ac:dyDescent="0.35">
      <c r="A322" s="1">
        <v>41379</v>
      </c>
      <c r="B322">
        <v>33.262228999999998</v>
      </c>
      <c r="C322">
        <f t="shared" si="6"/>
        <v>-2.7301713620735465E-2</v>
      </c>
    </row>
    <row r="323" spans="1:3" x14ac:dyDescent="0.35">
      <c r="A323" s="1">
        <v>41380</v>
      </c>
      <c r="B323">
        <v>33.510798000000001</v>
      </c>
      <c r="C323">
        <f t="shared" si="6"/>
        <v>7.4452262950269448E-3</v>
      </c>
    </row>
    <row r="324" spans="1:3" x14ac:dyDescent="0.35">
      <c r="A324" s="1">
        <v>41381</v>
      </c>
      <c r="B324">
        <v>34.320946999999997</v>
      </c>
      <c r="C324">
        <f t="shared" ref="C324:C387" si="7">LN(B324/B323)</f>
        <v>2.3888152226563601E-2</v>
      </c>
    </row>
    <row r="325" spans="1:3" x14ac:dyDescent="0.35">
      <c r="A325" s="1">
        <v>41382</v>
      </c>
      <c r="B325">
        <v>33.952697999999998</v>
      </c>
      <c r="C325">
        <f t="shared" si="7"/>
        <v>-1.0787546823479151E-2</v>
      </c>
    </row>
    <row r="326" spans="1:3" x14ac:dyDescent="0.35">
      <c r="A326" s="1">
        <v>41383</v>
      </c>
      <c r="B326">
        <v>34.247298000000001</v>
      </c>
      <c r="C326">
        <f t="shared" si="7"/>
        <v>8.6393504295763368E-3</v>
      </c>
    </row>
    <row r="327" spans="1:3" x14ac:dyDescent="0.35">
      <c r="A327" s="1">
        <v>41386</v>
      </c>
      <c r="B327">
        <v>33.961903</v>
      </c>
      <c r="C327">
        <f t="shared" si="7"/>
        <v>-8.3682746985602827E-3</v>
      </c>
    </row>
    <row r="328" spans="1:3" x14ac:dyDescent="0.35">
      <c r="A328" s="1">
        <v>41387</v>
      </c>
      <c r="B328">
        <v>34.256503000000002</v>
      </c>
      <c r="C328">
        <f t="shared" si="7"/>
        <v>8.6370189119041284E-3</v>
      </c>
    </row>
    <row r="329" spans="1:3" x14ac:dyDescent="0.35">
      <c r="A329" s="1">
        <v>41388</v>
      </c>
      <c r="B329">
        <v>33.621271999999998</v>
      </c>
      <c r="C329">
        <f t="shared" si="7"/>
        <v>-1.8717453411602306E-2</v>
      </c>
    </row>
    <row r="330" spans="1:3" x14ac:dyDescent="0.35">
      <c r="A330" s="1">
        <v>41389</v>
      </c>
      <c r="B330">
        <v>33.593654999999998</v>
      </c>
      <c r="C330">
        <f t="shared" si="7"/>
        <v>-8.2175203594555505E-4</v>
      </c>
    </row>
    <row r="331" spans="1:3" x14ac:dyDescent="0.35">
      <c r="A331" s="1">
        <v>41390</v>
      </c>
      <c r="B331">
        <v>33.566032999999997</v>
      </c>
      <c r="C331">
        <f t="shared" si="7"/>
        <v>-8.2257682785831434E-4</v>
      </c>
    </row>
    <row r="332" spans="1:3" x14ac:dyDescent="0.35">
      <c r="A332" s="1">
        <v>41393</v>
      </c>
      <c r="B332">
        <v>33.814602999999998</v>
      </c>
      <c r="C332">
        <f t="shared" si="7"/>
        <v>7.3781175828668208E-3</v>
      </c>
    </row>
    <row r="333" spans="1:3" x14ac:dyDescent="0.35">
      <c r="A333" s="1">
        <v>41394</v>
      </c>
      <c r="B333">
        <v>33.989521000000003</v>
      </c>
      <c r="C333">
        <f t="shared" si="7"/>
        <v>5.1595206225445202E-3</v>
      </c>
    </row>
    <row r="334" spans="1:3" x14ac:dyDescent="0.35">
      <c r="A334" s="1">
        <v>41395</v>
      </c>
      <c r="B334">
        <v>33.961903</v>
      </c>
      <c r="C334">
        <f t="shared" si="7"/>
        <v>-8.12874841909308E-4</v>
      </c>
    </row>
    <row r="335" spans="1:3" x14ac:dyDescent="0.35">
      <c r="A335" s="1">
        <v>41396</v>
      </c>
      <c r="B335">
        <v>34.118411000000002</v>
      </c>
      <c r="C335">
        <f t="shared" si="7"/>
        <v>4.597754226171093E-3</v>
      </c>
    </row>
    <row r="336" spans="1:3" x14ac:dyDescent="0.35">
      <c r="A336" s="1">
        <v>41397</v>
      </c>
      <c r="B336">
        <v>33.879047</v>
      </c>
      <c r="C336">
        <f t="shared" si="7"/>
        <v>-7.0404099141337922E-3</v>
      </c>
    </row>
    <row r="337" spans="1:3" x14ac:dyDescent="0.35">
      <c r="A337" s="1">
        <v>41400</v>
      </c>
      <c r="B337">
        <v>33.004451000000003</v>
      </c>
      <c r="C337">
        <f t="shared" si="7"/>
        <v>-2.6154309539709101E-2</v>
      </c>
    </row>
    <row r="338" spans="1:3" x14ac:dyDescent="0.35">
      <c r="A338" s="1">
        <v>41401</v>
      </c>
      <c r="B338">
        <v>33.197785000000003</v>
      </c>
      <c r="C338">
        <f t="shared" si="7"/>
        <v>5.8407256702705706E-3</v>
      </c>
    </row>
    <row r="339" spans="1:3" x14ac:dyDescent="0.35">
      <c r="A339" s="1">
        <v>41402</v>
      </c>
      <c r="B339">
        <v>33.409528999999999</v>
      </c>
      <c r="C339">
        <f t="shared" si="7"/>
        <v>6.3580018644134075E-3</v>
      </c>
    </row>
    <row r="340" spans="1:3" x14ac:dyDescent="0.35">
      <c r="A340" s="1">
        <v>41403</v>
      </c>
      <c r="B340">
        <v>33.308259</v>
      </c>
      <c r="C340">
        <f t="shared" si="7"/>
        <v>-3.0357744406851461E-3</v>
      </c>
    </row>
    <row r="341" spans="1:3" x14ac:dyDescent="0.35">
      <c r="A341" s="1">
        <v>41404</v>
      </c>
      <c r="B341">
        <v>33.299050999999999</v>
      </c>
      <c r="C341">
        <f t="shared" si="7"/>
        <v>-2.7648617122234001E-4</v>
      </c>
    </row>
    <row r="342" spans="1:3" x14ac:dyDescent="0.35">
      <c r="A342" s="1">
        <v>41407</v>
      </c>
      <c r="B342">
        <v>33.464764000000002</v>
      </c>
      <c r="C342">
        <f t="shared" si="7"/>
        <v>4.9641663018982745E-3</v>
      </c>
    </row>
    <row r="343" spans="1:3" x14ac:dyDescent="0.35">
      <c r="A343" s="1">
        <v>41408</v>
      </c>
      <c r="B343">
        <v>34.109203000000001</v>
      </c>
      <c r="C343">
        <f t="shared" si="7"/>
        <v>1.9074166191926027E-2</v>
      </c>
    </row>
    <row r="344" spans="1:3" x14ac:dyDescent="0.35">
      <c r="A344" s="1">
        <v>41409</v>
      </c>
      <c r="B344">
        <v>34.670786</v>
      </c>
      <c r="C344">
        <f t="shared" si="7"/>
        <v>1.6330199761346111E-2</v>
      </c>
    </row>
    <row r="345" spans="1:3" x14ac:dyDescent="0.35">
      <c r="A345" s="1">
        <v>41410</v>
      </c>
      <c r="B345">
        <v>33.906668000000003</v>
      </c>
      <c r="C345">
        <f t="shared" si="7"/>
        <v>-2.228573912753825E-2</v>
      </c>
    </row>
    <row r="346" spans="1:3" x14ac:dyDescent="0.35">
      <c r="A346" s="1">
        <v>41411</v>
      </c>
      <c r="B346">
        <v>33.685715999999999</v>
      </c>
      <c r="C346">
        <f t="shared" si="7"/>
        <v>-6.5378012709008792E-3</v>
      </c>
    </row>
    <row r="347" spans="1:3" x14ac:dyDescent="0.35">
      <c r="A347" s="1">
        <v>41414</v>
      </c>
      <c r="B347">
        <v>34.808881</v>
      </c>
      <c r="C347">
        <f t="shared" si="7"/>
        <v>3.2798665433038644E-2</v>
      </c>
    </row>
    <row r="348" spans="1:3" x14ac:dyDescent="0.35">
      <c r="A348" s="1">
        <v>41415</v>
      </c>
      <c r="B348">
        <v>34.726025</v>
      </c>
      <c r="C348">
        <f t="shared" si="7"/>
        <v>-2.3831495282203344E-3</v>
      </c>
    </row>
    <row r="349" spans="1:3" x14ac:dyDescent="0.35">
      <c r="A349" s="1">
        <v>41416</v>
      </c>
      <c r="B349">
        <v>34.726025</v>
      </c>
      <c r="C349">
        <f t="shared" si="7"/>
        <v>0</v>
      </c>
    </row>
    <row r="350" spans="1:3" x14ac:dyDescent="0.35">
      <c r="A350" s="1">
        <v>41417</v>
      </c>
      <c r="B350">
        <v>34.505073000000003</v>
      </c>
      <c r="C350">
        <f t="shared" si="7"/>
        <v>-6.3830491376169682E-3</v>
      </c>
    </row>
    <row r="351" spans="1:3" x14ac:dyDescent="0.35">
      <c r="A351" s="1">
        <v>41418</v>
      </c>
      <c r="B351">
        <v>34.762847000000001</v>
      </c>
      <c r="C351">
        <f t="shared" si="7"/>
        <v>7.4428448253766565E-3</v>
      </c>
    </row>
    <row r="352" spans="1:3" x14ac:dyDescent="0.35">
      <c r="A352" s="1">
        <v>41422</v>
      </c>
      <c r="B352">
        <v>35.499350999999997</v>
      </c>
      <c r="C352">
        <f t="shared" si="7"/>
        <v>2.0965213092998078E-2</v>
      </c>
    </row>
    <row r="353" spans="1:3" x14ac:dyDescent="0.35">
      <c r="A353" s="1">
        <v>41423</v>
      </c>
      <c r="B353">
        <v>34.726025</v>
      </c>
      <c r="C353">
        <f t="shared" si="7"/>
        <v>-2.2025008780757655E-2</v>
      </c>
    </row>
    <row r="354" spans="1:3" x14ac:dyDescent="0.35">
      <c r="A354" s="1">
        <v>41424</v>
      </c>
      <c r="B354">
        <v>34.689199000000002</v>
      </c>
      <c r="C354">
        <f t="shared" si="7"/>
        <v>-1.06103535601583E-3</v>
      </c>
    </row>
    <row r="355" spans="1:3" x14ac:dyDescent="0.35">
      <c r="A355" s="1">
        <v>41425</v>
      </c>
      <c r="B355">
        <v>33.759363999999998</v>
      </c>
      <c r="C355">
        <f t="shared" si="7"/>
        <v>-2.7170539799600175E-2</v>
      </c>
    </row>
    <row r="356" spans="1:3" x14ac:dyDescent="0.35">
      <c r="A356" s="1">
        <v>41428</v>
      </c>
      <c r="B356">
        <v>34.210473</v>
      </c>
      <c r="C356">
        <f t="shared" si="7"/>
        <v>1.3273994572745966E-2</v>
      </c>
    </row>
    <row r="357" spans="1:3" x14ac:dyDescent="0.35">
      <c r="A357" s="1">
        <v>41429</v>
      </c>
      <c r="B357">
        <v>33.879047</v>
      </c>
      <c r="C357">
        <f t="shared" si="7"/>
        <v>-9.7350845617471572E-3</v>
      </c>
    </row>
    <row r="358" spans="1:3" x14ac:dyDescent="0.35">
      <c r="A358" s="1">
        <v>41430</v>
      </c>
      <c r="B358">
        <v>33.418733000000003</v>
      </c>
      <c r="C358">
        <f t="shared" si="7"/>
        <v>-1.3680129680432303E-2</v>
      </c>
    </row>
    <row r="359" spans="1:3" x14ac:dyDescent="0.35">
      <c r="A359" s="1">
        <v>41431</v>
      </c>
      <c r="B359">
        <v>33.731746000000001</v>
      </c>
      <c r="C359">
        <f t="shared" si="7"/>
        <v>9.3228007238401345E-3</v>
      </c>
    </row>
    <row r="360" spans="1:3" x14ac:dyDescent="0.35">
      <c r="A360" s="1">
        <v>41432</v>
      </c>
      <c r="B360">
        <v>34.532690000000002</v>
      </c>
      <c r="C360">
        <f t="shared" si="7"/>
        <v>2.3466999897965215E-2</v>
      </c>
    </row>
    <row r="361" spans="1:3" x14ac:dyDescent="0.35">
      <c r="A361" s="1">
        <v>41435</v>
      </c>
      <c r="B361">
        <v>34.514280999999997</v>
      </c>
      <c r="C361">
        <f t="shared" si="7"/>
        <v>-5.3323122418219744E-4</v>
      </c>
    </row>
    <row r="362" spans="1:3" x14ac:dyDescent="0.35">
      <c r="A362" s="1">
        <v>41436</v>
      </c>
      <c r="B362">
        <v>33.906668000000003</v>
      </c>
      <c r="C362">
        <f t="shared" si="7"/>
        <v>-1.7761489206491128E-2</v>
      </c>
    </row>
    <row r="363" spans="1:3" x14ac:dyDescent="0.35">
      <c r="A363" s="1">
        <v>41437</v>
      </c>
      <c r="B363">
        <v>33.547620000000002</v>
      </c>
      <c r="C363">
        <f t="shared" si="7"/>
        <v>-1.0645769205202105E-2</v>
      </c>
    </row>
    <row r="364" spans="1:3" x14ac:dyDescent="0.35">
      <c r="A364" s="1">
        <v>41438</v>
      </c>
      <c r="B364">
        <v>33.786985000000001</v>
      </c>
      <c r="C364">
        <f t="shared" si="7"/>
        <v>7.1097471588162237E-3</v>
      </c>
    </row>
    <row r="365" spans="1:3" x14ac:dyDescent="0.35">
      <c r="A365" s="1">
        <v>41439</v>
      </c>
      <c r="B365">
        <v>33.888255000000001</v>
      </c>
      <c r="C365">
        <f t="shared" si="7"/>
        <v>2.9928250151641652E-3</v>
      </c>
    </row>
    <row r="366" spans="1:3" x14ac:dyDescent="0.35">
      <c r="A366" s="1">
        <v>41442</v>
      </c>
      <c r="B366">
        <v>33.961903</v>
      </c>
      <c r="C366">
        <f t="shared" si="7"/>
        <v>2.1709022084848051E-3</v>
      </c>
    </row>
    <row r="367" spans="1:3" x14ac:dyDescent="0.35">
      <c r="A367" s="1">
        <v>41443</v>
      </c>
      <c r="B367">
        <v>34.532690000000002</v>
      </c>
      <c r="C367">
        <f t="shared" si="7"/>
        <v>1.6667015253410182E-2</v>
      </c>
    </row>
    <row r="368" spans="1:3" x14ac:dyDescent="0.35">
      <c r="A368" s="1">
        <v>41444</v>
      </c>
      <c r="B368">
        <v>33.335877000000004</v>
      </c>
      <c r="C368">
        <f t="shared" si="7"/>
        <v>-3.5272207231593536E-2</v>
      </c>
    </row>
    <row r="369" spans="1:3" x14ac:dyDescent="0.35">
      <c r="A369" s="1">
        <v>41445</v>
      </c>
      <c r="B369">
        <v>32.378425</v>
      </c>
      <c r="C369">
        <f t="shared" si="7"/>
        <v>-2.9141898478555247E-2</v>
      </c>
    </row>
    <row r="370" spans="1:3" x14ac:dyDescent="0.35">
      <c r="A370" s="1">
        <v>41446</v>
      </c>
      <c r="B370">
        <v>32.755884999999999</v>
      </c>
      <c r="C370">
        <f t="shared" si="7"/>
        <v>1.1590334664632008E-2</v>
      </c>
    </row>
    <row r="371" spans="1:3" x14ac:dyDescent="0.35">
      <c r="A371" s="1">
        <v>41449</v>
      </c>
      <c r="B371">
        <v>32.194302</v>
      </c>
      <c r="C371">
        <f t="shared" si="7"/>
        <v>-1.7293160224627572E-2</v>
      </c>
    </row>
    <row r="372" spans="1:3" x14ac:dyDescent="0.35">
      <c r="A372" s="1">
        <v>41450</v>
      </c>
      <c r="B372">
        <v>32.323188999999999</v>
      </c>
      <c r="C372">
        <f t="shared" si="7"/>
        <v>3.9954179698588107E-3</v>
      </c>
    </row>
    <row r="373" spans="1:3" x14ac:dyDescent="0.35">
      <c r="A373" s="1">
        <v>41451</v>
      </c>
      <c r="B373">
        <v>32.774293999999998</v>
      </c>
      <c r="C373">
        <f t="shared" si="7"/>
        <v>1.3859590269384174E-2</v>
      </c>
    </row>
    <row r="374" spans="1:3" x14ac:dyDescent="0.35">
      <c r="A374" s="1">
        <v>41452</v>
      </c>
      <c r="B374">
        <v>32.553345999999998</v>
      </c>
      <c r="C374">
        <f t="shared" si="7"/>
        <v>-6.7643295388267067E-3</v>
      </c>
    </row>
    <row r="375" spans="1:3" x14ac:dyDescent="0.35">
      <c r="A375" s="1">
        <v>41453</v>
      </c>
      <c r="B375">
        <v>32.111446000000001</v>
      </c>
      <c r="C375">
        <f t="shared" si="7"/>
        <v>-1.3667619282812698E-2</v>
      </c>
    </row>
    <row r="376" spans="1:3" x14ac:dyDescent="0.35">
      <c r="A376" s="1">
        <v>41456</v>
      </c>
      <c r="B376">
        <v>32.249538000000001</v>
      </c>
      <c r="C376">
        <f t="shared" si="7"/>
        <v>4.2911777701996169E-3</v>
      </c>
    </row>
    <row r="377" spans="1:3" x14ac:dyDescent="0.35">
      <c r="A377" s="1">
        <v>41457</v>
      </c>
      <c r="B377">
        <v>32.093032999999998</v>
      </c>
      <c r="C377">
        <f t="shared" si="7"/>
        <v>-4.8647514769438634E-3</v>
      </c>
    </row>
    <row r="378" spans="1:3" x14ac:dyDescent="0.35">
      <c r="A378" s="1">
        <v>41458</v>
      </c>
      <c r="B378">
        <v>31.53145</v>
      </c>
      <c r="C378">
        <f t="shared" si="7"/>
        <v>-1.7653505633288005E-2</v>
      </c>
    </row>
    <row r="379" spans="1:3" x14ac:dyDescent="0.35">
      <c r="A379" s="1">
        <v>41460</v>
      </c>
      <c r="B379">
        <v>32.148268000000002</v>
      </c>
      <c r="C379">
        <f t="shared" si="7"/>
        <v>1.9373116312128721E-2</v>
      </c>
    </row>
    <row r="380" spans="1:3" x14ac:dyDescent="0.35">
      <c r="A380" s="1">
        <v>41463</v>
      </c>
      <c r="B380">
        <v>32.599376999999997</v>
      </c>
      <c r="C380">
        <f t="shared" si="7"/>
        <v>1.3934601000936613E-2</v>
      </c>
    </row>
    <row r="381" spans="1:3" x14ac:dyDescent="0.35">
      <c r="A381" s="1">
        <v>41464</v>
      </c>
      <c r="B381">
        <v>31.982558999999998</v>
      </c>
      <c r="C381">
        <f t="shared" si="7"/>
        <v>-1.910245479440361E-2</v>
      </c>
    </row>
    <row r="382" spans="1:3" x14ac:dyDescent="0.35">
      <c r="A382" s="1">
        <v>41465</v>
      </c>
      <c r="B382">
        <v>31.982558999999998</v>
      </c>
      <c r="C382">
        <f t="shared" si="7"/>
        <v>0</v>
      </c>
    </row>
    <row r="383" spans="1:3" x14ac:dyDescent="0.35">
      <c r="A383" s="1">
        <v>41466</v>
      </c>
      <c r="B383">
        <v>32.694307999999999</v>
      </c>
      <c r="C383">
        <f t="shared" si="7"/>
        <v>2.2010272507249313E-2</v>
      </c>
    </row>
    <row r="384" spans="1:3" x14ac:dyDescent="0.35">
      <c r="A384" s="1">
        <v>41467</v>
      </c>
      <c r="B384">
        <v>32.648091000000001</v>
      </c>
      <c r="C384">
        <f t="shared" si="7"/>
        <v>-1.4146100668006331E-3</v>
      </c>
    </row>
    <row r="385" spans="1:3" x14ac:dyDescent="0.35">
      <c r="A385" s="1">
        <v>41470</v>
      </c>
      <c r="B385">
        <v>32.795986999999997</v>
      </c>
      <c r="C385">
        <f t="shared" si="7"/>
        <v>4.5197749373964277E-3</v>
      </c>
    </row>
    <row r="386" spans="1:3" x14ac:dyDescent="0.35">
      <c r="A386" s="1">
        <v>41471</v>
      </c>
      <c r="B386">
        <v>32.999344999999998</v>
      </c>
      <c r="C386">
        <f t="shared" si="7"/>
        <v>6.1815524405988689E-3</v>
      </c>
    </row>
    <row r="387" spans="1:3" x14ac:dyDescent="0.35">
      <c r="A387" s="1">
        <v>41472</v>
      </c>
      <c r="B387">
        <v>33.110267</v>
      </c>
      <c r="C387">
        <f t="shared" si="7"/>
        <v>3.35570277098712E-3</v>
      </c>
    </row>
    <row r="388" spans="1:3" x14ac:dyDescent="0.35">
      <c r="A388" s="1">
        <v>41473</v>
      </c>
      <c r="B388">
        <v>32.999344999999998</v>
      </c>
      <c r="C388">
        <f t="shared" ref="C388:C451" si="8">LN(B388/B387)</f>
        <v>-3.355702770987107E-3</v>
      </c>
    </row>
    <row r="389" spans="1:3" x14ac:dyDescent="0.35">
      <c r="A389" s="1">
        <v>41474</v>
      </c>
      <c r="B389">
        <v>33.156483999999999</v>
      </c>
      <c r="C389">
        <f t="shared" si="8"/>
        <v>4.7505804976358508E-3</v>
      </c>
    </row>
    <row r="390" spans="1:3" x14ac:dyDescent="0.35">
      <c r="A390" s="1">
        <v>41477</v>
      </c>
      <c r="B390">
        <v>33.091779000000002</v>
      </c>
      <c r="C390">
        <f t="shared" si="8"/>
        <v>-1.9534103279106817E-3</v>
      </c>
    </row>
    <row r="391" spans="1:3" x14ac:dyDescent="0.35">
      <c r="A391" s="1">
        <v>41478</v>
      </c>
      <c r="B391">
        <v>33.905208999999999</v>
      </c>
      <c r="C391">
        <f t="shared" si="8"/>
        <v>2.42837774449873E-2</v>
      </c>
    </row>
    <row r="392" spans="1:3" x14ac:dyDescent="0.35">
      <c r="A392" s="1">
        <v>41479</v>
      </c>
      <c r="B392">
        <v>33.692608999999997</v>
      </c>
      <c r="C392">
        <f t="shared" si="8"/>
        <v>-6.2901646020644053E-3</v>
      </c>
    </row>
    <row r="393" spans="1:3" x14ac:dyDescent="0.35">
      <c r="A393" s="1">
        <v>41480</v>
      </c>
      <c r="B393">
        <v>33.812775999999999</v>
      </c>
      <c r="C393">
        <f t="shared" si="8"/>
        <v>3.5602234378274032E-3</v>
      </c>
    </row>
    <row r="394" spans="1:3" x14ac:dyDescent="0.35">
      <c r="A394" s="1">
        <v>41481</v>
      </c>
      <c r="B394">
        <v>33.997642999999997</v>
      </c>
      <c r="C394">
        <f t="shared" si="8"/>
        <v>5.4524794486391489E-3</v>
      </c>
    </row>
    <row r="395" spans="1:3" x14ac:dyDescent="0.35">
      <c r="A395" s="1">
        <v>41484</v>
      </c>
      <c r="B395">
        <v>33.960672000000002</v>
      </c>
      <c r="C395">
        <f t="shared" si="8"/>
        <v>-1.088049450529863E-3</v>
      </c>
    </row>
    <row r="396" spans="1:3" x14ac:dyDescent="0.35">
      <c r="A396" s="1">
        <v>41485</v>
      </c>
      <c r="B396">
        <v>34.09008</v>
      </c>
      <c r="C396">
        <f t="shared" si="8"/>
        <v>3.8032836430714327E-3</v>
      </c>
    </row>
    <row r="397" spans="1:3" x14ac:dyDescent="0.35">
      <c r="A397" s="1">
        <v>41486</v>
      </c>
      <c r="B397">
        <v>33.858992999999998</v>
      </c>
      <c r="C397">
        <f t="shared" si="8"/>
        <v>-6.8017967198809358E-3</v>
      </c>
    </row>
    <row r="398" spans="1:3" x14ac:dyDescent="0.35">
      <c r="A398" s="1">
        <v>41487</v>
      </c>
      <c r="B398">
        <v>34.053106</v>
      </c>
      <c r="C398">
        <f t="shared" si="8"/>
        <v>5.716611074804998E-3</v>
      </c>
    </row>
    <row r="399" spans="1:3" x14ac:dyDescent="0.35">
      <c r="A399" s="1">
        <v>41488</v>
      </c>
      <c r="B399">
        <v>33.969914000000003</v>
      </c>
      <c r="C399">
        <f t="shared" si="8"/>
        <v>-2.4459967075100438E-3</v>
      </c>
    </row>
    <row r="400" spans="1:3" x14ac:dyDescent="0.35">
      <c r="A400" s="1">
        <v>41491</v>
      </c>
      <c r="B400">
        <v>33.692608999999997</v>
      </c>
      <c r="C400">
        <f t="shared" si="8"/>
        <v>-8.1967547264223846E-3</v>
      </c>
    </row>
    <row r="401" spans="1:3" x14ac:dyDescent="0.35">
      <c r="A401" s="1">
        <v>41492</v>
      </c>
      <c r="B401">
        <v>33.369084000000001</v>
      </c>
      <c r="C401">
        <f t="shared" si="8"/>
        <v>-9.6486532159804454E-3</v>
      </c>
    </row>
    <row r="402" spans="1:3" x14ac:dyDescent="0.35">
      <c r="A402" s="1">
        <v>41493</v>
      </c>
      <c r="B402">
        <v>33.211945999999998</v>
      </c>
      <c r="C402">
        <f t="shared" si="8"/>
        <v>-4.7202121011960989E-3</v>
      </c>
    </row>
    <row r="403" spans="1:3" x14ac:dyDescent="0.35">
      <c r="A403" s="1">
        <v>41494</v>
      </c>
      <c r="B403">
        <v>33.2027</v>
      </c>
      <c r="C403">
        <f t="shared" si="8"/>
        <v>-2.7843256319486082E-4</v>
      </c>
    </row>
    <row r="404" spans="1:3" x14ac:dyDescent="0.35">
      <c r="A404" s="1">
        <v>41495</v>
      </c>
      <c r="B404">
        <v>33.174970999999999</v>
      </c>
      <c r="C404">
        <f t="shared" si="8"/>
        <v>-8.3549185125855784E-4</v>
      </c>
    </row>
    <row r="405" spans="1:3" x14ac:dyDescent="0.35">
      <c r="A405" s="1">
        <v>41498</v>
      </c>
      <c r="B405">
        <v>33.184215999999999</v>
      </c>
      <c r="C405">
        <f t="shared" si="8"/>
        <v>2.7863512130777627E-4</v>
      </c>
    </row>
    <row r="406" spans="1:3" x14ac:dyDescent="0.35">
      <c r="A406" s="1">
        <v>41499</v>
      </c>
      <c r="B406">
        <v>33.221187999999998</v>
      </c>
      <c r="C406">
        <f t="shared" si="8"/>
        <v>1.1135239481484807E-3</v>
      </c>
    </row>
    <row r="407" spans="1:3" x14ac:dyDescent="0.35">
      <c r="A407" s="1">
        <v>41500</v>
      </c>
      <c r="B407">
        <v>32.916153999999999</v>
      </c>
      <c r="C407">
        <f t="shared" si="8"/>
        <v>-9.2243248268317948E-3</v>
      </c>
    </row>
    <row r="408" spans="1:3" x14ac:dyDescent="0.35">
      <c r="A408" s="1">
        <v>41501</v>
      </c>
      <c r="B408">
        <v>32.380028000000003</v>
      </c>
      <c r="C408">
        <f t="shared" si="8"/>
        <v>-1.6421727327859671E-2</v>
      </c>
    </row>
    <row r="409" spans="1:3" x14ac:dyDescent="0.35">
      <c r="A409" s="1">
        <v>41502</v>
      </c>
      <c r="B409">
        <v>32.324568999999997</v>
      </c>
      <c r="C409">
        <f t="shared" si="8"/>
        <v>-1.714221744732891E-3</v>
      </c>
    </row>
    <row r="410" spans="1:3" x14ac:dyDescent="0.35">
      <c r="A410" s="1">
        <v>41505</v>
      </c>
      <c r="B410">
        <v>32.241377999999997</v>
      </c>
      <c r="C410">
        <f t="shared" si="8"/>
        <v>-2.5769325751972302E-3</v>
      </c>
    </row>
    <row r="411" spans="1:3" x14ac:dyDescent="0.35">
      <c r="A411" s="1">
        <v>41506</v>
      </c>
      <c r="B411">
        <v>32.084235999999997</v>
      </c>
      <c r="C411">
        <f t="shared" si="8"/>
        <v>-4.8858394915655187E-3</v>
      </c>
    </row>
    <row r="412" spans="1:3" x14ac:dyDescent="0.35">
      <c r="A412" s="1">
        <v>41507</v>
      </c>
      <c r="B412">
        <v>32.019531999999998</v>
      </c>
      <c r="C412">
        <f t="shared" si="8"/>
        <v>-2.0187275722639781E-3</v>
      </c>
    </row>
    <row r="413" spans="1:3" x14ac:dyDescent="0.35">
      <c r="A413" s="1">
        <v>41508</v>
      </c>
      <c r="B413">
        <v>32.047260999999999</v>
      </c>
      <c r="C413">
        <f t="shared" si="8"/>
        <v>8.6562789966632473E-4</v>
      </c>
    </row>
    <row r="414" spans="1:3" x14ac:dyDescent="0.35">
      <c r="A414" s="1">
        <v>41509</v>
      </c>
      <c r="B414">
        <v>32.204402999999999</v>
      </c>
      <c r="C414">
        <f t="shared" si="8"/>
        <v>4.891462836516914E-3</v>
      </c>
    </row>
    <row r="415" spans="1:3" x14ac:dyDescent="0.35">
      <c r="A415" s="1">
        <v>41512</v>
      </c>
      <c r="B415">
        <v>31.908611000000001</v>
      </c>
      <c r="C415">
        <f t="shared" si="8"/>
        <v>-9.2272716644994073E-3</v>
      </c>
    </row>
    <row r="416" spans="1:3" x14ac:dyDescent="0.35">
      <c r="A416" s="1">
        <v>41513</v>
      </c>
      <c r="B416">
        <v>31.437189</v>
      </c>
      <c r="C416">
        <f t="shared" si="8"/>
        <v>-1.4884355501464944E-2</v>
      </c>
    </row>
    <row r="417" spans="1:3" x14ac:dyDescent="0.35">
      <c r="A417" s="1">
        <v>41514</v>
      </c>
      <c r="B417">
        <v>31.196860000000001</v>
      </c>
      <c r="C417">
        <f t="shared" si="8"/>
        <v>-7.674106441742436E-3</v>
      </c>
    </row>
    <row r="418" spans="1:3" x14ac:dyDescent="0.35">
      <c r="A418" s="1">
        <v>41515</v>
      </c>
      <c r="B418">
        <v>31.178372</v>
      </c>
      <c r="C418">
        <f t="shared" si="8"/>
        <v>-5.9279941568498033E-4</v>
      </c>
    </row>
    <row r="419" spans="1:3" x14ac:dyDescent="0.35">
      <c r="A419" s="1">
        <v>41516</v>
      </c>
      <c r="B419">
        <v>30.808634000000001</v>
      </c>
      <c r="C419">
        <f t="shared" si="8"/>
        <v>-1.1929673938229798E-2</v>
      </c>
    </row>
    <row r="420" spans="1:3" x14ac:dyDescent="0.35">
      <c r="A420" s="1">
        <v>41520</v>
      </c>
      <c r="B420">
        <v>30.438891999999999</v>
      </c>
      <c r="C420">
        <f t="shared" si="8"/>
        <v>-1.2073842514600716E-2</v>
      </c>
    </row>
    <row r="421" spans="1:3" x14ac:dyDescent="0.35">
      <c r="A421" s="1">
        <v>41521</v>
      </c>
      <c r="B421">
        <v>30.928796999999999</v>
      </c>
      <c r="C421">
        <f t="shared" si="8"/>
        <v>1.5966558806543241E-2</v>
      </c>
    </row>
    <row r="422" spans="1:3" x14ac:dyDescent="0.35">
      <c r="A422" s="1">
        <v>41522</v>
      </c>
      <c r="B422">
        <v>31.187618000000001</v>
      </c>
      <c r="C422">
        <f t="shared" si="8"/>
        <v>8.3334654085384947E-3</v>
      </c>
    </row>
    <row r="423" spans="1:3" x14ac:dyDescent="0.35">
      <c r="A423" s="1">
        <v>41523</v>
      </c>
      <c r="B423">
        <v>30.965772000000001</v>
      </c>
      <c r="C423">
        <f t="shared" si="8"/>
        <v>-7.1386916183391923E-3</v>
      </c>
    </row>
    <row r="424" spans="1:3" x14ac:dyDescent="0.35">
      <c r="A424" s="1">
        <v>41526</v>
      </c>
      <c r="B424">
        <v>31.243075999999999</v>
      </c>
      <c r="C424">
        <f t="shared" si="8"/>
        <v>8.9153181792198527E-3</v>
      </c>
    </row>
    <row r="425" spans="1:3" x14ac:dyDescent="0.35">
      <c r="A425" s="1">
        <v>41527</v>
      </c>
      <c r="B425">
        <v>31.511139</v>
      </c>
      <c r="C425">
        <f t="shared" si="8"/>
        <v>8.5433187381320323E-3</v>
      </c>
    </row>
    <row r="426" spans="1:3" x14ac:dyDescent="0.35">
      <c r="A426" s="1">
        <v>41528</v>
      </c>
      <c r="B426">
        <v>32.121211000000002</v>
      </c>
      <c r="C426">
        <f t="shared" si="8"/>
        <v>1.9175488363245067E-2</v>
      </c>
    </row>
    <row r="427" spans="1:3" x14ac:dyDescent="0.35">
      <c r="A427" s="1">
        <v>41529</v>
      </c>
      <c r="B427">
        <v>32.130453000000003</v>
      </c>
      <c r="C427">
        <f t="shared" si="8"/>
        <v>2.8768126732834503E-4</v>
      </c>
    </row>
    <row r="428" spans="1:3" x14ac:dyDescent="0.35">
      <c r="A428" s="1">
        <v>41530</v>
      </c>
      <c r="B428">
        <v>32.232132</v>
      </c>
      <c r="C428">
        <f t="shared" si="8"/>
        <v>3.1595711883700261E-3</v>
      </c>
    </row>
    <row r="429" spans="1:3" x14ac:dyDescent="0.35">
      <c r="A429" s="1">
        <v>41533</v>
      </c>
      <c r="B429">
        <v>32.361541000000003</v>
      </c>
      <c r="C429">
        <f t="shared" si="8"/>
        <v>4.0068683859593975E-3</v>
      </c>
    </row>
    <row r="430" spans="1:3" x14ac:dyDescent="0.35">
      <c r="A430" s="1">
        <v>41534</v>
      </c>
      <c r="B430">
        <v>32.324568999999997</v>
      </c>
      <c r="C430">
        <f t="shared" si="8"/>
        <v>-1.1431203399314624E-3</v>
      </c>
    </row>
    <row r="431" spans="1:3" x14ac:dyDescent="0.35">
      <c r="A431" s="1">
        <v>41535</v>
      </c>
      <c r="B431">
        <v>32.953128999999997</v>
      </c>
      <c r="C431">
        <f t="shared" si="8"/>
        <v>1.9258627267939577E-2</v>
      </c>
    </row>
    <row r="432" spans="1:3" x14ac:dyDescent="0.35">
      <c r="A432" s="1">
        <v>41536</v>
      </c>
      <c r="B432">
        <v>32.666578000000001</v>
      </c>
      <c r="C432">
        <f t="shared" si="8"/>
        <v>-8.7337427905733647E-3</v>
      </c>
    </row>
    <row r="433" spans="1:3" x14ac:dyDescent="0.35">
      <c r="A433" s="1">
        <v>41537</v>
      </c>
      <c r="B433">
        <v>32.620362</v>
      </c>
      <c r="C433">
        <f t="shared" si="8"/>
        <v>-1.4157810955683801E-3</v>
      </c>
    </row>
    <row r="434" spans="1:3" x14ac:dyDescent="0.35">
      <c r="A434" s="1">
        <v>41540</v>
      </c>
      <c r="B434">
        <v>32.46322</v>
      </c>
      <c r="C434">
        <f t="shared" si="8"/>
        <v>-4.8289384367763873E-3</v>
      </c>
    </row>
    <row r="435" spans="1:3" x14ac:dyDescent="0.35">
      <c r="A435" s="1">
        <v>41541</v>
      </c>
      <c r="B435">
        <v>31.760714</v>
      </c>
      <c r="C435">
        <f t="shared" si="8"/>
        <v>-2.1877638946168568E-2</v>
      </c>
    </row>
    <row r="436" spans="1:3" x14ac:dyDescent="0.35">
      <c r="A436" s="1">
        <v>41542</v>
      </c>
      <c r="B436">
        <v>31.122910000000001</v>
      </c>
      <c r="C436">
        <f t="shared" si="8"/>
        <v>-2.0285913298624562E-2</v>
      </c>
    </row>
    <row r="437" spans="1:3" x14ac:dyDescent="0.35">
      <c r="A437" s="1">
        <v>41543</v>
      </c>
      <c r="B437">
        <v>31.113668000000001</v>
      </c>
      <c r="C437">
        <f t="shared" si="8"/>
        <v>-2.9699576567124351E-4</v>
      </c>
    </row>
    <row r="438" spans="1:3" x14ac:dyDescent="0.35">
      <c r="A438" s="1">
        <v>41544</v>
      </c>
      <c r="B438">
        <v>30.633005000000001</v>
      </c>
      <c r="C438">
        <f t="shared" si="8"/>
        <v>-1.5569185706089469E-2</v>
      </c>
    </row>
    <row r="439" spans="1:3" x14ac:dyDescent="0.35">
      <c r="A439" s="1">
        <v>41547</v>
      </c>
      <c r="B439">
        <v>30.679221999999999</v>
      </c>
      <c r="C439">
        <f t="shared" si="8"/>
        <v>1.5075951735912278E-3</v>
      </c>
    </row>
    <row r="440" spans="1:3" x14ac:dyDescent="0.35">
      <c r="A440" s="1">
        <v>41548</v>
      </c>
      <c r="B440">
        <v>31.224589000000002</v>
      </c>
      <c r="C440">
        <f t="shared" si="8"/>
        <v>1.7620275757233669E-2</v>
      </c>
    </row>
    <row r="441" spans="1:3" x14ac:dyDescent="0.35">
      <c r="A441" s="1">
        <v>41549</v>
      </c>
      <c r="B441">
        <v>31.335514</v>
      </c>
      <c r="C441">
        <f t="shared" si="8"/>
        <v>3.5461935299129304E-3</v>
      </c>
    </row>
    <row r="442" spans="1:3" x14ac:dyDescent="0.35">
      <c r="A442" s="1">
        <v>41550</v>
      </c>
      <c r="B442">
        <v>30.771659</v>
      </c>
      <c r="C442">
        <f t="shared" si="8"/>
        <v>-1.8157982892280433E-2</v>
      </c>
    </row>
    <row r="443" spans="1:3" x14ac:dyDescent="0.35">
      <c r="A443" s="1">
        <v>41551</v>
      </c>
      <c r="B443">
        <v>31.021234</v>
      </c>
      <c r="C443">
        <f t="shared" si="8"/>
        <v>8.0778337111243499E-3</v>
      </c>
    </row>
    <row r="444" spans="1:3" x14ac:dyDescent="0.35">
      <c r="A444" s="1">
        <v>41554</v>
      </c>
      <c r="B444">
        <v>30.965772000000001</v>
      </c>
      <c r="C444">
        <f t="shared" si="8"/>
        <v>-1.7894722903727517E-3</v>
      </c>
    </row>
    <row r="445" spans="1:3" x14ac:dyDescent="0.35">
      <c r="A445" s="1">
        <v>41555</v>
      </c>
      <c r="B445">
        <v>30.512837999999999</v>
      </c>
      <c r="C445">
        <f t="shared" si="8"/>
        <v>-1.4734952368366727E-2</v>
      </c>
    </row>
    <row r="446" spans="1:3" x14ac:dyDescent="0.35">
      <c r="A446" s="1">
        <v>41556</v>
      </c>
      <c r="B446">
        <v>30.660734000000001</v>
      </c>
      <c r="C446">
        <f t="shared" si="8"/>
        <v>4.8353000590569259E-3</v>
      </c>
    </row>
    <row r="447" spans="1:3" x14ac:dyDescent="0.35">
      <c r="A447" s="1">
        <v>41557</v>
      </c>
      <c r="B447">
        <v>31.226980000000001</v>
      </c>
      <c r="C447">
        <f t="shared" si="8"/>
        <v>1.8299651585784046E-2</v>
      </c>
    </row>
    <row r="448" spans="1:3" x14ac:dyDescent="0.35">
      <c r="A448" s="1">
        <v>41558</v>
      </c>
      <c r="B448">
        <v>31.338370999999999</v>
      </c>
      <c r="C448">
        <f t="shared" si="8"/>
        <v>3.5607925446181988E-3</v>
      </c>
    </row>
    <row r="449" spans="1:3" x14ac:dyDescent="0.35">
      <c r="A449" s="1">
        <v>41561</v>
      </c>
      <c r="B449">
        <v>31.561157000000001</v>
      </c>
      <c r="C449">
        <f t="shared" si="8"/>
        <v>7.0838983607640522E-3</v>
      </c>
    </row>
    <row r="450" spans="1:3" x14ac:dyDescent="0.35">
      <c r="A450" s="1">
        <v>41562</v>
      </c>
      <c r="B450">
        <v>31.291958000000001</v>
      </c>
      <c r="C450">
        <f t="shared" si="8"/>
        <v>-8.5660240093861258E-3</v>
      </c>
    </row>
    <row r="451" spans="1:3" x14ac:dyDescent="0.35">
      <c r="A451" s="1">
        <v>41563</v>
      </c>
      <c r="B451">
        <v>33.324869999999997</v>
      </c>
      <c r="C451">
        <f t="shared" si="8"/>
        <v>6.2942833456074598E-2</v>
      </c>
    </row>
    <row r="452" spans="1:3" x14ac:dyDescent="0.35">
      <c r="A452" s="1">
        <v>41564</v>
      </c>
      <c r="B452">
        <v>34.503768999999998</v>
      </c>
      <c r="C452">
        <f t="shared" ref="C452:C515" si="9">LN(B452/B451)</f>
        <v>3.476459936525509E-2</v>
      </c>
    </row>
    <row r="453" spans="1:3" x14ac:dyDescent="0.35">
      <c r="A453" s="1">
        <v>41565</v>
      </c>
      <c r="B453">
        <v>34.615164</v>
      </c>
      <c r="C453">
        <f t="shared" si="9"/>
        <v>3.2232875020109064E-3</v>
      </c>
    </row>
    <row r="454" spans="1:3" x14ac:dyDescent="0.35">
      <c r="A454" s="1">
        <v>41568</v>
      </c>
      <c r="B454">
        <v>34.216008000000002</v>
      </c>
      <c r="C454">
        <f t="shared" si="9"/>
        <v>-1.1598247215860955E-2</v>
      </c>
    </row>
    <row r="455" spans="1:3" x14ac:dyDescent="0.35">
      <c r="A455" s="1">
        <v>41569</v>
      </c>
      <c r="B455">
        <v>34.364530999999999</v>
      </c>
      <c r="C455">
        <f t="shared" si="9"/>
        <v>4.3313521405380067E-3</v>
      </c>
    </row>
    <row r="456" spans="1:3" x14ac:dyDescent="0.35">
      <c r="A456" s="1">
        <v>41570</v>
      </c>
      <c r="B456">
        <v>34.559466999999998</v>
      </c>
      <c r="C456">
        <f t="shared" si="9"/>
        <v>5.6565644893611907E-3</v>
      </c>
    </row>
    <row r="457" spans="1:3" x14ac:dyDescent="0.35">
      <c r="A457" s="1">
        <v>41571</v>
      </c>
      <c r="B457">
        <v>34.540900999999998</v>
      </c>
      <c r="C457">
        <f t="shared" si="9"/>
        <v>-5.3736328717555646E-4</v>
      </c>
    </row>
    <row r="458" spans="1:3" x14ac:dyDescent="0.35">
      <c r="A458" s="1">
        <v>41572</v>
      </c>
      <c r="B458">
        <v>34.578032</v>
      </c>
      <c r="C458">
        <f t="shared" si="9"/>
        <v>1.0744090500316504E-3</v>
      </c>
    </row>
    <row r="459" spans="1:3" x14ac:dyDescent="0.35">
      <c r="A459" s="1">
        <v>41575</v>
      </c>
      <c r="B459">
        <v>34.605879000000002</v>
      </c>
      <c r="C459">
        <f t="shared" si="9"/>
        <v>8.0501379876746779E-4</v>
      </c>
    </row>
    <row r="460" spans="1:3" x14ac:dyDescent="0.35">
      <c r="A460" s="1">
        <v>41576</v>
      </c>
      <c r="B460">
        <v>34.605879000000002</v>
      </c>
      <c r="C460">
        <f t="shared" si="9"/>
        <v>0</v>
      </c>
    </row>
    <row r="461" spans="1:3" x14ac:dyDescent="0.35">
      <c r="A461" s="1">
        <v>41577</v>
      </c>
      <c r="B461">
        <v>34.290267999999998</v>
      </c>
      <c r="C461">
        <f t="shared" si="9"/>
        <v>-9.1619987908553233E-3</v>
      </c>
    </row>
    <row r="462" spans="1:3" x14ac:dyDescent="0.35">
      <c r="A462" s="1">
        <v>41578</v>
      </c>
      <c r="B462">
        <v>33.928243000000002</v>
      </c>
      <c r="C462">
        <f t="shared" si="9"/>
        <v>-1.0613787761460845E-2</v>
      </c>
    </row>
    <row r="463" spans="1:3" x14ac:dyDescent="0.35">
      <c r="A463" s="1">
        <v>41579</v>
      </c>
      <c r="B463">
        <v>34.308833</v>
      </c>
      <c r="C463">
        <f t="shared" si="9"/>
        <v>1.1155048512188218E-2</v>
      </c>
    </row>
    <row r="464" spans="1:3" x14ac:dyDescent="0.35">
      <c r="A464" s="1">
        <v>41582</v>
      </c>
      <c r="B464">
        <v>34.327399</v>
      </c>
      <c r="C464">
        <f t="shared" si="9"/>
        <v>5.4099707725282977E-4</v>
      </c>
    </row>
    <row r="465" spans="1:3" x14ac:dyDescent="0.35">
      <c r="A465" s="1">
        <v>41583</v>
      </c>
      <c r="B465">
        <v>34.680143000000001</v>
      </c>
      <c r="C465">
        <f t="shared" si="9"/>
        <v>1.0223435355939191E-2</v>
      </c>
    </row>
    <row r="466" spans="1:3" x14ac:dyDescent="0.35">
      <c r="A466" s="1">
        <v>41584</v>
      </c>
      <c r="B466">
        <v>34.865797000000001</v>
      </c>
      <c r="C466">
        <f t="shared" si="9"/>
        <v>5.3390446951053659E-3</v>
      </c>
    </row>
    <row r="467" spans="1:3" x14ac:dyDescent="0.35">
      <c r="A467" s="1">
        <v>41585</v>
      </c>
      <c r="B467">
        <v>34.940057000000003</v>
      </c>
      <c r="C467">
        <f t="shared" si="9"/>
        <v>2.1276160596226342E-3</v>
      </c>
    </row>
    <row r="468" spans="1:3" x14ac:dyDescent="0.35">
      <c r="A468" s="1">
        <v>41586</v>
      </c>
      <c r="B468">
        <v>35.385626000000002</v>
      </c>
      <c r="C468">
        <f t="shared" si="9"/>
        <v>1.2671756410675923E-2</v>
      </c>
    </row>
    <row r="469" spans="1:3" x14ac:dyDescent="0.35">
      <c r="A469" s="1">
        <v>41589</v>
      </c>
      <c r="B469">
        <v>35.181409000000002</v>
      </c>
      <c r="C469">
        <f t="shared" si="9"/>
        <v>-5.7879028104948008E-3</v>
      </c>
    </row>
    <row r="470" spans="1:3" x14ac:dyDescent="0.35">
      <c r="A470" s="1">
        <v>41590</v>
      </c>
      <c r="B470">
        <v>34.782252999999997</v>
      </c>
      <c r="C470">
        <f t="shared" si="9"/>
        <v>-1.1410504236331524E-2</v>
      </c>
    </row>
    <row r="471" spans="1:3" x14ac:dyDescent="0.35">
      <c r="A471" s="1">
        <v>41591</v>
      </c>
      <c r="B471">
        <v>35.060732999999999</v>
      </c>
      <c r="C471">
        <f t="shared" si="9"/>
        <v>7.9745008545937801E-3</v>
      </c>
    </row>
    <row r="472" spans="1:3" x14ac:dyDescent="0.35">
      <c r="A472" s="1">
        <v>41592</v>
      </c>
      <c r="B472">
        <v>35.051448000000001</v>
      </c>
      <c r="C472">
        <f t="shared" si="9"/>
        <v>-2.6486125297621335E-4</v>
      </c>
    </row>
    <row r="473" spans="1:3" x14ac:dyDescent="0.35">
      <c r="A473" s="1">
        <v>41593</v>
      </c>
      <c r="B473">
        <v>35.320647000000001</v>
      </c>
      <c r="C473">
        <f t="shared" si="9"/>
        <v>7.6507687631714259E-3</v>
      </c>
    </row>
    <row r="474" spans="1:3" x14ac:dyDescent="0.35">
      <c r="A474" s="1">
        <v>41596</v>
      </c>
      <c r="B474">
        <v>35.218536999999998</v>
      </c>
      <c r="C474">
        <f t="shared" si="9"/>
        <v>-2.8951304943352122E-3</v>
      </c>
    </row>
    <row r="475" spans="1:3" x14ac:dyDescent="0.35">
      <c r="A475" s="1">
        <v>41597</v>
      </c>
      <c r="B475">
        <v>35.933304999999997</v>
      </c>
      <c r="C475">
        <f t="shared" si="9"/>
        <v>2.0092018002316202E-2</v>
      </c>
    </row>
    <row r="476" spans="1:3" x14ac:dyDescent="0.35">
      <c r="A476" s="1">
        <v>41598</v>
      </c>
      <c r="B476">
        <v>35.441322999999997</v>
      </c>
      <c r="C476">
        <f t="shared" si="9"/>
        <v>-1.3786125569377951E-2</v>
      </c>
    </row>
    <row r="477" spans="1:3" x14ac:dyDescent="0.35">
      <c r="A477" s="1">
        <v>41599</v>
      </c>
      <c r="B477">
        <v>35.339213000000001</v>
      </c>
      <c r="C477">
        <f t="shared" si="9"/>
        <v>-2.8852584794324442E-3</v>
      </c>
    </row>
    <row r="478" spans="1:3" x14ac:dyDescent="0.35">
      <c r="A478" s="1">
        <v>41600</v>
      </c>
      <c r="B478">
        <v>35.506301999999998</v>
      </c>
      <c r="C478">
        <f t="shared" si="9"/>
        <v>4.7170045926713299E-3</v>
      </c>
    </row>
    <row r="479" spans="1:3" x14ac:dyDescent="0.35">
      <c r="A479" s="1">
        <v>41603</v>
      </c>
      <c r="B479">
        <v>35.413476000000003</v>
      </c>
      <c r="C479">
        <f t="shared" si="9"/>
        <v>-2.6177761867628921E-3</v>
      </c>
    </row>
    <row r="480" spans="1:3" x14ac:dyDescent="0.35">
      <c r="A480" s="1">
        <v>41604</v>
      </c>
      <c r="B480">
        <v>35.339213000000001</v>
      </c>
      <c r="C480">
        <f t="shared" si="9"/>
        <v>-2.0992284059084014E-3</v>
      </c>
    </row>
    <row r="481" spans="1:3" x14ac:dyDescent="0.35">
      <c r="A481" s="1">
        <v>41605</v>
      </c>
      <c r="B481">
        <v>35.571280000000002</v>
      </c>
      <c r="C481">
        <f t="shared" si="9"/>
        <v>6.5453734333959616E-3</v>
      </c>
    </row>
    <row r="482" spans="1:3" x14ac:dyDescent="0.35">
      <c r="A482" s="1">
        <v>41607</v>
      </c>
      <c r="B482">
        <v>35.450603999999998</v>
      </c>
      <c r="C482">
        <f t="shared" si="9"/>
        <v>-3.3982797790492792E-3</v>
      </c>
    </row>
    <row r="483" spans="1:3" x14ac:dyDescent="0.35">
      <c r="A483" s="1">
        <v>41610</v>
      </c>
      <c r="B483">
        <v>35.404192000000002</v>
      </c>
      <c r="C483">
        <f t="shared" si="9"/>
        <v>-1.3100597068377369E-3</v>
      </c>
    </row>
    <row r="484" spans="1:3" x14ac:dyDescent="0.35">
      <c r="A484" s="1">
        <v>41611</v>
      </c>
      <c r="B484">
        <v>34.902925000000003</v>
      </c>
      <c r="C484">
        <f t="shared" si="9"/>
        <v>-1.4259594623260189E-2</v>
      </c>
    </row>
    <row r="485" spans="1:3" x14ac:dyDescent="0.35">
      <c r="A485" s="1">
        <v>41612</v>
      </c>
      <c r="B485">
        <v>34.680143000000001</v>
      </c>
      <c r="C485">
        <f t="shared" si="9"/>
        <v>-6.4033612667860375E-3</v>
      </c>
    </row>
    <row r="486" spans="1:3" x14ac:dyDescent="0.35">
      <c r="A486" s="1">
        <v>41613</v>
      </c>
      <c r="B486">
        <v>34.271701999999998</v>
      </c>
      <c r="C486">
        <f t="shared" si="9"/>
        <v>-1.1847276235100762E-2</v>
      </c>
    </row>
    <row r="487" spans="1:3" x14ac:dyDescent="0.35">
      <c r="A487" s="1">
        <v>41614</v>
      </c>
      <c r="B487">
        <v>34.837947</v>
      </c>
      <c r="C487">
        <f t="shared" si="9"/>
        <v>1.6387224644015857E-2</v>
      </c>
    </row>
    <row r="488" spans="1:3" x14ac:dyDescent="0.35">
      <c r="A488" s="1">
        <v>41617</v>
      </c>
      <c r="B488">
        <v>34.531619999999997</v>
      </c>
      <c r="C488">
        <f t="shared" si="9"/>
        <v>-8.831797699977665E-3</v>
      </c>
    </row>
    <row r="489" spans="1:3" x14ac:dyDescent="0.35">
      <c r="A489" s="1">
        <v>41618</v>
      </c>
      <c r="B489">
        <v>34.448075000000003</v>
      </c>
      <c r="C489">
        <f t="shared" si="9"/>
        <v>-2.422308212599407E-3</v>
      </c>
    </row>
    <row r="490" spans="1:3" x14ac:dyDescent="0.35">
      <c r="A490" s="1">
        <v>41619</v>
      </c>
      <c r="B490">
        <v>33.956094</v>
      </c>
      <c r="C490">
        <f t="shared" si="9"/>
        <v>-1.4384780653986566E-2</v>
      </c>
    </row>
    <row r="491" spans="1:3" x14ac:dyDescent="0.35">
      <c r="A491" s="1">
        <v>41620</v>
      </c>
      <c r="B491">
        <v>33.686895</v>
      </c>
      <c r="C491">
        <f t="shared" si="9"/>
        <v>-7.9594478359884969E-3</v>
      </c>
    </row>
    <row r="492" spans="1:3" x14ac:dyDescent="0.35">
      <c r="A492" s="1">
        <v>41621</v>
      </c>
      <c r="B492">
        <v>33.789005000000003</v>
      </c>
      <c r="C492">
        <f t="shared" si="9"/>
        <v>3.0265643865362807E-3</v>
      </c>
    </row>
    <row r="493" spans="1:3" x14ac:dyDescent="0.35">
      <c r="A493" s="1">
        <v>41624</v>
      </c>
      <c r="B493">
        <v>33.909677000000002</v>
      </c>
      <c r="C493">
        <f t="shared" si="9"/>
        <v>3.5649771675703079E-3</v>
      </c>
    </row>
    <row r="494" spans="1:3" x14ac:dyDescent="0.35">
      <c r="A494" s="1">
        <v>41625</v>
      </c>
      <c r="B494">
        <v>33.983941000000002</v>
      </c>
      <c r="C494">
        <f t="shared" si="9"/>
        <v>2.1876586284745674E-3</v>
      </c>
    </row>
    <row r="495" spans="1:3" x14ac:dyDescent="0.35">
      <c r="A495" s="1">
        <v>41626</v>
      </c>
      <c r="B495">
        <v>35.385626000000002</v>
      </c>
      <c r="C495">
        <f t="shared" si="9"/>
        <v>4.0417602976459854E-2</v>
      </c>
    </row>
    <row r="496" spans="1:3" x14ac:dyDescent="0.35">
      <c r="A496" s="1">
        <v>41627</v>
      </c>
      <c r="B496">
        <v>35.302081000000001</v>
      </c>
      <c r="C496">
        <f t="shared" si="9"/>
        <v>-2.3637784402959564E-3</v>
      </c>
    </row>
    <row r="497" spans="1:3" x14ac:dyDescent="0.35">
      <c r="A497" s="1">
        <v>41628</v>
      </c>
      <c r="B497">
        <v>35.125711000000003</v>
      </c>
      <c r="C497">
        <f t="shared" si="9"/>
        <v>-5.0085446010933021E-3</v>
      </c>
    </row>
    <row r="498" spans="1:3" x14ac:dyDescent="0.35">
      <c r="A498" s="1">
        <v>41631</v>
      </c>
      <c r="B498">
        <v>35.682671999999997</v>
      </c>
      <c r="C498">
        <f t="shared" si="9"/>
        <v>1.5731823358300874E-2</v>
      </c>
    </row>
    <row r="499" spans="1:3" x14ac:dyDescent="0.35">
      <c r="A499" s="1">
        <v>41632</v>
      </c>
      <c r="B499">
        <v>35.450603999999998</v>
      </c>
      <c r="C499">
        <f t="shared" si="9"/>
        <v>-6.524901885431666E-3</v>
      </c>
    </row>
    <row r="500" spans="1:3" x14ac:dyDescent="0.35">
      <c r="A500" s="1">
        <v>41634</v>
      </c>
      <c r="B500">
        <v>35.599127000000003</v>
      </c>
      <c r="C500">
        <f t="shared" si="9"/>
        <v>4.1808241705987466E-3</v>
      </c>
    </row>
    <row r="501" spans="1:3" x14ac:dyDescent="0.35">
      <c r="A501" s="1">
        <v>41635</v>
      </c>
      <c r="B501">
        <v>35.617693000000003</v>
      </c>
      <c r="C501">
        <f t="shared" si="9"/>
        <v>5.2139369381003036E-4</v>
      </c>
    </row>
    <row r="502" spans="1:3" x14ac:dyDescent="0.35">
      <c r="A502" s="1">
        <v>41638</v>
      </c>
      <c r="B502">
        <v>35.654825000000002</v>
      </c>
      <c r="C502">
        <f t="shared" si="9"/>
        <v>1.0419725414931643E-3</v>
      </c>
    </row>
    <row r="503" spans="1:3" x14ac:dyDescent="0.35">
      <c r="A503" s="1">
        <v>41639</v>
      </c>
      <c r="B503">
        <v>35.580565</v>
      </c>
      <c r="C503">
        <f t="shared" si="9"/>
        <v>-2.0849195013883551E-3</v>
      </c>
    </row>
    <row r="504" spans="1:3" x14ac:dyDescent="0.35">
      <c r="A504" s="1">
        <v>41641</v>
      </c>
      <c r="B504">
        <v>35.487735999999998</v>
      </c>
      <c r="C504">
        <f t="shared" si="9"/>
        <v>-2.6123898133780859E-3</v>
      </c>
    </row>
    <row r="505" spans="1:3" x14ac:dyDescent="0.35">
      <c r="A505" s="1">
        <v>41642</v>
      </c>
      <c r="B505">
        <v>35.868326000000003</v>
      </c>
      <c r="C505">
        <f t="shared" si="9"/>
        <v>1.0667449924021025E-2</v>
      </c>
    </row>
    <row r="506" spans="1:3" x14ac:dyDescent="0.35">
      <c r="A506" s="1">
        <v>41645</v>
      </c>
      <c r="B506">
        <v>36.341746000000001</v>
      </c>
      <c r="C506">
        <f t="shared" si="9"/>
        <v>1.3112486113939743E-2</v>
      </c>
    </row>
    <row r="507" spans="1:3" x14ac:dyDescent="0.35">
      <c r="A507" s="1">
        <v>41646</v>
      </c>
      <c r="B507">
        <v>36.063262000000002</v>
      </c>
      <c r="C507">
        <f t="shared" si="9"/>
        <v>-7.6924340161391123E-3</v>
      </c>
    </row>
    <row r="508" spans="1:3" x14ac:dyDescent="0.35">
      <c r="A508" s="1">
        <v>41647</v>
      </c>
      <c r="B508">
        <v>36.388157999999997</v>
      </c>
      <c r="C508">
        <f t="shared" si="9"/>
        <v>8.9687180134352291E-3</v>
      </c>
    </row>
    <row r="509" spans="1:3" x14ac:dyDescent="0.35">
      <c r="A509" s="1">
        <v>41648</v>
      </c>
      <c r="B509">
        <v>36.453136999999998</v>
      </c>
      <c r="C509">
        <f t="shared" si="9"/>
        <v>1.7841258104005363E-3</v>
      </c>
    </row>
    <row r="510" spans="1:3" x14ac:dyDescent="0.35">
      <c r="A510" s="1">
        <v>41649</v>
      </c>
      <c r="B510">
        <v>36.731617</v>
      </c>
      <c r="C510">
        <f t="shared" si="9"/>
        <v>7.6103649695785985E-3</v>
      </c>
    </row>
    <row r="511" spans="1:3" x14ac:dyDescent="0.35">
      <c r="A511" s="1">
        <v>41652</v>
      </c>
      <c r="B511">
        <v>36.507586000000003</v>
      </c>
      <c r="C511">
        <f t="shared" si="9"/>
        <v>-6.1178082111122958E-3</v>
      </c>
    </row>
    <row r="512" spans="1:3" x14ac:dyDescent="0.35">
      <c r="A512" s="1">
        <v>41653</v>
      </c>
      <c r="B512">
        <v>36.936976000000001</v>
      </c>
      <c r="C512">
        <f t="shared" si="9"/>
        <v>1.1693034330426837E-2</v>
      </c>
    </row>
    <row r="513" spans="1:3" x14ac:dyDescent="0.35">
      <c r="A513" s="1">
        <v>41654</v>
      </c>
      <c r="B513">
        <v>36.899636999999998</v>
      </c>
      <c r="C513">
        <f t="shared" si="9"/>
        <v>-1.011395340761482E-3</v>
      </c>
    </row>
    <row r="514" spans="1:3" x14ac:dyDescent="0.35">
      <c r="A514" s="1">
        <v>41655</v>
      </c>
      <c r="B514">
        <v>36.908974000000001</v>
      </c>
      <c r="C514">
        <f t="shared" si="9"/>
        <v>2.5300571094100766E-4</v>
      </c>
    </row>
    <row r="515" spans="1:3" x14ac:dyDescent="0.35">
      <c r="A515" s="1">
        <v>41656</v>
      </c>
      <c r="B515">
        <v>36.778289999999998</v>
      </c>
      <c r="C515">
        <f t="shared" si="9"/>
        <v>-3.5469938743568747E-3</v>
      </c>
    </row>
    <row r="516" spans="1:3" x14ac:dyDescent="0.35">
      <c r="A516" s="1">
        <v>41660</v>
      </c>
      <c r="B516">
        <v>36.516919000000001</v>
      </c>
      <c r="C516">
        <f t="shared" ref="C516:C579" si="10">LN(B516/B515)</f>
        <v>-7.1320380000942296E-3</v>
      </c>
    </row>
    <row r="517" spans="1:3" x14ac:dyDescent="0.35">
      <c r="A517" s="1">
        <v>41661</v>
      </c>
      <c r="B517">
        <v>35.536788000000001</v>
      </c>
      <c r="C517">
        <f t="shared" si="10"/>
        <v>-2.7207245833910213E-2</v>
      </c>
    </row>
    <row r="518" spans="1:3" x14ac:dyDescent="0.35">
      <c r="A518" s="1">
        <v>41662</v>
      </c>
      <c r="B518">
        <v>34.939374999999998</v>
      </c>
      <c r="C518">
        <f t="shared" si="10"/>
        <v>-1.6954024864048154E-2</v>
      </c>
    </row>
    <row r="519" spans="1:3" x14ac:dyDescent="0.35">
      <c r="A519" s="1">
        <v>41663</v>
      </c>
      <c r="B519">
        <v>34.145935999999999</v>
      </c>
      <c r="C519">
        <f t="shared" si="10"/>
        <v>-2.2970842195423457E-2</v>
      </c>
    </row>
    <row r="520" spans="1:3" x14ac:dyDescent="0.35">
      <c r="A520" s="1">
        <v>41666</v>
      </c>
      <c r="B520">
        <v>33.884565000000002</v>
      </c>
      <c r="C520">
        <f t="shared" si="10"/>
        <v>-7.6839735758875167E-3</v>
      </c>
    </row>
    <row r="521" spans="1:3" x14ac:dyDescent="0.35">
      <c r="A521" s="1">
        <v>41667</v>
      </c>
      <c r="B521">
        <v>33.949907000000003</v>
      </c>
      <c r="C521">
        <f t="shared" si="10"/>
        <v>1.9265137114796375E-3</v>
      </c>
    </row>
    <row r="522" spans="1:3" x14ac:dyDescent="0.35">
      <c r="A522" s="1">
        <v>41668</v>
      </c>
      <c r="B522">
        <v>33.464506999999998</v>
      </c>
      <c r="C522">
        <f t="shared" si="10"/>
        <v>-1.4400730043681935E-2</v>
      </c>
    </row>
    <row r="523" spans="1:3" x14ac:dyDescent="0.35">
      <c r="A523" s="1">
        <v>41669</v>
      </c>
      <c r="B523">
        <v>34.099260000000001</v>
      </c>
      <c r="C523">
        <f t="shared" si="10"/>
        <v>1.8790298539500101E-2</v>
      </c>
    </row>
    <row r="524" spans="1:3" x14ac:dyDescent="0.35">
      <c r="A524" s="1">
        <v>41670</v>
      </c>
      <c r="B524">
        <v>34.220610999999998</v>
      </c>
      <c r="C524">
        <f t="shared" si="10"/>
        <v>3.5524401859325684E-3</v>
      </c>
    </row>
    <row r="525" spans="1:3" x14ac:dyDescent="0.35">
      <c r="A525" s="1">
        <v>41673</v>
      </c>
      <c r="B525">
        <v>33.464506999999998</v>
      </c>
      <c r="C525">
        <f t="shared" si="10"/>
        <v>-2.2342738725432645E-2</v>
      </c>
    </row>
    <row r="526" spans="1:3" x14ac:dyDescent="0.35">
      <c r="A526" s="1">
        <v>41674</v>
      </c>
      <c r="B526">
        <v>33.837891999999997</v>
      </c>
      <c r="C526">
        <f t="shared" si="10"/>
        <v>1.1095855018777705E-2</v>
      </c>
    </row>
    <row r="527" spans="1:3" x14ac:dyDescent="0.35">
      <c r="A527" s="1">
        <v>41675</v>
      </c>
      <c r="B527">
        <v>33.931237000000003</v>
      </c>
      <c r="C527">
        <f t="shared" si="10"/>
        <v>2.7547958903871776E-3</v>
      </c>
    </row>
    <row r="528" spans="1:3" x14ac:dyDescent="0.35">
      <c r="A528" s="1">
        <v>41676</v>
      </c>
      <c r="B528">
        <v>34.211278</v>
      </c>
      <c r="C528">
        <f t="shared" si="10"/>
        <v>8.2193202456438911E-3</v>
      </c>
    </row>
    <row r="529" spans="1:3" x14ac:dyDescent="0.35">
      <c r="A529" s="1">
        <v>41677</v>
      </c>
      <c r="B529">
        <v>34.706009999999999</v>
      </c>
      <c r="C529">
        <f t="shared" si="10"/>
        <v>1.4357515013340066E-2</v>
      </c>
    </row>
    <row r="530" spans="1:3" x14ac:dyDescent="0.35">
      <c r="A530" s="1">
        <v>41680</v>
      </c>
      <c r="B530">
        <v>34.687339999999999</v>
      </c>
      <c r="C530">
        <f t="shared" si="10"/>
        <v>-5.3809191948453212E-4</v>
      </c>
    </row>
    <row r="531" spans="1:3" x14ac:dyDescent="0.35">
      <c r="A531" s="1">
        <v>41681</v>
      </c>
      <c r="B531">
        <v>35.424773999999999</v>
      </c>
      <c r="C531">
        <f t="shared" si="10"/>
        <v>2.1036626997620825E-2</v>
      </c>
    </row>
    <row r="532" spans="1:3" x14ac:dyDescent="0.35">
      <c r="A532" s="1">
        <v>41682</v>
      </c>
      <c r="B532">
        <v>35.714143999999997</v>
      </c>
      <c r="C532">
        <f t="shared" si="10"/>
        <v>8.1353949180372268E-3</v>
      </c>
    </row>
    <row r="533" spans="1:3" x14ac:dyDescent="0.35">
      <c r="A533" s="1">
        <v>41683</v>
      </c>
      <c r="B533">
        <v>36.143537999999999</v>
      </c>
      <c r="C533">
        <f t="shared" si="10"/>
        <v>1.1951376640378665E-2</v>
      </c>
    </row>
    <row r="534" spans="1:3" x14ac:dyDescent="0.35">
      <c r="A534" s="1">
        <v>41684</v>
      </c>
      <c r="B534">
        <v>36.227549000000003</v>
      </c>
      <c r="C534">
        <f t="shared" si="10"/>
        <v>2.3216740612486144E-3</v>
      </c>
    </row>
    <row r="535" spans="1:3" x14ac:dyDescent="0.35">
      <c r="A535" s="1">
        <v>41688</v>
      </c>
      <c r="B535">
        <v>36.339562999999998</v>
      </c>
      <c r="C535">
        <f t="shared" si="10"/>
        <v>3.0871860785769904E-3</v>
      </c>
    </row>
    <row r="536" spans="1:3" x14ac:dyDescent="0.35">
      <c r="A536" s="1">
        <v>41689</v>
      </c>
      <c r="B536">
        <v>36.180872999999998</v>
      </c>
      <c r="C536">
        <f t="shared" si="10"/>
        <v>-4.3764285499900153E-3</v>
      </c>
    </row>
    <row r="537" spans="1:3" x14ac:dyDescent="0.35">
      <c r="A537" s="1">
        <v>41690</v>
      </c>
      <c r="B537">
        <v>36.358232999999998</v>
      </c>
      <c r="C537">
        <f t="shared" si="10"/>
        <v>4.8900617393775126E-3</v>
      </c>
    </row>
    <row r="538" spans="1:3" x14ac:dyDescent="0.35">
      <c r="A538" s="1">
        <v>41691</v>
      </c>
      <c r="B538">
        <v>36.236882000000001</v>
      </c>
      <c r="C538">
        <f t="shared" si="10"/>
        <v>-3.343230822907663E-3</v>
      </c>
    </row>
    <row r="539" spans="1:3" x14ac:dyDescent="0.35">
      <c r="A539" s="1">
        <v>41694</v>
      </c>
      <c r="B539">
        <v>36.386234999999999</v>
      </c>
      <c r="C539">
        <f t="shared" si="10"/>
        <v>4.1131038360164365E-3</v>
      </c>
    </row>
    <row r="540" spans="1:3" x14ac:dyDescent="0.35">
      <c r="A540" s="1">
        <v>41695</v>
      </c>
      <c r="B540">
        <v>36.638269999999999</v>
      </c>
      <c r="C540">
        <f t="shared" si="10"/>
        <v>6.9027787522455549E-3</v>
      </c>
    </row>
    <row r="541" spans="1:3" x14ac:dyDescent="0.35">
      <c r="A541" s="1">
        <v>41696</v>
      </c>
      <c r="B541">
        <v>36.768954000000001</v>
      </c>
      <c r="C541">
        <f t="shared" si="10"/>
        <v>3.5605252709305897E-3</v>
      </c>
    </row>
    <row r="542" spans="1:3" x14ac:dyDescent="0.35">
      <c r="A542" s="1">
        <v>41697</v>
      </c>
      <c r="B542">
        <v>37.142339</v>
      </c>
      <c r="C542">
        <f t="shared" si="10"/>
        <v>1.0103684057975208E-2</v>
      </c>
    </row>
    <row r="543" spans="1:3" x14ac:dyDescent="0.35">
      <c r="A543" s="1">
        <v>41698</v>
      </c>
      <c r="B543">
        <v>37.133001999999998</v>
      </c>
      <c r="C543">
        <f t="shared" si="10"/>
        <v>-2.5141587836488262E-4</v>
      </c>
    </row>
    <row r="544" spans="1:3" x14ac:dyDescent="0.35">
      <c r="A544" s="1">
        <v>41701</v>
      </c>
      <c r="B544">
        <v>36.712947999999997</v>
      </c>
      <c r="C544">
        <f t="shared" si="10"/>
        <v>-1.1376616606106142E-2</v>
      </c>
    </row>
    <row r="545" spans="1:3" x14ac:dyDescent="0.35">
      <c r="A545" s="1">
        <v>41702</v>
      </c>
      <c r="B545">
        <v>37.450378000000001</v>
      </c>
      <c r="C545">
        <f t="shared" si="10"/>
        <v>1.988730399179264E-2</v>
      </c>
    </row>
    <row r="546" spans="1:3" x14ac:dyDescent="0.35">
      <c r="A546" s="1">
        <v>41703</v>
      </c>
      <c r="B546">
        <v>37.142339</v>
      </c>
      <c r="C546">
        <f t="shared" si="10"/>
        <v>-8.2592715073216069E-3</v>
      </c>
    </row>
    <row r="547" spans="1:3" x14ac:dyDescent="0.35">
      <c r="A547" s="1">
        <v>41704</v>
      </c>
      <c r="B547">
        <v>37.086329999999997</v>
      </c>
      <c r="C547">
        <f t="shared" si="10"/>
        <v>-1.5090937607788941E-3</v>
      </c>
    </row>
    <row r="548" spans="1:3" x14ac:dyDescent="0.35">
      <c r="A548" s="1">
        <v>41705</v>
      </c>
      <c r="B548">
        <v>36.936976000000001</v>
      </c>
      <c r="C548">
        <f t="shared" si="10"/>
        <v>-4.0353291616519538E-3</v>
      </c>
    </row>
    <row r="549" spans="1:3" x14ac:dyDescent="0.35">
      <c r="A549" s="1">
        <v>41708</v>
      </c>
      <c r="B549">
        <v>37.170341000000001</v>
      </c>
      <c r="C549">
        <f t="shared" si="10"/>
        <v>6.2980493917041275E-3</v>
      </c>
    </row>
    <row r="550" spans="1:3" x14ac:dyDescent="0.35">
      <c r="A550" s="1">
        <v>41709</v>
      </c>
      <c r="B550">
        <v>37.067659999999997</v>
      </c>
      <c r="C550">
        <f t="shared" si="10"/>
        <v>-2.7662669817373523E-3</v>
      </c>
    </row>
    <row r="551" spans="1:3" x14ac:dyDescent="0.35">
      <c r="A551" s="1">
        <v>41710</v>
      </c>
      <c r="B551">
        <v>37.020988000000003</v>
      </c>
      <c r="C551">
        <f t="shared" si="10"/>
        <v>-1.2598962846152321E-3</v>
      </c>
    </row>
    <row r="552" spans="1:3" x14ac:dyDescent="0.35">
      <c r="A552" s="1">
        <v>41711</v>
      </c>
      <c r="B552">
        <v>36.619599999999998</v>
      </c>
      <c r="C552">
        <f t="shared" si="10"/>
        <v>-1.0901378872024811E-2</v>
      </c>
    </row>
    <row r="553" spans="1:3" x14ac:dyDescent="0.35">
      <c r="A553" s="1">
        <v>41712</v>
      </c>
      <c r="B553">
        <v>36.376902000000001</v>
      </c>
      <c r="C553">
        <f t="shared" si="10"/>
        <v>-6.6496034093621644E-3</v>
      </c>
    </row>
    <row r="554" spans="1:3" x14ac:dyDescent="0.35">
      <c r="A554" s="1">
        <v>41715</v>
      </c>
      <c r="B554">
        <v>36.880968000000003</v>
      </c>
      <c r="C554">
        <f t="shared" si="10"/>
        <v>1.376163284799614E-2</v>
      </c>
    </row>
    <row r="555" spans="1:3" x14ac:dyDescent="0.35">
      <c r="A555" s="1">
        <v>41716</v>
      </c>
      <c r="B555">
        <v>37.086329999999997</v>
      </c>
      <c r="C555">
        <f t="shared" si="10"/>
        <v>5.5527924696910256E-3</v>
      </c>
    </row>
    <row r="556" spans="1:3" x14ac:dyDescent="0.35">
      <c r="A556" s="1">
        <v>41717</v>
      </c>
      <c r="B556">
        <v>36.824961999999999</v>
      </c>
      <c r="C556">
        <f t="shared" si="10"/>
        <v>-7.072507661643343E-3</v>
      </c>
    </row>
    <row r="557" spans="1:3" x14ac:dyDescent="0.35">
      <c r="A557" s="1">
        <v>41718</v>
      </c>
      <c r="B557">
        <v>36.283554000000002</v>
      </c>
      <c r="C557">
        <f t="shared" si="10"/>
        <v>-1.4811349682641915E-2</v>
      </c>
    </row>
    <row r="558" spans="1:3" x14ac:dyDescent="0.35">
      <c r="A558" s="1">
        <v>41719</v>
      </c>
      <c r="B558">
        <v>35.835493999999997</v>
      </c>
      <c r="C558">
        <f t="shared" si="10"/>
        <v>-1.242572600165358E-2</v>
      </c>
    </row>
    <row r="559" spans="1:3" x14ac:dyDescent="0.35">
      <c r="A559" s="1">
        <v>41722</v>
      </c>
      <c r="B559">
        <v>35.872833999999997</v>
      </c>
      <c r="C559">
        <f t="shared" si="10"/>
        <v>1.0414411942477576E-3</v>
      </c>
    </row>
    <row r="560" spans="1:3" x14ac:dyDescent="0.35">
      <c r="A560" s="1">
        <v>41723</v>
      </c>
      <c r="B560">
        <v>35.844830999999999</v>
      </c>
      <c r="C560">
        <f t="shared" si="10"/>
        <v>-7.8092340075808469E-4</v>
      </c>
    </row>
    <row r="561" spans="1:3" x14ac:dyDescent="0.35">
      <c r="A561" s="1">
        <v>41724</v>
      </c>
      <c r="B561">
        <v>35.994183999999997</v>
      </c>
      <c r="C561">
        <f t="shared" si="10"/>
        <v>4.1579972993655376E-3</v>
      </c>
    </row>
    <row r="562" spans="1:3" x14ac:dyDescent="0.35">
      <c r="A562" s="1">
        <v>41725</v>
      </c>
      <c r="B562">
        <v>35.891503</v>
      </c>
      <c r="C562">
        <f t="shared" si="10"/>
        <v>-2.8567876059566368E-3</v>
      </c>
    </row>
    <row r="563" spans="1:3" x14ac:dyDescent="0.35">
      <c r="A563" s="1">
        <v>41726</v>
      </c>
      <c r="B563">
        <v>35.760820000000002</v>
      </c>
      <c r="C563">
        <f t="shared" si="10"/>
        <v>-3.6477015519134869E-3</v>
      </c>
    </row>
    <row r="564" spans="1:3" x14ac:dyDescent="0.35">
      <c r="A564" s="1">
        <v>41729</v>
      </c>
      <c r="B564">
        <v>35.947507999999999</v>
      </c>
      <c r="C564">
        <f t="shared" si="10"/>
        <v>5.2068825753241151E-3</v>
      </c>
    </row>
    <row r="565" spans="1:3" x14ac:dyDescent="0.35">
      <c r="A565" s="1">
        <v>41730</v>
      </c>
      <c r="B565">
        <v>35.910173</v>
      </c>
      <c r="C565">
        <f t="shared" si="10"/>
        <v>-1.0391374405625097E-3</v>
      </c>
    </row>
    <row r="566" spans="1:3" x14ac:dyDescent="0.35">
      <c r="A566" s="1">
        <v>41731</v>
      </c>
      <c r="B566">
        <v>36.012853999999997</v>
      </c>
      <c r="C566">
        <f t="shared" si="10"/>
        <v>2.8553044565587647E-3</v>
      </c>
    </row>
    <row r="567" spans="1:3" x14ac:dyDescent="0.35">
      <c r="A567" s="1">
        <v>41732</v>
      </c>
      <c r="B567">
        <v>36.078195999999998</v>
      </c>
      <c r="C567">
        <f t="shared" si="10"/>
        <v>1.8127636618812178E-3</v>
      </c>
    </row>
    <row r="568" spans="1:3" x14ac:dyDescent="0.35">
      <c r="A568" s="1">
        <v>41733</v>
      </c>
      <c r="B568">
        <v>36.059525999999998</v>
      </c>
      <c r="C568">
        <f t="shared" si="10"/>
        <v>-5.1762101433859326E-4</v>
      </c>
    </row>
    <row r="569" spans="1:3" x14ac:dyDescent="0.35">
      <c r="A569" s="1">
        <v>41736</v>
      </c>
      <c r="B569">
        <v>35.630132000000003</v>
      </c>
      <c r="C569">
        <f t="shared" si="10"/>
        <v>-1.1979388575966442E-2</v>
      </c>
    </row>
    <row r="570" spans="1:3" x14ac:dyDescent="0.35">
      <c r="A570" s="1">
        <v>41737</v>
      </c>
      <c r="B570">
        <v>35.116729999999997</v>
      </c>
      <c r="C570">
        <f t="shared" si="10"/>
        <v>-1.451402926151176E-2</v>
      </c>
    </row>
    <row r="571" spans="1:3" x14ac:dyDescent="0.35">
      <c r="A571" s="1">
        <v>41738</v>
      </c>
      <c r="B571">
        <v>35.126066999999999</v>
      </c>
      <c r="C571">
        <f t="shared" si="10"/>
        <v>2.6584932416616691E-4</v>
      </c>
    </row>
    <row r="572" spans="1:3" x14ac:dyDescent="0.35">
      <c r="A572" s="1">
        <v>41739</v>
      </c>
      <c r="B572">
        <v>34.780684999999998</v>
      </c>
      <c r="C572">
        <f t="shared" si="10"/>
        <v>-9.8813004574000527E-3</v>
      </c>
    </row>
    <row r="573" spans="1:3" x14ac:dyDescent="0.35">
      <c r="A573" s="1">
        <v>41740</v>
      </c>
      <c r="B573">
        <v>34.761907000000001</v>
      </c>
      <c r="C573">
        <f t="shared" si="10"/>
        <v>-5.4004315675711362E-4</v>
      </c>
    </row>
    <row r="574" spans="1:3" x14ac:dyDescent="0.35">
      <c r="A574" s="1">
        <v>41743</v>
      </c>
      <c r="B574">
        <v>35.437989999999999</v>
      </c>
      <c r="C574">
        <f t="shared" si="10"/>
        <v>1.9262247750297001E-2</v>
      </c>
    </row>
    <row r="575" spans="1:3" x14ac:dyDescent="0.35">
      <c r="A575" s="1">
        <v>41744</v>
      </c>
      <c r="B575">
        <v>35.653961000000002</v>
      </c>
      <c r="C575">
        <f t="shared" si="10"/>
        <v>6.0758401297885765E-3</v>
      </c>
    </row>
    <row r="576" spans="1:3" x14ac:dyDescent="0.35">
      <c r="A576" s="1">
        <v>41745</v>
      </c>
      <c r="B576">
        <v>36.038952000000002</v>
      </c>
      <c r="C576">
        <f t="shared" si="10"/>
        <v>1.0740104833349903E-2</v>
      </c>
    </row>
    <row r="577" spans="1:3" x14ac:dyDescent="0.35">
      <c r="A577" s="1">
        <v>41746</v>
      </c>
      <c r="B577">
        <v>36.555402999999998</v>
      </c>
      <c r="C577">
        <f t="shared" si="10"/>
        <v>1.4228646652156025E-2</v>
      </c>
    </row>
    <row r="578" spans="1:3" x14ac:dyDescent="0.35">
      <c r="A578" s="1">
        <v>41750</v>
      </c>
      <c r="B578">
        <v>36.348821000000001</v>
      </c>
      <c r="C578">
        <f t="shared" si="10"/>
        <v>-5.6672313776500805E-3</v>
      </c>
    </row>
    <row r="579" spans="1:3" x14ac:dyDescent="0.35">
      <c r="A579" s="1">
        <v>41751</v>
      </c>
      <c r="B579">
        <v>36.245530000000002</v>
      </c>
      <c r="C579">
        <f t="shared" si="10"/>
        <v>-2.8457054380040432E-3</v>
      </c>
    </row>
    <row r="580" spans="1:3" x14ac:dyDescent="0.35">
      <c r="A580" s="1">
        <v>41752</v>
      </c>
      <c r="B580">
        <v>36.245530000000002</v>
      </c>
      <c r="C580">
        <f t="shared" ref="C580:C643" si="11">LN(B580/B579)</f>
        <v>0</v>
      </c>
    </row>
    <row r="581" spans="1:3" x14ac:dyDescent="0.35">
      <c r="A581" s="1">
        <v>41753</v>
      </c>
      <c r="B581">
        <v>36.085901</v>
      </c>
      <c r="C581">
        <f t="shared" si="11"/>
        <v>-4.4138283163790547E-3</v>
      </c>
    </row>
    <row r="582" spans="1:3" x14ac:dyDescent="0.35">
      <c r="A582" s="1">
        <v>41754</v>
      </c>
      <c r="B582">
        <v>35.710298000000002</v>
      </c>
      <c r="C582">
        <f t="shared" si="11"/>
        <v>-1.0463128463193626E-2</v>
      </c>
    </row>
    <row r="583" spans="1:3" x14ac:dyDescent="0.35">
      <c r="A583" s="1">
        <v>41757</v>
      </c>
      <c r="B583">
        <v>36.029559999999996</v>
      </c>
      <c r="C583">
        <f t="shared" si="11"/>
        <v>8.9006060669786294E-3</v>
      </c>
    </row>
    <row r="584" spans="1:3" x14ac:dyDescent="0.35">
      <c r="A584" s="1">
        <v>41758</v>
      </c>
      <c r="B584">
        <v>36.189191999999998</v>
      </c>
      <c r="C584">
        <f t="shared" si="11"/>
        <v>4.4207980769314257E-3</v>
      </c>
    </row>
    <row r="585" spans="1:3" x14ac:dyDescent="0.35">
      <c r="A585" s="1">
        <v>41759</v>
      </c>
      <c r="B585">
        <v>36.376994000000003</v>
      </c>
      <c r="C585">
        <f t="shared" si="11"/>
        <v>5.1760311417801633E-3</v>
      </c>
    </row>
    <row r="586" spans="1:3" x14ac:dyDescent="0.35">
      <c r="A586" s="1">
        <v>41760</v>
      </c>
      <c r="B586">
        <v>36.311259999999997</v>
      </c>
      <c r="C586">
        <f t="shared" si="11"/>
        <v>-1.8086558502090819E-3</v>
      </c>
    </row>
    <row r="587" spans="1:3" x14ac:dyDescent="0.35">
      <c r="A587" s="1">
        <v>41761</v>
      </c>
      <c r="B587">
        <v>36.207973000000003</v>
      </c>
      <c r="C587">
        <f t="shared" si="11"/>
        <v>-2.848542809075236E-3</v>
      </c>
    </row>
    <row r="588" spans="1:3" x14ac:dyDescent="0.35">
      <c r="A588" s="1">
        <v>41764</v>
      </c>
      <c r="B588">
        <v>36.470892999999997</v>
      </c>
      <c r="C588">
        <f t="shared" si="11"/>
        <v>7.2351472002752035E-3</v>
      </c>
    </row>
    <row r="589" spans="1:3" x14ac:dyDescent="0.35">
      <c r="A589" s="1">
        <v>41765</v>
      </c>
      <c r="B589">
        <v>36.226753000000002</v>
      </c>
      <c r="C589">
        <f t="shared" si="11"/>
        <v>-6.7166113692487097E-3</v>
      </c>
    </row>
    <row r="590" spans="1:3" x14ac:dyDescent="0.35">
      <c r="A590" s="1">
        <v>41766</v>
      </c>
      <c r="B590">
        <v>36.330041000000001</v>
      </c>
      <c r="C590">
        <f t="shared" si="11"/>
        <v>2.8470957460067E-3</v>
      </c>
    </row>
    <row r="591" spans="1:3" x14ac:dyDescent="0.35">
      <c r="A591" s="1">
        <v>41767</v>
      </c>
      <c r="B591">
        <v>36.367601999999998</v>
      </c>
      <c r="C591">
        <f t="shared" si="11"/>
        <v>1.033348587170285E-3</v>
      </c>
    </row>
    <row r="592" spans="1:3" x14ac:dyDescent="0.35">
      <c r="A592" s="1">
        <v>41768</v>
      </c>
      <c r="B592">
        <v>36.611744000000002</v>
      </c>
      <c r="C592">
        <f t="shared" si="11"/>
        <v>6.6907398915595625E-3</v>
      </c>
    </row>
    <row r="593" spans="1:3" x14ac:dyDescent="0.35">
      <c r="A593" s="1">
        <v>41771</v>
      </c>
      <c r="B593">
        <v>36.874664000000003</v>
      </c>
      <c r="C593">
        <f t="shared" si="11"/>
        <v>7.1556394989573521E-3</v>
      </c>
    </row>
    <row r="594" spans="1:3" x14ac:dyDescent="0.35">
      <c r="A594" s="1">
        <v>41772</v>
      </c>
      <c r="B594">
        <v>37.240875000000003</v>
      </c>
      <c r="C594">
        <f t="shared" si="11"/>
        <v>9.8822456193717358E-3</v>
      </c>
    </row>
    <row r="595" spans="1:3" x14ac:dyDescent="0.35">
      <c r="A595" s="1">
        <v>41773</v>
      </c>
      <c r="B595">
        <v>37.494405999999998</v>
      </c>
      <c r="C595">
        <f t="shared" si="11"/>
        <v>6.7848001421478886E-3</v>
      </c>
    </row>
    <row r="596" spans="1:3" x14ac:dyDescent="0.35">
      <c r="A596" s="1">
        <v>41774</v>
      </c>
      <c r="B596">
        <v>36.846494999999997</v>
      </c>
      <c r="C596">
        <f t="shared" si="11"/>
        <v>-1.7431249736416739E-2</v>
      </c>
    </row>
    <row r="597" spans="1:3" x14ac:dyDescent="0.35">
      <c r="A597" s="1">
        <v>41775</v>
      </c>
      <c r="B597">
        <v>36.677473999999997</v>
      </c>
      <c r="C597">
        <f t="shared" si="11"/>
        <v>-4.597719629222805E-3</v>
      </c>
    </row>
    <row r="598" spans="1:3" x14ac:dyDescent="0.35">
      <c r="A598" s="1">
        <v>41778</v>
      </c>
      <c r="B598">
        <v>37.212705999999997</v>
      </c>
      <c r="C598">
        <f t="shared" si="11"/>
        <v>1.4487482950897941E-2</v>
      </c>
    </row>
    <row r="599" spans="1:3" x14ac:dyDescent="0.35">
      <c r="A599" s="1">
        <v>41779</v>
      </c>
      <c r="B599">
        <v>37.128196000000003</v>
      </c>
      <c r="C599">
        <f t="shared" si="11"/>
        <v>-2.2735811412102798E-3</v>
      </c>
    </row>
    <row r="600" spans="1:3" x14ac:dyDescent="0.35">
      <c r="A600" s="1">
        <v>41780</v>
      </c>
      <c r="B600">
        <v>37.146976000000002</v>
      </c>
      <c r="C600">
        <f t="shared" si="11"/>
        <v>5.0568716017789287E-4</v>
      </c>
    </row>
    <row r="601" spans="1:3" x14ac:dyDescent="0.35">
      <c r="A601" s="1">
        <v>41781</v>
      </c>
      <c r="B601">
        <v>37.231487000000001</v>
      </c>
      <c r="C601">
        <f t="shared" si="11"/>
        <v>2.2724598750693569E-3</v>
      </c>
    </row>
    <row r="602" spans="1:3" x14ac:dyDescent="0.35">
      <c r="A602" s="1">
        <v>41782</v>
      </c>
      <c r="B602">
        <v>37.184533999999999</v>
      </c>
      <c r="C602">
        <f t="shared" si="11"/>
        <v>-1.2619058530605703E-3</v>
      </c>
    </row>
    <row r="603" spans="1:3" x14ac:dyDescent="0.35">
      <c r="A603" s="1">
        <v>41786</v>
      </c>
      <c r="B603">
        <v>37.165756999999999</v>
      </c>
      <c r="C603">
        <f t="shared" si="11"/>
        <v>-5.050955456031756E-4</v>
      </c>
    </row>
    <row r="604" spans="1:3" x14ac:dyDescent="0.35">
      <c r="A604" s="1">
        <v>41787</v>
      </c>
      <c r="B604">
        <v>37.250262999999997</v>
      </c>
      <c r="C604">
        <f t="shared" si="11"/>
        <v>2.2711786071134606E-3</v>
      </c>
    </row>
    <row r="605" spans="1:3" x14ac:dyDescent="0.35">
      <c r="A605" s="1">
        <v>41788</v>
      </c>
      <c r="B605">
        <v>37.184533999999999</v>
      </c>
      <c r="C605">
        <f t="shared" si="11"/>
        <v>-1.7660830615102796E-3</v>
      </c>
    </row>
    <row r="606" spans="1:3" x14ac:dyDescent="0.35">
      <c r="A606" s="1">
        <v>41789</v>
      </c>
      <c r="B606">
        <v>37.569524999999999</v>
      </c>
      <c r="C606">
        <f t="shared" si="11"/>
        <v>1.0300294297858809E-2</v>
      </c>
    </row>
    <row r="607" spans="1:3" x14ac:dyDescent="0.35">
      <c r="A607" s="1">
        <v>41792</v>
      </c>
      <c r="B607">
        <v>37.372335</v>
      </c>
      <c r="C607">
        <f t="shared" si="11"/>
        <v>-5.2624916189284287E-3</v>
      </c>
    </row>
    <row r="608" spans="1:3" x14ac:dyDescent="0.35">
      <c r="A608" s="1">
        <v>41793</v>
      </c>
      <c r="B608">
        <v>37.391114999999999</v>
      </c>
      <c r="C608">
        <f t="shared" si="11"/>
        <v>5.0238453134496795E-4</v>
      </c>
    </row>
    <row r="609" spans="1:3" x14ac:dyDescent="0.35">
      <c r="A609" s="1">
        <v>41794</v>
      </c>
      <c r="B609">
        <v>37.325384999999997</v>
      </c>
      <c r="C609">
        <f t="shared" si="11"/>
        <v>-1.7594511776253931E-3</v>
      </c>
    </row>
    <row r="610" spans="1:3" x14ac:dyDescent="0.35">
      <c r="A610" s="1">
        <v>41795</v>
      </c>
      <c r="B610">
        <v>37.700988000000002</v>
      </c>
      <c r="C610">
        <f t="shared" si="11"/>
        <v>1.0012642832654029E-2</v>
      </c>
    </row>
    <row r="611" spans="1:3" x14ac:dyDescent="0.35">
      <c r="A611" s="1">
        <v>41796</v>
      </c>
      <c r="B611">
        <v>37.607086000000002</v>
      </c>
      <c r="C611">
        <f t="shared" si="11"/>
        <v>-2.4938109203385414E-3</v>
      </c>
    </row>
    <row r="612" spans="1:3" x14ac:dyDescent="0.35">
      <c r="A612" s="1">
        <v>41799</v>
      </c>
      <c r="B612">
        <v>37.682208000000003</v>
      </c>
      <c r="C612">
        <f t="shared" si="11"/>
        <v>1.9955566306552692E-3</v>
      </c>
    </row>
    <row r="613" spans="1:3" x14ac:dyDescent="0.35">
      <c r="A613" s="1">
        <v>41800</v>
      </c>
      <c r="B613">
        <v>38.057806999999997</v>
      </c>
      <c r="C613">
        <f t="shared" si="11"/>
        <v>9.9181939424126363E-3</v>
      </c>
    </row>
    <row r="614" spans="1:3" x14ac:dyDescent="0.35">
      <c r="A614" s="1">
        <v>41801</v>
      </c>
      <c r="B614">
        <v>37.560136</v>
      </c>
      <c r="C614">
        <f t="shared" si="11"/>
        <v>-1.3162965453075243E-2</v>
      </c>
    </row>
    <row r="615" spans="1:3" x14ac:dyDescent="0.35">
      <c r="A615" s="1">
        <v>41802</v>
      </c>
      <c r="B615">
        <v>37.381726999999998</v>
      </c>
      <c r="C615">
        <f t="shared" si="11"/>
        <v>-4.7612730695009552E-3</v>
      </c>
    </row>
    <row r="616" spans="1:3" x14ac:dyDescent="0.35">
      <c r="A616" s="1">
        <v>41803</v>
      </c>
      <c r="B616">
        <v>37.362946000000001</v>
      </c>
      <c r="C616">
        <f t="shared" si="11"/>
        <v>-5.025374957557283E-4</v>
      </c>
    </row>
    <row r="617" spans="1:3" x14ac:dyDescent="0.35">
      <c r="A617" s="1">
        <v>41806</v>
      </c>
      <c r="B617">
        <v>37.466237</v>
      </c>
      <c r="C617">
        <f t="shared" si="11"/>
        <v>2.7607161126734707E-3</v>
      </c>
    </row>
    <row r="618" spans="1:3" x14ac:dyDescent="0.35">
      <c r="A618" s="1">
        <v>41807</v>
      </c>
      <c r="B618">
        <v>37.428676000000003</v>
      </c>
      <c r="C618">
        <f t="shared" si="11"/>
        <v>-1.0030321591825361E-3</v>
      </c>
    </row>
    <row r="619" spans="1:3" x14ac:dyDescent="0.35">
      <c r="A619" s="1">
        <v>41808</v>
      </c>
      <c r="B619">
        <v>37.907567</v>
      </c>
      <c r="C619">
        <f t="shared" si="11"/>
        <v>1.2713600556649898E-2</v>
      </c>
    </row>
    <row r="620" spans="1:3" x14ac:dyDescent="0.35">
      <c r="A620" s="1">
        <v>41809</v>
      </c>
      <c r="B620">
        <v>38.499139999999997</v>
      </c>
      <c r="C620">
        <f t="shared" si="11"/>
        <v>1.5485154230251147E-2</v>
      </c>
    </row>
    <row r="621" spans="1:3" x14ac:dyDescent="0.35">
      <c r="A621" s="1">
        <v>41810</v>
      </c>
      <c r="B621">
        <v>38.358288000000002</v>
      </c>
      <c r="C621">
        <f t="shared" si="11"/>
        <v>-3.6652841853461481E-3</v>
      </c>
    </row>
    <row r="622" spans="1:3" x14ac:dyDescent="0.35">
      <c r="A622" s="1">
        <v>41813</v>
      </c>
      <c r="B622">
        <v>38.245607999999997</v>
      </c>
      <c r="C622">
        <f t="shared" si="11"/>
        <v>-2.9418890461584955E-3</v>
      </c>
    </row>
    <row r="623" spans="1:3" x14ac:dyDescent="0.35">
      <c r="A623" s="1">
        <v>41814</v>
      </c>
      <c r="B623">
        <v>37.982689000000001</v>
      </c>
      <c r="C623">
        <f t="shared" si="11"/>
        <v>-6.8982268512242104E-3</v>
      </c>
    </row>
    <row r="624" spans="1:3" x14ac:dyDescent="0.35">
      <c r="A624" s="1">
        <v>41815</v>
      </c>
      <c r="B624">
        <v>38.217438999999999</v>
      </c>
      <c r="C624">
        <f t="shared" si="11"/>
        <v>6.161426465167018E-3</v>
      </c>
    </row>
    <row r="625" spans="1:3" x14ac:dyDescent="0.35">
      <c r="A625" s="1">
        <v>41816</v>
      </c>
      <c r="B625">
        <v>38.142316999999998</v>
      </c>
      <c r="C625">
        <f t="shared" si="11"/>
        <v>-1.9675815683713408E-3</v>
      </c>
    </row>
    <row r="626" spans="1:3" x14ac:dyDescent="0.35">
      <c r="A626" s="1">
        <v>41817</v>
      </c>
      <c r="B626">
        <v>38.067199000000002</v>
      </c>
      <c r="C626">
        <f t="shared" si="11"/>
        <v>-1.9713555017781569E-3</v>
      </c>
    </row>
    <row r="627" spans="1:3" x14ac:dyDescent="0.35">
      <c r="A627" s="1">
        <v>41820</v>
      </c>
      <c r="B627">
        <v>38.405240999999997</v>
      </c>
      <c r="C627">
        <f t="shared" si="11"/>
        <v>8.840941961335844E-3</v>
      </c>
    </row>
    <row r="628" spans="1:3" x14ac:dyDescent="0.35">
      <c r="A628" s="1">
        <v>41821</v>
      </c>
      <c r="B628">
        <v>38.668160999999998</v>
      </c>
      <c r="C628">
        <f t="shared" si="11"/>
        <v>6.8226135876841244E-3</v>
      </c>
    </row>
    <row r="629" spans="1:3" x14ac:dyDescent="0.35">
      <c r="A629" s="1">
        <v>41822</v>
      </c>
      <c r="B629">
        <v>39.240952999999998</v>
      </c>
      <c r="C629">
        <f t="shared" si="11"/>
        <v>1.4704372601436876E-2</v>
      </c>
    </row>
    <row r="630" spans="1:3" x14ac:dyDescent="0.35">
      <c r="A630" s="1">
        <v>41823</v>
      </c>
      <c r="B630">
        <v>39.334851999999998</v>
      </c>
      <c r="C630">
        <f t="shared" si="11"/>
        <v>2.3900243770361095E-3</v>
      </c>
    </row>
    <row r="631" spans="1:3" x14ac:dyDescent="0.35">
      <c r="A631" s="1">
        <v>41827</v>
      </c>
      <c r="B631">
        <v>38.978029999999997</v>
      </c>
      <c r="C631">
        <f t="shared" si="11"/>
        <v>-9.1127911572177877E-3</v>
      </c>
    </row>
    <row r="632" spans="1:3" x14ac:dyDescent="0.35">
      <c r="A632" s="1">
        <v>41828</v>
      </c>
      <c r="B632">
        <v>38.546089000000002</v>
      </c>
      <c r="C632">
        <f t="shared" si="11"/>
        <v>-1.1143511860690507E-2</v>
      </c>
    </row>
    <row r="633" spans="1:3" x14ac:dyDescent="0.35">
      <c r="A633" s="1">
        <v>41829</v>
      </c>
      <c r="B633">
        <v>38.752670999999999</v>
      </c>
      <c r="C633">
        <f t="shared" si="11"/>
        <v>5.345040252332566E-3</v>
      </c>
    </row>
    <row r="634" spans="1:3" x14ac:dyDescent="0.35">
      <c r="A634" s="1">
        <v>41830</v>
      </c>
      <c r="B634">
        <v>38.724502000000001</v>
      </c>
      <c r="C634">
        <f t="shared" si="11"/>
        <v>-7.2715614549353634E-4</v>
      </c>
    </row>
    <row r="635" spans="1:3" x14ac:dyDescent="0.35">
      <c r="A635" s="1">
        <v>41831</v>
      </c>
      <c r="B635">
        <v>38.988832000000002</v>
      </c>
      <c r="C635">
        <f t="shared" si="11"/>
        <v>6.8027198361035428E-3</v>
      </c>
    </row>
    <row r="636" spans="1:3" x14ac:dyDescent="0.35">
      <c r="A636" s="1">
        <v>41834</v>
      </c>
      <c r="B636">
        <v>39.479733000000003</v>
      </c>
      <c r="C636">
        <f t="shared" si="11"/>
        <v>1.2512205477751595E-2</v>
      </c>
    </row>
    <row r="637" spans="1:3" x14ac:dyDescent="0.35">
      <c r="A637" s="1">
        <v>41835</v>
      </c>
      <c r="B637">
        <v>38.866104999999997</v>
      </c>
      <c r="C637">
        <f t="shared" si="11"/>
        <v>-1.5664917595538088E-2</v>
      </c>
    </row>
    <row r="638" spans="1:3" x14ac:dyDescent="0.35">
      <c r="A638" s="1">
        <v>41836</v>
      </c>
      <c r="B638">
        <v>38.752822000000002</v>
      </c>
      <c r="C638">
        <f t="shared" si="11"/>
        <v>-2.91895507480375E-3</v>
      </c>
    </row>
    <row r="639" spans="1:3" x14ac:dyDescent="0.35">
      <c r="A639" s="1">
        <v>41837</v>
      </c>
      <c r="B639">
        <v>39.555256999999997</v>
      </c>
      <c r="C639">
        <f t="shared" si="11"/>
        <v>2.0495026780380319E-2</v>
      </c>
    </row>
    <row r="640" spans="1:3" x14ac:dyDescent="0.35">
      <c r="A640" s="1">
        <v>41838</v>
      </c>
      <c r="B640">
        <v>40.338808</v>
      </c>
      <c r="C640">
        <f t="shared" si="11"/>
        <v>1.9615377520069355E-2</v>
      </c>
    </row>
    <row r="641" spans="1:3" x14ac:dyDescent="0.35">
      <c r="A641" s="1">
        <v>41841</v>
      </c>
      <c r="B641">
        <v>40.555937</v>
      </c>
      <c r="C641">
        <f t="shared" si="11"/>
        <v>5.3681984269060264E-3</v>
      </c>
    </row>
    <row r="642" spans="1:3" x14ac:dyDescent="0.35">
      <c r="A642" s="1">
        <v>41842</v>
      </c>
      <c r="B642">
        <v>40.678663</v>
      </c>
      <c r="C642">
        <f t="shared" si="11"/>
        <v>3.0215226854054815E-3</v>
      </c>
    </row>
    <row r="643" spans="1:3" x14ac:dyDescent="0.35">
      <c r="A643" s="1">
        <v>41843</v>
      </c>
      <c r="B643">
        <v>40.565379</v>
      </c>
      <c r="C643">
        <f t="shared" si="11"/>
        <v>-2.7887355338104478E-3</v>
      </c>
    </row>
    <row r="644" spans="1:3" x14ac:dyDescent="0.35">
      <c r="A644" s="1">
        <v>41844</v>
      </c>
      <c r="B644">
        <v>40.489854999999999</v>
      </c>
      <c r="C644">
        <f t="shared" ref="C644:C707" si="12">LN(B644/B643)</f>
        <v>-1.8635199265740121E-3</v>
      </c>
    </row>
    <row r="645" spans="1:3" x14ac:dyDescent="0.35">
      <c r="A645" s="1">
        <v>41845</v>
      </c>
      <c r="B645">
        <v>40.631461999999999</v>
      </c>
      <c r="C645">
        <f t="shared" si="12"/>
        <v>3.4912437093377242E-3</v>
      </c>
    </row>
    <row r="646" spans="1:3" x14ac:dyDescent="0.35">
      <c r="A646" s="1">
        <v>41848</v>
      </c>
      <c r="B646">
        <v>40.527616999999999</v>
      </c>
      <c r="C646">
        <f t="shared" si="12"/>
        <v>-2.5590496577988699E-3</v>
      </c>
    </row>
    <row r="647" spans="1:3" x14ac:dyDescent="0.35">
      <c r="A647" s="1">
        <v>41849</v>
      </c>
      <c r="B647">
        <v>40.357689999999998</v>
      </c>
      <c r="C647">
        <f t="shared" si="12"/>
        <v>-4.2016839966488792E-3</v>
      </c>
    </row>
    <row r="648" spans="1:3" x14ac:dyDescent="0.35">
      <c r="A648" s="1">
        <v>41850</v>
      </c>
      <c r="B648">
        <v>40.461534999999998</v>
      </c>
      <c r="C648">
        <f t="shared" si="12"/>
        <v>2.5698107634347287E-3</v>
      </c>
    </row>
    <row r="649" spans="1:3" x14ac:dyDescent="0.35">
      <c r="A649" s="1">
        <v>41851</v>
      </c>
      <c r="B649">
        <v>39.762943999999997</v>
      </c>
      <c r="C649">
        <f t="shared" si="12"/>
        <v>-1.7416346412013166E-2</v>
      </c>
    </row>
    <row r="650" spans="1:3" x14ac:dyDescent="0.35">
      <c r="A650" s="1">
        <v>41852</v>
      </c>
      <c r="B650">
        <v>39.677979999999998</v>
      </c>
      <c r="C650">
        <f t="shared" si="12"/>
        <v>-2.1390494500364544E-3</v>
      </c>
    </row>
    <row r="651" spans="1:3" x14ac:dyDescent="0.35">
      <c r="A651" s="1">
        <v>41855</v>
      </c>
      <c r="B651">
        <v>40.017834999999998</v>
      </c>
      <c r="C651">
        <f t="shared" si="12"/>
        <v>8.5288558784268852E-3</v>
      </c>
    </row>
    <row r="652" spans="1:3" x14ac:dyDescent="0.35">
      <c r="A652" s="1">
        <v>41856</v>
      </c>
      <c r="B652">
        <v>39.441969999999998</v>
      </c>
      <c r="C652">
        <f t="shared" si="12"/>
        <v>-1.4494751964144714E-2</v>
      </c>
    </row>
    <row r="653" spans="1:3" x14ac:dyDescent="0.35">
      <c r="A653" s="1">
        <v>41857</v>
      </c>
      <c r="B653">
        <v>39.432530999999997</v>
      </c>
      <c r="C653">
        <f t="shared" si="12"/>
        <v>-2.3934224433464689E-4</v>
      </c>
    </row>
    <row r="654" spans="1:3" x14ac:dyDescent="0.35">
      <c r="A654" s="1">
        <v>41858</v>
      </c>
      <c r="B654">
        <v>39.205959999999997</v>
      </c>
      <c r="C654">
        <f t="shared" si="12"/>
        <v>-5.7623594770267201E-3</v>
      </c>
    </row>
    <row r="655" spans="1:3" x14ac:dyDescent="0.35">
      <c r="A655" s="1">
        <v>41859</v>
      </c>
      <c r="B655">
        <v>39.357005999999998</v>
      </c>
      <c r="C655">
        <f t="shared" si="12"/>
        <v>3.8452261619255426E-3</v>
      </c>
    </row>
    <row r="656" spans="1:3" x14ac:dyDescent="0.35">
      <c r="A656" s="1">
        <v>41862</v>
      </c>
      <c r="B656">
        <v>39.696860999999998</v>
      </c>
      <c r="C656">
        <f t="shared" si="12"/>
        <v>8.5981143393939492E-3</v>
      </c>
    </row>
    <row r="657" spans="1:3" x14ac:dyDescent="0.35">
      <c r="A657" s="1">
        <v>41863</v>
      </c>
      <c r="B657">
        <v>39.243723000000003</v>
      </c>
      <c r="C657">
        <f t="shared" si="12"/>
        <v>-1.1480608684627903E-2</v>
      </c>
    </row>
    <row r="658" spans="1:3" x14ac:dyDescent="0.35">
      <c r="A658" s="1">
        <v>41864</v>
      </c>
      <c r="B658">
        <v>39.800705999999998</v>
      </c>
      <c r="C658">
        <f t="shared" si="12"/>
        <v>1.4093142954129275E-2</v>
      </c>
    </row>
    <row r="659" spans="1:3" x14ac:dyDescent="0.35">
      <c r="A659" s="1">
        <v>41865</v>
      </c>
      <c r="B659">
        <v>39.961194999999996</v>
      </c>
      <c r="C659">
        <f t="shared" si="12"/>
        <v>4.0242074115842963E-3</v>
      </c>
    </row>
    <row r="660" spans="1:3" x14ac:dyDescent="0.35">
      <c r="A660" s="1">
        <v>41866</v>
      </c>
      <c r="B660">
        <v>39.706304000000003</v>
      </c>
      <c r="C660">
        <f t="shared" si="12"/>
        <v>-6.3988922189256708E-3</v>
      </c>
    </row>
    <row r="661" spans="1:3" x14ac:dyDescent="0.35">
      <c r="A661" s="1">
        <v>41869</v>
      </c>
      <c r="B661">
        <v>39.866788999999997</v>
      </c>
      <c r="C661">
        <f t="shared" si="12"/>
        <v>4.0336553863972672E-3</v>
      </c>
    </row>
    <row r="662" spans="1:3" x14ac:dyDescent="0.35">
      <c r="A662" s="1">
        <v>41870</v>
      </c>
      <c r="B662">
        <v>40.159441999999999</v>
      </c>
      <c r="C662">
        <f t="shared" si="12"/>
        <v>7.3139594590480202E-3</v>
      </c>
    </row>
    <row r="663" spans="1:3" x14ac:dyDescent="0.35">
      <c r="A663" s="1">
        <v>41871</v>
      </c>
      <c r="B663">
        <v>39.781824999999998</v>
      </c>
      <c r="C663">
        <f t="shared" si="12"/>
        <v>-9.4474311658517152E-3</v>
      </c>
    </row>
    <row r="664" spans="1:3" x14ac:dyDescent="0.35">
      <c r="A664" s="1">
        <v>41872</v>
      </c>
      <c r="B664">
        <v>39.951751999999999</v>
      </c>
      <c r="C664">
        <f t="shared" si="12"/>
        <v>4.2623763704295829E-3</v>
      </c>
    </row>
    <row r="665" spans="1:3" x14ac:dyDescent="0.35">
      <c r="A665" s="1">
        <v>41873</v>
      </c>
      <c r="B665">
        <v>39.753504999999997</v>
      </c>
      <c r="C665">
        <f t="shared" si="12"/>
        <v>-4.9745127555265046E-3</v>
      </c>
    </row>
    <row r="666" spans="1:3" x14ac:dyDescent="0.35">
      <c r="A666" s="1">
        <v>41876</v>
      </c>
      <c r="B666">
        <v>40.112240999999997</v>
      </c>
      <c r="C666">
        <f t="shared" si="12"/>
        <v>8.9835362613066173E-3</v>
      </c>
    </row>
    <row r="667" spans="1:3" x14ac:dyDescent="0.35">
      <c r="A667" s="1">
        <v>41877</v>
      </c>
      <c r="B667">
        <v>40.404890999999999</v>
      </c>
      <c r="C667">
        <f t="shared" si="12"/>
        <v>7.2692924208497319E-3</v>
      </c>
    </row>
    <row r="668" spans="1:3" x14ac:dyDescent="0.35">
      <c r="A668" s="1">
        <v>41878</v>
      </c>
      <c r="B668">
        <v>40.216082</v>
      </c>
      <c r="C668">
        <f t="shared" si="12"/>
        <v>-4.6838766181898734E-3</v>
      </c>
    </row>
    <row r="669" spans="1:3" x14ac:dyDescent="0.35">
      <c r="A669" s="1">
        <v>41879</v>
      </c>
      <c r="B669">
        <v>39.980072</v>
      </c>
      <c r="C669">
        <f t="shared" si="12"/>
        <v>-5.8858354065696927E-3</v>
      </c>
    </row>
    <row r="670" spans="1:3" x14ac:dyDescent="0.35">
      <c r="A670" s="1">
        <v>41880</v>
      </c>
      <c r="B670">
        <v>39.876230999999997</v>
      </c>
      <c r="C670">
        <f t="shared" si="12"/>
        <v>-2.6006978692339061E-3</v>
      </c>
    </row>
    <row r="671" spans="1:3" x14ac:dyDescent="0.35">
      <c r="A671" s="1">
        <v>41884</v>
      </c>
      <c r="B671">
        <v>39.866788999999997</v>
      </c>
      <c r="C671">
        <f t="shared" si="12"/>
        <v>-2.3681069626224291E-4</v>
      </c>
    </row>
    <row r="672" spans="1:3" x14ac:dyDescent="0.35">
      <c r="A672" s="1">
        <v>41885</v>
      </c>
      <c r="B672">
        <v>40.367128000000001</v>
      </c>
      <c r="C672">
        <f t="shared" si="12"/>
        <v>1.2472168991473286E-2</v>
      </c>
    </row>
    <row r="673" spans="1:3" x14ac:dyDescent="0.35">
      <c r="A673" s="1">
        <v>41886</v>
      </c>
      <c r="B673">
        <v>40.499296999999999</v>
      </c>
      <c r="C673">
        <f t="shared" si="12"/>
        <v>3.2688255400900269E-3</v>
      </c>
    </row>
    <row r="674" spans="1:3" x14ac:dyDescent="0.35">
      <c r="A674" s="1">
        <v>41887</v>
      </c>
      <c r="B674">
        <v>40.546498</v>
      </c>
      <c r="C674">
        <f t="shared" si="12"/>
        <v>1.1647983794021905E-3</v>
      </c>
    </row>
    <row r="675" spans="1:3" x14ac:dyDescent="0.35">
      <c r="A675" s="1">
        <v>41890</v>
      </c>
      <c r="B675">
        <v>40.414332999999999</v>
      </c>
      <c r="C675">
        <f t="shared" si="12"/>
        <v>-3.2649150402846196E-3</v>
      </c>
    </row>
    <row r="676" spans="1:3" x14ac:dyDescent="0.35">
      <c r="A676" s="1">
        <v>41891</v>
      </c>
      <c r="B676">
        <v>40.433214999999997</v>
      </c>
      <c r="C676">
        <f t="shared" si="12"/>
        <v>4.6710137315002605E-4</v>
      </c>
    </row>
    <row r="677" spans="1:3" x14ac:dyDescent="0.35">
      <c r="A677" s="1">
        <v>41892</v>
      </c>
      <c r="B677">
        <v>40.499296999999999</v>
      </c>
      <c r="C677">
        <f t="shared" si="12"/>
        <v>1.6330152877323508E-3</v>
      </c>
    </row>
    <row r="678" spans="1:3" x14ac:dyDescent="0.35">
      <c r="A678" s="1">
        <v>41893</v>
      </c>
      <c r="B678">
        <v>40.178322999999999</v>
      </c>
      <c r="C678">
        <f t="shared" si="12"/>
        <v>-7.9569946040599134E-3</v>
      </c>
    </row>
    <row r="679" spans="1:3" x14ac:dyDescent="0.35">
      <c r="A679" s="1">
        <v>41894</v>
      </c>
      <c r="B679">
        <v>40.168880999999999</v>
      </c>
      <c r="C679">
        <f t="shared" si="12"/>
        <v>-2.3502995931172805E-4</v>
      </c>
    </row>
    <row r="680" spans="1:3" x14ac:dyDescent="0.35">
      <c r="A680" s="1">
        <v>41897</v>
      </c>
      <c r="B680">
        <v>40.329369999999997</v>
      </c>
      <c r="C680">
        <f t="shared" si="12"/>
        <v>3.9873962637745975E-3</v>
      </c>
    </row>
    <row r="681" spans="1:3" x14ac:dyDescent="0.35">
      <c r="A681" s="1">
        <v>41898</v>
      </c>
      <c r="B681">
        <v>40.499296999999999</v>
      </c>
      <c r="C681">
        <f t="shared" si="12"/>
        <v>4.2046282995969473E-3</v>
      </c>
    </row>
    <row r="682" spans="1:3" x14ac:dyDescent="0.35">
      <c r="A682" s="1">
        <v>41899</v>
      </c>
      <c r="B682">
        <v>40.952435999999999</v>
      </c>
      <c r="C682">
        <f t="shared" si="12"/>
        <v>1.1126679772123589E-2</v>
      </c>
    </row>
    <row r="683" spans="1:3" x14ac:dyDescent="0.35">
      <c r="A683" s="1">
        <v>41900</v>
      </c>
      <c r="B683">
        <v>41.245085000000003</v>
      </c>
      <c r="C683">
        <f t="shared" si="12"/>
        <v>7.1206584571592967E-3</v>
      </c>
    </row>
    <row r="684" spans="1:3" x14ac:dyDescent="0.35">
      <c r="A684" s="1">
        <v>41901</v>
      </c>
      <c r="B684">
        <v>41.150683000000001</v>
      </c>
      <c r="C684">
        <f t="shared" si="12"/>
        <v>-2.2914293682165122E-3</v>
      </c>
    </row>
    <row r="685" spans="1:3" x14ac:dyDescent="0.35">
      <c r="A685" s="1">
        <v>41904</v>
      </c>
      <c r="B685">
        <v>40.971316999999999</v>
      </c>
      <c r="C685">
        <f t="shared" si="12"/>
        <v>-4.3682882837945535E-3</v>
      </c>
    </row>
    <row r="686" spans="1:3" x14ac:dyDescent="0.35">
      <c r="A686" s="1">
        <v>41905</v>
      </c>
      <c r="B686">
        <v>40.121679999999998</v>
      </c>
      <c r="C686">
        <f t="shared" si="12"/>
        <v>-2.0955399920525013E-2</v>
      </c>
    </row>
    <row r="687" spans="1:3" x14ac:dyDescent="0.35">
      <c r="A687" s="1">
        <v>41906</v>
      </c>
      <c r="B687">
        <v>40.244405999999998</v>
      </c>
      <c r="C687">
        <f t="shared" si="12"/>
        <v>3.0541762454106844E-3</v>
      </c>
    </row>
    <row r="688" spans="1:3" x14ac:dyDescent="0.35">
      <c r="A688" s="1">
        <v>41907</v>
      </c>
      <c r="B688">
        <v>39.649659999999997</v>
      </c>
      <c r="C688">
        <f t="shared" si="12"/>
        <v>-1.4888639826742385E-2</v>
      </c>
    </row>
    <row r="689" spans="1:3" x14ac:dyDescent="0.35">
      <c r="A689" s="1">
        <v>41908</v>
      </c>
      <c r="B689">
        <v>39.659098999999998</v>
      </c>
      <c r="C689">
        <f t="shared" si="12"/>
        <v>2.3803171714157731E-4</v>
      </c>
    </row>
    <row r="690" spans="1:3" x14ac:dyDescent="0.35">
      <c r="A690" s="1">
        <v>41911</v>
      </c>
      <c r="B690">
        <v>39.555256999999997</v>
      </c>
      <c r="C690">
        <f t="shared" si="12"/>
        <v>-2.6217989951892798E-3</v>
      </c>
    </row>
    <row r="691" spans="1:3" x14ac:dyDescent="0.35">
      <c r="A691" s="1">
        <v>41912</v>
      </c>
      <c r="B691">
        <v>39.262604000000003</v>
      </c>
      <c r="C691">
        <f t="shared" si="12"/>
        <v>-7.4260920353110384E-3</v>
      </c>
    </row>
    <row r="692" spans="1:3" x14ac:dyDescent="0.35">
      <c r="A692" s="1">
        <v>41913</v>
      </c>
      <c r="B692">
        <v>38.875548000000002</v>
      </c>
      <c r="C692">
        <f t="shared" si="12"/>
        <v>-9.9070468361399516E-3</v>
      </c>
    </row>
    <row r="693" spans="1:3" x14ac:dyDescent="0.35">
      <c r="A693" s="1">
        <v>41914</v>
      </c>
      <c r="B693">
        <v>38.903868000000003</v>
      </c>
      <c r="C693">
        <f t="shared" si="12"/>
        <v>7.2821326535784509E-4</v>
      </c>
    </row>
    <row r="694" spans="1:3" x14ac:dyDescent="0.35">
      <c r="A694" s="1">
        <v>41915</v>
      </c>
      <c r="B694">
        <v>39.451413000000002</v>
      </c>
      <c r="C694">
        <f t="shared" si="12"/>
        <v>1.3976184012522203E-2</v>
      </c>
    </row>
    <row r="695" spans="1:3" x14ac:dyDescent="0.35">
      <c r="A695" s="1">
        <v>41918</v>
      </c>
      <c r="B695">
        <v>39.989514999999997</v>
      </c>
      <c r="C695">
        <f t="shared" si="12"/>
        <v>1.3547430612227145E-2</v>
      </c>
    </row>
    <row r="696" spans="1:3" x14ac:dyDescent="0.35">
      <c r="A696" s="1">
        <v>41919</v>
      </c>
      <c r="B696">
        <v>39.139878000000003</v>
      </c>
      <c r="C696">
        <f t="shared" si="12"/>
        <v>-2.1475449805942015E-2</v>
      </c>
    </row>
    <row r="697" spans="1:3" x14ac:dyDescent="0.35">
      <c r="A697" s="1">
        <v>41920</v>
      </c>
      <c r="B697">
        <v>39.781824999999998</v>
      </c>
      <c r="C697">
        <f t="shared" si="12"/>
        <v>1.6268304751551155E-2</v>
      </c>
    </row>
    <row r="698" spans="1:3" x14ac:dyDescent="0.35">
      <c r="A698" s="1">
        <v>41921</v>
      </c>
      <c r="B698">
        <v>39.300365999999997</v>
      </c>
      <c r="C698">
        <f t="shared" si="12"/>
        <v>-1.2176317889833673E-2</v>
      </c>
    </row>
    <row r="699" spans="1:3" x14ac:dyDescent="0.35">
      <c r="A699" s="1">
        <v>41922</v>
      </c>
      <c r="B699">
        <v>39.423743999999999</v>
      </c>
      <c r="C699">
        <f t="shared" si="12"/>
        <v>3.1344425745289273E-3</v>
      </c>
    </row>
    <row r="700" spans="1:3" x14ac:dyDescent="0.35">
      <c r="A700" s="1">
        <v>41925</v>
      </c>
      <c r="B700">
        <v>38.835326999999999</v>
      </c>
      <c r="C700">
        <f t="shared" si="12"/>
        <v>-1.5037952307842838E-2</v>
      </c>
    </row>
    <row r="701" spans="1:3" x14ac:dyDescent="0.35">
      <c r="A701" s="1">
        <v>41926</v>
      </c>
      <c r="B701">
        <v>38.968198000000001</v>
      </c>
      <c r="C701">
        <f t="shared" si="12"/>
        <v>3.41555550787572E-3</v>
      </c>
    </row>
    <row r="702" spans="1:3" x14ac:dyDescent="0.35">
      <c r="A702" s="1">
        <v>41927</v>
      </c>
      <c r="B702">
        <v>37.971687000000003</v>
      </c>
      <c r="C702">
        <f t="shared" si="12"/>
        <v>-2.5905074513764694E-2</v>
      </c>
    </row>
    <row r="703" spans="1:3" x14ac:dyDescent="0.35">
      <c r="A703" s="1">
        <v>41928</v>
      </c>
      <c r="B703">
        <v>37.952708999999999</v>
      </c>
      <c r="C703">
        <f t="shared" si="12"/>
        <v>-4.9991837657158914E-4</v>
      </c>
    </row>
    <row r="704" spans="1:3" x14ac:dyDescent="0.35">
      <c r="A704" s="1">
        <v>41929</v>
      </c>
      <c r="B704">
        <v>38.778385999999998</v>
      </c>
      <c r="C704">
        <f t="shared" si="12"/>
        <v>2.1522144863781165E-2</v>
      </c>
    </row>
    <row r="705" spans="1:3" x14ac:dyDescent="0.35">
      <c r="A705" s="1">
        <v>41932</v>
      </c>
      <c r="B705">
        <v>39.347817999999997</v>
      </c>
      <c r="C705">
        <f t="shared" si="12"/>
        <v>1.4577492688937528E-2</v>
      </c>
    </row>
    <row r="706" spans="1:3" x14ac:dyDescent="0.35">
      <c r="A706" s="1">
        <v>41933</v>
      </c>
      <c r="B706">
        <v>40.230438999999997</v>
      </c>
      <c r="C706">
        <f t="shared" si="12"/>
        <v>2.2183375910801724E-2</v>
      </c>
    </row>
    <row r="707" spans="1:3" x14ac:dyDescent="0.35">
      <c r="A707" s="1">
        <v>41934</v>
      </c>
      <c r="B707">
        <v>39.471195999999999</v>
      </c>
      <c r="C707">
        <f t="shared" si="12"/>
        <v>-1.9052707446214033E-2</v>
      </c>
    </row>
    <row r="708" spans="1:3" x14ac:dyDescent="0.35">
      <c r="A708" s="1">
        <v>41935</v>
      </c>
      <c r="B708">
        <v>40.268402000000002</v>
      </c>
      <c r="C708">
        <f t="shared" ref="C708:C771" si="13">LN(B708/B707)</f>
        <v>1.9995901220007065E-2</v>
      </c>
    </row>
    <row r="709" spans="1:3" x14ac:dyDescent="0.35">
      <c r="A709" s="1">
        <v>41936</v>
      </c>
      <c r="B709">
        <v>40.296872999999998</v>
      </c>
      <c r="C709">
        <f t="shared" si="13"/>
        <v>7.0678095954362571E-4</v>
      </c>
    </row>
    <row r="710" spans="1:3" x14ac:dyDescent="0.35">
      <c r="A710" s="1">
        <v>41939</v>
      </c>
      <c r="B710">
        <v>40.088082999999997</v>
      </c>
      <c r="C710">
        <f t="shared" si="13"/>
        <v>-5.194764789730421E-3</v>
      </c>
    </row>
    <row r="711" spans="1:3" x14ac:dyDescent="0.35">
      <c r="A711" s="1">
        <v>41940</v>
      </c>
      <c r="B711">
        <v>40.334836000000003</v>
      </c>
      <c r="C711">
        <f t="shared" si="13"/>
        <v>6.1364043326825246E-3</v>
      </c>
    </row>
    <row r="712" spans="1:3" x14ac:dyDescent="0.35">
      <c r="A712" s="1">
        <v>41941</v>
      </c>
      <c r="B712">
        <v>40.562609999999999</v>
      </c>
      <c r="C712">
        <f t="shared" si="13"/>
        <v>5.6311938920546945E-3</v>
      </c>
    </row>
    <row r="713" spans="1:3" x14ac:dyDescent="0.35">
      <c r="A713" s="1">
        <v>41942</v>
      </c>
      <c r="B713">
        <v>41.274402000000002</v>
      </c>
      <c r="C713">
        <f t="shared" si="13"/>
        <v>1.7395795187222049E-2</v>
      </c>
    </row>
    <row r="714" spans="1:3" x14ac:dyDescent="0.35">
      <c r="A714" s="1">
        <v>41943</v>
      </c>
      <c r="B714">
        <v>41.369306000000002</v>
      </c>
      <c r="C714">
        <f t="shared" si="13"/>
        <v>2.2967033792094457E-3</v>
      </c>
    </row>
    <row r="715" spans="1:3" x14ac:dyDescent="0.35">
      <c r="A715" s="1">
        <v>41946</v>
      </c>
      <c r="B715">
        <v>41.084589999999999</v>
      </c>
      <c r="C715">
        <f t="shared" si="13"/>
        <v>-6.9060928692965809E-3</v>
      </c>
    </row>
    <row r="716" spans="1:3" x14ac:dyDescent="0.35">
      <c r="A716" s="1">
        <v>41947</v>
      </c>
      <c r="B716">
        <v>41.388286999999998</v>
      </c>
      <c r="C716">
        <f t="shared" si="13"/>
        <v>7.3648060736022742E-3</v>
      </c>
    </row>
    <row r="717" spans="1:3" x14ac:dyDescent="0.35">
      <c r="A717" s="1">
        <v>41948</v>
      </c>
      <c r="B717">
        <v>41.435738999999998</v>
      </c>
      <c r="C717">
        <f t="shared" si="13"/>
        <v>1.1458512096946336E-3</v>
      </c>
    </row>
    <row r="718" spans="1:3" x14ac:dyDescent="0.35">
      <c r="A718" s="1">
        <v>41949</v>
      </c>
      <c r="B718">
        <v>41.464210000000001</v>
      </c>
      <c r="C718">
        <f t="shared" si="13"/>
        <v>6.8687620349161288E-4</v>
      </c>
    </row>
    <row r="719" spans="1:3" x14ac:dyDescent="0.35">
      <c r="A719" s="1">
        <v>41950</v>
      </c>
      <c r="B719">
        <v>41.160511999999997</v>
      </c>
      <c r="C719">
        <f t="shared" si="13"/>
        <v>-7.3512953590611912E-3</v>
      </c>
    </row>
    <row r="720" spans="1:3" x14ac:dyDescent="0.35">
      <c r="A720" s="1">
        <v>41953</v>
      </c>
      <c r="B720">
        <v>41.843832999999997</v>
      </c>
      <c r="C720">
        <f t="shared" si="13"/>
        <v>1.6465076309406069E-2</v>
      </c>
    </row>
    <row r="721" spans="1:3" x14ac:dyDescent="0.35">
      <c r="A721" s="1">
        <v>41954</v>
      </c>
      <c r="B721">
        <v>41.995682000000002</v>
      </c>
      <c r="C721">
        <f t="shared" si="13"/>
        <v>3.6223770149907491E-3</v>
      </c>
    </row>
    <row r="722" spans="1:3" x14ac:dyDescent="0.35">
      <c r="A722" s="1">
        <v>41955</v>
      </c>
      <c r="B722">
        <v>41.976700000000001</v>
      </c>
      <c r="C722">
        <f t="shared" si="13"/>
        <v>-4.5210103301152955E-4</v>
      </c>
    </row>
    <row r="723" spans="1:3" x14ac:dyDescent="0.35">
      <c r="A723" s="1">
        <v>41956</v>
      </c>
      <c r="B723">
        <v>42.318361000000003</v>
      </c>
      <c r="C723">
        <f t="shared" si="13"/>
        <v>8.1063556253218854E-3</v>
      </c>
    </row>
    <row r="724" spans="1:3" x14ac:dyDescent="0.35">
      <c r="A724" s="1">
        <v>41957</v>
      </c>
      <c r="B724">
        <v>41.578099000000002</v>
      </c>
      <c r="C724">
        <f t="shared" si="13"/>
        <v>-1.7647495777609781E-2</v>
      </c>
    </row>
    <row r="725" spans="1:3" x14ac:dyDescent="0.35">
      <c r="A725" s="1">
        <v>41960</v>
      </c>
      <c r="B725">
        <v>41.483190999999998</v>
      </c>
      <c r="C725">
        <f t="shared" si="13"/>
        <v>-2.2852532462191246E-3</v>
      </c>
    </row>
    <row r="726" spans="1:3" x14ac:dyDescent="0.35">
      <c r="A726" s="1">
        <v>41961</v>
      </c>
      <c r="B726">
        <v>41.473702000000003</v>
      </c>
      <c r="C726">
        <f t="shared" si="13"/>
        <v>-2.2876941742213744E-4</v>
      </c>
    </row>
    <row r="727" spans="1:3" x14ac:dyDescent="0.35">
      <c r="A727" s="1">
        <v>41962</v>
      </c>
      <c r="B727">
        <v>41.217457000000003</v>
      </c>
      <c r="C727">
        <f t="shared" si="13"/>
        <v>-6.1976594188983816E-3</v>
      </c>
    </row>
    <row r="728" spans="1:3" x14ac:dyDescent="0.35">
      <c r="A728" s="1">
        <v>41963</v>
      </c>
      <c r="B728">
        <v>41.549624999999999</v>
      </c>
      <c r="C728">
        <f t="shared" si="13"/>
        <v>8.026615783512504E-3</v>
      </c>
    </row>
    <row r="729" spans="1:3" x14ac:dyDescent="0.35">
      <c r="A729" s="1">
        <v>41964</v>
      </c>
      <c r="B729">
        <v>41.578099000000002</v>
      </c>
      <c r="C729">
        <f t="shared" si="13"/>
        <v>6.8506629902714334E-4</v>
      </c>
    </row>
    <row r="730" spans="1:3" x14ac:dyDescent="0.35">
      <c r="A730" s="1">
        <v>41967</v>
      </c>
      <c r="B730">
        <v>42.062114999999999</v>
      </c>
      <c r="C730">
        <f t="shared" si="13"/>
        <v>1.1573892027996706E-2</v>
      </c>
    </row>
    <row r="731" spans="1:3" x14ac:dyDescent="0.35">
      <c r="A731" s="1">
        <v>41968</v>
      </c>
      <c r="B731">
        <v>41.910266999999997</v>
      </c>
      <c r="C731">
        <f t="shared" si="13"/>
        <v>-3.6166216057483469E-3</v>
      </c>
    </row>
    <row r="732" spans="1:3" x14ac:dyDescent="0.35">
      <c r="A732" s="1">
        <v>41969</v>
      </c>
      <c r="B732">
        <v>41.995682000000002</v>
      </c>
      <c r="C732">
        <f t="shared" si="13"/>
        <v>2.0359707630510072E-3</v>
      </c>
    </row>
    <row r="733" spans="1:3" x14ac:dyDescent="0.35">
      <c r="A733" s="1">
        <v>41971</v>
      </c>
      <c r="B733">
        <v>42.242435</v>
      </c>
      <c r="C733">
        <f t="shared" si="13"/>
        <v>5.8584810424997351E-3</v>
      </c>
    </row>
    <row r="734" spans="1:3" x14ac:dyDescent="0.35">
      <c r="A734" s="1">
        <v>41974</v>
      </c>
      <c r="B734">
        <v>42.062114999999999</v>
      </c>
      <c r="C734">
        <f t="shared" si="13"/>
        <v>-4.2778301998025224E-3</v>
      </c>
    </row>
    <row r="735" spans="1:3" x14ac:dyDescent="0.35">
      <c r="A735" s="1">
        <v>41975</v>
      </c>
      <c r="B735">
        <v>42.916266</v>
      </c>
      <c r="C735">
        <f t="shared" si="13"/>
        <v>2.0103460592830948E-2</v>
      </c>
    </row>
    <row r="736" spans="1:3" x14ac:dyDescent="0.35">
      <c r="A736" s="1">
        <v>41976</v>
      </c>
      <c r="B736">
        <v>43.352831000000002</v>
      </c>
      <c r="C736">
        <f t="shared" si="13"/>
        <v>1.0121091836076446E-2</v>
      </c>
    </row>
    <row r="737" spans="1:3" x14ac:dyDescent="0.35">
      <c r="A737" s="1">
        <v>41977</v>
      </c>
      <c r="B737">
        <v>43.172511999999998</v>
      </c>
      <c r="C737">
        <f t="shared" si="13"/>
        <v>-4.1680103145362432E-3</v>
      </c>
    </row>
    <row r="738" spans="1:3" x14ac:dyDescent="0.35">
      <c r="A738" s="1">
        <v>41978</v>
      </c>
      <c r="B738">
        <v>42.992189000000003</v>
      </c>
      <c r="C738">
        <f t="shared" si="13"/>
        <v>-4.1855484011647549E-3</v>
      </c>
    </row>
    <row r="739" spans="1:3" x14ac:dyDescent="0.35">
      <c r="A739" s="1">
        <v>41981</v>
      </c>
      <c r="B739">
        <v>43.381301000000001</v>
      </c>
      <c r="C739">
        <f t="shared" si="13"/>
        <v>9.0100476979737051E-3</v>
      </c>
    </row>
    <row r="740" spans="1:3" x14ac:dyDescent="0.35">
      <c r="A740" s="1">
        <v>41982</v>
      </c>
      <c r="B740">
        <v>43.125056000000001</v>
      </c>
      <c r="C740">
        <f t="shared" si="13"/>
        <v>-5.9243218267694721E-3</v>
      </c>
    </row>
    <row r="741" spans="1:3" x14ac:dyDescent="0.35">
      <c r="A741" s="1">
        <v>41983</v>
      </c>
      <c r="B741">
        <v>42.109566999999998</v>
      </c>
      <c r="C741">
        <f t="shared" si="13"/>
        <v>-2.3829214373643437E-2</v>
      </c>
    </row>
    <row r="742" spans="1:3" x14ac:dyDescent="0.35">
      <c r="A742" s="1">
        <v>41984</v>
      </c>
      <c r="B742">
        <v>42.194982000000003</v>
      </c>
      <c r="C742">
        <f t="shared" si="13"/>
        <v>2.0263444912488799E-3</v>
      </c>
    </row>
    <row r="743" spans="1:3" x14ac:dyDescent="0.35">
      <c r="A743" s="1">
        <v>41985</v>
      </c>
      <c r="B743">
        <v>41.464210000000001</v>
      </c>
      <c r="C743">
        <f t="shared" si="13"/>
        <v>-1.7470658510048781E-2</v>
      </c>
    </row>
    <row r="744" spans="1:3" x14ac:dyDescent="0.35">
      <c r="A744" s="1">
        <v>41988</v>
      </c>
      <c r="B744">
        <v>41.245927999999999</v>
      </c>
      <c r="C744">
        <f t="shared" si="13"/>
        <v>-5.2782527524483083E-3</v>
      </c>
    </row>
    <row r="745" spans="1:3" x14ac:dyDescent="0.35">
      <c r="A745" s="1">
        <v>41989</v>
      </c>
      <c r="B745">
        <v>41.188986999999997</v>
      </c>
      <c r="C745">
        <f t="shared" si="13"/>
        <v>-1.3814779588455664E-3</v>
      </c>
    </row>
    <row r="746" spans="1:3" x14ac:dyDescent="0.35">
      <c r="A746" s="1">
        <v>41990</v>
      </c>
      <c r="B746">
        <v>42.005170999999997</v>
      </c>
      <c r="C746">
        <f t="shared" si="13"/>
        <v>1.9621814954791358E-2</v>
      </c>
    </row>
    <row r="747" spans="1:3" x14ac:dyDescent="0.35">
      <c r="A747" s="1">
        <v>41991</v>
      </c>
      <c r="B747">
        <v>43.438245999999999</v>
      </c>
      <c r="C747">
        <f t="shared" si="13"/>
        <v>3.3547567525797836E-2</v>
      </c>
    </row>
    <row r="748" spans="1:3" x14ac:dyDescent="0.35">
      <c r="A748" s="1">
        <v>41992</v>
      </c>
      <c r="B748">
        <v>43.703980000000001</v>
      </c>
      <c r="C748">
        <f t="shared" si="13"/>
        <v>6.0988761910385223E-3</v>
      </c>
    </row>
    <row r="749" spans="1:3" x14ac:dyDescent="0.35">
      <c r="A749" s="1">
        <v>41995</v>
      </c>
      <c r="B749">
        <v>44.007677000000001</v>
      </c>
      <c r="C749">
        <f t="shared" si="13"/>
        <v>6.9249225023035417E-3</v>
      </c>
    </row>
    <row r="750" spans="1:3" x14ac:dyDescent="0.35">
      <c r="A750" s="1">
        <v>41996</v>
      </c>
      <c r="B750">
        <v>43.390794</v>
      </c>
      <c r="C750">
        <f t="shared" si="13"/>
        <v>-1.4116797181498487E-2</v>
      </c>
    </row>
    <row r="751" spans="1:3" x14ac:dyDescent="0.35">
      <c r="A751" s="1">
        <v>41997</v>
      </c>
      <c r="B751">
        <v>43.371811999999998</v>
      </c>
      <c r="C751">
        <f t="shared" si="13"/>
        <v>-4.3756178330693857E-4</v>
      </c>
    </row>
    <row r="752" spans="1:3" x14ac:dyDescent="0.35">
      <c r="A752" s="1">
        <v>41999</v>
      </c>
      <c r="B752">
        <v>43.514167999999998</v>
      </c>
      <c r="C752">
        <f t="shared" si="13"/>
        <v>3.2768492081644146E-3</v>
      </c>
    </row>
    <row r="753" spans="1:3" x14ac:dyDescent="0.35">
      <c r="A753" s="1">
        <v>42002</v>
      </c>
      <c r="B753">
        <v>43.276904999999999</v>
      </c>
      <c r="C753">
        <f t="shared" si="13"/>
        <v>-5.4674653243452472E-3</v>
      </c>
    </row>
    <row r="754" spans="1:3" x14ac:dyDescent="0.35">
      <c r="A754" s="1">
        <v>42003</v>
      </c>
      <c r="B754">
        <v>43.362319999999997</v>
      </c>
      <c r="C754">
        <f t="shared" si="13"/>
        <v>1.9717403444629461E-3</v>
      </c>
    </row>
    <row r="755" spans="1:3" x14ac:dyDescent="0.35">
      <c r="A755" s="1">
        <v>42004</v>
      </c>
      <c r="B755">
        <v>42.726455000000001</v>
      </c>
      <c r="C755">
        <f t="shared" si="13"/>
        <v>-1.4772577810354121E-2</v>
      </c>
    </row>
    <row r="756" spans="1:3" x14ac:dyDescent="0.35">
      <c r="A756" s="1">
        <v>42006</v>
      </c>
      <c r="B756">
        <v>42.612569000000001</v>
      </c>
      <c r="C756">
        <f t="shared" si="13"/>
        <v>-2.6690267188315599E-3</v>
      </c>
    </row>
    <row r="757" spans="1:3" x14ac:dyDescent="0.35">
      <c r="A757" s="1">
        <v>42009</v>
      </c>
      <c r="B757">
        <v>42.622058000000003</v>
      </c>
      <c r="C757">
        <f t="shared" si="13"/>
        <v>2.2265598790505883E-4</v>
      </c>
    </row>
    <row r="758" spans="1:3" x14ac:dyDescent="0.35">
      <c r="A758" s="1">
        <v>42010</v>
      </c>
      <c r="B758">
        <v>42.138041999999999</v>
      </c>
      <c r="C758">
        <f t="shared" si="13"/>
        <v>-1.1420969564307474E-2</v>
      </c>
    </row>
    <row r="759" spans="1:3" x14ac:dyDescent="0.35">
      <c r="A759" s="1">
        <v>42011</v>
      </c>
      <c r="B759">
        <v>42.479697999999999</v>
      </c>
      <c r="C759">
        <f t="shared" si="13"/>
        <v>8.0753245510528059E-3</v>
      </c>
    </row>
    <row r="760" spans="1:3" x14ac:dyDescent="0.35">
      <c r="A760" s="1">
        <v>42012</v>
      </c>
      <c r="B760">
        <v>43.352831000000002</v>
      </c>
      <c r="C760">
        <f t="shared" si="13"/>
        <v>2.0345739065361447E-2</v>
      </c>
    </row>
    <row r="761" spans="1:3" x14ac:dyDescent="0.35">
      <c r="A761" s="1">
        <v>42013</v>
      </c>
      <c r="B761">
        <v>42.897284999999997</v>
      </c>
      <c r="C761">
        <f t="shared" si="13"/>
        <v>-1.0563469527906145E-2</v>
      </c>
    </row>
    <row r="762" spans="1:3" x14ac:dyDescent="0.35">
      <c r="A762" s="1">
        <v>42016</v>
      </c>
      <c r="B762">
        <v>43.257927000000002</v>
      </c>
      <c r="C762">
        <f t="shared" si="13"/>
        <v>8.371962602566228E-3</v>
      </c>
    </row>
    <row r="763" spans="1:3" x14ac:dyDescent="0.35">
      <c r="A763" s="1">
        <v>42017</v>
      </c>
      <c r="B763">
        <v>42.561447999999999</v>
      </c>
      <c r="C763">
        <f t="shared" si="13"/>
        <v>-1.6231632809536302E-2</v>
      </c>
    </row>
    <row r="764" spans="1:3" x14ac:dyDescent="0.35">
      <c r="A764" s="1">
        <v>42018</v>
      </c>
      <c r="B764">
        <v>42.246600000000001</v>
      </c>
      <c r="C764">
        <f t="shared" si="13"/>
        <v>-7.4249898187796056E-3</v>
      </c>
    </row>
    <row r="765" spans="1:3" x14ac:dyDescent="0.35">
      <c r="A765" s="1">
        <v>42019</v>
      </c>
      <c r="B765">
        <v>41.931756</v>
      </c>
      <c r="C765">
        <f t="shared" si="13"/>
        <v>-7.4804375638086815E-3</v>
      </c>
    </row>
    <row r="766" spans="1:3" x14ac:dyDescent="0.35">
      <c r="A766" s="1">
        <v>42020</v>
      </c>
      <c r="B766">
        <v>42.446959</v>
      </c>
      <c r="C766">
        <f t="shared" si="13"/>
        <v>1.2211833342591282E-2</v>
      </c>
    </row>
    <row r="767" spans="1:3" x14ac:dyDescent="0.35">
      <c r="A767" s="1">
        <v>42024</v>
      </c>
      <c r="B767">
        <v>42.189357999999999</v>
      </c>
      <c r="C767">
        <f t="shared" si="13"/>
        <v>-6.0872638265965168E-3</v>
      </c>
    </row>
    <row r="768" spans="1:3" x14ac:dyDescent="0.35">
      <c r="A768" s="1">
        <v>42025</v>
      </c>
      <c r="B768">
        <v>42.036704999999998</v>
      </c>
      <c r="C768">
        <f t="shared" si="13"/>
        <v>-3.6248439428673862E-3</v>
      </c>
    </row>
    <row r="769" spans="1:3" x14ac:dyDescent="0.35">
      <c r="A769" s="1">
        <v>42026</v>
      </c>
      <c r="B769">
        <v>42.446959</v>
      </c>
      <c r="C769">
        <f t="shared" si="13"/>
        <v>9.712107769463775E-3</v>
      </c>
    </row>
    <row r="770" spans="1:3" x14ac:dyDescent="0.35">
      <c r="A770" s="1">
        <v>42027</v>
      </c>
      <c r="B770">
        <v>41.845889</v>
      </c>
      <c r="C770">
        <f t="shared" si="13"/>
        <v>-1.426171264076918E-2</v>
      </c>
    </row>
    <row r="771" spans="1:3" x14ac:dyDescent="0.35">
      <c r="A771" s="1">
        <v>42030</v>
      </c>
      <c r="B771">
        <v>42.122571999999998</v>
      </c>
      <c r="C771">
        <f t="shared" si="13"/>
        <v>6.590188698937822E-3</v>
      </c>
    </row>
    <row r="772" spans="1:3" x14ac:dyDescent="0.35">
      <c r="A772" s="1">
        <v>42031</v>
      </c>
      <c r="B772">
        <v>41.674154000000001</v>
      </c>
      <c r="C772">
        <f t="shared" ref="C772:C835" si="14">LN(B772/B771)</f>
        <v>-1.0702620538398381E-2</v>
      </c>
    </row>
    <row r="773" spans="1:3" x14ac:dyDescent="0.35">
      <c r="A773" s="1">
        <v>42032</v>
      </c>
      <c r="B773">
        <v>41.416553</v>
      </c>
      <c r="C773">
        <f t="shared" si="14"/>
        <v>-6.2004966527375617E-3</v>
      </c>
    </row>
    <row r="774" spans="1:3" x14ac:dyDescent="0.35">
      <c r="A774" s="1">
        <v>42033</v>
      </c>
      <c r="B774">
        <v>43.181596999999996</v>
      </c>
      <c r="C774">
        <f t="shared" si="14"/>
        <v>4.1733777279827834E-2</v>
      </c>
    </row>
    <row r="775" spans="1:3" x14ac:dyDescent="0.35">
      <c r="A775" s="1">
        <v>42034</v>
      </c>
      <c r="B775">
        <v>42.704557000000001</v>
      </c>
      <c r="C775">
        <f t="shared" si="14"/>
        <v>-1.110877326614907E-2</v>
      </c>
    </row>
    <row r="776" spans="1:3" x14ac:dyDescent="0.35">
      <c r="A776" s="1">
        <v>42037</v>
      </c>
      <c r="B776">
        <v>43.152974999999998</v>
      </c>
      <c r="C776">
        <f t="shared" si="14"/>
        <v>1.0445724839880198E-2</v>
      </c>
    </row>
    <row r="777" spans="1:3" x14ac:dyDescent="0.35">
      <c r="A777" s="1">
        <v>42038</v>
      </c>
      <c r="B777">
        <v>43.725425000000001</v>
      </c>
      <c r="C777">
        <f t="shared" si="14"/>
        <v>1.3178380005716485E-2</v>
      </c>
    </row>
    <row r="778" spans="1:3" x14ac:dyDescent="0.35">
      <c r="A778" s="1">
        <v>42039</v>
      </c>
      <c r="B778">
        <v>43.095728999999999</v>
      </c>
      <c r="C778">
        <f t="shared" si="14"/>
        <v>-1.4505843625491628E-2</v>
      </c>
    </row>
    <row r="779" spans="1:3" x14ac:dyDescent="0.35">
      <c r="A779" s="1">
        <v>42040</v>
      </c>
      <c r="B779">
        <v>43.553690000000003</v>
      </c>
      <c r="C779">
        <f t="shared" si="14"/>
        <v>1.0570532832444237E-2</v>
      </c>
    </row>
    <row r="780" spans="1:3" x14ac:dyDescent="0.35">
      <c r="A780" s="1">
        <v>42041</v>
      </c>
      <c r="B780">
        <v>43.410577000000004</v>
      </c>
      <c r="C780">
        <f t="shared" si="14"/>
        <v>-3.2913088128903299E-3</v>
      </c>
    </row>
    <row r="781" spans="1:3" x14ac:dyDescent="0.35">
      <c r="A781" s="1">
        <v>42044</v>
      </c>
      <c r="B781">
        <v>42.475580000000001</v>
      </c>
      <c r="C781">
        <f t="shared" si="14"/>
        <v>-2.1773798535403333E-2</v>
      </c>
    </row>
    <row r="782" spans="1:3" x14ac:dyDescent="0.35">
      <c r="A782" s="1">
        <v>42045</v>
      </c>
      <c r="B782">
        <v>42.857210000000002</v>
      </c>
      <c r="C782">
        <f t="shared" si="14"/>
        <v>8.9445697103313366E-3</v>
      </c>
    </row>
    <row r="783" spans="1:3" x14ac:dyDescent="0.35">
      <c r="A783" s="1">
        <v>42046</v>
      </c>
      <c r="B783">
        <v>42.866751999999998</v>
      </c>
      <c r="C783">
        <f t="shared" si="14"/>
        <v>2.2262153584099015E-4</v>
      </c>
    </row>
    <row r="784" spans="1:3" x14ac:dyDescent="0.35">
      <c r="A784" s="1">
        <v>42047</v>
      </c>
      <c r="B784">
        <v>43.143436000000001</v>
      </c>
      <c r="C784">
        <f t="shared" si="14"/>
        <v>6.4337716459211E-3</v>
      </c>
    </row>
    <row r="785" spans="1:3" x14ac:dyDescent="0.35">
      <c r="A785" s="1">
        <v>42048</v>
      </c>
      <c r="B785">
        <v>43.973483000000002</v>
      </c>
      <c r="C785">
        <f t="shared" si="14"/>
        <v>1.9056507707278278E-2</v>
      </c>
    </row>
    <row r="786" spans="1:3" x14ac:dyDescent="0.35">
      <c r="A786" s="1">
        <v>42052</v>
      </c>
      <c r="B786">
        <v>44.278787999999999</v>
      </c>
      <c r="C786">
        <f t="shared" si="14"/>
        <v>6.9189430367556414E-3</v>
      </c>
    </row>
    <row r="787" spans="1:3" x14ac:dyDescent="0.35">
      <c r="A787" s="1">
        <v>42053</v>
      </c>
      <c r="B787">
        <v>44.278787999999999</v>
      </c>
      <c r="C787">
        <f t="shared" si="14"/>
        <v>0</v>
      </c>
    </row>
    <row r="788" spans="1:3" x14ac:dyDescent="0.35">
      <c r="A788" s="1">
        <v>42054</v>
      </c>
      <c r="B788">
        <v>44.469605000000001</v>
      </c>
      <c r="C788">
        <f t="shared" si="14"/>
        <v>4.3001858984090327E-3</v>
      </c>
    </row>
    <row r="789" spans="1:3" x14ac:dyDescent="0.35">
      <c r="A789" s="1">
        <v>42055</v>
      </c>
      <c r="B789">
        <v>45.299652000000002</v>
      </c>
      <c r="C789">
        <f t="shared" si="14"/>
        <v>1.8493428249743264E-2</v>
      </c>
    </row>
    <row r="790" spans="1:3" x14ac:dyDescent="0.35">
      <c r="A790" s="1">
        <v>42058</v>
      </c>
      <c r="B790">
        <v>45.146999999999998</v>
      </c>
      <c r="C790">
        <f t="shared" si="14"/>
        <v>-3.3755178675842212E-3</v>
      </c>
    </row>
    <row r="791" spans="1:3" x14ac:dyDescent="0.35">
      <c r="A791" s="1">
        <v>42059</v>
      </c>
      <c r="B791">
        <v>45.290112999999998</v>
      </c>
      <c r="C791">
        <f t="shared" si="14"/>
        <v>3.164920124334569E-3</v>
      </c>
    </row>
    <row r="792" spans="1:3" x14ac:dyDescent="0.35">
      <c r="A792" s="1">
        <v>42060</v>
      </c>
      <c r="B792">
        <v>45.223328000000002</v>
      </c>
      <c r="C792">
        <f t="shared" si="14"/>
        <v>-1.4756927011454265E-3</v>
      </c>
    </row>
    <row r="793" spans="1:3" x14ac:dyDescent="0.35">
      <c r="A793" s="1">
        <v>42061</v>
      </c>
      <c r="B793">
        <v>45.423682999999997</v>
      </c>
      <c r="C793">
        <f t="shared" si="14"/>
        <v>4.4205611207044377E-3</v>
      </c>
    </row>
    <row r="794" spans="1:3" x14ac:dyDescent="0.35">
      <c r="A794" s="1">
        <v>42062</v>
      </c>
      <c r="B794">
        <v>45.194702999999997</v>
      </c>
      <c r="C794">
        <f t="shared" si="14"/>
        <v>-5.0537313112016292E-3</v>
      </c>
    </row>
    <row r="795" spans="1:3" x14ac:dyDescent="0.35">
      <c r="A795" s="1">
        <v>42065</v>
      </c>
      <c r="B795">
        <v>45.051592999999997</v>
      </c>
      <c r="C795">
        <f t="shared" si="14"/>
        <v>-3.1715455658894356E-3</v>
      </c>
    </row>
    <row r="796" spans="1:3" x14ac:dyDescent="0.35">
      <c r="A796" s="1">
        <v>42066</v>
      </c>
      <c r="B796">
        <v>44.927562000000002</v>
      </c>
      <c r="C796">
        <f t="shared" si="14"/>
        <v>-2.7568847152926049E-3</v>
      </c>
    </row>
    <row r="797" spans="1:3" x14ac:dyDescent="0.35">
      <c r="A797" s="1">
        <v>42067</v>
      </c>
      <c r="B797">
        <v>44.851233999999998</v>
      </c>
      <c r="C797">
        <f t="shared" si="14"/>
        <v>-1.7003573625571325E-3</v>
      </c>
    </row>
    <row r="798" spans="1:3" x14ac:dyDescent="0.35">
      <c r="A798" s="1">
        <v>42068</v>
      </c>
      <c r="B798">
        <v>45.261488</v>
      </c>
      <c r="C798">
        <f t="shared" si="14"/>
        <v>9.1054143156490321E-3</v>
      </c>
    </row>
    <row r="799" spans="1:3" x14ac:dyDescent="0.35">
      <c r="A799" s="1">
        <v>42069</v>
      </c>
      <c r="B799">
        <v>44.364655999999997</v>
      </c>
      <c r="C799">
        <f t="shared" si="14"/>
        <v>-2.0013399980077933E-2</v>
      </c>
    </row>
    <row r="800" spans="1:3" x14ac:dyDescent="0.35">
      <c r="A800" s="1">
        <v>42072</v>
      </c>
      <c r="B800">
        <v>44.679502999999997</v>
      </c>
      <c r="C800">
        <f t="shared" si="14"/>
        <v>7.0717341967076117E-3</v>
      </c>
    </row>
    <row r="801" spans="1:3" x14ac:dyDescent="0.35">
      <c r="A801" s="1">
        <v>42073</v>
      </c>
      <c r="B801">
        <v>44.049807999999999</v>
      </c>
      <c r="C801">
        <f t="shared" si="14"/>
        <v>-1.4193856904547379E-2</v>
      </c>
    </row>
    <row r="802" spans="1:3" x14ac:dyDescent="0.35">
      <c r="A802" s="1">
        <v>42074</v>
      </c>
      <c r="B802">
        <v>44.173839000000001</v>
      </c>
      <c r="C802">
        <f t="shared" si="14"/>
        <v>2.8117423373954526E-3</v>
      </c>
    </row>
    <row r="803" spans="1:3" x14ac:dyDescent="0.35">
      <c r="A803" s="1">
        <v>42075</v>
      </c>
      <c r="B803">
        <v>45.080215000000003</v>
      </c>
      <c r="C803">
        <f t="shared" si="14"/>
        <v>2.0310722432456067E-2</v>
      </c>
    </row>
    <row r="804" spans="1:3" x14ac:dyDescent="0.35">
      <c r="A804" s="1">
        <v>42076</v>
      </c>
      <c r="B804">
        <v>44.727206000000002</v>
      </c>
      <c r="C804">
        <f t="shared" si="14"/>
        <v>-7.8615066363204276E-3</v>
      </c>
    </row>
    <row r="805" spans="1:3" x14ac:dyDescent="0.35">
      <c r="A805" s="1">
        <v>42079</v>
      </c>
      <c r="B805">
        <v>45.633581999999997</v>
      </c>
      <c r="C805">
        <f t="shared" si="14"/>
        <v>2.0061941021557225E-2</v>
      </c>
    </row>
    <row r="806" spans="1:3" x14ac:dyDescent="0.35">
      <c r="A806" s="1">
        <v>42080</v>
      </c>
      <c r="B806">
        <v>44.927562000000002</v>
      </c>
      <c r="C806">
        <f t="shared" si="14"/>
        <v>-1.5592433420262314E-2</v>
      </c>
    </row>
    <row r="807" spans="1:3" x14ac:dyDescent="0.35">
      <c r="A807" s="1">
        <v>42081</v>
      </c>
      <c r="B807">
        <v>45.213785000000001</v>
      </c>
      <c r="C807">
        <f t="shared" si="14"/>
        <v>6.3505587937917407E-3</v>
      </c>
    </row>
    <row r="808" spans="1:3" x14ac:dyDescent="0.35">
      <c r="A808" s="1">
        <v>42082</v>
      </c>
      <c r="B808">
        <v>45.261488</v>
      </c>
      <c r="C808">
        <f t="shared" si="14"/>
        <v>1.054498159300228E-3</v>
      </c>
    </row>
    <row r="809" spans="1:3" x14ac:dyDescent="0.35">
      <c r="A809" s="1">
        <v>42083</v>
      </c>
      <c r="B809">
        <v>45.290112999999998</v>
      </c>
      <c r="C809">
        <f t="shared" si="14"/>
        <v>6.3223621973291957E-4</v>
      </c>
    </row>
    <row r="810" spans="1:3" x14ac:dyDescent="0.35">
      <c r="A810" s="1">
        <v>42086</v>
      </c>
      <c r="B810">
        <v>45.290112999999998</v>
      </c>
      <c r="C810">
        <f t="shared" si="14"/>
        <v>0</v>
      </c>
    </row>
    <row r="811" spans="1:3" x14ac:dyDescent="0.35">
      <c r="A811" s="1">
        <v>42087</v>
      </c>
      <c r="B811">
        <v>44.841695000000001</v>
      </c>
      <c r="C811">
        <f t="shared" si="14"/>
        <v>-9.9503540370362697E-3</v>
      </c>
    </row>
    <row r="812" spans="1:3" x14ac:dyDescent="0.35">
      <c r="A812" s="1">
        <v>42088</v>
      </c>
      <c r="B812">
        <v>44.393276999999998</v>
      </c>
      <c r="C812">
        <f t="shared" si="14"/>
        <v>-1.0050359505731287E-2</v>
      </c>
    </row>
    <row r="813" spans="1:3" x14ac:dyDescent="0.35">
      <c r="A813" s="1">
        <v>42089</v>
      </c>
      <c r="B813">
        <v>44.364655999999997</v>
      </c>
      <c r="C813">
        <f t="shared" si="14"/>
        <v>-6.4492265704336332E-4</v>
      </c>
    </row>
    <row r="814" spans="1:3" x14ac:dyDescent="0.35">
      <c r="A814" s="1">
        <v>42090</v>
      </c>
      <c r="B814">
        <v>44.631796000000001</v>
      </c>
      <c r="C814">
        <f t="shared" si="14"/>
        <v>6.0034034239695375E-3</v>
      </c>
    </row>
    <row r="815" spans="1:3" x14ac:dyDescent="0.35">
      <c r="A815" s="1">
        <v>42093</v>
      </c>
      <c r="B815">
        <v>44.918022999999998</v>
      </c>
      <c r="C815">
        <f t="shared" si="14"/>
        <v>6.3925975043848072E-3</v>
      </c>
    </row>
    <row r="816" spans="1:3" x14ac:dyDescent="0.35">
      <c r="A816" s="1">
        <v>42094</v>
      </c>
      <c r="B816">
        <v>44.202463999999999</v>
      </c>
      <c r="C816">
        <f t="shared" si="14"/>
        <v>-1.6058583189366298E-2</v>
      </c>
    </row>
    <row r="817" spans="1:3" x14ac:dyDescent="0.35">
      <c r="A817" s="1">
        <v>42095</v>
      </c>
      <c r="B817">
        <v>43.782667000000004</v>
      </c>
      <c r="C817">
        <f t="shared" si="14"/>
        <v>-9.5425256694247028E-3</v>
      </c>
    </row>
    <row r="818" spans="1:3" x14ac:dyDescent="0.35">
      <c r="A818" s="1">
        <v>42096</v>
      </c>
      <c r="B818">
        <v>44.011648000000001</v>
      </c>
      <c r="C818">
        <f t="shared" si="14"/>
        <v>5.2163176901285401E-3</v>
      </c>
    </row>
    <row r="819" spans="1:3" x14ac:dyDescent="0.35">
      <c r="A819" s="1">
        <v>42100</v>
      </c>
      <c r="B819">
        <v>44.173839000000001</v>
      </c>
      <c r="C819">
        <f t="shared" si="14"/>
        <v>3.6784098698635272E-3</v>
      </c>
    </row>
    <row r="820" spans="1:3" x14ac:dyDescent="0.35">
      <c r="A820" s="1">
        <v>42101</v>
      </c>
      <c r="B820">
        <v>44.068890000000003</v>
      </c>
      <c r="C820">
        <f t="shared" si="14"/>
        <v>-2.3786446922558924E-3</v>
      </c>
    </row>
    <row r="821" spans="1:3" x14ac:dyDescent="0.35">
      <c r="A821" s="1">
        <v>42102</v>
      </c>
      <c r="B821">
        <v>44.469605000000001</v>
      </c>
      <c r="C821">
        <f t="shared" si="14"/>
        <v>9.0518307560178129E-3</v>
      </c>
    </row>
    <row r="822" spans="1:3" x14ac:dyDescent="0.35">
      <c r="A822" s="1">
        <v>42103</v>
      </c>
      <c r="B822">
        <v>44.841695000000001</v>
      </c>
      <c r="C822">
        <f t="shared" si="14"/>
        <v>8.3324764694574054E-3</v>
      </c>
    </row>
    <row r="823" spans="1:3" x14ac:dyDescent="0.35">
      <c r="A823" s="1">
        <v>42104</v>
      </c>
      <c r="B823">
        <v>44.984808000000001</v>
      </c>
      <c r="C823">
        <f t="shared" si="14"/>
        <v>3.1864342106211448E-3</v>
      </c>
    </row>
    <row r="824" spans="1:3" x14ac:dyDescent="0.35">
      <c r="A824" s="1">
        <v>42107</v>
      </c>
      <c r="B824">
        <v>44.620401999999999</v>
      </c>
      <c r="C824">
        <f t="shared" si="14"/>
        <v>-8.133634393989439E-3</v>
      </c>
    </row>
    <row r="825" spans="1:3" x14ac:dyDescent="0.35">
      <c r="A825" s="1">
        <v>42108</v>
      </c>
      <c r="B825">
        <v>44.783427000000003</v>
      </c>
      <c r="C825">
        <f t="shared" si="14"/>
        <v>3.6469395664985968E-3</v>
      </c>
    </row>
    <row r="826" spans="1:3" x14ac:dyDescent="0.35">
      <c r="A826" s="1">
        <v>42109</v>
      </c>
      <c r="B826">
        <v>44.908093000000001</v>
      </c>
      <c r="C826">
        <f t="shared" si="14"/>
        <v>2.779885551776573E-3</v>
      </c>
    </row>
    <row r="827" spans="1:3" x14ac:dyDescent="0.35">
      <c r="A827" s="1">
        <v>42110</v>
      </c>
      <c r="B827">
        <v>44.610813999999998</v>
      </c>
      <c r="C827">
        <f t="shared" si="14"/>
        <v>-6.6417274913842259E-3</v>
      </c>
    </row>
    <row r="828" spans="1:3" x14ac:dyDescent="0.35">
      <c r="A828" s="1">
        <v>42111</v>
      </c>
      <c r="B828">
        <v>44.351894000000001</v>
      </c>
      <c r="C828">
        <f t="shared" si="14"/>
        <v>-5.8208824100701908E-3</v>
      </c>
    </row>
    <row r="829" spans="1:3" x14ac:dyDescent="0.35">
      <c r="A829" s="1">
        <v>42114</v>
      </c>
      <c r="B829">
        <v>44.716299999999997</v>
      </c>
      <c r="C829">
        <f t="shared" si="14"/>
        <v>8.1826748000932408E-3</v>
      </c>
    </row>
    <row r="830" spans="1:3" x14ac:dyDescent="0.35">
      <c r="A830" s="1">
        <v>42115</v>
      </c>
      <c r="B830">
        <v>45.186188000000001</v>
      </c>
      <c r="C830">
        <f t="shared" si="14"/>
        <v>1.0453376525789995E-2</v>
      </c>
    </row>
    <row r="831" spans="1:3" x14ac:dyDescent="0.35">
      <c r="A831" s="1">
        <v>42116</v>
      </c>
      <c r="B831">
        <v>46.365709000000003</v>
      </c>
      <c r="C831">
        <f t="shared" si="14"/>
        <v>2.5768690923053669E-2</v>
      </c>
    </row>
    <row r="832" spans="1:3" x14ac:dyDescent="0.35">
      <c r="A832" s="1">
        <v>42117</v>
      </c>
      <c r="B832">
        <v>46.471195000000002</v>
      </c>
      <c r="C832">
        <f t="shared" si="14"/>
        <v>2.2725024392559936E-3</v>
      </c>
    </row>
    <row r="833" spans="1:3" x14ac:dyDescent="0.35">
      <c r="A833" s="1">
        <v>42118</v>
      </c>
      <c r="B833">
        <v>46.336941000000003</v>
      </c>
      <c r="C833">
        <f t="shared" si="14"/>
        <v>-2.8931535408905015E-3</v>
      </c>
    </row>
    <row r="834" spans="1:3" x14ac:dyDescent="0.35">
      <c r="A834" s="1">
        <v>42121</v>
      </c>
      <c r="B834">
        <v>45.541006000000003</v>
      </c>
      <c r="C834">
        <f t="shared" si="14"/>
        <v>-1.7326353879225213E-2</v>
      </c>
    </row>
    <row r="835" spans="1:3" x14ac:dyDescent="0.35">
      <c r="A835" s="1">
        <v>42122</v>
      </c>
      <c r="B835">
        <v>45.636901000000002</v>
      </c>
      <c r="C835">
        <f t="shared" si="14"/>
        <v>2.1034708629140788E-3</v>
      </c>
    </row>
    <row r="836" spans="1:3" x14ac:dyDescent="0.35">
      <c r="A836" s="1">
        <v>42123</v>
      </c>
      <c r="B836">
        <v>45.234135999999999</v>
      </c>
      <c r="C836">
        <f t="shared" ref="C836:C899" si="15">LN(B836/B835)</f>
        <v>-8.8645986833686217E-3</v>
      </c>
    </row>
    <row r="837" spans="1:3" x14ac:dyDescent="0.35">
      <c r="A837" s="1">
        <v>42124</v>
      </c>
      <c r="B837">
        <v>44.514915999999999</v>
      </c>
      <c r="C837">
        <f t="shared" si="15"/>
        <v>-1.6027699021591315E-2</v>
      </c>
    </row>
    <row r="838" spans="1:3" x14ac:dyDescent="0.35">
      <c r="A838" s="1">
        <v>42125</v>
      </c>
      <c r="B838">
        <v>44.773834999999998</v>
      </c>
      <c r="C838">
        <f t="shared" si="15"/>
        <v>5.7996046049943739E-3</v>
      </c>
    </row>
    <row r="839" spans="1:3" x14ac:dyDescent="0.35">
      <c r="A839" s="1">
        <v>42128</v>
      </c>
      <c r="B839">
        <v>45.071114000000001</v>
      </c>
      <c r="C839">
        <f t="shared" si="15"/>
        <v>6.617624879349345E-3</v>
      </c>
    </row>
    <row r="840" spans="1:3" x14ac:dyDescent="0.35">
      <c r="A840" s="1">
        <v>42129</v>
      </c>
      <c r="B840">
        <v>44.927269000000003</v>
      </c>
      <c r="C840">
        <f t="shared" si="15"/>
        <v>-3.1966157100448479E-3</v>
      </c>
    </row>
    <row r="841" spans="1:3" x14ac:dyDescent="0.35">
      <c r="A841" s="1">
        <v>42130</v>
      </c>
      <c r="B841">
        <v>44.629994000000003</v>
      </c>
      <c r="C841">
        <f t="shared" si="15"/>
        <v>-6.6387935913210889E-3</v>
      </c>
    </row>
    <row r="842" spans="1:3" x14ac:dyDescent="0.35">
      <c r="A842" s="1">
        <v>42131</v>
      </c>
      <c r="B842">
        <v>44.591633999999999</v>
      </c>
      <c r="C842">
        <f t="shared" si="15"/>
        <v>-8.5988124681173842E-4</v>
      </c>
    </row>
    <row r="843" spans="1:3" x14ac:dyDescent="0.35">
      <c r="A843" s="1">
        <v>42132</v>
      </c>
      <c r="B843">
        <v>45.617721000000003</v>
      </c>
      <c r="C843">
        <f t="shared" si="15"/>
        <v>2.2749996493172987E-2</v>
      </c>
    </row>
    <row r="844" spans="1:3" x14ac:dyDescent="0.35">
      <c r="A844" s="1">
        <v>42135</v>
      </c>
      <c r="B844">
        <v>45.387573000000003</v>
      </c>
      <c r="C844">
        <f t="shared" si="15"/>
        <v>-5.0579143373024162E-3</v>
      </c>
    </row>
    <row r="845" spans="1:3" x14ac:dyDescent="0.35">
      <c r="A845" s="1">
        <v>42136</v>
      </c>
      <c r="B845">
        <v>45.195779999999999</v>
      </c>
      <c r="C845">
        <f t="shared" si="15"/>
        <v>-4.2346254637634162E-3</v>
      </c>
    </row>
    <row r="846" spans="1:3" x14ac:dyDescent="0.35">
      <c r="A846" s="1">
        <v>42137</v>
      </c>
      <c r="B846">
        <v>45.099882000000001</v>
      </c>
      <c r="C846">
        <f t="shared" si="15"/>
        <v>-2.1240895505190362E-3</v>
      </c>
    </row>
    <row r="847" spans="1:3" x14ac:dyDescent="0.35">
      <c r="A847" s="1">
        <v>42138</v>
      </c>
      <c r="B847">
        <v>46.672575000000002</v>
      </c>
      <c r="C847">
        <f t="shared" si="15"/>
        <v>3.4277102972816206E-2</v>
      </c>
    </row>
    <row r="848" spans="1:3" x14ac:dyDescent="0.35">
      <c r="A848" s="1">
        <v>42139</v>
      </c>
      <c r="B848">
        <v>46.710934999999999</v>
      </c>
      <c r="C848">
        <f t="shared" si="15"/>
        <v>8.2155837058620019E-4</v>
      </c>
    </row>
    <row r="849" spans="1:3" x14ac:dyDescent="0.35">
      <c r="A849" s="1">
        <v>42142</v>
      </c>
      <c r="B849">
        <v>46.835600999999997</v>
      </c>
      <c r="C849">
        <f t="shared" si="15"/>
        <v>2.665327421679198E-3</v>
      </c>
    </row>
    <row r="850" spans="1:3" x14ac:dyDescent="0.35">
      <c r="A850" s="1">
        <v>42143</v>
      </c>
      <c r="B850">
        <v>46.998621999999997</v>
      </c>
      <c r="C850">
        <f t="shared" si="15"/>
        <v>3.4746632689983048E-3</v>
      </c>
    </row>
    <row r="851" spans="1:3" x14ac:dyDescent="0.35">
      <c r="A851" s="1">
        <v>42144</v>
      </c>
      <c r="B851">
        <v>47.123288000000002</v>
      </c>
      <c r="C851">
        <f t="shared" si="15"/>
        <v>2.6490340644894903E-3</v>
      </c>
    </row>
    <row r="852" spans="1:3" x14ac:dyDescent="0.35">
      <c r="A852" s="1">
        <v>42145</v>
      </c>
      <c r="B852">
        <v>47.315080999999999</v>
      </c>
      <c r="C852">
        <f t="shared" si="15"/>
        <v>4.0617656936108972E-3</v>
      </c>
    </row>
    <row r="853" spans="1:3" x14ac:dyDescent="0.35">
      <c r="A853" s="1">
        <v>42146</v>
      </c>
      <c r="B853">
        <v>47.017802000000003</v>
      </c>
      <c r="C853">
        <f t="shared" si="15"/>
        <v>-6.3027859356199426E-3</v>
      </c>
    </row>
    <row r="854" spans="1:3" x14ac:dyDescent="0.35">
      <c r="A854" s="1">
        <v>42150</v>
      </c>
      <c r="B854">
        <v>46.605449</v>
      </c>
      <c r="C854">
        <f t="shared" si="15"/>
        <v>-8.8088303276509326E-3</v>
      </c>
    </row>
    <row r="855" spans="1:3" x14ac:dyDescent="0.35">
      <c r="A855" s="1">
        <v>42151</v>
      </c>
      <c r="B855">
        <v>46.998621999999997</v>
      </c>
      <c r="C855">
        <f t="shared" si="15"/>
        <v>8.4008165051704456E-3</v>
      </c>
    </row>
    <row r="856" spans="1:3" x14ac:dyDescent="0.35">
      <c r="A856" s="1">
        <v>42152</v>
      </c>
      <c r="B856">
        <v>47.238362000000002</v>
      </c>
      <c r="C856">
        <f t="shared" si="15"/>
        <v>5.0880345916161692E-3</v>
      </c>
    </row>
    <row r="857" spans="1:3" x14ac:dyDescent="0.35">
      <c r="A857" s="1">
        <v>42153</v>
      </c>
      <c r="B857">
        <v>46.605449</v>
      </c>
      <c r="C857">
        <f t="shared" si="15"/>
        <v>-1.3488851096786787E-2</v>
      </c>
    </row>
    <row r="858" spans="1:3" x14ac:dyDescent="0.35">
      <c r="A858" s="1">
        <v>42156</v>
      </c>
      <c r="B858">
        <v>46.931494999999998</v>
      </c>
      <c r="C858">
        <f t="shared" si="15"/>
        <v>6.9715196284775875E-3</v>
      </c>
    </row>
    <row r="859" spans="1:3" x14ac:dyDescent="0.35">
      <c r="A859" s="1">
        <v>42157</v>
      </c>
      <c r="B859">
        <v>46.931494999999998</v>
      </c>
      <c r="C859">
        <f t="shared" si="15"/>
        <v>0</v>
      </c>
    </row>
    <row r="860" spans="1:3" x14ac:dyDescent="0.35">
      <c r="A860" s="1">
        <v>42158</v>
      </c>
      <c r="B860">
        <v>46.854779999999998</v>
      </c>
      <c r="C860">
        <f t="shared" si="15"/>
        <v>-1.6359540265279676E-3</v>
      </c>
    </row>
    <row r="861" spans="1:3" x14ac:dyDescent="0.35">
      <c r="A861" s="1">
        <v>42159</v>
      </c>
      <c r="B861">
        <v>46.682167</v>
      </c>
      <c r="C861">
        <f t="shared" si="15"/>
        <v>-3.6908024364918262E-3</v>
      </c>
    </row>
    <row r="862" spans="1:3" x14ac:dyDescent="0.35">
      <c r="A862" s="1">
        <v>42160</v>
      </c>
      <c r="B862">
        <v>46.461607000000001</v>
      </c>
      <c r="C862">
        <f t="shared" si="15"/>
        <v>-4.735913153841852E-3</v>
      </c>
    </row>
    <row r="863" spans="1:3" x14ac:dyDescent="0.35">
      <c r="A863" s="1">
        <v>42163</v>
      </c>
      <c r="B863">
        <v>46.452015000000003</v>
      </c>
      <c r="C863">
        <f t="shared" si="15"/>
        <v>-2.0647134031808915E-4</v>
      </c>
    </row>
    <row r="864" spans="1:3" x14ac:dyDescent="0.35">
      <c r="A864" s="1">
        <v>42164</v>
      </c>
      <c r="B864">
        <v>46.202686999999997</v>
      </c>
      <c r="C864">
        <f t="shared" si="15"/>
        <v>-5.3818877278189728E-3</v>
      </c>
    </row>
    <row r="865" spans="1:3" x14ac:dyDescent="0.35">
      <c r="A865" s="1">
        <v>42165</v>
      </c>
      <c r="B865">
        <v>46.509554000000001</v>
      </c>
      <c r="C865">
        <f t="shared" si="15"/>
        <v>6.6197972847850421E-3</v>
      </c>
    </row>
    <row r="866" spans="1:3" x14ac:dyDescent="0.35">
      <c r="A866" s="1">
        <v>42166</v>
      </c>
      <c r="B866">
        <v>47.046573000000002</v>
      </c>
      <c r="C866">
        <f t="shared" si="15"/>
        <v>1.148027211720125E-2</v>
      </c>
    </row>
    <row r="867" spans="1:3" x14ac:dyDescent="0.35">
      <c r="A867" s="1">
        <v>42167</v>
      </c>
      <c r="B867">
        <v>46.672575000000002</v>
      </c>
      <c r="C867">
        <f t="shared" si="15"/>
        <v>-7.9812929015582353E-3</v>
      </c>
    </row>
    <row r="868" spans="1:3" x14ac:dyDescent="0.35">
      <c r="A868" s="1">
        <v>42170</v>
      </c>
      <c r="B868">
        <v>46.097200999999998</v>
      </c>
      <c r="C868">
        <f t="shared" si="15"/>
        <v>-1.2404500745863063E-2</v>
      </c>
    </row>
    <row r="869" spans="1:3" x14ac:dyDescent="0.35">
      <c r="A869" s="1">
        <v>42171</v>
      </c>
      <c r="B869">
        <v>46.490374000000003</v>
      </c>
      <c r="C869">
        <f t="shared" si="15"/>
        <v>8.4930480867583882E-3</v>
      </c>
    </row>
    <row r="870" spans="1:3" x14ac:dyDescent="0.35">
      <c r="A870" s="1">
        <v>42172</v>
      </c>
      <c r="B870">
        <v>46.576681000000001</v>
      </c>
      <c r="C870">
        <f t="shared" si="15"/>
        <v>1.8547277496089437E-3</v>
      </c>
    </row>
    <row r="871" spans="1:3" x14ac:dyDescent="0.35">
      <c r="A871" s="1">
        <v>42173</v>
      </c>
      <c r="B871">
        <v>47.890455000000003</v>
      </c>
      <c r="C871">
        <f t="shared" si="15"/>
        <v>2.7816207088489621E-2</v>
      </c>
    </row>
    <row r="872" spans="1:3" x14ac:dyDescent="0.35">
      <c r="A872" s="1">
        <v>42174</v>
      </c>
      <c r="B872">
        <v>47.842508000000002</v>
      </c>
      <c r="C872">
        <f t="shared" si="15"/>
        <v>-1.0016822316267335E-3</v>
      </c>
    </row>
    <row r="873" spans="1:3" x14ac:dyDescent="0.35">
      <c r="A873" s="1">
        <v>42177</v>
      </c>
      <c r="B873">
        <v>47.976762000000001</v>
      </c>
      <c r="C873">
        <f t="shared" si="15"/>
        <v>2.8022356641357535E-3</v>
      </c>
    </row>
    <row r="874" spans="1:3" x14ac:dyDescent="0.35">
      <c r="A874" s="1">
        <v>42178</v>
      </c>
      <c r="B874">
        <v>47.832920000000001</v>
      </c>
      <c r="C874">
        <f t="shared" si="15"/>
        <v>-3.0026633022979406E-3</v>
      </c>
    </row>
    <row r="875" spans="1:3" x14ac:dyDescent="0.35">
      <c r="A875" s="1">
        <v>42179</v>
      </c>
      <c r="B875">
        <v>47.468513999999999</v>
      </c>
      <c r="C875">
        <f t="shared" si="15"/>
        <v>-7.6474772874641312E-3</v>
      </c>
    </row>
    <row r="876" spans="1:3" x14ac:dyDescent="0.35">
      <c r="A876" s="1">
        <v>42180</v>
      </c>
      <c r="B876">
        <v>47.305492999999998</v>
      </c>
      <c r="C876">
        <f t="shared" si="15"/>
        <v>-3.4402082583651237E-3</v>
      </c>
    </row>
    <row r="877" spans="1:3" x14ac:dyDescent="0.35">
      <c r="A877" s="1">
        <v>42181</v>
      </c>
      <c r="B877">
        <v>47.919226000000002</v>
      </c>
      <c r="C877">
        <f t="shared" si="15"/>
        <v>1.2890381923464077E-2</v>
      </c>
    </row>
    <row r="878" spans="1:3" x14ac:dyDescent="0.35">
      <c r="A878" s="1">
        <v>42184</v>
      </c>
      <c r="B878">
        <v>46.998621999999997</v>
      </c>
      <c r="C878">
        <f t="shared" si="15"/>
        <v>-1.9398519625576087E-2</v>
      </c>
    </row>
    <row r="879" spans="1:3" x14ac:dyDescent="0.35">
      <c r="A879" s="1">
        <v>42185</v>
      </c>
      <c r="B879">
        <v>47.065753000000001</v>
      </c>
      <c r="C879">
        <f t="shared" si="15"/>
        <v>1.4273418900022786E-3</v>
      </c>
    </row>
    <row r="880" spans="1:3" x14ac:dyDescent="0.35">
      <c r="A880" s="1">
        <v>42186</v>
      </c>
      <c r="B880">
        <v>47.487693999999998</v>
      </c>
      <c r="C880">
        <f t="shared" si="15"/>
        <v>8.9249797696905678E-3</v>
      </c>
    </row>
    <row r="881" spans="1:3" x14ac:dyDescent="0.35">
      <c r="A881" s="1">
        <v>42187</v>
      </c>
      <c r="B881">
        <v>47.382207000000001</v>
      </c>
      <c r="C881">
        <f t="shared" si="15"/>
        <v>-2.2238253094189813E-3</v>
      </c>
    </row>
    <row r="882" spans="1:3" x14ac:dyDescent="0.35">
      <c r="A882" s="1">
        <v>42191</v>
      </c>
      <c r="B882">
        <v>47.698666000000003</v>
      </c>
      <c r="C882">
        <f t="shared" si="15"/>
        <v>6.6566525646222056E-3</v>
      </c>
    </row>
    <row r="883" spans="1:3" x14ac:dyDescent="0.35">
      <c r="A883" s="1">
        <v>42192</v>
      </c>
      <c r="B883">
        <v>48.149374999999999</v>
      </c>
      <c r="C883">
        <f t="shared" si="15"/>
        <v>9.4047268436965609E-3</v>
      </c>
    </row>
    <row r="884" spans="1:3" x14ac:dyDescent="0.35">
      <c r="A884" s="1">
        <v>42193</v>
      </c>
      <c r="B884">
        <v>47.228774000000001</v>
      </c>
      <c r="C884">
        <f t="shared" si="15"/>
        <v>-1.930483239628461E-2</v>
      </c>
    </row>
    <row r="885" spans="1:3" x14ac:dyDescent="0.35">
      <c r="A885" s="1">
        <v>42194</v>
      </c>
      <c r="B885">
        <v>47.171235000000003</v>
      </c>
      <c r="C885">
        <f t="shared" si="15"/>
        <v>-1.2190466449129799E-3</v>
      </c>
    </row>
    <row r="886" spans="1:3" x14ac:dyDescent="0.35">
      <c r="A886" s="1">
        <v>42195</v>
      </c>
      <c r="B886">
        <v>47.880867000000002</v>
      </c>
      <c r="C886">
        <f t="shared" si="15"/>
        <v>1.4931709446549368E-2</v>
      </c>
    </row>
    <row r="887" spans="1:3" x14ac:dyDescent="0.35">
      <c r="A887" s="1">
        <v>42198</v>
      </c>
      <c r="B887">
        <v>47.909773999999999</v>
      </c>
      <c r="C887">
        <f t="shared" si="15"/>
        <v>6.0354541061026577E-4</v>
      </c>
    </row>
    <row r="888" spans="1:3" x14ac:dyDescent="0.35">
      <c r="A888" s="1">
        <v>42199</v>
      </c>
      <c r="B888">
        <v>48.372298000000001</v>
      </c>
      <c r="C888">
        <f t="shared" si="15"/>
        <v>9.6077607869603128E-3</v>
      </c>
    </row>
    <row r="889" spans="1:3" x14ac:dyDescent="0.35">
      <c r="A889" s="1">
        <v>42200</v>
      </c>
      <c r="B889">
        <v>47.514702</v>
      </c>
      <c r="C889">
        <f t="shared" si="15"/>
        <v>-1.7888115552884283E-2</v>
      </c>
    </row>
    <row r="890" spans="1:3" x14ac:dyDescent="0.35">
      <c r="A890" s="1">
        <v>42201</v>
      </c>
      <c r="B890">
        <v>47.957953000000003</v>
      </c>
      <c r="C890">
        <f t="shared" si="15"/>
        <v>9.2854689073301432E-3</v>
      </c>
    </row>
    <row r="891" spans="1:3" x14ac:dyDescent="0.35">
      <c r="A891" s="1">
        <v>42202</v>
      </c>
      <c r="B891">
        <v>48.083221000000002</v>
      </c>
      <c r="C891">
        <f t="shared" si="15"/>
        <v>2.6086326482642765E-3</v>
      </c>
    </row>
    <row r="892" spans="1:3" x14ac:dyDescent="0.35">
      <c r="A892" s="1">
        <v>42205</v>
      </c>
      <c r="B892">
        <v>48.237395999999997</v>
      </c>
      <c r="C892">
        <f t="shared" si="15"/>
        <v>3.2012903669162806E-3</v>
      </c>
    </row>
    <row r="893" spans="1:3" x14ac:dyDescent="0.35">
      <c r="A893" s="1">
        <v>42206</v>
      </c>
      <c r="B893">
        <v>47.948315000000001</v>
      </c>
      <c r="C893">
        <f t="shared" si="15"/>
        <v>-6.0109109220906629E-3</v>
      </c>
    </row>
    <row r="894" spans="1:3" x14ac:dyDescent="0.35">
      <c r="A894" s="1">
        <v>42207</v>
      </c>
      <c r="B894">
        <v>49.123897999999997</v>
      </c>
      <c r="C894">
        <f t="shared" si="15"/>
        <v>2.4221977427478007E-2</v>
      </c>
    </row>
    <row r="895" spans="1:3" x14ac:dyDescent="0.35">
      <c r="A895" s="1">
        <v>42208</v>
      </c>
      <c r="B895">
        <v>49.335889000000002</v>
      </c>
      <c r="C895">
        <f t="shared" si="15"/>
        <v>4.3061504404389777E-3</v>
      </c>
    </row>
    <row r="896" spans="1:3" x14ac:dyDescent="0.35">
      <c r="A896" s="1">
        <v>42209</v>
      </c>
      <c r="B896">
        <v>49.191349000000002</v>
      </c>
      <c r="C896">
        <f t="shared" si="15"/>
        <v>-2.9340131038395408E-3</v>
      </c>
    </row>
    <row r="897" spans="1:3" x14ac:dyDescent="0.35">
      <c r="A897" s="1">
        <v>42212</v>
      </c>
      <c r="B897">
        <v>48.844456000000001</v>
      </c>
      <c r="C897">
        <f t="shared" si="15"/>
        <v>-7.0768929325094373E-3</v>
      </c>
    </row>
    <row r="898" spans="1:3" x14ac:dyDescent="0.35">
      <c r="A898" s="1">
        <v>42213</v>
      </c>
      <c r="B898">
        <v>49.085354000000002</v>
      </c>
      <c r="C898">
        <f t="shared" si="15"/>
        <v>4.919819325771355E-3</v>
      </c>
    </row>
    <row r="899" spans="1:3" x14ac:dyDescent="0.35">
      <c r="A899" s="1">
        <v>42214</v>
      </c>
      <c r="B899">
        <v>49.200986999999998</v>
      </c>
      <c r="C899">
        <f t="shared" si="15"/>
        <v>2.3529831749550677E-3</v>
      </c>
    </row>
    <row r="900" spans="1:3" x14ac:dyDescent="0.35">
      <c r="A900" s="1">
        <v>42215</v>
      </c>
      <c r="B900">
        <v>48.921545000000002</v>
      </c>
      <c r="C900">
        <f t="shared" ref="C900:C963" si="16">LN(B900/B899)</f>
        <v>-5.6957917774086856E-3</v>
      </c>
    </row>
    <row r="901" spans="1:3" x14ac:dyDescent="0.35">
      <c r="A901" s="1">
        <v>42216</v>
      </c>
      <c r="B901">
        <v>48.844456000000001</v>
      </c>
      <c r="C901">
        <f t="shared" si="16"/>
        <v>-1.5770107233179589E-3</v>
      </c>
    </row>
    <row r="902" spans="1:3" x14ac:dyDescent="0.35">
      <c r="A902" s="1">
        <v>42219</v>
      </c>
      <c r="B902">
        <v>48.661375</v>
      </c>
      <c r="C902">
        <f t="shared" si="16"/>
        <v>-3.7552875202602597E-3</v>
      </c>
    </row>
    <row r="903" spans="1:3" x14ac:dyDescent="0.35">
      <c r="A903" s="1">
        <v>42220</v>
      </c>
      <c r="B903">
        <v>48.671008999999998</v>
      </c>
      <c r="C903">
        <f t="shared" si="16"/>
        <v>1.9796083555219211E-4</v>
      </c>
    </row>
    <row r="904" spans="1:3" x14ac:dyDescent="0.35">
      <c r="A904" s="1">
        <v>42221</v>
      </c>
      <c r="B904">
        <v>48.642102000000001</v>
      </c>
      <c r="C904">
        <f t="shared" si="16"/>
        <v>-5.941029025419934E-4</v>
      </c>
    </row>
    <row r="905" spans="1:3" x14ac:dyDescent="0.35">
      <c r="A905" s="1">
        <v>42222</v>
      </c>
      <c r="B905">
        <v>48.487927999999997</v>
      </c>
      <c r="C905">
        <f t="shared" si="16"/>
        <v>-3.174592440276661E-3</v>
      </c>
    </row>
    <row r="906" spans="1:3" x14ac:dyDescent="0.35">
      <c r="A906" s="1">
        <v>42223</v>
      </c>
      <c r="B906">
        <v>48.285573999999997</v>
      </c>
      <c r="C906">
        <f t="shared" si="16"/>
        <v>-4.1820186463589308E-3</v>
      </c>
    </row>
    <row r="907" spans="1:3" x14ac:dyDescent="0.35">
      <c r="A907" s="1">
        <v>42226</v>
      </c>
      <c r="B907">
        <v>48.815548999999997</v>
      </c>
      <c r="C907">
        <f t="shared" si="16"/>
        <v>1.0916048059422381E-2</v>
      </c>
    </row>
    <row r="908" spans="1:3" x14ac:dyDescent="0.35">
      <c r="A908" s="1">
        <v>42227</v>
      </c>
      <c r="B908">
        <v>48.555379000000002</v>
      </c>
      <c r="C908">
        <f t="shared" si="16"/>
        <v>-5.3439075603101023E-3</v>
      </c>
    </row>
    <row r="909" spans="1:3" x14ac:dyDescent="0.35">
      <c r="A909" s="1">
        <v>42228</v>
      </c>
      <c r="B909">
        <v>48.266302000000003</v>
      </c>
      <c r="C909">
        <f t="shared" si="16"/>
        <v>-5.9713455908069913E-3</v>
      </c>
    </row>
    <row r="910" spans="1:3" x14ac:dyDescent="0.35">
      <c r="A910" s="1">
        <v>42229</v>
      </c>
      <c r="B910">
        <v>48.025404000000002</v>
      </c>
      <c r="C910">
        <f t="shared" si="16"/>
        <v>-5.0035151018410972E-3</v>
      </c>
    </row>
    <row r="911" spans="1:3" x14ac:dyDescent="0.35">
      <c r="A911" s="1">
        <v>42230</v>
      </c>
      <c r="B911">
        <v>48.401204</v>
      </c>
      <c r="C911">
        <f t="shared" si="16"/>
        <v>7.7945685417350145E-3</v>
      </c>
    </row>
    <row r="912" spans="1:3" x14ac:dyDescent="0.35">
      <c r="A912" s="1">
        <v>42233</v>
      </c>
      <c r="B912">
        <v>48.545744999999997</v>
      </c>
      <c r="C912">
        <f t="shared" si="16"/>
        <v>2.981859843752206E-3</v>
      </c>
    </row>
    <row r="913" spans="1:3" x14ac:dyDescent="0.35">
      <c r="A913" s="1">
        <v>42234</v>
      </c>
      <c r="B913">
        <v>48.603558</v>
      </c>
      <c r="C913">
        <f t="shared" si="16"/>
        <v>1.1901888132862686E-3</v>
      </c>
    </row>
    <row r="914" spans="1:3" x14ac:dyDescent="0.35">
      <c r="A914" s="1">
        <v>42235</v>
      </c>
      <c r="B914">
        <v>48.025404000000002</v>
      </c>
      <c r="C914">
        <f t="shared" si="16"/>
        <v>-1.1966617198773627E-2</v>
      </c>
    </row>
    <row r="915" spans="1:3" x14ac:dyDescent="0.35">
      <c r="A915" s="1">
        <v>42236</v>
      </c>
      <c r="B915">
        <v>46.763097999999999</v>
      </c>
      <c r="C915">
        <f t="shared" si="16"/>
        <v>-2.6635733287414639E-2</v>
      </c>
    </row>
    <row r="916" spans="1:3" x14ac:dyDescent="0.35">
      <c r="A916" s="1">
        <v>42237</v>
      </c>
      <c r="B916">
        <v>45.414071999999997</v>
      </c>
      <c r="C916">
        <f t="shared" si="16"/>
        <v>-2.927237464907273E-2</v>
      </c>
    </row>
    <row r="917" spans="1:3" x14ac:dyDescent="0.35">
      <c r="A917" s="1">
        <v>42240</v>
      </c>
      <c r="B917">
        <v>42.108953</v>
      </c>
      <c r="C917">
        <f t="shared" si="16"/>
        <v>-7.5561634556143953E-2</v>
      </c>
    </row>
    <row r="918" spans="1:3" x14ac:dyDescent="0.35">
      <c r="A918" s="1">
        <v>42241</v>
      </c>
      <c r="B918">
        <v>41.338079999999998</v>
      </c>
      <c r="C918">
        <f t="shared" si="16"/>
        <v>-1.8476269358729366E-2</v>
      </c>
    </row>
    <row r="919" spans="1:3" x14ac:dyDescent="0.35">
      <c r="A919" s="1">
        <v>42242</v>
      </c>
      <c r="B919">
        <v>42.378757</v>
      </c>
      <c r="C919">
        <f t="shared" si="16"/>
        <v>2.4863113484297737E-2</v>
      </c>
    </row>
    <row r="920" spans="1:3" x14ac:dyDescent="0.35">
      <c r="A920" s="1">
        <v>42243</v>
      </c>
      <c r="B920">
        <v>43.978318999999999</v>
      </c>
      <c r="C920">
        <f t="shared" si="16"/>
        <v>3.7049539939642356E-2</v>
      </c>
    </row>
    <row r="921" spans="1:3" x14ac:dyDescent="0.35">
      <c r="A921" s="1">
        <v>42244</v>
      </c>
      <c r="B921">
        <v>44.344484999999999</v>
      </c>
      <c r="C921">
        <f t="shared" si="16"/>
        <v>8.2915867987207702E-3</v>
      </c>
    </row>
    <row r="922" spans="1:3" x14ac:dyDescent="0.35">
      <c r="A922" s="1">
        <v>42247</v>
      </c>
      <c r="B922">
        <v>43.641063000000003</v>
      </c>
      <c r="C922">
        <f t="shared" si="16"/>
        <v>-1.5989830220794997E-2</v>
      </c>
    </row>
    <row r="923" spans="1:3" x14ac:dyDescent="0.35">
      <c r="A923" s="1">
        <v>42248</v>
      </c>
      <c r="B923">
        <v>41.983685000000001</v>
      </c>
      <c r="C923">
        <f t="shared" si="16"/>
        <v>-3.8717428619764988E-2</v>
      </c>
    </row>
    <row r="924" spans="1:3" x14ac:dyDescent="0.35">
      <c r="A924" s="1">
        <v>42249</v>
      </c>
      <c r="B924">
        <v>42.629292999999997</v>
      </c>
      <c r="C924">
        <f t="shared" si="16"/>
        <v>1.5260555639487455E-2</v>
      </c>
    </row>
    <row r="925" spans="1:3" x14ac:dyDescent="0.35">
      <c r="A925" s="1">
        <v>42250</v>
      </c>
      <c r="B925">
        <v>42.532932000000002</v>
      </c>
      <c r="C925">
        <f t="shared" si="16"/>
        <v>-2.2629996133471143E-3</v>
      </c>
    </row>
    <row r="926" spans="1:3" x14ac:dyDescent="0.35">
      <c r="A926" s="1">
        <v>42251</v>
      </c>
      <c r="B926">
        <v>41.501888999999998</v>
      </c>
      <c r="C926">
        <f t="shared" si="16"/>
        <v>-2.4539702188360237E-2</v>
      </c>
    </row>
    <row r="927" spans="1:3" x14ac:dyDescent="0.35">
      <c r="A927" s="1">
        <v>42255</v>
      </c>
      <c r="B927">
        <v>42.436574</v>
      </c>
      <c r="C927">
        <f t="shared" si="16"/>
        <v>2.2271640483816611E-2</v>
      </c>
    </row>
    <row r="928" spans="1:3" x14ac:dyDescent="0.35">
      <c r="A928" s="1">
        <v>42256</v>
      </c>
      <c r="B928">
        <v>41.656063000000003</v>
      </c>
      <c r="C928">
        <f t="shared" si="16"/>
        <v>-1.8563656510216835E-2</v>
      </c>
    </row>
    <row r="929" spans="1:3" x14ac:dyDescent="0.35">
      <c r="A929" s="1">
        <v>42257</v>
      </c>
      <c r="B929">
        <v>41.550068000000003</v>
      </c>
      <c r="C929">
        <f t="shared" si="16"/>
        <v>-2.5477703640766508E-3</v>
      </c>
    </row>
    <row r="930" spans="1:3" x14ac:dyDescent="0.35">
      <c r="A930" s="1">
        <v>42258</v>
      </c>
      <c r="B930">
        <v>41.829509999999999</v>
      </c>
      <c r="C930">
        <f t="shared" si="16"/>
        <v>6.7029134221444475E-3</v>
      </c>
    </row>
    <row r="931" spans="1:3" x14ac:dyDescent="0.35">
      <c r="A931" s="1">
        <v>42261</v>
      </c>
      <c r="B931">
        <v>41.598247000000001</v>
      </c>
      <c r="C931">
        <f t="shared" si="16"/>
        <v>-5.5440443484431811E-3</v>
      </c>
    </row>
    <row r="932" spans="1:3" x14ac:dyDescent="0.35">
      <c r="A932" s="1">
        <v>42262</v>
      </c>
      <c r="B932">
        <v>42.214948</v>
      </c>
      <c r="C932">
        <f t="shared" si="16"/>
        <v>1.4716349374806047E-2</v>
      </c>
    </row>
    <row r="933" spans="1:3" x14ac:dyDescent="0.35">
      <c r="A933" s="1">
        <v>42263</v>
      </c>
      <c r="B933">
        <v>42.263126999999997</v>
      </c>
      <c r="C933">
        <f t="shared" si="16"/>
        <v>1.1406274402802157E-3</v>
      </c>
    </row>
    <row r="934" spans="1:3" x14ac:dyDescent="0.35">
      <c r="A934" s="1">
        <v>42264</v>
      </c>
      <c r="B934">
        <v>42.629292999999997</v>
      </c>
      <c r="C934">
        <f t="shared" si="16"/>
        <v>8.6266423033963223E-3</v>
      </c>
    </row>
    <row r="935" spans="1:3" x14ac:dyDescent="0.35">
      <c r="A935" s="1">
        <v>42265</v>
      </c>
      <c r="B935">
        <v>41.752425000000002</v>
      </c>
      <c r="C935">
        <f t="shared" si="16"/>
        <v>-2.0784112632333689E-2</v>
      </c>
    </row>
    <row r="936" spans="1:3" x14ac:dyDescent="0.35">
      <c r="A936" s="1">
        <v>42268</v>
      </c>
      <c r="B936">
        <v>41.723514000000002</v>
      </c>
      <c r="C936">
        <f t="shared" si="16"/>
        <v>-6.926786689028956E-4</v>
      </c>
    </row>
    <row r="937" spans="1:3" x14ac:dyDescent="0.35">
      <c r="A937" s="1">
        <v>42269</v>
      </c>
      <c r="B937">
        <v>40.933369999999996</v>
      </c>
      <c r="C937">
        <f t="shared" si="16"/>
        <v>-1.9119231963493129E-2</v>
      </c>
    </row>
    <row r="938" spans="1:3" x14ac:dyDescent="0.35">
      <c r="A938" s="1">
        <v>42270</v>
      </c>
      <c r="B938">
        <v>40.663564999999998</v>
      </c>
      <c r="C938">
        <f t="shared" si="16"/>
        <v>-6.6131401454016941E-3</v>
      </c>
    </row>
    <row r="939" spans="1:3" x14ac:dyDescent="0.35">
      <c r="A939" s="1">
        <v>42271</v>
      </c>
      <c r="B939">
        <v>40.413029000000002</v>
      </c>
      <c r="C939">
        <f t="shared" si="16"/>
        <v>-6.1802496894442687E-3</v>
      </c>
    </row>
    <row r="940" spans="1:3" x14ac:dyDescent="0.35">
      <c r="A940" s="1">
        <v>42272</v>
      </c>
      <c r="B940">
        <v>39.372351999999999</v>
      </c>
      <c r="C940">
        <f t="shared" si="16"/>
        <v>-2.6088388884447079E-2</v>
      </c>
    </row>
    <row r="941" spans="1:3" x14ac:dyDescent="0.35">
      <c r="A941" s="1">
        <v>42275</v>
      </c>
      <c r="B941">
        <v>37.637887999999997</v>
      </c>
      <c r="C941">
        <f t="shared" si="16"/>
        <v>-4.5052641468508355E-2</v>
      </c>
    </row>
    <row r="942" spans="1:3" x14ac:dyDescent="0.35">
      <c r="A942" s="1">
        <v>42276</v>
      </c>
      <c r="B942">
        <v>38.061866999999999</v>
      </c>
      <c r="C942">
        <f t="shared" si="16"/>
        <v>1.1201712167752868E-2</v>
      </c>
    </row>
    <row r="943" spans="1:3" x14ac:dyDescent="0.35">
      <c r="A943" s="1">
        <v>42277</v>
      </c>
      <c r="B943">
        <v>38.755654</v>
      </c>
      <c r="C943">
        <f t="shared" si="16"/>
        <v>1.8063740043038796E-2</v>
      </c>
    </row>
    <row r="944" spans="1:3" x14ac:dyDescent="0.35">
      <c r="A944" s="1">
        <v>42278</v>
      </c>
      <c r="B944">
        <v>39.275990999999998</v>
      </c>
      <c r="C944">
        <f t="shared" si="16"/>
        <v>1.3336761326452687E-2</v>
      </c>
    </row>
    <row r="945" spans="1:3" x14ac:dyDescent="0.35">
      <c r="A945" s="1">
        <v>42279</v>
      </c>
      <c r="B945">
        <v>39.873420000000003</v>
      </c>
      <c r="C945">
        <f t="shared" si="16"/>
        <v>1.5096520336066416E-2</v>
      </c>
    </row>
    <row r="946" spans="1:3" x14ac:dyDescent="0.35">
      <c r="A946" s="1">
        <v>42282</v>
      </c>
      <c r="B946">
        <v>39.883054999999999</v>
      </c>
      <c r="C946">
        <f t="shared" si="16"/>
        <v>2.4161047856918391E-4</v>
      </c>
    </row>
    <row r="947" spans="1:3" x14ac:dyDescent="0.35">
      <c r="A947" s="1">
        <v>42283</v>
      </c>
      <c r="B947">
        <v>38.437666999999998</v>
      </c>
      <c r="C947">
        <f t="shared" si="16"/>
        <v>-3.6913656701336457E-2</v>
      </c>
    </row>
    <row r="948" spans="1:3" x14ac:dyDescent="0.35">
      <c r="A948" s="1">
        <v>42284</v>
      </c>
      <c r="B948">
        <v>39.150727000000003</v>
      </c>
      <c r="C948">
        <f t="shared" si="16"/>
        <v>1.8381101595740679E-2</v>
      </c>
    </row>
    <row r="949" spans="1:3" x14ac:dyDescent="0.35">
      <c r="A949" s="1">
        <v>42285</v>
      </c>
      <c r="B949">
        <v>39.661428999999998</v>
      </c>
      <c r="C949">
        <f t="shared" si="16"/>
        <v>1.2960161839812226E-2</v>
      </c>
    </row>
    <row r="950" spans="1:3" x14ac:dyDescent="0.35">
      <c r="A950" s="1">
        <v>42286</v>
      </c>
      <c r="B950">
        <v>40.364851000000002</v>
      </c>
      <c r="C950">
        <f t="shared" si="16"/>
        <v>1.7580227815132864E-2</v>
      </c>
    </row>
    <row r="951" spans="1:3" x14ac:dyDescent="0.35">
      <c r="A951" s="1">
        <v>42289</v>
      </c>
      <c r="B951">
        <v>40.056502000000002</v>
      </c>
      <c r="C951">
        <f t="shared" si="16"/>
        <v>-7.6683741197544116E-3</v>
      </c>
    </row>
    <row r="952" spans="1:3" x14ac:dyDescent="0.35">
      <c r="A952" s="1">
        <v>42290</v>
      </c>
      <c r="B952">
        <v>39.659134000000002</v>
      </c>
      <c r="C952">
        <f t="shared" si="16"/>
        <v>-9.9697201530493124E-3</v>
      </c>
    </row>
    <row r="953" spans="1:3" x14ac:dyDescent="0.35">
      <c r="A953" s="1">
        <v>42291</v>
      </c>
      <c r="B953">
        <v>39.465299000000002</v>
      </c>
      <c r="C953">
        <f t="shared" si="16"/>
        <v>-4.8995077855018554E-3</v>
      </c>
    </row>
    <row r="954" spans="1:3" x14ac:dyDescent="0.35">
      <c r="A954" s="1">
        <v>42292</v>
      </c>
      <c r="B954">
        <v>40.579861999999999</v>
      </c>
      <c r="C954">
        <f t="shared" si="16"/>
        <v>2.7850154236765675E-2</v>
      </c>
    </row>
    <row r="955" spans="1:3" x14ac:dyDescent="0.35">
      <c r="A955" s="1">
        <v>42293</v>
      </c>
      <c r="B955">
        <v>40.919080000000001</v>
      </c>
      <c r="C955">
        <f t="shared" si="16"/>
        <v>8.3245242353399748E-3</v>
      </c>
    </row>
    <row r="956" spans="1:3" x14ac:dyDescent="0.35">
      <c r="A956" s="1">
        <v>42296</v>
      </c>
      <c r="B956">
        <v>40.851236999999998</v>
      </c>
      <c r="C956">
        <f t="shared" si="16"/>
        <v>-1.659355571947308E-3</v>
      </c>
    </row>
    <row r="957" spans="1:3" x14ac:dyDescent="0.35">
      <c r="A957" s="1">
        <v>42297</v>
      </c>
      <c r="B957">
        <v>40.453870000000002</v>
      </c>
      <c r="C957">
        <f t="shared" si="16"/>
        <v>-9.774789766017835E-3</v>
      </c>
    </row>
    <row r="958" spans="1:3" x14ac:dyDescent="0.35">
      <c r="A958" s="1">
        <v>42298</v>
      </c>
      <c r="B958">
        <v>40.899695999999999</v>
      </c>
      <c r="C958">
        <f t="shared" si="16"/>
        <v>1.0960317659030704E-2</v>
      </c>
    </row>
    <row r="959" spans="1:3" x14ac:dyDescent="0.35">
      <c r="A959" s="1">
        <v>42299</v>
      </c>
      <c r="B959">
        <v>42.159638000000001</v>
      </c>
      <c r="C959">
        <f t="shared" si="16"/>
        <v>3.0340687600186485E-2</v>
      </c>
    </row>
    <row r="960" spans="1:3" x14ac:dyDescent="0.35">
      <c r="A960" s="1">
        <v>42300</v>
      </c>
      <c r="B960">
        <v>42.256554999999999</v>
      </c>
      <c r="C960">
        <f t="shared" si="16"/>
        <v>2.296171839498499E-3</v>
      </c>
    </row>
    <row r="961" spans="1:3" x14ac:dyDescent="0.35">
      <c r="A961" s="1">
        <v>42303</v>
      </c>
      <c r="B961">
        <v>42.266249000000002</v>
      </c>
      <c r="C961">
        <f t="shared" si="16"/>
        <v>2.293818847398483E-4</v>
      </c>
    </row>
    <row r="962" spans="1:3" x14ac:dyDescent="0.35">
      <c r="A962" s="1">
        <v>42304</v>
      </c>
      <c r="B962">
        <v>42.527929999999998</v>
      </c>
      <c r="C962">
        <f t="shared" si="16"/>
        <v>6.1721649723418459E-3</v>
      </c>
    </row>
    <row r="963" spans="1:3" x14ac:dyDescent="0.35">
      <c r="A963" s="1">
        <v>42305</v>
      </c>
      <c r="B963">
        <v>43.380811999999999</v>
      </c>
      <c r="C963">
        <f t="shared" si="16"/>
        <v>1.9856186971845297E-2</v>
      </c>
    </row>
    <row r="964" spans="1:3" x14ac:dyDescent="0.35">
      <c r="A964" s="1">
        <v>42306</v>
      </c>
      <c r="B964">
        <v>43.846024999999997</v>
      </c>
      <c r="C964">
        <f t="shared" ref="C964:C1027" si="17">LN(B964/B963)</f>
        <v>1.0666841239341585E-2</v>
      </c>
    </row>
    <row r="965" spans="1:3" x14ac:dyDescent="0.35">
      <c r="A965" s="1">
        <v>42307</v>
      </c>
      <c r="B965">
        <v>43.419580000000003</v>
      </c>
      <c r="C965">
        <f t="shared" si="17"/>
        <v>-9.7735733246564222E-3</v>
      </c>
    </row>
    <row r="966" spans="1:3" x14ac:dyDescent="0.35">
      <c r="A966" s="1">
        <v>42310</v>
      </c>
      <c r="B966">
        <v>44.030169000000001</v>
      </c>
      <c r="C966">
        <f t="shared" si="17"/>
        <v>1.3964566610776163E-2</v>
      </c>
    </row>
    <row r="967" spans="1:3" x14ac:dyDescent="0.35">
      <c r="A967" s="1">
        <v>42311</v>
      </c>
      <c r="B967">
        <v>44.107702000000003</v>
      </c>
      <c r="C967">
        <f t="shared" si="17"/>
        <v>1.7593576772292753E-3</v>
      </c>
    </row>
    <row r="968" spans="1:3" x14ac:dyDescent="0.35">
      <c r="A968" s="1">
        <v>42312</v>
      </c>
      <c r="B968">
        <v>43.787872999999998</v>
      </c>
      <c r="C968">
        <f t="shared" si="17"/>
        <v>-7.2775088294864017E-3</v>
      </c>
    </row>
    <row r="969" spans="1:3" x14ac:dyDescent="0.35">
      <c r="A969" s="1">
        <v>42313</v>
      </c>
      <c r="B969">
        <v>43.787872999999998</v>
      </c>
      <c r="C969">
        <f t="shared" si="17"/>
        <v>0</v>
      </c>
    </row>
    <row r="970" spans="1:3" x14ac:dyDescent="0.35">
      <c r="A970" s="1">
        <v>42314</v>
      </c>
      <c r="B970">
        <v>44.224007999999998</v>
      </c>
      <c r="C970">
        <f t="shared" si="17"/>
        <v>9.9109021423259679E-3</v>
      </c>
    </row>
    <row r="971" spans="1:3" x14ac:dyDescent="0.35">
      <c r="A971" s="1">
        <v>42317</v>
      </c>
      <c r="B971">
        <v>43.661876999999997</v>
      </c>
      <c r="C971">
        <f t="shared" si="17"/>
        <v>-1.2792467548359065E-2</v>
      </c>
    </row>
    <row r="972" spans="1:3" x14ac:dyDescent="0.35">
      <c r="A972" s="1">
        <v>42318</v>
      </c>
      <c r="B972">
        <v>44.349998999999997</v>
      </c>
      <c r="C972">
        <f t="shared" si="17"/>
        <v>1.5637344713594275E-2</v>
      </c>
    </row>
    <row r="973" spans="1:3" x14ac:dyDescent="0.35">
      <c r="A973" s="1">
        <v>42319</v>
      </c>
      <c r="B973">
        <v>43.681260999999999</v>
      </c>
      <c r="C973">
        <f t="shared" si="17"/>
        <v>-1.519348614010811E-2</v>
      </c>
    </row>
    <row r="974" spans="1:3" x14ac:dyDescent="0.35">
      <c r="A974" s="1">
        <v>42320</v>
      </c>
      <c r="B974">
        <v>42.828375999999999</v>
      </c>
      <c r="C974">
        <f t="shared" si="17"/>
        <v>-1.9718326506820393E-2</v>
      </c>
    </row>
    <row r="975" spans="1:3" x14ac:dyDescent="0.35">
      <c r="A975" s="1">
        <v>42321</v>
      </c>
      <c r="B975">
        <v>42.605463</v>
      </c>
      <c r="C975">
        <f t="shared" si="17"/>
        <v>-5.2183890707744335E-3</v>
      </c>
    </row>
    <row r="976" spans="1:3" x14ac:dyDescent="0.35">
      <c r="A976" s="1">
        <v>42324</v>
      </c>
      <c r="B976">
        <v>43.497117000000003</v>
      </c>
      <c r="C976">
        <f t="shared" si="17"/>
        <v>2.0712175546256685E-2</v>
      </c>
    </row>
    <row r="977" spans="1:3" x14ac:dyDescent="0.35">
      <c r="A977" s="1">
        <v>42325</v>
      </c>
      <c r="B977">
        <v>43.390506000000002</v>
      </c>
      <c r="C977">
        <f t="shared" si="17"/>
        <v>-2.4539986207683059E-3</v>
      </c>
    </row>
    <row r="978" spans="1:3" x14ac:dyDescent="0.35">
      <c r="A978" s="1">
        <v>42326</v>
      </c>
      <c r="B978">
        <v>44.388767999999999</v>
      </c>
      <c r="C978">
        <f t="shared" si="17"/>
        <v>2.2745803046687042E-2</v>
      </c>
    </row>
    <row r="979" spans="1:3" x14ac:dyDescent="0.35">
      <c r="A979" s="1">
        <v>42327</v>
      </c>
      <c r="B979">
        <v>44.320925000000003</v>
      </c>
      <c r="C979">
        <f t="shared" si="17"/>
        <v>-1.5295513022846176E-3</v>
      </c>
    </row>
    <row r="980" spans="1:3" x14ac:dyDescent="0.35">
      <c r="A980" s="1">
        <v>42328</v>
      </c>
      <c r="B980">
        <v>44.592295999999997</v>
      </c>
      <c r="C980">
        <f t="shared" si="17"/>
        <v>6.1041955196658977E-3</v>
      </c>
    </row>
    <row r="981" spans="1:3" x14ac:dyDescent="0.35">
      <c r="A981" s="1">
        <v>42331</v>
      </c>
      <c r="B981">
        <v>44.039859999999997</v>
      </c>
      <c r="C981">
        <f t="shared" si="17"/>
        <v>-1.2465975758348173E-2</v>
      </c>
    </row>
    <row r="982" spans="1:3" x14ac:dyDescent="0.35">
      <c r="A982" s="1">
        <v>42332</v>
      </c>
      <c r="B982">
        <v>44.049554000000001</v>
      </c>
      <c r="C982">
        <f t="shared" si="17"/>
        <v>2.2009455163679605E-4</v>
      </c>
    </row>
    <row r="983" spans="1:3" x14ac:dyDescent="0.35">
      <c r="A983" s="1">
        <v>42333</v>
      </c>
      <c r="B983">
        <v>44.010784999999998</v>
      </c>
      <c r="C983">
        <f t="shared" si="17"/>
        <v>-8.8050995363069527E-4</v>
      </c>
    </row>
    <row r="984" spans="1:3" x14ac:dyDescent="0.35">
      <c r="A984" s="1">
        <v>42335</v>
      </c>
      <c r="B984">
        <v>44.020474999999998</v>
      </c>
      <c r="C984">
        <f t="shared" si="17"/>
        <v>2.2014907066278587E-4</v>
      </c>
    </row>
    <row r="985" spans="1:3" x14ac:dyDescent="0.35">
      <c r="A985" s="1">
        <v>42338</v>
      </c>
      <c r="B985">
        <v>43.535882000000001</v>
      </c>
      <c r="C985">
        <f t="shared" si="17"/>
        <v>-1.1069394953218738E-2</v>
      </c>
    </row>
    <row r="986" spans="1:3" x14ac:dyDescent="0.35">
      <c r="A986" s="1">
        <v>42339</v>
      </c>
      <c r="B986">
        <v>44.059244</v>
      </c>
      <c r="C986">
        <f t="shared" si="17"/>
        <v>1.1949711170024328E-2</v>
      </c>
    </row>
    <row r="987" spans="1:3" x14ac:dyDescent="0.35">
      <c r="A987" s="1">
        <v>42340</v>
      </c>
      <c r="B987">
        <v>43.826641000000002</v>
      </c>
      <c r="C987">
        <f t="shared" si="17"/>
        <v>-5.2933083193178057E-3</v>
      </c>
    </row>
    <row r="988" spans="1:3" x14ac:dyDescent="0.35">
      <c r="A988" s="1">
        <v>42341</v>
      </c>
      <c r="B988">
        <v>42.789611000000001</v>
      </c>
      <c r="C988">
        <f t="shared" si="17"/>
        <v>-2.3946535009023936E-2</v>
      </c>
    </row>
    <row r="989" spans="1:3" x14ac:dyDescent="0.35">
      <c r="A989" s="1">
        <v>42342</v>
      </c>
      <c r="B989">
        <v>43.904173999999998</v>
      </c>
      <c r="C989">
        <f t="shared" si="17"/>
        <v>2.5714055809674327E-2</v>
      </c>
    </row>
    <row r="990" spans="1:3" x14ac:dyDescent="0.35">
      <c r="A990" s="1">
        <v>42345</v>
      </c>
      <c r="B990">
        <v>44.156165000000001</v>
      </c>
      <c r="C990">
        <f t="shared" si="17"/>
        <v>5.72315961265462E-3</v>
      </c>
    </row>
    <row r="991" spans="1:3" x14ac:dyDescent="0.35">
      <c r="A991" s="1">
        <v>42346</v>
      </c>
      <c r="B991">
        <v>44.146470999999998</v>
      </c>
      <c r="C991">
        <f t="shared" si="17"/>
        <v>-2.195630952386691E-4</v>
      </c>
    </row>
    <row r="992" spans="1:3" x14ac:dyDescent="0.35">
      <c r="A992" s="1">
        <v>42347</v>
      </c>
      <c r="B992">
        <v>43.574649999999998</v>
      </c>
      <c r="C992">
        <f t="shared" si="17"/>
        <v>-1.3037432560089515E-2</v>
      </c>
    </row>
    <row r="993" spans="1:3" x14ac:dyDescent="0.35">
      <c r="A993" s="1">
        <v>42348</v>
      </c>
      <c r="B993">
        <v>43.913868000000001</v>
      </c>
      <c r="C993">
        <f t="shared" si="17"/>
        <v>7.7546107221951061E-3</v>
      </c>
    </row>
    <row r="994" spans="1:3" x14ac:dyDescent="0.35">
      <c r="A994" s="1">
        <v>42349</v>
      </c>
      <c r="B994">
        <v>42.993138999999999</v>
      </c>
      <c r="C994">
        <f t="shared" si="17"/>
        <v>-2.1189625144234552E-2</v>
      </c>
    </row>
    <row r="995" spans="1:3" x14ac:dyDescent="0.35">
      <c r="A995" s="1">
        <v>42352</v>
      </c>
      <c r="B995">
        <v>43.429273999999999</v>
      </c>
      <c r="C995">
        <f t="shared" si="17"/>
        <v>1.0093185028357533E-2</v>
      </c>
    </row>
    <row r="996" spans="1:3" x14ac:dyDescent="0.35">
      <c r="A996" s="1">
        <v>42353</v>
      </c>
      <c r="B996">
        <v>44.185239000000003</v>
      </c>
      <c r="C996">
        <f t="shared" si="17"/>
        <v>1.7257044179186016E-2</v>
      </c>
    </row>
    <row r="997" spans="1:3" x14ac:dyDescent="0.35">
      <c r="A997" s="1">
        <v>42354</v>
      </c>
      <c r="B997">
        <v>44.631064000000002</v>
      </c>
      <c r="C997">
        <f t="shared" si="17"/>
        <v>1.0039344792236516E-2</v>
      </c>
    </row>
    <row r="998" spans="1:3" x14ac:dyDescent="0.35">
      <c r="A998" s="1">
        <v>42355</v>
      </c>
      <c r="B998">
        <v>43.865406</v>
      </c>
      <c r="C998">
        <f t="shared" si="17"/>
        <v>-1.7304127614731473E-2</v>
      </c>
    </row>
    <row r="999" spans="1:3" x14ac:dyDescent="0.35">
      <c r="A999" s="1">
        <v>42356</v>
      </c>
      <c r="B999">
        <v>42.353476000000001</v>
      </c>
      <c r="C999">
        <f t="shared" si="17"/>
        <v>-3.5075495556388926E-2</v>
      </c>
    </row>
    <row r="1000" spans="1:3" x14ac:dyDescent="0.35">
      <c r="A1000" s="1">
        <v>42359</v>
      </c>
      <c r="B1000">
        <v>42.683</v>
      </c>
      <c r="C1000">
        <f t="shared" si="17"/>
        <v>7.7502188455637741E-3</v>
      </c>
    </row>
    <row r="1001" spans="1:3" x14ac:dyDescent="0.35">
      <c r="A1001" s="1">
        <v>42360</v>
      </c>
      <c r="B1001">
        <v>43.109440999999997</v>
      </c>
      <c r="C1001">
        <f t="shared" si="17"/>
        <v>9.9413073484342068E-3</v>
      </c>
    </row>
    <row r="1002" spans="1:3" x14ac:dyDescent="0.35">
      <c r="A1002" s="1">
        <v>42361</v>
      </c>
      <c r="B1002">
        <v>43.710335999999998</v>
      </c>
      <c r="C1002">
        <f t="shared" si="17"/>
        <v>1.3842574027886891E-2</v>
      </c>
    </row>
    <row r="1003" spans="1:3" x14ac:dyDescent="0.35">
      <c r="A1003" s="1">
        <v>42362</v>
      </c>
      <c r="B1003">
        <v>43.710335999999998</v>
      </c>
      <c r="C1003">
        <f t="shared" si="17"/>
        <v>0</v>
      </c>
    </row>
    <row r="1004" spans="1:3" x14ac:dyDescent="0.35">
      <c r="A1004" s="1">
        <v>42366</v>
      </c>
      <c r="B1004">
        <v>43.642493000000002</v>
      </c>
      <c r="C1004">
        <f t="shared" si="17"/>
        <v>-1.5533100511445031E-3</v>
      </c>
    </row>
    <row r="1005" spans="1:3" x14ac:dyDescent="0.35">
      <c r="A1005" s="1">
        <v>42367</v>
      </c>
      <c r="B1005">
        <v>44.408152000000001</v>
      </c>
      <c r="C1005">
        <f t="shared" si="17"/>
        <v>1.7391770366030335E-2</v>
      </c>
    </row>
    <row r="1006" spans="1:3" x14ac:dyDescent="0.35">
      <c r="A1006" s="1">
        <v>42368</v>
      </c>
      <c r="B1006">
        <v>43.875100000000003</v>
      </c>
      <c r="C1006">
        <f t="shared" si="17"/>
        <v>-1.2076095202992082E-2</v>
      </c>
    </row>
    <row r="1007" spans="1:3" x14ac:dyDescent="0.35">
      <c r="A1007" s="1">
        <v>42369</v>
      </c>
      <c r="B1007">
        <v>43.526192000000002</v>
      </c>
      <c r="C1007">
        <f t="shared" si="17"/>
        <v>-7.984089147015332E-3</v>
      </c>
    </row>
    <row r="1008" spans="1:3" x14ac:dyDescent="0.35">
      <c r="A1008" s="1">
        <v>42373</v>
      </c>
      <c r="B1008">
        <v>41.607202000000001</v>
      </c>
      <c r="C1008">
        <f t="shared" si="17"/>
        <v>-4.508959455588217E-2</v>
      </c>
    </row>
    <row r="1009" spans="1:3" x14ac:dyDescent="0.35">
      <c r="A1009" s="1">
        <v>42374</v>
      </c>
      <c r="B1009">
        <v>41.597507999999998</v>
      </c>
      <c r="C1009">
        <f t="shared" si="17"/>
        <v>-2.330156560575318E-4</v>
      </c>
    </row>
    <row r="1010" spans="1:3" x14ac:dyDescent="0.35">
      <c r="A1010" s="1">
        <v>42375</v>
      </c>
      <c r="B1010">
        <v>41.248603000000003</v>
      </c>
      <c r="C1010">
        <f t="shared" si="17"/>
        <v>-8.423016086221707E-3</v>
      </c>
    </row>
    <row r="1011" spans="1:3" x14ac:dyDescent="0.35">
      <c r="A1011" s="1">
        <v>42376</v>
      </c>
      <c r="B1011">
        <v>40.260032000000002</v>
      </c>
      <c r="C1011">
        <f t="shared" si="17"/>
        <v>-2.4258030495623539E-2</v>
      </c>
    </row>
    <row r="1012" spans="1:3" x14ac:dyDescent="0.35">
      <c r="A1012" s="1">
        <v>42377</v>
      </c>
      <c r="B1012">
        <v>39.416837000000001</v>
      </c>
      <c r="C1012">
        <f t="shared" si="17"/>
        <v>-2.1166154997250077E-2</v>
      </c>
    </row>
    <row r="1013" spans="1:3" x14ac:dyDescent="0.35">
      <c r="A1013" s="1">
        <v>42380</v>
      </c>
      <c r="B1013">
        <v>39.474989000000001</v>
      </c>
      <c r="C1013">
        <f t="shared" si="17"/>
        <v>1.4742214366276244E-3</v>
      </c>
    </row>
    <row r="1014" spans="1:3" x14ac:dyDescent="0.35">
      <c r="A1014" s="1">
        <v>42381</v>
      </c>
      <c r="B1014">
        <v>40.182495000000003</v>
      </c>
      <c r="C1014">
        <f t="shared" si="17"/>
        <v>1.776417154458481E-2</v>
      </c>
    </row>
    <row r="1015" spans="1:3" x14ac:dyDescent="0.35">
      <c r="A1015" s="1">
        <v>42382</v>
      </c>
      <c r="B1015">
        <v>39.285215000000001</v>
      </c>
      <c r="C1015">
        <f t="shared" si="17"/>
        <v>-2.2583213589285941E-2</v>
      </c>
    </row>
    <row r="1016" spans="1:3" x14ac:dyDescent="0.35">
      <c r="A1016" s="1">
        <v>42383</v>
      </c>
      <c r="B1016">
        <v>40.084963999999999</v>
      </c>
      <c r="C1016">
        <f t="shared" si="17"/>
        <v>2.0153061963368399E-2</v>
      </c>
    </row>
    <row r="1017" spans="1:3" x14ac:dyDescent="0.35">
      <c r="A1017" s="1">
        <v>42384</v>
      </c>
      <c r="B1017">
        <v>39.538795999999998</v>
      </c>
      <c r="C1017">
        <f t="shared" si="17"/>
        <v>-1.3718934301137419E-2</v>
      </c>
    </row>
    <row r="1018" spans="1:3" x14ac:dyDescent="0.35">
      <c r="A1018" s="1">
        <v>42388</v>
      </c>
      <c r="B1018">
        <v>39.431511999999998</v>
      </c>
      <c r="C1018">
        <f t="shared" si="17"/>
        <v>-2.7170735107655522E-3</v>
      </c>
    </row>
    <row r="1019" spans="1:3" x14ac:dyDescent="0.35">
      <c r="A1019" s="1">
        <v>42389</v>
      </c>
      <c r="B1019">
        <v>38.973118999999997</v>
      </c>
      <c r="C1019">
        <f t="shared" si="17"/>
        <v>-1.1693141518068715E-2</v>
      </c>
    </row>
    <row r="1020" spans="1:3" x14ac:dyDescent="0.35">
      <c r="A1020" s="1">
        <v>42390</v>
      </c>
      <c r="B1020">
        <v>38.504973999999997</v>
      </c>
      <c r="C1020">
        <f t="shared" si="17"/>
        <v>-1.2084724318981374E-2</v>
      </c>
    </row>
    <row r="1021" spans="1:3" x14ac:dyDescent="0.35">
      <c r="A1021" s="1">
        <v>42391</v>
      </c>
      <c r="B1021">
        <v>39.04139</v>
      </c>
      <c r="C1021">
        <f t="shared" si="17"/>
        <v>1.3834937665259939E-2</v>
      </c>
    </row>
    <row r="1022" spans="1:3" x14ac:dyDescent="0.35">
      <c r="A1022" s="1">
        <v>42394</v>
      </c>
      <c r="B1022">
        <v>38.680528000000002</v>
      </c>
      <c r="C1022">
        <f t="shared" si="17"/>
        <v>-9.2860444619793162E-3</v>
      </c>
    </row>
    <row r="1023" spans="1:3" x14ac:dyDescent="0.35">
      <c r="A1023" s="1">
        <v>42395</v>
      </c>
      <c r="B1023">
        <v>39.16818</v>
      </c>
      <c r="C1023">
        <f t="shared" si="17"/>
        <v>1.2528361510252757E-2</v>
      </c>
    </row>
    <row r="1024" spans="1:3" x14ac:dyDescent="0.35">
      <c r="A1024" s="1">
        <v>42396</v>
      </c>
      <c r="B1024">
        <v>39.470525000000002</v>
      </c>
      <c r="C1024">
        <f t="shared" si="17"/>
        <v>7.6895083602077788E-3</v>
      </c>
    </row>
    <row r="1025" spans="1:3" x14ac:dyDescent="0.35">
      <c r="A1025" s="1">
        <v>42397</v>
      </c>
      <c r="B1025">
        <v>35.803382999999997</v>
      </c>
      <c r="C1025">
        <f t="shared" si="17"/>
        <v>-9.7511804678965627E-2</v>
      </c>
    </row>
    <row r="1026" spans="1:3" x14ac:dyDescent="0.35">
      <c r="A1026" s="1">
        <v>42398</v>
      </c>
      <c r="B1026">
        <v>36.915227999999999</v>
      </c>
      <c r="C1026">
        <f t="shared" si="17"/>
        <v>3.0581762694353438E-2</v>
      </c>
    </row>
    <row r="1027" spans="1:3" x14ac:dyDescent="0.35">
      <c r="A1027" s="1">
        <v>42401</v>
      </c>
      <c r="B1027">
        <v>37.500411999999997</v>
      </c>
      <c r="C1027">
        <f t="shared" si="17"/>
        <v>1.5727770739546676E-2</v>
      </c>
    </row>
    <row r="1028" spans="1:3" x14ac:dyDescent="0.35">
      <c r="A1028" s="1">
        <v>42402</v>
      </c>
      <c r="B1028">
        <v>36.944490000000002</v>
      </c>
      <c r="C1028">
        <f t="shared" ref="C1028:C1091" si="18">LN(B1028/B1027)</f>
        <v>-1.493540374104268E-2</v>
      </c>
    </row>
    <row r="1029" spans="1:3" x14ac:dyDescent="0.35">
      <c r="A1029" s="1">
        <v>42403</v>
      </c>
      <c r="B1029">
        <v>37.081032</v>
      </c>
      <c r="C1029">
        <f t="shared" si="18"/>
        <v>3.6890561839338048E-3</v>
      </c>
    </row>
    <row r="1030" spans="1:3" x14ac:dyDescent="0.35">
      <c r="A1030" s="1">
        <v>42404</v>
      </c>
      <c r="B1030">
        <v>37.071277000000002</v>
      </c>
      <c r="C1030">
        <f t="shared" si="18"/>
        <v>-2.6310711528281292E-4</v>
      </c>
    </row>
    <row r="1031" spans="1:3" x14ac:dyDescent="0.35">
      <c r="A1031" s="1">
        <v>42405</v>
      </c>
      <c r="B1031">
        <v>36.486096000000003</v>
      </c>
      <c r="C1031">
        <f t="shared" si="18"/>
        <v>-1.5911208401527616E-2</v>
      </c>
    </row>
    <row r="1032" spans="1:3" x14ac:dyDescent="0.35">
      <c r="A1032" s="1">
        <v>42408</v>
      </c>
      <c r="B1032">
        <v>36.534860000000002</v>
      </c>
      <c r="C1032">
        <f t="shared" si="18"/>
        <v>1.3356167851064078E-3</v>
      </c>
    </row>
    <row r="1033" spans="1:3" x14ac:dyDescent="0.35">
      <c r="A1033" s="1">
        <v>42409</v>
      </c>
      <c r="B1033">
        <v>36.086221999999999</v>
      </c>
      <c r="C1033">
        <f t="shared" si="18"/>
        <v>-1.2355742856389325E-2</v>
      </c>
    </row>
    <row r="1034" spans="1:3" x14ac:dyDescent="0.35">
      <c r="A1034" s="1">
        <v>42410</v>
      </c>
      <c r="B1034">
        <v>36.291035000000001</v>
      </c>
      <c r="C1034">
        <f t="shared" si="18"/>
        <v>5.6596106343211753E-3</v>
      </c>
    </row>
    <row r="1035" spans="1:3" x14ac:dyDescent="0.35">
      <c r="A1035" s="1">
        <v>42411</v>
      </c>
      <c r="B1035">
        <v>35.442521999999997</v>
      </c>
      <c r="C1035">
        <f t="shared" si="18"/>
        <v>-2.3658455338633453E-2</v>
      </c>
    </row>
    <row r="1036" spans="1:3" x14ac:dyDescent="0.35">
      <c r="A1036" s="1">
        <v>42412</v>
      </c>
      <c r="B1036">
        <v>36.213011999999999</v>
      </c>
      <c r="C1036">
        <f t="shared" si="18"/>
        <v>2.1506216026592032E-2</v>
      </c>
    </row>
    <row r="1037" spans="1:3" x14ac:dyDescent="0.35">
      <c r="A1037" s="1">
        <v>42416</v>
      </c>
      <c r="B1037">
        <v>37.051774000000002</v>
      </c>
      <c r="C1037">
        <f t="shared" si="18"/>
        <v>2.2897730077635053E-2</v>
      </c>
    </row>
    <row r="1038" spans="1:3" x14ac:dyDescent="0.35">
      <c r="A1038" s="1">
        <v>42417</v>
      </c>
      <c r="B1038">
        <v>37.500411999999997</v>
      </c>
      <c r="C1038">
        <f t="shared" si="18"/>
        <v>1.2035687745287406E-2</v>
      </c>
    </row>
    <row r="1039" spans="1:3" x14ac:dyDescent="0.35">
      <c r="A1039" s="1">
        <v>42418</v>
      </c>
      <c r="B1039">
        <v>37.363869999999999</v>
      </c>
      <c r="C1039">
        <f t="shared" si="18"/>
        <v>-3.6477248630023759E-3</v>
      </c>
    </row>
    <row r="1040" spans="1:3" x14ac:dyDescent="0.35">
      <c r="A1040" s="1">
        <v>42419</v>
      </c>
      <c r="B1040">
        <v>37.578434999999999</v>
      </c>
      <c r="C1040">
        <f t="shared" si="18"/>
        <v>5.7261539067360277E-3</v>
      </c>
    </row>
    <row r="1041" spans="1:3" x14ac:dyDescent="0.35">
      <c r="A1041" s="1">
        <v>42422</v>
      </c>
      <c r="B1041">
        <v>38.192877000000003</v>
      </c>
      <c r="C1041">
        <f t="shared" si="18"/>
        <v>1.6218683630590706E-2</v>
      </c>
    </row>
    <row r="1042" spans="1:3" x14ac:dyDescent="0.35">
      <c r="A1042" s="1">
        <v>42423</v>
      </c>
      <c r="B1042">
        <v>37.441893</v>
      </c>
      <c r="C1042">
        <f t="shared" si="18"/>
        <v>-1.9858821028334906E-2</v>
      </c>
    </row>
    <row r="1043" spans="1:3" x14ac:dyDescent="0.35">
      <c r="A1043" s="1">
        <v>42424</v>
      </c>
      <c r="B1043">
        <v>38.23189</v>
      </c>
      <c r="C1043">
        <f t="shared" si="18"/>
        <v>2.0879772872093617E-2</v>
      </c>
    </row>
    <row r="1044" spans="1:3" x14ac:dyDescent="0.35">
      <c r="A1044" s="1">
        <v>42425</v>
      </c>
      <c r="B1044">
        <v>38.651271000000001</v>
      </c>
      <c r="C1044">
        <f t="shared" si="18"/>
        <v>1.0909675256139461E-2</v>
      </c>
    </row>
    <row r="1045" spans="1:3" x14ac:dyDescent="0.35">
      <c r="A1045" s="1">
        <v>42426</v>
      </c>
      <c r="B1045">
        <v>38.543987000000001</v>
      </c>
      <c r="C1045">
        <f t="shared" si="18"/>
        <v>-2.7795507613209212E-3</v>
      </c>
    </row>
    <row r="1046" spans="1:3" x14ac:dyDescent="0.35">
      <c r="A1046" s="1">
        <v>42429</v>
      </c>
      <c r="B1046">
        <v>37.783251</v>
      </c>
      <c r="C1046">
        <f t="shared" si="18"/>
        <v>-1.9934199403836322E-2</v>
      </c>
    </row>
    <row r="1047" spans="1:3" x14ac:dyDescent="0.35">
      <c r="A1047" s="1">
        <v>42430</v>
      </c>
      <c r="B1047">
        <v>38.35868</v>
      </c>
      <c r="C1047">
        <f t="shared" si="18"/>
        <v>1.5114929386796977E-2</v>
      </c>
    </row>
    <row r="1048" spans="1:3" x14ac:dyDescent="0.35">
      <c r="A1048" s="1">
        <v>42431</v>
      </c>
      <c r="B1048">
        <v>38.368431999999999</v>
      </c>
      <c r="C1048">
        <f t="shared" si="18"/>
        <v>2.541995859953327E-4</v>
      </c>
    </row>
    <row r="1049" spans="1:3" x14ac:dyDescent="0.35">
      <c r="A1049" s="1">
        <v>42432</v>
      </c>
      <c r="B1049">
        <v>37.861274000000002</v>
      </c>
      <c r="C1049">
        <f t="shared" si="18"/>
        <v>-1.3306242658973689E-2</v>
      </c>
    </row>
    <row r="1050" spans="1:3" x14ac:dyDescent="0.35">
      <c r="A1050" s="1">
        <v>42433</v>
      </c>
      <c r="B1050">
        <v>38.212383000000003</v>
      </c>
      <c r="C1050">
        <f t="shared" si="18"/>
        <v>9.2308298813839392E-3</v>
      </c>
    </row>
    <row r="1051" spans="1:3" x14ac:dyDescent="0.35">
      <c r="A1051" s="1">
        <v>42436</v>
      </c>
      <c r="B1051">
        <v>38.212383000000003</v>
      </c>
      <c r="C1051">
        <f t="shared" si="18"/>
        <v>0</v>
      </c>
    </row>
    <row r="1052" spans="1:3" x14ac:dyDescent="0.35">
      <c r="A1052" s="1">
        <v>42437</v>
      </c>
      <c r="B1052">
        <v>38.202627999999997</v>
      </c>
      <c r="C1052">
        <f t="shared" si="18"/>
        <v>-2.5531632922222046E-4</v>
      </c>
    </row>
    <row r="1053" spans="1:3" x14ac:dyDescent="0.35">
      <c r="A1053" s="1">
        <v>42438</v>
      </c>
      <c r="B1053">
        <v>38.309911999999997</v>
      </c>
      <c r="C1053">
        <f t="shared" si="18"/>
        <v>2.8043526018163042E-3</v>
      </c>
    </row>
    <row r="1054" spans="1:3" x14ac:dyDescent="0.35">
      <c r="A1054" s="1">
        <v>42439</v>
      </c>
      <c r="B1054">
        <v>38.066085999999999</v>
      </c>
      <c r="C1054">
        <f t="shared" si="18"/>
        <v>-6.3849071625386097E-3</v>
      </c>
    </row>
    <row r="1055" spans="1:3" x14ac:dyDescent="0.35">
      <c r="A1055" s="1">
        <v>42440</v>
      </c>
      <c r="B1055">
        <v>39.372993000000001</v>
      </c>
      <c r="C1055">
        <f t="shared" si="18"/>
        <v>3.3756369921136016E-2</v>
      </c>
    </row>
    <row r="1056" spans="1:3" x14ac:dyDescent="0.35">
      <c r="A1056" s="1">
        <v>42443</v>
      </c>
      <c r="B1056">
        <v>39.499783000000001</v>
      </c>
      <c r="C1056">
        <f t="shared" si="18"/>
        <v>3.2150538029615283E-3</v>
      </c>
    </row>
    <row r="1057" spans="1:3" x14ac:dyDescent="0.35">
      <c r="A1057" s="1">
        <v>42444</v>
      </c>
      <c r="B1057">
        <v>38.914603</v>
      </c>
      <c r="C1057">
        <f t="shared" si="18"/>
        <v>-1.4925599583487428E-2</v>
      </c>
    </row>
    <row r="1058" spans="1:3" x14ac:dyDescent="0.35">
      <c r="A1058" s="1">
        <v>42445</v>
      </c>
      <c r="B1058">
        <v>39.187686999999997</v>
      </c>
      <c r="C1058">
        <f t="shared" si="18"/>
        <v>6.9930116739658548E-3</v>
      </c>
    </row>
    <row r="1059" spans="1:3" x14ac:dyDescent="0.35">
      <c r="A1059" s="1">
        <v>42446</v>
      </c>
      <c r="B1059">
        <v>39.294970999999997</v>
      </c>
      <c r="C1059">
        <f t="shared" si="18"/>
        <v>2.7339559989073862E-3</v>
      </c>
    </row>
    <row r="1060" spans="1:3" x14ac:dyDescent="0.35">
      <c r="A1060" s="1">
        <v>42447</v>
      </c>
      <c r="B1060">
        <v>39.782622000000003</v>
      </c>
      <c r="C1060">
        <f t="shared" si="18"/>
        <v>1.2333637462059569E-2</v>
      </c>
    </row>
    <row r="1061" spans="1:3" x14ac:dyDescent="0.35">
      <c r="A1061" s="1">
        <v>42450</v>
      </c>
      <c r="B1061">
        <v>39.753360999999998</v>
      </c>
      <c r="C1061">
        <f t="shared" si="18"/>
        <v>-7.3579278752715057E-4</v>
      </c>
    </row>
    <row r="1062" spans="1:3" x14ac:dyDescent="0.35">
      <c r="A1062" s="1">
        <v>42451</v>
      </c>
      <c r="B1062">
        <v>40.016692999999997</v>
      </c>
      <c r="C1062">
        <f t="shared" si="18"/>
        <v>6.6023010730598018E-3</v>
      </c>
    </row>
    <row r="1063" spans="1:3" x14ac:dyDescent="0.35">
      <c r="A1063" s="1">
        <v>42452</v>
      </c>
      <c r="B1063">
        <v>39.772866999999998</v>
      </c>
      <c r="C1063">
        <f t="shared" si="18"/>
        <v>-6.11174592209336E-3</v>
      </c>
    </row>
    <row r="1064" spans="1:3" x14ac:dyDescent="0.35">
      <c r="A1064" s="1">
        <v>42453</v>
      </c>
      <c r="B1064">
        <v>39.743608999999999</v>
      </c>
      <c r="C1064">
        <f t="shared" si="18"/>
        <v>-7.3589783632707574E-4</v>
      </c>
    </row>
    <row r="1065" spans="1:3" x14ac:dyDescent="0.35">
      <c r="A1065" s="1">
        <v>42457</v>
      </c>
      <c r="B1065">
        <v>39.870399999999997</v>
      </c>
      <c r="C1065">
        <f t="shared" si="18"/>
        <v>3.1851456492491578E-3</v>
      </c>
    </row>
    <row r="1066" spans="1:3" x14ac:dyDescent="0.35">
      <c r="A1066" s="1">
        <v>42458</v>
      </c>
      <c r="B1066">
        <v>40.445829000000003</v>
      </c>
      <c r="C1066">
        <f t="shared" si="18"/>
        <v>1.4329329282144716E-2</v>
      </c>
    </row>
    <row r="1067" spans="1:3" x14ac:dyDescent="0.35">
      <c r="A1067" s="1">
        <v>42459</v>
      </c>
      <c r="B1067">
        <v>40.621383999999999</v>
      </c>
      <c r="C1067">
        <f t="shared" si="18"/>
        <v>4.3311042265241594E-3</v>
      </c>
    </row>
    <row r="1068" spans="1:3" x14ac:dyDescent="0.35">
      <c r="A1068" s="1">
        <v>42460</v>
      </c>
      <c r="B1068">
        <v>40.796939000000002</v>
      </c>
      <c r="C1068">
        <f t="shared" si="18"/>
        <v>4.3124266282571749E-3</v>
      </c>
    </row>
    <row r="1069" spans="1:3" x14ac:dyDescent="0.35">
      <c r="A1069" s="1">
        <v>42461</v>
      </c>
      <c r="B1069">
        <v>41.148045000000003</v>
      </c>
      <c r="C1069">
        <f t="shared" si="18"/>
        <v>8.5693627956512277E-3</v>
      </c>
    </row>
    <row r="1070" spans="1:3" x14ac:dyDescent="0.35">
      <c r="A1070" s="1">
        <v>42464</v>
      </c>
      <c r="B1070">
        <v>41.274835000000003</v>
      </c>
      <c r="C1070">
        <f t="shared" si="18"/>
        <v>3.0765753394914903E-3</v>
      </c>
    </row>
    <row r="1071" spans="1:3" x14ac:dyDescent="0.35">
      <c r="A1071" s="1">
        <v>42465</v>
      </c>
      <c r="B1071">
        <v>41.001750999999999</v>
      </c>
      <c r="C1071">
        <f t="shared" si="18"/>
        <v>-6.6382191115261302E-3</v>
      </c>
    </row>
    <row r="1072" spans="1:3" x14ac:dyDescent="0.35">
      <c r="A1072" s="1">
        <v>42466</v>
      </c>
      <c r="B1072">
        <v>41.986806000000001</v>
      </c>
      <c r="C1072">
        <f t="shared" si="18"/>
        <v>2.3740652963572546E-2</v>
      </c>
    </row>
    <row r="1073" spans="1:3" x14ac:dyDescent="0.35">
      <c r="A1073" s="1">
        <v>42467</v>
      </c>
      <c r="B1073">
        <v>41.557673999999999</v>
      </c>
      <c r="C1073">
        <f t="shared" si="18"/>
        <v>-1.0273228684448873E-2</v>
      </c>
    </row>
    <row r="1074" spans="1:3" x14ac:dyDescent="0.35">
      <c r="A1074" s="1">
        <v>42468</v>
      </c>
      <c r="B1074">
        <v>41.323599000000002</v>
      </c>
      <c r="C1074">
        <f t="shared" si="18"/>
        <v>-5.6484562525409999E-3</v>
      </c>
    </row>
    <row r="1075" spans="1:3" x14ac:dyDescent="0.35">
      <c r="A1075" s="1">
        <v>42471</v>
      </c>
      <c r="B1075">
        <v>41.430883000000001</v>
      </c>
      <c r="C1075">
        <f t="shared" si="18"/>
        <v>2.5928277843289345E-3</v>
      </c>
    </row>
    <row r="1076" spans="1:3" x14ac:dyDescent="0.35">
      <c r="A1076" s="1">
        <v>42472</v>
      </c>
      <c r="B1076">
        <v>41.762487</v>
      </c>
      <c r="C1076">
        <f t="shared" si="18"/>
        <v>7.9719274784189453E-3</v>
      </c>
    </row>
    <row r="1077" spans="1:3" x14ac:dyDescent="0.35">
      <c r="A1077" s="1">
        <v>42473</v>
      </c>
      <c r="B1077">
        <v>42.537681999999997</v>
      </c>
      <c r="C1077">
        <f t="shared" si="18"/>
        <v>1.8391821996816757E-2</v>
      </c>
    </row>
    <row r="1078" spans="1:3" x14ac:dyDescent="0.35">
      <c r="A1078" s="1">
        <v>42474</v>
      </c>
      <c r="B1078">
        <v>42.694682999999998</v>
      </c>
      <c r="C1078">
        <f t="shared" si="18"/>
        <v>3.6840741794118888E-3</v>
      </c>
    </row>
    <row r="1079" spans="1:3" x14ac:dyDescent="0.35">
      <c r="A1079" s="1">
        <v>42475</v>
      </c>
      <c r="B1079">
        <v>42.596558999999999</v>
      </c>
      <c r="C1079">
        <f t="shared" si="18"/>
        <v>-2.3009172100186231E-3</v>
      </c>
    </row>
    <row r="1080" spans="1:3" x14ac:dyDescent="0.35">
      <c r="A1080" s="1">
        <v>42478</v>
      </c>
      <c r="B1080">
        <v>43.126441</v>
      </c>
      <c r="C1080">
        <f t="shared" si="18"/>
        <v>1.2362813921035906E-2</v>
      </c>
    </row>
    <row r="1081" spans="1:3" x14ac:dyDescent="0.35">
      <c r="A1081" s="1">
        <v>42479</v>
      </c>
      <c r="B1081">
        <v>43.028312</v>
      </c>
      <c r="C1081">
        <f t="shared" si="18"/>
        <v>-2.2779716502438017E-3</v>
      </c>
    </row>
    <row r="1082" spans="1:3" x14ac:dyDescent="0.35">
      <c r="A1082" s="1">
        <v>42480</v>
      </c>
      <c r="B1082">
        <v>43.146065999999998</v>
      </c>
      <c r="C1082">
        <f t="shared" si="18"/>
        <v>2.7329254013502449E-3</v>
      </c>
    </row>
    <row r="1083" spans="1:3" x14ac:dyDescent="0.35">
      <c r="A1083" s="1">
        <v>42481</v>
      </c>
      <c r="B1083">
        <v>43.057752999999998</v>
      </c>
      <c r="C1083">
        <f t="shared" si="18"/>
        <v>-2.0489354629597938E-3</v>
      </c>
    </row>
    <row r="1084" spans="1:3" x14ac:dyDescent="0.35">
      <c r="A1084" s="1">
        <v>42482</v>
      </c>
      <c r="B1084">
        <v>43.254005999999997</v>
      </c>
      <c r="C1084">
        <f t="shared" si="18"/>
        <v>4.5475457918090715E-3</v>
      </c>
    </row>
    <row r="1085" spans="1:3" x14ac:dyDescent="0.35">
      <c r="A1085" s="1">
        <v>42485</v>
      </c>
      <c r="B1085">
        <v>43.185313999999998</v>
      </c>
      <c r="C1085">
        <f t="shared" si="18"/>
        <v>-1.5893696169801521E-3</v>
      </c>
    </row>
    <row r="1086" spans="1:3" x14ac:dyDescent="0.35">
      <c r="A1086" s="1">
        <v>42486</v>
      </c>
      <c r="B1086">
        <v>43.057752999999998</v>
      </c>
      <c r="C1086">
        <f t="shared" si="18"/>
        <v>-2.9581761748289082E-3</v>
      </c>
    </row>
    <row r="1087" spans="1:3" x14ac:dyDescent="0.35">
      <c r="A1087" s="1">
        <v>42487</v>
      </c>
      <c r="B1087">
        <v>43.008690000000001</v>
      </c>
      <c r="C1087">
        <f t="shared" si="18"/>
        <v>-1.1401192753981925E-3</v>
      </c>
    </row>
    <row r="1088" spans="1:3" x14ac:dyDescent="0.35">
      <c r="A1088" s="1">
        <v>42488</v>
      </c>
      <c r="B1088">
        <v>39.662585</v>
      </c>
      <c r="C1088">
        <f t="shared" si="18"/>
        <v>-8.0993888309500009E-2</v>
      </c>
    </row>
    <row r="1089" spans="1:3" x14ac:dyDescent="0.35">
      <c r="A1089" s="1">
        <v>42489</v>
      </c>
      <c r="B1089">
        <v>38.171070999999998</v>
      </c>
      <c r="C1089">
        <f t="shared" si="18"/>
        <v>-3.8330374940942269E-2</v>
      </c>
    </row>
    <row r="1090" spans="1:3" x14ac:dyDescent="0.35">
      <c r="A1090" s="1">
        <v>42492</v>
      </c>
      <c r="B1090">
        <v>38.122005000000001</v>
      </c>
      <c r="C1090">
        <f t="shared" si="18"/>
        <v>-1.2862505835976124E-3</v>
      </c>
    </row>
    <row r="1091" spans="1:3" x14ac:dyDescent="0.35">
      <c r="A1091" s="1">
        <v>42493</v>
      </c>
      <c r="B1091">
        <v>37.827627</v>
      </c>
      <c r="C1091">
        <f t="shared" si="18"/>
        <v>-7.7519657809350506E-3</v>
      </c>
    </row>
    <row r="1092" spans="1:3" x14ac:dyDescent="0.35">
      <c r="A1092" s="1">
        <v>42494</v>
      </c>
      <c r="B1092">
        <v>37.386059000000003</v>
      </c>
      <c r="C1092">
        <f t="shared" ref="C1092:C1155" si="19">LN(B1092/B1091)</f>
        <v>-1.1741827764053241E-2</v>
      </c>
    </row>
    <row r="1093" spans="1:3" x14ac:dyDescent="0.35">
      <c r="A1093" s="1">
        <v>42495</v>
      </c>
      <c r="B1093">
        <v>37.778565</v>
      </c>
      <c r="C1093">
        <f t="shared" si="19"/>
        <v>1.0443997372422848E-2</v>
      </c>
    </row>
    <row r="1094" spans="1:3" x14ac:dyDescent="0.35">
      <c r="A1094" s="1">
        <v>42496</v>
      </c>
      <c r="B1094">
        <v>37.258498000000003</v>
      </c>
      <c r="C1094">
        <f t="shared" si="19"/>
        <v>-1.3861825257068257E-2</v>
      </c>
    </row>
    <row r="1095" spans="1:3" x14ac:dyDescent="0.35">
      <c r="A1095" s="1">
        <v>42499</v>
      </c>
      <c r="B1095">
        <v>37.268309000000002</v>
      </c>
      <c r="C1095">
        <f t="shared" si="19"/>
        <v>2.6328781418667735E-4</v>
      </c>
    </row>
    <row r="1096" spans="1:3" x14ac:dyDescent="0.35">
      <c r="A1096" s="1">
        <v>42500</v>
      </c>
      <c r="B1096">
        <v>37.386059000000003</v>
      </c>
      <c r="C1096">
        <f t="shared" si="19"/>
        <v>3.1545400704585465E-3</v>
      </c>
    </row>
    <row r="1097" spans="1:3" x14ac:dyDescent="0.35">
      <c r="A1097" s="1">
        <v>42501</v>
      </c>
      <c r="B1097">
        <v>37.297744999999999</v>
      </c>
      <c r="C1097">
        <f t="shared" si="19"/>
        <v>-2.365011861574476E-3</v>
      </c>
    </row>
    <row r="1098" spans="1:3" x14ac:dyDescent="0.35">
      <c r="A1098" s="1">
        <v>42502</v>
      </c>
      <c r="B1098">
        <v>37.287934</v>
      </c>
      <c r="C1098">
        <f t="shared" si="19"/>
        <v>-2.630799957344594E-4</v>
      </c>
    </row>
    <row r="1099" spans="1:3" x14ac:dyDescent="0.35">
      <c r="A1099" s="1">
        <v>42503</v>
      </c>
      <c r="B1099">
        <v>36.895428000000003</v>
      </c>
      <c r="C1099">
        <f t="shared" si="19"/>
        <v>-1.0582148131521044E-2</v>
      </c>
    </row>
    <row r="1100" spans="1:3" x14ac:dyDescent="0.35">
      <c r="A1100" s="1">
        <v>42506</v>
      </c>
      <c r="B1100">
        <v>37.533250000000002</v>
      </c>
      <c r="C1100">
        <f t="shared" si="19"/>
        <v>1.7139565855431992E-2</v>
      </c>
    </row>
    <row r="1101" spans="1:3" x14ac:dyDescent="0.35">
      <c r="A1101" s="1">
        <v>42507</v>
      </c>
      <c r="B1101">
        <v>37.003368000000002</v>
      </c>
      <c r="C1101">
        <f t="shared" si="19"/>
        <v>-1.4218271257804678E-2</v>
      </c>
    </row>
    <row r="1102" spans="1:3" x14ac:dyDescent="0.35">
      <c r="A1102" s="1">
        <v>42508</v>
      </c>
      <c r="B1102">
        <v>37.042619000000002</v>
      </c>
      <c r="C1102">
        <f t="shared" si="19"/>
        <v>1.0601790932017391E-3</v>
      </c>
    </row>
    <row r="1103" spans="1:3" x14ac:dyDescent="0.35">
      <c r="A1103" s="1">
        <v>42509</v>
      </c>
      <c r="B1103">
        <v>36.542177000000002</v>
      </c>
      <c r="C1103">
        <f t="shared" si="19"/>
        <v>-1.3601986902553752E-2</v>
      </c>
    </row>
    <row r="1104" spans="1:3" x14ac:dyDescent="0.35">
      <c r="A1104" s="1">
        <v>42510</v>
      </c>
      <c r="B1104">
        <v>36.895428000000003</v>
      </c>
      <c r="C1104">
        <f t="shared" si="19"/>
        <v>9.6205132117247703E-3</v>
      </c>
    </row>
    <row r="1105" spans="1:3" x14ac:dyDescent="0.35">
      <c r="A1105" s="1">
        <v>42513</v>
      </c>
      <c r="B1105">
        <v>36.669739</v>
      </c>
      <c r="C1105">
        <f t="shared" si="19"/>
        <v>-6.1357764077805887E-3</v>
      </c>
    </row>
    <row r="1106" spans="1:3" x14ac:dyDescent="0.35">
      <c r="A1106" s="1">
        <v>42514</v>
      </c>
      <c r="B1106">
        <v>37.268309000000002</v>
      </c>
      <c r="C1106">
        <f t="shared" si="19"/>
        <v>1.6191476326152095E-2</v>
      </c>
    </row>
    <row r="1107" spans="1:3" x14ac:dyDescent="0.35">
      <c r="A1107" s="1">
        <v>42515</v>
      </c>
      <c r="B1107">
        <v>37.955191999999997</v>
      </c>
      <c r="C1107">
        <f t="shared" si="19"/>
        <v>1.8262965228701838E-2</v>
      </c>
    </row>
    <row r="1108" spans="1:3" x14ac:dyDescent="0.35">
      <c r="A1108" s="1">
        <v>42516</v>
      </c>
      <c r="B1108">
        <v>38.161256000000002</v>
      </c>
      <c r="C1108">
        <f t="shared" si="19"/>
        <v>5.4144540065629004E-3</v>
      </c>
    </row>
    <row r="1109" spans="1:3" x14ac:dyDescent="0.35">
      <c r="A1109" s="1">
        <v>42517</v>
      </c>
      <c r="B1109">
        <v>38.563574000000003</v>
      </c>
      <c r="C1109">
        <f t="shared" si="19"/>
        <v>1.0487392084635651E-2</v>
      </c>
    </row>
    <row r="1110" spans="1:3" x14ac:dyDescent="0.35">
      <c r="A1110" s="1">
        <v>42521</v>
      </c>
      <c r="B1110">
        <v>38.887391999999998</v>
      </c>
      <c r="C1110">
        <f t="shared" si="19"/>
        <v>8.3619328086667125E-3</v>
      </c>
    </row>
    <row r="1111" spans="1:3" x14ac:dyDescent="0.35">
      <c r="A1111" s="1">
        <v>42522</v>
      </c>
      <c r="B1111">
        <v>38.759827000000001</v>
      </c>
      <c r="C1111">
        <f t="shared" si="19"/>
        <v>-3.2857613295428894E-3</v>
      </c>
    </row>
    <row r="1112" spans="1:3" x14ac:dyDescent="0.35">
      <c r="A1112" s="1">
        <v>42523</v>
      </c>
      <c r="B1112">
        <v>38.789262999999998</v>
      </c>
      <c r="C1112">
        <f t="shared" si="19"/>
        <v>7.591578808650789E-4</v>
      </c>
    </row>
    <row r="1113" spans="1:3" x14ac:dyDescent="0.35">
      <c r="A1113" s="1">
        <v>42524</v>
      </c>
      <c r="B1113">
        <v>38.445822999999997</v>
      </c>
      <c r="C1113">
        <f t="shared" si="19"/>
        <v>-8.8934260690654524E-3</v>
      </c>
    </row>
    <row r="1114" spans="1:3" x14ac:dyDescent="0.35">
      <c r="A1114" s="1">
        <v>42527</v>
      </c>
      <c r="B1114">
        <v>38.436008999999999</v>
      </c>
      <c r="C1114">
        <f t="shared" si="19"/>
        <v>-2.553008896381009E-4</v>
      </c>
    </row>
    <row r="1115" spans="1:3" x14ac:dyDescent="0.35">
      <c r="A1115" s="1">
        <v>42528</v>
      </c>
      <c r="B1115">
        <v>38.200507999999999</v>
      </c>
      <c r="C1115">
        <f t="shared" si="19"/>
        <v>-6.1459406170476776E-3</v>
      </c>
    </row>
    <row r="1116" spans="1:3" x14ac:dyDescent="0.35">
      <c r="A1116" s="1">
        <v>42529</v>
      </c>
      <c r="B1116">
        <v>38.180881999999997</v>
      </c>
      <c r="C1116">
        <f t="shared" si="19"/>
        <v>-5.138948225979317E-4</v>
      </c>
    </row>
    <row r="1117" spans="1:3" x14ac:dyDescent="0.35">
      <c r="A1117" s="1">
        <v>42530</v>
      </c>
      <c r="B1117">
        <v>38.141630999999997</v>
      </c>
      <c r="C1117">
        <f t="shared" si="19"/>
        <v>-1.028556370003063E-3</v>
      </c>
    </row>
    <row r="1118" spans="1:3" x14ac:dyDescent="0.35">
      <c r="A1118" s="1">
        <v>42531</v>
      </c>
      <c r="B1118">
        <v>37.680439999999997</v>
      </c>
      <c r="C1118">
        <f t="shared" si="19"/>
        <v>-1.2165235838463323E-2</v>
      </c>
    </row>
    <row r="1119" spans="1:3" x14ac:dyDescent="0.35">
      <c r="A1119" s="1">
        <v>42534</v>
      </c>
      <c r="B1119">
        <v>37.150557999999997</v>
      </c>
      <c r="C1119">
        <f t="shared" si="19"/>
        <v>-1.4162335682969695E-2</v>
      </c>
    </row>
    <row r="1120" spans="1:3" x14ac:dyDescent="0.35">
      <c r="A1120" s="1">
        <v>42535</v>
      </c>
      <c r="B1120">
        <v>36.954304999999998</v>
      </c>
      <c r="C1120">
        <f t="shared" si="19"/>
        <v>-5.2966418361335352E-3</v>
      </c>
    </row>
    <row r="1121" spans="1:3" x14ac:dyDescent="0.35">
      <c r="A1121" s="1">
        <v>42536</v>
      </c>
      <c r="B1121">
        <v>36.728616000000002</v>
      </c>
      <c r="C1121">
        <f t="shared" si="19"/>
        <v>-6.1259706518745098E-3</v>
      </c>
    </row>
    <row r="1122" spans="1:3" x14ac:dyDescent="0.35">
      <c r="A1122" s="1">
        <v>42537</v>
      </c>
      <c r="B1122">
        <v>36.797303999999997</v>
      </c>
      <c r="C1122">
        <f t="shared" si="19"/>
        <v>1.8684028702278066E-3</v>
      </c>
    </row>
    <row r="1123" spans="1:3" x14ac:dyDescent="0.35">
      <c r="A1123" s="1">
        <v>42538</v>
      </c>
      <c r="B1123">
        <v>36.689363999999998</v>
      </c>
      <c r="C1123">
        <f t="shared" si="19"/>
        <v>-2.937677828212202E-3</v>
      </c>
    </row>
    <row r="1124" spans="1:3" x14ac:dyDescent="0.35">
      <c r="A1124" s="1">
        <v>42541</v>
      </c>
      <c r="B1124">
        <v>37.042619000000002</v>
      </c>
      <c r="C1124">
        <f t="shared" si="19"/>
        <v>9.5822108283457001E-3</v>
      </c>
    </row>
    <row r="1125" spans="1:3" x14ac:dyDescent="0.35">
      <c r="A1125" s="1">
        <v>42542</v>
      </c>
      <c r="B1125">
        <v>37.022993</v>
      </c>
      <c r="C1125">
        <f t="shared" si="19"/>
        <v>-5.2996255426467835E-4</v>
      </c>
    </row>
    <row r="1126" spans="1:3" x14ac:dyDescent="0.35">
      <c r="A1126" s="1">
        <v>42543</v>
      </c>
      <c r="B1126">
        <v>38.014069999999997</v>
      </c>
      <c r="C1126">
        <f t="shared" si="19"/>
        <v>2.6417202286312998E-2</v>
      </c>
    </row>
    <row r="1127" spans="1:3" x14ac:dyDescent="0.35">
      <c r="A1127" s="1">
        <v>42544</v>
      </c>
      <c r="B1127">
        <v>38.887391999999998</v>
      </c>
      <c r="C1127">
        <f t="shared" si="19"/>
        <v>2.2713730624061495E-2</v>
      </c>
    </row>
    <row r="1128" spans="1:3" x14ac:dyDescent="0.35">
      <c r="A1128" s="1">
        <v>42545</v>
      </c>
      <c r="B1128">
        <v>37.199621</v>
      </c>
      <c r="C1128">
        <f t="shared" si="19"/>
        <v>-4.4371511922696422E-2</v>
      </c>
    </row>
    <row r="1129" spans="1:3" x14ac:dyDescent="0.35">
      <c r="A1129" s="1">
        <v>42548</v>
      </c>
      <c r="B1129">
        <v>36.257610999999997</v>
      </c>
      <c r="C1129">
        <f t="shared" si="19"/>
        <v>-2.5649255172011279E-2</v>
      </c>
    </row>
    <row r="1130" spans="1:3" x14ac:dyDescent="0.35">
      <c r="A1130" s="1">
        <v>42549</v>
      </c>
      <c r="B1130">
        <v>36.856180999999999</v>
      </c>
      <c r="C1130">
        <f t="shared" si="19"/>
        <v>1.6374020743402468E-2</v>
      </c>
    </row>
    <row r="1131" spans="1:3" x14ac:dyDescent="0.35">
      <c r="A1131" s="1">
        <v>42550</v>
      </c>
      <c r="B1131">
        <v>37.847253000000002</v>
      </c>
      <c r="C1131">
        <f t="shared" si="19"/>
        <v>2.6535062665418344E-2</v>
      </c>
    </row>
    <row r="1132" spans="1:3" x14ac:dyDescent="0.35">
      <c r="A1132" s="1">
        <v>42551</v>
      </c>
      <c r="B1132">
        <v>38.573388000000001</v>
      </c>
      <c r="C1132">
        <f t="shared" si="19"/>
        <v>1.9004207360817378E-2</v>
      </c>
    </row>
    <row r="1133" spans="1:3" x14ac:dyDescent="0.35">
      <c r="A1133" s="1">
        <v>42552</v>
      </c>
      <c r="B1133">
        <v>38.799078000000002</v>
      </c>
      <c r="C1133">
        <f t="shared" si="19"/>
        <v>5.8338748075028833E-3</v>
      </c>
    </row>
    <row r="1134" spans="1:3" x14ac:dyDescent="0.35">
      <c r="A1134" s="1">
        <v>42556</v>
      </c>
      <c r="B1134">
        <v>38.700949999999999</v>
      </c>
      <c r="C1134">
        <f t="shared" si="19"/>
        <v>-2.532335922226763E-3</v>
      </c>
    </row>
    <row r="1135" spans="1:3" x14ac:dyDescent="0.35">
      <c r="A1135" s="1">
        <v>42557</v>
      </c>
      <c r="B1135">
        <v>40.064906000000001</v>
      </c>
      <c r="C1135">
        <f t="shared" si="19"/>
        <v>3.4636641501774902E-2</v>
      </c>
    </row>
    <row r="1136" spans="1:3" x14ac:dyDescent="0.35">
      <c r="A1136" s="1">
        <v>42558</v>
      </c>
      <c r="B1136">
        <v>40.584972999999998</v>
      </c>
      <c r="C1136">
        <f t="shared" si="19"/>
        <v>1.2897085902661408E-2</v>
      </c>
    </row>
    <row r="1137" spans="1:3" x14ac:dyDescent="0.35">
      <c r="A1137" s="1">
        <v>42559</v>
      </c>
      <c r="B1137">
        <v>41.105041</v>
      </c>
      <c r="C1137">
        <f t="shared" si="19"/>
        <v>1.2732891106668013E-2</v>
      </c>
    </row>
    <row r="1138" spans="1:3" x14ac:dyDescent="0.35">
      <c r="A1138" s="1">
        <v>42562</v>
      </c>
      <c r="B1138">
        <v>41.330730000000003</v>
      </c>
      <c r="C1138">
        <f t="shared" si="19"/>
        <v>5.4755250332267731E-3</v>
      </c>
    </row>
    <row r="1139" spans="1:3" x14ac:dyDescent="0.35">
      <c r="A1139" s="1">
        <v>42563</v>
      </c>
      <c r="B1139">
        <v>41.674174000000001</v>
      </c>
      <c r="C1139">
        <f t="shared" si="19"/>
        <v>8.2753173220530933E-3</v>
      </c>
    </row>
    <row r="1140" spans="1:3" x14ac:dyDescent="0.35">
      <c r="A1140" s="1">
        <v>42564</v>
      </c>
      <c r="B1140">
        <v>41.437221000000001</v>
      </c>
      <c r="C1140">
        <f t="shared" si="19"/>
        <v>-5.7020735127052699E-3</v>
      </c>
    </row>
    <row r="1141" spans="1:3" x14ac:dyDescent="0.35">
      <c r="A1141" s="1">
        <v>42565</v>
      </c>
      <c r="B1141">
        <v>41.743284000000003</v>
      </c>
      <c r="C1141">
        <f t="shared" si="19"/>
        <v>7.3590411899517013E-3</v>
      </c>
    </row>
    <row r="1142" spans="1:3" x14ac:dyDescent="0.35">
      <c r="A1142" s="1">
        <v>42566</v>
      </c>
      <c r="B1142">
        <v>41.565567999999999</v>
      </c>
      <c r="C1142">
        <f t="shared" si="19"/>
        <v>-4.2664438485724909E-3</v>
      </c>
    </row>
    <row r="1143" spans="1:3" x14ac:dyDescent="0.35">
      <c r="A1143" s="1">
        <v>42569</v>
      </c>
      <c r="B1143">
        <v>41.555697000000002</v>
      </c>
      <c r="C1143">
        <f t="shared" si="19"/>
        <v>-2.3750841728402609E-4</v>
      </c>
    </row>
    <row r="1144" spans="1:3" x14ac:dyDescent="0.35">
      <c r="A1144" s="1">
        <v>42570</v>
      </c>
      <c r="B1144">
        <v>41.269378000000003</v>
      </c>
      <c r="C1144">
        <f t="shared" si="19"/>
        <v>-6.913851645415049E-3</v>
      </c>
    </row>
    <row r="1145" spans="1:3" x14ac:dyDescent="0.35">
      <c r="A1145" s="1">
        <v>42571</v>
      </c>
      <c r="B1145">
        <v>42.10859</v>
      </c>
      <c r="C1145">
        <f t="shared" si="19"/>
        <v>2.013098570974331E-2</v>
      </c>
    </row>
    <row r="1146" spans="1:3" x14ac:dyDescent="0.35">
      <c r="A1146" s="1">
        <v>42572</v>
      </c>
      <c r="B1146">
        <v>42.493637999999997</v>
      </c>
      <c r="C1146">
        <f t="shared" si="19"/>
        <v>9.1026127272776699E-3</v>
      </c>
    </row>
    <row r="1147" spans="1:3" x14ac:dyDescent="0.35">
      <c r="A1147" s="1">
        <v>42573</v>
      </c>
      <c r="B1147">
        <v>42.621985000000002</v>
      </c>
      <c r="C1147">
        <f t="shared" si="19"/>
        <v>3.0158293567032072E-3</v>
      </c>
    </row>
    <row r="1148" spans="1:3" x14ac:dyDescent="0.35">
      <c r="A1148" s="1">
        <v>42576</v>
      </c>
      <c r="B1148">
        <v>42.858939999999997</v>
      </c>
      <c r="C1148">
        <f t="shared" si="19"/>
        <v>5.5440580908986473E-3</v>
      </c>
    </row>
    <row r="1149" spans="1:3" x14ac:dyDescent="0.35">
      <c r="A1149" s="1">
        <v>42577</v>
      </c>
      <c r="B1149">
        <v>43.046526999999998</v>
      </c>
      <c r="C1149">
        <f t="shared" si="19"/>
        <v>4.3672959290957675E-3</v>
      </c>
    </row>
    <row r="1150" spans="1:3" x14ac:dyDescent="0.35">
      <c r="A1150" s="1">
        <v>42578</v>
      </c>
      <c r="B1150">
        <v>43.115637999999997</v>
      </c>
      <c r="C1150">
        <f t="shared" si="19"/>
        <v>1.604207944898518E-3</v>
      </c>
    </row>
    <row r="1151" spans="1:3" x14ac:dyDescent="0.35">
      <c r="A1151" s="1">
        <v>42579</v>
      </c>
      <c r="B1151">
        <v>43.885739000000001</v>
      </c>
      <c r="C1151">
        <f t="shared" si="19"/>
        <v>1.7703653440049105E-2</v>
      </c>
    </row>
    <row r="1152" spans="1:3" x14ac:dyDescent="0.35">
      <c r="A1152" s="1">
        <v>42580</v>
      </c>
      <c r="B1152">
        <v>44.181930000000001</v>
      </c>
      <c r="C1152">
        <f t="shared" si="19"/>
        <v>6.7264665940312274E-3</v>
      </c>
    </row>
    <row r="1153" spans="1:3" x14ac:dyDescent="0.35">
      <c r="A1153" s="1">
        <v>42583</v>
      </c>
      <c r="B1153">
        <v>44.715076000000003</v>
      </c>
      <c r="C1153">
        <f t="shared" si="19"/>
        <v>1.1994833486942112E-2</v>
      </c>
    </row>
    <row r="1154" spans="1:3" x14ac:dyDescent="0.35">
      <c r="A1154" s="1">
        <v>42584</v>
      </c>
      <c r="B1154">
        <v>44.497867999999997</v>
      </c>
      <c r="C1154">
        <f t="shared" si="19"/>
        <v>-4.8694375379514715E-3</v>
      </c>
    </row>
    <row r="1155" spans="1:3" x14ac:dyDescent="0.35">
      <c r="A1155" s="1">
        <v>42585</v>
      </c>
      <c r="B1155">
        <v>44.379392000000003</v>
      </c>
      <c r="C1155">
        <f t="shared" si="19"/>
        <v>-2.6660603663088097E-3</v>
      </c>
    </row>
    <row r="1156" spans="1:3" x14ac:dyDescent="0.35">
      <c r="A1156" s="1">
        <v>42586</v>
      </c>
      <c r="B1156">
        <v>44.241169999999997</v>
      </c>
      <c r="C1156">
        <f t="shared" ref="C1156:C1219" si="20">LN(B1156/B1155)</f>
        <v>-3.1194140268160859E-3</v>
      </c>
    </row>
    <row r="1157" spans="1:3" x14ac:dyDescent="0.35">
      <c r="A1157" s="1">
        <v>42587</v>
      </c>
      <c r="B1157">
        <v>44.685454</v>
      </c>
      <c r="C1157">
        <f t="shared" si="20"/>
        <v>9.9922312717104483E-3</v>
      </c>
    </row>
    <row r="1158" spans="1:3" x14ac:dyDescent="0.35">
      <c r="A1158" s="1">
        <v>42590</v>
      </c>
      <c r="B1158">
        <v>44.448503000000002</v>
      </c>
      <c r="C1158">
        <f t="shared" si="20"/>
        <v>-5.316751688120745E-3</v>
      </c>
    </row>
    <row r="1159" spans="1:3" x14ac:dyDescent="0.35">
      <c r="A1159" s="1">
        <v>42591</v>
      </c>
      <c r="B1159">
        <v>44.507742999999998</v>
      </c>
      <c r="C1159">
        <f t="shared" si="20"/>
        <v>1.3318909333766707E-3</v>
      </c>
    </row>
    <row r="1160" spans="1:3" x14ac:dyDescent="0.35">
      <c r="A1160" s="1">
        <v>42592</v>
      </c>
      <c r="B1160">
        <v>44.241169999999997</v>
      </c>
      <c r="C1160">
        <f t="shared" si="20"/>
        <v>-6.0073705169663887E-3</v>
      </c>
    </row>
    <row r="1161" spans="1:3" x14ac:dyDescent="0.35">
      <c r="A1161" s="1">
        <v>42593</v>
      </c>
      <c r="B1161">
        <v>44.478121000000002</v>
      </c>
      <c r="C1161">
        <f t="shared" si="20"/>
        <v>5.3416018260167451E-3</v>
      </c>
    </row>
    <row r="1162" spans="1:3" x14ac:dyDescent="0.35">
      <c r="A1162" s="1">
        <v>42594</v>
      </c>
      <c r="B1162">
        <v>44.468249999999998</v>
      </c>
      <c r="C1162">
        <f t="shared" si="20"/>
        <v>-2.2195396910637096E-4</v>
      </c>
    </row>
    <row r="1163" spans="1:3" x14ac:dyDescent="0.35">
      <c r="A1163" s="1">
        <v>42597</v>
      </c>
      <c r="B1163">
        <v>44.576853999999997</v>
      </c>
      <c r="C1163">
        <f t="shared" si="20"/>
        <v>2.4393043294403775E-3</v>
      </c>
    </row>
    <row r="1164" spans="1:3" x14ac:dyDescent="0.35">
      <c r="A1164" s="1">
        <v>42598</v>
      </c>
      <c r="B1164">
        <v>44.349769999999999</v>
      </c>
      <c r="C1164">
        <f t="shared" si="20"/>
        <v>-5.1072329834868412E-3</v>
      </c>
    </row>
    <row r="1165" spans="1:3" x14ac:dyDescent="0.35">
      <c r="A1165" s="1">
        <v>42599</v>
      </c>
      <c r="B1165">
        <v>44.112819000000002</v>
      </c>
      <c r="C1165">
        <f t="shared" si="20"/>
        <v>-5.3571022362638382E-3</v>
      </c>
    </row>
    <row r="1166" spans="1:3" x14ac:dyDescent="0.35">
      <c r="A1166" s="1">
        <v>42600</v>
      </c>
      <c r="B1166">
        <v>43.796880999999999</v>
      </c>
      <c r="C1166">
        <f t="shared" si="20"/>
        <v>-7.1878156844015061E-3</v>
      </c>
    </row>
    <row r="1167" spans="1:3" x14ac:dyDescent="0.35">
      <c r="A1167" s="1">
        <v>42601</v>
      </c>
      <c r="B1167">
        <v>43.678406000000003</v>
      </c>
      <c r="C1167">
        <f t="shared" si="20"/>
        <v>-2.7087667043994576E-3</v>
      </c>
    </row>
    <row r="1168" spans="1:3" x14ac:dyDescent="0.35">
      <c r="A1168" s="1">
        <v>42604</v>
      </c>
      <c r="B1168">
        <v>43.609290999999999</v>
      </c>
      <c r="C1168">
        <f t="shared" si="20"/>
        <v>-1.5836141133172465E-3</v>
      </c>
    </row>
    <row r="1169" spans="1:3" x14ac:dyDescent="0.35">
      <c r="A1169" s="1">
        <v>42605</v>
      </c>
      <c r="B1169">
        <v>43.342722000000002</v>
      </c>
      <c r="C1169">
        <f t="shared" si="20"/>
        <v>-6.1314241252530899E-3</v>
      </c>
    </row>
    <row r="1170" spans="1:3" x14ac:dyDescent="0.35">
      <c r="A1170" s="1">
        <v>42606</v>
      </c>
      <c r="B1170">
        <v>42.621985000000002</v>
      </c>
      <c r="C1170">
        <f t="shared" si="20"/>
        <v>-1.6768599894068169E-2</v>
      </c>
    </row>
    <row r="1171" spans="1:3" x14ac:dyDescent="0.35">
      <c r="A1171" s="1">
        <v>42607</v>
      </c>
      <c r="B1171">
        <v>42.296176000000003</v>
      </c>
      <c r="C1171">
        <f t="shared" si="20"/>
        <v>-7.6735198896624654E-3</v>
      </c>
    </row>
    <row r="1172" spans="1:3" x14ac:dyDescent="0.35">
      <c r="A1172" s="1">
        <v>42608</v>
      </c>
      <c r="B1172">
        <v>42.434398999999999</v>
      </c>
      <c r="C1172">
        <f t="shared" si="20"/>
        <v>3.2626504095835326E-3</v>
      </c>
    </row>
    <row r="1173" spans="1:3" x14ac:dyDescent="0.35">
      <c r="A1173" s="1">
        <v>42611</v>
      </c>
      <c r="B1173">
        <v>42.700972</v>
      </c>
      <c r="C1173">
        <f t="shared" si="20"/>
        <v>6.262352957471593E-3</v>
      </c>
    </row>
    <row r="1174" spans="1:3" x14ac:dyDescent="0.35">
      <c r="A1174" s="1">
        <v>42612</v>
      </c>
      <c r="B1174">
        <v>42.286304999999999</v>
      </c>
      <c r="C1174">
        <f t="shared" si="20"/>
        <v>-9.7584086757694956E-3</v>
      </c>
    </row>
    <row r="1175" spans="1:3" x14ac:dyDescent="0.35">
      <c r="A1175" s="1">
        <v>42613</v>
      </c>
      <c r="B1175">
        <v>41.486586000000003</v>
      </c>
      <c r="C1175">
        <f t="shared" si="20"/>
        <v>-1.9093128694503077E-2</v>
      </c>
    </row>
    <row r="1176" spans="1:3" x14ac:dyDescent="0.35">
      <c r="A1176" s="1">
        <v>42614</v>
      </c>
      <c r="B1176">
        <v>41.763030000000001</v>
      </c>
      <c r="C1176">
        <f t="shared" si="20"/>
        <v>6.6413523422170278E-3</v>
      </c>
    </row>
    <row r="1177" spans="1:3" x14ac:dyDescent="0.35">
      <c r="A1177" s="1">
        <v>42615</v>
      </c>
      <c r="B1177">
        <v>41.555697000000002</v>
      </c>
      <c r="C1177">
        <f t="shared" si="20"/>
        <v>-4.9768745976462615E-3</v>
      </c>
    </row>
    <row r="1178" spans="1:3" x14ac:dyDescent="0.35">
      <c r="A1178" s="1">
        <v>42619</v>
      </c>
      <c r="B1178">
        <v>41.624808000000002</v>
      </c>
      <c r="C1178">
        <f t="shared" si="20"/>
        <v>1.6617118615217042E-3</v>
      </c>
    </row>
    <row r="1179" spans="1:3" x14ac:dyDescent="0.35">
      <c r="A1179" s="1">
        <v>42620</v>
      </c>
      <c r="B1179">
        <v>41.368110000000001</v>
      </c>
      <c r="C1179">
        <f t="shared" si="20"/>
        <v>-6.1860415268290472E-3</v>
      </c>
    </row>
    <row r="1180" spans="1:3" x14ac:dyDescent="0.35">
      <c r="A1180" s="1">
        <v>42621</v>
      </c>
      <c r="B1180">
        <v>41.318742</v>
      </c>
      <c r="C1180">
        <f t="shared" si="20"/>
        <v>-1.1940956674951625E-3</v>
      </c>
    </row>
    <row r="1181" spans="1:3" x14ac:dyDescent="0.35">
      <c r="A1181" s="1">
        <v>42622</v>
      </c>
      <c r="B1181">
        <v>40.489404999999998</v>
      </c>
      <c r="C1181">
        <f t="shared" si="20"/>
        <v>-2.0275863533352128E-2</v>
      </c>
    </row>
    <row r="1182" spans="1:3" x14ac:dyDescent="0.35">
      <c r="A1182" s="1">
        <v>42625</v>
      </c>
      <c r="B1182">
        <v>40.894199999999998</v>
      </c>
      <c r="C1182">
        <f t="shared" si="20"/>
        <v>9.9479087522334354E-3</v>
      </c>
    </row>
    <row r="1183" spans="1:3" x14ac:dyDescent="0.35">
      <c r="A1183" s="1">
        <v>42626</v>
      </c>
      <c r="B1183">
        <v>40.124102999999998</v>
      </c>
      <c r="C1183">
        <f t="shared" si="20"/>
        <v>-1.9011017641801128E-2</v>
      </c>
    </row>
    <row r="1184" spans="1:3" x14ac:dyDescent="0.35">
      <c r="A1184" s="1">
        <v>42627</v>
      </c>
      <c r="B1184">
        <v>40.291947</v>
      </c>
      <c r="C1184">
        <f t="shared" si="20"/>
        <v>4.1743966218588833E-3</v>
      </c>
    </row>
    <row r="1185" spans="1:3" x14ac:dyDescent="0.35">
      <c r="A1185" s="1">
        <v>42628</v>
      </c>
      <c r="B1185">
        <v>40.598008999999998</v>
      </c>
      <c r="C1185">
        <f t="shared" si="20"/>
        <v>7.5674033143766804E-3</v>
      </c>
    </row>
    <row r="1186" spans="1:3" x14ac:dyDescent="0.35">
      <c r="A1186" s="1">
        <v>42629</v>
      </c>
      <c r="B1186">
        <v>41.338489000000003</v>
      </c>
      <c r="C1186">
        <f t="shared" si="20"/>
        <v>1.8074977032923795E-2</v>
      </c>
    </row>
    <row r="1187" spans="1:3" x14ac:dyDescent="0.35">
      <c r="A1187" s="1">
        <v>42632</v>
      </c>
      <c r="B1187">
        <v>41.150902000000002</v>
      </c>
      <c r="C1187">
        <f t="shared" si="20"/>
        <v>-4.548156340839782E-3</v>
      </c>
    </row>
    <row r="1188" spans="1:3" x14ac:dyDescent="0.35">
      <c r="A1188" s="1">
        <v>42633</v>
      </c>
      <c r="B1188">
        <v>41.052173000000003</v>
      </c>
      <c r="C1188">
        <f t="shared" si="20"/>
        <v>-2.402076746446824E-3</v>
      </c>
    </row>
    <row r="1189" spans="1:3" x14ac:dyDescent="0.35">
      <c r="A1189" s="1">
        <v>42634</v>
      </c>
      <c r="B1189">
        <v>41.387853</v>
      </c>
      <c r="C1189">
        <f t="shared" si="20"/>
        <v>8.143662040279229E-3</v>
      </c>
    </row>
    <row r="1190" spans="1:3" x14ac:dyDescent="0.35">
      <c r="A1190" s="1">
        <v>42635</v>
      </c>
      <c r="B1190">
        <v>41.684047999999997</v>
      </c>
      <c r="C1190">
        <f t="shared" si="20"/>
        <v>7.1310816682201858E-3</v>
      </c>
    </row>
    <row r="1191" spans="1:3" x14ac:dyDescent="0.35">
      <c r="A1191" s="1">
        <v>42636</v>
      </c>
      <c r="B1191">
        <v>41.654426000000001</v>
      </c>
      <c r="C1191">
        <f t="shared" si="20"/>
        <v>-7.1088417691610856E-4</v>
      </c>
    </row>
    <row r="1192" spans="1:3" x14ac:dyDescent="0.35">
      <c r="A1192" s="1">
        <v>42639</v>
      </c>
      <c r="B1192">
        <v>41.150902000000002</v>
      </c>
      <c r="C1192">
        <f t="shared" si="20"/>
        <v>-1.216178278513636E-2</v>
      </c>
    </row>
    <row r="1193" spans="1:3" x14ac:dyDescent="0.35">
      <c r="A1193" s="1">
        <v>42640</v>
      </c>
      <c r="B1193">
        <v>41.792651999999997</v>
      </c>
      <c r="C1193">
        <f t="shared" si="20"/>
        <v>1.5474687915813107E-2</v>
      </c>
    </row>
    <row r="1194" spans="1:3" x14ac:dyDescent="0.35">
      <c r="A1194" s="1">
        <v>42641</v>
      </c>
      <c r="B1194">
        <v>41.753158999999997</v>
      </c>
      <c r="C1194">
        <f t="shared" si="20"/>
        <v>-9.4542149914950135E-4</v>
      </c>
    </row>
    <row r="1195" spans="1:3" x14ac:dyDescent="0.35">
      <c r="A1195" s="1">
        <v>42642</v>
      </c>
      <c r="B1195">
        <v>40.913947</v>
      </c>
      <c r="C1195">
        <f t="shared" si="20"/>
        <v>-2.0304105739472059E-2</v>
      </c>
    </row>
    <row r="1196" spans="1:3" x14ac:dyDescent="0.35">
      <c r="A1196" s="1">
        <v>42643</v>
      </c>
      <c r="B1196">
        <v>41.753158999999997</v>
      </c>
      <c r="C1196">
        <f t="shared" si="20"/>
        <v>2.0304105739472052E-2</v>
      </c>
    </row>
    <row r="1197" spans="1:3" x14ac:dyDescent="0.35">
      <c r="A1197" s="1">
        <v>42646</v>
      </c>
      <c r="B1197">
        <v>42.009856999999997</v>
      </c>
      <c r="C1197">
        <f t="shared" si="20"/>
        <v>6.1291681189606581E-3</v>
      </c>
    </row>
    <row r="1198" spans="1:3" x14ac:dyDescent="0.35">
      <c r="A1198" s="1">
        <v>42647</v>
      </c>
      <c r="B1198">
        <v>41.565567999999999</v>
      </c>
      <c r="C1198">
        <f t="shared" si="20"/>
        <v>-1.0632148990937593E-2</v>
      </c>
    </row>
    <row r="1199" spans="1:3" x14ac:dyDescent="0.35">
      <c r="A1199" s="1">
        <v>42648</v>
      </c>
      <c r="B1199">
        <v>42.197446999999997</v>
      </c>
      <c r="C1199">
        <f t="shared" si="20"/>
        <v>1.5087589348459354E-2</v>
      </c>
    </row>
    <row r="1200" spans="1:3" x14ac:dyDescent="0.35">
      <c r="A1200" s="1">
        <v>42649</v>
      </c>
      <c r="B1200">
        <v>42.424526999999998</v>
      </c>
      <c r="C1200">
        <f t="shared" si="20"/>
        <v>5.36694038993611E-3</v>
      </c>
    </row>
    <row r="1201" spans="1:3" x14ac:dyDescent="0.35">
      <c r="A1201" s="1">
        <v>42650</v>
      </c>
      <c r="B1201">
        <v>42.424526999999998</v>
      </c>
      <c r="C1201">
        <f t="shared" si="20"/>
        <v>0</v>
      </c>
    </row>
    <row r="1202" spans="1:3" x14ac:dyDescent="0.35">
      <c r="A1202" s="1">
        <v>42653</v>
      </c>
      <c r="B1202">
        <v>42.947797999999999</v>
      </c>
      <c r="C1202">
        <f t="shared" si="20"/>
        <v>1.2258716227107653E-2</v>
      </c>
    </row>
    <row r="1203" spans="1:3" x14ac:dyDescent="0.35">
      <c r="A1203" s="1">
        <v>42654</v>
      </c>
      <c r="B1203">
        <v>40.637501999999998</v>
      </c>
      <c r="C1203">
        <f t="shared" si="20"/>
        <v>-5.5294043352974331E-2</v>
      </c>
    </row>
    <row r="1204" spans="1:3" x14ac:dyDescent="0.35">
      <c r="A1204" s="1">
        <v>42655</v>
      </c>
      <c r="B1204">
        <v>40.716990000000003</v>
      </c>
      <c r="C1204">
        <f t="shared" si="20"/>
        <v>1.9541152145399303E-3</v>
      </c>
    </row>
    <row r="1205" spans="1:3" x14ac:dyDescent="0.35">
      <c r="A1205" s="1">
        <v>42656</v>
      </c>
      <c r="B1205">
        <v>40.716990000000003</v>
      </c>
      <c r="C1205">
        <f t="shared" si="20"/>
        <v>0</v>
      </c>
    </row>
    <row r="1206" spans="1:3" x14ac:dyDescent="0.35">
      <c r="A1206" s="1">
        <v>42657</v>
      </c>
      <c r="B1206">
        <v>40.528210999999999</v>
      </c>
      <c r="C1206">
        <f t="shared" si="20"/>
        <v>-4.6471505372799012E-3</v>
      </c>
    </row>
    <row r="1207" spans="1:3" x14ac:dyDescent="0.35">
      <c r="A1207" s="1">
        <v>42660</v>
      </c>
      <c r="B1207">
        <v>40.329493999999997</v>
      </c>
      <c r="C1207">
        <f t="shared" si="20"/>
        <v>-4.9152372077853066E-3</v>
      </c>
    </row>
    <row r="1208" spans="1:3" x14ac:dyDescent="0.35">
      <c r="A1208" s="1">
        <v>42661</v>
      </c>
      <c r="B1208">
        <v>40.905769999999997</v>
      </c>
      <c r="C1208">
        <f t="shared" si="20"/>
        <v>1.4188066577999755E-2</v>
      </c>
    </row>
    <row r="1209" spans="1:3" x14ac:dyDescent="0.35">
      <c r="A1209" s="1">
        <v>42662</v>
      </c>
      <c r="B1209">
        <v>39.753214999999997</v>
      </c>
      <c r="C1209">
        <f t="shared" si="20"/>
        <v>-2.8580410560288969E-2</v>
      </c>
    </row>
    <row r="1210" spans="1:3" x14ac:dyDescent="0.35">
      <c r="A1210" s="1">
        <v>42663</v>
      </c>
      <c r="B1210">
        <v>40.478532999999999</v>
      </c>
      <c r="C1210">
        <f t="shared" si="20"/>
        <v>1.8081065871110049E-2</v>
      </c>
    </row>
    <row r="1211" spans="1:3" x14ac:dyDescent="0.35">
      <c r="A1211" s="1">
        <v>42664</v>
      </c>
      <c r="B1211">
        <v>40.240071</v>
      </c>
      <c r="C1211">
        <f t="shared" si="20"/>
        <v>-5.9084940004979379E-3</v>
      </c>
    </row>
    <row r="1212" spans="1:3" x14ac:dyDescent="0.35">
      <c r="A1212" s="1">
        <v>42667</v>
      </c>
      <c r="B1212">
        <v>40.150649000000001</v>
      </c>
      <c r="C1212">
        <f t="shared" si="20"/>
        <v>-2.2246855577559613E-3</v>
      </c>
    </row>
    <row r="1213" spans="1:3" x14ac:dyDescent="0.35">
      <c r="A1213" s="1">
        <v>42668</v>
      </c>
      <c r="B1213">
        <v>39.93206</v>
      </c>
      <c r="C1213">
        <f t="shared" si="20"/>
        <v>-5.4590946182977614E-3</v>
      </c>
    </row>
    <row r="1214" spans="1:3" x14ac:dyDescent="0.35">
      <c r="A1214" s="1">
        <v>42669</v>
      </c>
      <c r="B1214">
        <v>39.703536</v>
      </c>
      <c r="C1214">
        <f t="shared" si="20"/>
        <v>-5.7392582904917493E-3</v>
      </c>
    </row>
    <row r="1215" spans="1:3" x14ac:dyDescent="0.35">
      <c r="A1215" s="1">
        <v>42670</v>
      </c>
      <c r="B1215">
        <v>40.031419999999997</v>
      </c>
      <c r="C1215">
        <f t="shared" si="20"/>
        <v>8.2243940333693068E-3</v>
      </c>
    </row>
    <row r="1216" spans="1:3" x14ac:dyDescent="0.35">
      <c r="A1216" s="1">
        <v>42671</v>
      </c>
      <c r="B1216">
        <v>39.286234</v>
      </c>
      <c r="C1216">
        <f t="shared" si="20"/>
        <v>-1.879046815560648E-2</v>
      </c>
    </row>
    <row r="1217" spans="1:3" x14ac:dyDescent="0.35">
      <c r="A1217" s="1">
        <v>42674</v>
      </c>
      <c r="B1217">
        <v>38.988160000000001</v>
      </c>
      <c r="C1217">
        <f t="shared" si="20"/>
        <v>-7.6161673213019703E-3</v>
      </c>
    </row>
    <row r="1218" spans="1:3" x14ac:dyDescent="0.35">
      <c r="A1218" s="1">
        <v>42675</v>
      </c>
      <c r="B1218">
        <v>38.799377</v>
      </c>
      <c r="C1218">
        <f t="shared" si="20"/>
        <v>-4.8538204940748028E-3</v>
      </c>
    </row>
    <row r="1219" spans="1:3" x14ac:dyDescent="0.35">
      <c r="A1219" s="1">
        <v>42676</v>
      </c>
      <c r="B1219">
        <v>38.451625</v>
      </c>
      <c r="C1219">
        <f t="shared" si="20"/>
        <v>-9.003232061871801E-3</v>
      </c>
    </row>
    <row r="1220" spans="1:3" x14ac:dyDescent="0.35">
      <c r="A1220" s="1">
        <v>42677</v>
      </c>
      <c r="B1220">
        <v>38.133679000000001</v>
      </c>
      <c r="C1220">
        <f t="shared" ref="C1220:C1259" si="21">LN(B1220/B1219)</f>
        <v>-8.3031028155962344E-3</v>
      </c>
    </row>
    <row r="1221" spans="1:3" x14ac:dyDescent="0.35">
      <c r="A1221" s="1">
        <v>42678</v>
      </c>
      <c r="B1221">
        <v>38.839120999999999</v>
      </c>
      <c r="C1221">
        <f t="shared" si="21"/>
        <v>1.8330156937283622E-2</v>
      </c>
    </row>
    <row r="1222" spans="1:3" x14ac:dyDescent="0.35">
      <c r="A1222" s="1">
        <v>42681</v>
      </c>
      <c r="B1222">
        <v>39.604179999999999</v>
      </c>
      <c r="C1222">
        <f t="shared" si="21"/>
        <v>1.9506656386292478E-2</v>
      </c>
    </row>
    <row r="1223" spans="1:3" x14ac:dyDescent="0.35">
      <c r="A1223" s="1">
        <v>42682</v>
      </c>
      <c r="B1223">
        <v>39.574373000000001</v>
      </c>
      <c r="C1223">
        <f t="shared" si="21"/>
        <v>-7.5290593926482879E-4</v>
      </c>
    </row>
    <row r="1224" spans="1:3" x14ac:dyDescent="0.35">
      <c r="A1224" s="1">
        <v>42683</v>
      </c>
      <c r="B1224">
        <v>39.812831000000003</v>
      </c>
      <c r="C1224">
        <f t="shared" si="21"/>
        <v>6.0074849634339043E-3</v>
      </c>
    </row>
    <row r="1225" spans="1:3" x14ac:dyDescent="0.35">
      <c r="A1225" s="1">
        <v>42684</v>
      </c>
      <c r="B1225">
        <v>40.349366000000003</v>
      </c>
      <c r="C1225">
        <f t="shared" si="21"/>
        <v>1.3386434807461744E-2</v>
      </c>
    </row>
    <row r="1226" spans="1:3" x14ac:dyDescent="0.35">
      <c r="A1226" s="1">
        <v>42685</v>
      </c>
      <c r="B1226">
        <v>39.882381000000002</v>
      </c>
      <c r="C1226">
        <f t="shared" si="21"/>
        <v>-1.1641034653270503E-2</v>
      </c>
    </row>
    <row r="1227" spans="1:3" x14ac:dyDescent="0.35">
      <c r="A1227" s="1">
        <v>42688</v>
      </c>
      <c r="B1227">
        <v>38.948416000000002</v>
      </c>
      <c r="C1227">
        <f t="shared" si="21"/>
        <v>-2.3696543456408578E-2</v>
      </c>
    </row>
    <row r="1228" spans="1:3" x14ac:dyDescent="0.35">
      <c r="A1228" s="1">
        <v>42689</v>
      </c>
      <c r="B1228">
        <v>39.554501000000002</v>
      </c>
      <c r="C1228">
        <f t="shared" si="21"/>
        <v>1.5441389080717929E-2</v>
      </c>
    </row>
    <row r="1229" spans="1:3" x14ac:dyDescent="0.35">
      <c r="A1229" s="1">
        <v>42690</v>
      </c>
      <c r="B1229">
        <v>39.693601999999998</v>
      </c>
      <c r="C1229">
        <f t="shared" si="21"/>
        <v>3.5105229674469271E-3</v>
      </c>
    </row>
    <row r="1230" spans="1:3" x14ac:dyDescent="0.35">
      <c r="A1230" s="1">
        <v>42691</v>
      </c>
      <c r="B1230">
        <v>40.130777000000002</v>
      </c>
      <c r="C1230">
        <f t="shared" si="21"/>
        <v>1.095353014913357E-2</v>
      </c>
    </row>
    <row r="1231" spans="1:3" x14ac:dyDescent="0.35">
      <c r="A1231" s="1">
        <v>42692</v>
      </c>
      <c r="B1231">
        <v>39.584307000000003</v>
      </c>
      <c r="C1231">
        <f t="shared" si="21"/>
        <v>-1.3710794325790178E-2</v>
      </c>
    </row>
    <row r="1232" spans="1:3" x14ac:dyDescent="0.35">
      <c r="A1232" s="1">
        <v>42695</v>
      </c>
      <c r="B1232">
        <v>39.504818999999998</v>
      </c>
      <c r="C1232">
        <f t="shared" si="21"/>
        <v>-2.0100873731732443E-3</v>
      </c>
    </row>
    <row r="1233" spans="1:3" x14ac:dyDescent="0.35">
      <c r="A1233" s="1">
        <v>42696</v>
      </c>
      <c r="B1233">
        <v>37.855473000000003</v>
      </c>
      <c r="C1233">
        <f t="shared" si="21"/>
        <v>-4.264709794158434E-2</v>
      </c>
    </row>
    <row r="1234" spans="1:3" x14ac:dyDescent="0.35">
      <c r="A1234" s="1">
        <v>42697</v>
      </c>
      <c r="B1234">
        <v>38.729826000000003</v>
      </c>
      <c r="C1234">
        <f t="shared" si="21"/>
        <v>2.2834434351108702E-2</v>
      </c>
    </row>
    <row r="1235" spans="1:3" x14ac:dyDescent="0.35">
      <c r="A1235" s="1">
        <v>42699</v>
      </c>
      <c r="B1235">
        <v>38.908670999999998</v>
      </c>
      <c r="C1235">
        <f t="shared" si="21"/>
        <v>4.6071297939110824E-3</v>
      </c>
    </row>
    <row r="1236" spans="1:3" x14ac:dyDescent="0.35">
      <c r="A1236" s="1">
        <v>42702</v>
      </c>
      <c r="B1236">
        <v>38.491368999999999</v>
      </c>
      <c r="C1236">
        <f t="shared" si="21"/>
        <v>-1.0783096326060084E-2</v>
      </c>
    </row>
    <row r="1237" spans="1:3" x14ac:dyDescent="0.35">
      <c r="A1237" s="1">
        <v>42703</v>
      </c>
      <c r="B1237">
        <v>38.481431000000001</v>
      </c>
      <c r="C1237">
        <f t="shared" si="21"/>
        <v>-2.58221087324829E-4</v>
      </c>
    </row>
    <row r="1238" spans="1:3" x14ac:dyDescent="0.35">
      <c r="A1238" s="1">
        <v>42704</v>
      </c>
      <c r="B1238">
        <v>37.825667000000003</v>
      </c>
      <c r="C1238">
        <f t="shared" si="21"/>
        <v>-1.7187919896733576E-2</v>
      </c>
    </row>
    <row r="1239" spans="1:3" x14ac:dyDescent="0.35">
      <c r="A1239" s="1">
        <v>42705</v>
      </c>
      <c r="B1239">
        <v>37.358682000000002</v>
      </c>
      <c r="C1239">
        <f t="shared" si="21"/>
        <v>-1.242255899324375E-2</v>
      </c>
    </row>
    <row r="1240" spans="1:3" x14ac:dyDescent="0.35">
      <c r="A1240" s="1">
        <v>42706</v>
      </c>
      <c r="B1240">
        <v>37.656759999999998</v>
      </c>
      <c r="C1240">
        <f t="shared" si="21"/>
        <v>7.9471522360258038E-3</v>
      </c>
    </row>
    <row r="1241" spans="1:3" x14ac:dyDescent="0.35">
      <c r="A1241" s="1">
        <v>42709</v>
      </c>
      <c r="B1241">
        <v>38.183357000000001</v>
      </c>
      <c r="C1241">
        <f t="shared" si="21"/>
        <v>1.38872534460965E-2</v>
      </c>
    </row>
    <row r="1242" spans="1:3" x14ac:dyDescent="0.35">
      <c r="A1242" s="1">
        <v>42710</v>
      </c>
      <c r="B1242">
        <v>38.173419000000003</v>
      </c>
      <c r="C1242">
        <f t="shared" si="21"/>
        <v>-2.603043390966248E-4</v>
      </c>
    </row>
    <row r="1243" spans="1:3" x14ac:dyDescent="0.35">
      <c r="A1243" s="1">
        <v>42711</v>
      </c>
      <c r="B1243">
        <v>38.233035000000001</v>
      </c>
      <c r="C1243">
        <f t="shared" si="21"/>
        <v>1.5604967637374658E-3</v>
      </c>
    </row>
    <row r="1244" spans="1:3" x14ac:dyDescent="0.35">
      <c r="A1244" s="1">
        <v>42712</v>
      </c>
      <c r="B1244">
        <v>38.431752000000003</v>
      </c>
      <c r="C1244">
        <f t="shared" si="21"/>
        <v>5.1840604483650559E-3</v>
      </c>
    </row>
    <row r="1245" spans="1:3" x14ac:dyDescent="0.35">
      <c r="A1245" s="1">
        <v>42713</v>
      </c>
      <c r="B1245">
        <v>38.948416000000002</v>
      </c>
      <c r="C1245">
        <f t="shared" si="21"/>
        <v>1.335411104646397E-2</v>
      </c>
    </row>
    <row r="1246" spans="1:3" x14ac:dyDescent="0.35">
      <c r="A1246" s="1">
        <v>42716</v>
      </c>
      <c r="B1246">
        <v>38.948416000000002</v>
      </c>
      <c r="C1246">
        <f t="shared" si="21"/>
        <v>0</v>
      </c>
    </row>
    <row r="1247" spans="1:3" x14ac:dyDescent="0.35">
      <c r="A1247" s="1">
        <v>42717</v>
      </c>
      <c r="B1247">
        <v>39.186872999999999</v>
      </c>
      <c r="C1247">
        <f t="shared" si="21"/>
        <v>6.103714297791568E-3</v>
      </c>
    </row>
    <row r="1248" spans="1:3" x14ac:dyDescent="0.35">
      <c r="A1248" s="1">
        <v>42718</v>
      </c>
      <c r="B1248">
        <v>38.570853</v>
      </c>
      <c r="C1248">
        <f t="shared" si="21"/>
        <v>-1.5844930655636327E-2</v>
      </c>
    </row>
    <row r="1249" spans="1:3" x14ac:dyDescent="0.35">
      <c r="A1249" s="1">
        <v>42719</v>
      </c>
      <c r="B1249">
        <v>38.680148000000003</v>
      </c>
      <c r="C1249">
        <f t="shared" si="21"/>
        <v>2.8296092350763879E-3</v>
      </c>
    </row>
    <row r="1250" spans="1:3" x14ac:dyDescent="0.35">
      <c r="A1250" s="1">
        <v>42720</v>
      </c>
      <c r="B1250">
        <v>37.855473000000003</v>
      </c>
      <c r="C1250">
        <f t="shared" si="21"/>
        <v>-2.1550930320480964E-2</v>
      </c>
    </row>
    <row r="1251" spans="1:3" x14ac:dyDescent="0.35">
      <c r="A1251" s="1">
        <v>42723</v>
      </c>
      <c r="B1251">
        <v>38.093933999999997</v>
      </c>
      <c r="C1251">
        <f t="shared" si="21"/>
        <v>6.2794903344618102E-3</v>
      </c>
    </row>
    <row r="1252" spans="1:3" x14ac:dyDescent="0.35">
      <c r="A1252" s="1">
        <v>42724</v>
      </c>
      <c r="B1252">
        <v>37.944896</v>
      </c>
      <c r="C1252">
        <f t="shared" si="21"/>
        <v>-3.9200548155044618E-3</v>
      </c>
    </row>
    <row r="1253" spans="1:3" x14ac:dyDescent="0.35">
      <c r="A1253" s="1">
        <v>42725</v>
      </c>
      <c r="B1253">
        <v>37.994577999999997</v>
      </c>
      <c r="C1253">
        <f t="shared" si="21"/>
        <v>1.3084632924446693E-3</v>
      </c>
    </row>
    <row r="1254" spans="1:3" x14ac:dyDescent="0.35">
      <c r="A1254" s="1">
        <v>42726</v>
      </c>
      <c r="B1254">
        <v>38.044255999999997</v>
      </c>
      <c r="C1254">
        <f t="shared" si="21"/>
        <v>1.3066483125731018E-3</v>
      </c>
    </row>
    <row r="1255" spans="1:3" x14ac:dyDescent="0.35">
      <c r="A1255" s="1">
        <v>42727</v>
      </c>
      <c r="B1255">
        <v>38.173419000000003</v>
      </c>
      <c r="C1255">
        <f t="shared" si="21"/>
        <v>3.3893220607081015E-3</v>
      </c>
    </row>
    <row r="1256" spans="1:3" x14ac:dyDescent="0.35">
      <c r="A1256" s="1">
        <v>42731</v>
      </c>
      <c r="B1256">
        <v>38.352263999999998</v>
      </c>
      <c r="C1256">
        <f t="shared" si="21"/>
        <v>4.6741255640621732E-3</v>
      </c>
    </row>
    <row r="1257" spans="1:3" x14ac:dyDescent="0.35">
      <c r="A1257" s="1">
        <v>42732</v>
      </c>
      <c r="B1257">
        <v>37.974705999999998</v>
      </c>
      <c r="C1257">
        <f t="shared" si="21"/>
        <v>-9.8932547564585822E-3</v>
      </c>
    </row>
    <row r="1258" spans="1:3" x14ac:dyDescent="0.35">
      <c r="A1258" s="1">
        <v>42733</v>
      </c>
      <c r="B1258">
        <v>38.064127999999997</v>
      </c>
      <c r="C1258">
        <f t="shared" si="21"/>
        <v>2.3520097960251095E-3</v>
      </c>
    </row>
    <row r="1259" spans="1:3" x14ac:dyDescent="0.35">
      <c r="A1259" s="1">
        <v>42734</v>
      </c>
      <c r="B1259">
        <v>38.163485000000001</v>
      </c>
      <c r="C1259">
        <f t="shared" si="21"/>
        <v>2.6068520935191657E-3</v>
      </c>
    </row>
  </sheetData>
  <sortState ref="A2:B1259">
    <sortCondition ref="A2:A1259"/>
  </sortState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I1360"/>
  <sheetViews>
    <sheetView topLeftCell="A1213" workbookViewId="0">
      <selection activeCell="B1" sqref="B1:C1259"/>
    </sheetView>
  </sheetViews>
  <sheetFormatPr defaultRowHeight="14.5" x14ac:dyDescent="0.35"/>
  <cols>
    <col min="1" max="1" width="12" customWidth="1"/>
    <col min="3" max="3" width="10.81640625" customWidth="1"/>
  </cols>
  <sheetData>
    <row r="1" spans="1:9" x14ac:dyDescent="0.35">
      <c r="A1" s="18" t="s">
        <v>0</v>
      </c>
      <c r="B1" s="18" t="s">
        <v>4</v>
      </c>
      <c r="C1" s="18" t="s">
        <v>23</v>
      </c>
      <c r="D1" s="18" t="s">
        <v>35</v>
      </c>
      <c r="E1" s="18" t="s">
        <v>32</v>
      </c>
      <c r="F1" s="18" t="s">
        <v>27</v>
      </c>
      <c r="G1" s="18" t="s">
        <v>35</v>
      </c>
      <c r="H1" s="18" t="s">
        <v>32</v>
      </c>
      <c r="I1" s="18" t="s">
        <v>27</v>
      </c>
    </row>
    <row r="2" spans="1:9" x14ac:dyDescent="0.35">
      <c r="A2" s="1">
        <v>40911</v>
      </c>
      <c r="B2">
        <v>24.069265999999999</v>
      </c>
    </row>
    <row r="3" spans="1:9" x14ac:dyDescent="0.35">
      <c r="A3" s="1">
        <v>40912</v>
      </c>
      <c r="B3">
        <v>23.975908</v>
      </c>
      <c r="C3" s="3">
        <f>LN(B2)-LN(B3)</f>
        <v>3.8862641021624178E-3</v>
      </c>
    </row>
    <row r="4" spans="1:9" x14ac:dyDescent="0.35">
      <c r="A4" s="1">
        <v>40913</v>
      </c>
      <c r="B4">
        <v>23.920743000000002</v>
      </c>
      <c r="C4" s="3">
        <f t="shared" ref="C4:C67" si="0">LN(B3)-LN(B4)</f>
        <v>2.3035023635653573E-3</v>
      </c>
    </row>
    <row r="5" spans="1:9" x14ac:dyDescent="0.35">
      <c r="A5" s="1">
        <v>40914</v>
      </c>
      <c r="B5">
        <v>23.704322999999999</v>
      </c>
      <c r="C5" s="3">
        <f t="shared" si="0"/>
        <v>9.0885539023353168E-3</v>
      </c>
    </row>
    <row r="6" spans="1:9" x14ac:dyDescent="0.35">
      <c r="A6" s="1">
        <v>40917</v>
      </c>
      <c r="B6">
        <v>23.700078999999999</v>
      </c>
      <c r="C6" s="3">
        <f t="shared" si="0"/>
        <v>1.7905510173221728E-4</v>
      </c>
    </row>
    <row r="7" spans="1:9" x14ac:dyDescent="0.35">
      <c r="A7" s="1">
        <v>40918</v>
      </c>
      <c r="B7">
        <v>23.810410999999998</v>
      </c>
      <c r="C7" s="3">
        <f t="shared" si="0"/>
        <v>-4.644540535694297E-3</v>
      </c>
    </row>
    <row r="8" spans="1:9" x14ac:dyDescent="0.35">
      <c r="A8" s="1">
        <v>40919</v>
      </c>
      <c r="B8">
        <v>23.720523</v>
      </c>
      <c r="C8" s="3">
        <f t="shared" si="0"/>
        <v>3.7822992142277911E-3</v>
      </c>
    </row>
    <row r="9" spans="1:9" x14ac:dyDescent="0.35">
      <c r="A9" s="1">
        <v>40920</v>
      </c>
      <c r="B9">
        <v>23.609241000000001</v>
      </c>
      <c r="C9" s="3">
        <f t="shared" si="0"/>
        <v>4.7024196048184308E-3</v>
      </c>
    </row>
    <row r="10" spans="1:9" x14ac:dyDescent="0.35">
      <c r="A10" s="1">
        <v>40921</v>
      </c>
      <c r="B10">
        <v>23.724803999999999</v>
      </c>
      <c r="C10" s="3">
        <f t="shared" si="0"/>
        <v>-4.8828799486417829E-3</v>
      </c>
    </row>
    <row r="11" spans="1:9" x14ac:dyDescent="0.35">
      <c r="A11" s="1">
        <v>40925</v>
      </c>
      <c r="B11">
        <v>23.844647999999999</v>
      </c>
      <c r="C11" s="3">
        <f t="shared" si="0"/>
        <v>-5.0387065024617428E-3</v>
      </c>
    </row>
    <row r="12" spans="1:9" x14ac:dyDescent="0.35">
      <c r="A12" s="1">
        <v>40926</v>
      </c>
      <c r="B12">
        <v>23.694842000000001</v>
      </c>
      <c r="C12" s="3">
        <f t="shared" si="0"/>
        <v>6.3024023127282724E-3</v>
      </c>
    </row>
    <row r="13" spans="1:9" x14ac:dyDescent="0.35">
      <c r="A13" s="1">
        <v>40927</v>
      </c>
      <c r="B13">
        <v>23.724803999999999</v>
      </c>
      <c r="C13" s="3">
        <f t="shared" si="0"/>
        <v>-1.2636958102665297E-3</v>
      </c>
    </row>
    <row r="14" spans="1:9" x14ac:dyDescent="0.35">
      <c r="A14" s="1">
        <v>40928</v>
      </c>
      <c r="B14">
        <v>23.866049</v>
      </c>
      <c r="C14" s="3">
        <f t="shared" si="0"/>
        <v>-5.9358219411786983E-3</v>
      </c>
    </row>
    <row r="15" spans="1:9" x14ac:dyDescent="0.35">
      <c r="A15" s="1">
        <v>40931</v>
      </c>
      <c r="B15">
        <v>23.848927</v>
      </c>
      <c r="C15" s="3">
        <f t="shared" si="0"/>
        <v>7.1767827086022251E-4</v>
      </c>
    </row>
    <row r="16" spans="1:9" x14ac:dyDescent="0.35">
      <c r="A16" s="1">
        <v>40932</v>
      </c>
      <c r="B16">
        <v>23.960211000000001</v>
      </c>
      <c r="C16" s="3">
        <f t="shared" si="0"/>
        <v>-4.6553527479078483E-3</v>
      </c>
    </row>
    <row r="17" spans="1:3" x14ac:dyDescent="0.35">
      <c r="A17" s="1">
        <v>40933</v>
      </c>
      <c r="B17">
        <v>23.639199999999999</v>
      </c>
      <c r="C17" s="3">
        <f t="shared" si="0"/>
        <v>1.3488228534646485E-2</v>
      </c>
    </row>
    <row r="18" spans="1:3" x14ac:dyDescent="0.35">
      <c r="A18" s="1">
        <v>40934</v>
      </c>
      <c r="B18">
        <v>23.485116000000001</v>
      </c>
      <c r="C18" s="3">
        <f t="shared" si="0"/>
        <v>6.5394922280010981E-3</v>
      </c>
    </row>
    <row r="19" spans="1:3" x14ac:dyDescent="0.35">
      <c r="A19" s="1">
        <v>40935</v>
      </c>
      <c r="B19">
        <v>23.549318</v>
      </c>
      <c r="C19" s="3">
        <f t="shared" si="0"/>
        <v>-2.7300015930582511E-3</v>
      </c>
    </row>
    <row r="20" spans="1:3" x14ac:dyDescent="0.35">
      <c r="A20" s="1">
        <v>40938</v>
      </c>
      <c r="B20">
        <v>23.313911000000001</v>
      </c>
      <c r="C20" s="3">
        <f t="shared" si="0"/>
        <v>1.0046639341179109E-2</v>
      </c>
    </row>
    <row r="21" spans="1:3" x14ac:dyDescent="0.35">
      <c r="A21" s="1">
        <v>40939</v>
      </c>
      <c r="B21">
        <v>23.176946999999998</v>
      </c>
      <c r="C21" s="3">
        <f t="shared" si="0"/>
        <v>5.8921001735985357E-3</v>
      </c>
    </row>
    <row r="22" spans="1:3" x14ac:dyDescent="0.35">
      <c r="A22" s="1">
        <v>40940</v>
      </c>
      <c r="B22">
        <v>23.224028000000001</v>
      </c>
      <c r="C22" s="3">
        <f t="shared" si="0"/>
        <v>-2.0293115029175191E-3</v>
      </c>
    </row>
    <row r="23" spans="1:3" x14ac:dyDescent="0.35">
      <c r="A23" s="1">
        <v>40941</v>
      </c>
      <c r="B23">
        <v>23.305351000000002</v>
      </c>
      <c r="C23" s="3">
        <f t="shared" si="0"/>
        <v>-3.4955584860330013E-3</v>
      </c>
    </row>
    <row r="24" spans="1:3" x14ac:dyDescent="0.35">
      <c r="A24" s="1">
        <v>40942</v>
      </c>
      <c r="B24">
        <v>23.540758</v>
      </c>
      <c r="C24" s="3">
        <f t="shared" si="0"/>
        <v>-1.0050310966512654E-2</v>
      </c>
    </row>
    <row r="25" spans="1:3" x14ac:dyDescent="0.35">
      <c r="A25" s="1">
        <v>40945</v>
      </c>
      <c r="B25">
        <v>23.707682999999999</v>
      </c>
      <c r="C25" s="3">
        <f t="shared" si="0"/>
        <v>-7.0658709987192481E-3</v>
      </c>
    </row>
    <row r="26" spans="1:3" x14ac:dyDescent="0.35">
      <c r="A26" s="1">
        <v>40946</v>
      </c>
      <c r="B26">
        <v>23.844647999999999</v>
      </c>
      <c r="C26" s="3">
        <f t="shared" si="0"/>
        <v>-5.7606168144199721E-3</v>
      </c>
    </row>
    <row r="27" spans="1:3" x14ac:dyDescent="0.35">
      <c r="A27" s="1">
        <v>40947</v>
      </c>
      <c r="B27">
        <v>23.784725000000002</v>
      </c>
      <c r="C27" s="3">
        <f t="shared" si="0"/>
        <v>2.5162217279754984E-3</v>
      </c>
    </row>
    <row r="28" spans="1:3" x14ac:dyDescent="0.35">
      <c r="A28" s="1">
        <v>40948</v>
      </c>
      <c r="B28">
        <v>23.652041000000001</v>
      </c>
      <c r="C28" s="3">
        <f t="shared" si="0"/>
        <v>5.5941564829300461E-3</v>
      </c>
    </row>
    <row r="29" spans="1:3" x14ac:dyDescent="0.35">
      <c r="A29" s="1">
        <v>40949</v>
      </c>
      <c r="B29">
        <v>23.587838999999999</v>
      </c>
      <c r="C29" s="3">
        <f t="shared" si="0"/>
        <v>2.7181288152395844E-3</v>
      </c>
    </row>
    <row r="30" spans="1:3" x14ac:dyDescent="0.35">
      <c r="A30" s="1">
        <v>40952</v>
      </c>
      <c r="B30">
        <v>23.609241000000001</v>
      </c>
      <c r="C30" s="3">
        <f t="shared" si="0"/>
        <v>-9.0692057504160317E-4</v>
      </c>
    </row>
    <row r="31" spans="1:3" x14ac:dyDescent="0.35">
      <c r="A31" s="1">
        <v>40953</v>
      </c>
      <c r="B31">
        <v>23.574998000000001</v>
      </c>
      <c r="C31" s="3">
        <f t="shared" si="0"/>
        <v>1.451459501624619E-3</v>
      </c>
    </row>
    <row r="32" spans="1:3" x14ac:dyDescent="0.35">
      <c r="A32" s="1">
        <v>40954</v>
      </c>
      <c r="B32">
        <v>23.737645000000001</v>
      </c>
      <c r="C32" s="3">
        <f t="shared" si="0"/>
        <v>-6.8754409140070472E-3</v>
      </c>
    </row>
    <row r="33" spans="1:3" x14ac:dyDescent="0.35">
      <c r="A33" s="1">
        <v>40955</v>
      </c>
      <c r="B33">
        <v>23.904568999999999</v>
      </c>
      <c r="C33" s="3">
        <f t="shared" si="0"/>
        <v>-7.0074276167364502E-3</v>
      </c>
    </row>
    <row r="34" spans="1:3" x14ac:dyDescent="0.35">
      <c r="A34" s="1">
        <v>40956</v>
      </c>
      <c r="B34">
        <v>24.122857</v>
      </c>
      <c r="C34" s="3">
        <f t="shared" si="0"/>
        <v>-9.0902020493444091E-3</v>
      </c>
    </row>
    <row r="35" spans="1:3" x14ac:dyDescent="0.35">
      <c r="A35" s="1">
        <v>40960</v>
      </c>
      <c r="B35">
        <v>24.037254000000001</v>
      </c>
      <c r="C35" s="3">
        <f t="shared" si="0"/>
        <v>3.5549374108048148E-3</v>
      </c>
    </row>
    <row r="36" spans="1:3" x14ac:dyDescent="0.35">
      <c r="A36" s="1">
        <v>40961</v>
      </c>
      <c r="B36">
        <v>24.067215000000001</v>
      </c>
      <c r="C36" s="3">
        <f t="shared" si="0"/>
        <v>-1.2456640514688644E-3</v>
      </c>
    </row>
    <row r="37" spans="1:3" x14ac:dyDescent="0.35">
      <c r="A37" s="1">
        <v>40962</v>
      </c>
      <c r="B37">
        <v>24.092896</v>
      </c>
      <c r="C37" s="3">
        <f t="shared" si="0"/>
        <v>-1.0664843539962554E-3</v>
      </c>
    </row>
    <row r="38" spans="1:3" x14ac:dyDescent="0.35">
      <c r="A38" s="1">
        <v>40963</v>
      </c>
      <c r="B38">
        <v>24.268381000000002</v>
      </c>
      <c r="C38" s="3">
        <f t="shared" si="0"/>
        <v>-7.2572843850080559E-3</v>
      </c>
    </row>
    <row r="39" spans="1:3" x14ac:dyDescent="0.35">
      <c r="A39" s="1">
        <v>40966</v>
      </c>
      <c r="B39">
        <v>24.225579</v>
      </c>
      <c r="C39" s="3">
        <f t="shared" si="0"/>
        <v>1.7652512236434603E-3</v>
      </c>
    </row>
    <row r="40" spans="1:3" x14ac:dyDescent="0.35">
      <c r="A40" s="1">
        <v>40967</v>
      </c>
      <c r="B40">
        <v>24.413906000000001</v>
      </c>
      <c r="C40" s="3">
        <f t="shared" si="0"/>
        <v>-7.7438295703395887E-3</v>
      </c>
    </row>
    <row r="41" spans="1:3" x14ac:dyDescent="0.35">
      <c r="A41" s="1">
        <v>40968</v>
      </c>
      <c r="B41">
        <v>24.229859999999999</v>
      </c>
      <c r="C41" s="3">
        <f t="shared" si="0"/>
        <v>7.5671311398024521E-3</v>
      </c>
    </row>
    <row r="42" spans="1:3" x14ac:dyDescent="0.35">
      <c r="A42" s="1">
        <v>40969</v>
      </c>
      <c r="B42">
        <v>24.533750000000001</v>
      </c>
      <c r="C42" s="3">
        <f t="shared" si="0"/>
        <v>-1.2463963767614938E-2</v>
      </c>
    </row>
    <row r="43" spans="1:3" x14ac:dyDescent="0.35">
      <c r="A43" s="1">
        <v>40970</v>
      </c>
      <c r="B43">
        <v>24.563711000000001</v>
      </c>
      <c r="C43" s="3">
        <f t="shared" si="0"/>
        <v>-1.2204705949674377E-3</v>
      </c>
    </row>
    <row r="44" spans="1:3" x14ac:dyDescent="0.35">
      <c r="A44" s="1">
        <v>40973</v>
      </c>
      <c r="B44">
        <v>24.516628999999998</v>
      </c>
      <c r="C44" s="3">
        <f t="shared" si="0"/>
        <v>1.9185692047791747E-3</v>
      </c>
    </row>
    <row r="45" spans="1:3" x14ac:dyDescent="0.35">
      <c r="A45" s="1">
        <v>40974</v>
      </c>
      <c r="B45">
        <v>24.118576000000001</v>
      </c>
      <c r="C45" s="3">
        <f t="shared" si="0"/>
        <v>1.636929003479537E-2</v>
      </c>
    </row>
    <row r="46" spans="1:3" x14ac:dyDescent="0.35">
      <c r="A46" s="1">
        <v>40975</v>
      </c>
      <c r="B46">
        <v>24.080054000000001</v>
      </c>
      <c r="C46" s="3">
        <f t="shared" si="0"/>
        <v>1.5984690105219634E-3</v>
      </c>
    </row>
    <row r="47" spans="1:3" x14ac:dyDescent="0.35">
      <c r="A47" s="1">
        <v>40976</v>
      </c>
      <c r="B47">
        <v>24.606511999999999</v>
      </c>
      <c r="C47" s="3">
        <f t="shared" si="0"/>
        <v>-2.1627260391496872E-2</v>
      </c>
    </row>
    <row r="48" spans="1:3" x14ac:dyDescent="0.35">
      <c r="A48" s="1">
        <v>40977</v>
      </c>
      <c r="B48">
        <v>24.803398999999999</v>
      </c>
      <c r="C48" s="3">
        <f t="shared" si="0"/>
        <v>-7.96957687665234E-3</v>
      </c>
    </row>
    <row r="49" spans="1:3" x14ac:dyDescent="0.35">
      <c r="A49" s="1">
        <v>40980</v>
      </c>
      <c r="B49">
        <v>24.923241000000001</v>
      </c>
      <c r="C49" s="3">
        <f t="shared" si="0"/>
        <v>-4.820041411284226E-3</v>
      </c>
    </row>
    <row r="50" spans="1:3" x14ac:dyDescent="0.35">
      <c r="A50" s="1">
        <v>40981</v>
      </c>
      <c r="B50">
        <v>25.222852</v>
      </c>
      <c r="C50" s="3">
        <f t="shared" si="0"/>
        <v>-1.1949667353998272E-2</v>
      </c>
    </row>
    <row r="51" spans="1:3" x14ac:dyDescent="0.35">
      <c r="A51" s="1">
        <v>40982</v>
      </c>
      <c r="B51">
        <v>25.248532999999998</v>
      </c>
      <c r="C51" s="3">
        <f t="shared" si="0"/>
        <v>-1.0176460272006693E-3</v>
      </c>
    </row>
    <row r="52" spans="1:3" x14ac:dyDescent="0.35">
      <c r="A52" s="1">
        <v>40983</v>
      </c>
      <c r="B52">
        <v>25.299893999999998</v>
      </c>
      <c r="C52" s="3">
        <f t="shared" si="0"/>
        <v>-2.0321509777225799E-3</v>
      </c>
    </row>
    <row r="53" spans="1:3" x14ac:dyDescent="0.35">
      <c r="A53" s="1">
        <v>40984</v>
      </c>
      <c r="B53">
        <v>25.432579</v>
      </c>
      <c r="C53" s="3">
        <f t="shared" si="0"/>
        <v>-5.2307839412373269E-3</v>
      </c>
    </row>
    <row r="54" spans="1:3" x14ac:dyDescent="0.35">
      <c r="A54" s="1">
        <v>40987</v>
      </c>
      <c r="B54">
        <v>25.774989999999999</v>
      </c>
      <c r="C54" s="3">
        <f t="shared" si="0"/>
        <v>-1.337365198749163E-2</v>
      </c>
    </row>
    <row r="55" spans="1:3" x14ac:dyDescent="0.35">
      <c r="A55" s="1">
        <v>40988</v>
      </c>
      <c r="B55">
        <v>25.852032000000001</v>
      </c>
      <c r="C55" s="3">
        <f t="shared" si="0"/>
        <v>-2.9845632850324932E-3</v>
      </c>
    </row>
    <row r="56" spans="1:3" x14ac:dyDescent="0.35">
      <c r="A56" s="1">
        <v>40989</v>
      </c>
      <c r="B56">
        <v>25.847752</v>
      </c>
      <c r="C56" s="3">
        <f t="shared" si="0"/>
        <v>1.6557129174010754E-4</v>
      </c>
    </row>
    <row r="57" spans="1:3" x14ac:dyDescent="0.35">
      <c r="A57" s="1">
        <v>40990</v>
      </c>
      <c r="B57">
        <v>25.727907999999999</v>
      </c>
      <c r="C57" s="3">
        <f t="shared" si="0"/>
        <v>4.6473168038834167E-3</v>
      </c>
    </row>
    <row r="58" spans="1:3" x14ac:dyDescent="0.35">
      <c r="A58" s="1">
        <v>40991</v>
      </c>
      <c r="B58">
        <v>25.852032000000001</v>
      </c>
      <c r="C58" s="3">
        <f t="shared" si="0"/>
        <v>-4.8128880956235243E-3</v>
      </c>
    </row>
    <row r="59" spans="1:3" x14ac:dyDescent="0.35">
      <c r="A59" s="1">
        <v>40994</v>
      </c>
      <c r="B59">
        <v>26.104561</v>
      </c>
      <c r="C59" s="3">
        <f t="shared" si="0"/>
        <v>-9.7208448041929962E-3</v>
      </c>
    </row>
    <row r="60" spans="1:3" x14ac:dyDescent="0.35">
      <c r="A60" s="1">
        <v>40995</v>
      </c>
      <c r="B60">
        <v>26.250084999999999</v>
      </c>
      <c r="C60" s="3">
        <f t="shared" si="0"/>
        <v>-5.5591771082958985E-3</v>
      </c>
    </row>
    <row r="61" spans="1:3" x14ac:dyDescent="0.35">
      <c r="A61" s="1">
        <v>40996</v>
      </c>
      <c r="B61">
        <v>26.160202000000002</v>
      </c>
      <c r="C61" s="3">
        <f t="shared" si="0"/>
        <v>3.4299788559040145E-3</v>
      </c>
    </row>
    <row r="62" spans="1:3" x14ac:dyDescent="0.35">
      <c r="A62" s="1">
        <v>40997</v>
      </c>
      <c r="B62">
        <v>26.100280000000001</v>
      </c>
      <c r="C62" s="3">
        <f t="shared" si="0"/>
        <v>2.2932060312719216E-3</v>
      </c>
    </row>
    <row r="63" spans="1:3" x14ac:dyDescent="0.35">
      <c r="A63" s="1">
        <v>40998</v>
      </c>
      <c r="B63">
        <v>26.232965</v>
      </c>
      <c r="C63" s="3">
        <f t="shared" si="0"/>
        <v>-5.0707837554879731E-3</v>
      </c>
    </row>
    <row r="64" spans="1:3" x14ac:dyDescent="0.35">
      <c r="A64" s="1">
        <v>41001</v>
      </c>
      <c r="B64">
        <v>26.211563000000002</v>
      </c>
      <c r="C64" s="3">
        <f t="shared" si="0"/>
        <v>8.1617671105993495E-4</v>
      </c>
    </row>
    <row r="65" spans="1:3" x14ac:dyDescent="0.35">
      <c r="A65" s="1">
        <v>41002</v>
      </c>
      <c r="B65">
        <v>26.168762999999998</v>
      </c>
      <c r="C65" s="3">
        <f t="shared" si="0"/>
        <v>1.6342017239527884E-3</v>
      </c>
    </row>
    <row r="66" spans="1:3" x14ac:dyDescent="0.35">
      <c r="A66" s="1">
        <v>41003</v>
      </c>
      <c r="B66">
        <v>26.305727000000001</v>
      </c>
      <c r="C66" s="3">
        <f t="shared" si="0"/>
        <v>-5.2202245712451578E-3</v>
      </c>
    </row>
    <row r="67" spans="1:3" x14ac:dyDescent="0.35">
      <c r="A67" s="1">
        <v>41004</v>
      </c>
      <c r="B67">
        <v>26.237244</v>
      </c>
      <c r="C67" s="3">
        <f t="shared" si="0"/>
        <v>2.6067440601771352E-3</v>
      </c>
    </row>
    <row r="68" spans="1:3" x14ac:dyDescent="0.35">
      <c r="A68" s="1">
        <v>41008</v>
      </c>
      <c r="B68">
        <v>26.096</v>
      </c>
      <c r="C68" s="3">
        <f t="shared" ref="C68:C131" si="1">LN(B67)-LN(B68)</f>
        <v>5.3978821933373666E-3</v>
      </c>
    </row>
    <row r="69" spans="1:3" x14ac:dyDescent="0.35">
      <c r="A69" s="1">
        <v>41009</v>
      </c>
      <c r="B69">
        <v>25.740748</v>
      </c>
      <c r="C69" s="3">
        <f t="shared" si="1"/>
        <v>1.3706784303846309E-2</v>
      </c>
    </row>
    <row r="70" spans="1:3" x14ac:dyDescent="0.35">
      <c r="A70" s="1">
        <v>41010</v>
      </c>
      <c r="B70">
        <v>25.753701</v>
      </c>
      <c r="C70" s="3">
        <f t="shared" si="1"/>
        <v>-5.0308336237137041E-4</v>
      </c>
    </row>
    <row r="71" spans="1:3" x14ac:dyDescent="0.35">
      <c r="A71" s="1">
        <v>41011</v>
      </c>
      <c r="B71">
        <v>25.779601</v>
      </c>
      <c r="C71" s="3">
        <f t="shared" si="1"/>
        <v>-1.0051753400448504E-3</v>
      </c>
    </row>
    <row r="72" spans="1:3" x14ac:dyDescent="0.35">
      <c r="A72" s="1">
        <v>41012</v>
      </c>
      <c r="B72">
        <v>25.723483000000002</v>
      </c>
      <c r="C72" s="3">
        <f t="shared" si="1"/>
        <v>2.1792101695696786E-3</v>
      </c>
    </row>
    <row r="73" spans="1:3" x14ac:dyDescent="0.35">
      <c r="A73" s="1">
        <v>41015</v>
      </c>
      <c r="B73">
        <v>25.835719000000001</v>
      </c>
      <c r="C73" s="3">
        <f t="shared" si="1"/>
        <v>-4.3536817067804101E-3</v>
      </c>
    </row>
    <row r="74" spans="1:3" x14ac:dyDescent="0.35">
      <c r="A74" s="1">
        <v>41016</v>
      </c>
      <c r="B74">
        <v>26.086089999999999</v>
      </c>
      <c r="C74" s="3">
        <f t="shared" si="1"/>
        <v>-9.6442302542056879E-3</v>
      </c>
    </row>
    <row r="75" spans="1:3" x14ac:dyDescent="0.35">
      <c r="A75" s="1">
        <v>41017</v>
      </c>
      <c r="B75">
        <v>26.099039000000001</v>
      </c>
      <c r="C75" s="3">
        <f t="shared" si="1"/>
        <v>-4.9627165876175994E-4</v>
      </c>
    </row>
    <row r="76" spans="1:3" x14ac:dyDescent="0.35">
      <c r="A76" s="1">
        <v>41018</v>
      </c>
      <c r="B76">
        <v>25.688949999999998</v>
      </c>
      <c r="C76" s="3">
        <f t="shared" si="1"/>
        <v>1.5837555375499246E-2</v>
      </c>
    </row>
    <row r="77" spans="1:3" x14ac:dyDescent="0.35">
      <c r="A77" s="1">
        <v>41019</v>
      </c>
      <c r="B77">
        <v>25.848669999999998</v>
      </c>
      <c r="C77" s="3">
        <f t="shared" si="1"/>
        <v>-6.1982106019171646E-3</v>
      </c>
    </row>
    <row r="78" spans="1:3" x14ac:dyDescent="0.35">
      <c r="A78" s="1">
        <v>41022</v>
      </c>
      <c r="B78">
        <v>25.844352000000001</v>
      </c>
      <c r="C78" s="3">
        <f t="shared" si="1"/>
        <v>1.6706316802439503E-4</v>
      </c>
    </row>
    <row r="79" spans="1:3" x14ac:dyDescent="0.35">
      <c r="A79" s="1">
        <v>41023</v>
      </c>
      <c r="B79">
        <v>26.215592000000001</v>
      </c>
      <c r="C79" s="3">
        <f t="shared" si="1"/>
        <v>-1.4262262474656229E-2</v>
      </c>
    </row>
    <row r="80" spans="1:3" x14ac:dyDescent="0.35">
      <c r="A80" s="1">
        <v>41024</v>
      </c>
      <c r="B80">
        <v>26.591148</v>
      </c>
      <c r="C80" s="3">
        <f t="shared" si="1"/>
        <v>-1.4224030188108028E-2</v>
      </c>
    </row>
    <row r="81" spans="1:3" x14ac:dyDescent="0.35">
      <c r="A81" s="1">
        <v>41025</v>
      </c>
      <c r="B81">
        <v>26.703384</v>
      </c>
      <c r="C81" s="3">
        <f t="shared" si="1"/>
        <v>-4.2119204996389215E-3</v>
      </c>
    </row>
    <row r="82" spans="1:3" x14ac:dyDescent="0.35">
      <c r="A82" s="1">
        <v>41026</v>
      </c>
      <c r="B82">
        <v>26.759502000000001</v>
      </c>
      <c r="C82" s="3">
        <f t="shared" si="1"/>
        <v>-2.0993262731883178E-3</v>
      </c>
    </row>
    <row r="83" spans="1:3" x14ac:dyDescent="0.35">
      <c r="A83" s="1">
        <v>41029</v>
      </c>
      <c r="B83">
        <v>26.789719999999999</v>
      </c>
      <c r="C83" s="3">
        <f t="shared" si="1"/>
        <v>-1.1286066194395872E-3</v>
      </c>
    </row>
    <row r="84" spans="1:3" x14ac:dyDescent="0.35">
      <c r="A84" s="1">
        <v>41030</v>
      </c>
      <c r="B84">
        <v>26.863104</v>
      </c>
      <c r="C84" s="3">
        <f t="shared" si="1"/>
        <v>-2.7355147517038603E-3</v>
      </c>
    </row>
    <row r="85" spans="1:3" x14ac:dyDescent="0.35">
      <c r="A85" s="1">
        <v>41031</v>
      </c>
      <c r="B85">
        <v>27.044407</v>
      </c>
      <c r="C85" s="3">
        <f t="shared" si="1"/>
        <v>-6.7264720715369819E-3</v>
      </c>
    </row>
    <row r="86" spans="1:3" x14ac:dyDescent="0.35">
      <c r="A86" s="1">
        <v>41032</v>
      </c>
      <c r="B86">
        <v>27.217078000000001</v>
      </c>
      <c r="C86" s="3">
        <f t="shared" si="1"/>
        <v>-6.364425258514661E-3</v>
      </c>
    </row>
    <row r="87" spans="1:3" x14ac:dyDescent="0.35">
      <c r="A87" s="1">
        <v>41033</v>
      </c>
      <c r="B87">
        <v>26.940805999999998</v>
      </c>
      <c r="C87" s="3">
        <f t="shared" si="1"/>
        <v>1.0202555050867534E-2</v>
      </c>
    </row>
    <row r="88" spans="1:3" x14ac:dyDescent="0.35">
      <c r="A88" s="1">
        <v>41036</v>
      </c>
      <c r="B88">
        <v>26.983972999999999</v>
      </c>
      <c r="C88" s="3">
        <f t="shared" si="1"/>
        <v>-1.6010082941857462E-3</v>
      </c>
    </row>
    <row r="89" spans="1:3" x14ac:dyDescent="0.35">
      <c r="A89" s="1">
        <v>41037</v>
      </c>
      <c r="B89">
        <v>27.022824</v>
      </c>
      <c r="C89" s="3">
        <f t="shared" si="1"/>
        <v>-1.4387450787634037E-3</v>
      </c>
    </row>
    <row r="90" spans="1:3" x14ac:dyDescent="0.35">
      <c r="A90" s="1">
        <v>41038</v>
      </c>
      <c r="B90">
        <v>26.431429999999999</v>
      </c>
      <c r="C90" s="3">
        <f t="shared" si="1"/>
        <v>2.21280099085992E-2</v>
      </c>
    </row>
    <row r="91" spans="1:3" x14ac:dyDescent="0.35">
      <c r="A91" s="1">
        <v>41039</v>
      </c>
      <c r="B91">
        <v>26.858787</v>
      </c>
      <c r="C91" s="3">
        <f t="shared" si="1"/>
        <v>-1.6039197649923231E-2</v>
      </c>
    </row>
    <row r="92" spans="1:3" x14ac:dyDescent="0.35">
      <c r="A92" s="1">
        <v>41040</v>
      </c>
      <c r="B92">
        <v>26.781085999999998</v>
      </c>
      <c r="C92" s="3">
        <f t="shared" si="1"/>
        <v>2.8971378939695036E-3</v>
      </c>
    </row>
    <row r="93" spans="1:3" x14ac:dyDescent="0.35">
      <c r="A93" s="1">
        <v>41043</v>
      </c>
      <c r="B93">
        <v>26.625684</v>
      </c>
      <c r="C93" s="3">
        <f t="shared" si="1"/>
        <v>5.8195782515739758E-3</v>
      </c>
    </row>
    <row r="94" spans="1:3" x14ac:dyDescent="0.35">
      <c r="A94" s="1">
        <v>41044</v>
      </c>
      <c r="B94">
        <v>26.716335000000001</v>
      </c>
      <c r="C94" s="3">
        <f t="shared" si="1"/>
        <v>-3.3988622466156748E-3</v>
      </c>
    </row>
    <row r="95" spans="1:3" x14ac:dyDescent="0.35">
      <c r="A95" s="1">
        <v>41045</v>
      </c>
      <c r="B95">
        <v>27.001239999999999</v>
      </c>
      <c r="C95" s="3">
        <f t="shared" si="1"/>
        <v>-1.0607614788627817E-2</v>
      </c>
    </row>
    <row r="96" spans="1:3" x14ac:dyDescent="0.35">
      <c r="A96" s="1">
        <v>41046</v>
      </c>
      <c r="B96">
        <v>26.863104</v>
      </c>
      <c r="C96" s="3">
        <f t="shared" si="1"/>
        <v>5.1290442831573024E-3</v>
      </c>
    </row>
    <row r="97" spans="1:3" x14ac:dyDescent="0.35">
      <c r="A97" s="1">
        <v>41047</v>
      </c>
      <c r="B97">
        <v>26.578199000000001</v>
      </c>
      <c r="C97" s="3">
        <f t="shared" si="1"/>
        <v>1.0662453315658738E-2</v>
      </c>
    </row>
    <row r="98" spans="1:3" x14ac:dyDescent="0.35">
      <c r="A98" s="1">
        <v>41050</v>
      </c>
      <c r="B98">
        <v>26.681801</v>
      </c>
      <c r="C98" s="3">
        <f t="shared" si="1"/>
        <v>-3.8904292403976193E-3</v>
      </c>
    </row>
    <row r="99" spans="1:3" x14ac:dyDescent="0.35">
      <c r="A99" s="1">
        <v>41051</v>
      </c>
      <c r="B99">
        <v>26.759502000000001</v>
      </c>
      <c r="C99" s="3">
        <f t="shared" si="1"/>
        <v>-2.9079027041176708E-3</v>
      </c>
    </row>
    <row r="100" spans="1:3" x14ac:dyDescent="0.35">
      <c r="A100" s="1">
        <v>41052</v>
      </c>
      <c r="B100">
        <v>26.491864</v>
      </c>
      <c r="C100" s="3">
        <f t="shared" si="1"/>
        <v>1.0051958237080605E-2</v>
      </c>
    </row>
    <row r="101" spans="1:3" x14ac:dyDescent="0.35">
      <c r="A101" s="1">
        <v>41053</v>
      </c>
      <c r="B101">
        <v>26.945122000000001</v>
      </c>
      <c r="C101" s="3">
        <f t="shared" si="1"/>
        <v>-1.696461213259548E-2</v>
      </c>
    </row>
    <row r="102" spans="1:3" x14ac:dyDescent="0.35">
      <c r="A102" s="1">
        <v>41054</v>
      </c>
      <c r="B102">
        <v>26.871737</v>
      </c>
      <c r="C102" s="3">
        <f t="shared" si="1"/>
        <v>2.7272139938383511E-3</v>
      </c>
    </row>
    <row r="103" spans="1:3" x14ac:dyDescent="0.35">
      <c r="A103" s="1">
        <v>41058</v>
      </c>
      <c r="B103">
        <v>26.824252999999999</v>
      </c>
      <c r="C103" s="3">
        <f t="shared" si="1"/>
        <v>1.7686241515471046E-3</v>
      </c>
    </row>
    <row r="104" spans="1:3" x14ac:dyDescent="0.35">
      <c r="A104" s="1">
        <v>41059</v>
      </c>
      <c r="B104">
        <v>26.673165999999998</v>
      </c>
      <c r="C104" s="3">
        <f t="shared" si="1"/>
        <v>5.6483996618612586E-3</v>
      </c>
    </row>
    <row r="105" spans="1:3" x14ac:dyDescent="0.35">
      <c r="A105" s="1">
        <v>41060</v>
      </c>
      <c r="B105">
        <v>26.673165999999998</v>
      </c>
      <c r="C105" s="3">
        <f t="shared" si="1"/>
        <v>0</v>
      </c>
    </row>
    <row r="106" spans="1:3" x14ac:dyDescent="0.35">
      <c r="A106" s="1">
        <v>41061</v>
      </c>
      <c r="B106">
        <v>26.124941</v>
      </c>
      <c r="C106" s="3">
        <f t="shared" si="1"/>
        <v>2.0767589400440212E-2</v>
      </c>
    </row>
    <row r="107" spans="1:3" x14ac:dyDescent="0.35">
      <c r="A107" s="1">
        <v>41064</v>
      </c>
      <c r="B107">
        <v>25.995439000000001</v>
      </c>
      <c r="C107" s="3">
        <f t="shared" si="1"/>
        <v>4.9693523530875972E-3</v>
      </c>
    </row>
    <row r="108" spans="1:3" x14ac:dyDescent="0.35">
      <c r="A108" s="1">
        <v>41065</v>
      </c>
      <c r="B108">
        <v>26.029972000000001</v>
      </c>
      <c r="C108" s="3">
        <f t="shared" si="1"/>
        <v>-1.3275437678585966E-3</v>
      </c>
    </row>
    <row r="109" spans="1:3" x14ac:dyDescent="0.35">
      <c r="A109" s="1">
        <v>41066</v>
      </c>
      <c r="B109">
        <v>26.349411</v>
      </c>
      <c r="C109" s="3">
        <f t="shared" si="1"/>
        <v>-1.2197278472374062E-2</v>
      </c>
    </row>
    <row r="110" spans="1:3" x14ac:dyDescent="0.35">
      <c r="A110" s="1">
        <v>41067</v>
      </c>
      <c r="B110">
        <v>26.418479000000001</v>
      </c>
      <c r="C110" s="3">
        <f t="shared" si="1"/>
        <v>-2.6178056178878251E-3</v>
      </c>
    </row>
    <row r="111" spans="1:3" x14ac:dyDescent="0.35">
      <c r="A111" s="1">
        <v>41068</v>
      </c>
      <c r="B111">
        <v>26.712016999999999</v>
      </c>
      <c r="C111" s="3">
        <f t="shared" si="1"/>
        <v>-1.1049811644988417E-2</v>
      </c>
    </row>
    <row r="112" spans="1:3" x14ac:dyDescent="0.35">
      <c r="A112" s="1">
        <v>41071</v>
      </c>
      <c r="B112">
        <v>26.552299000000001</v>
      </c>
      <c r="C112" s="3">
        <f t="shared" si="1"/>
        <v>5.9972037830058333E-3</v>
      </c>
    </row>
    <row r="113" spans="1:3" x14ac:dyDescent="0.35">
      <c r="A113" s="1">
        <v>41072</v>
      </c>
      <c r="B113">
        <v>26.746552999999999</v>
      </c>
      <c r="C113" s="3">
        <f t="shared" si="1"/>
        <v>-7.2892699495579194E-3</v>
      </c>
    </row>
    <row r="114" spans="1:3" x14ac:dyDescent="0.35">
      <c r="A114" s="1">
        <v>41073</v>
      </c>
      <c r="B114">
        <v>26.552299000000001</v>
      </c>
      <c r="C114" s="3">
        <f t="shared" si="1"/>
        <v>7.2892699495579194E-3</v>
      </c>
    </row>
    <row r="115" spans="1:3" x14ac:dyDescent="0.35">
      <c r="A115" s="1">
        <v>41074</v>
      </c>
      <c r="B115">
        <v>26.824252999999999</v>
      </c>
      <c r="C115" s="3">
        <f t="shared" si="1"/>
        <v>-1.0190105695286E-2</v>
      </c>
    </row>
    <row r="116" spans="1:3" x14ac:dyDescent="0.35">
      <c r="A116" s="1">
        <v>41075</v>
      </c>
      <c r="B116">
        <v>26.979655000000001</v>
      </c>
      <c r="C116" s="3">
        <f t="shared" si="1"/>
        <v>-5.7766224765170016E-3</v>
      </c>
    </row>
    <row r="117" spans="1:3" x14ac:dyDescent="0.35">
      <c r="A117" s="1">
        <v>41078</v>
      </c>
      <c r="B117">
        <v>27.065991</v>
      </c>
      <c r="C117" s="3">
        <f t="shared" si="1"/>
        <v>-3.1949316857158294E-3</v>
      </c>
    </row>
    <row r="118" spans="1:3" x14ac:dyDescent="0.35">
      <c r="A118" s="1">
        <v>41079</v>
      </c>
      <c r="B118">
        <v>27.139375000000001</v>
      </c>
      <c r="C118" s="3">
        <f t="shared" si="1"/>
        <v>-2.7076302679369668E-3</v>
      </c>
    </row>
    <row r="119" spans="1:3" x14ac:dyDescent="0.35">
      <c r="A119" s="1">
        <v>41080</v>
      </c>
      <c r="B119">
        <v>27.117791</v>
      </c>
      <c r="C119" s="3">
        <f t="shared" si="1"/>
        <v>7.9561844931497205E-4</v>
      </c>
    </row>
    <row r="120" spans="1:3" x14ac:dyDescent="0.35">
      <c r="A120" s="1">
        <v>41081</v>
      </c>
      <c r="B120">
        <v>26.867422000000001</v>
      </c>
      <c r="C120" s="3">
        <f t="shared" si="1"/>
        <v>9.2755323591768857E-3</v>
      </c>
    </row>
    <row r="121" spans="1:3" x14ac:dyDescent="0.35">
      <c r="A121" s="1">
        <v>41082</v>
      </c>
      <c r="B121">
        <v>26.901955000000001</v>
      </c>
      <c r="C121" s="3">
        <f t="shared" si="1"/>
        <v>-1.284485953706227E-3</v>
      </c>
    </row>
    <row r="122" spans="1:3" x14ac:dyDescent="0.35">
      <c r="A122" s="1">
        <v>41085</v>
      </c>
      <c r="B122">
        <v>26.815619999999999</v>
      </c>
      <c r="C122" s="3">
        <f t="shared" si="1"/>
        <v>3.2144069920279073E-3</v>
      </c>
    </row>
    <row r="123" spans="1:3" x14ac:dyDescent="0.35">
      <c r="A123" s="1">
        <v>41086</v>
      </c>
      <c r="B123">
        <v>26.914904</v>
      </c>
      <c r="C123" s="3">
        <f t="shared" si="1"/>
        <v>-3.695631667361976E-3</v>
      </c>
    </row>
    <row r="124" spans="1:3" x14ac:dyDescent="0.35">
      <c r="A124" s="1">
        <v>41087</v>
      </c>
      <c r="B124">
        <v>27.139375000000001</v>
      </c>
      <c r="C124" s="3">
        <f t="shared" si="1"/>
        <v>-8.305440179451562E-3</v>
      </c>
    </row>
    <row r="125" spans="1:3" x14ac:dyDescent="0.35">
      <c r="A125" s="1">
        <v>41088</v>
      </c>
      <c r="B125">
        <v>27.156642000000002</v>
      </c>
      <c r="C125" s="3">
        <f t="shared" si="1"/>
        <v>-6.3603194253047945E-4</v>
      </c>
    </row>
    <row r="126" spans="1:3" x14ac:dyDescent="0.35">
      <c r="A126" s="1">
        <v>41089</v>
      </c>
      <c r="B126">
        <v>27.830055999999999</v>
      </c>
      <c r="C126" s="3">
        <f t="shared" si="1"/>
        <v>-2.4494930408585969E-2</v>
      </c>
    </row>
    <row r="127" spans="1:3" x14ac:dyDescent="0.35">
      <c r="A127" s="1">
        <v>41092</v>
      </c>
      <c r="B127">
        <v>27.899122999999999</v>
      </c>
      <c r="C127" s="3">
        <f t="shared" si="1"/>
        <v>-2.4786668887082364E-3</v>
      </c>
    </row>
    <row r="128" spans="1:3" x14ac:dyDescent="0.35">
      <c r="A128" s="1">
        <v>41093</v>
      </c>
      <c r="B128">
        <v>27.985458000000001</v>
      </c>
      <c r="C128" s="3">
        <f t="shared" si="1"/>
        <v>-3.0897634781972272E-3</v>
      </c>
    </row>
    <row r="129" spans="1:3" x14ac:dyDescent="0.35">
      <c r="A129" s="1">
        <v>41095</v>
      </c>
      <c r="B129">
        <v>27.950925000000002</v>
      </c>
      <c r="C129" s="3">
        <f t="shared" si="1"/>
        <v>1.2347242540604597E-3</v>
      </c>
    </row>
    <row r="130" spans="1:3" x14ac:dyDescent="0.35">
      <c r="A130" s="1">
        <v>41096</v>
      </c>
      <c r="B130">
        <v>27.950925000000002</v>
      </c>
      <c r="C130" s="3">
        <f t="shared" si="1"/>
        <v>0</v>
      </c>
    </row>
    <row r="131" spans="1:3" x14ac:dyDescent="0.35">
      <c r="A131" s="1">
        <v>41099</v>
      </c>
      <c r="B131">
        <v>28.322163</v>
      </c>
      <c r="C131" s="3">
        <f t="shared" si="1"/>
        <v>-1.3194349161927743E-2</v>
      </c>
    </row>
    <row r="132" spans="1:3" x14ac:dyDescent="0.35">
      <c r="A132" s="1">
        <v>41100</v>
      </c>
      <c r="B132">
        <v>28.348064999999998</v>
      </c>
      <c r="C132" s="3">
        <f t="shared" ref="C132:C195" si="2">LN(B131)-LN(B132)</f>
        <v>-9.1413084851943438E-4</v>
      </c>
    </row>
    <row r="133" spans="1:3" x14ac:dyDescent="0.35">
      <c r="A133" s="1">
        <v>41101</v>
      </c>
      <c r="B133">
        <v>28.356767999999999</v>
      </c>
      <c r="C133" s="3">
        <f t="shared" si="2"/>
        <v>-3.0695796488222626E-4</v>
      </c>
    </row>
    <row r="134" spans="1:3" x14ac:dyDescent="0.35">
      <c r="A134" s="1">
        <v>41102</v>
      </c>
      <c r="B134">
        <v>28.335016</v>
      </c>
      <c r="C134" s="3">
        <f t="shared" si="2"/>
        <v>7.6737754689171211E-4</v>
      </c>
    </row>
    <row r="135" spans="1:3" x14ac:dyDescent="0.35">
      <c r="A135" s="1">
        <v>41103</v>
      </c>
      <c r="B135">
        <v>28.474233000000002</v>
      </c>
      <c r="C135" s="3">
        <f t="shared" si="2"/>
        <v>-4.9012187676864549E-3</v>
      </c>
    </row>
    <row r="136" spans="1:3" x14ac:dyDescent="0.35">
      <c r="A136" s="1">
        <v>41106</v>
      </c>
      <c r="B136">
        <v>28.487283999999999</v>
      </c>
      <c r="C136" s="3">
        <f t="shared" si="2"/>
        <v>-4.5823920835452725E-4</v>
      </c>
    </row>
    <row r="137" spans="1:3" x14ac:dyDescent="0.35">
      <c r="A137" s="1">
        <v>41107</v>
      </c>
      <c r="B137">
        <v>28.913637000000001</v>
      </c>
      <c r="C137" s="3">
        <f t="shared" si="2"/>
        <v>-1.4855540065429995E-2</v>
      </c>
    </row>
    <row r="138" spans="1:3" x14ac:dyDescent="0.35">
      <c r="A138" s="1">
        <v>41108</v>
      </c>
      <c r="B138">
        <v>28.683059</v>
      </c>
      <c r="C138" s="3">
        <f t="shared" si="2"/>
        <v>8.0066825987152868E-3</v>
      </c>
    </row>
    <row r="139" spans="1:3" x14ac:dyDescent="0.35">
      <c r="A139" s="1">
        <v>41109</v>
      </c>
      <c r="B139">
        <v>28.626501999999999</v>
      </c>
      <c r="C139" s="3">
        <f t="shared" si="2"/>
        <v>1.9737376233077697E-3</v>
      </c>
    </row>
    <row r="140" spans="1:3" x14ac:dyDescent="0.35">
      <c r="A140" s="1">
        <v>41110</v>
      </c>
      <c r="B140">
        <v>28.304562000000001</v>
      </c>
      <c r="C140" s="3">
        <f t="shared" si="2"/>
        <v>1.1309939042469352E-2</v>
      </c>
    </row>
    <row r="141" spans="1:3" x14ac:dyDescent="0.35">
      <c r="A141" s="1">
        <v>41113</v>
      </c>
      <c r="B141">
        <v>28.121839999999999</v>
      </c>
      <c r="C141" s="3">
        <f t="shared" si="2"/>
        <v>6.4764944143975711E-3</v>
      </c>
    </row>
    <row r="142" spans="1:3" x14ac:dyDescent="0.35">
      <c r="A142" s="1">
        <v>41114</v>
      </c>
      <c r="B142">
        <v>27.817302000000002</v>
      </c>
      <c r="C142" s="3">
        <f t="shared" si="2"/>
        <v>1.0888297453798934E-2</v>
      </c>
    </row>
    <row r="143" spans="1:3" x14ac:dyDescent="0.35">
      <c r="A143" s="1">
        <v>41115</v>
      </c>
      <c r="B143">
        <v>27.895612</v>
      </c>
      <c r="C143" s="3">
        <f t="shared" si="2"/>
        <v>-2.8111992696207011E-3</v>
      </c>
    </row>
    <row r="144" spans="1:3" x14ac:dyDescent="0.35">
      <c r="A144" s="1">
        <v>41116</v>
      </c>
      <c r="B144">
        <v>28.126190000000001</v>
      </c>
      <c r="C144" s="3">
        <f t="shared" si="2"/>
        <v>-8.2317702681131699E-3</v>
      </c>
    </row>
    <row r="145" spans="1:3" x14ac:dyDescent="0.35">
      <c r="A145" s="1">
        <v>41117</v>
      </c>
      <c r="B145">
        <v>28.883182999999999</v>
      </c>
      <c r="C145" s="3">
        <f t="shared" si="2"/>
        <v>-2.6558351892268739E-2</v>
      </c>
    </row>
    <row r="146" spans="1:3" x14ac:dyDescent="0.35">
      <c r="A146" s="1">
        <v>41120</v>
      </c>
      <c r="B146">
        <v>28.974544000000002</v>
      </c>
      <c r="C146" s="3">
        <f t="shared" si="2"/>
        <v>-3.1581287641841982E-3</v>
      </c>
    </row>
    <row r="147" spans="1:3" x14ac:dyDescent="0.35">
      <c r="A147" s="1">
        <v>41121</v>
      </c>
      <c r="B147">
        <v>28.848379000000001</v>
      </c>
      <c r="C147" s="3">
        <f t="shared" si="2"/>
        <v>4.3638471965512515E-3</v>
      </c>
    </row>
    <row r="148" spans="1:3" x14ac:dyDescent="0.35">
      <c r="A148" s="1">
        <v>41122</v>
      </c>
      <c r="B148">
        <v>28.757017999999999</v>
      </c>
      <c r="C148" s="3">
        <f t="shared" si="2"/>
        <v>3.1719623979404865E-3</v>
      </c>
    </row>
    <row r="149" spans="1:3" x14ac:dyDescent="0.35">
      <c r="A149" s="1">
        <v>41123</v>
      </c>
      <c r="B149">
        <v>28.861429999999999</v>
      </c>
      <c r="C149" s="3">
        <f t="shared" si="2"/>
        <v>-3.6242598651692326E-3</v>
      </c>
    </row>
    <row r="150" spans="1:3" x14ac:dyDescent="0.35">
      <c r="A150" s="1">
        <v>41124</v>
      </c>
      <c r="B150">
        <v>28.970193999999999</v>
      </c>
      <c r="C150" s="3">
        <f t="shared" si="2"/>
        <v>-3.7614066737727825E-3</v>
      </c>
    </row>
    <row r="151" spans="1:3" x14ac:dyDescent="0.35">
      <c r="A151" s="1">
        <v>41127</v>
      </c>
      <c r="B151">
        <v>28.874482</v>
      </c>
      <c r="C151" s="3">
        <f t="shared" si="2"/>
        <v>3.309279054403369E-3</v>
      </c>
    </row>
    <row r="152" spans="1:3" x14ac:dyDescent="0.35">
      <c r="A152" s="1">
        <v>41128</v>
      </c>
      <c r="B152">
        <v>28.726564</v>
      </c>
      <c r="C152" s="3">
        <f t="shared" si="2"/>
        <v>5.1359596889710701E-3</v>
      </c>
    </row>
    <row r="153" spans="1:3" x14ac:dyDescent="0.35">
      <c r="A153" s="1">
        <v>41129</v>
      </c>
      <c r="B153">
        <v>28.670006999999998</v>
      </c>
      <c r="C153" s="3">
        <f t="shared" si="2"/>
        <v>1.9707455452295797E-3</v>
      </c>
    </row>
    <row r="154" spans="1:3" x14ac:dyDescent="0.35">
      <c r="A154" s="1">
        <v>41130</v>
      </c>
      <c r="B154">
        <v>28.591697</v>
      </c>
      <c r="C154" s="3">
        <f t="shared" si="2"/>
        <v>2.7351630618785983E-3</v>
      </c>
    </row>
    <row r="155" spans="1:3" x14ac:dyDescent="0.35">
      <c r="A155" s="1">
        <v>41131</v>
      </c>
      <c r="B155">
        <v>28.761368000000001</v>
      </c>
      <c r="C155" s="3">
        <f t="shared" si="2"/>
        <v>-5.9167367945685001E-3</v>
      </c>
    </row>
    <row r="156" spans="1:3" x14ac:dyDescent="0.35">
      <c r="A156" s="1">
        <v>41134</v>
      </c>
      <c r="B156">
        <v>28.709161999999999</v>
      </c>
      <c r="C156" s="3">
        <f t="shared" si="2"/>
        <v>1.8167925146976849E-3</v>
      </c>
    </row>
    <row r="157" spans="1:3" x14ac:dyDescent="0.35">
      <c r="A157" s="1">
        <v>41135</v>
      </c>
      <c r="B157">
        <v>28.787471</v>
      </c>
      <c r="C157" s="3">
        <f t="shared" si="2"/>
        <v>-2.7239524937234805E-3</v>
      </c>
    </row>
    <row r="158" spans="1:3" x14ac:dyDescent="0.35">
      <c r="A158" s="1">
        <v>41136</v>
      </c>
      <c r="B158">
        <v>28.896235000000001</v>
      </c>
      <c r="C158" s="3">
        <f t="shared" si="2"/>
        <v>-3.7710520503955181E-3</v>
      </c>
    </row>
    <row r="159" spans="1:3" x14ac:dyDescent="0.35">
      <c r="A159" s="1">
        <v>41137</v>
      </c>
      <c r="B159">
        <v>28.900585</v>
      </c>
      <c r="C159" s="3">
        <f t="shared" si="2"/>
        <v>-1.505273130328888E-4</v>
      </c>
    </row>
    <row r="160" spans="1:3" x14ac:dyDescent="0.35">
      <c r="A160" s="1">
        <v>41138</v>
      </c>
      <c r="B160">
        <v>28.678708</v>
      </c>
      <c r="C160" s="3">
        <f t="shared" si="2"/>
        <v>7.7068712258623329E-3</v>
      </c>
    </row>
    <row r="161" spans="1:3" x14ac:dyDescent="0.35">
      <c r="A161" s="1">
        <v>41141</v>
      </c>
      <c r="B161">
        <v>28.596048</v>
      </c>
      <c r="C161" s="3">
        <f t="shared" si="2"/>
        <v>2.8864394425482942E-3</v>
      </c>
    </row>
    <row r="162" spans="1:3" x14ac:dyDescent="0.35">
      <c r="A162" s="1">
        <v>41142</v>
      </c>
      <c r="B162">
        <v>28.408975000000002</v>
      </c>
      <c r="C162" s="3">
        <f t="shared" si="2"/>
        <v>6.5634100898757097E-3</v>
      </c>
    </row>
    <row r="163" spans="1:3" x14ac:dyDescent="0.35">
      <c r="A163" s="1">
        <v>41143</v>
      </c>
      <c r="B163">
        <v>28.513387999999999</v>
      </c>
      <c r="C163" s="3">
        <f t="shared" si="2"/>
        <v>-3.668614990757213E-3</v>
      </c>
    </row>
    <row r="164" spans="1:3" x14ac:dyDescent="0.35">
      <c r="A164" s="1">
        <v>41144</v>
      </c>
      <c r="B164">
        <v>28.422025999999999</v>
      </c>
      <c r="C164" s="3">
        <f t="shared" si="2"/>
        <v>3.2093234069461296E-3</v>
      </c>
    </row>
    <row r="165" spans="1:3" x14ac:dyDescent="0.35">
      <c r="A165" s="1">
        <v>41145</v>
      </c>
      <c r="B165">
        <v>28.643903999999999</v>
      </c>
      <c r="C165" s="3">
        <f t="shared" si="2"/>
        <v>-7.7762376982812853E-3</v>
      </c>
    </row>
    <row r="166" spans="1:3" x14ac:dyDescent="0.35">
      <c r="A166" s="1">
        <v>41148</v>
      </c>
      <c r="B166">
        <v>28.591697</v>
      </c>
      <c r="C166" s="3">
        <f t="shared" si="2"/>
        <v>1.8242846608287344E-3</v>
      </c>
    </row>
    <row r="167" spans="1:3" x14ac:dyDescent="0.35">
      <c r="A167" s="1">
        <v>41149</v>
      </c>
      <c r="B167">
        <v>28.596048</v>
      </c>
      <c r="C167" s="3">
        <f t="shared" si="2"/>
        <v>-1.5216546861207547E-4</v>
      </c>
    </row>
    <row r="168" spans="1:3" x14ac:dyDescent="0.35">
      <c r="A168" s="1">
        <v>41150</v>
      </c>
      <c r="B168">
        <v>28.543841</v>
      </c>
      <c r="C168" s="3">
        <f t="shared" si="2"/>
        <v>1.8273404250872538E-3</v>
      </c>
    </row>
    <row r="169" spans="1:3" x14ac:dyDescent="0.35">
      <c r="A169" s="1">
        <v>41151</v>
      </c>
      <c r="B169">
        <v>28.452480000000001</v>
      </c>
      <c r="C169" s="3">
        <f t="shared" si="2"/>
        <v>3.2058587868193378E-3</v>
      </c>
    </row>
    <row r="170" spans="1:3" x14ac:dyDescent="0.35">
      <c r="A170" s="1">
        <v>41152</v>
      </c>
      <c r="B170">
        <v>28.513387999999999</v>
      </c>
      <c r="C170" s="3">
        <f t="shared" si="2"/>
        <v>-2.1384041127880948E-3</v>
      </c>
    </row>
    <row r="171" spans="1:3" x14ac:dyDescent="0.35">
      <c r="A171" s="1">
        <v>41156</v>
      </c>
      <c r="B171">
        <v>28.478583</v>
      </c>
      <c r="C171" s="3">
        <f t="shared" si="2"/>
        <v>1.2214002680095426E-3</v>
      </c>
    </row>
    <row r="172" spans="1:3" x14ac:dyDescent="0.35">
      <c r="A172" s="1">
        <v>41157</v>
      </c>
      <c r="B172">
        <v>28.604749000000002</v>
      </c>
      <c r="C172" s="3">
        <f t="shared" si="2"/>
        <v>-4.4204218997450084E-3</v>
      </c>
    </row>
    <row r="173" spans="1:3" x14ac:dyDescent="0.35">
      <c r="A173" s="1">
        <v>41158</v>
      </c>
      <c r="B173">
        <v>29.113759999999999</v>
      </c>
      <c r="C173" s="3">
        <f t="shared" si="2"/>
        <v>-1.7638161659480289E-2</v>
      </c>
    </row>
    <row r="174" spans="1:3" x14ac:dyDescent="0.35">
      <c r="A174" s="1">
        <v>41159</v>
      </c>
      <c r="B174">
        <v>29.013698999999999</v>
      </c>
      <c r="C174" s="3">
        <f t="shared" si="2"/>
        <v>3.442816890899536E-3</v>
      </c>
    </row>
    <row r="175" spans="1:3" x14ac:dyDescent="0.35">
      <c r="A175" s="1">
        <v>41162</v>
      </c>
      <c r="B175">
        <v>29.231225999999999</v>
      </c>
      <c r="C175" s="3">
        <f t="shared" si="2"/>
        <v>-7.4694236917589585E-3</v>
      </c>
    </row>
    <row r="176" spans="1:3" x14ac:dyDescent="0.35">
      <c r="A176" s="1">
        <v>41163</v>
      </c>
      <c r="B176">
        <v>29.292134000000001</v>
      </c>
      <c r="C176" s="3">
        <f t="shared" si="2"/>
        <v>-2.0814943636500161E-3</v>
      </c>
    </row>
    <row r="177" spans="1:3" x14ac:dyDescent="0.35">
      <c r="A177" s="1">
        <v>41164</v>
      </c>
      <c r="B177">
        <v>29.514011</v>
      </c>
      <c r="C177" s="3">
        <f t="shared" si="2"/>
        <v>-7.5460839294230198E-3</v>
      </c>
    </row>
    <row r="178" spans="1:3" x14ac:dyDescent="0.35">
      <c r="A178" s="1">
        <v>41165</v>
      </c>
      <c r="B178">
        <v>30.136134999999999</v>
      </c>
      <c r="C178" s="3">
        <f t="shared" si="2"/>
        <v>-2.0859850326100826E-2</v>
      </c>
    </row>
    <row r="179" spans="1:3" x14ac:dyDescent="0.35">
      <c r="A179" s="1">
        <v>41166</v>
      </c>
      <c r="B179">
        <v>29.701084000000002</v>
      </c>
      <c r="C179" s="3">
        <f t="shared" si="2"/>
        <v>1.4541406612663454E-2</v>
      </c>
    </row>
    <row r="180" spans="1:3" x14ac:dyDescent="0.35">
      <c r="A180" s="1">
        <v>41169</v>
      </c>
      <c r="B180">
        <v>30.070879000000001</v>
      </c>
      <c r="C180" s="3">
        <f t="shared" si="2"/>
        <v>-1.2373684906576532E-2</v>
      </c>
    </row>
    <row r="181" spans="1:3" x14ac:dyDescent="0.35">
      <c r="A181" s="1">
        <v>41170</v>
      </c>
      <c r="B181">
        <v>29.979517999999999</v>
      </c>
      <c r="C181" s="3">
        <f t="shared" si="2"/>
        <v>3.042813205395678E-3</v>
      </c>
    </row>
    <row r="182" spans="1:3" x14ac:dyDescent="0.35">
      <c r="A182" s="1">
        <v>41171</v>
      </c>
      <c r="B182">
        <v>30.170942</v>
      </c>
      <c r="C182" s="3">
        <f t="shared" si="2"/>
        <v>-6.3648605925279433E-3</v>
      </c>
    </row>
    <row r="183" spans="1:3" x14ac:dyDescent="0.35">
      <c r="A183" s="1">
        <v>41172</v>
      </c>
      <c r="B183">
        <v>30.392818999999999</v>
      </c>
      <c r="C183" s="3">
        <f t="shared" si="2"/>
        <v>-7.3270876504443194E-3</v>
      </c>
    </row>
    <row r="184" spans="1:3" x14ac:dyDescent="0.35">
      <c r="A184" s="1">
        <v>41173</v>
      </c>
      <c r="B184">
        <v>30.288404</v>
      </c>
      <c r="C184" s="3">
        <f t="shared" si="2"/>
        <v>3.4414304092962311E-3</v>
      </c>
    </row>
    <row r="185" spans="1:3" x14ac:dyDescent="0.35">
      <c r="A185" s="1">
        <v>41176</v>
      </c>
      <c r="B185">
        <v>30.284053</v>
      </c>
      <c r="C185" s="3">
        <f t="shared" si="2"/>
        <v>1.4366265537102407E-4</v>
      </c>
    </row>
    <row r="186" spans="1:3" x14ac:dyDescent="0.35">
      <c r="A186" s="1">
        <v>41177</v>
      </c>
      <c r="B186">
        <v>30.266651</v>
      </c>
      <c r="C186" s="3">
        <f t="shared" si="2"/>
        <v>5.7479102073232369E-4</v>
      </c>
    </row>
    <row r="187" spans="1:3" x14ac:dyDescent="0.35">
      <c r="A187" s="1">
        <v>41178</v>
      </c>
      <c r="B187">
        <v>30.101330999999998</v>
      </c>
      <c r="C187" s="3">
        <f t="shared" si="2"/>
        <v>5.477089271568758E-3</v>
      </c>
    </row>
    <row r="188" spans="1:3" x14ac:dyDescent="0.35">
      <c r="A188" s="1">
        <v>41179</v>
      </c>
      <c r="B188">
        <v>30.157888</v>
      </c>
      <c r="C188" s="3">
        <f t="shared" si="2"/>
        <v>-1.8771241162949259E-3</v>
      </c>
    </row>
    <row r="189" spans="1:3" x14ac:dyDescent="0.35">
      <c r="A189" s="1">
        <v>41180</v>
      </c>
      <c r="B189">
        <v>29.827248999999998</v>
      </c>
      <c r="C189" s="3">
        <f t="shared" si="2"/>
        <v>1.1024142483396115E-2</v>
      </c>
    </row>
    <row r="190" spans="1:3" x14ac:dyDescent="0.35">
      <c r="A190" s="1">
        <v>41183</v>
      </c>
      <c r="B190">
        <v>30.053477000000001</v>
      </c>
      <c r="C190" s="3">
        <f t="shared" si="2"/>
        <v>-7.5559897632135886E-3</v>
      </c>
    </row>
    <row r="191" spans="1:3" x14ac:dyDescent="0.35">
      <c r="A191" s="1">
        <v>41184</v>
      </c>
      <c r="B191">
        <v>29.818546000000001</v>
      </c>
      <c r="C191" s="3">
        <f t="shared" si="2"/>
        <v>7.8478125165779566E-3</v>
      </c>
    </row>
    <row r="192" spans="1:3" x14ac:dyDescent="0.35">
      <c r="A192" s="1">
        <v>41185</v>
      </c>
      <c r="B192">
        <v>30.379764999999999</v>
      </c>
      <c r="C192" s="3">
        <f t="shared" si="2"/>
        <v>-1.8646212859679157E-2</v>
      </c>
    </row>
    <row r="193" spans="1:3" x14ac:dyDescent="0.35">
      <c r="A193" s="1">
        <v>41186</v>
      </c>
      <c r="B193">
        <v>30.793066</v>
      </c>
      <c r="C193" s="3">
        <f t="shared" si="2"/>
        <v>-1.3512772978362175E-2</v>
      </c>
    </row>
    <row r="194" spans="1:3" x14ac:dyDescent="0.35">
      <c r="A194" s="1">
        <v>41187</v>
      </c>
      <c r="B194">
        <v>31.154160999999998</v>
      </c>
      <c r="C194" s="3">
        <f t="shared" si="2"/>
        <v>-1.165828100290911E-2</v>
      </c>
    </row>
    <row r="195" spans="1:3" x14ac:dyDescent="0.35">
      <c r="A195" s="1">
        <v>41190</v>
      </c>
      <c r="B195">
        <v>31.027996999999999</v>
      </c>
      <c r="C195" s="3">
        <f t="shared" si="2"/>
        <v>4.0578898250176465E-3</v>
      </c>
    </row>
    <row r="196" spans="1:3" x14ac:dyDescent="0.35">
      <c r="A196" s="1">
        <v>41191</v>
      </c>
      <c r="B196">
        <v>30.845271</v>
      </c>
      <c r="C196" s="3">
        <f t="shared" ref="C196:C259" si="3">LN(B195)-LN(B196)</f>
        <v>5.9064774539425713E-3</v>
      </c>
    </row>
    <row r="197" spans="1:3" x14ac:dyDescent="0.35">
      <c r="A197" s="1">
        <v>41192</v>
      </c>
      <c r="B197">
        <v>30.614695999999999</v>
      </c>
      <c r="C197" s="3">
        <f t="shared" si="3"/>
        <v>7.5032933801844059E-3</v>
      </c>
    </row>
    <row r="198" spans="1:3" x14ac:dyDescent="0.35">
      <c r="A198" s="1">
        <v>41193</v>
      </c>
      <c r="B198">
        <v>30.421875</v>
      </c>
      <c r="C198" s="3">
        <f t="shared" si="3"/>
        <v>6.3182330951021548E-3</v>
      </c>
    </row>
    <row r="199" spans="1:3" x14ac:dyDescent="0.35">
      <c r="A199" s="1">
        <v>41194</v>
      </c>
      <c r="B199">
        <v>30.360522</v>
      </c>
      <c r="C199" s="3">
        <f t="shared" si="3"/>
        <v>2.0187759570191588E-3</v>
      </c>
    </row>
    <row r="200" spans="1:3" x14ac:dyDescent="0.35">
      <c r="A200" s="1">
        <v>41197</v>
      </c>
      <c r="B200">
        <v>31.574418999999999</v>
      </c>
      <c r="C200" s="3">
        <f t="shared" si="3"/>
        <v>-3.9204121378339618E-2</v>
      </c>
    </row>
    <row r="201" spans="1:3" x14ac:dyDescent="0.35">
      <c r="A201" s="1">
        <v>41198</v>
      </c>
      <c r="B201">
        <v>31.609476999999998</v>
      </c>
      <c r="C201" s="3">
        <f t="shared" si="3"/>
        <v>-1.1097132597748249E-3</v>
      </c>
    </row>
    <row r="202" spans="1:3" x14ac:dyDescent="0.35">
      <c r="A202" s="1">
        <v>41199</v>
      </c>
      <c r="B202">
        <v>30.255348999999999</v>
      </c>
      <c r="C202" s="3">
        <f t="shared" si="3"/>
        <v>4.3783985402445325E-2</v>
      </c>
    </row>
    <row r="203" spans="1:3" x14ac:dyDescent="0.35">
      <c r="A203" s="1">
        <v>41200</v>
      </c>
      <c r="B203">
        <v>29.203596999999998</v>
      </c>
      <c r="C203" s="3">
        <f t="shared" si="3"/>
        <v>3.5381108672075889E-2</v>
      </c>
    </row>
    <row r="204" spans="1:3" x14ac:dyDescent="0.35">
      <c r="A204" s="1">
        <v>41201</v>
      </c>
      <c r="B204">
        <v>28.988865000000001</v>
      </c>
      <c r="C204" s="3">
        <f t="shared" si="3"/>
        <v>7.3800958835033015E-3</v>
      </c>
    </row>
    <row r="205" spans="1:3" x14ac:dyDescent="0.35">
      <c r="A205" s="1">
        <v>41204</v>
      </c>
      <c r="B205">
        <v>28.839867000000002</v>
      </c>
      <c r="C205" s="3">
        <f t="shared" si="3"/>
        <v>5.1530899799696606E-3</v>
      </c>
    </row>
    <row r="206" spans="1:3" x14ac:dyDescent="0.35">
      <c r="A206" s="1">
        <v>41205</v>
      </c>
      <c r="B206">
        <v>28.642664</v>
      </c>
      <c r="C206" s="3">
        <f t="shared" si="3"/>
        <v>6.8613462291984284E-3</v>
      </c>
    </row>
    <row r="207" spans="1:3" x14ac:dyDescent="0.35">
      <c r="A207" s="1">
        <v>41206</v>
      </c>
      <c r="B207">
        <v>28.730309999999999</v>
      </c>
      <c r="C207" s="3">
        <f t="shared" si="3"/>
        <v>-3.0553085214171105E-3</v>
      </c>
    </row>
    <row r="208" spans="1:3" x14ac:dyDescent="0.35">
      <c r="A208" s="1">
        <v>41207</v>
      </c>
      <c r="B208">
        <v>28.826719000000001</v>
      </c>
      <c r="C208" s="3">
        <f t="shared" si="3"/>
        <v>-3.3500370620060949E-3</v>
      </c>
    </row>
    <row r="209" spans="1:3" x14ac:dyDescent="0.35">
      <c r="A209" s="1">
        <v>41208</v>
      </c>
      <c r="B209">
        <v>28.695250999999999</v>
      </c>
      <c r="C209" s="3">
        <f t="shared" si="3"/>
        <v>4.5710614192882026E-3</v>
      </c>
    </row>
    <row r="210" spans="1:3" x14ac:dyDescent="0.35">
      <c r="A210" s="1">
        <v>41213</v>
      </c>
      <c r="B210">
        <v>28.704017</v>
      </c>
      <c r="C210" s="3">
        <f t="shared" si="3"/>
        <v>-3.0543943759564485E-4</v>
      </c>
    </row>
    <row r="211" spans="1:3" x14ac:dyDescent="0.35">
      <c r="A211" s="1">
        <v>41214</v>
      </c>
      <c r="B211">
        <v>28.682105</v>
      </c>
      <c r="C211" s="3">
        <f t="shared" si="3"/>
        <v>7.6366899526369991E-4</v>
      </c>
    </row>
    <row r="212" spans="1:3" x14ac:dyDescent="0.35">
      <c r="A212" s="1">
        <v>41215</v>
      </c>
      <c r="B212">
        <v>28.467372999999998</v>
      </c>
      <c r="C212" s="3">
        <f t="shared" si="3"/>
        <v>7.514784667941754E-3</v>
      </c>
    </row>
    <row r="213" spans="1:3" x14ac:dyDescent="0.35">
      <c r="A213" s="1">
        <v>41218</v>
      </c>
      <c r="B213">
        <v>28.502431000000001</v>
      </c>
      <c r="C213" s="3">
        <f t="shared" si="3"/>
        <v>-1.2307574175745017E-3</v>
      </c>
    </row>
    <row r="214" spans="1:3" x14ac:dyDescent="0.35">
      <c r="A214" s="1">
        <v>41219</v>
      </c>
      <c r="B214">
        <v>28.406020000000002</v>
      </c>
      <c r="C214" s="3">
        <f t="shared" si="3"/>
        <v>3.3882873472381725E-3</v>
      </c>
    </row>
    <row r="215" spans="1:3" x14ac:dyDescent="0.35">
      <c r="A215" s="1">
        <v>41220</v>
      </c>
      <c r="B215">
        <v>28.274550999999999</v>
      </c>
      <c r="C215" s="3">
        <f t="shared" si="3"/>
        <v>4.6389524116241532E-3</v>
      </c>
    </row>
    <row r="216" spans="1:3" x14ac:dyDescent="0.35">
      <c r="A216" s="1">
        <v>41221</v>
      </c>
      <c r="B216">
        <v>27.818794</v>
      </c>
      <c r="C216" s="3">
        <f t="shared" si="3"/>
        <v>1.6250306675850368E-2</v>
      </c>
    </row>
    <row r="217" spans="1:3" x14ac:dyDescent="0.35">
      <c r="A217" s="1">
        <v>41222</v>
      </c>
      <c r="B217">
        <v>28.414784000000001</v>
      </c>
      <c r="C217" s="3">
        <f t="shared" si="3"/>
        <v>-2.1197737653511517E-2</v>
      </c>
    </row>
    <row r="218" spans="1:3" x14ac:dyDescent="0.35">
      <c r="A218" s="1">
        <v>41225</v>
      </c>
      <c r="B218">
        <v>28.427931999999998</v>
      </c>
      <c r="C218" s="3">
        <f t="shared" si="3"/>
        <v>-4.6260985257884357E-4</v>
      </c>
    </row>
    <row r="219" spans="1:3" x14ac:dyDescent="0.35">
      <c r="A219" s="1">
        <v>41226</v>
      </c>
      <c r="B219">
        <v>28.344669</v>
      </c>
      <c r="C219" s="3">
        <f t="shared" si="3"/>
        <v>2.9332127903645144E-3</v>
      </c>
    </row>
    <row r="220" spans="1:3" x14ac:dyDescent="0.35">
      <c r="A220" s="1">
        <v>41227</v>
      </c>
      <c r="B220">
        <v>27.932732999999999</v>
      </c>
      <c r="C220" s="3">
        <f t="shared" si="3"/>
        <v>1.4639743221342538E-2</v>
      </c>
    </row>
    <row r="221" spans="1:3" x14ac:dyDescent="0.35">
      <c r="A221" s="1">
        <v>41228</v>
      </c>
      <c r="B221">
        <v>27.696089000000001</v>
      </c>
      <c r="C221" s="3">
        <f t="shared" si="3"/>
        <v>8.5080150530831844E-3</v>
      </c>
    </row>
    <row r="222" spans="1:3" x14ac:dyDescent="0.35">
      <c r="A222" s="1">
        <v>41229</v>
      </c>
      <c r="B222">
        <v>27.555855999999999</v>
      </c>
      <c r="C222" s="3">
        <f t="shared" si="3"/>
        <v>5.0761398939882518E-3</v>
      </c>
    </row>
    <row r="223" spans="1:3" x14ac:dyDescent="0.35">
      <c r="A223" s="1">
        <v>41232</v>
      </c>
      <c r="B223">
        <v>27.573384999999998</v>
      </c>
      <c r="C223" s="3">
        <f t="shared" si="3"/>
        <v>-6.3592388622657481E-4</v>
      </c>
    </row>
    <row r="224" spans="1:3" x14ac:dyDescent="0.35">
      <c r="A224" s="1">
        <v>41233</v>
      </c>
      <c r="B224">
        <v>27.643501000000001</v>
      </c>
      <c r="C224" s="3">
        <f t="shared" si="3"/>
        <v>-2.5396592515769534E-3</v>
      </c>
    </row>
    <row r="225" spans="1:3" x14ac:dyDescent="0.35">
      <c r="A225" s="1">
        <v>41234</v>
      </c>
      <c r="B225">
        <v>27.753059</v>
      </c>
      <c r="C225" s="3">
        <f t="shared" si="3"/>
        <v>-3.9554132183980961E-3</v>
      </c>
    </row>
    <row r="226" spans="1:3" x14ac:dyDescent="0.35">
      <c r="A226" s="1">
        <v>41236</v>
      </c>
      <c r="B226">
        <v>28.252641000000001</v>
      </c>
      <c r="C226" s="3">
        <f t="shared" si="3"/>
        <v>-1.784087159717096E-2</v>
      </c>
    </row>
    <row r="227" spans="1:3" x14ac:dyDescent="0.35">
      <c r="A227" s="1">
        <v>41239</v>
      </c>
      <c r="B227">
        <v>28.204435</v>
      </c>
      <c r="C227" s="3">
        <f t="shared" si="3"/>
        <v>1.7077048664400074E-3</v>
      </c>
    </row>
    <row r="228" spans="1:3" x14ac:dyDescent="0.35">
      <c r="A228" s="1">
        <v>41240</v>
      </c>
      <c r="B228">
        <v>28.072966999999998</v>
      </c>
      <c r="C228" s="3">
        <f t="shared" si="3"/>
        <v>4.6721502585009844E-3</v>
      </c>
    </row>
    <row r="229" spans="1:3" x14ac:dyDescent="0.35">
      <c r="A229" s="1">
        <v>41241</v>
      </c>
      <c r="B229">
        <v>28.296462999999999</v>
      </c>
      <c r="C229" s="3">
        <f t="shared" si="3"/>
        <v>-7.9297296825329155E-3</v>
      </c>
    </row>
    <row r="230" spans="1:3" x14ac:dyDescent="0.35">
      <c r="A230" s="1">
        <v>41242</v>
      </c>
      <c r="B230">
        <v>28.519960000000001</v>
      </c>
      <c r="C230" s="3">
        <f t="shared" si="3"/>
        <v>-7.8673785144736108E-3</v>
      </c>
    </row>
    <row r="231" spans="1:3" x14ac:dyDescent="0.35">
      <c r="A231" s="1">
        <v>41243</v>
      </c>
      <c r="B231">
        <v>28.484902000000002</v>
      </c>
      <c r="C231" s="3">
        <f t="shared" si="3"/>
        <v>1.2300005013590187E-3</v>
      </c>
    </row>
    <row r="232" spans="1:3" x14ac:dyDescent="0.35">
      <c r="A232" s="1">
        <v>41246</v>
      </c>
      <c r="B232">
        <v>28.173759</v>
      </c>
      <c r="C232" s="3">
        <f t="shared" si="3"/>
        <v>1.0983179703623502E-2</v>
      </c>
    </row>
    <row r="233" spans="1:3" x14ac:dyDescent="0.35">
      <c r="A233" s="1">
        <v>41247</v>
      </c>
      <c r="B233">
        <v>28.217580999999999</v>
      </c>
      <c r="C233" s="3">
        <f t="shared" si="3"/>
        <v>-1.5542105869892353E-3</v>
      </c>
    </row>
    <row r="234" spans="1:3" x14ac:dyDescent="0.35">
      <c r="A234" s="1">
        <v>41248</v>
      </c>
      <c r="B234">
        <v>28.283315999999999</v>
      </c>
      <c r="C234" s="3">
        <f t="shared" si="3"/>
        <v>-2.3268667631644036E-3</v>
      </c>
    </row>
    <row r="235" spans="1:3" x14ac:dyDescent="0.35">
      <c r="A235" s="1">
        <v>41249</v>
      </c>
      <c r="B235">
        <v>28.300844000000001</v>
      </c>
      <c r="C235" s="3">
        <f t="shared" si="3"/>
        <v>-6.1953736030151418E-4</v>
      </c>
    </row>
    <row r="236" spans="1:3" x14ac:dyDescent="0.35">
      <c r="A236" s="1">
        <v>41250</v>
      </c>
      <c r="B236">
        <v>28.717162999999999</v>
      </c>
      <c r="C236" s="3">
        <f t="shared" si="3"/>
        <v>-1.4603330437738204E-2</v>
      </c>
    </row>
    <row r="237" spans="1:3" x14ac:dyDescent="0.35">
      <c r="A237" s="1">
        <v>41253</v>
      </c>
      <c r="B237">
        <v>28.629515999999999</v>
      </c>
      <c r="C237" s="3">
        <f t="shared" si="3"/>
        <v>3.0567443406965822E-3</v>
      </c>
    </row>
    <row r="238" spans="1:3" x14ac:dyDescent="0.35">
      <c r="A238" s="1">
        <v>41254</v>
      </c>
      <c r="B238">
        <v>28.997629</v>
      </c>
      <c r="C238" s="3">
        <f t="shared" si="3"/>
        <v>-1.2775854400284281E-2</v>
      </c>
    </row>
    <row r="239" spans="1:3" x14ac:dyDescent="0.35">
      <c r="A239" s="1">
        <v>41255</v>
      </c>
      <c r="B239">
        <v>28.927513000000001</v>
      </c>
      <c r="C239" s="3">
        <f t="shared" si="3"/>
        <v>2.4209188557513528E-3</v>
      </c>
    </row>
    <row r="240" spans="1:3" x14ac:dyDescent="0.35">
      <c r="A240" s="1">
        <v>41256</v>
      </c>
      <c r="B240">
        <v>28.625135</v>
      </c>
      <c r="C240" s="3">
        <f t="shared" si="3"/>
        <v>1.050797114712676E-2</v>
      </c>
    </row>
    <row r="241" spans="1:3" x14ac:dyDescent="0.35">
      <c r="A241" s="1">
        <v>41257</v>
      </c>
      <c r="B241">
        <v>28.638283000000001</v>
      </c>
      <c r="C241" s="3">
        <f t="shared" si="3"/>
        <v>-4.5921115749836261E-4</v>
      </c>
    </row>
    <row r="242" spans="1:3" x14ac:dyDescent="0.35">
      <c r="A242" s="1">
        <v>41260</v>
      </c>
      <c r="B242">
        <v>28.572548000000001</v>
      </c>
      <c r="C242" s="3">
        <f t="shared" si="3"/>
        <v>2.2979924527790629E-3</v>
      </c>
    </row>
    <row r="243" spans="1:3" x14ac:dyDescent="0.35">
      <c r="A243" s="1">
        <v>41261</v>
      </c>
      <c r="B243">
        <v>28.892455999999999</v>
      </c>
      <c r="C243" s="3">
        <f t="shared" si="3"/>
        <v>-1.1134126254530141E-2</v>
      </c>
    </row>
    <row r="244" spans="1:3" x14ac:dyDescent="0.35">
      <c r="A244" s="1">
        <v>41262</v>
      </c>
      <c r="B244">
        <v>28.633899</v>
      </c>
      <c r="C244" s="3">
        <f t="shared" si="3"/>
        <v>8.9892273230898212E-3</v>
      </c>
    </row>
    <row r="245" spans="1:3" x14ac:dyDescent="0.35">
      <c r="A245" s="1">
        <v>41263</v>
      </c>
      <c r="B245">
        <v>28.725926999999999</v>
      </c>
      <c r="C245" s="3">
        <f t="shared" si="3"/>
        <v>-3.2087990979268177E-3</v>
      </c>
    </row>
    <row r="246" spans="1:3" x14ac:dyDescent="0.35">
      <c r="A246" s="1">
        <v>41264</v>
      </c>
      <c r="B246">
        <v>28.945042000000001</v>
      </c>
      <c r="C246" s="3">
        <f t="shared" si="3"/>
        <v>-7.5988338031520719E-3</v>
      </c>
    </row>
    <row r="247" spans="1:3" x14ac:dyDescent="0.35">
      <c r="A247" s="1">
        <v>41267</v>
      </c>
      <c r="B247">
        <v>28.690868999999999</v>
      </c>
      <c r="C247" s="3">
        <f t="shared" si="3"/>
        <v>8.8200097237574049E-3</v>
      </c>
    </row>
    <row r="248" spans="1:3" x14ac:dyDescent="0.35">
      <c r="A248" s="1">
        <v>41269</v>
      </c>
      <c r="B248">
        <v>28.511195000000001</v>
      </c>
      <c r="C248" s="3">
        <f t="shared" si="3"/>
        <v>6.2821016702998556E-3</v>
      </c>
    </row>
    <row r="249" spans="1:3" x14ac:dyDescent="0.35">
      <c r="A249" s="1">
        <v>41270</v>
      </c>
      <c r="B249">
        <v>28.506813999999999</v>
      </c>
      <c r="C249" s="3">
        <f t="shared" si="3"/>
        <v>1.5367074668004577E-4</v>
      </c>
    </row>
    <row r="250" spans="1:3" x14ac:dyDescent="0.35">
      <c r="A250" s="1">
        <v>41271</v>
      </c>
      <c r="B250">
        <v>28.230729</v>
      </c>
      <c r="C250" s="3">
        <f t="shared" si="3"/>
        <v>9.7320808930909664E-3</v>
      </c>
    </row>
    <row r="251" spans="1:3" x14ac:dyDescent="0.35">
      <c r="A251" s="1">
        <v>41274</v>
      </c>
      <c r="B251">
        <v>28.704017</v>
      </c>
      <c r="C251" s="3">
        <f t="shared" si="3"/>
        <v>-1.6626012604262996E-2</v>
      </c>
    </row>
    <row r="252" spans="1:3" x14ac:dyDescent="0.35">
      <c r="A252" s="1">
        <v>41276</v>
      </c>
      <c r="B252">
        <v>29.273154999999999</v>
      </c>
      <c r="C252" s="3">
        <f t="shared" si="3"/>
        <v>-1.963380631236733E-2</v>
      </c>
    </row>
    <row r="253" spans="1:3" x14ac:dyDescent="0.35">
      <c r="A253" s="1">
        <v>41277</v>
      </c>
      <c r="B253">
        <v>30.387454000000002</v>
      </c>
      <c r="C253" s="3">
        <f t="shared" si="3"/>
        <v>-3.7358941420229996E-2</v>
      </c>
    </row>
    <row r="254" spans="1:3" x14ac:dyDescent="0.35">
      <c r="A254" s="1">
        <v>41278</v>
      </c>
      <c r="B254">
        <v>30.204781000000001</v>
      </c>
      <c r="C254" s="3">
        <f t="shared" si="3"/>
        <v>6.0296027515613915E-3</v>
      </c>
    </row>
    <row r="255" spans="1:3" x14ac:dyDescent="0.35">
      <c r="A255" s="1">
        <v>41281</v>
      </c>
      <c r="B255">
        <v>30.451388999999999</v>
      </c>
      <c r="C255" s="3">
        <f t="shared" si="3"/>
        <v>-8.1313857698881442E-3</v>
      </c>
    </row>
    <row r="256" spans="1:3" x14ac:dyDescent="0.35">
      <c r="A256" s="1">
        <v>41282</v>
      </c>
      <c r="B256">
        <v>30.460521</v>
      </c>
      <c r="C256" s="3">
        <f t="shared" si="3"/>
        <v>-2.9984284086381763E-4</v>
      </c>
    </row>
    <row r="257" spans="1:3" x14ac:dyDescent="0.35">
      <c r="A257" s="1">
        <v>41283</v>
      </c>
      <c r="B257">
        <v>30.661460999999999</v>
      </c>
      <c r="C257" s="3">
        <f t="shared" si="3"/>
        <v>-6.5750722518194138E-3</v>
      </c>
    </row>
    <row r="258" spans="1:3" x14ac:dyDescent="0.35">
      <c r="A258" s="1">
        <v>41284</v>
      </c>
      <c r="B258">
        <v>30.917200000000001</v>
      </c>
      <c r="C258" s="3">
        <f t="shared" si="3"/>
        <v>-8.3061393727295041E-3</v>
      </c>
    </row>
    <row r="259" spans="1:3" x14ac:dyDescent="0.35">
      <c r="A259" s="1">
        <v>41285</v>
      </c>
      <c r="B259">
        <v>30.605369</v>
      </c>
      <c r="C259" s="3">
        <f t="shared" si="3"/>
        <v>1.0137212260692863E-2</v>
      </c>
    </row>
    <row r="260" spans="1:3" x14ac:dyDescent="0.35">
      <c r="A260" s="1">
        <v>41288</v>
      </c>
      <c r="B260">
        <v>30.596198999999999</v>
      </c>
      <c r="C260" s="3">
        <f t="shared" ref="C260:C323" si="4">LN(B259)-LN(B260)</f>
        <v>2.9966552715210426E-4</v>
      </c>
    </row>
    <row r="261" spans="1:3" x14ac:dyDescent="0.35">
      <c r="A261" s="1">
        <v>41289</v>
      </c>
      <c r="B261">
        <v>30.284367</v>
      </c>
      <c r="C261" s="3">
        <f t="shared" si="4"/>
        <v>1.0244146778535246E-2</v>
      </c>
    </row>
    <row r="262" spans="1:3" x14ac:dyDescent="0.35">
      <c r="A262" s="1">
        <v>41290</v>
      </c>
      <c r="B262">
        <v>29.990877999999999</v>
      </c>
      <c r="C262" s="3">
        <f t="shared" si="4"/>
        <v>9.7383700202713364E-3</v>
      </c>
    </row>
    <row r="263" spans="1:3" x14ac:dyDescent="0.35">
      <c r="A263" s="1">
        <v>41291</v>
      </c>
      <c r="B263">
        <v>30.064249</v>
      </c>
      <c r="C263" s="3">
        <f t="shared" si="4"/>
        <v>-2.4434562099915347E-3</v>
      </c>
    </row>
    <row r="264" spans="1:3" x14ac:dyDescent="0.35">
      <c r="A264" s="1">
        <v>41292</v>
      </c>
      <c r="B264">
        <v>30.027564999999999</v>
      </c>
      <c r="C264" s="3">
        <f t="shared" si="4"/>
        <v>1.220931841298345E-3</v>
      </c>
    </row>
    <row r="265" spans="1:3" x14ac:dyDescent="0.35">
      <c r="A265" s="1">
        <v>41296</v>
      </c>
      <c r="B265">
        <v>30.174309999999998</v>
      </c>
      <c r="C265" s="3">
        <f t="shared" si="4"/>
        <v>-4.8751069841772576E-3</v>
      </c>
    </row>
    <row r="266" spans="1:3" x14ac:dyDescent="0.35">
      <c r="A266" s="1">
        <v>41297</v>
      </c>
      <c r="B266">
        <v>30.091766</v>
      </c>
      <c r="C266" s="3">
        <f t="shared" si="4"/>
        <v>2.7393205961065981E-3</v>
      </c>
    </row>
    <row r="267" spans="1:3" x14ac:dyDescent="0.35">
      <c r="A267" s="1">
        <v>41298</v>
      </c>
      <c r="B267">
        <v>30.082592000000002</v>
      </c>
      <c r="C267" s="3">
        <f t="shared" si="4"/>
        <v>3.0491393264497901E-4</v>
      </c>
    </row>
    <row r="268" spans="1:3" x14ac:dyDescent="0.35">
      <c r="A268" s="1">
        <v>41299</v>
      </c>
      <c r="B268">
        <v>30.073422000000001</v>
      </c>
      <c r="C268" s="3">
        <f t="shared" si="4"/>
        <v>3.04873925690341E-4</v>
      </c>
    </row>
    <row r="269" spans="1:3" x14ac:dyDescent="0.35">
      <c r="A269" s="1">
        <v>41302</v>
      </c>
      <c r="B269">
        <v>30.266023000000001</v>
      </c>
      <c r="C269" s="3">
        <f t="shared" si="4"/>
        <v>-6.383938536903333E-3</v>
      </c>
    </row>
    <row r="270" spans="1:3" x14ac:dyDescent="0.35">
      <c r="A270" s="1">
        <v>41303</v>
      </c>
      <c r="B270">
        <v>30.568684999999999</v>
      </c>
      <c r="C270" s="3">
        <f t="shared" si="4"/>
        <v>-9.9503887555623116E-3</v>
      </c>
    </row>
    <row r="271" spans="1:3" x14ac:dyDescent="0.35">
      <c r="A271" s="1">
        <v>41304</v>
      </c>
      <c r="B271">
        <v>30.467797999999998</v>
      </c>
      <c r="C271" s="3">
        <f t="shared" si="4"/>
        <v>3.3057963669644863E-3</v>
      </c>
    </row>
    <row r="272" spans="1:3" x14ac:dyDescent="0.35">
      <c r="A272" s="1">
        <v>41305</v>
      </c>
      <c r="B272">
        <v>31.073118000000001</v>
      </c>
      <c r="C272" s="3">
        <f t="shared" si="4"/>
        <v>-1.9672749827316149E-2</v>
      </c>
    </row>
    <row r="273" spans="1:3" x14ac:dyDescent="0.35">
      <c r="A273" s="1">
        <v>41306</v>
      </c>
      <c r="B273">
        <v>31.063945</v>
      </c>
      <c r="C273" s="3">
        <f t="shared" si="4"/>
        <v>2.9525051953704917E-4</v>
      </c>
    </row>
    <row r="274" spans="1:3" x14ac:dyDescent="0.35">
      <c r="A274" s="1">
        <v>41309</v>
      </c>
      <c r="B274">
        <v>30.724599999999999</v>
      </c>
      <c r="C274" s="3">
        <f t="shared" si="4"/>
        <v>1.098418523660305E-2</v>
      </c>
    </row>
    <row r="275" spans="1:3" x14ac:dyDescent="0.35">
      <c r="A275" s="1">
        <v>41310</v>
      </c>
      <c r="B275">
        <v>31.036431</v>
      </c>
      <c r="C275" s="3">
        <f t="shared" si="4"/>
        <v>-1.0098071381178464E-2</v>
      </c>
    </row>
    <row r="276" spans="1:3" x14ac:dyDescent="0.35">
      <c r="A276" s="1">
        <v>41311</v>
      </c>
      <c r="B276">
        <v>31.274889999999999</v>
      </c>
      <c r="C276" s="3">
        <f t="shared" si="4"/>
        <v>-7.6538311264076064E-3</v>
      </c>
    </row>
    <row r="277" spans="1:3" x14ac:dyDescent="0.35">
      <c r="A277" s="1">
        <v>41312</v>
      </c>
      <c r="B277">
        <v>31.540863999999999</v>
      </c>
      <c r="C277" s="3">
        <f t="shared" si="4"/>
        <v>-8.4684357848199276E-3</v>
      </c>
    </row>
    <row r="278" spans="1:3" x14ac:dyDescent="0.35">
      <c r="A278" s="1">
        <v>41313</v>
      </c>
      <c r="B278">
        <v>31.559208000000002</v>
      </c>
      <c r="C278" s="3">
        <f t="shared" si="4"/>
        <v>-5.814256603948742E-4</v>
      </c>
    </row>
    <row r="279" spans="1:3" x14ac:dyDescent="0.35">
      <c r="A279" s="1">
        <v>41316</v>
      </c>
      <c r="B279">
        <v>31.421634000000001</v>
      </c>
      <c r="C279" s="3">
        <f t="shared" si="4"/>
        <v>4.3687640381979698E-3</v>
      </c>
    </row>
    <row r="280" spans="1:3" x14ac:dyDescent="0.35">
      <c r="A280" s="1">
        <v>41317</v>
      </c>
      <c r="B280">
        <v>31.458321000000002</v>
      </c>
      <c r="C280" s="3">
        <f t="shared" si="4"/>
        <v>-1.1668902804671255E-3</v>
      </c>
    </row>
    <row r="281" spans="1:3" x14ac:dyDescent="0.35">
      <c r="A281" s="1">
        <v>41318</v>
      </c>
      <c r="B281">
        <v>31.605065</v>
      </c>
      <c r="C281" s="3">
        <f t="shared" si="4"/>
        <v>-4.6538657107331183E-3</v>
      </c>
    </row>
    <row r="282" spans="1:3" x14ac:dyDescent="0.35">
      <c r="A282" s="1">
        <v>41319</v>
      </c>
      <c r="B282">
        <v>31.825182999999999</v>
      </c>
      <c r="C282" s="3">
        <f t="shared" si="4"/>
        <v>-6.9405020645687543E-3</v>
      </c>
    </row>
    <row r="283" spans="1:3" x14ac:dyDescent="0.35">
      <c r="A283" s="1">
        <v>41320</v>
      </c>
      <c r="B283">
        <v>32.173701999999999</v>
      </c>
      <c r="C283" s="3">
        <f t="shared" si="4"/>
        <v>-1.0891516164768689E-2</v>
      </c>
    </row>
    <row r="284" spans="1:3" x14ac:dyDescent="0.35">
      <c r="A284" s="1">
        <v>41324</v>
      </c>
      <c r="B284">
        <v>31.93524</v>
      </c>
      <c r="C284" s="3">
        <f t="shared" si="4"/>
        <v>7.4393085373971601E-3</v>
      </c>
    </row>
    <row r="285" spans="1:3" x14ac:dyDescent="0.35">
      <c r="A285" s="1">
        <v>41325</v>
      </c>
      <c r="B285">
        <v>31.660094999999998</v>
      </c>
      <c r="C285" s="3">
        <f t="shared" si="4"/>
        <v>8.6530471706196543E-3</v>
      </c>
    </row>
    <row r="286" spans="1:3" x14ac:dyDescent="0.35">
      <c r="A286" s="1">
        <v>41326</v>
      </c>
      <c r="B286">
        <v>31.421634000000001</v>
      </c>
      <c r="C286" s="3">
        <f t="shared" si="4"/>
        <v>7.5604185125208723E-3</v>
      </c>
    </row>
    <row r="287" spans="1:3" x14ac:dyDescent="0.35">
      <c r="A287" s="1">
        <v>41327</v>
      </c>
      <c r="B287">
        <v>31.687608999999998</v>
      </c>
      <c r="C287" s="3">
        <f t="shared" si="4"/>
        <v>-8.4290846201393599E-3</v>
      </c>
    </row>
    <row r="288" spans="1:3" x14ac:dyDescent="0.35">
      <c r="A288" s="1">
        <v>41330</v>
      </c>
      <c r="B288">
        <v>31.430807000000001</v>
      </c>
      <c r="C288" s="3">
        <f t="shared" si="4"/>
        <v>8.1371946022121833E-3</v>
      </c>
    </row>
    <row r="289" spans="1:3" x14ac:dyDescent="0.35">
      <c r="A289" s="1">
        <v>41331</v>
      </c>
      <c r="B289">
        <v>31.238206000000002</v>
      </c>
      <c r="C289" s="3">
        <f t="shared" si="4"/>
        <v>6.1466296393950515E-3</v>
      </c>
    </row>
    <row r="290" spans="1:3" x14ac:dyDescent="0.35">
      <c r="A290" s="1">
        <v>41332</v>
      </c>
      <c r="B290">
        <v>31.421634000000001</v>
      </c>
      <c r="C290" s="3">
        <f t="shared" si="4"/>
        <v>-5.8547396214678749E-3</v>
      </c>
    </row>
    <row r="291" spans="1:3" x14ac:dyDescent="0.35">
      <c r="A291" s="1">
        <v>41333</v>
      </c>
      <c r="B291">
        <v>30.990575</v>
      </c>
      <c r="C291" s="3">
        <f t="shared" si="4"/>
        <v>1.3813510567650233E-2</v>
      </c>
    </row>
    <row r="292" spans="1:3" x14ac:dyDescent="0.35">
      <c r="A292" s="1">
        <v>41334</v>
      </c>
      <c r="B292">
        <v>30.816313000000001</v>
      </c>
      <c r="C292" s="3">
        <f t="shared" si="4"/>
        <v>5.6389333745054948E-3</v>
      </c>
    </row>
    <row r="293" spans="1:3" x14ac:dyDescent="0.35">
      <c r="A293" s="1">
        <v>41337</v>
      </c>
      <c r="B293">
        <v>31.467493999999999</v>
      </c>
      <c r="C293" s="3">
        <f t="shared" si="4"/>
        <v>-2.0910883885188802E-2</v>
      </c>
    </row>
    <row r="294" spans="1:3" x14ac:dyDescent="0.35">
      <c r="A294" s="1">
        <v>41338</v>
      </c>
      <c r="B294">
        <v>31.797666</v>
      </c>
      <c r="C294" s="3">
        <f t="shared" si="4"/>
        <v>-1.0437814355492847E-2</v>
      </c>
    </row>
    <row r="295" spans="1:3" x14ac:dyDescent="0.35">
      <c r="A295" s="1">
        <v>41339</v>
      </c>
      <c r="B295">
        <v>31.430807000000001</v>
      </c>
      <c r="C295" s="3">
        <f t="shared" si="4"/>
        <v>1.1604364280598745E-2</v>
      </c>
    </row>
    <row r="296" spans="1:3" x14ac:dyDescent="0.35">
      <c r="A296" s="1">
        <v>41340</v>
      </c>
      <c r="B296">
        <v>31.577551</v>
      </c>
      <c r="C296" s="3">
        <f t="shared" si="4"/>
        <v>-4.6579301532307937E-3</v>
      </c>
    </row>
    <row r="297" spans="1:3" x14ac:dyDescent="0.35">
      <c r="A297" s="1">
        <v>41341</v>
      </c>
      <c r="B297">
        <v>31.806839</v>
      </c>
      <c r="C297" s="3">
        <f t="shared" si="4"/>
        <v>-7.2348728177908939E-3</v>
      </c>
    </row>
    <row r="298" spans="1:3" x14ac:dyDescent="0.35">
      <c r="A298" s="1">
        <v>41344</v>
      </c>
      <c r="B298">
        <v>32.036127999999998</v>
      </c>
      <c r="C298" s="3">
        <f t="shared" si="4"/>
        <v>-7.1829364020064013E-3</v>
      </c>
    </row>
    <row r="299" spans="1:3" x14ac:dyDescent="0.35">
      <c r="A299" s="1">
        <v>41345</v>
      </c>
      <c r="B299">
        <v>32.081983999999999</v>
      </c>
      <c r="C299" s="3">
        <f t="shared" si="4"/>
        <v>-1.4303605139898146E-3</v>
      </c>
    </row>
    <row r="300" spans="1:3" x14ac:dyDescent="0.35">
      <c r="A300" s="1">
        <v>41346</v>
      </c>
      <c r="B300">
        <v>32.109498000000002</v>
      </c>
      <c r="C300" s="3">
        <f t="shared" si="4"/>
        <v>-8.5724774776041457E-4</v>
      </c>
    </row>
    <row r="301" spans="1:3" x14ac:dyDescent="0.35">
      <c r="A301" s="1">
        <v>41347</v>
      </c>
      <c r="B301">
        <v>32.228729000000001</v>
      </c>
      <c r="C301" s="3">
        <f t="shared" si="4"/>
        <v>-3.7063855207750684E-3</v>
      </c>
    </row>
    <row r="302" spans="1:3" x14ac:dyDescent="0.35">
      <c r="A302" s="1">
        <v>41348</v>
      </c>
      <c r="B302">
        <v>31.311575999999999</v>
      </c>
      <c r="C302" s="3">
        <f t="shared" si="4"/>
        <v>2.8870390313386896E-2</v>
      </c>
    </row>
    <row r="303" spans="1:3" x14ac:dyDescent="0.35">
      <c r="A303" s="1">
        <v>41351</v>
      </c>
      <c r="B303">
        <v>30.687913000000002</v>
      </c>
      <c r="C303" s="3">
        <f t="shared" si="4"/>
        <v>2.0119005714998472E-2</v>
      </c>
    </row>
    <row r="304" spans="1:3" x14ac:dyDescent="0.35">
      <c r="A304" s="1">
        <v>41352</v>
      </c>
      <c r="B304">
        <v>30.761285999999998</v>
      </c>
      <c r="C304" s="3">
        <f t="shared" si="4"/>
        <v>-2.3880875931445722E-3</v>
      </c>
    </row>
    <row r="305" spans="1:3" x14ac:dyDescent="0.35">
      <c r="A305" s="1">
        <v>41353</v>
      </c>
      <c r="B305">
        <v>31.008918000000001</v>
      </c>
      <c r="C305" s="3">
        <f t="shared" si="4"/>
        <v>-8.0178892274913593E-3</v>
      </c>
    </row>
    <row r="306" spans="1:3" x14ac:dyDescent="0.35">
      <c r="A306" s="1">
        <v>41354</v>
      </c>
      <c r="B306">
        <v>30.706256</v>
      </c>
      <c r="C306" s="3">
        <f t="shared" si="4"/>
        <v>9.8084281985246768E-3</v>
      </c>
    </row>
    <row r="307" spans="1:3" x14ac:dyDescent="0.35">
      <c r="A307" s="1">
        <v>41355</v>
      </c>
      <c r="B307">
        <v>30.898857</v>
      </c>
      <c r="C307" s="3">
        <f t="shared" si="4"/>
        <v>-6.2527805935181924E-3</v>
      </c>
    </row>
    <row r="308" spans="1:3" x14ac:dyDescent="0.35">
      <c r="A308" s="1">
        <v>41358</v>
      </c>
      <c r="B308">
        <v>30.999745000000001</v>
      </c>
      <c r="C308" s="3">
        <f t="shared" si="4"/>
        <v>-3.2597857165828081E-3</v>
      </c>
    </row>
    <row r="309" spans="1:3" x14ac:dyDescent="0.35">
      <c r="A309" s="1">
        <v>41359</v>
      </c>
      <c r="B309">
        <v>31.504178</v>
      </c>
      <c r="C309" s="3">
        <f t="shared" si="4"/>
        <v>-1.6141193312126045E-2</v>
      </c>
    </row>
    <row r="310" spans="1:3" x14ac:dyDescent="0.35">
      <c r="A310" s="1">
        <v>41360</v>
      </c>
      <c r="B310">
        <v>31.742639</v>
      </c>
      <c r="C310" s="3">
        <f t="shared" si="4"/>
        <v>-7.5406839823952687E-3</v>
      </c>
    </row>
    <row r="311" spans="1:3" x14ac:dyDescent="0.35">
      <c r="A311" s="1">
        <v>41361</v>
      </c>
      <c r="B311">
        <v>32.393816000000001</v>
      </c>
      <c r="C311" s="3">
        <f t="shared" si="4"/>
        <v>-2.0306684444479917E-2</v>
      </c>
    </row>
    <row r="312" spans="1:3" x14ac:dyDescent="0.35">
      <c r="A312" s="1">
        <v>41365</v>
      </c>
      <c r="B312">
        <v>32.384645999999996</v>
      </c>
      <c r="C312" s="3">
        <f t="shared" si="4"/>
        <v>2.8311879529496764E-4</v>
      </c>
    </row>
    <row r="313" spans="1:3" x14ac:dyDescent="0.35">
      <c r="A313" s="1">
        <v>41366</v>
      </c>
      <c r="B313">
        <v>33.127536999999997</v>
      </c>
      <c r="C313" s="3">
        <f t="shared" si="4"/>
        <v>-2.2680448464299285E-2</v>
      </c>
    </row>
    <row r="314" spans="1:3" x14ac:dyDescent="0.35">
      <c r="A314" s="1">
        <v>41367</v>
      </c>
      <c r="B314">
        <v>33.310969</v>
      </c>
      <c r="C314" s="3">
        <f t="shared" si="4"/>
        <v>-5.5218720928578158E-3</v>
      </c>
    </row>
    <row r="315" spans="1:3" x14ac:dyDescent="0.35">
      <c r="A315" s="1">
        <v>41368</v>
      </c>
      <c r="B315">
        <v>33.613630000000001</v>
      </c>
      <c r="C315" s="3">
        <f t="shared" si="4"/>
        <v>-9.0448973296886059E-3</v>
      </c>
    </row>
    <row r="316" spans="1:3" x14ac:dyDescent="0.35">
      <c r="A316" s="1">
        <v>41369</v>
      </c>
      <c r="B316">
        <v>33.301799000000003</v>
      </c>
      <c r="C316" s="3">
        <f t="shared" si="4"/>
        <v>9.3202199242372608E-3</v>
      </c>
    </row>
    <row r="317" spans="1:3" x14ac:dyDescent="0.35">
      <c r="A317" s="1">
        <v>41372</v>
      </c>
      <c r="B317">
        <v>33.521912999999998</v>
      </c>
      <c r="C317" s="3">
        <f t="shared" si="4"/>
        <v>-6.5879248399789425E-3</v>
      </c>
    </row>
    <row r="318" spans="1:3" x14ac:dyDescent="0.35">
      <c r="A318" s="1">
        <v>41373</v>
      </c>
      <c r="B318">
        <v>33.622799999999998</v>
      </c>
      <c r="C318" s="3">
        <f t="shared" si="4"/>
        <v>-3.0050638810803498E-3</v>
      </c>
    </row>
    <row r="319" spans="1:3" x14ac:dyDescent="0.35">
      <c r="A319" s="1">
        <v>41374</v>
      </c>
      <c r="B319">
        <v>34.026345999999997</v>
      </c>
      <c r="C319" s="3">
        <f t="shared" si="4"/>
        <v>-1.1930698630536085E-2</v>
      </c>
    </row>
    <row r="320" spans="1:3" x14ac:dyDescent="0.35">
      <c r="A320" s="1">
        <v>41375</v>
      </c>
      <c r="B320">
        <v>34.311742000000002</v>
      </c>
      <c r="C320" s="3">
        <f t="shared" si="4"/>
        <v>-8.3525210482839896E-3</v>
      </c>
    </row>
    <row r="321" spans="1:3" x14ac:dyDescent="0.35">
      <c r="A321" s="1">
        <v>41376</v>
      </c>
      <c r="B321">
        <v>34.182855000000004</v>
      </c>
      <c r="C321" s="3">
        <f t="shared" si="4"/>
        <v>3.7634253727434341E-3</v>
      </c>
    </row>
    <row r="322" spans="1:3" x14ac:dyDescent="0.35">
      <c r="A322" s="1">
        <v>41379</v>
      </c>
      <c r="B322">
        <v>33.262228999999998</v>
      </c>
      <c r="C322" s="3">
        <f t="shared" si="4"/>
        <v>2.7301713620735413E-2</v>
      </c>
    </row>
    <row r="323" spans="1:3" x14ac:dyDescent="0.35">
      <c r="A323" s="1">
        <v>41380</v>
      </c>
      <c r="B323">
        <v>33.510798000000001</v>
      </c>
      <c r="C323" s="3">
        <f t="shared" si="4"/>
        <v>-7.4452262950268633E-3</v>
      </c>
    </row>
    <row r="324" spans="1:3" x14ac:dyDescent="0.35">
      <c r="A324" s="1">
        <v>41381</v>
      </c>
      <c r="B324">
        <v>34.320946999999997</v>
      </c>
      <c r="C324" s="3">
        <f t="shared" ref="C324:C387" si="5">LN(B323)-LN(B324)</f>
        <v>-2.3888152226563264E-2</v>
      </c>
    </row>
    <row r="325" spans="1:3" x14ac:dyDescent="0.35">
      <c r="A325" s="1">
        <v>41382</v>
      </c>
      <c r="B325">
        <v>33.952697999999998</v>
      </c>
      <c r="C325" s="3">
        <f t="shared" si="5"/>
        <v>1.0787546823479044E-2</v>
      </c>
    </row>
    <row r="326" spans="1:3" x14ac:dyDescent="0.35">
      <c r="A326" s="1">
        <v>41383</v>
      </c>
      <c r="B326">
        <v>34.247298000000001</v>
      </c>
      <c r="C326" s="3">
        <f t="shared" si="5"/>
        <v>-8.6393504295765311E-3</v>
      </c>
    </row>
    <row r="327" spans="1:3" x14ac:dyDescent="0.35">
      <c r="A327" s="1">
        <v>41386</v>
      </c>
      <c r="B327">
        <v>33.961903</v>
      </c>
      <c r="C327" s="3">
        <f t="shared" si="5"/>
        <v>8.3682746985602741E-3</v>
      </c>
    </row>
    <row r="328" spans="1:3" x14ac:dyDescent="0.35">
      <c r="A328" s="1">
        <v>41387</v>
      </c>
      <c r="B328">
        <v>34.256503000000002</v>
      </c>
      <c r="C328" s="3">
        <f t="shared" si="5"/>
        <v>-8.6370189119038265E-3</v>
      </c>
    </row>
    <row r="329" spans="1:3" x14ac:dyDescent="0.35">
      <c r="A329" s="1">
        <v>41388</v>
      </c>
      <c r="B329">
        <v>33.621271999999998</v>
      </c>
      <c r="C329" s="3">
        <f t="shared" si="5"/>
        <v>1.8717453411602136E-2</v>
      </c>
    </row>
    <row r="330" spans="1:3" x14ac:dyDescent="0.35">
      <c r="A330" s="1">
        <v>41389</v>
      </c>
      <c r="B330">
        <v>33.593654999999998</v>
      </c>
      <c r="C330" s="3">
        <f t="shared" si="5"/>
        <v>8.2175203594569979E-4</v>
      </c>
    </row>
    <row r="331" spans="1:3" x14ac:dyDescent="0.35">
      <c r="A331" s="1">
        <v>41390</v>
      </c>
      <c r="B331">
        <v>33.566032999999997</v>
      </c>
      <c r="C331" s="3">
        <f t="shared" si="5"/>
        <v>8.2257682785824571E-4</v>
      </c>
    </row>
    <row r="332" spans="1:3" x14ac:dyDescent="0.35">
      <c r="A332" s="1">
        <v>41393</v>
      </c>
      <c r="B332">
        <v>33.814602999999998</v>
      </c>
      <c r="C332" s="3">
        <f t="shared" si="5"/>
        <v>-7.3781175828671053E-3</v>
      </c>
    </row>
    <row r="333" spans="1:3" x14ac:dyDescent="0.35">
      <c r="A333" s="1">
        <v>41394</v>
      </c>
      <c r="B333">
        <v>33.989521000000003</v>
      </c>
      <c r="C333" s="3">
        <f t="shared" si="5"/>
        <v>-5.1595206225441004E-3</v>
      </c>
    </row>
    <row r="334" spans="1:3" x14ac:dyDescent="0.35">
      <c r="A334" s="1">
        <v>41395</v>
      </c>
      <c r="B334">
        <v>33.961903</v>
      </c>
      <c r="C334" s="3">
        <f t="shared" si="5"/>
        <v>8.1287484190895043E-4</v>
      </c>
    </row>
    <row r="335" spans="1:3" x14ac:dyDescent="0.35">
      <c r="A335" s="1">
        <v>41396</v>
      </c>
      <c r="B335">
        <v>34.118411000000002</v>
      </c>
      <c r="C335" s="3">
        <f t="shared" si="5"/>
        <v>-4.5977542261708138E-3</v>
      </c>
    </row>
    <row r="336" spans="1:3" x14ac:dyDescent="0.35">
      <c r="A336" s="1">
        <v>41397</v>
      </c>
      <c r="B336">
        <v>33.879047</v>
      </c>
      <c r="C336" s="3">
        <f t="shared" si="5"/>
        <v>7.0404099141336829E-3</v>
      </c>
    </row>
    <row r="337" spans="1:3" x14ac:dyDescent="0.35">
      <c r="A337" s="1">
        <v>41400</v>
      </c>
      <c r="B337">
        <v>33.004451000000003</v>
      </c>
      <c r="C337" s="3">
        <f t="shared" si="5"/>
        <v>2.6154309539708986E-2</v>
      </c>
    </row>
    <row r="338" spans="1:3" x14ac:dyDescent="0.35">
      <c r="A338" s="1">
        <v>41401</v>
      </c>
      <c r="B338">
        <v>33.197785000000003</v>
      </c>
      <c r="C338" s="3">
        <f t="shared" si="5"/>
        <v>-5.8407256702706078E-3</v>
      </c>
    </row>
    <row r="339" spans="1:3" x14ac:dyDescent="0.35">
      <c r="A339" s="1">
        <v>41402</v>
      </c>
      <c r="B339">
        <v>33.409528999999999</v>
      </c>
      <c r="C339" s="3">
        <f t="shared" si="5"/>
        <v>-6.3580018644131542E-3</v>
      </c>
    </row>
    <row r="340" spans="1:3" x14ac:dyDescent="0.35">
      <c r="A340" s="1">
        <v>41403</v>
      </c>
      <c r="B340">
        <v>33.308259</v>
      </c>
      <c r="C340" s="3">
        <f t="shared" si="5"/>
        <v>3.0357744406850351E-3</v>
      </c>
    </row>
    <row r="341" spans="1:3" x14ac:dyDescent="0.35">
      <c r="A341" s="1">
        <v>41404</v>
      </c>
      <c r="B341">
        <v>33.299050999999999</v>
      </c>
      <c r="C341" s="3">
        <f t="shared" si="5"/>
        <v>2.7648617122233432E-4</v>
      </c>
    </row>
    <row r="342" spans="1:3" x14ac:dyDescent="0.35">
      <c r="A342" s="1">
        <v>41407</v>
      </c>
      <c r="B342">
        <v>33.464764000000002</v>
      </c>
      <c r="C342" s="3">
        <f t="shared" si="5"/>
        <v>-4.9641663018982207E-3</v>
      </c>
    </row>
    <row r="343" spans="1:3" x14ac:dyDescent="0.35">
      <c r="A343" s="1">
        <v>41408</v>
      </c>
      <c r="B343">
        <v>34.109203000000001</v>
      </c>
      <c r="C343" s="3">
        <f t="shared" si="5"/>
        <v>-1.9074166191926256E-2</v>
      </c>
    </row>
    <row r="344" spans="1:3" x14ac:dyDescent="0.35">
      <c r="A344" s="1">
        <v>41409</v>
      </c>
      <c r="B344">
        <v>34.670786</v>
      </c>
      <c r="C344" s="3">
        <f t="shared" si="5"/>
        <v>-1.6330199761346087E-2</v>
      </c>
    </row>
    <row r="345" spans="1:3" x14ac:dyDescent="0.35">
      <c r="A345" s="1">
        <v>41410</v>
      </c>
      <c r="B345">
        <v>33.906668000000003</v>
      </c>
      <c r="C345" s="3">
        <f t="shared" si="5"/>
        <v>2.2285739127538395E-2</v>
      </c>
    </row>
    <row r="346" spans="1:3" x14ac:dyDescent="0.35">
      <c r="A346" s="1">
        <v>41411</v>
      </c>
      <c r="B346">
        <v>33.685715999999999</v>
      </c>
      <c r="C346" s="3">
        <f t="shared" si="5"/>
        <v>6.5378012709009781E-3</v>
      </c>
    </row>
    <row r="347" spans="1:3" x14ac:dyDescent="0.35">
      <c r="A347" s="1">
        <v>41414</v>
      </c>
      <c r="B347">
        <v>34.808881</v>
      </c>
      <c r="C347" s="3">
        <f t="shared" si="5"/>
        <v>-3.2798665433038554E-2</v>
      </c>
    </row>
    <row r="348" spans="1:3" x14ac:dyDescent="0.35">
      <c r="A348" s="1">
        <v>41415</v>
      </c>
      <c r="B348">
        <v>34.726025</v>
      </c>
      <c r="C348" s="3">
        <f t="shared" si="5"/>
        <v>2.3831495282200521E-3</v>
      </c>
    </row>
    <row r="349" spans="1:3" x14ac:dyDescent="0.35">
      <c r="A349" s="1">
        <v>41416</v>
      </c>
      <c r="B349">
        <v>34.726025</v>
      </c>
      <c r="C349" s="3">
        <f t="shared" si="5"/>
        <v>0</v>
      </c>
    </row>
    <row r="350" spans="1:3" x14ac:dyDescent="0.35">
      <c r="A350" s="1">
        <v>41417</v>
      </c>
      <c r="B350">
        <v>34.505073000000003</v>
      </c>
      <c r="C350" s="3">
        <f t="shared" si="5"/>
        <v>6.3830491376171139E-3</v>
      </c>
    </row>
    <row r="351" spans="1:3" x14ac:dyDescent="0.35">
      <c r="A351" s="1">
        <v>41418</v>
      </c>
      <c r="B351">
        <v>34.762847000000001</v>
      </c>
      <c r="C351" s="3">
        <f t="shared" si="5"/>
        <v>-7.4428448253764934E-3</v>
      </c>
    </row>
    <row r="352" spans="1:3" x14ac:dyDescent="0.35">
      <c r="A352" s="1">
        <v>41422</v>
      </c>
      <c r="B352">
        <v>35.499350999999997</v>
      </c>
      <c r="C352" s="3">
        <f t="shared" si="5"/>
        <v>-2.0965213092998258E-2</v>
      </c>
    </row>
    <row r="353" spans="1:3" x14ac:dyDescent="0.35">
      <c r="A353" s="1">
        <v>41423</v>
      </c>
      <c r="B353">
        <v>34.726025</v>
      </c>
      <c r="C353" s="3">
        <f t="shared" si="5"/>
        <v>2.2025008780757638E-2</v>
      </c>
    </row>
    <row r="354" spans="1:3" x14ac:dyDescent="0.35">
      <c r="A354" s="1">
        <v>41424</v>
      </c>
      <c r="B354">
        <v>34.689199000000002</v>
      </c>
      <c r="C354" s="3">
        <f t="shared" si="5"/>
        <v>1.0610353560158714E-3</v>
      </c>
    </row>
    <row r="355" spans="1:3" x14ac:dyDescent="0.35">
      <c r="A355" s="1">
        <v>41425</v>
      </c>
      <c r="B355">
        <v>33.759363999999998</v>
      </c>
      <c r="C355" s="3">
        <f t="shared" si="5"/>
        <v>2.7170539799600046E-2</v>
      </c>
    </row>
    <row r="356" spans="1:3" x14ac:dyDescent="0.35">
      <c r="A356" s="1">
        <v>41428</v>
      </c>
      <c r="B356">
        <v>34.210473</v>
      </c>
      <c r="C356" s="3">
        <f t="shared" si="5"/>
        <v>-1.3273994572745806E-2</v>
      </c>
    </row>
    <row r="357" spans="1:3" x14ac:dyDescent="0.35">
      <c r="A357" s="1">
        <v>41429</v>
      </c>
      <c r="B357">
        <v>33.879047</v>
      </c>
      <c r="C357" s="3">
        <f t="shared" si="5"/>
        <v>9.7350845617469872E-3</v>
      </c>
    </row>
    <row r="358" spans="1:3" x14ac:dyDescent="0.35">
      <c r="A358" s="1">
        <v>41430</v>
      </c>
      <c r="B358">
        <v>33.418733000000003</v>
      </c>
      <c r="C358" s="3">
        <f t="shared" si="5"/>
        <v>1.3680129680432529E-2</v>
      </c>
    </row>
    <row r="359" spans="1:3" x14ac:dyDescent="0.35">
      <c r="A359" s="1">
        <v>41431</v>
      </c>
      <c r="B359">
        <v>33.731746000000001</v>
      </c>
      <c r="C359" s="3">
        <f t="shared" si="5"/>
        <v>-9.3228007238401744E-3</v>
      </c>
    </row>
    <row r="360" spans="1:3" x14ac:dyDescent="0.35">
      <c r="A360" s="1">
        <v>41432</v>
      </c>
      <c r="B360">
        <v>34.532690000000002</v>
      </c>
      <c r="C360" s="3">
        <f t="shared" si="5"/>
        <v>-2.3466999897965302E-2</v>
      </c>
    </row>
    <row r="361" spans="1:3" x14ac:dyDescent="0.35">
      <c r="A361" s="1">
        <v>41435</v>
      </c>
      <c r="B361">
        <v>34.514280999999997</v>
      </c>
      <c r="C361" s="3">
        <f t="shared" si="5"/>
        <v>5.3323122418236224E-4</v>
      </c>
    </row>
    <row r="362" spans="1:3" x14ac:dyDescent="0.35">
      <c r="A362" s="1">
        <v>41436</v>
      </c>
      <c r="B362">
        <v>33.906668000000003</v>
      </c>
      <c r="C362" s="3">
        <f t="shared" si="5"/>
        <v>1.776148920649101E-2</v>
      </c>
    </row>
    <row r="363" spans="1:3" x14ac:dyDescent="0.35">
      <c r="A363" s="1">
        <v>41437</v>
      </c>
      <c r="B363">
        <v>33.547620000000002</v>
      </c>
      <c r="C363" s="3">
        <f t="shared" si="5"/>
        <v>1.0645769205201994E-2</v>
      </c>
    </row>
    <row r="364" spans="1:3" x14ac:dyDescent="0.35">
      <c r="A364" s="1">
        <v>41438</v>
      </c>
      <c r="B364">
        <v>33.786985000000001</v>
      </c>
      <c r="C364" s="3">
        <f t="shared" si="5"/>
        <v>-7.1097471588164041E-3</v>
      </c>
    </row>
    <row r="365" spans="1:3" x14ac:dyDescent="0.35">
      <c r="A365" s="1">
        <v>41439</v>
      </c>
      <c r="B365">
        <v>33.888255000000001</v>
      </c>
      <c r="C365" s="3">
        <f t="shared" si="5"/>
        <v>-2.992825015164069E-3</v>
      </c>
    </row>
    <row r="366" spans="1:3" x14ac:dyDescent="0.35">
      <c r="A366" s="1">
        <v>41442</v>
      </c>
      <c r="B366">
        <v>33.961903</v>
      </c>
      <c r="C366" s="3">
        <f t="shared" si="5"/>
        <v>-2.1709022084848151E-3</v>
      </c>
    </row>
    <row r="367" spans="1:3" x14ac:dyDescent="0.35">
      <c r="A367" s="1">
        <v>41443</v>
      </c>
      <c r="B367">
        <v>34.532690000000002</v>
      </c>
      <c r="C367" s="3">
        <f t="shared" si="5"/>
        <v>-1.6667015253410078E-2</v>
      </c>
    </row>
    <row r="368" spans="1:3" x14ac:dyDescent="0.35">
      <c r="A368" s="1">
        <v>41444</v>
      </c>
      <c r="B368">
        <v>33.335877000000004</v>
      </c>
      <c r="C368" s="3">
        <f t="shared" si="5"/>
        <v>3.5272207231593633E-2</v>
      </c>
    </row>
    <row r="369" spans="1:3" x14ac:dyDescent="0.35">
      <c r="A369" s="1">
        <v>41445</v>
      </c>
      <c r="B369">
        <v>32.378425</v>
      </c>
      <c r="C369" s="3">
        <f t="shared" si="5"/>
        <v>2.9141898478555195E-2</v>
      </c>
    </row>
    <row r="370" spans="1:3" x14ac:dyDescent="0.35">
      <c r="A370" s="1">
        <v>41446</v>
      </c>
      <c r="B370">
        <v>32.755884999999999</v>
      </c>
      <c r="C370" s="3">
        <f t="shared" si="5"/>
        <v>-1.1590334664631996E-2</v>
      </c>
    </row>
    <row r="371" spans="1:3" x14ac:dyDescent="0.35">
      <c r="A371" s="1">
        <v>41449</v>
      </c>
      <c r="B371">
        <v>32.194302</v>
      </c>
      <c r="C371" s="3">
        <f t="shared" si="5"/>
        <v>1.729316022462779E-2</v>
      </c>
    </row>
    <row r="372" spans="1:3" x14ac:dyDescent="0.35">
      <c r="A372" s="1">
        <v>41450</v>
      </c>
      <c r="B372">
        <v>32.323188999999999</v>
      </c>
      <c r="C372" s="3">
        <f t="shared" si="5"/>
        <v>-3.9954179698589165E-3</v>
      </c>
    </row>
    <row r="373" spans="1:3" x14ac:dyDescent="0.35">
      <c r="A373" s="1">
        <v>41451</v>
      </c>
      <c r="B373">
        <v>32.774293999999998</v>
      </c>
      <c r="C373" s="3">
        <f t="shared" si="5"/>
        <v>-1.3859590269384103E-2</v>
      </c>
    </row>
    <row r="374" spans="1:3" x14ac:dyDescent="0.35">
      <c r="A374" s="1">
        <v>41452</v>
      </c>
      <c r="B374">
        <v>32.553345999999998</v>
      </c>
      <c r="C374" s="3">
        <f t="shared" si="5"/>
        <v>6.7643295388264413E-3</v>
      </c>
    </row>
    <row r="375" spans="1:3" x14ac:dyDescent="0.35">
      <c r="A375" s="1">
        <v>41453</v>
      </c>
      <c r="B375">
        <v>32.111446000000001</v>
      </c>
      <c r="C375" s="3">
        <f t="shared" si="5"/>
        <v>1.3667619282812904E-2</v>
      </c>
    </row>
    <row r="376" spans="1:3" x14ac:dyDescent="0.35">
      <c r="A376" s="1">
        <v>41456</v>
      </c>
      <c r="B376">
        <v>32.249538000000001</v>
      </c>
      <c r="C376" s="3">
        <f t="shared" si="5"/>
        <v>-4.2911777701997167E-3</v>
      </c>
    </row>
    <row r="377" spans="1:3" x14ac:dyDescent="0.35">
      <c r="A377" s="1">
        <v>41457</v>
      </c>
      <c r="B377">
        <v>32.093032999999998</v>
      </c>
      <c r="C377" s="3">
        <f t="shared" si="5"/>
        <v>4.8647514769437628E-3</v>
      </c>
    </row>
    <row r="378" spans="1:3" x14ac:dyDescent="0.35">
      <c r="A378" s="1">
        <v>41458</v>
      </c>
      <c r="B378">
        <v>31.53145</v>
      </c>
      <c r="C378" s="3">
        <f t="shared" si="5"/>
        <v>1.7653505633288269E-2</v>
      </c>
    </row>
    <row r="379" spans="1:3" x14ac:dyDescent="0.35">
      <c r="A379" s="1">
        <v>41460</v>
      </c>
      <c r="B379">
        <v>32.148268000000002</v>
      </c>
      <c r="C379" s="3">
        <f t="shared" si="5"/>
        <v>-1.937311631212868E-2</v>
      </c>
    </row>
    <row r="380" spans="1:3" x14ac:dyDescent="0.35">
      <c r="A380" s="1">
        <v>41463</v>
      </c>
      <c r="B380">
        <v>32.599376999999997</v>
      </c>
      <c r="C380" s="3">
        <f t="shared" si="5"/>
        <v>-1.3934601000936464E-2</v>
      </c>
    </row>
    <row r="381" spans="1:3" x14ac:dyDescent="0.35">
      <c r="A381" s="1">
        <v>41464</v>
      </c>
      <c r="B381">
        <v>31.982558999999998</v>
      </c>
      <c r="C381" s="3">
        <f t="shared" si="5"/>
        <v>1.9102454794403201E-2</v>
      </c>
    </row>
    <row r="382" spans="1:3" x14ac:dyDescent="0.35">
      <c r="A382" s="1">
        <v>41465</v>
      </c>
      <c r="B382">
        <v>31.982558999999998</v>
      </c>
      <c r="C382" s="3">
        <f t="shared" si="5"/>
        <v>0</v>
      </c>
    </row>
    <row r="383" spans="1:3" x14ac:dyDescent="0.35">
      <c r="A383" s="1">
        <v>41466</v>
      </c>
      <c r="B383">
        <v>32.694307999999999</v>
      </c>
      <c r="C383" s="3">
        <f t="shared" si="5"/>
        <v>-2.2010272507249073E-2</v>
      </c>
    </row>
    <row r="384" spans="1:3" x14ac:dyDescent="0.35">
      <c r="A384" s="1">
        <v>41467</v>
      </c>
      <c r="B384">
        <v>32.648091000000001</v>
      </c>
      <c r="C384" s="3">
        <f t="shared" si="5"/>
        <v>1.4146100668006589E-3</v>
      </c>
    </row>
    <row r="385" spans="1:3" x14ac:dyDescent="0.35">
      <c r="A385" s="1">
        <v>41470</v>
      </c>
      <c r="B385">
        <v>32.795986999999997</v>
      </c>
      <c r="C385" s="3">
        <f t="shared" si="5"/>
        <v>-4.5197749373966367E-3</v>
      </c>
    </row>
    <row r="386" spans="1:3" x14ac:dyDescent="0.35">
      <c r="A386" s="1">
        <v>41471</v>
      </c>
      <c r="B386">
        <v>32.999344999999998</v>
      </c>
      <c r="C386" s="3">
        <f t="shared" si="5"/>
        <v>-6.1815524405988143E-3</v>
      </c>
    </row>
    <row r="387" spans="1:3" x14ac:dyDescent="0.35">
      <c r="A387" s="1">
        <v>41472</v>
      </c>
      <c r="B387">
        <v>33.110267</v>
      </c>
      <c r="C387" s="3">
        <f t="shared" si="5"/>
        <v>-3.355702770987179E-3</v>
      </c>
    </row>
    <row r="388" spans="1:3" x14ac:dyDescent="0.35">
      <c r="A388" s="1">
        <v>41473</v>
      </c>
      <c r="B388">
        <v>32.999344999999998</v>
      </c>
      <c r="C388" s="3">
        <f t="shared" ref="C388:C451" si="6">LN(B387)-LN(B388)</f>
        <v>3.355702770987179E-3</v>
      </c>
    </row>
    <row r="389" spans="1:3" x14ac:dyDescent="0.35">
      <c r="A389" s="1">
        <v>41474</v>
      </c>
      <c r="B389">
        <v>33.156483999999999</v>
      </c>
      <c r="C389" s="3">
        <f t="shared" si="6"/>
        <v>-4.7505804976357702E-3</v>
      </c>
    </row>
    <row r="390" spans="1:3" x14ac:dyDescent="0.35">
      <c r="A390" s="1">
        <v>41477</v>
      </c>
      <c r="B390">
        <v>33.091779000000002</v>
      </c>
      <c r="C390" s="3">
        <f t="shared" si="6"/>
        <v>1.9534103279106318E-3</v>
      </c>
    </row>
    <row r="391" spans="1:3" x14ac:dyDescent="0.35">
      <c r="A391" s="1">
        <v>41478</v>
      </c>
      <c r="B391">
        <v>33.905208999999999</v>
      </c>
      <c r="C391" s="3">
        <f t="shared" si="6"/>
        <v>-2.4283777444987553E-2</v>
      </c>
    </row>
    <row r="392" spans="1:3" x14ac:dyDescent="0.35">
      <c r="A392" s="1">
        <v>41479</v>
      </c>
      <c r="B392">
        <v>33.692608999999997</v>
      </c>
      <c r="C392" s="3">
        <f t="shared" si="6"/>
        <v>6.2901646020643298E-3</v>
      </c>
    </row>
    <row r="393" spans="1:3" x14ac:dyDescent="0.35">
      <c r="A393" s="1">
        <v>41480</v>
      </c>
      <c r="B393">
        <v>33.812775999999999</v>
      </c>
      <c r="C393" s="3">
        <f t="shared" si="6"/>
        <v>-3.5602234378271369E-3</v>
      </c>
    </row>
    <row r="394" spans="1:3" x14ac:dyDescent="0.35">
      <c r="A394" s="1">
        <v>41481</v>
      </c>
      <c r="B394">
        <v>33.997642999999997</v>
      </c>
      <c r="C394" s="3">
        <f t="shared" si="6"/>
        <v>-5.4524794486390249E-3</v>
      </c>
    </row>
    <row r="395" spans="1:3" x14ac:dyDescent="0.35">
      <c r="A395" s="1">
        <v>41484</v>
      </c>
      <c r="B395">
        <v>33.960672000000002</v>
      </c>
      <c r="C395" s="3">
        <f t="shared" si="6"/>
        <v>1.088049450529649E-3</v>
      </c>
    </row>
    <row r="396" spans="1:3" x14ac:dyDescent="0.35">
      <c r="A396" s="1">
        <v>41485</v>
      </c>
      <c r="B396">
        <v>34.09008</v>
      </c>
      <c r="C396" s="3">
        <f t="shared" si="6"/>
        <v>-3.8032836430716976E-3</v>
      </c>
    </row>
    <row r="397" spans="1:3" x14ac:dyDescent="0.35">
      <c r="A397" s="1">
        <v>41486</v>
      </c>
      <c r="B397">
        <v>33.858992999999998</v>
      </c>
      <c r="C397" s="3">
        <f t="shared" si="6"/>
        <v>6.8017967198810148E-3</v>
      </c>
    </row>
    <row r="398" spans="1:3" x14ac:dyDescent="0.35">
      <c r="A398" s="1">
        <v>41487</v>
      </c>
      <c r="B398">
        <v>34.053106</v>
      </c>
      <c r="C398" s="3">
        <f t="shared" si="6"/>
        <v>-5.7166110748050336E-3</v>
      </c>
    </row>
    <row r="399" spans="1:3" x14ac:dyDescent="0.35">
      <c r="A399" s="1">
        <v>41488</v>
      </c>
      <c r="B399">
        <v>33.969914000000003</v>
      </c>
      <c r="C399" s="3">
        <f t="shared" si="6"/>
        <v>2.4459967075101119E-3</v>
      </c>
    </row>
    <row r="400" spans="1:3" x14ac:dyDescent="0.35">
      <c r="A400" s="1">
        <v>41491</v>
      </c>
      <c r="B400">
        <v>33.692608999999997</v>
      </c>
      <c r="C400" s="3">
        <f t="shared" si="6"/>
        <v>8.1967547264221174E-3</v>
      </c>
    </row>
    <row r="401" spans="1:3" x14ac:dyDescent="0.35">
      <c r="A401" s="1">
        <v>41492</v>
      </c>
      <c r="B401">
        <v>33.369084000000001</v>
      </c>
      <c r="C401" s="3">
        <f t="shared" si="6"/>
        <v>9.6486532159807403E-3</v>
      </c>
    </row>
    <row r="402" spans="1:3" x14ac:dyDescent="0.35">
      <c r="A402" s="1">
        <v>41493</v>
      </c>
      <c r="B402">
        <v>33.211945999999998</v>
      </c>
      <c r="C402" s="3">
        <f t="shared" si="6"/>
        <v>4.7202121011959974E-3</v>
      </c>
    </row>
    <row r="403" spans="1:3" x14ac:dyDescent="0.35">
      <c r="A403" s="1">
        <v>41494</v>
      </c>
      <c r="B403">
        <v>33.2027</v>
      </c>
      <c r="C403" s="3">
        <f t="shared" si="6"/>
        <v>2.7843256319481924E-4</v>
      </c>
    </row>
    <row r="404" spans="1:3" x14ac:dyDescent="0.35">
      <c r="A404" s="1">
        <v>41495</v>
      </c>
      <c r="B404">
        <v>33.174970999999999</v>
      </c>
      <c r="C404" s="3">
        <f t="shared" si="6"/>
        <v>8.3549185125875169E-4</v>
      </c>
    </row>
    <row r="405" spans="1:3" x14ac:dyDescent="0.35">
      <c r="A405" s="1">
        <v>41498</v>
      </c>
      <c r="B405">
        <v>33.184215999999999</v>
      </c>
      <c r="C405" s="3">
        <f t="shared" si="6"/>
        <v>-2.7863512130776869E-4</v>
      </c>
    </row>
    <row r="406" spans="1:3" x14ac:dyDescent="0.35">
      <c r="A406" s="1">
        <v>41499</v>
      </c>
      <c r="B406">
        <v>33.221187999999998</v>
      </c>
      <c r="C406" s="3">
        <f t="shared" si="6"/>
        <v>-1.1135239481485648E-3</v>
      </c>
    </row>
    <row r="407" spans="1:3" x14ac:dyDescent="0.35">
      <c r="A407" s="1">
        <v>41500</v>
      </c>
      <c r="B407">
        <v>32.916153999999999</v>
      </c>
      <c r="C407" s="3">
        <f t="shared" si="6"/>
        <v>9.2243248268317757E-3</v>
      </c>
    </row>
    <row r="408" spans="1:3" x14ac:dyDescent="0.35">
      <c r="A408" s="1">
        <v>41501</v>
      </c>
      <c r="B408">
        <v>32.380028000000003</v>
      </c>
      <c r="C408" s="3">
        <f t="shared" si="6"/>
        <v>1.6421727327859514E-2</v>
      </c>
    </row>
    <row r="409" spans="1:3" x14ac:dyDescent="0.35">
      <c r="A409" s="1">
        <v>41502</v>
      </c>
      <c r="B409">
        <v>32.324568999999997</v>
      </c>
      <c r="C409" s="3">
        <f t="shared" si="6"/>
        <v>1.7142217447330133E-3</v>
      </c>
    </row>
    <row r="410" spans="1:3" x14ac:dyDescent="0.35">
      <c r="A410" s="1">
        <v>41505</v>
      </c>
      <c r="B410">
        <v>32.241377999999997</v>
      </c>
      <c r="C410" s="3">
        <f t="shared" si="6"/>
        <v>2.5769325751969774E-3</v>
      </c>
    </row>
    <row r="411" spans="1:3" x14ac:dyDescent="0.35">
      <c r="A411" s="1">
        <v>41506</v>
      </c>
      <c r="B411">
        <v>32.084235999999997</v>
      </c>
      <c r="C411" s="3">
        <f t="shared" si="6"/>
        <v>4.8858394915654024E-3</v>
      </c>
    </row>
    <row r="412" spans="1:3" x14ac:dyDescent="0.35">
      <c r="A412" s="1">
        <v>41507</v>
      </c>
      <c r="B412">
        <v>32.019531999999998</v>
      </c>
      <c r="C412" s="3">
        <f t="shared" si="6"/>
        <v>2.0187275722642894E-3</v>
      </c>
    </row>
    <row r="413" spans="1:3" x14ac:dyDescent="0.35">
      <c r="A413" s="1">
        <v>41508</v>
      </c>
      <c r="B413">
        <v>32.047260999999999</v>
      </c>
      <c r="C413" s="3">
        <f t="shared" si="6"/>
        <v>-8.6562789966659892E-4</v>
      </c>
    </row>
    <row r="414" spans="1:3" x14ac:dyDescent="0.35">
      <c r="A414" s="1">
        <v>41509</v>
      </c>
      <c r="B414">
        <v>32.204402999999999</v>
      </c>
      <c r="C414" s="3">
        <f t="shared" si="6"/>
        <v>-4.8914628365168689E-3</v>
      </c>
    </row>
    <row r="415" spans="1:3" x14ac:dyDescent="0.35">
      <c r="A415" s="1">
        <v>41512</v>
      </c>
      <c r="B415">
        <v>31.908611000000001</v>
      </c>
      <c r="C415" s="3">
        <f t="shared" si="6"/>
        <v>9.2272716644994368E-3</v>
      </c>
    </row>
    <row r="416" spans="1:3" x14ac:dyDescent="0.35">
      <c r="A416" s="1">
        <v>41513</v>
      </c>
      <c r="B416">
        <v>31.437189</v>
      </c>
      <c r="C416" s="3">
        <f t="shared" si="6"/>
        <v>1.4884355501465052E-2</v>
      </c>
    </row>
    <row r="417" spans="1:3" x14ac:dyDescent="0.35">
      <c r="A417" s="1">
        <v>41514</v>
      </c>
      <c r="B417">
        <v>31.196860000000001</v>
      </c>
      <c r="C417" s="3">
        <f t="shared" si="6"/>
        <v>7.6741064417422677E-3</v>
      </c>
    </row>
    <row r="418" spans="1:3" x14ac:dyDescent="0.35">
      <c r="A418" s="1">
        <v>41515</v>
      </c>
      <c r="B418">
        <v>31.178372</v>
      </c>
      <c r="C418" s="3">
        <f t="shared" si="6"/>
        <v>5.9279941568535222E-4</v>
      </c>
    </row>
    <row r="419" spans="1:3" x14ac:dyDescent="0.35">
      <c r="A419" s="1">
        <v>41516</v>
      </c>
      <c r="B419">
        <v>30.808634000000001</v>
      </c>
      <c r="C419" s="3">
        <f t="shared" si="6"/>
        <v>1.1929673938229524E-2</v>
      </c>
    </row>
    <row r="420" spans="1:3" x14ac:dyDescent="0.35">
      <c r="A420" s="1">
        <v>41520</v>
      </c>
      <c r="B420">
        <v>30.438891999999999</v>
      </c>
      <c r="C420" s="3">
        <f t="shared" si="6"/>
        <v>1.2073842514600752E-2</v>
      </c>
    </row>
    <row r="421" spans="1:3" x14ac:dyDescent="0.35">
      <c r="A421" s="1">
        <v>41521</v>
      </c>
      <c r="B421">
        <v>30.928796999999999</v>
      </c>
      <c r="C421" s="3">
        <f t="shared" si="6"/>
        <v>-1.5966558806543407E-2</v>
      </c>
    </row>
    <row r="422" spans="1:3" x14ac:dyDescent="0.35">
      <c r="A422" s="1">
        <v>41522</v>
      </c>
      <c r="B422">
        <v>31.187618000000001</v>
      </c>
      <c r="C422" s="3">
        <f t="shared" si="6"/>
        <v>-8.3334654085382986E-3</v>
      </c>
    </row>
    <row r="423" spans="1:3" x14ac:dyDescent="0.35">
      <c r="A423" s="1">
        <v>41523</v>
      </c>
      <c r="B423">
        <v>30.965772000000001</v>
      </c>
      <c r="C423" s="3">
        <f t="shared" si="6"/>
        <v>7.1386916183393545E-3</v>
      </c>
    </row>
    <row r="424" spans="1:3" x14ac:dyDescent="0.35">
      <c r="A424" s="1">
        <v>41526</v>
      </c>
      <c r="B424">
        <v>31.243075999999999</v>
      </c>
      <c r="C424" s="3">
        <f t="shared" si="6"/>
        <v>-8.9153181792198666E-3</v>
      </c>
    </row>
    <row r="425" spans="1:3" x14ac:dyDescent="0.35">
      <c r="A425" s="1">
        <v>41527</v>
      </c>
      <c r="B425">
        <v>31.511139</v>
      </c>
      <c r="C425" s="3">
        <f t="shared" si="6"/>
        <v>-8.5433187381322995E-3</v>
      </c>
    </row>
    <row r="426" spans="1:3" x14ac:dyDescent="0.35">
      <c r="A426" s="1">
        <v>41528</v>
      </c>
      <c r="B426">
        <v>32.121211000000002</v>
      </c>
      <c r="C426" s="3">
        <f t="shared" si="6"/>
        <v>-1.9175488363244675E-2</v>
      </c>
    </row>
    <row r="427" spans="1:3" x14ac:dyDescent="0.35">
      <c r="A427" s="1">
        <v>41529</v>
      </c>
      <c r="B427">
        <v>32.130453000000003</v>
      </c>
      <c r="C427" s="3">
        <f t="shared" si="6"/>
        <v>-2.8768126732847676E-4</v>
      </c>
    </row>
    <row r="428" spans="1:3" x14ac:dyDescent="0.35">
      <c r="A428" s="1">
        <v>41530</v>
      </c>
      <c r="B428">
        <v>32.232132</v>
      </c>
      <c r="C428" s="3">
        <f t="shared" si="6"/>
        <v>-3.1595711883700695E-3</v>
      </c>
    </row>
    <row r="429" spans="1:3" x14ac:dyDescent="0.35">
      <c r="A429" s="1">
        <v>41533</v>
      </c>
      <c r="B429">
        <v>32.361541000000003</v>
      </c>
      <c r="C429" s="3">
        <f t="shared" si="6"/>
        <v>-4.0068683859595389E-3</v>
      </c>
    </row>
    <row r="430" spans="1:3" x14ac:dyDescent="0.35">
      <c r="A430" s="1">
        <v>41534</v>
      </c>
      <c r="B430">
        <v>32.324568999999997</v>
      </c>
      <c r="C430" s="3">
        <f t="shared" si="6"/>
        <v>1.1431203399316914E-3</v>
      </c>
    </row>
    <row r="431" spans="1:3" x14ac:dyDescent="0.35">
      <c r="A431" s="1">
        <v>41535</v>
      </c>
      <c r="B431">
        <v>32.953128999999997</v>
      </c>
      <c r="C431" s="3">
        <f t="shared" si="6"/>
        <v>-1.9258627267939588E-2</v>
      </c>
    </row>
    <row r="432" spans="1:3" x14ac:dyDescent="0.35">
      <c r="A432" s="1">
        <v>41536</v>
      </c>
      <c r="B432">
        <v>32.666578000000001</v>
      </c>
      <c r="C432" s="3">
        <f t="shared" si="6"/>
        <v>8.7337427905733733E-3</v>
      </c>
    </row>
    <row r="433" spans="1:3" x14ac:dyDescent="0.35">
      <c r="A433" s="1">
        <v>41537</v>
      </c>
      <c r="B433">
        <v>32.620362</v>
      </c>
      <c r="C433" s="3">
        <f t="shared" si="6"/>
        <v>1.4157810955683914E-3</v>
      </c>
    </row>
    <row r="434" spans="1:3" x14ac:dyDescent="0.35">
      <c r="A434" s="1">
        <v>41540</v>
      </c>
      <c r="B434">
        <v>32.46322</v>
      </c>
      <c r="C434" s="3">
        <f t="shared" si="6"/>
        <v>4.8289384367761201E-3</v>
      </c>
    </row>
    <row r="435" spans="1:3" x14ac:dyDescent="0.35">
      <c r="A435" s="1">
        <v>41541</v>
      </c>
      <c r="B435">
        <v>31.760714</v>
      </c>
      <c r="C435" s="3">
        <f t="shared" si="6"/>
        <v>2.1877638946168787E-2</v>
      </c>
    </row>
    <row r="436" spans="1:3" x14ac:dyDescent="0.35">
      <c r="A436" s="1">
        <v>41542</v>
      </c>
      <c r="B436">
        <v>31.122910000000001</v>
      </c>
      <c r="C436" s="3">
        <f t="shared" si="6"/>
        <v>2.0285913298624614E-2</v>
      </c>
    </row>
    <row r="437" spans="1:3" x14ac:dyDescent="0.35">
      <c r="A437" s="1">
        <v>41543</v>
      </c>
      <c r="B437">
        <v>31.113668000000001</v>
      </c>
      <c r="C437" s="3">
        <f t="shared" si="6"/>
        <v>2.9699576567088215E-4</v>
      </c>
    </row>
    <row r="438" spans="1:3" x14ac:dyDescent="0.35">
      <c r="A438" s="1">
        <v>41544</v>
      </c>
      <c r="B438">
        <v>30.633005000000001</v>
      </c>
      <c r="C438" s="3">
        <f t="shared" si="6"/>
        <v>1.5569185706089783E-2</v>
      </c>
    </row>
    <row r="439" spans="1:3" x14ac:dyDescent="0.35">
      <c r="A439" s="1">
        <v>41547</v>
      </c>
      <c r="B439">
        <v>30.679221999999999</v>
      </c>
      <c r="C439" s="3">
        <f t="shared" si="6"/>
        <v>-1.5075951735914472E-3</v>
      </c>
    </row>
    <row r="440" spans="1:3" x14ac:dyDescent="0.35">
      <c r="A440" s="1">
        <v>41548</v>
      </c>
      <c r="B440">
        <v>31.224589000000002</v>
      </c>
      <c r="C440" s="3">
        <f t="shared" si="6"/>
        <v>-1.7620275757233461E-2</v>
      </c>
    </row>
    <row r="441" spans="1:3" x14ac:dyDescent="0.35">
      <c r="A441" s="1">
        <v>41549</v>
      </c>
      <c r="B441">
        <v>31.335514</v>
      </c>
      <c r="C441" s="3">
        <f t="shared" si="6"/>
        <v>-3.5461935299130332E-3</v>
      </c>
    </row>
    <row r="442" spans="1:3" x14ac:dyDescent="0.35">
      <c r="A442" s="1">
        <v>41550</v>
      </c>
      <c r="B442">
        <v>30.771659</v>
      </c>
      <c r="C442" s="3">
        <f t="shared" si="6"/>
        <v>1.8157982892280433E-2</v>
      </c>
    </row>
    <row r="443" spans="1:3" x14ac:dyDescent="0.35">
      <c r="A443" s="1">
        <v>41551</v>
      </c>
      <c r="B443">
        <v>31.021234</v>
      </c>
      <c r="C443" s="3">
        <f t="shared" si="6"/>
        <v>-8.0778337111242493E-3</v>
      </c>
    </row>
    <row r="444" spans="1:3" x14ac:dyDescent="0.35">
      <c r="A444" s="1">
        <v>41554</v>
      </c>
      <c r="B444">
        <v>30.965772000000001</v>
      </c>
      <c r="C444" s="3">
        <f t="shared" si="6"/>
        <v>1.789472290372629E-3</v>
      </c>
    </row>
    <row r="445" spans="1:3" x14ac:dyDescent="0.35">
      <c r="A445" s="1">
        <v>41555</v>
      </c>
      <c r="B445">
        <v>30.512837999999999</v>
      </c>
      <c r="C445" s="3">
        <f t="shared" si="6"/>
        <v>1.4734952368366638E-2</v>
      </c>
    </row>
    <row r="446" spans="1:3" x14ac:dyDescent="0.35">
      <c r="A446" s="1">
        <v>41556</v>
      </c>
      <c r="B446">
        <v>30.660734000000001</v>
      </c>
      <c r="C446" s="3">
        <f t="shared" si="6"/>
        <v>-4.8353000590566353E-3</v>
      </c>
    </row>
    <row r="447" spans="1:3" x14ac:dyDescent="0.35">
      <c r="A447" s="1">
        <v>41557</v>
      </c>
      <c r="B447">
        <v>31.226980000000001</v>
      </c>
      <c r="C447" s="3">
        <f t="shared" si="6"/>
        <v>-1.8299651585784282E-2</v>
      </c>
    </row>
    <row r="448" spans="1:3" x14ac:dyDescent="0.35">
      <c r="A448" s="1">
        <v>41558</v>
      </c>
      <c r="B448">
        <v>31.338370999999999</v>
      </c>
      <c r="C448" s="3">
        <f t="shared" si="6"/>
        <v>-3.5607925446181632E-3</v>
      </c>
    </row>
    <row r="449" spans="1:3" x14ac:dyDescent="0.35">
      <c r="A449" s="1">
        <v>41561</v>
      </c>
      <c r="B449">
        <v>31.561157000000001</v>
      </c>
      <c r="C449" s="3">
        <f t="shared" si="6"/>
        <v>-7.0838983607641737E-3</v>
      </c>
    </row>
    <row r="450" spans="1:3" x14ac:dyDescent="0.35">
      <c r="A450" s="1">
        <v>41562</v>
      </c>
      <c r="B450">
        <v>31.291958000000001</v>
      </c>
      <c r="C450" s="3">
        <f t="shared" si="6"/>
        <v>8.5660240093861084E-3</v>
      </c>
    </row>
    <row r="451" spans="1:3" x14ac:dyDescent="0.35">
      <c r="A451" s="1">
        <v>41563</v>
      </c>
      <c r="B451">
        <v>33.324869999999997</v>
      </c>
      <c r="C451" s="3">
        <f t="shared" si="6"/>
        <v>-6.2942833456074432E-2</v>
      </c>
    </row>
    <row r="452" spans="1:3" x14ac:dyDescent="0.35">
      <c r="A452" s="1">
        <v>41564</v>
      </c>
      <c r="B452">
        <v>34.503768999999998</v>
      </c>
      <c r="C452" s="3">
        <f t="shared" ref="C452:C515" si="7">LN(B451)-LN(B452)</f>
        <v>-3.4764599365255222E-2</v>
      </c>
    </row>
    <row r="453" spans="1:3" x14ac:dyDescent="0.35">
      <c r="A453" s="1">
        <v>41565</v>
      </c>
      <c r="B453">
        <v>34.615164</v>
      </c>
      <c r="C453" s="3">
        <f t="shared" si="7"/>
        <v>-3.2232875020108409E-3</v>
      </c>
    </row>
    <row r="454" spans="1:3" x14ac:dyDescent="0.35">
      <c r="A454" s="1">
        <v>41568</v>
      </c>
      <c r="B454">
        <v>34.216008000000002</v>
      </c>
      <c r="C454" s="3">
        <f t="shared" si="7"/>
        <v>1.1598247215860891E-2</v>
      </c>
    </row>
    <row r="455" spans="1:3" x14ac:dyDescent="0.35">
      <c r="A455" s="1">
        <v>41569</v>
      </c>
      <c r="B455">
        <v>34.364530999999999</v>
      </c>
      <c r="C455" s="3">
        <f t="shared" si="7"/>
        <v>-4.3313521405377031E-3</v>
      </c>
    </row>
    <row r="456" spans="1:3" x14ac:dyDescent="0.35">
      <c r="A456" s="1">
        <v>41570</v>
      </c>
      <c r="B456">
        <v>34.559466999999998</v>
      </c>
      <c r="C456" s="3">
        <f t="shared" si="7"/>
        <v>-5.6565644893611378E-3</v>
      </c>
    </row>
    <row r="457" spans="1:3" x14ac:dyDescent="0.35">
      <c r="A457" s="1">
        <v>41571</v>
      </c>
      <c r="B457">
        <v>34.540900999999998</v>
      </c>
      <c r="C457" s="3">
        <f t="shared" si="7"/>
        <v>5.37363287175463E-4</v>
      </c>
    </row>
    <row r="458" spans="1:3" x14ac:dyDescent="0.35">
      <c r="A458" s="1">
        <v>41572</v>
      </c>
      <c r="B458">
        <v>34.578032</v>
      </c>
      <c r="C458" s="3">
        <f t="shared" si="7"/>
        <v>-1.0744090500316439E-3</v>
      </c>
    </row>
    <row r="459" spans="1:3" x14ac:dyDescent="0.35">
      <c r="A459" s="1">
        <v>41575</v>
      </c>
      <c r="B459">
        <v>34.605879000000002</v>
      </c>
      <c r="C459" s="3">
        <f t="shared" si="7"/>
        <v>-8.0501379876762869E-4</v>
      </c>
    </row>
    <row r="460" spans="1:3" x14ac:dyDescent="0.35">
      <c r="A460" s="1">
        <v>41576</v>
      </c>
      <c r="B460">
        <v>34.605879000000002</v>
      </c>
      <c r="C460" s="3">
        <f t="shared" si="7"/>
        <v>0</v>
      </c>
    </row>
    <row r="461" spans="1:3" x14ac:dyDescent="0.35">
      <c r="A461" s="1">
        <v>41577</v>
      </c>
      <c r="B461">
        <v>34.290267999999998</v>
      </c>
      <c r="C461" s="3">
        <f t="shared" si="7"/>
        <v>9.1619987908555522E-3</v>
      </c>
    </row>
    <row r="462" spans="1:3" x14ac:dyDescent="0.35">
      <c r="A462" s="1">
        <v>41578</v>
      </c>
      <c r="B462">
        <v>33.928243000000002</v>
      </c>
      <c r="C462" s="3">
        <f t="shared" si="7"/>
        <v>1.0613787761460713E-2</v>
      </c>
    </row>
    <row r="463" spans="1:3" x14ac:dyDescent="0.35">
      <c r="A463" s="1">
        <v>41579</v>
      </c>
      <c r="B463">
        <v>34.308833</v>
      </c>
      <c r="C463" s="3">
        <f t="shared" si="7"/>
        <v>-1.115504851218807E-2</v>
      </c>
    </row>
    <row r="464" spans="1:3" x14ac:dyDescent="0.35">
      <c r="A464" s="1">
        <v>41582</v>
      </c>
      <c r="B464">
        <v>34.327399</v>
      </c>
      <c r="C464" s="3">
        <f t="shared" si="7"/>
        <v>-5.4099707725274726E-4</v>
      </c>
    </row>
    <row r="465" spans="1:3" x14ac:dyDescent="0.35">
      <c r="A465" s="1">
        <v>41583</v>
      </c>
      <c r="B465">
        <v>34.680143000000001</v>
      </c>
      <c r="C465" s="3">
        <f t="shared" si="7"/>
        <v>-1.022343535593917E-2</v>
      </c>
    </row>
    <row r="466" spans="1:3" x14ac:dyDescent="0.35">
      <c r="A466" s="1">
        <v>41584</v>
      </c>
      <c r="B466">
        <v>34.865797000000001</v>
      </c>
      <c r="C466" s="3">
        <f t="shared" si="7"/>
        <v>-5.3390446951055992E-3</v>
      </c>
    </row>
    <row r="467" spans="1:3" x14ac:dyDescent="0.35">
      <c r="A467" s="1">
        <v>41585</v>
      </c>
      <c r="B467">
        <v>34.940057000000003</v>
      </c>
      <c r="C467" s="3">
        <f t="shared" si="7"/>
        <v>-2.127616059622639E-3</v>
      </c>
    </row>
    <row r="468" spans="1:3" x14ac:dyDescent="0.35">
      <c r="A468" s="1">
        <v>41586</v>
      </c>
      <c r="B468">
        <v>35.385626000000002</v>
      </c>
      <c r="C468" s="3">
        <f t="shared" si="7"/>
        <v>-1.2671756410675972E-2</v>
      </c>
    </row>
    <row r="469" spans="1:3" x14ac:dyDescent="0.35">
      <c r="A469" s="1">
        <v>41589</v>
      </c>
      <c r="B469">
        <v>35.181409000000002</v>
      </c>
      <c r="C469" s="3">
        <f t="shared" si="7"/>
        <v>5.7879028104950159E-3</v>
      </c>
    </row>
    <row r="470" spans="1:3" x14ac:dyDescent="0.35">
      <c r="A470" s="1">
        <v>41590</v>
      </c>
      <c r="B470">
        <v>34.782252999999997</v>
      </c>
      <c r="C470" s="3">
        <f t="shared" si="7"/>
        <v>1.1410504236331498E-2</v>
      </c>
    </row>
    <row r="471" spans="1:3" x14ac:dyDescent="0.35">
      <c r="A471" s="1">
        <v>41591</v>
      </c>
      <c r="B471">
        <v>35.060732999999999</v>
      </c>
      <c r="C471" s="3">
        <f t="shared" si="7"/>
        <v>-7.9745008545941687E-3</v>
      </c>
    </row>
    <row r="472" spans="1:3" x14ac:dyDescent="0.35">
      <c r="A472" s="1">
        <v>41592</v>
      </c>
      <c r="B472">
        <v>35.051448000000001</v>
      </c>
      <c r="C472" s="3">
        <f t="shared" si="7"/>
        <v>2.6486125297653373E-4</v>
      </c>
    </row>
    <row r="473" spans="1:3" x14ac:dyDescent="0.35">
      <c r="A473" s="1">
        <v>41593</v>
      </c>
      <c r="B473">
        <v>35.320647000000001</v>
      </c>
      <c r="C473" s="3">
        <f t="shared" si="7"/>
        <v>-7.6507687631717225E-3</v>
      </c>
    </row>
    <row r="474" spans="1:3" x14ac:dyDescent="0.35">
      <c r="A474" s="1">
        <v>41596</v>
      </c>
      <c r="B474">
        <v>35.218536999999998</v>
      </c>
      <c r="C474" s="3">
        <f t="shared" si="7"/>
        <v>2.8951304943354295E-3</v>
      </c>
    </row>
    <row r="475" spans="1:3" x14ac:dyDescent="0.35">
      <c r="A475" s="1">
        <v>41597</v>
      </c>
      <c r="B475">
        <v>35.933304999999997</v>
      </c>
      <c r="C475" s="3">
        <f t="shared" si="7"/>
        <v>-2.0092018002316081E-2</v>
      </c>
    </row>
    <row r="476" spans="1:3" x14ac:dyDescent="0.35">
      <c r="A476" s="1">
        <v>41598</v>
      </c>
      <c r="B476">
        <v>35.441322999999997</v>
      </c>
      <c r="C476" s="3">
        <f t="shared" si="7"/>
        <v>1.3786125569377639E-2</v>
      </c>
    </row>
    <row r="477" spans="1:3" x14ac:dyDescent="0.35">
      <c r="A477" s="1">
        <v>41599</v>
      </c>
      <c r="B477">
        <v>35.339213000000001</v>
      </c>
      <c r="C477" s="3">
        <f t="shared" si="7"/>
        <v>2.8852584794325509E-3</v>
      </c>
    </row>
    <row r="478" spans="1:3" x14ac:dyDescent="0.35">
      <c r="A478" s="1">
        <v>41600</v>
      </c>
      <c r="B478">
        <v>35.506301999999998</v>
      </c>
      <c r="C478" s="3">
        <f t="shared" si="7"/>
        <v>-4.7170045926709925E-3</v>
      </c>
    </row>
    <row r="479" spans="1:3" x14ac:dyDescent="0.35">
      <c r="A479" s="1">
        <v>41603</v>
      </c>
      <c r="B479">
        <v>35.413476000000003</v>
      </c>
      <c r="C479" s="3">
        <f t="shared" si="7"/>
        <v>2.6177761867627325E-3</v>
      </c>
    </row>
    <row r="480" spans="1:3" x14ac:dyDescent="0.35">
      <c r="A480" s="1">
        <v>41604</v>
      </c>
      <c r="B480">
        <v>35.339213000000001</v>
      </c>
      <c r="C480" s="3">
        <f t="shared" si="7"/>
        <v>2.09922840590826E-3</v>
      </c>
    </row>
    <row r="481" spans="1:3" x14ac:dyDescent="0.35">
      <c r="A481" s="1">
        <v>41605</v>
      </c>
      <c r="B481">
        <v>35.571280000000002</v>
      </c>
      <c r="C481" s="3">
        <f t="shared" si="7"/>
        <v>-6.5453734333957847E-3</v>
      </c>
    </row>
    <row r="482" spans="1:3" x14ac:dyDescent="0.35">
      <c r="A482" s="1">
        <v>41607</v>
      </c>
      <c r="B482">
        <v>35.450603999999998</v>
      </c>
      <c r="C482" s="3">
        <f t="shared" si="7"/>
        <v>3.3982797790490515E-3</v>
      </c>
    </row>
    <row r="483" spans="1:3" x14ac:dyDescent="0.35">
      <c r="A483" s="1">
        <v>41610</v>
      </c>
      <c r="B483">
        <v>35.404192000000002</v>
      </c>
      <c r="C483" s="3">
        <f t="shared" si="7"/>
        <v>1.3100597068378406E-3</v>
      </c>
    </row>
    <row r="484" spans="1:3" x14ac:dyDescent="0.35">
      <c r="A484" s="1">
        <v>41611</v>
      </c>
      <c r="B484">
        <v>34.902925000000003</v>
      </c>
      <c r="C484" s="3">
        <f t="shared" si="7"/>
        <v>1.4259594623259986E-2</v>
      </c>
    </row>
    <row r="485" spans="1:3" x14ac:dyDescent="0.35">
      <c r="A485" s="1">
        <v>41612</v>
      </c>
      <c r="B485">
        <v>34.680143000000001</v>
      </c>
      <c r="C485" s="3">
        <f t="shared" si="7"/>
        <v>6.4033612667864226E-3</v>
      </c>
    </row>
    <row r="486" spans="1:3" x14ac:dyDescent="0.35">
      <c r="A486" s="1">
        <v>41613</v>
      </c>
      <c r="B486">
        <v>34.271701999999998</v>
      </c>
      <c r="C486" s="3">
        <f t="shared" si="7"/>
        <v>1.1847276235100512E-2</v>
      </c>
    </row>
    <row r="487" spans="1:3" x14ac:dyDescent="0.35">
      <c r="A487" s="1">
        <v>41614</v>
      </c>
      <c r="B487">
        <v>34.837947</v>
      </c>
      <c r="C487" s="3">
        <f t="shared" si="7"/>
        <v>-1.6387224644015763E-2</v>
      </c>
    </row>
    <row r="488" spans="1:3" x14ac:dyDescent="0.35">
      <c r="A488" s="1">
        <v>41617</v>
      </c>
      <c r="B488">
        <v>34.531619999999997</v>
      </c>
      <c r="C488" s="3">
        <f t="shared" si="7"/>
        <v>8.8317976999778836E-3</v>
      </c>
    </row>
    <row r="489" spans="1:3" x14ac:dyDescent="0.35">
      <c r="A489" s="1">
        <v>41618</v>
      </c>
      <c r="B489">
        <v>34.448075000000003</v>
      </c>
      <c r="C489" s="3">
        <f t="shared" si="7"/>
        <v>2.4223082125991446E-3</v>
      </c>
    </row>
    <row r="490" spans="1:3" x14ac:dyDescent="0.35">
      <c r="A490" s="1">
        <v>41619</v>
      </c>
      <c r="B490">
        <v>33.956094</v>
      </c>
      <c r="C490" s="3">
        <f t="shared" si="7"/>
        <v>1.4384780653986518E-2</v>
      </c>
    </row>
    <row r="491" spans="1:3" x14ac:dyDescent="0.35">
      <c r="A491" s="1">
        <v>41620</v>
      </c>
      <c r="B491">
        <v>33.686895</v>
      </c>
      <c r="C491" s="3">
        <f t="shared" si="7"/>
        <v>7.9594478359883425E-3</v>
      </c>
    </row>
    <row r="492" spans="1:3" x14ac:dyDescent="0.35">
      <c r="A492" s="1">
        <v>41621</v>
      </c>
      <c r="B492">
        <v>33.789005000000003</v>
      </c>
      <c r="C492" s="3">
        <f t="shared" si="7"/>
        <v>-3.0265643865359237E-3</v>
      </c>
    </row>
    <row r="493" spans="1:3" x14ac:dyDescent="0.35">
      <c r="A493" s="1">
        <v>41624</v>
      </c>
      <c r="B493">
        <v>33.909677000000002</v>
      </c>
      <c r="C493" s="3">
        <f t="shared" si="7"/>
        <v>-3.5649771675703157E-3</v>
      </c>
    </row>
    <row r="494" spans="1:3" x14ac:dyDescent="0.35">
      <c r="A494" s="1">
        <v>41625</v>
      </c>
      <c r="B494">
        <v>33.983941000000002</v>
      </c>
      <c r="C494" s="3">
        <f t="shared" si="7"/>
        <v>-2.1876586284745869E-3</v>
      </c>
    </row>
    <row r="495" spans="1:3" x14ac:dyDescent="0.35">
      <c r="A495" s="1">
        <v>41626</v>
      </c>
      <c r="B495">
        <v>35.385626000000002</v>
      </c>
      <c r="C495" s="3">
        <f t="shared" si="7"/>
        <v>-4.0417602976460021E-2</v>
      </c>
    </row>
    <row r="496" spans="1:3" x14ac:dyDescent="0.35">
      <c r="A496" s="1">
        <v>41627</v>
      </c>
      <c r="B496">
        <v>35.302081000000001</v>
      </c>
      <c r="C496" s="3">
        <f t="shared" si="7"/>
        <v>2.3637784402961159E-3</v>
      </c>
    </row>
    <row r="497" spans="1:3" x14ac:dyDescent="0.35">
      <c r="A497" s="1">
        <v>41628</v>
      </c>
      <c r="B497">
        <v>35.125711000000003</v>
      </c>
      <c r="C497" s="3">
        <f t="shared" si="7"/>
        <v>5.0085446010932344E-3</v>
      </c>
    </row>
    <row r="498" spans="1:3" x14ac:dyDescent="0.35">
      <c r="A498" s="1">
        <v>41631</v>
      </c>
      <c r="B498">
        <v>35.682671999999997</v>
      </c>
      <c r="C498" s="3">
        <f t="shared" si="7"/>
        <v>-1.5731823358300812E-2</v>
      </c>
    </row>
    <row r="499" spans="1:3" x14ac:dyDescent="0.35">
      <c r="A499" s="1">
        <v>41632</v>
      </c>
      <c r="B499">
        <v>35.450603999999998</v>
      </c>
      <c r="C499" s="3">
        <f t="shared" si="7"/>
        <v>6.5249018854314222E-3</v>
      </c>
    </row>
    <row r="500" spans="1:3" x14ac:dyDescent="0.35">
      <c r="A500" s="1">
        <v>41634</v>
      </c>
      <c r="B500">
        <v>35.599127000000003</v>
      </c>
      <c r="C500" s="3">
        <f t="shared" si="7"/>
        <v>-4.1808241705987292E-3</v>
      </c>
    </row>
    <row r="501" spans="1:3" x14ac:dyDescent="0.35">
      <c r="A501" s="1">
        <v>41635</v>
      </c>
      <c r="B501">
        <v>35.617693000000003</v>
      </c>
      <c r="C501" s="3">
        <f t="shared" si="7"/>
        <v>-5.2139369380999057E-4</v>
      </c>
    </row>
    <row r="502" spans="1:3" x14ac:dyDescent="0.35">
      <c r="A502" s="1">
        <v>41638</v>
      </c>
      <c r="B502">
        <v>35.654825000000002</v>
      </c>
      <c r="C502" s="3">
        <f t="shared" si="7"/>
        <v>-1.0419725414929637E-3</v>
      </c>
    </row>
    <row r="503" spans="1:3" x14ac:dyDescent="0.35">
      <c r="A503" s="1">
        <v>41639</v>
      </c>
      <c r="B503">
        <v>35.580565</v>
      </c>
      <c r="C503" s="3">
        <f t="shared" si="7"/>
        <v>2.0849195013883381E-3</v>
      </c>
    </row>
    <row r="504" spans="1:3" x14ac:dyDescent="0.35">
      <c r="A504" s="1">
        <v>41641</v>
      </c>
      <c r="B504">
        <v>35.487735999999998</v>
      </c>
      <c r="C504" s="3">
        <f t="shared" si="7"/>
        <v>2.6123898133780799E-3</v>
      </c>
    </row>
    <row r="505" spans="1:3" x14ac:dyDescent="0.35">
      <c r="A505" s="1">
        <v>41642</v>
      </c>
      <c r="B505">
        <v>35.868326000000003</v>
      </c>
      <c r="C505" s="3">
        <f t="shared" si="7"/>
        <v>-1.0667449924020911E-2</v>
      </c>
    </row>
    <row r="506" spans="1:3" x14ac:dyDescent="0.35">
      <c r="A506" s="1">
        <v>41645</v>
      </c>
      <c r="B506">
        <v>36.341746000000001</v>
      </c>
      <c r="C506" s="3">
        <f t="shared" si="7"/>
        <v>-1.3112486113939781E-2</v>
      </c>
    </row>
    <row r="507" spans="1:3" x14ac:dyDescent="0.35">
      <c r="A507" s="1">
        <v>41646</v>
      </c>
      <c r="B507">
        <v>36.063262000000002</v>
      </c>
      <c r="C507" s="3">
        <f t="shared" si="7"/>
        <v>7.6924340161390603E-3</v>
      </c>
    </row>
    <row r="508" spans="1:3" x14ac:dyDescent="0.35">
      <c r="A508" s="1">
        <v>41647</v>
      </c>
      <c r="B508">
        <v>36.388157999999997</v>
      </c>
      <c r="C508" s="3">
        <f t="shared" si="7"/>
        <v>-8.9687180134352396E-3</v>
      </c>
    </row>
    <row r="509" spans="1:3" x14ac:dyDescent="0.35">
      <c r="A509" s="1">
        <v>41648</v>
      </c>
      <c r="B509">
        <v>36.453136999999998</v>
      </c>
      <c r="C509" s="3">
        <f t="shared" si="7"/>
        <v>-1.7841258104005497E-3</v>
      </c>
    </row>
    <row r="510" spans="1:3" x14ac:dyDescent="0.35">
      <c r="A510" s="1">
        <v>41649</v>
      </c>
      <c r="B510">
        <v>36.731617</v>
      </c>
      <c r="C510" s="3">
        <f t="shared" si="7"/>
        <v>-7.6103649695786757E-3</v>
      </c>
    </row>
    <row r="511" spans="1:3" x14ac:dyDescent="0.35">
      <c r="A511" s="1">
        <v>41652</v>
      </c>
      <c r="B511">
        <v>36.507586000000003</v>
      </c>
      <c r="C511" s="3">
        <f t="shared" si="7"/>
        <v>6.1178082111124077E-3</v>
      </c>
    </row>
    <row r="512" spans="1:3" x14ac:dyDescent="0.35">
      <c r="A512" s="1">
        <v>41653</v>
      </c>
      <c r="B512">
        <v>36.936976000000001</v>
      </c>
      <c r="C512" s="3">
        <f t="shared" si="7"/>
        <v>-1.1693034330427121E-2</v>
      </c>
    </row>
    <row r="513" spans="1:3" x14ac:dyDescent="0.35">
      <c r="A513" s="1">
        <v>41654</v>
      </c>
      <c r="B513">
        <v>36.899636999999998</v>
      </c>
      <c r="C513" s="3">
        <f t="shared" si="7"/>
        <v>1.0113953407615561E-3</v>
      </c>
    </row>
    <row r="514" spans="1:3" x14ac:dyDescent="0.35">
      <c r="A514" s="1">
        <v>41655</v>
      </c>
      <c r="B514">
        <v>36.908974000000001</v>
      </c>
      <c r="C514" s="3">
        <f t="shared" si="7"/>
        <v>-2.5300571094089008E-4</v>
      </c>
    </row>
    <row r="515" spans="1:3" x14ac:dyDescent="0.35">
      <c r="A515" s="1">
        <v>41656</v>
      </c>
      <c r="B515">
        <v>36.778289999999998</v>
      </c>
      <c r="C515" s="3">
        <f t="shared" si="7"/>
        <v>3.546993874357085E-3</v>
      </c>
    </row>
    <row r="516" spans="1:3" x14ac:dyDescent="0.35">
      <c r="A516" s="1">
        <v>41660</v>
      </c>
      <c r="B516">
        <v>36.516919000000001</v>
      </c>
      <c r="C516" s="3">
        <f t="shared" ref="C516:C579" si="8">LN(B515)-LN(B516)</f>
        <v>7.1320380000940986E-3</v>
      </c>
    </row>
    <row r="517" spans="1:3" x14ac:dyDescent="0.35">
      <c r="A517" s="1">
        <v>41661</v>
      </c>
      <c r="B517">
        <v>35.536788000000001</v>
      </c>
      <c r="C517" s="3">
        <f t="shared" si="8"/>
        <v>2.7207245833910321E-2</v>
      </c>
    </row>
    <row r="518" spans="1:3" x14ac:dyDescent="0.35">
      <c r="A518" s="1">
        <v>41662</v>
      </c>
      <c r="B518">
        <v>34.939374999999998</v>
      </c>
      <c r="C518" s="3">
        <f t="shared" si="8"/>
        <v>1.6954024864047845E-2</v>
      </c>
    </row>
    <row r="519" spans="1:3" x14ac:dyDescent="0.35">
      <c r="A519" s="1">
        <v>41663</v>
      </c>
      <c r="B519">
        <v>34.145935999999999</v>
      </c>
      <c r="C519" s="3">
        <f t="shared" si="8"/>
        <v>2.2970842195423558E-2</v>
      </c>
    </row>
    <row r="520" spans="1:3" x14ac:dyDescent="0.35">
      <c r="A520" s="1">
        <v>41666</v>
      </c>
      <c r="B520">
        <v>33.884565000000002</v>
      </c>
      <c r="C520" s="3">
        <f t="shared" si="8"/>
        <v>7.6839735758875705E-3</v>
      </c>
    </row>
    <row r="521" spans="1:3" x14ac:dyDescent="0.35">
      <c r="A521" s="1">
        <v>41667</v>
      </c>
      <c r="B521">
        <v>33.949907000000003</v>
      </c>
      <c r="C521" s="3">
        <f t="shared" si="8"/>
        <v>-1.9265137114796715E-3</v>
      </c>
    </row>
    <row r="522" spans="1:3" x14ac:dyDescent="0.35">
      <c r="A522" s="1">
        <v>41668</v>
      </c>
      <c r="B522">
        <v>33.464506999999998</v>
      </c>
      <c r="C522" s="3">
        <f t="shared" si="8"/>
        <v>1.4400730043681698E-2</v>
      </c>
    </row>
    <row r="523" spans="1:3" x14ac:dyDescent="0.35">
      <c r="A523" s="1">
        <v>41669</v>
      </c>
      <c r="B523">
        <v>34.099260000000001</v>
      </c>
      <c r="C523" s="3">
        <f t="shared" si="8"/>
        <v>-1.8790298539499872E-2</v>
      </c>
    </row>
    <row r="524" spans="1:3" x14ac:dyDescent="0.35">
      <c r="A524" s="1">
        <v>41670</v>
      </c>
      <c r="B524">
        <v>34.220610999999998</v>
      </c>
      <c r="C524" s="3">
        <f t="shared" si="8"/>
        <v>-3.5524401859325927E-3</v>
      </c>
    </row>
    <row r="525" spans="1:3" x14ac:dyDescent="0.35">
      <c r="A525" s="1">
        <v>41673</v>
      </c>
      <c r="B525">
        <v>33.464506999999998</v>
      </c>
      <c r="C525" s="3">
        <f t="shared" si="8"/>
        <v>2.2342738725432465E-2</v>
      </c>
    </row>
    <row r="526" spans="1:3" x14ac:dyDescent="0.35">
      <c r="A526" s="1">
        <v>41674</v>
      </c>
      <c r="B526">
        <v>33.837891999999997</v>
      </c>
      <c r="C526" s="3">
        <f t="shared" si="8"/>
        <v>-1.1095855018777634E-2</v>
      </c>
    </row>
    <row r="527" spans="1:3" x14ac:dyDescent="0.35">
      <c r="A527" s="1">
        <v>41675</v>
      </c>
      <c r="B527">
        <v>33.931237000000003</v>
      </c>
      <c r="C527" s="3">
        <f t="shared" si="8"/>
        <v>-2.7547958903868519E-3</v>
      </c>
    </row>
    <row r="528" spans="1:3" x14ac:dyDescent="0.35">
      <c r="A528" s="1">
        <v>41676</v>
      </c>
      <c r="B528">
        <v>34.211278</v>
      </c>
      <c r="C528" s="3">
        <f t="shared" si="8"/>
        <v>-8.2193202456442016E-3</v>
      </c>
    </row>
    <row r="529" spans="1:3" x14ac:dyDescent="0.35">
      <c r="A529" s="1">
        <v>41677</v>
      </c>
      <c r="B529">
        <v>34.706009999999999</v>
      </c>
      <c r="C529" s="3">
        <f t="shared" si="8"/>
        <v>-1.4357515013339928E-2</v>
      </c>
    </row>
    <row r="530" spans="1:3" x14ac:dyDescent="0.35">
      <c r="A530" s="1">
        <v>41680</v>
      </c>
      <c r="B530">
        <v>34.687339999999999</v>
      </c>
      <c r="C530" s="3">
        <f t="shared" si="8"/>
        <v>5.3809191948461788E-4</v>
      </c>
    </row>
    <row r="531" spans="1:3" x14ac:dyDescent="0.35">
      <c r="A531" s="1">
        <v>41681</v>
      </c>
      <c r="B531">
        <v>35.424773999999999</v>
      </c>
      <c r="C531" s="3">
        <f t="shared" si="8"/>
        <v>-2.1036626997620989E-2</v>
      </c>
    </row>
    <row r="532" spans="1:3" x14ac:dyDescent="0.35">
      <c r="A532" s="1">
        <v>41682</v>
      </c>
      <c r="B532">
        <v>35.714143999999997</v>
      </c>
      <c r="C532" s="3">
        <f t="shared" si="8"/>
        <v>-8.1353949180371643E-3</v>
      </c>
    </row>
    <row r="533" spans="1:3" x14ac:dyDescent="0.35">
      <c r="A533" s="1">
        <v>41683</v>
      </c>
      <c r="B533">
        <v>36.143537999999999</v>
      </c>
      <c r="C533" s="3">
        <f t="shared" si="8"/>
        <v>-1.1951376640378708E-2</v>
      </c>
    </row>
    <row r="534" spans="1:3" x14ac:dyDescent="0.35">
      <c r="A534" s="1">
        <v>41684</v>
      </c>
      <c r="B534">
        <v>36.227549000000003</v>
      </c>
      <c r="C534" s="3">
        <f t="shared" si="8"/>
        <v>-2.321674061248391E-3</v>
      </c>
    </row>
    <row r="535" spans="1:3" x14ac:dyDescent="0.35">
      <c r="A535" s="1">
        <v>41688</v>
      </c>
      <c r="B535">
        <v>36.339562999999998</v>
      </c>
      <c r="C535" s="3">
        <f t="shared" si="8"/>
        <v>-3.0871860785772753E-3</v>
      </c>
    </row>
    <row r="536" spans="1:3" x14ac:dyDescent="0.35">
      <c r="A536" s="1">
        <v>41689</v>
      </c>
      <c r="B536">
        <v>36.180872999999998</v>
      </c>
      <c r="C536" s="3">
        <f t="shared" si="8"/>
        <v>4.3764285499903188E-3</v>
      </c>
    </row>
    <row r="537" spans="1:3" x14ac:dyDescent="0.35">
      <c r="A537" s="1">
        <v>41690</v>
      </c>
      <c r="B537">
        <v>36.358232999999998</v>
      </c>
      <c r="C537" s="3">
        <f t="shared" si="8"/>
        <v>-4.8900617393776713E-3</v>
      </c>
    </row>
    <row r="538" spans="1:3" x14ac:dyDescent="0.35">
      <c r="A538" s="1">
        <v>41691</v>
      </c>
      <c r="B538">
        <v>36.236882000000001</v>
      </c>
      <c r="C538" s="3">
        <f t="shared" si="8"/>
        <v>3.3432308229079943E-3</v>
      </c>
    </row>
    <row r="539" spans="1:3" x14ac:dyDescent="0.35">
      <c r="A539" s="1">
        <v>41694</v>
      </c>
      <c r="B539">
        <v>36.386234999999999</v>
      </c>
      <c r="C539" s="3">
        <f t="shared" si="8"/>
        <v>-4.1131038360164851E-3</v>
      </c>
    </row>
    <row r="540" spans="1:3" x14ac:dyDescent="0.35">
      <c r="A540" s="1">
        <v>41695</v>
      </c>
      <c r="B540">
        <v>36.638269999999999</v>
      </c>
      <c r="C540" s="3">
        <f t="shared" si="8"/>
        <v>-6.9027787522455419E-3</v>
      </c>
    </row>
    <row r="541" spans="1:3" x14ac:dyDescent="0.35">
      <c r="A541" s="1">
        <v>41696</v>
      </c>
      <c r="B541">
        <v>36.768954000000001</v>
      </c>
      <c r="C541" s="3">
        <f t="shared" si="8"/>
        <v>-3.5605252709309809E-3</v>
      </c>
    </row>
    <row r="542" spans="1:3" x14ac:dyDescent="0.35">
      <c r="A542" s="1">
        <v>41697</v>
      </c>
      <c r="B542">
        <v>37.142339</v>
      </c>
      <c r="C542" s="3">
        <f t="shared" si="8"/>
        <v>-1.0103684057975126E-2</v>
      </c>
    </row>
    <row r="543" spans="1:3" x14ac:dyDescent="0.35">
      <c r="A543" s="1">
        <v>41698</v>
      </c>
      <c r="B543">
        <v>37.133001999999998</v>
      </c>
      <c r="C543" s="3">
        <f t="shared" si="8"/>
        <v>2.5141587836507995E-4</v>
      </c>
    </row>
    <row r="544" spans="1:3" x14ac:dyDescent="0.35">
      <c r="A544" s="1">
        <v>41701</v>
      </c>
      <c r="B544">
        <v>36.712947999999997</v>
      </c>
      <c r="C544" s="3">
        <f t="shared" si="8"/>
        <v>1.1376616606106005E-2</v>
      </c>
    </row>
    <row r="545" spans="1:3" x14ac:dyDescent="0.35">
      <c r="A545" s="1">
        <v>41702</v>
      </c>
      <c r="B545">
        <v>37.450378000000001</v>
      </c>
      <c r="C545" s="3">
        <f t="shared" si="8"/>
        <v>-1.9887303991792393E-2</v>
      </c>
    </row>
    <row r="546" spans="1:3" x14ac:dyDescent="0.35">
      <c r="A546" s="1">
        <v>41703</v>
      </c>
      <c r="B546">
        <v>37.142339</v>
      </c>
      <c r="C546" s="3">
        <f t="shared" si="8"/>
        <v>8.2592715073213085E-3</v>
      </c>
    </row>
    <row r="547" spans="1:3" x14ac:dyDescent="0.35">
      <c r="A547" s="1">
        <v>41704</v>
      </c>
      <c r="B547">
        <v>37.086329999999997</v>
      </c>
      <c r="C547" s="3">
        <f t="shared" si="8"/>
        <v>1.5090937607791233E-3</v>
      </c>
    </row>
    <row r="548" spans="1:3" x14ac:dyDescent="0.35">
      <c r="A548" s="1">
        <v>41705</v>
      </c>
      <c r="B548">
        <v>36.936976000000001</v>
      </c>
      <c r="C548" s="3">
        <f t="shared" si="8"/>
        <v>4.035329161651724E-3</v>
      </c>
    </row>
    <row r="549" spans="1:3" x14ac:dyDescent="0.35">
      <c r="A549" s="1">
        <v>41708</v>
      </c>
      <c r="B549">
        <v>37.170341000000001</v>
      </c>
      <c r="C549" s="3">
        <f t="shared" si="8"/>
        <v>-6.2980493917041969E-3</v>
      </c>
    </row>
    <row r="550" spans="1:3" x14ac:dyDescent="0.35">
      <c r="A550" s="1">
        <v>41709</v>
      </c>
      <c r="B550">
        <v>37.067659999999997</v>
      </c>
      <c r="C550" s="3">
        <f t="shared" si="8"/>
        <v>2.7662669817374308E-3</v>
      </c>
    </row>
    <row r="551" spans="1:3" x14ac:dyDescent="0.35">
      <c r="A551" s="1">
        <v>41710</v>
      </c>
      <c r="B551">
        <v>37.020988000000003</v>
      </c>
      <c r="C551" s="3">
        <f t="shared" si="8"/>
        <v>1.2598962846150918E-3</v>
      </c>
    </row>
    <row r="552" spans="1:3" x14ac:dyDescent="0.35">
      <c r="A552" s="1">
        <v>41711</v>
      </c>
      <c r="B552">
        <v>36.619599999999998</v>
      </c>
      <c r="C552" s="3">
        <f t="shared" si="8"/>
        <v>1.0901378872024914E-2</v>
      </c>
    </row>
    <row r="553" spans="1:3" x14ac:dyDescent="0.35">
      <c r="A553" s="1">
        <v>41712</v>
      </c>
      <c r="B553">
        <v>36.376902000000001</v>
      </c>
      <c r="C553" s="3">
        <f t="shared" si="8"/>
        <v>6.6496034093623813E-3</v>
      </c>
    </row>
    <row r="554" spans="1:3" x14ac:dyDescent="0.35">
      <c r="A554" s="1">
        <v>41715</v>
      </c>
      <c r="B554">
        <v>36.880968000000003</v>
      </c>
      <c r="C554" s="3">
        <f t="shared" si="8"/>
        <v>-1.3761632847996363E-2</v>
      </c>
    </row>
    <row r="555" spans="1:3" x14ac:dyDescent="0.35">
      <c r="A555" s="1">
        <v>41716</v>
      </c>
      <c r="B555">
        <v>37.086329999999997</v>
      </c>
      <c r="C555" s="3">
        <f t="shared" si="8"/>
        <v>-5.5527924696909814E-3</v>
      </c>
    </row>
    <row r="556" spans="1:3" x14ac:dyDescent="0.35">
      <c r="A556" s="1">
        <v>41717</v>
      </c>
      <c r="B556">
        <v>36.824961999999999</v>
      </c>
      <c r="C556" s="3">
        <f t="shared" si="8"/>
        <v>7.0725076616433569E-3</v>
      </c>
    </row>
    <row r="557" spans="1:3" x14ac:dyDescent="0.35">
      <c r="A557" s="1">
        <v>41718</v>
      </c>
      <c r="B557">
        <v>36.283554000000002</v>
      </c>
      <c r="C557" s="3">
        <f t="shared" si="8"/>
        <v>1.4811349682641861E-2</v>
      </c>
    </row>
    <row r="558" spans="1:3" x14ac:dyDescent="0.35">
      <c r="A558" s="1">
        <v>41719</v>
      </c>
      <c r="B558">
        <v>35.835493999999997</v>
      </c>
      <c r="C558" s="3">
        <f t="shared" si="8"/>
        <v>1.242572600165337E-2</v>
      </c>
    </row>
    <row r="559" spans="1:3" x14ac:dyDescent="0.35">
      <c r="A559" s="1">
        <v>41722</v>
      </c>
      <c r="B559">
        <v>35.872833999999997</v>
      </c>
      <c r="C559" s="3">
        <f t="shared" si="8"/>
        <v>-1.0414411942476498E-3</v>
      </c>
    </row>
    <row r="560" spans="1:3" x14ac:dyDescent="0.35">
      <c r="A560" s="1">
        <v>41723</v>
      </c>
      <c r="B560">
        <v>35.844830999999999</v>
      </c>
      <c r="C560" s="3">
        <f t="shared" si="8"/>
        <v>7.8092340075786026E-4</v>
      </c>
    </row>
    <row r="561" spans="1:3" x14ac:dyDescent="0.35">
      <c r="A561" s="1">
        <v>41724</v>
      </c>
      <c r="B561">
        <v>35.994183999999997</v>
      </c>
      <c r="C561" s="3">
        <f t="shared" si="8"/>
        <v>-4.1579972993655012E-3</v>
      </c>
    </row>
    <row r="562" spans="1:3" x14ac:dyDescent="0.35">
      <c r="A562" s="1">
        <v>41725</v>
      </c>
      <c r="B562">
        <v>35.891503</v>
      </c>
      <c r="C562" s="3">
        <f t="shared" si="8"/>
        <v>2.8567876059568675E-3</v>
      </c>
    </row>
    <row r="563" spans="1:3" x14ac:dyDescent="0.35">
      <c r="A563" s="1">
        <v>41726</v>
      </c>
      <c r="B563">
        <v>35.760820000000002</v>
      </c>
      <c r="C563" s="3">
        <f t="shared" si="8"/>
        <v>3.6477015519134071E-3</v>
      </c>
    </row>
    <row r="564" spans="1:3" x14ac:dyDescent="0.35">
      <c r="A564" s="1">
        <v>41729</v>
      </c>
      <c r="B564">
        <v>35.947507999999999</v>
      </c>
      <c r="C564" s="3">
        <f t="shared" si="8"/>
        <v>-5.206882575324201E-3</v>
      </c>
    </row>
    <row r="565" spans="1:3" x14ac:dyDescent="0.35">
      <c r="A565" s="1">
        <v>41730</v>
      </c>
      <c r="B565">
        <v>35.910173</v>
      </c>
      <c r="C565" s="3">
        <f t="shared" si="8"/>
        <v>1.0391374405624987E-3</v>
      </c>
    </row>
    <row r="566" spans="1:3" x14ac:dyDescent="0.35">
      <c r="A566" s="1">
        <v>41731</v>
      </c>
      <c r="B566">
        <v>36.012853999999997</v>
      </c>
      <c r="C566" s="3">
        <f t="shared" si="8"/>
        <v>-2.8553044565584607E-3</v>
      </c>
    </row>
    <row r="567" spans="1:3" x14ac:dyDescent="0.35">
      <c r="A567" s="1">
        <v>41732</v>
      </c>
      <c r="B567">
        <v>36.078195999999998</v>
      </c>
      <c r="C567" s="3">
        <f t="shared" si="8"/>
        <v>-1.8127636618814336E-3</v>
      </c>
    </row>
    <row r="568" spans="1:3" x14ac:dyDescent="0.35">
      <c r="A568" s="1">
        <v>41733</v>
      </c>
      <c r="B568">
        <v>36.059525999999998</v>
      </c>
      <c r="C568" s="3">
        <f t="shared" si="8"/>
        <v>5.176210143384985E-4</v>
      </c>
    </row>
    <row r="569" spans="1:3" x14ac:dyDescent="0.35">
      <c r="A569" s="1">
        <v>41736</v>
      </c>
      <c r="B569">
        <v>35.630132000000003</v>
      </c>
      <c r="C569" s="3">
        <f t="shared" si="8"/>
        <v>1.1979388575966698E-2</v>
      </c>
    </row>
    <row r="570" spans="1:3" x14ac:dyDescent="0.35">
      <c r="A570" s="1">
        <v>41737</v>
      </c>
      <c r="B570">
        <v>35.116729999999997</v>
      </c>
      <c r="C570" s="3">
        <f t="shared" si="8"/>
        <v>1.4514029261511574E-2</v>
      </c>
    </row>
    <row r="571" spans="1:3" x14ac:dyDescent="0.35">
      <c r="A571" s="1">
        <v>41738</v>
      </c>
      <c r="B571">
        <v>35.126066999999999</v>
      </c>
      <c r="C571" s="3">
        <f t="shared" si="8"/>
        <v>-2.658493241658455E-4</v>
      </c>
    </row>
    <row r="572" spans="1:3" x14ac:dyDescent="0.35">
      <c r="A572" s="1">
        <v>41739</v>
      </c>
      <c r="B572">
        <v>34.780684999999998</v>
      </c>
      <c r="C572" s="3">
        <f t="shared" si="8"/>
        <v>9.8813004573998775E-3</v>
      </c>
    </row>
    <row r="573" spans="1:3" x14ac:dyDescent="0.35">
      <c r="A573" s="1">
        <v>41740</v>
      </c>
      <c r="B573">
        <v>34.761907000000001</v>
      </c>
      <c r="C573" s="3">
        <f t="shared" si="8"/>
        <v>5.4004315675726389E-4</v>
      </c>
    </row>
    <row r="574" spans="1:3" x14ac:dyDescent="0.35">
      <c r="A574" s="1">
        <v>41743</v>
      </c>
      <c r="B574">
        <v>35.437989999999999</v>
      </c>
      <c r="C574" s="3">
        <f t="shared" si="8"/>
        <v>-1.9262247750297057E-2</v>
      </c>
    </row>
    <row r="575" spans="1:3" x14ac:dyDescent="0.35">
      <c r="A575" s="1">
        <v>41744</v>
      </c>
      <c r="B575">
        <v>35.653961000000002</v>
      </c>
      <c r="C575" s="3">
        <f t="shared" si="8"/>
        <v>-6.0758401297884568E-3</v>
      </c>
    </row>
    <row r="576" spans="1:3" x14ac:dyDescent="0.35">
      <c r="A576" s="1">
        <v>41745</v>
      </c>
      <c r="B576">
        <v>36.038952000000002</v>
      </c>
      <c r="C576" s="3">
        <f t="shared" si="8"/>
        <v>-1.0740104833350195E-2</v>
      </c>
    </row>
    <row r="577" spans="1:3" x14ac:dyDescent="0.35">
      <c r="A577" s="1">
        <v>41746</v>
      </c>
      <c r="B577">
        <v>36.555402999999998</v>
      </c>
      <c r="C577" s="3">
        <f t="shared" si="8"/>
        <v>-1.4228646652155952E-2</v>
      </c>
    </row>
    <row r="578" spans="1:3" x14ac:dyDescent="0.35">
      <c r="A578" s="1">
        <v>41750</v>
      </c>
      <c r="B578">
        <v>36.348821000000001</v>
      </c>
      <c r="C578" s="3">
        <f t="shared" si="8"/>
        <v>5.6672313776502392E-3</v>
      </c>
    </row>
    <row r="579" spans="1:3" x14ac:dyDescent="0.35">
      <c r="A579" s="1">
        <v>41751</v>
      </c>
      <c r="B579">
        <v>36.245530000000002</v>
      </c>
      <c r="C579" s="3">
        <f t="shared" si="8"/>
        <v>2.8457054380037761E-3</v>
      </c>
    </row>
    <row r="580" spans="1:3" x14ac:dyDescent="0.35">
      <c r="A580" s="1">
        <v>41752</v>
      </c>
      <c r="B580">
        <v>36.245530000000002</v>
      </c>
      <c r="C580" s="3">
        <f t="shared" ref="C580:C643" si="9">LN(B579)-LN(B580)</f>
        <v>0</v>
      </c>
    </row>
    <row r="581" spans="1:3" x14ac:dyDescent="0.35">
      <c r="A581" s="1">
        <v>41753</v>
      </c>
      <c r="B581">
        <v>36.085901</v>
      </c>
      <c r="C581" s="3">
        <f t="shared" si="9"/>
        <v>4.4138283163794867E-3</v>
      </c>
    </row>
    <row r="582" spans="1:3" x14ac:dyDescent="0.35">
      <c r="A582" s="1">
        <v>41754</v>
      </c>
      <c r="B582">
        <v>35.710298000000002</v>
      </c>
      <c r="C582" s="3">
        <f t="shared" si="9"/>
        <v>1.0463128463193527E-2</v>
      </c>
    </row>
    <row r="583" spans="1:3" x14ac:dyDescent="0.35">
      <c r="A583" s="1">
        <v>41757</v>
      </c>
      <c r="B583">
        <v>36.029559999999996</v>
      </c>
      <c r="C583" s="3">
        <f t="shared" si="9"/>
        <v>-8.9006060669785114E-3</v>
      </c>
    </row>
    <row r="584" spans="1:3" x14ac:dyDescent="0.35">
      <c r="A584" s="1">
        <v>41758</v>
      </c>
      <c r="B584">
        <v>36.189191999999998</v>
      </c>
      <c r="C584" s="3">
        <f t="shared" si="9"/>
        <v>-4.4207980769317423E-3</v>
      </c>
    </row>
    <row r="585" spans="1:3" x14ac:dyDescent="0.35">
      <c r="A585" s="1">
        <v>41759</v>
      </c>
      <c r="B585">
        <v>36.376994000000003</v>
      </c>
      <c r="C585" s="3">
        <f t="shared" si="9"/>
        <v>-5.176031141779891E-3</v>
      </c>
    </row>
    <row r="586" spans="1:3" x14ac:dyDescent="0.35">
      <c r="A586" s="1">
        <v>41760</v>
      </c>
      <c r="B586">
        <v>36.311259999999997</v>
      </c>
      <c r="C586" s="3">
        <f t="shared" si="9"/>
        <v>1.8086558502088401E-3</v>
      </c>
    </row>
    <row r="587" spans="1:3" x14ac:dyDescent="0.35">
      <c r="A587" s="1">
        <v>41761</v>
      </c>
      <c r="B587">
        <v>36.207973000000003</v>
      </c>
      <c r="C587" s="3">
        <f t="shared" si="9"/>
        <v>2.8485428090752052E-3</v>
      </c>
    </row>
    <row r="588" spans="1:3" x14ac:dyDescent="0.35">
      <c r="A588" s="1">
        <v>41764</v>
      </c>
      <c r="B588">
        <v>36.470892999999997</v>
      </c>
      <c r="C588" s="3">
        <f t="shared" si="9"/>
        <v>-7.2351472002751827E-3</v>
      </c>
    </row>
    <row r="589" spans="1:3" x14ac:dyDescent="0.35">
      <c r="A589" s="1">
        <v>41765</v>
      </c>
      <c r="B589">
        <v>36.226753000000002</v>
      </c>
      <c r="C589" s="3">
        <f t="shared" si="9"/>
        <v>6.7166113692489482E-3</v>
      </c>
    </row>
    <row r="590" spans="1:3" x14ac:dyDescent="0.35">
      <c r="A590" s="1">
        <v>41766</v>
      </c>
      <c r="B590">
        <v>36.330041000000001</v>
      </c>
      <c r="C590" s="3">
        <f t="shared" si="9"/>
        <v>-2.8470957460067225E-3</v>
      </c>
    </row>
    <row r="591" spans="1:3" x14ac:dyDescent="0.35">
      <c r="A591" s="1">
        <v>41767</v>
      </c>
      <c r="B591">
        <v>36.367601999999998</v>
      </c>
      <c r="C591" s="3">
        <f t="shared" si="9"/>
        <v>-1.0333485871703019E-3</v>
      </c>
    </row>
    <row r="592" spans="1:3" x14ac:dyDescent="0.35">
      <c r="A592" s="1">
        <v>41768</v>
      </c>
      <c r="B592">
        <v>36.611744000000002</v>
      </c>
      <c r="C592" s="3">
        <f t="shared" si="9"/>
        <v>-6.6907398915594385E-3</v>
      </c>
    </row>
    <row r="593" spans="1:3" x14ac:dyDescent="0.35">
      <c r="A593" s="1">
        <v>41771</v>
      </c>
      <c r="B593">
        <v>36.874664000000003</v>
      </c>
      <c r="C593" s="3">
        <f t="shared" si="9"/>
        <v>-7.1556394989573668E-3</v>
      </c>
    </row>
    <row r="594" spans="1:3" x14ac:dyDescent="0.35">
      <c r="A594" s="1">
        <v>41772</v>
      </c>
      <c r="B594">
        <v>37.240875000000003</v>
      </c>
      <c r="C594" s="3">
        <f t="shared" si="9"/>
        <v>-9.8822456193716768E-3</v>
      </c>
    </row>
    <row r="595" spans="1:3" x14ac:dyDescent="0.35">
      <c r="A595" s="1">
        <v>41773</v>
      </c>
      <c r="B595">
        <v>37.494405999999998</v>
      </c>
      <c r="C595" s="3">
        <f t="shared" si="9"/>
        <v>-6.7848001421477733E-3</v>
      </c>
    </row>
    <row r="596" spans="1:3" x14ac:dyDescent="0.35">
      <c r="A596" s="1">
        <v>41774</v>
      </c>
      <c r="B596">
        <v>36.846494999999997</v>
      </c>
      <c r="C596" s="3">
        <f t="shared" si="9"/>
        <v>1.7431249736416632E-2</v>
      </c>
    </row>
    <row r="597" spans="1:3" x14ac:dyDescent="0.35">
      <c r="A597" s="1">
        <v>41775</v>
      </c>
      <c r="B597">
        <v>36.677473999999997</v>
      </c>
      <c r="C597" s="3">
        <f t="shared" si="9"/>
        <v>4.5977196292228406E-3</v>
      </c>
    </row>
    <row r="598" spans="1:3" x14ac:dyDescent="0.35">
      <c r="A598" s="1">
        <v>41778</v>
      </c>
      <c r="B598">
        <v>37.212705999999997</v>
      </c>
      <c r="C598" s="3">
        <f t="shared" si="9"/>
        <v>-1.4487482950897856E-2</v>
      </c>
    </row>
    <row r="599" spans="1:3" x14ac:dyDescent="0.35">
      <c r="A599" s="1">
        <v>41779</v>
      </c>
      <c r="B599">
        <v>37.128196000000003</v>
      </c>
      <c r="C599" s="3">
        <f t="shared" si="9"/>
        <v>2.2735811412104567E-3</v>
      </c>
    </row>
    <row r="600" spans="1:3" x14ac:dyDescent="0.35">
      <c r="A600" s="1">
        <v>41780</v>
      </c>
      <c r="B600">
        <v>37.146976000000002</v>
      </c>
      <c r="C600" s="3">
        <f t="shared" si="9"/>
        <v>-5.0568716017806992E-4</v>
      </c>
    </row>
    <row r="601" spans="1:3" x14ac:dyDescent="0.35">
      <c r="A601" s="1">
        <v>41781</v>
      </c>
      <c r="B601">
        <v>37.231487000000001</v>
      </c>
      <c r="C601" s="3">
        <f t="shared" si="9"/>
        <v>-2.2724598750691882E-3</v>
      </c>
    </row>
    <row r="602" spans="1:3" x14ac:dyDescent="0.35">
      <c r="A602" s="1">
        <v>41782</v>
      </c>
      <c r="B602">
        <v>37.184533999999999</v>
      </c>
      <c r="C602" s="3">
        <f t="shared" si="9"/>
        <v>1.2619058530605187E-3</v>
      </c>
    </row>
    <row r="603" spans="1:3" x14ac:dyDescent="0.35">
      <c r="A603" s="1">
        <v>41786</v>
      </c>
      <c r="B603">
        <v>37.165756999999999</v>
      </c>
      <c r="C603" s="3">
        <f t="shared" si="9"/>
        <v>5.0509554560340675E-4</v>
      </c>
    </row>
    <row r="604" spans="1:3" x14ac:dyDescent="0.35">
      <c r="A604" s="1">
        <v>41787</v>
      </c>
      <c r="B604">
        <v>37.250262999999997</v>
      </c>
      <c r="C604" s="3">
        <f t="shared" si="9"/>
        <v>-2.2711786071138995E-3</v>
      </c>
    </row>
    <row r="605" spans="1:3" x14ac:dyDescent="0.35">
      <c r="A605" s="1">
        <v>41788</v>
      </c>
      <c r="B605">
        <v>37.184533999999999</v>
      </c>
      <c r="C605" s="3">
        <f t="shared" si="9"/>
        <v>1.7660830615104928E-3</v>
      </c>
    </row>
    <row r="606" spans="1:3" x14ac:dyDescent="0.35">
      <c r="A606" s="1">
        <v>41789</v>
      </c>
      <c r="B606">
        <v>37.569524999999999</v>
      </c>
      <c r="C606" s="3">
        <f t="shared" si="9"/>
        <v>-1.0300294297858947E-2</v>
      </c>
    </row>
    <row r="607" spans="1:3" x14ac:dyDescent="0.35">
      <c r="A607" s="1">
        <v>41792</v>
      </c>
      <c r="B607">
        <v>37.372335</v>
      </c>
      <c r="C607" s="3">
        <f t="shared" si="9"/>
        <v>5.2624916189283333E-3</v>
      </c>
    </row>
    <row r="608" spans="1:3" x14ac:dyDescent="0.35">
      <c r="A608" s="1">
        <v>41793</v>
      </c>
      <c r="B608">
        <v>37.391114999999999</v>
      </c>
      <c r="C608" s="3">
        <f t="shared" si="9"/>
        <v>-5.023845313445463E-4</v>
      </c>
    </row>
    <row r="609" spans="1:3" x14ac:dyDescent="0.35">
      <c r="A609" s="1">
        <v>41794</v>
      </c>
      <c r="B609">
        <v>37.325384999999997</v>
      </c>
      <c r="C609" s="3">
        <f t="shared" si="9"/>
        <v>1.7594511776253263E-3</v>
      </c>
    </row>
    <row r="610" spans="1:3" x14ac:dyDescent="0.35">
      <c r="A610" s="1">
        <v>41795</v>
      </c>
      <c r="B610">
        <v>37.700988000000002</v>
      </c>
      <c r="C610" s="3">
        <f t="shared" si="9"/>
        <v>-1.001264283265435E-2</v>
      </c>
    </row>
    <row r="611" spans="1:3" x14ac:dyDescent="0.35">
      <c r="A611" s="1">
        <v>41796</v>
      </c>
      <c r="B611">
        <v>37.607086000000002</v>
      </c>
      <c r="C611" s="3">
        <f t="shared" si="9"/>
        <v>2.4938109203387349E-3</v>
      </c>
    </row>
    <row r="612" spans="1:3" x14ac:dyDescent="0.35">
      <c r="A612" s="1">
        <v>41799</v>
      </c>
      <c r="B612">
        <v>37.682208000000003</v>
      </c>
      <c r="C612" s="3">
        <f t="shared" si="9"/>
        <v>-1.9955566306553152E-3</v>
      </c>
    </row>
    <row r="613" spans="1:3" x14ac:dyDescent="0.35">
      <c r="A613" s="1">
        <v>41800</v>
      </c>
      <c r="B613">
        <v>38.057806999999997</v>
      </c>
      <c r="C613" s="3">
        <f t="shared" si="9"/>
        <v>-9.9181939424126675E-3</v>
      </c>
    </row>
    <row r="614" spans="1:3" x14ac:dyDescent="0.35">
      <c r="A614" s="1">
        <v>41801</v>
      </c>
      <c r="B614">
        <v>37.560136</v>
      </c>
      <c r="C614" s="3">
        <f t="shared" si="9"/>
        <v>1.3162965453075159E-2</v>
      </c>
    </row>
    <row r="615" spans="1:3" x14ac:dyDescent="0.35">
      <c r="A615" s="1">
        <v>41802</v>
      </c>
      <c r="B615">
        <v>37.381726999999998</v>
      </c>
      <c r="C615" s="3">
        <f t="shared" si="9"/>
        <v>4.7612730695010264E-3</v>
      </c>
    </row>
    <row r="616" spans="1:3" x14ac:dyDescent="0.35">
      <c r="A616" s="1">
        <v>41803</v>
      </c>
      <c r="B616">
        <v>37.362946000000001</v>
      </c>
      <c r="C616" s="3">
        <f t="shared" si="9"/>
        <v>5.0253749575590589E-4</v>
      </c>
    </row>
    <row r="617" spans="1:3" x14ac:dyDescent="0.35">
      <c r="A617" s="1">
        <v>41806</v>
      </c>
      <c r="B617">
        <v>37.466237</v>
      </c>
      <c r="C617" s="3">
        <f t="shared" si="9"/>
        <v>-2.7607161126734781E-3</v>
      </c>
    </row>
    <row r="618" spans="1:3" x14ac:dyDescent="0.35">
      <c r="A618" s="1">
        <v>41807</v>
      </c>
      <c r="B618">
        <v>37.428676000000003</v>
      </c>
      <c r="C618" s="3">
        <f t="shared" si="9"/>
        <v>1.0030321591822933E-3</v>
      </c>
    </row>
    <row r="619" spans="1:3" x14ac:dyDescent="0.35">
      <c r="A619" s="1">
        <v>41808</v>
      </c>
      <c r="B619">
        <v>37.907567</v>
      </c>
      <c r="C619" s="3">
        <f t="shared" si="9"/>
        <v>-1.271360055664994E-2</v>
      </c>
    </row>
    <row r="620" spans="1:3" x14ac:dyDescent="0.35">
      <c r="A620" s="1">
        <v>41809</v>
      </c>
      <c r="B620">
        <v>38.499139999999997</v>
      </c>
      <c r="C620" s="3">
        <f t="shared" si="9"/>
        <v>-1.5485154230250764E-2</v>
      </c>
    </row>
    <row r="621" spans="1:3" x14ac:dyDescent="0.35">
      <c r="A621" s="1">
        <v>41810</v>
      </c>
      <c r="B621">
        <v>38.358288000000002</v>
      </c>
      <c r="C621" s="3">
        <f t="shared" si="9"/>
        <v>3.6652841853461737E-3</v>
      </c>
    </row>
    <row r="622" spans="1:3" x14ac:dyDescent="0.35">
      <c r="A622" s="1">
        <v>41813</v>
      </c>
      <c r="B622">
        <v>38.245607999999997</v>
      </c>
      <c r="C622" s="3">
        <f t="shared" si="9"/>
        <v>2.9418890461583302E-3</v>
      </c>
    </row>
    <row r="623" spans="1:3" x14ac:dyDescent="0.35">
      <c r="A623" s="1">
        <v>41814</v>
      </c>
      <c r="B623">
        <v>37.982689000000001</v>
      </c>
      <c r="C623" s="3">
        <f t="shared" si="9"/>
        <v>6.8982268512240985E-3</v>
      </c>
    </row>
    <row r="624" spans="1:3" x14ac:dyDescent="0.35">
      <c r="A624" s="1">
        <v>41815</v>
      </c>
      <c r="B624">
        <v>38.217438999999999</v>
      </c>
      <c r="C624" s="3">
        <f t="shared" si="9"/>
        <v>-6.1614264651668194E-3</v>
      </c>
    </row>
    <row r="625" spans="1:3" x14ac:dyDescent="0.35">
      <c r="A625" s="1">
        <v>41816</v>
      </c>
      <c r="B625">
        <v>38.142316999999998</v>
      </c>
      <c r="C625" s="3">
        <f t="shared" si="9"/>
        <v>1.9675815683712905E-3</v>
      </c>
    </row>
    <row r="626" spans="1:3" x14ac:dyDescent="0.35">
      <c r="A626" s="1">
        <v>41817</v>
      </c>
      <c r="B626">
        <v>38.067199000000002</v>
      </c>
      <c r="C626" s="3">
        <f t="shared" si="9"/>
        <v>1.9713555017779605E-3</v>
      </c>
    </row>
    <row r="627" spans="1:3" x14ac:dyDescent="0.35">
      <c r="A627" s="1">
        <v>41820</v>
      </c>
      <c r="B627">
        <v>38.405240999999997</v>
      </c>
      <c r="C627" s="3">
        <f t="shared" si="9"/>
        <v>-8.8409419613357798E-3</v>
      </c>
    </row>
    <row r="628" spans="1:3" x14ac:dyDescent="0.35">
      <c r="A628" s="1">
        <v>41821</v>
      </c>
      <c r="B628">
        <v>38.668160999999998</v>
      </c>
      <c r="C628" s="3">
        <f t="shared" si="9"/>
        <v>-6.822613587684323E-3</v>
      </c>
    </row>
    <row r="629" spans="1:3" x14ac:dyDescent="0.35">
      <c r="A629" s="1">
        <v>41822</v>
      </c>
      <c r="B629">
        <v>39.240952999999998</v>
      </c>
      <c r="C629" s="3">
        <f t="shared" si="9"/>
        <v>-1.4704372601436866E-2</v>
      </c>
    </row>
    <row r="630" spans="1:3" x14ac:dyDescent="0.35">
      <c r="A630" s="1">
        <v>41823</v>
      </c>
      <c r="B630">
        <v>39.334851999999998</v>
      </c>
      <c r="C630" s="3">
        <f t="shared" si="9"/>
        <v>-2.3900243770360596E-3</v>
      </c>
    </row>
    <row r="631" spans="1:3" x14ac:dyDescent="0.35">
      <c r="A631" s="1">
        <v>41827</v>
      </c>
      <c r="B631">
        <v>38.978029999999997</v>
      </c>
      <c r="C631" s="3">
        <f t="shared" si="9"/>
        <v>9.1127911572179698E-3</v>
      </c>
    </row>
    <row r="632" spans="1:3" x14ac:dyDescent="0.35">
      <c r="A632" s="1">
        <v>41828</v>
      </c>
      <c r="B632">
        <v>38.546089000000002</v>
      </c>
      <c r="C632" s="3">
        <f t="shared" si="9"/>
        <v>1.1143511860690403E-2</v>
      </c>
    </row>
    <row r="633" spans="1:3" x14ac:dyDescent="0.35">
      <c r="A633" s="1">
        <v>41829</v>
      </c>
      <c r="B633">
        <v>38.752670999999999</v>
      </c>
      <c r="C633" s="3">
        <f t="shared" si="9"/>
        <v>-5.3450402523322893E-3</v>
      </c>
    </row>
    <row r="634" spans="1:3" x14ac:dyDescent="0.35">
      <c r="A634" s="1">
        <v>41830</v>
      </c>
      <c r="B634">
        <v>38.724502000000001</v>
      </c>
      <c r="C634" s="3">
        <f t="shared" si="9"/>
        <v>7.2715614549334617E-4</v>
      </c>
    </row>
    <row r="635" spans="1:3" x14ac:dyDescent="0.35">
      <c r="A635" s="1">
        <v>41831</v>
      </c>
      <c r="B635">
        <v>38.988832000000002</v>
      </c>
      <c r="C635" s="3">
        <f t="shared" si="9"/>
        <v>-6.8027198361035879E-3</v>
      </c>
    </row>
    <row r="636" spans="1:3" x14ac:dyDescent="0.35">
      <c r="A636" s="1">
        <v>41834</v>
      </c>
      <c r="B636">
        <v>39.479733000000003</v>
      </c>
      <c r="C636" s="3">
        <f t="shared" si="9"/>
        <v>-1.2512205477751781E-2</v>
      </c>
    </row>
    <row r="637" spans="1:3" x14ac:dyDescent="0.35">
      <c r="A637" s="1">
        <v>41835</v>
      </c>
      <c r="B637">
        <v>38.866104999999997</v>
      </c>
      <c r="C637" s="3">
        <f t="shared" si="9"/>
        <v>1.5664917595538341E-2</v>
      </c>
    </row>
    <row r="638" spans="1:3" x14ac:dyDescent="0.35">
      <c r="A638" s="1">
        <v>41836</v>
      </c>
      <c r="B638">
        <v>38.752822000000002</v>
      </c>
      <c r="C638" s="3">
        <f t="shared" si="9"/>
        <v>2.9189550748034421E-3</v>
      </c>
    </row>
    <row r="639" spans="1:3" x14ac:dyDescent="0.35">
      <c r="A639" s="1">
        <v>41837</v>
      </c>
      <c r="B639">
        <v>39.555256999999997</v>
      </c>
      <c r="C639" s="3">
        <f t="shared" si="9"/>
        <v>-2.0495026780380066E-2</v>
      </c>
    </row>
    <row r="640" spans="1:3" x14ac:dyDescent="0.35">
      <c r="A640" s="1">
        <v>41838</v>
      </c>
      <c r="B640">
        <v>40.338808</v>
      </c>
      <c r="C640" s="3">
        <f t="shared" si="9"/>
        <v>-1.9615377520069366E-2</v>
      </c>
    </row>
    <row r="641" spans="1:3" x14ac:dyDescent="0.35">
      <c r="A641" s="1">
        <v>41841</v>
      </c>
      <c r="B641">
        <v>40.555937</v>
      </c>
      <c r="C641" s="3">
        <f t="shared" si="9"/>
        <v>-5.3681984269058347E-3</v>
      </c>
    </row>
    <row r="642" spans="1:3" x14ac:dyDescent="0.35">
      <c r="A642" s="1">
        <v>41842</v>
      </c>
      <c r="B642">
        <v>40.678663</v>
      </c>
      <c r="C642" s="3">
        <f t="shared" si="9"/>
        <v>-3.0215226854055643E-3</v>
      </c>
    </row>
    <row r="643" spans="1:3" x14ac:dyDescent="0.35">
      <c r="A643" s="1">
        <v>41843</v>
      </c>
      <c r="B643">
        <v>40.565379</v>
      </c>
      <c r="C643" s="3">
        <f t="shared" si="9"/>
        <v>2.788735533810538E-3</v>
      </c>
    </row>
    <row r="644" spans="1:3" x14ac:dyDescent="0.35">
      <c r="A644" s="1">
        <v>41844</v>
      </c>
      <c r="B644">
        <v>40.489854999999999</v>
      </c>
      <c r="C644" s="3">
        <f t="shared" ref="C644:C707" si="10">LN(B643)-LN(B644)</f>
        <v>1.8635199265739644E-3</v>
      </c>
    </row>
    <row r="645" spans="1:3" x14ac:dyDescent="0.35">
      <c r="A645" s="1">
        <v>41845</v>
      </c>
      <c r="B645">
        <v>40.631461999999999</v>
      </c>
      <c r="C645" s="3">
        <f t="shared" si="10"/>
        <v>-3.4912437093379545E-3</v>
      </c>
    </row>
    <row r="646" spans="1:3" x14ac:dyDescent="0.35">
      <c r="A646" s="1">
        <v>41848</v>
      </c>
      <c r="B646">
        <v>40.527616999999999</v>
      </c>
      <c r="C646" s="3">
        <f t="shared" si="10"/>
        <v>2.5590496577989619E-3</v>
      </c>
    </row>
    <row r="647" spans="1:3" x14ac:dyDescent="0.35">
      <c r="A647" s="1">
        <v>41849</v>
      </c>
      <c r="B647">
        <v>40.357689999999998</v>
      </c>
      <c r="C647" s="3">
        <f t="shared" si="10"/>
        <v>4.2016839966492192E-3</v>
      </c>
    </row>
    <row r="648" spans="1:3" x14ac:dyDescent="0.35">
      <c r="A648" s="1">
        <v>41850</v>
      </c>
      <c r="B648">
        <v>40.461534999999998</v>
      </c>
      <c r="C648" s="3">
        <f t="shared" si="10"/>
        <v>-2.5698107634348766E-3</v>
      </c>
    </row>
    <row r="649" spans="1:3" x14ac:dyDescent="0.35">
      <c r="A649" s="1">
        <v>41851</v>
      </c>
      <c r="B649">
        <v>39.762943999999997</v>
      </c>
      <c r="C649" s="3">
        <f t="shared" si="10"/>
        <v>1.7416346412013173E-2</v>
      </c>
    </row>
    <row r="650" spans="1:3" x14ac:dyDescent="0.35">
      <c r="A650" s="1">
        <v>41852</v>
      </c>
      <c r="B650">
        <v>39.677979999999998</v>
      </c>
      <c r="C650" s="3">
        <f t="shared" si="10"/>
        <v>2.139049450036179E-3</v>
      </c>
    </row>
    <row r="651" spans="1:3" x14ac:dyDescent="0.35">
      <c r="A651" s="1">
        <v>41855</v>
      </c>
      <c r="B651">
        <v>40.017834999999998</v>
      </c>
      <c r="C651" s="3">
        <f t="shared" si="10"/>
        <v>-8.5288558784268886E-3</v>
      </c>
    </row>
    <row r="652" spans="1:3" x14ac:dyDescent="0.35">
      <c r="A652" s="1">
        <v>41856</v>
      </c>
      <c r="B652">
        <v>39.441969999999998</v>
      </c>
      <c r="C652" s="3">
        <f t="shared" si="10"/>
        <v>1.4494751964144736E-2</v>
      </c>
    </row>
    <row r="653" spans="1:3" x14ac:dyDescent="0.35">
      <c r="A653" s="1">
        <v>41857</v>
      </c>
      <c r="B653">
        <v>39.432530999999997</v>
      </c>
      <c r="C653" s="3">
        <f t="shared" si="10"/>
        <v>2.3934224433475038E-4</v>
      </c>
    </row>
    <row r="654" spans="1:3" x14ac:dyDescent="0.35">
      <c r="A654" s="1">
        <v>41858</v>
      </c>
      <c r="B654">
        <v>39.205959999999997</v>
      </c>
      <c r="C654" s="3">
        <f t="shared" si="10"/>
        <v>5.7623594770266351E-3</v>
      </c>
    </row>
    <row r="655" spans="1:3" x14ac:dyDescent="0.35">
      <c r="A655" s="1">
        <v>41859</v>
      </c>
      <c r="B655">
        <v>39.357005999999998</v>
      </c>
      <c r="C655" s="3">
        <f t="shared" si="10"/>
        <v>-3.8452261619252859E-3</v>
      </c>
    </row>
    <row r="656" spans="1:3" x14ac:dyDescent="0.35">
      <c r="A656" s="1">
        <v>41862</v>
      </c>
      <c r="B656">
        <v>39.696860999999998</v>
      </c>
      <c r="C656" s="3">
        <f t="shared" si="10"/>
        <v>-8.5981143393940584E-3</v>
      </c>
    </row>
    <row r="657" spans="1:3" x14ac:dyDescent="0.35">
      <c r="A657" s="1">
        <v>41863</v>
      </c>
      <c r="B657">
        <v>39.243723000000003</v>
      </c>
      <c r="C657" s="3">
        <f t="shared" si="10"/>
        <v>1.1480608684627747E-2</v>
      </c>
    </row>
    <row r="658" spans="1:3" x14ac:dyDescent="0.35">
      <c r="A658" s="1">
        <v>41864</v>
      </c>
      <c r="B658">
        <v>39.800705999999998</v>
      </c>
      <c r="C658" s="3">
        <f t="shared" si="10"/>
        <v>-1.409314295412889E-2</v>
      </c>
    </row>
    <row r="659" spans="1:3" x14ac:dyDescent="0.35">
      <c r="A659" s="1">
        <v>41865</v>
      </c>
      <c r="B659">
        <v>39.961194999999996</v>
      </c>
      <c r="C659" s="3">
        <f t="shared" si="10"/>
        <v>-4.0242074115846016E-3</v>
      </c>
    </row>
    <row r="660" spans="1:3" x14ac:dyDescent="0.35">
      <c r="A660" s="1">
        <v>41866</v>
      </c>
      <c r="B660">
        <v>39.706304000000003</v>
      </c>
      <c r="C660" s="3">
        <f t="shared" si="10"/>
        <v>6.3988922189257558E-3</v>
      </c>
    </row>
    <row r="661" spans="1:3" x14ac:dyDescent="0.35">
      <c r="A661" s="1">
        <v>41869</v>
      </c>
      <c r="B661">
        <v>39.866788999999997</v>
      </c>
      <c r="C661" s="3">
        <f t="shared" si="10"/>
        <v>-4.0336553863973279E-3</v>
      </c>
    </row>
    <row r="662" spans="1:3" x14ac:dyDescent="0.35">
      <c r="A662" s="1">
        <v>41870</v>
      </c>
      <c r="B662">
        <v>40.159441999999999</v>
      </c>
      <c r="C662" s="3">
        <f t="shared" si="10"/>
        <v>-7.3139594590481138E-3</v>
      </c>
    </row>
    <row r="663" spans="1:3" x14ac:dyDescent="0.35">
      <c r="A663" s="1">
        <v>41871</v>
      </c>
      <c r="B663">
        <v>39.781824999999998</v>
      </c>
      <c r="C663" s="3">
        <f t="shared" si="10"/>
        <v>9.4474311658516719E-3</v>
      </c>
    </row>
    <row r="664" spans="1:3" x14ac:dyDescent="0.35">
      <c r="A664" s="1">
        <v>41872</v>
      </c>
      <c r="B664">
        <v>39.951751999999999</v>
      </c>
      <c r="C664" s="3">
        <f t="shared" si="10"/>
        <v>-4.262376370429255E-3</v>
      </c>
    </row>
    <row r="665" spans="1:3" x14ac:dyDescent="0.35">
      <c r="A665" s="1">
        <v>41873</v>
      </c>
      <c r="B665">
        <v>39.753504999999997</v>
      </c>
      <c r="C665" s="3">
        <f t="shared" si="10"/>
        <v>4.9745127555262947E-3</v>
      </c>
    </row>
    <row r="666" spans="1:3" x14ac:dyDescent="0.35">
      <c r="A666" s="1">
        <v>41876</v>
      </c>
      <c r="B666">
        <v>40.112240999999997</v>
      </c>
      <c r="C666" s="3">
        <f t="shared" si="10"/>
        <v>-8.9835362613066572E-3</v>
      </c>
    </row>
    <row r="667" spans="1:3" x14ac:dyDescent="0.35">
      <c r="A667" s="1">
        <v>41877</v>
      </c>
      <c r="B667">
        <v>40.404890999999999</v>
      </c>
      <c r="C667" s="3">
        <f t="shared" si="10"/>
        <v>-7.2692924208497267E-3</v>
      </c>
    </row>
    <row r="668" spans="1:3" x14ac:dyDescent="0.35">
      <c r="A668" s="1">
        <v>41878</v>
      </c>
      <c r="B668">
        <v>40.216082</v>
      </c>
      <c r="C668" s="3">
        <f t="shared" si="10"/>
        <v>4.6838766181900304E-3</v>
      </c>
    </row>
    <row r="669" spans="1:3" x14ac:dyDescent="0.35">
      <c r="A669" s="1">
        <v>41879</v>
      </c>
      <c r="B669">
        <v>39.980072</v>
      </c>
      <c r="C669" s="3">
        <f t="shared" si="10"/>
        <v>5.8858354065698393E-3</v>
      </c>
    </row>
    <row r="670" spans="1:3" x14ac:dyDescent="0.35">
      <c r="A670" s="1">
        <v>41880</v>
      </c>
      <c r="B670">
        <v>39.876230999999997</v>
      </c>
      <c r="C670" s="3">
        <f t="shared" si="10"/>
        <v>2.6006978692336702E-3</v>
      </c>
    </row>
    <row r="671" spans="1:3" x14ac:dyDescent="0.35">
      <c r="A671" s="1">
        <v>41884</v>
      </c>
      <c r="B671">
        <v>39.866788999999997</v>
      </c>
      <c r="C671" s="3">
        <f t="shared" si="10"/>
        <v>2.3681069626224627E-4</v>
      </c>
    </row>
    <row r="672" spans="1:3" x14ac:dyDescent="0.35">
      <c r="A672" s="1">
        <v>41885</v>
      </c>
      <c r="B672">
        <v>40.367128000000001</v>
      </c>
      <c r="C672" s="3">
        <f t="shared" si="10"/>
        <v>-1.2472168991473076E-2</v>
      </c>
    </row>
    <row r="673" spans="1:3" x14ac:dyDescent="0.35">
      <c r="A673" s="1">
        <v>41886</v>
      </c>
      <c r="B673">
        <v>40.499296999999999</v>
      </c>
      <c r="C673" s="3">
        <f t="shared" si="10"/>
        <v>-3.2688255400903365E-3</v>
      </c>
    </row>
    <row r="674" spans="1:3" x14ac:dyDescent="0.35">
      <c r="A674" s="1">
        <v>41887</v>
      </c>
      <c r="B674">
        <v>40.546498</v>
      </c>
      <c r="C674" s="3">
        <f t="shared" si="10"/>
        <v>-1.1647983794023098E-3</v>
      </c>
    </row>
    <row r="675" spans="1:3" x14ac:dyDescent="0.35">
      <c r="A675" s="1">
        <v>41890</v>
      </c>
      <c r="B675">
        <v>40.414332999999999</v>
      </c>
      <c r="C675" s="3">
        <f t="shared" si="10"/>
        <v>3.2649150402850324E-3</v>
      </c>
    </row>
    <row r="676" spans="1:3" x14ac:dyDescent="0.35">
      <c r="A676" s="1">
        <v>41891</v>
      </c>
      <c r="B676">
        <v>40.433214999999997</v>
      </c>
      <c r="C676" s="3">
        <f t="shared" si="10"/>
        <v>-4.6710137315031375E-4</v>
      </c>
    </row>
    <row r="677" spans="1:3" x14ac:dyDescent="0.35">
      <c r="A677" s="1">
        <v>41892</v>
      </c>
      <c r="B677">
        <v>40.499296999999999</v>
      </c>
      <c r="C677" s="3">
        <f t="shared" si="10"/>
        <v>-1.6330152877324089E-3</v>
      </c>
    </row>
    <row r="678" spans="1:3" x14ac:dyDescent="0.35">
      <c r="A678" s="1">
        <v>41893</v>
      </c>
      <c r="B678">
        <v>40.178322999999999</v>
      </c>
      <c r="C678" s="3">
        <f t="shared" si="10"/>
        <v>7.9569946040600747E-3</v>
      </c>
    </row>
    <row r="679" spans="1:3" x14ac:dyDescent="0.35">
      <c r="A679" s="1">
        <v>41894</v>
      </c>
      <c r="B679">
        <v>40.168880999999999</v>
      </c>
      <c r="C679" s="3">
        <f t="shared" si="10"/>
        <v>2.3502995931146131E-4</v>
      </c>
    </row>
    <row r="680" spans="1:3" x14ac:dyDescent="0.35">
      <c r="A680" s="1">
        <v>41897</v>
      </c>
      <c r="B680">
        <v>40.329369999999997</v>
      </c>
      <c r="C680" s="3">
        <f t="shared" si="10"/>
        <v>-3.9873962637742011E-3</v>
      </c>
    </row>
    <row r="681" spans="1:3" x14ac:dyDescent="0.35">
      <c r="A681" s="1">
        <v>41898</v>
      </c>
      <c r="B681">
        <v>40.499296999999999</v>
      </c>
      <c r="C681" s="3">
        <f t="shared" si="10"/>
        <v>-4.204628299597335E-3</v>
      </c>
    </row>
    <row r="682" spans="1:3" x14ac:dyDescent="0.35">
      <c r="A682" s="1">
        <v>41899</v>
      </c>
      <c r="B682">
        <v>40.952435999999999</v>
      </c>
      <c r="C682" s="3">
        <f t="shared" si="10"/>
        <v>-1.1126679772123449E-2</v>
      </c>
    </row>
    <row r="683" spans="1:3" x14ac:dyDescent="0.35">
      <c r="A683" s="1">
        <v>41900</v>
      </c>
      <c r="B683">
        <v>41.245085000000003</v>
      </c>
      <c r="C683" s="3">
        <f t="shared" si="10"/>
        <v>-7.1206584571594789E-3</v>
      </c>
    </row>
    <row r="684" spans="1:3" x14ac:dyDescent="0.35">
      <c r="A684" s="1">
        <v>41901</v>
      </c>
      <c r="B684">
        <v>41.150683000000001</v>
      </c>
      <c r="C684" s="3">
        <f t="shared" si="10"/>
        <v>2.2914293682165798E-3</v>
      </c>
    </row>
    <row r="685" spans="1:3" x14ac:dyDescent="0.35">
      <c r="A685" s="1">
        <v>41904</v>
      </c>
      <c r="B685">
        <v>40.971316999999999</v>
      </c>
      <c r="C685" s="3">
        <f t="shared" si="10"/>
        <v>4.3682882837945414E-3</v>
      </c>
    </row>
    <row r="686" spans="1:3" x14ac:dyDescent="0.35">
      <c r="A686" s="1">
        <v>41905</v>
      </c>
      <c r="B686">
        <v>40.121679999999998</v>
      </c>
      <c r="C686" s="3">
        <f t="shared" si="10"/>
        <v>2.0955399920524975E-2</v>
      </c>
    </row>
    <row r="687" spans="1:3" x14ac:dyDescent="0.35">
      <c r="A687" s="1">
        <v>41906</v>
      </c>
      <c r="B687">
        <v>40.244405999999998</v>
      </c>
      <c r="C687" s="3">
        <f t="shared" si="10"/>
        <v>-3.0541762454108223E-3</v>
      </c>
    </row>
    <row r="688" spans="1:3" x14ac:dyDescent="0.35">
      <c r="A688" s="1">
        <v>41907</v>
      </c>
      <c r="B688">
        <v>39.649659999999997</v>
      </c>
      <c r="C688" s="3">
        <f t="shared" si="10"/>
        <v>1.4888639826742267E-2</v>
      </c>
    </row>
    <row r="689" spans="1:3" x14ac:dyDescent="0.35">
      <c r="A689" s="1">
        <v>41908</v>
      </c>
      <c r="B689">
        <v>39.659098999999998</v>
      </c>
      <c r="C689" s="3">
        <f t="shared" si="10"/>
        <v>-2.3803171714131821E-4</v>
      </c>
    </row>
    <row r="690" spans="1:3" x14ac:dyDescent="0.35">
      <c r="A690" s="1">
        <v>41911</v>
      </c>
      <c r="B690">
        <v>39.555256999999997</v>
      </c>
      <c r="C690" s="3">
        <f t="shared" si="10"/>
        <v>2.6217989951891063E-3</v>
      </c>
    </row>
    <row r="691" spans="1:3" x14ac:dyDescent="0.35">
      <c r="A691" s="1">
        <v>41912</v>
      </c>
      <c r="B691">
        <v>39.262604000000003</v>
      </c>
      <c r="C691" s="3">
        <f t="shared" si="10"/>
        <v>7.4260920353110826E-3</v>
      </c>
    </row>
    <row r="692" spans="1:3" x14ac:dyDescent="0.35">
      <c r="A692" s="1">
        <v>41913</v>
      </c>
      <c r="B692">
        <v>38.875548000000002</v>
      </c>
      <c r="C692" s="3">
        <f t="shared" si="10"/>
        <v>9.9070468361399655E-3</v>
      </c>
    </row>
    <row r="693" spans="1:3" x14ac:dyDescent="0.35">
      <c r="A693" s="1">
        <v>41914</v>
      </c>
      <c r="B693">
        <v>38.903868000000003</v>
      </c>
      <c r="C693" s="3">
        <f t="shared" si="10"/>
        <v>-7.2821326535787989E-4</v>
      </c>
    </row>
    <row r="694" spans="1:3" x14ac:dyDescent="0.35">
      <c r="A694" s="1">
        <v>41915</v>
      </c>
      <c r="B694">
        <v>39.451413000000002</v>
      </c>
      <c r="C694" s="3">
        <f t="shared" si="10"/>
        <v>-1.3976184012522097E-2</v>
      </c>
    </row>
    <row r="695" spans="1:3" x14ac:dyDescent="0.35">
      <c r="A695" s="1">
        <v>41918</v>
      </c>
      <c r="B695">
        <v>39.989514999999997</v>
      </c>
      <c r="C695" s="3">
        <f t="shared" si="10"/>
        <v>-1.3547430612227185E-2</v>
      </c>
    </row>
    <row r="696" spans="1:3" x14ac:dyDescent="0.35">
      <c r="A696" s="1">
        <v>41919</v>
      </c>
      <c r="B696">
        <v>39.139878000000003</v>
      </c>
      <c r="C696" s="3">
        <f t="shared" si="10"/>
        <v>2.147544980594196E-2</v>
      </c>
    </row>
    <row r="697" spans="1:3" x14ac:dyDescent="0.35">
      <c r="A697" s="1">
        <v>41920</v>
      </c>
      <c r="B697">
        <v>39.781824999999998</v>
      </c>
      <c r="C697" s="3">
        <f t="shared" si="10"/>
        <v>-1.6268304751551277E-2</v>
      </c>
    </row>
    <row r="698" spans="1:3" x14ac:dyDescent="0.35">
      <c r="A698" s="1">
        <v>41921</v>
      </c>
      <c r="B698">
        <v>39.300365999999997</v>
      </c>
      <c r="C698" s="3">
        <f t="shared" si="10"/>
        <v>1.2176317889833754E-2</v>
      </c>
    </row>
    <row r="699" spans="1:3" x14ac:dyDescent="0.35">
      <c r="A699" s="1">
        <v>41922</v>
      </c>
      <c r="B699">
        <v>39.423743999999999</v>
      </c>
      <c r="C699" s="3">
        <f t="shared" si="10"/>
        <v>-3.134442574528773E-3</v>
      </c>
    </row>
    <row r="700" spans="1:3" x14ac:dyDescent="0.35">
      <c r="A700" s="1">
        <v>41925</v>
      </c>
      <c r="B700">
        <v>38.835326999999999</v>
      </c>
      <c r="C700" s="3">
        <f t="shared" si="10"/>
        <v>1.5037952307842772E-2</v>
      </c>
    </row>
    <row r="701" spans="1:3" x14ac:dyDescent="0.35">
      <c r="A701" s="1">
        <v>41926</v>
      </c>
      <c r="B701">
        <v>38.968198000000001</v>
      </c>
      <c r="C701" s="3">
        <f t="shared" si="10"/>
        <v>-3.415555507875645E-3</v>
      </c>
    </row>
    <row r="702" spans="1:3" x14ac:dyDescent="0.35">
      <c r="A702" s="1">
        <v>41927</v>
      </c>
      <c r="B702">
        <v>37.971687000000003</v>
      </c>
      <c r="C702" s="3">
        <f t="shared" si="10"/>
        <v>2.5905074513764337E-2</v>
      </c>
    </row>
    <row r="703" spans="1:3" x14ac:dyDescent="0.35">
      <c r="A703" s="1">
        <v>41928</v>
      </c>
      <c r="B703">
        <v>37.952708999999999</v>
      </c>
      <c r="C703" s="3">
        <f t="shared" si="10"/>
        <v>4.9991837657170635E-4</v>
      </c>
    </row>
    <row r="704" spans="1:3" x14ac:dyDescent="0.35">
      <c r="A704" s="1">
        <v>41929</v>
      </c>
      <c r="B704">
        <v>38.778385999999998</v>
      </c>
      <c r="C704" s="3">
        <f t="shared" si="10"/>
        <v>-2.1522144863781012E-2</v>
      </c>
    </row>
    <row r="705" spans="1:3" x14ac:dyDescent="0.35">
      <c r="A705" s="1">
        <v>41932</v>
      </c>
      <c r="B705">
        <v>39.347817999999997</v>
      </c>
      <c r="C705" s="3">
        <f t="shared" si="10"/>
        <v>-1.457749268893771E-2</v>
      </c>
    </row>
    <row r="706" spans="1:3" x14ac:dyDescent="0.35">
      <c r="A706" s="1">
        <v>41933</v>
      </c>
      <c r="B706">
        <v>40.230438999999997</v>
      </c>
      <c r="C706" s="3">
        <f t="shared" si="10"/>
        <v>-2.2183375910801217E-2</v>
      </c>
    </row>
    <row r="707" spans="1:3" x14ac:dyDescent="0.35">
      <c r="A707" s="1">
        <v>41934</v>
      </c>
      <c r="B707">
        <v>39.471195999999999</v>
      </c>
      <c r="C707" s="3">
        <f t="shared" si="10"/>
        <v>1.9052707446213901E-2</v>
      </c>
    </row>
    <row r="708" spans="1:3" x14ac:dyDescent="0.35">
      <c r="A708" s="1">
        <v>41935</v>
      </c>
      <c r="B708">
        <v>40.268402000000002</v>
      </c>
      <c r="C708" s="3">
        <f t="shared" ref="C708:C771" si="11">LN(B707)-LN(B708)</f>
        <v>-1.9995901220006829E-2</v>
      </c>
    </row>
    <row r="709" spans="1:3" x14ac:dyDescent="0.35">
      <c r="A709" s="1">
        <v>41936</v>
      </c>
      <c r="B709">
        <v>40.296872999999998</v>
      </c>
      <c r="C709" s="3">
        <f t="shared" si="11"/>
        <v>-7.0678095954379572E-4</v>
      </c>
    </row>
    <row r="710" spans="1:3" x14ac:dyDescent="0.35">
      <c r="A710" s="1">
        <v>41939</v>
      </c>
      <c r="B710">
        <v>40.088082999999997</v>
      </c>
      <c r="C710" s="3">
        <f t="shared" si="11"/>
        <v>5.1947647897305771E-3</v>
      </c>
    </row>
    <row r="711" spans="1:3" x14ac:dyDescent="0.35">
      <c r="A711" s="1">
        <v>41940</v>
      </c>
      <c r="B711">
        <v>40.334836000000003</v>
      </c>
      <c r="C711" s="3">
        <f t="shared" si="11"/>
        <v>-6.1364043326825879E-3</v>
      </c>
    </row>
    <row r="712" spans="1:3" x14ac:dyDescent="0.35">
      <c r="A712" s="1">
        <v>41941</v>
      </c>
      <c r="B712">
        <v>40.562609999999999</v>
      </c>
      <c r="C712" s="3">
        <f t="shared" si="11"/>
        <v>-5.6311938920550197E-3</v>
      </c>
    </row>
    <row r="713" spans="1:3" x14ac:dyDescent="0.35">
      <c r="A713" s="1">
        <v>41942</v>
      </c>
      <c r="B713">
        <v>41.274402000000002</v>
      </c>
      <c r="C713" s="3">
        <f t="shared" si="11"/>
        <v>-1.7395795187221896E-2</v>
      </c>
    </row>
    <row r="714" spans="1:3" x14ac:dyDescent="0.35">
      <c r="A714" s="1">
        <v>41943</v>
      </c>
      <c r="B714">
        <v>41.369306000000002</v>
      </c>
      <c r="C714" s="3">
        <f t="shared" si="11"/>
        <v>-2.2967033792093972E-3</v>
      </c>
    </row>
    <row r="715" spans="1:3" x14ac:dyDescent="0.35">
      <c r="A715" s="1">
        <v>41946</v>
      </c>
      <c r="B715">
        <v>41.084589999999999</v>
      </c>
      <c r="C715" s="3">
        <f t="shared" si="11"/>
        <v>6.906092869296554E-3</v>
      </c>
    </row>
    <row r="716" spans="1:3" x14ac:dyDescent="0.35">
      <c r="A716" s="1">
        <v>41947</v>
      </c>
      <c r="B716">
        <v>41.388286999999998</v>
      </c>
      <c r="C716" s="3">
        <f t="shared" si="11"/>
        <v>-7.364806073602459E-3</v>
      </c>
    </row>
    <row r="717" spans="1:3" x14ac:dyDescent="0.35">
      <c r="A717" s="1">
        <v>41948</v>
      </c>
      <c r="B717">
        <v>41.435738999999998</v>
      </c>
      <c r="C717" s="3">
        <f t="shared" si="11"/>
        <v>-1.1458512096944595E-3</v>
      </c>
    </row>
    <row r="718" spans="1:3" x14ac:dyDescent="0.35">
      <c r="A718" s="1">
        <v>41949</v>
      </c>
      <c r="B718">
        <v>41.464210000000001</v>
      </c>
      <c r="C718" s="3">
        <f t="shared" si="11"/>
        <v>-6.8687620349150436E-4</v>
      </c>
    </row>
    <row r="719" spans="1:3" x14ac:dyDescent="0.35">
      <c r="A719" s="1">
        <v>41950</v>
      </c>
      <c r="B719">
        <v>41.160511999999997</v>
      </c>
      <c r="C719" s="3">
        <f t="shared" si="11"/>
        <v>7.3512953590610941E-3</v>
      </c>
    </row>
    <row r="720" spans="1:3" x14ac:dyDescent="0.35">
      <c r="A720" s="1">
        <v>41953</v>
      </c>
      <c r="B720">
        <v>41.843832999999997</v>
      </c>
      <c r="C720" s="3">
        <f t="shared" si="11"/>
        <v>-1.6465076309406079E-2</v>
      </c>
    </row>
    <row r="721" spans="1:3" x14ac:dyDescent="0.35">
      <c r="A721" s="1">
        <v>41954</v>
      </c>
      <c r="B721">
        <v>41.995682000000002</v>
      </c>
      <c r="C721" s="3">
        <f t="shared" si="11"/>
        <v>-3.6223770149907963E-3</v>
      </c>
    </row>
    <row r="722" spans="1:3" x14ac:dyDescent="0.35">
      <c r="A722" s="1">
        <v>41955</v>
      </c>
      <c r="B722">
        <v>41.976700000000001</v>
      </c>
      <c r="C722" s="3">
        <f t="shared" si="11"/>
        <v>4.5210103301140947E-4</v>
      </c>
    </row>
    <row r="723" spans="1:3" x14ac:dyDescent="0.35">
      <c r="A723" s="1">
        <v>41956</v>
      </c>
      <c r="B723">
        <v>42.318361000000003</v>
      </c>
      <c r="C723" s="3">
        <f t="shared" si="11"/>
        <v>-8.1063556253218039E-3</v>
      </c>
    </row>
    <row r="724" spans="1:3" x14ac:dyDescent="0.35">
      <c r="A724" s="1">
        <v>41957</v>
      </c>
      <c r="B724">
        <v>41.578099000000002</v>
      </c>
      <c r="C724" s="3">
        <f t="shared" si="11"/>
        <v>1.7647495777609823E-2</v>
      </c>
    </row>
    <row r="725" spans="1:3" x14ac:dyDescent="0.35">
      <c r="A725" s="1">
        <v>41960</v>
      </c>
      <c r="B725">
        <v>41.483190999999998</v>
      </c>
      <c r="C725" s="3">
        <f t="shared" si="11"/>
        <v>2.2852532462191988E-3</v>
      </c>
    </row>
    <row r="726" spans="1:3" x14ac:dyDescent="0.35">
      <c r="A726" s="1">
        <v>41961</v>
      </c>
      <c r="B726">
        <v>41.473702000000003</v>
      </c>
      <c r="C726" s="3">
        <f t="shared" si="11"/>
        <v>2.2876941742211443E-4</v>
      </c>
    </row>
    <row r="727" spans="1:3" x14ac:dyDescent="0.35">
      <c r="A727" s="1">
        <v>41962</v>
      </c>
      <c r="B727">
        <v>41.217457000000003</v>
      </c>
      <c r="C727" s="3">
        <f t="shared" si="11"/>
        <v>6.1976594188983825E-3</v>
      </c>
    </row>
    <row r="728" spans="1:3" x14ac:dyDescent="0.35">
      <c r="A728" s="1">
        <v>41963</v>
      </c>
      <c r="B728">
        <v>41.549624999999999</v>
      </c>
      <c r="C728" s="3">
        <f t="shared" si="11"/>
        <v>-8.0266157835127139E-3</v>
      </c>
    </row>
    <row r="729" spans="1:3" x14ac:dyDescent="0.35">
      <c r="A729" s="1">
        <v>41964</v>
      </c>
      <c r="B729">
        <v>41.578099000000002</v>
      </c>
      <c r="C729" s="3">
        <f t="shared" si="11"/>
        <v>-6.850662990269818E-4</v>
      </c>
    </row>
    <row r="730" spans="1:3" x14ac:dyDescent="0.35">
      <c r="A730" s="1">
        <v>41967</v>
      </c>
      <c r="B730">
        <v>42.062114999999999</v>
      </c>
      <c r="C730" s="3">
        <f t="shared" si="11"/>
        <v>-1.1573892027996635E-2</v>
      </c>
    </row>
    <row r="731" spans="1:3" x14ac:dyDescent="0.35">
      <c r="A731" s="1">
        <v>41968</v>
      </c>
      <c r="B731">
        <v>41.910266999999997</v>
      </c>
      <c r="C731" s="3">
        <f t="shared" si="11"/>
        <v>3.6166216057482714E-3</v>
      </c>
    </row>
    <row r="732" spans="1:3" x14ac:dyDescent="0.35">
      <c r="A732" s="1">
        <v>41969</v>
      </c>
      <c r="B732">
        <v>41.995682000000002</v>
      </c>
      <c r="C732" s="3">
        <f t="shared" si="11"/>
        <v>-2.0359707630510648E-3</v>
      </c>
    </row>
    <row r="733" spans="1:3" x14ac:dyDescent="0.35">
      <c r="A733" s="1">
        <v>41971</v>
      </c>
      <c r="B733">
        <v>42.242435</v>
      </c>
      <c r="C733" s="3">
        <f t="shared" si="11"/>
        <v>-5.8584810424999745E-3</v>
      </c>
    </row>
    <row r="734" spans="1:3" x14ac:dyDescent="0.35">
      <c r="A734" s="1">
        <v>41974</v>
      </c>
      <c r="B734">
        <v>42.062114999999999</v>
      </c>
      <c r="C734" s="3">
        <f t="shared" si="11"/>
        <v>4.2778301998027679E-3</v>
      </c>
    </row>
    <row r="735" spans="1:3" x14ac:dyDescent="0.35">
      <c r="A735" s="1">
        <v>41975</v>
      </c>
      <c r="B735">
        <v>42.916266</v>
      </c>
      <c r="C735" s="3">
        <f t="shared" si="11"/>
        <v>-2.010346059283119E-2</v>
      </c>
    </row>
    <row r="736" spans="1:3" x14ac:dyDescent="0.35">
      <c r="A736" s="1">
        <v>41976</v>
      </c>
      <c r="B736">
        <v>43.352831000000002</v>
      </c>
      <c r="C736" s="3">
        <f t="shared" si="11"/>
        <v>-1.0121091836076346E-2</v>
      </c>
    </row>
    <row r="737" spans="1:3" x14ac:dyDescent="0.35">
      <c r="A737" s="1">
        <v>41977</v>
      </c>
      <c r="B737">
        <v>43.172511999999998</v>
      </c>
      <c r="C737" s="3">
        <f t="shared" si="11"/>
        <v>4.1680103145362857E-3</v>
      </c>
    </row>
    <row r="738" spans="1:3" x14ac:dyDescent="0.35">
      <c r="A738" s="1">
        <v>41978</v>
      </c>
      <c r="B738">
        <v>42.992189000000003</v>
      </c>
      <c r="C738" s="3">
        <f t="shared" si="11"/>
        <v>4.185548401165029E-3</v>
      </c>
    </row>
    <row r="739" spans="1:3" x14ac:dyDescent="0.35">
      <c r="A739" s="1">
        <v>41981</v>
      </c>
      <c r="B739">
        <v>43.381301000000001</v>
      </c>
      <c r="C739" s="3">
        <f t="shared" si="11"/>
        <v>-9.0100476979739774E-3</v>
      </c>
    </row>
    <row r="740" spans="1:3" x14ac:dyDescent="0.35">
      <c r="A740" s="1">
        <v>41982</v>
      </c>
      <c r="B740">
        <v>43.125056000000001</v>
      </c>
      <c r="C740" s="3">
        <f t="shared" si="11"/>
        <v>5.9243218267694964E-3</v>
      </c>
    </row>
    <row r="741" spans="1:3" x14ac:dyDescent="0.35">
      <c r="A741" s="1">
        <v>41983</v>
      </c>
      <c r="B741">
        <v>42.109566999999998</v>
      </c>
      <c r="C741" s="3">
        <f t="shared" si="11"/>
        <v>2.3829214373643381E-2</v>
      </c>
    </row>
    <row r="742" spans="1:3" x14ac:dyDescent="0.35">
      <c r="A742" s="1">
        <v>41984</v>
      </c>
      <c r="B742">
        <v>42.194982000000003</v>
      </c>
      <c r="C742" s="3">
        <f t="shared" si="11"/>
        <v>-2.0263444912487216E-3</v>
      </c>
    </row>
    <row r="743" spans="1:3" x14ac:dyDescent="0.35">
      <c r="A743" s="1">
        <v>41985</v>
      </c>
      <c r="B743">
        <v>41.464210000000001</v>
      </c>
      <c r="C743" s="3">
        <f t="shared" si="11"/>
        <v>1.7470658510049031E-2</v>
      </c>
    </row>
    <row r="744" spans="1:3" x14ac:dyDescent="0.35">
      <c r="A744" s="1">
        <v>41988</v>
      </c>
      <c r="B744">
        <v>41.245927999999999</v>
      </c>
      <c r="C744" s="3">
        <f t="shared" si="11"/>
        <v>5.2782527524479761E-3</v>
      </c>
    </row>
    <row r="745" spans="1:3" x14ac:dyDescent="0.35">
      <c r="A745" s="1">
        <v>41989</v>
      </c>
      <c r="B745">
        <v>41.188986999999997</v>
      </c>
      <c r="C745" s="3">
        <f t="shared" si="11"/>
        <v>1.3814779588456894E-3</v>
      </c>
    </row>
    <row r="746" spans="1:3" x14ac:dyDescent="0.35">
      <c r="A746" s="1">
        <v>41990</v>
      </c>
      <c r="B746">
        <v>42.005170999999997</v>
      </c>
      <c r="C746" s="3">
        <f t="shared" si="11"/>
        <v>-1.9621814954791539E-2</v>
      </c>
    </row>
    <row r="747" spans="1:3" x14ac:dyDescent="0.35">
      <c r="A747" s="1">
        <v>41991</v>
      </c>
      <c r="B747">
        <v>43.438245999999999</v>
      </c>
      <c r="C747" s="3">
        <f t="shared" si="11"/>
        <v>-3.3547567525797461E-2</v>
      </c>
    </row>
    <row r="748" spans="1:3" x14ac:dyDescent="0.35">
      <c r="A748" s="1">
        <v>41992</v>
      </c>
      <c r="B748">
        <v>43.703980000000001</v>
      </c>
      <c r="C748" s="3">
        <f t="shared" si="11"/>
        <v>-6.0988761910385492E-3</v>
      </c>
    </row>
    <row r="749" spans="1:3" x14ac:dyDescent="0.35">
      <c r="A749" s="1">
        <v>41995</v>
      </c>
      <c r="B749">
        <v>44.007677000000001</v>
      </c>
      <c r="C749" s="3">
        <f t="shared" si="11"/>
        <v>-6.9249225023035876E-3</v>
      </c>
    </row>
    <row r="750" spans="1:3" x14ac:dyDescent="0.35">
      <c r="A750" s="1">
        <v>41996</v>
      </c>
      <c r="B750">
        <v>43.390794</v>
      </c>
      <c r="C750" s="3">
        <f t="shared" si="11"/>
        <v>1.4116797181498164E-2</v>
      </c>
    </row>
    <row r="751" spans="1:3" x14ac:dyDescent="0.35">
      <c r="A751" s="1">
        <v>41997</v>
      </c>
      <c r="B751">
        <v>43.371811999999998</v>
      </c>
      <c r="C751" s="3">
        <f t="shared" si="11"/>
        <v>4.3756178330722761E-4</v>
      </c>
    </row>
    <row r="752" spans="1:3" x14ac:dyDescent="0.35">
      <c r="A752" s="1">
        <v>41999</v>
      </c>
      <c r="B752">
        <v>43.514167999999998</v>
      </c>
      <c r="C752" s="3">
        <f t="shared" si="11"/>
        <v>-3.2768492081647338E-3</v>
      </c>
    </row>
    <row r="753" spans="1:3" x14ac:dyDescent="0.35">
      <c r="A753" s="1">
        <v>42002</v>
      </c>
      <c r="B753">
        <v>43.276904999999999</v>
      </c>
      <c r="C753" s="3">
        <f t="shared" si="11"/>
        <v>5.4674653243456106E-3</v>
      </c>
    </row>
    <row r="754" spans="1:3" x14ac:dyDescent="0.35">
      <c r="A754" s="1">
        <v>42003</v>
      </c>
      <c r="B754">
        <v>43.362319999999997</v>
      </c>
      <c r="C754" s="3">
        <f t="shared" si="11"/>
        <v>-1.9717403444632353E-3</v>
      </c>
    </row>
    <row r="755" spans="1:3" x14ac:dyDescent="0.35">
      <c r="A755" s="1">
        <v>42004</v>
      </c>
      <c r="B755">
        <v>42.726455000000001</v>
      </c>
      <c r="C755" s="3">
        <f t="shared" si="11"/>
        <v>1.4772577810354459E-2</v>
      </c>
    </row>
    <row r="756" spans="1:3" x14ac:dyDescent="0.35">
      <c r="A756" s="1">
        <v>42006</v>
      </c>
      <c r="B756">
        <v>42.612569000000001</v>
      </c>
      <c r="C756" s="3">
        <f t="shared" si="11"/>
        <v>2.66902671883118E-3</v>
      </c>
    </row>
    <row r="757" spans="1:3" x14ac:dyDescent="0.35">
      <c r="A757" s="1">
        <v>42009</v>
      </c>
      <c r="B757">
        <v>42.622058000000003</v>
      </c>
      <c r="C757" s="3">
        <f t="shared" si="11"/>
        <v>-2.2265598790482954E-4</v>
      </c>
    </row>
    <row r="758" spans="1:3" x14ac:dyDescent="0.35">
      <c r="A758" s="1">
        <v>42010</v>
      </c>
      <c r="B758">
        <v>42.138041999999999</v>
      </c>
      <c r="C758" s="3">
        <f t="shared" si="11"/>
        <v>1.1420969564307271E-2</v>
      </c>
    </row>
    <row r="759" spans="1:3" x14ac:dyDescent="0.35">
      <c r="A759" s="1">
        <v>42011</v>
      </c>
      <c r="B759">
        <v>42.479697999999999</v>
      </c>
      <c r="C759" s="3">
        <f t="shared" si="11"/>
        <v>-8.0753245510525318E-3</v>
      </c>
    </row>
    <row r="760" spans="1:3" x14ac:dyDescent="0.35">
      <c r="A760" s="1">
        <v>42012</v>
      </c>
      <c r="B760">
        <v>43.352831000000002</v>
      </c>
      <c r="C760" s="3">
        <f t="shared" si="11"/>
        <v>-2.0345739065361634E-2</v>
      </c>
    </row>
    <row r="761" spans="1:3" x14ac:dyDescent="0.35">
      <c r="A761" s="1">
        <v>42013</v>
      </c>
      <c r="B761">
        <v>42.897284999999997</v>
      </c>
      <c r="C761" s="3">
        <f t="shared" si="11"/>
        <v>1.0563469527906211E-2</v>
      </c>
    </row>
    <row r="762" spans="1:3" x14ac:dyDescent="0.35">
      <c r="A762" s="1">
        <v>42016</v>
      </c>
      <c r="B762">
        <v>43.257927000000002</v>
      </c>
      <c r="C762" s="3">
        <f t="shared" si="11"/>
        <v>-8.3719626025660077E-3</v>
      </c>
    </row>
    <row r="763" spans="1:3" x14ac:dyDescent="0.35">
      <c r="A763" s="1">
        <v>42017</v>
      </c>
      <c r="B763">
        <v>42.561447999999999</v>
      </c>
      <c r="C763" s="3">
        <f t="shared" si="11"/>
        <v>1.6231632809536212E-2</v>
      </c>
    </row>
    <row r="764" spans="1:3" x14ac:dyDescent="0.35">
      <c r="A764" s="1">
        <v>42018</v>
      </c>
      <c r="B764">
        <v>42.246600000000001</v>
      </c>
      <c r="C764" s="3">
        <f t="shared" si="11"/>
        <v>7.4249898187797037E-3</v>
      </c>
    </row>
    <row r="765" spans="1:3" x14ac:dyDescent="0.35">
      <c r="A765" s="1">
        <v>42019</v>
      </c>
      <c r="B765">
        <v>41.931756</v>
      </c>
      <c r="C765" s="3">
        <f t="shared" si="11"/>
        <v>7.4804375638084508E-3</v>
      </c>
    </row>
    <row r="766" spans="1:3" x14ac:dyDescent="0.35">
      <c r="A766" s="1">
        <v>42020</v>
      </c>
      <c r="B766">
        <v>42.446959</v>
      </c>
      <c r="C766" s="3">
        <f t="shared" si="11"/>
        <v>-1.2211833342591127E-2</v>
      </c>
    </row>
    <row r="767" spans="1:3" x14ac:dyDescent="0.35">
      <c r="A767" s="1">
        <v>42024</v>
      </c>
      <c r="B767">
        <v>42.189357999999999</v>
      </c>
      <c r="C767" s="3">
        <f t="shared" si="11"/>
        <v>6.0872638265965229E-3</v>
      </c>
    </row>
    <row r="768" spans="1:3" x14ac:dyDescent="0.35">
      <c r="A768" s="1">
        <v>42025</v>
      </c>
      <c r="B768">
        <v>42.036704999999998</v>
      </c>
      <c r="C768" s="3">
        <f t="shared" si="11"/>
        <v>3.6248439428669954E-3</v>
      </c>
    </row>
    <row r="769" spans="1:3" x14ac:dyDescent="0.35">
      <c r="A769" s="1">
        <v>42026</v>
      </c>
      <c r="B769">
        <v>42.446959</v>
      </c>
      <c r="C769" s="3">
        <f t="shared" si="11"/>
        <v>-9.7121077694635183E-3</v>
      </c>
    </row>
    <row r="770" spans="1:3" x14ac:dyDescent="0.35">
      <c r="A770" s="1">
        <v>42027</v>
      </c>
      <c r="B770">
        <v>41.845889</v>
      </c>
      <c r="C770" s="3">
        <f t="shared" si="11"/>
        <v>1.426171264076892E-2</v>
      </c>
    </row>
    <row r="771" spans="1:3" x14ac:dyDescent="0.35">
      <c r="A771" s="1">
        <v>42030</v>
      </c>
      <c r="B771">
        <v>42.122571999999998</v>
      </c>
      <c r="C771" s="3">
        <f t="shared" si="11"/>
        <v>-6.5901886989379044E-3</v>
      </c>
    </row>
    <row r="772" spans="1:3" x14ac:dyDescent="0.35">
      <c r="A772" s="1">
        <v>42031</v>
      </c>
      <c r="B772">
        <v>41.674154000000001</v>
      </c>
      <c r="C772" s="3">
        <f t="shared" ref="C772:C835" si="12">LN(B771)-LN(B772)</f>
        <v>1.0702620538398655E-2</v>
      </c>
    </row>
    <row r="773" spans="1:3" x14ac:dyDescent="0.35">
      <c r="A773" s="1">
        <v>42032</v>
      </c>
      <c r="B773">
        <v>41.416553</v>
      </c>
      <c r="C773" s="3">
        <f t="shared" si="12"/>
        <v>6.2004966527373639E-3</v>
      </c>
    </row>
    <row r="774" spans="1:3" x14ac:dyDescent="0.35">
      <c r="A774" s="1">
        <v>42033</v>
      </c>
      <c r="B774">
        <v>43.181596999999996</v>
      </c>
      <c r="C774" s="3">
        <f t="shared" si="12"/>
        <v>-4.1733777279827855E-2</v>
      </c>
    </row>
    <row r="775" spans="1:3" x14ac:dyDescent="0.35">
      <c r="A775" s="1">
        <v>42034</v>
      </c>
      <c r="B775">
        <v>42.704557000000001</v>
      </c>
      <c r="C775" s="3">
        <f t="shared" si="12"/>
        <v>1.1108773266149452E-2</v>
      </c>
    </row>
    <row r="776" spans="1:3" x14ac:dyDescent="0.35">
      <c r="A776" s="1">
        <v>42037</v>
      </c>
      <c r="B776">
        <v>43.152974999999998</v>
      </c>
      <c r="C776" s="3">
        <f t="shared" si="12"/>
        <v>-1.0445724839880377E-2</v>
      </c>
    </row>
    <row r="777" spans="1:3" x14ac:dyDescent="0.35">
      <c r="A777" s="1">
        <v>42038</v>
      </c>
      <c r="B777">
        <v>43.725425000000001</v>
      </c>
      <c r="C777" s="3">
        <f t="shared" si="12"/>
        <v>-1.3178380005716583E-2</v>
      </c>
    </row>
    <row r="778" spans="1:3" x14ac:dyDescent="0.35">
      <c r="A778" s="1">
        <v>42039</v>
      </c>
      <c r="B778">
        <v>43.095728999999999</v>
      </c>
      <c r="C778" s="3">
        <f t="shared" si="12"/>
        <v>1.4505843625491899E-2</v>
      </c>
    </row>
    <row r="779" spans="1:3" x14ac:dyDescent="0.35">
      <c r="A779" s="1">
        <v>42040</v>
      </c>
      <c r="B779">
        <v>43.553690000000003</v>
      </c>
      <c r="C779" s="3">
        <f t="shared" si="12"/>
        <v>-1.0570532832444357E-2</v>
      </c>
    </row>
    <row r="780" spans="1:3" x14ac:dyDescent="0.35">
      <c r="A780" s="1">
        <v>42041</v>
      </c>
      <c r="B780">
        <v>43.410577000000004</v>
      </c>
      <c r="C780" s="3">
        <f t="shared" si="12"/>
        <v>3.2913088128903034E-3</v>
      </c>
    </row>
    <row r="781" spans="1:3" x14ac:dyDescent="0.35">
      <c r="A781" s="1">
        <v>42044</v>
      </c>
      <c r="B781">
        <v>42.475580000000001</v>
      </c>
      <c r="C781" s="3">
        <f t="shared" si="12"/>
        <v>2.1773798535403177E-2</v>
      </c>
    </row>
    <row r="782" spans="1:3" x14ac:dyDescent="0.35">
      <c r="A782" s="1">
        <v>42045</v>
      </c>
      <c r="B782">
        <v>42.857210000000002</v>
      </c>
      <c r="C782" s="3">
        <f t="shared" si="12"/>
        <v>-8.944569710330974E-3</v>
      </c>
    </row>
    <row r="783" spans="1:3" x14ac:dyDescent="0.35">
      <c r="A783" s="1">
        <v>42046</v>
      </c>
      <c r="B783">
        <v>42.866751999999998</v>
      </c>
      <c r="C783" s="3">
        <f t="shared" si="12"/>
        <v>-2.2262153584096112E-4</v>
      </c>
    </row>
    <row r="784" spans="1:3" x14ac:dyDescent="0.35">
      <c r="A784" s="1">
        <v>42047</v>
      </c>
      <c r="B784">
        <v>43.143436000000001</v>
      </c>
      <c r="C784" s="3">
        <f t="shared" si="12"/>
        <v>-6.4337716459212935E-3</v>
      </c>
    </row>
    <row r="785" spans="1:3" x14ac:dyDescent="0.35">
      <c r="A785" s="1">
        <v>42048</v>
      </c>
      <c r="B785">
        <v>43.973483000000002</v>
      </c>
      <c r="C785" s="3">
        <f t="shared" si="12"/>
        <v>-1.9056507707278403E-2</v>
      </c>
    </row>
    <row r="786" spans="1:3" x14ac:dyDescent="0.35">
      <c r="A786" s="1">
        <v>42052</v>
      </c>
      <c r="B786">
        <v>44.278787999999999</v>
      </c>
      <c r="C786" s="3">
        <f t="shared" si="12"/>
        <v>-6.9189430367555538E-3</v>
      </c>
    </row>
    <row r="787" spans="1:3" x14ac:dyDescent="0.35">
      <c r="A787" s="1">
        <v>42053</v>
      </c>
      <c r="B787">
        <v>44.278787999999999</v>
      </c>
      <c r="C787" s="3">
        <f t="shared" si="12"/>
        <v>0</v>
      </c>
    </row>
    <row r="788" spans="1:3" x14ac:dyDescent="0.35">
      <c r="A788" s="1">
        <v>42054</v>
      </c>
      <c r="B788">
        <v>44.469605000000001</v>
      </c>
      <c r="C788" s="3">
        <f t="shared" si="12"/>
        <v>-4.3001858984088592E-3</v>
      </c>
    </row>
    <row r="789" spans="1:3" x14ac:dyDescent="0.35">
      <c r="A789" s="1">
        <v>42055</v>
      </c>
      <c r="B789">
        <v>45.299652000000002</v>
      </c>
      <c r="C789" s="3">
        <f t="shared" si="12"/>
        <v>-1.8493428249743094E-2</v>
      </c>
    </row>
    <row r="790" spans="1:3" x14ac:dyDescent="0.35">
      <c r="A790" s="1">
        <v>42058</v>
      </c>
      <c r="B790">
        <v>45.146999999999998</v>
      </c>
      <c r="C790" s="3">
        <f t="shared" si="12"/>
        <v>3.3755178675840547E-3</v>
      </c>
    </row>
    <row r="791" spans="1:3" x14ac:dyDescent="0.35">
      <c r="A791" s="1">
        <v>42059</v>
      </c>
      <c r="B791">
        <v>45.290112999999998</v>
      </c>
      <c r="C791" s="3">
        <f t="shared" si="12"/>
        <v>-3.1649201243344471E-3</v>
      </c>
    </row>
    <row r="792" spans="1:3" x14ac:dyDescent="0.35">
      <c r="A792" s="1">
        <v>42060</v>
      </c>
      <c r="B792">
        <v>45.223328000000002</v>
      </c>
      <c r="C792" s="3">
        <f t="shared" si="12"/>
        <v>1.4756927011454479E-3</v>
      </c>
    </row>
    <row r="793" spans="1:3" x14ac:dyDescent="0.35">
      <c r="A793" s="1">
        <v>42061</v>
      </c>
      <c r="B793">
        <v>45.423682999999997</v>
      </c>
      <c r="C793" s="3">
        <f t="shared" si="12"/>
        <v>-4.420561120704658E-3</v>
      </c>
    </row>
    <row r="794" spans="1:3" x14ac:dyDescent="0.35">
      <c r="A794" s="1">
        <v>42062</v>
      </c>
      <c r="B794">
        <v>45.194702999999997</v>
      </c>
      <c r="C794" s="3">
        <f t="shared" si="12"/>
        <v>5.0537313112020144E-3</v>
      </c>
    </row>
    <row r="795" spans="1:3" x14ac:dyDescent="0.35">
      <c r="A795" s="1">
        <v>42065</v>
      </c>
      <c r="B795">
        <v>45.051592999999997</v>
      </c>
      <c r="C795" s="3">
        <f t="shared" si="12"/>
        <v>3.1715455658893887E-3</v>
      </c>
    </row>
    <row r="796" spans="1:3" x14ac:dyDescent="0.35">
      <c r="A796" s="1">
        <v>42066</v>
      </c>
      <c r="B796">
        <v>44.927562000000002</v>
      </c>
      <c r="C796" s="3">
        <f t="shared" si="12"/>
        <v>2.7568847152923404E-3</v>
      </c>
    </row>
    <row r="797" spans="1:3" x14ac:dyDescent="0.35">
      <c r="A797" s="1">
        <v>42067</v>
      </c>
      <c r="B797">
        <v>44.851233999999998</v>
      </c>
      <c r="C797" s="3">
        <f t="shared" si="12"/>
        <v>1.7003573625573587E-3</v>
      </c>
    </row>
    <row r="798" spans="1:3" x14ac:dyDescent="0.35">
      <c r="A798" s="1">
        <v>42068</v>
      </c>
      <c r="B798">
        <v>45.261488</v>
      </c>
      <c r="C798" s="3">
        <f t="shared" si="12"/>
        <v>-9.1054143156492628E-3</v>
      </c>
    </row>
    <row r="799" spans="1:3" x14ac:dyDescent="0.35">
      <c r="A799" s="1">
        <v>42069</v>
      </c>
      <c r="B799">
        <v>44.364655999999997</v>
      </c>
      <c r="C799" s="3">
        <f t="shared" si="12"/>
        <v>2.0013399980078006E-2</v>
      </c>
    </row>
    <row r="800" spans="1:3" x14ac:dyDescent="0.35">
      <c r="A800" s="1">
        <v>42072</v>
      </c>
      <c r="B800">
        <v>44.679502999999997</v>
      </c>
      <c r="C800" s="3">
        <f t="shared" si="12"/>
        <v>-7.0717341967072578E-3</v>
      </c>
    </row>
    <row r="801" spans="1:3" x14ac:dyDescent="0.35">
      <c r="A801" s="1">
        <v>42073</v>
      </c>
      <c r="B801">
        <v>44.049807999999999</v>
      </c>
      <c r="C801" s="3">
        <f t="shared" si="12"/>
        <v>1.4193856904547442E-2</v>
      </c>
    </row>
    <row r="802" spans="1:3" x14ac:dyDescent="0.35">
      <c r="A802" s="1">
        <v>42074</v>
      </c>
      <c r="B802">
        <v>44.173839000000001</v>
      </c>
      <c r="C802" s="3">
        <f t="shared" si="12"/>
        <v>-2.8117423373954509E-3</v>
      </c>
    </row>
    <row r="803" spans="1:3" x14ac:dyDescent="0.35">
      <c r="A803" s="1">
        <v>42075</v>
      </c>
      <c r="B803">
        <v>45.080215000000003</v>
      </c>
      <c r="C803" s="3">
        <f t="shared" si="12"/>
        <v>-2.0310722432456352E-2</v>
      </c>
    </row>
    <row r="804" spans="1:3" x14ac:dyDescent="0.35">
      <c r="A804" s="1">
        <v>42076</v>
      </c>
      <c r="B804">
        <v>44.727206000000002</v>
      </c>
      <c r="C804" s="3">
        <f t="shared" si="12"/>
        <v>7.8615066363205699E-3</v>
      </c>
    </row>
    <row r="805" spans="1:3" x14ac:dyDescent="0.35">
      <c r="A805" s="1">
        <v>42079</v>
      </c>
      <c r="B805">
        <v>45.633581999999997</v>
      </c>
      <c r="C805" s="3">
        <f t="shared" si="12"/>
        <v>-2.0061941021557228E-2</v>
      </c>
    </row>
    <row r="806" spans="1:3" x14ac:dyDescent="0.35">
      <c r="A806" s="1">
        <v>42080</v>
      </c>
      <c r="B806">
        <v>44.927562000000002</v>
      </c>
      <c r="C806" s="3">
        <f t="shared" si="12"/>
        <v>1.5592433420262175E-2</v>
      </c>
    </row>
    <row r="807" spans="1:3" x14ac:dyDescent="0.35">
      <c r="A807" s="1">
        <v>42081</v>
      </c>
      <c r="B807">
        <v>45.213785000000001</v>
      </c>
      <c r="C807" s="3">
        <f t="shared" si="12"/>
        <v>-6.3505587937915386E-3</v>
      </c>
    </row>
    <row r="808" spans="1:3" x14ac:dyDescent="0.35">
      <c r="A808" s="1">
        <v>42082</v>
      </c>
      <c r="B808">
        <v>45.261488</v>
      </c>
      <c r="C808" s="3">
        <f t="shared" si="12"/>
        <v>-1.0544981593003655E-3</v>
      </c>
    </row>
    <row r="809" spans="1:3" x14ac:dyDescent="0.35">
      <c r="A809" s="1">
        <v>42083</v>
      </c>
      <c r="B809">
        <v>45.290112999999998</v>
      </c>
      <c r="C809" s="3">
        <f t="shared" si="12"/>
        <v>-6.3223621973262922E-4</v>
      </c>
    </row>
    <row r="810" spans="1:3" x14ac:dyDescent="0.35">
      <c r="A810" s="1">
        <v>42086</v>
      </c>
      <c r="B810">
        <v>45.290112999999998</v>
      </c>
      <c r="C810" s="3">
        <f t="shared" si="12"/>
        <v>0</v>
      </c>
    </row>
    <row r="811" spans="1:3" x14ac:dyDescent="0.35">
      <c r="A811" s="1">
        <v>42087</v>
      </c>
      <c r="B811">
        <v>44.841695000000001</v>
      </c>
      <c r="C811" s="3">
        <f t="shared" si="12"/>
        <v>9.9503540370360355E-3</v>
      </c>
    </row>
    <row r="812" spans="1:3" x14ac:dyDescent="0.35">
      <c r="A812" s="1">
        <v>42088</v>
      </c>
      <c r="B812">
        <v>44.393276999999998</v>
      </c>
      <c r="C812" s="3">
        <f t="shared" si="12"/>
        <v>1.0050359505731521E-2</v>
      </c>
    </row>
    <row r="813" spans="1:3" x14ac:dyDescent="0.35">
      <c r="A813" s="1">
        <v>42089</v>
      </c>
      <c r="B813">
        <v>44.364655999999997</v>
      </c>
      <c r="C813" s="3">
        <f t="shared" si="12"/>
        <v>6.4492265704307883E-4</v>
      </c>
    </row>
    <row r="814" spans="1:3" x14ac:dyDescent="0.35">
      <c r="A814" s="1">
        <v>42090</v>
      </c>
      <c r="B814">
        <v>44.631796000000001</v>
      </c>
      <c r="C814" s="3">
        <f t="shared" si="12"/>
        <v>-6.0034034239695444E-3</v>
      </c>
    </row>
    <row r="815" spans="1:3" x14ac:dyDescent="0.35">
      <c r="A815" s="1">
        <v>42093</v>
      </c>
      <c r="B815">
        <v>44.918022999999998</v>
      </c>
      <c r="C815" s="3">
        <f t="shared" si="12"/>
        <v>-6.3925975043845895E-3</v>
      </c>
    </row>
    <row r="816" spans="1:3" x14ac:dyDescent="0.35">
      <c r="A816" s="1">
        <v>42094</v>
      </c>
      <c r="B816">
        <v>44.202463999999999</v>
      </c>
      <c r="C816" s="3">
        <f t="shared" si="12"/>
        <v>1.605858318936626E-2</v>
      </c>
    </row>
    <row r="817" spans="1:3" x14ac:dyDescent="0.35">
      <c r="A817" s="1">
        <v>42095</v>
      </c>
      <c r="B817">
        <v>43.782667000000004</v>
      </c>
      <c r="C817" s="3">
        <f t="shared" si="12"/>
        <v>9.5425256694245952E-3</v>
      </c>
    </row>
    <row r="818" spans="1:3" x14ac:dyDescent="0.35">
      <c r="A818" s="1">
        <v>42096</v>
      </c>
      <c r="B818">
        <v>44.011648000000001</v>
      </c>
      <c r="C818" s="3">
        <f t="shared" si="12"/>
        <v>-5.2163176901287578E-3</v>
      </c>
    </row>
    <row r="819" spans="1:3" x14ac:dyDescent="0.35">
      <c r="A819" s="1">
        <v>42100</v>
      </c>
      <c r="B819">
        <v>44.173839000000001</v>
      </c>
      <c r="C819" s="3">
        <f t="shared" si="12"/>
        <v>-3.6784098698632306E-3</v>
      </c>
    </row>
    <row r="820" spans="1:3" x14ac:dyDescent="0.35">
      <c r="A820" s="1">
        <v>42101</v>
      </c>
      <c r="B820">
        <v>44.068890000000003</v>
      </c>
      <c r="C820" s="3">
        <f t="shared" si="12"/>
        <v>2.3786446922557936E-3</v>
      </c>
    </row>
    <row r="821" spans="1:3" x14ac:dyDescent="0.35">
      <c r="A821" s="1">
        <v>42102</v>
      </c>
      <c r="B821">
        <v>44.469605000000001</v>
      </c>
      <c r="C821" s="3">
        <f t="shared" si="12"/>
        <v>-9.0518307560176758E-3</v>
      </c>
    </row>
    <row r="822" spans="1:3" x14ac:dyDescent="0.35">
      <c r="A822" s="1">
        <v>42103</v>
      </c>
      <c r="B822">
        <v>44.841695000000001</v>
      </c>
      <c r="C822" s="3">
        <f t="shared" si="12"/>
        <v>-8.3324764694574505E-3</v>
      </c>
    </row>
    <row r="823" spans="1:3" x14ac:dyDescent="0.35">
      <c r="A823" s="1">
        <v>42104</v>
      </c>
      <c r="B823">
        <v>44.984808000000001</v>
      </c>
      <c r="C823" s="3">
        <f t="shared" si="12"/>
        <v>-3.1864342106211474E-3</v>
      </c>
    </row>
    <row r="824" spans="1:3" x14ac:dyDescent="0.35">
      <c r="A824" s="1">
        <v>42107</v>
      </c>
      <c r="B824">
        <v>44.620401999999999</v>
      </c>
      <c r="C824" s="3">
        <f t="shared" si="12"/>
        <v>8.1336343939892863E-3</v>
      </c>
    </row>
    <row r="825" spans="1:3" x14ac:dyDescent="0.35">
      <c r="A825" s="1">
        <v>42108</v>
      </c>
      <c r="B825">
        <v>44.783427000000003</v>
      </c>
      <c r="C825" s="3">
        <f t="shared" si="12"/>
        <v>-3.6469395664986415E-3</v>
      </c>
    </row>
    <row r="826" spans="1:3" x14ac:dyDescent="0.35">
      <c r="A826" s="1">
        <v>42109</v>
      </c>
      <c r="B826">
        <v>44.908093000000001</v>
      </c>
      <c r="C826" s="3">
        <f t="shared" si="12"/>
        <v>-2.7798855517762178E-3</v>
      </c>
    </row>
    <row r="827" spans="1:3" x14ac:dyDescent="0.35">
      <c r="A827" s="1">
        <v>42110</v>
      </c>
      <c r="B827">
        <v>44.610813999999998</v>
      </c>
      <c r="C827" s="3">
        <f t="shared" si="12"/>
        <v>6.6417274913841418E-3</v>
      </c>
    </row>
    <row r="828" spans="1:3" x14ac:dyDescent="0.35">
      <c r="A828" s="1">
        <v>42111</v>
      </c>
      <c r="B828">
        <v>44.351894000000001</v>
      </c>
      <c r="C828" s="3">
        <f t="shared" si="12"/>
        <v>5.8208824100698386E-3</v>
      </c>
    </row>
    <row r="829" spans="1:3" x14ac:dyDescent="0.35">
      <c r="A829" s="1">
        <v>42114</v>
      </c>
      <c r="B829">
        <v>44.716299999999997</v>
      </c>
      <c r="C829" s="3">
        <f t="shared" si="12"/>
        <v>-8.1826748000928262E-3</v>
      </c>
    </row>
    <row r="830" spans="1:3" x14ac:dyDescent="0.35">
      <c r="A830" s="1">
        <v>42115</v>
      </c>
      <c r="B830">
        <v>45.186188000000001</v>
      </c>
      <c r="C830" s="3">
        <f t="shared" si="12"/>
        <v>-1.0453376525790148E-2</v>
      </c>
    </row>
    <row r="831" spans="1:3" x14ac:dyDescent="0.35">
      <c r="A831" s="1">
        <v>42116</v>
      </c>
      <c r="B831">
        <v>46.365709000000003</v>
      </c>
      <c r="C831" s="3">
        <f t="shared" si="12"/>
        <v>-2.5768690923053672E-2</v>
      </c>
    </row>
    <row r="832" spans="1:3" x14ac:dyDescent="0.35">
      <c r="A832" s="1">
        <v>42117</v>
      </c>
      <c r="B832">
        <v>46.471195000000002</v>
      </c>
      <c r="C832" s="3">
        <f t="shared" si="12"/>
        <v>-2.27250243925603E-3</v>
      </c>
    </row>
    <row r="833" spans="1:3" x14ac:dyDescent="0.35">
      <c r="A833" s="1">
        <v>42118</v>
      </c>
      <c r="B833">
        <v>46.336941000000003</v>
      </c>
      <c r="C833" s="3">
        <f t="shared" si="12"/>
        <v>2.8931535408904807E-3</v>
      </c>
    </row>
    <row r="834" spans="1:3" x14ac:dyDescent="0.35">
      <c r="A834" s="1">
        <v>42121</v>
      </c>
      <c r="B834">
        <v>45.541006000000003</v>
      </c>
      <c r="C834" s="3">
        <f t="shared" si="12"/>
        <v>1.7326353879225209E-2</v>
      </c>
    </row>
    <row r="835" spans="1:3" x14ac:dyDescent="0.35">
      <c r="A835" s="1">
        <v>42122</v>
      </c>
      <c r="B835">
        <v>45.636901000000002</v>
      </c>
      <c r="C835" s="3">
        <f t="shared" si="12"/>
        <v>-2.1034708629144028E-3</v>
      </c>
    </row>
    <row r="836" spans="1:3" x14ac:dyDescent="0.35">
      <c r="A836" s="1">
        <v>42123</v>
      </c>
      <c r="B836">
        <v>45.234135999999999</v>
      </c>
      <c r="C836" s="3">
        <f t="shared" ref="C836:C899" si="13">LN(B835)-LN(B836)</f>
        <v>8.8645986833690849E-3</v>
      </c>
    </row>
    <row r="837" spans="1:3" x14ac:dyDescent="0.35">
      <c r="A837" s="1">
        <v>42124</v>
      </c>
      <c r="B837">
        <v>44.514915999999999</v>
      </c>
      <c r="C837" s="3">
        <f t="shared" si="13"/>
        <v>1.6027699021591069E-2</v>
      </c>
    </row>
    <row r="838" spans="1:3" x14ac:dyDescent="0.35">
      <c r="A838" s="1">
        <v>42125</v>
      </c>
      <c r="B838">
        <v>44.773834999999998</v>
      </c>
      <c r="C838" s="3">
        <f t="shared" si="13"/>
        <v>-5.7996046049941796E-3</v>
      </c>
    </row>
    <row r="839" spans="1:3" x14ac:dyDescent="0.35">
      <c r="A839" s="1">
        <v>42128</v>
      </c>
      <c r="B839">
        <v>45.071114000000001</v>
      </c>
      <c r="C839" s="3">
        <f t="shared" si="13"/>
        <v>-6.6176248793494707E-3</v>
      </c>
    </row>
    <row r="840" spans="1:3" x14ac:dyDescent="0.35">
      <c r="A840" s="1">
        <v>42129</v>
      </c>
      <c r="B840">
        <v>44.927269000000003</v>
      </c>
      <c r="C840" s="3">
        <f t="shared" si="13"/>
        <v>3.1966157100447035E-3</v>
      </c>
    </row>
    <row r="841" spans="1:3" x14ac:dyDescent="0.35">
      <c r="A841" s="1">
        <v>42130</v>
      </c>
      <c r="B841">
        <v>44.629994000000003</v>
      </c>
      <c r="C841" s="3">
        <f t="shared" si="13"/>
        <v>6.6387935913212459E-3</v>
      </c>
    </row>
    <row r="842" spans="1:3" x14ac:dyDescent="0.35">
      <c r="A842" s="1">
        <v>42131</v>
      </c>
      <c r="B842">
        <v>44.591633999999999</v>
      </c>
      <c r="C842" s="3">
        <f t="shared" si="13"/>
        <v>8.5988124681168898E-4</v>
      </c>
    </row>
    <row r="843" spans="1:3" x14ac:dyDescent="0.35">
      <c r="A843" s="1">
        <v>42132</v>
      </c>
      <c r="B843">
        <v>45.617721000000003</v>
      </c>
      <c r="C843" s="3">
        <f t="shared" si="13"/>
        <v>-2.2749996493172997E-2</v>
      </c>
    </row>
    <row r="844" spans="1:3" x14ac:dyDescent="0.35">
      <c r="A844" s="1">
        <v>42135</v>
      </c>
      <c r="B844">
        <v>45.387573000000003</v>
      </c>
      <c r="C844" s="3">
        <f t="shared" si="13"/>
        <v>5.057914337302627E-3</v>
      </c>
    </row>
    <row r="845" spans="1:3" x14ac:dyDescent="0.35">
      <c r="A845" s="1">
        <v>42136</v>
      </c>
      <c r="B845">
        <v>45.195779999999999</v>
      </c>
      <c r="C845" s="3">
        <f t="shared" si="13"/>
        <v>4.2346254637632974E-3</v>
      </c>
    </row>
    <row r="846" spans="1:3" x14ac:dyDescent="0.35">
      <c r="A846" s="1">
        <v>42137</v>
      </c>
      <c r="B846">
        <v>45.099882000000001</v>
      </c>
      <c r="C846" s="3">
        <f t="shared" si="13"/>
        <v>2.124089550519237E-3</v>
      </c>
    </row>
    <row r="847" spans="1:3" x14ac:dyDescent="0.35">
      <c r="A847" s="1">
        <v>42138</v>
      </c>
      <c r="B847">
        <v>46.672575000000002</v>
      </c>
      <c r="C847" s="3">
        <f t="shared" si="13"/>
        <v>-3.4277102972816387E-2</v>
      </c>
    </row>
    <row r="848" spans="1:3" x14ac:dyDescent="0.35">
      <c r="A848" s="1">
        <v>42139</v>
      </c>
      <c r="B848">
        <v>46.710934999999999</v>
      </c>
      <c r="C848" s="3">
        <f t="shared" si="13"/>
        <v>-8.2155837058639491E-4</v>
      </c>
    </row>
    <row r="849" spans="1:3" x14ac:dyDescent="0.35">
      <c r="A849" s="1">
        <v>42142</v>
      </c>
      <c r="B849">
        <v>46.835600999999997</v>
      </c>
      <c r="C849" s="3">
        <f t="shared" si="13"/>
        <v>-2.6653274216790201E-3</v>
      </c>
    </row>
    <row r="850" spans="1:3" x14ac:dyDescent="0.35">
      <c r="A850" s="1">
        <v>42143</v>
      </c>
      <c r="B850">
        <v>46.998621999999997</v>
      </c>
      <c r="C850" s="3">
        <f t="shared" si="13"/>
        <v>-3.4746632689985901E-3</v>
      </c>
    </row>
    <row r="851" spans="1:3" x14ac:dyDescent="0.35">
      <c r="A851" s="1">
        <v>42144</v>
      </c>
      <c r="B851">
        <v>47.123288000000002</v>
      </c>
      <c r="C851" s="3">
        <f t="shared" si="13"/>
        <v>-2.6490340644893529E-3</v>
      </c>
    </row>
    <row r="852" spans="1:3" x14ac:dyDescent="0.35">
      <c r="A852" s="1">
        <v>42145</v>
      </c>
      <c r="B852">
        <v>47.315080999999999</v>
      </c>
      <c r="C852" s="3">
        <f t="shared" si="13"/>
        <v>-4.0617656936108304E-3</v>
      </c>
    </row>
    <row r="853" spans="1:3" x14ac:dyDescent="0.35">
      <c r="A853" s="1">
        <v>42146</v>
      </c>
      <c r="B853">
        <v>47.017802000000003</v>
      </c>
      <c r="C853" s="3">
        <f t="shared" si="13"/>
        <v>6.3027859356199478E-3</v>
      </c>
    </row>
    <row r="854" spans="1:3" x14ac:dyDescent="0.35">
      <c r="A854" s="1">
        <v>42150</v>
      </c>
      <c r="B854">
        <v>46.605449</v>
      </c>
      <c r="C854" s="3">
        <f t="shared" si="13"/>
        <v>8.8088303276507851E-3</v>
      </c>
    </row>
    <row r="855" spans="1:3" x14ac:dyDescent="0.35">
      <c r="A855" s="1">
        <v>42151</v>
      </c>
      <c r="B855">
        <v>46.998621999999997</v>
      </c>
      <c r="C855" s="3">
        <f t="shared" si="13"/>
        <v>-8.4008165051705497E-3</v>
      </c>
    </row>
    <row r="856" spans="1:3" x14ac:dyDescent="0.35">
      <c r="A856" s="1">
        <v>42152</v>
      </c>
      <c r="B856">
        <v>47.238362000000002</v>
      </c>
      <c r="C856" s="3">
        <f t="shared" si="13"/>
        <v>-5.0880345916159975E-3</v>
      </c>
    </row>
    <row r="857" spans="1:3" x14ac:dyDescent="0.35">
      <c r="A857" s="1">
        <v>42153</v>
      </c>
      <c r="B857">
        <v>46.605449</v>
      </c>
      <c r="C857" s="3">
        <f t="shared" si="13"/>
        <v>1.3488851096786547E-2</v>
      </c>
    </row>
    <row r="858" spans="1:3" x14ac:dyDescent="0.35">
      <c r="A858" s="1">
        <v>42156</v>
      </c>
      <c r="B858">
        <v>46.931494999999998</v>
      </c>
      <c r="C858" s="3">
        <f t="shared" si="13"/>
        <v>-6.9715196284776404E-3</v>
      </c>
    </row>
    <row r="859" spans="1:3" x14ac:dyDescent="0.35">
      <c r="A859" s="1">
        <v>42157</v>
      </c>
      <c r="B859">
        <v>46.931494999999998</v>
      </c>
      <c r="C859" s="3">
        <f t="shared" si="13"/>
        <v>0</v>
      </c>
    </row>
    <row r="860" spans="1:3" x14ac:dyDescent="0.35">
      <c r="A860" s="1">
        <v>42158</v>
      </c>
      <c r="B860">
        <v>46.854779999999998</v>
      </c>
      <c r="C860" s="3">
        <f t="shared" si="13"/>
        <v>1.6359540265282746E-3</v>
      </c>
    </row>
    <row r="861" spans="1:3" x14ac:dyDescent="0.35">
      <c r="A861" s="1">
        <v>42159</v>
      </c>
      <c r="B861">
        <v>46.682167</v>
      </c>
      <c r="C861" s="3">
        <f t="shared" si="13"/>
        <v>3.6908024364916692E-3</v>
      </c>
    </row>
    <row r="862" spans="1:3" x14ac:dyDescent="0.35">
      <c r="A862" s="1">
        <v>42160</v>
      </c>
      <c r="B862">
        <v>46.461607000000001</v>
      </c>
      <c r="C862" s="3">
        <f t="shared" si="13"/>
        <v>4.7359131538420307E-3</v>
      </c>
    </row>
    <row r="863" spans="1:3" x14ac:dyDescent="0.35">
      <c r="A863" s="1">
        <v>42163</v>
      </c>
      <c r="B863">
        <v>46.452015000000003</v>
      </c>
      <c r="C863" s="3">
        <f t="shared" si="13"/>
        <v>2.0647134031781533E-4</v>
      </c>
    </row>
    <row r="864" spans="1:3" x14ac:dyDescent="0.35">
      <c r="A864" s="1">
        <v>42164</v>
      </c>
      <c r="B864">
        <v>46.202686999999997</v>
      </c>
      <c r="C864" s="3">
        <f t="shared" si="13"/>
        <v>5.3818877278191124E-3</v>
      </c>
    </row>
    <row r="865" spans="1:3" x14ac:dyDescent="0.35">
      <c r="A865" s="1">
        <v>42165</v>
      </c>
      <c r="B865">
        <v>46.509554000000001</v>
      </c>
      <c r="C865" s="3">
        <f t="shared" si="13"/>
        <v>-6.6197972847850117E-3</v>
      </c>
    </row>
    <row r="866" spans="1:3" x14ac:dyDescent="0.35">
      <c r="A866" s="1">
        <v>42166</v>
      </c>
      <c r="B866">
        <v>47.046573000000002</v>
      </c>
      <c r="C866" s="3">
        <f t="shared" si="13"/>
        <v>-1.1480272117200929E-2</v>
      </c>
    </row>
    <row r="867" spans="1:3" x14ac:dyDescent="0.35">
      <c r="A867" s="1">
        <v>42167</v>
      </c>
      <c r="B867">
        <v>46.672575000000002</v>
      </c>
      <c r="C867" s="3">
        <f t="shared" si="13"/>
        <v>7.9812929015581346E-3</v>
      </c>
    </row>
    <row r="868" spans="1:3" x14ac:dyDescent="0.35">
      <c r="A868" s="1">
        <v>42170</v>
      </c>
      <c r="B868">
        <v>46.097200999999998</v>
      </c>
      <c r="C868" s="3">
        <f t="shared" si="13"/>
        <v>1.2404500745863078E-2</v>
      </c>
    </row>
    <row r="869" spans="1:3" x14ac:dyDescent="0.35">
      <c r="A869" s="1">
        <v>42171</v>
      </c>
      <c r="B869">
        <v>46.490374000000003</v>
      </c>
      <c r="C869" s="3">
        <f t="shared" si="13"/>
        <v>-8.4930480867582148E-3</v>
      </c>
    </row>
    <row r="870" spans="1:3" x14ac:dyDescent="0.35">
      <c r="A870" s="1">
        <v>42172</v>
      </c>
      <c r="B870">
        <v>46.576681000000001</v>
      </c>
      <c r="C870" s="3">
        <f t="shared" si="13"/>
        <v>-1.854727749609264E-3</v>
      </c>
    </row>
    <row r="871" spans="1:3" x14ac:dyDescent="0.35">
      <c r="A871" s="1">
        <v>42173</v>
      </c>
      <c r="B871">
        <v>47.890455000000003</v>
      </c>
      <c r="C871" s="3">
        <f t="shared" si="13"/>
        <v>-2.7816207088489531E-2</v>
      </c>
    </row>
    <row r="872" spans="1:3" x14ac:dyDescent="0.35">
      <c r="A872" s="1">
        <v>42174</v>
      </c>
      <c r="B872">
        <v>47.842508000000002</v>
      </c>
      <c r="C872" s="3">
        <f t="shared" si="13"/>
        <v>1.0016822316267771E-3</v>
      </c>
    </row>
    <row r="873" spans="1:3" x14ac:dyDescent="0.35">
      <c r="A873" s="1">
        <v>42177</v>
      </c>
      <c r="B873">
        <v>47.976762000000001</v>
      </c>
      <c r="C873" s="3">
        <f t="shared" si="13"/>
        <v>-2.8022356641357327E-3</v>
      </c>
    </row>
    <row r="874" spans="1:3" x14ac:dyDescent="0.35">
      <c r="A874" s="1">
        <v>42178</v>
      </c>
      <c r="B874">
        <v>47.832920000000001</v>
      </c>
      <c r="C874" s="3">
        <f t="shared" si="13"/>
        <v>3.0026633022979254E-3</v>
      </c>
    </row>
    <row r="875" spans="1:3" x14ac:dyDescent="0.35">
      <c r="A875" s="1">
        <v>42179</v>
      </c>
      <c r="B875">
        <v>47.468513999999999</v>
      </c>
      <c r="C875" s="3">
        <f t="shared" si="13"/>
        <v>7.6474772874637331E-3</v>
      </c>
    </row>
    <row r="876" spans="1:3" x14ac:dyDescent="0.35">
      <c r="A876" s="1">
        <v>42180</v>
      </c>
      <c r="B876">
        <v>47.305492999999998</v>
      </c>
      <c r="C876" s="3">
        <f t="shared" si="13"/>
        <v>3.4402082583651072E-3</v>
      </c>
    </row>
    <row r="877" spans="1:3" x14ac:dyDescent="0.35">
      <c r="A877" s="1">
        <v>42181</v>
      </c>
      <c r="B877">
        <v>47.919226000000002</v>
      </c>
      <c r="C877" s="3">
        <f t="shared" si="13"/>
        <v>-1.2890381923464034E-2</v>
      </c>
    </row>
    <row r="878" spans="1:3" x14ac:dyDescent="0.35">
      <c r="A878" s="1">
        <v>42184</v>
      </c>
      <c r="B878">
        <v>46.998621999999997</v>
      </c>
      <c r="C878" s="3">
        <f t="shared" si="13"/>
        <v>1.9398519625576149E-2</v>
      </c>
    </row>
    <row r="879" spans="1:3" x14ac:dyDescent="0.35">
      <c r="A879" s="1">
        <v>42185</v>
      </c>
      <c r="B879">
        <v>47.065753000000001</v>
      </c>
      <c r="C879" s="3">
        <f t="shared" si="13"/>
        <v>-1.4273418900021539E-3</v>
      </c>
    </row>
    <row r="880" spans="1:3" x14ac:dyDescent="0.35">
      <c r="A880" s="1">
        <v>42186</v>
      </c>
      <c r="B880">
        <v>47.487693999999998</v>
      </c>
      <c r="C880" s="3">
        <f t="shared" si="13"/>
        <v>-8.9249797696906441E-3</v>
      </c>
    </row>
    <row r="881" spans="1:3" x14ac:dyDescent="0.35">
      <c r="A881" s="1">
        <v>42187</v>
      </c>
      <c r="B881">
        <v>47.382207000000001</v>
      </c>
      <c r="C881" s="3">
        <f t="shared" si="13"/>
        <v>2.223825309418892E-3</v>
      </c>
    </row>
    <row r="882" spans="1:3" x14ac:dyDescent="0.35">
      <c r="A882" s="1">
        <v>42191</v>
      </c>
      <c r="B882">
        <v>47.698666000000003</v>
      </c>
      <c r="C882" s="3">
        <f t="shared" si="13"/>
        <v>-6.656652564622334E-3</v>
      </c>
    </row>
    <row r="883" spans="1:3" x14ac:dyDescent="0.35">
      <c r="A883" s="1">
        <v>42192</v>
      </c>
      <c r="B883">
        <v>48.149374999999999</v>
      </c>
      <c r="C883" s="3">
        <f t="shared" si="13"/>
        <v>-9.4047268436963094E-3</v>
      </c>
    </row>
    <row r="884" spans="1:3" x14ac:dyDescent="0.35">
      <c r="A884" s="1">
        <v>42193</v>
      </c>
      <c r="B884">
        <v>47.228774000000001</v>
      </c>
      <c r="C884" s="3">
        <f t="shared" si="13"/>
        <v>1.9304832396284333E-2</v>
      </c>
    </row>
    <row r="885" spans="1:3" x14ac:dyDescent="0.35">
      <c r="A885" s="1">
        <v>42194</v>
      </c>
      <c r="B885">
        <v>47.171235000000003</v>
      </c>
      <c r="C885" s="3">
        <f t="shared" si="13"/>
        <v>1.2190466449131243E-3</v>
      </c>
    </row>
    <row r="886" spans="1:3" x14ac:dyDescent="0.35">
      <c r="A886" s="1">
        <v>42195</v>
      </c>
      <c r="B886">
        <v>47.880867000000002</v>
      </c>
      <c r="C886" s="3">
        <f t="shared" si="13"/>
        <v>-1.4931709446549313E-2</v>
      </c>
    </row>
    <row r="887" spans="1:3" x14ac:dyDescent="0.35">
      <c r="A887" s="1">
        <v>42198</v>
      </c>
      <c r="B887">
        <v>47.909773999999999</v>
      </c>
      <c r="C887" s="3">
        <f t="shared" si="13"/>
        <v>-6.0354541061036215E-4</v>
      </c>
    </row>
    <row r="888" spans="1:3" x14ac:dyDescent="0.35">
      <c r="A888" s="1">
        <v>42199</v>
      </c>
      <c r="B888">
        <v>48.372298000000001</v>
      </c>
      <c r="C888" s="3">
        <f t="shared" si="13"/>
        <v>-9.607760786960462E-3</v>
      </c>
    </row>
    <row r="889" spans="1:3" x14ac:dyDescent="0.35">
      <c r="A889" s="1">
        <v>42200</v>
      </c>
      <c r="B889">
        <v>47.514702</v>
      </c>
      <c r="C889" s="3">
        <f t="shared" si="13"/>
        <v>1.7888115552884276E-2</v>
      </c>
    </row>
    <row r="890" spans="1:3" x14ac:dyDescent="0.35">
      <c r="A890" s="1">
        <v>42201</v>
      </c>
      <c r="B890">
        <v>47.957953000000003</v>
      </c>
      <c r="C890" s="3">
        <f t="shared" si="13"/>
        <v>-9.2854689073300634E-3</v>
      </c>
    </row>
    <row r="891" spans="1:3" x14ac:dyDescent="0.35">
      <c r="A891" s="1">
        <v>42202</v>
      </c>
      <c r="B891">
        <v>48.083221000000002</v>
      </c>
      <c r="C891" s="3">
        <f t="shared" si="13"/>
        <v>-2.6086326482643862E-3</v>
      </c>
    </row>
    <row r="892" spans="1:3" x14ac:dyDescent="0.35">
      <c r="A892" s="1">
        <v>42205</v>
      </c>
      <c r="B892">
        <v>48.237395999999997</v>
      </c>
      <c r="C892" s="3">
        <f t="shared" si="13"/>
        <v>-3.2012903669160764E-3</v>
      </c>
    </row>
    <row r="893" spans="1:3" x14ac:dyDescent="0.35">
      <c r="A893" s="1">
        <v>42206</v>
      </c>
      <c r="B893">
        <v>47.948315000000001</v>
      </c>
      <c r="C893" s="3">
        <f t="shared" si="13"/>
        <v>6.0109109220904955E-3</v>
      </c>
    </row>
    <row r="894" spans="1:3" x14ac:dyDescent="0.35">
      <c r="A894" s="1">
        <v>42207</v>
      </c>
      <c r="B894">
        <v>49.123897999999997</v>
      </c>
      <c r="C894" s="3">
        <f t="shared" si="13"/>
        <v>-2.4221977427477892E-2</v>
      </c>
    </row>
    <row r="895" spans="1:3" x14ac:dyDescent="0.35">
      <c r="A895" s="1">
        <v>42208</v>
      </c>
      <c r="B895">
        <v>49.335889000000002</v>
      </c>
      <c r="C895" s="3">
        <f t="shared" si="13"/>
        <v>-4.3061504404389161E-3</v>
      </c>
    </row>
    <row r="896" spans="1:3" x14ac:dyDescent="0.35">
      <c r="A896" s="1">
        <v>42209</v>
      </c>
      <c r="B896">
        <v>49.191349000000002</v>
      </c>
      <c r="C896" s="3">
        <f t="shared" si="13"/>
        <v>2.9340131038395612E-3</v>
      </c>
    </row>
    <row r="897" spans="1:3" x14ac:dyDescent="0.35">
      <c r="A897" s="1">
        <v>42212</v>
      </c>
      <c r="B897">
        <v>48.844456000000001</v>
      </c>
      <c r="C897" s="3">
        <f t="shared" si="13"/>
        <v>7.0768929325093488E-3</v>
      </c>
    </row>
    <row r="898" spans="1:3" x14ac:dyDescent="0.35">
      <c r="A898" s="1">
        <v>42213</v>
      </c>
      <c r="B898">
        <v>49.085354000000002</v>
      </c>
      <c r="C898" s="3">
        <f t="shared" si="13"/>
        <v>-4.9198193257717904E-3</v>
      </c>
    </row>
    <row r="899" spans="1:3" x14ac:dyDescent="0.35">
      <c r="A899" s="1">
        <v>42214</v>
      </c>
      <c r="B899">
        <v>49.200986999999998</v>
      </c>
      <c r="C899" s="3">
        <f t="shared" si="13"/>
        <v>-2.3529831749549146E-3</v>
      </c>
    </row>
    <row r="900" spans="1:3" x14ac:dyDescent="0.35">
      <c r="A900" s="1">
        <v>42215</v>
      </c>
      <c r="B900">
        <v>48.921545000000002</v>
      </c>
      <c r="C900" s="3">
        <f t="shared" ref="C900:C963" si="14">LN(B899)-LN(B900)</f>
        <v>5.6957917774087541E-3</v>
      </c>
    </row>
    <row r="901" spans="1:3" x14ac:dyDescent="0.35">
      <c r="A901" s="1">
        <v>42216</v>
      </c>
      <c r="B901">
        <v>48.844456000000001</v>
      </c>
      <c r="C901" s="3">
        <f t="shared" si="14"/>
        <v>1.5770107233179509E-3</v>
      </c>
    </row>
    <row r="902" spans="1:3" x14ac:dyDescent="0.35">
      <c r="A902" s="1">
        <v>42219</v>
      </c>
      <c r="B902">
        <v>48.661375</v>
      </c>
      <c r="C902" s="3">
        <f t="shared" si="14"/>
        <v>3.7552875202599978E-3</v>
      </c>
    </row>
    <row r="903" spans="1:3" x14ac:dyDescent="0.35">
      <c r="A903" s="1">
        <v>42220</v>
      </c>
      <c r="B903">
        <v>48.671008999999998</v>
      </c>
      <c r="C903" s="3">
        <f t="shared" si="14"/>
        <v>-1.9796083555201349E-4</v>
      </c>
    </row>
    <row r="904" spans="1:3" x14ac:dyDescent="0.35">
      <c r="A904" s="1">
        <v>42221</v>
      </c>
      <c r="B904">
        <v>48.642102000000001</v>
      </c>
      <c r="C904" s="3">
        <f t="shared" si="14"/>
        <v>5.9410290254202636E-4</v>
      </c>
    </row>
    <row r="905" spans="1:3" x14ac:dyDescent="0.35">
      <c r="A905" s="1">
        <v>42222</v>
      </c>
      <c r="B905">
        <v>48.487927999999997</v>
      </c>
      <c r="C905" s="3">
        <f t="shared" si="14"/>
        <v>3.1745924402764025E-3</v>
      </c>
    </row>
    <row r="906" spans="1:3" x14ac:dyDescent="0.35">
      <c r="A906" s="1">
        <v>42223</v>
      </c>
      <c r="B906">
        <v>48.285573999999997</v>
      </c>
      <c r="C906" s="3">
        <f t="shared" si="14"/>
        <v>4.1820186463592535E-3</v>
      </c>
    </row>
    <row r="907" spans="1:3" x14ac:dyDescent="0.35">
      <c r="A907" s="1">
        <v>42226</v>
      </c>
      <c r="B907">
        <v>48.815548999999997</v>
      </c>
      <c r="C907" s="3">
        <f t="shared" si="14"/>
        <v>-1.0916048059422589E-2</v>
      </c>
    </row>
    <row r="908" spans="1:3" x14ac:dyDescent="0.35">
      <c r="A908" s="1">
        <v>42227</v>
      </c>
      <c r="B908">
        <v>48.555379000000002</v>
      </c>
      <c r="C908" s="3">
        <f t="shared" si="14"/>
        <v>5.3439075603098907E-3</v>
      </c>
    </row>
    <row r="909" spans="1:3" x14ac:dyDescent="0.35">
      <c r="A909" s="1">
        <v>42228</v>
      </c>
      <c r="B909">
        <v>48.266302000000003</v>
      </c>
      <c r="C909" s="3">
        <f t="shared" si="14"/>
        <v>5.9713455908072532E-3</v>
      </c>
    </row>
    <row r="910" spans="1:3" x14ac:dyDescent="0.35">
      <c r="A910" s="1">
        <v>42229</v>
      </c>
      <c r="B910">
        <v>48.025404000000002</v>
      </c>
      <c r="C910" s="3">
        <f t="shared" si="14"/>
        <v>5.0035151018410495E-3</v>
      </c>
    </row>
    <row r="911" spans="1:3" x14ac:dyDescent="0.35">
      <c r="A911" s="1">
        <v>42230</v>
      </c>
      <c r="B911">
        <v>48.401204</v>
      </c>
      <c r="C911" s="3">
        <f t="shared" si="14"/>
        <v>-7.7945685417351029E-3</v>
      </c>
    </row>
    <row r="912" spans="1:3" x14ac:dyDescent="0.35">
      <c r="A912" s="1">
        <v>42233</v>
      </c>
      <c r="B912">
        <v>48.545744999999997</v>
      </c>
      <c r="C912" s="3">
        <f t="shared" si="14"/>
        <v>-2.9818598437523214E-3</v>
      </c>
    </row>
    <row r="913" spans="1:3" x14ac:dyDescent="0.35">
      <c r="A913" s="1">
        <v>42234</v>
      </c>
      <c r="B913">
        <v>48.603558</v>
      </c>
      <c r="C913" s="3">
        <f t="shared" si="14"/>
        <v>-1.1901888132861416E-3</v>
      </c>
    </row>
    <row r="914" spans="1:3" x14ac:dyDescent="0.35">
      <c r="A914" s="1">
        <v>42235</v>
      </c>
      <c r="B914">
        <v>48.025404000000002</v>
      </c>
      <c r="C914" s="3">
        <f t="shared" si="14"/>
        <v>1.1966617198773566E-2</v>
      </c>
    </row>
    <row r="915" spans="1:3" x14ac:dyDescent="0.35">
      <c r="A915" s="1">
        <v>42236</v>
      </c>
      <c r="B915">
        <v>46.763097999999999</v>
      </c>
      <c r="C915" s="3">
        <f t="shared" si="14"/>
        <v>2.6635733287414531E-2</v>
      </c>
    </row>
    <row r="916" spans="1:3" x14ac:dyDescent="0.35">
      <c r="A916" s="1">
        <v>42237</v>
      </c>
      <c r="B916">
        <v>45.414071999999997</v>
      </c>
      <c r="C916" s="3">
        <f t="shared" si="14"/>
        <v>2.9272374649072841E-2</v>
      </c>
    </row>
    <row r="917" spans="1:3" x14ac:dyDescent="0.35">
      <c r="A917" s="1">
        <v>42240</v>
      </c>
      <c r="B917">
        <v>42.108953</v>
      </c>
      <c r="C917" s="3">
        <f t="shared" si="14"/>
        <v>7.5561634556144064E-2</v>
      </c>
    </row>
    <row r="918" spans="1:3" x14ac:dyDescent="0.35">
      <c r="A918" s="1">
        <v>42241</v>
      </c>
      <c r="B918">
        <v>41.338079999999998</v>
      </c>
      <c r="C918" s="3">
        <f t="shared" si="14"/>
        <v>1.8476269358729258E-2</v>
      </c>
    </row>
    <row r="919" spans="1:3" x14ac:dyDescent="0.35">
      <c r="A919" s="1">
        <v>42242</v>
      </c>
      <c r="B919">
        <v>42.378757</v>
      </c>
      <c r="C919" s="3">
        <f t="shared" si="14"/>
        <v>-2.4863113484297816E-2</v>
      </c>
    </row>
    <row r="920" spans="1:3" x14ac:dyDescent="0.35">
      <c r="A920" s="1">
        <v>42243</v>
      </c>
      <c r="B920">
        <v>43.978318999999999</v>
      </c>
      <c r="C920" s="3">
        <f t="shared" si="14"/>
        <v>-3.704953993964244E-2</v>
      </c>
    </row>
    <row r="921" spans="1:3" x14ac:dyDescent="0.35">
      <c r="A921" s="1">
        <v>42244</v>
      </c>
      <c r="B921">
        <v>44.344484999999999</v>
      </c>
      <c r="C921" s="3">
        <f t="shared" si="14"/>
        <v>-8.2915867987205516E-3</v>
      </c>
    </row>
    <row r="922" spans="1:3" x14ac:dyDescent="0.35">
      <c r="A922" s="1">
        <v>42247</v>
      </c>
      <c r="B922">
        <v>43.641063000000003</v>
      </c>
      <c r="C922" s="3">
        <f t="shared" si="14"/>
        <v>1.5989830220795032E-2</v>
      </c>
    </row>
    <row r="923" spans="1:3" x14ac:dyDescent="0.35">
      <c r="A923" s="1">
        <v>42248</v>
      </c>
      <c r="B923">
        <v>41.983685000000001</v>
      </c>
      <c r="C923" s="3">
        <f t="shared" si="14"/>
        <v>3.8717428619765126E-2</v>
      </c>
    </row>
    <row r="924" spans="1:3" x14ac:dyDescent="0.35">
      <c r="A924" s="1">
        <v>42249</v>
      </c>
      <c r="B924">
        <v>42.629292999999997</v>
      </c>
      <c r="C924" s="3">
        <f t="shared" si="14"/>
        <v>-1.5260555639487805E-2</v>
      </c>
    </row>
    <row r="925" spans="1:3" x14ac:dyDescent="0.35">
      <c r="A925" s="1">
        <v>42250</v>
      </c>
      <c r="B925">
        <v>42.532932000000002</v>
      </c>
      <c r="C925" s="3">
        <f t="shared" si="14"/>
        <v>2.2629996133471941E-3</v>
      </c>
    </row>
    <row r="926" spans="1:3" x14ac:dyDescent="0.35">
      <c r="A926" s="1">
        <v>42251</v>
      </c>
      <c r="B926">
        <v>41.501888999999998</v>
      </c>
      <c r="C926" s="3">
        <f t="shared" si="14"/>
        <v>2.4539702188360213E-2</v>
      </c>
    </row>
    <row r="927" spans="1:3" x14ac:dyDescent="0.35">
      <c r="A927" s="1">
        <v>42255</v>
      </c>
      <c r="B927">
        <v>42.436574</v>
      </c>
      <c r="C927" s="3">
        <f t="shared" si="14"/>
        <v>-2.2271640483816579E-2</v>
      </c>
    </row>
    <row r="928" spans="1:3" x14ac:dyDescent="0.35">
      <c r="A928" s="1">
        <v>42256</v>
      </c>
      <c r="B928">
        <v>41.656063000000003</v>
      </c>
      <c r="C928" s="3">
        <f t="shared" si="14"/>
        <v>1.8563656510216742E-2</v>
      </c>
    </row>
    <row r="929" spans="1:3" x14ac:dyDescent="0.35">
      <c r="A929" s="1">
        <v>42257</v>
      </c>
      <c r="B929">
        <v>41.550068000000003</v>
      </c>
      <c r="C929" s="3">
        <f t="shared" si="14"/>
        <v>2.547770364076829E-3</v>
      </c>
    </row>
    <row r="930" spans="1:3" x14ac:dyDescent="0.35">
      <c r="A930" s="1">
        <v>42258</v>
      </c>
      <c r="B930">
        <v>41.829509999999999</v>
      </c>
      <c r="C930" s="3">
        <f t="shared" si="14"/>
        <v>-6.7029134221447961E-3</v>
      </c>
    </row>
    <row r="931" spans="1:3" x14ac:dyDescent="0.35">
      <c r="A931" s="1">
        <v>42261</v>
      </c>
      <c r="B931">
        <v>41.598247000000001</v>
      </c>
      <c r="C931" s="3">
        <f t="shared" si="14"/>
        <v>5.5440443484431334E-3</v>
      </c>
    </row>
    <row r="932" spans="1:3" x14ac:dyDescent="0.35">
      <c r="A932" s="1">
        <v>42262</v>
      </c>
      <c r="B932">
        <v>42.214948</v>
      </c>
      <c r="C932" s="3">
        <f t="shared" si="14"/>
        <v>-1.4716349374805926E-2</v>
      </c>
    </row>
    <row r="933" spans="1:3" x14ac:dyDescent="0.35">
      <c r="A933" s="1">
        <v>42263</v>
      </c>
      <c r="B933">
        <v>42.263126999999997</v>
      </c>
      <c r="C933" s="3">
        <f t="shared" si="14"/>
        <v>-1.1406274402800953E-3</v>
      </c>
    </row>
    <row r="934" spans="1:3" x14ac:dyDescent="0.35">
      <c r="A934" s="1">
        <v>42264</v>
      </c>
      <c r="B934">
        <v>42.629292999999997</v>
      </c>
      <c r="C934" s="3">
        <f t="shared" si="14"/>
        <v>-8.6266423033967143E-3</v>
      </c>
    </row>
    <row r="935" spans="1:3" x14ac:dyDescent="0.35">
      <c r="A935" s="1">
        <v>42265</v>
      </c>
      <c r="B935">
        <v>41.752425000000002</v>
      </c>
      <c r="C935" s="3">
        <f t="shared" si="14"/>
        <v>2.0784112632333596E-2</v>
      </c>
    </row>
    <row r="936" spans="1:3" x14ac:dyDescent="0.35">
      <c r="A936" s="1">
        <v>42268</v>
      </c>
      <c r="B936">
        <v>41.723514000000002</v>
      </c>
      <c r="C936" s="3">
        <f t="shared" si="14"/>
        <v>6.9267866890321272E-4</v>
      </c>
    </row>
    <row r="937" spans="1:3" x14ac:dyDescent="0.35">
      <c r="A937" s="1">
        <v>42269</v>
      </c>
      <c r="B937">
        <v>40.933369999999996</v>
      </c>
      <c r="C937" s="3">
        <f t="shared" si="14"/>
        <v>1.9119231963492744E-2</v>
      </c>
    </row>
    <row r="938" spans="1:3" x14ac:dyDescent="0.35">
      <c r="A938" s="1">
        <v>42270</v>
      </c>
      <c r="B938">
        <v>40.663564999999998</v>
      </c>
      <c r="C938" s="3">
        <f t="shared" si="14"/>
        <v>6.6131401454021521E-3</v>
      </c>
    </row>
    <row r="939" spans="1:3" x14ac:dyDescent="0.35">
      <c r="A939" s="1">
        <v>42271</v>
      </c>
      <c r="B939">
        <v>40.413029000000002</v>
      </c>
      <c r="C939" s="3">
        <f t="shared" si="14"/>
        <v>6.1802496894438619E-3</v>
      </c>
    </row>
    <row r="940" spans="1:3" x14ac:dyDescent="0.35">
      <c r="A940" s="1">
        <v>42272</v>
      </c>
      <c r="B940">
        <v>39.372351999999999</v>
      </c>
      <c r="C940" s="3">
        <f t="shared" si="14"/>
        <v>2.6088388884447422E-2</v>
      </c>
    </row>
    <row r="941" spans="1:3" x14ac:dyDescent="0.35">
      <c r="A941" s="1">
        <v>42275</v>
      </c>
      <c r="B941">
        <v>37.637887999999997</v>
      </c>
      <c r="C941" s="3">
        <f t="shared" si="14"/>
        <v>4.5052641468508181E-2</v>
      </c>
    </row>
    <row r="942" spans="1:3" x14ac:dyDescent="0.35">
      <c r="A942" s="1">
        <v>42276</v>
      </c>
      <c r="B942">
        <v>38.061866999999999</v>
      </c>
      <c r="C942" s="3">
        <f t="shared" si="14"/>
        <v>-1.1201712167753008E-2</v>
      </c>
    </row>
    <row r="943" spans="1:3" x14ac:dyDescent="0.35">
      <c r="A943" s="1">
        <v>42277</v>
      </c>
      <c r="B943">
        <v>38.755654</v>
      </c>
      <c r="C943" s="3">
        <f t="shared" si="14"/>
        <v>-1.8063740043038568E-2</v>
      </c>
    </row>
    <row r="944" spans="1:3" x14ac:dyDescent="0.35">
      <c r="A944" s="1">
        <v>42278</v>
      </c>
      <c r="B944">
        <v>39.275990999999998</v>
      </c>
      <c r="C944" s="3">
        <f t="shared" si="14"/>
        <v>-1.3336761326452784E-2</v>
      </c>
    </row>
    <row r="945" spans="1:3" x14ac:dyDescent="0.35">
      <c r="A945" s="1">
        <v>42279</v>
      </c>
      <c r="B945">
        <v>39.873420000000003</v>
      </c>
      <c r="C945" s="3">
        <f t="shared" si="14"/>
        <v>-1.5096520336066455E-2</v>
      </c>
    </row>
    <row r="946" spans="1:3" x14ac:dyDescent="0.35">
      <c r="A946" s="1">
        <v>42282</v>
      </c>
      <c r="B946">
        <v>39.883054999999999</v>
      </c>
      <c r="C946" s="3">
        <f t="shared" si="14"/>
        <v>-2.4161047856896545E-4</v>
      </c>
    </row>
    <row r="947" spans="1:3" x14ac:dyDescent="0.35">
      <c r="A947" s="1">
        <v>42283</v>
      </c>
      <c r="B947">
        <v>38.437666999999998</v>
      </c>
      <c r="C947" s="3">
        <f t="shared" si="14"/>
        <v>3.6913656701336173E-2</v>
      </c>
    </row>
    <row r="948" spans="1:3" x14ac:dyDescent="0.35">
      <c r="A948" s="1">
        <v>42284</v>
      </c>
      <c r="B948">
        <v>39.150727000000003</v>
      </c>
      <c r="C948" s="3">
        <f t="shared" si="14"/>
        <v>-1.8381101595740468E-2</v>
      </c>
    </row>
    <row r="949" spans="1:3" x14ac:dyDescent="0.35">
      <c r="A949" s="1">
        <v>42285</v>
      </c>
      <c r="B949">
        <v>39.661428999999998</v>
      </c>
      <c r="C949" s="3">
        <f t="shared" si="14"/>
        <v>-1.2960161839812301E-2</v>
      </c>
    </row>
    <row r="950" spans="1:3" x14ac:dyDescent="0.35">
      <c r="A950" s="1">
        <v>42286</v>
      </c>
      <c r="B950">
        <v>40.364851000000002</v>
      </c>
      <c r="C950" s="3">
        <f t="shared" si="14"/>
        <v>-1.7580227815132687E-2</v>
      </c>
    </row>
    <row r="951" spans="1:3" x14ac:dyDescent="0.35">
      <c r="A951" s="1">
        <v>42289</v>
      </c>
      <c r="B951">
        <v>40.056502000000002</v>
      </c>
      <c r="C951" s="3">
        <f t="shared" si="14"/>
        <v>7.6683741197545174E-3</v>
      </c>
    </row>
    <row r="952" spans="1:3" x14ac:dyDescent="0.35">
      <c r="A952" s="1">
        <v>42290</v>
      </c>
      <c r="B952">
        <v>39.659134000000002</v>
      </c>
      <c r="C952" s="3">
        <f t="shared" si="14"/>
        <v>9.9697201530490887E-3</v>
      </c>
    </row>
    <row r="953" spans="1:3" x14ac:dyDescent="0.35">
      <c r="A953" s="1">
        <v>42291</v>
      </c>
      <c r="B953">
        <v>39.465299000000002</v>
      </c>
      <c r="C953" s="3">
        <f t="shared" si="14"/>
        <v>4.8995077855020774E-3</v>
      </c>
    </row>
    <row r="954" spans="1:3" x14ac:dyDescent="0.35">
      <c r="A954" s="1">
        <v>42292</v>
      </c>
      <c r="B954">
        <v>40.579861999999999</v>
      </c>
      <c r="C954" s="3">
        <f t="shared" si="14"/>
        <v>-2.7850154236765956E-2</v>
      </c>
    </row>
    <row r="955" spans="1:3" x14ac:dyDescent="0.35">
      <c r="A955" s="1">
        <v>42293</v>
      </c>
      <c r="B955">
        <v>40.919080000000001</v>
      </c>
      <c r="C955" s="3">
        <f t="shared" si="14"/>
        <v>-8.324524235339581E-3</v>
      </c>
    </row>
    <row r="956" spans="1:3" x14ac:dyDescent="0.35">
      <c r="A956" s="1">
        <v>42296</v>
      </c>
      <c r="B956">
        <v>40.851236999999998</v>
      </c>
      <c r="C956" s="3">
        <f t="shared" si="14"/>
        <v>1.6593555719470743E-3</v>
      </c>
    </row>
    <row r="957" spans="1:3" x14ac:dyDescent="0.35">
      <c r="A957" s="1">
        <v>42297</v>
      </c>
      <c r="B957">
        <v>40.453870000000002</v>
      </c>
      <c r="C957" s="3">
        <f t="shared" si="14"/>
        <v>9.7747897660180882E-3</v>
      </c>
    </row>
    <row r="958" spans="1:3" x14ac:dyDescent="0.35">
      <c r="A958" s="1">
        <v>42298</v>
      </c>
      <c r="B958">
        <v>40.899695999999999</v>
      </c>
      <c r="C958" s="3">
        <f t="shared" si="14"/>
        <v>-1.0960317659030938E-2</v>
      </c>
    </row>
    <row r="959" spans="1:3" x14ac:dyDescent="0.35">
      <c r="A959" s="1">
        <v>42299</v>
      </c>
      <c r="B959">
        <v>42.159638000000001</v>
      </c>
      <c r="C959" s="3">
        <f t="shared" si="14"/>
        <v>-3.0340687600186378E-2</v>
      </c>
    </row>
    <row r="960" spans="1:3" x14ac:dyDescent="0.35">
      <c r="A960" s="1">
        <v>42300</v>
      </c>
      <c r="B960">
        <v>42.256554999999999</v>
      </c>
      <c r="C960" s="3">
        <f t="shared" si="14"/>
        <v>-2.2961718394984842E-3</v>
      </c>
    </row>
    <row r="961" spans="1:3" x14ac:dyDescent="0.35">
      <c r="A961" s="1">
        <v>42303</v>
      </c>
      <c r="B961">
        <v>42.266249000000002</v>
      </c>
      <c r="C961" s="3">
        <f t="shared" si="14"/>
        <v>-2.2938188473986543E-4</v>
      </c>
    </row>
    <row r="962" spans="1:3" x14ac:dyDescent="0.35">
      <c r="A962" s="1">
        <v>42304</v>
      </c>
      <c r="B962">
        <v>42.527929999999998</v>
      </c>
      <c r="C962" s="3">
        <f t="shared" si="14"/>
        <v>-6.1721649723418537E-3</v>
      </c>
    </row>
    <row r="963" spans="1:3" x14ac:dyDescent="0.35">
      <c r="A963" s="1">
        <v>42305</v>
      </c>
      <c r="B963">
        <v>43.380811999999999</v>
      </c>
      <c r="C963" s="3">
        <f t="shared" si="14"/>
        <v>-1.9856186971845435E-2</v>
      </c>
    </row>
    <row r="964" spans="1:3" x14ac:dyDescent="0.35">
      <c r="A964" s="1">
        <v>42306</v>
      </c>
      <c r="B964">
        <v>43.846024999999997</v>
      </c>
      <c r="C964" s="3">
        <f t="shared" ref="C964:C1027" si="15">LN(B963)-LN(B964)</f>
        <v>-1.0666841239341363E-2</v>
      </c>
    </row>
    <row r="965" spans="1:3" x14ac:dyDescent="0.35">
      <c r="A965" s="1">
        <v>42307</v>
      </c>
      <c r="B965">
        <v>43.419580000000003</v>
      </c>
      <c r="C965" s="3">
        <f t="shared" si="15"/>
        <v>9.7735733246562262E-3</v>
      </c>
    </row>
    <row r="966" spans="1:3" x14ac:dyDescent="0.35">
      <c r="A966" s="1">
        <v>42310</v>
      </c>
      <c r="B966">
        <v>44.030169000000001</v>
      </c>
      <c r="C966" s="3">
        <f t="shared" si="15"/>
        <v>-1.3964566610776163E-2</v>
      </c>
    </row>
    <row r="967" spans="1:3" x14ac:dyDescent="0.35">
      <c r="A967" s="1">
        <v>42311</v>
      </c>
      <c r="B967">
        <v>44.107702000000003</v>
      </c>
      <c r="C967" s="3">
        <f t="shared" si="15"/>
        <v>-1.759357677229012E-3</v>
      </c>
    </row>
    <row r="968" spans="1:3" x14ac:dyDescent="0.35">
      <c r="A968" s="1">
        <v>42312</v>
      </c>
      <c r="B968">
        <v>43.787872999999998</v>
      </c>
      <c r="C968" s="3">
        <f t="shared" si="15"/>
        <v>7.2775088294863011E-3</v>
      </c>
    </row>
    <row r="969" spans="1:3" x14ac:dyDescent="0.35">
      <c r="A969" s="1">
        <v>42313</v>
      </c>
      <c r="B969">
        <v>43.787872999999998</v>
      </c>
      <c r="C969" s="3">
        <f t="shared" si="15"/>
        <v>0</v>
      </c>
    </row>
    <row r="970" spans="1:3" x14ac:dyDescent="0.35">
      <c r="A970" s="1">
        <v>42314</v>
      </c>
      <c r="B970">
        <v>44.224007999999998</v>
      </c>
      <c r="C970" s="3">
        <f t="shared" si="15"/>
        <v>-9.910902142325817E-3</v>
      </c>
    </row>
    <row r="971" spans="1:3" x14ac:dyDescent="0.35">
      <c r="A971" s="1">
        <v>42317</v>
      </c>
      <c r="B971">
        <v>43.661876999999997</v>
      </c>
      <c r="C971" s="3">
        <f t="shared" si="15"/>
        <v>1.2792467548358832E-2</v>
      </c>
    </row>
    <row r="972" spans="1:3" x14ac:dyDescent="0.35">
      <c r="A972" s="1">
        <v>42318</v>
      </c>
      <c r="B972">
        <v>44.349998999999997</v>
      </c>
      <c r="C972" s="3">
        <f t="shared" si="15"/>
        <v>-1.5637344713594015E-2</v>
      </c>
    </row>
    <row r="973" spans="1:3" x14ac:dyDescent="0.35">
      <c r="A973" s="1">
        <v>42319</v>
      </c>
      <c r="B973">
        <v>43.681260999999999</v>
      </c>
      <c r="C973" s="3">
        <f t="shared" si="15"/>
        <v>1.5193486140108181E-2</v>
      </c>
    </row>
    <row r="974" spans="1:3" x14ac:dyDescent="0.35">
      <c r="A974" s="1">
        <v>42320</v>
      </c>
      <c r="B974">
        <v>42.828375999999999</v>
      </c>
      <c r="C974" s="3">
        <f t="shared" si="15"/>
        <v>1.9718326506820372E-2</v>
      </c>
    </row>
    <row r="975" spans="1:3" x14ac:dyDescent="0.35">
      <c r="A975" s="1">
        <v>42321</v>
      </c>
      <c r="B975">
        <v>42.605463</v>
      </c>
      <c r="C975" s="3">
        <f t="shared" si="15"/>
        <v>5.2183890707744318E-3</v>
      </c>
    </row>
    <row r="976" spans="1:3" x14ac:dyDescent="0.35">
      <c r="A976" s="1">
        <v>42324</v>
      </c>
      <c r="B976">
        <v>43.497117000000003</v>
      </c>
      <c r="C976" s="3">
        <f t="shared" si="15"/>
        <v>-2.0712175546256706E-2</v>
      </c>
    </row>
    <row r="977" spans="1:3" x14ac:dyDescent="0.35">
      <c r="A977" s="1">
        <v>42325</v>
      </c>
      <c r="B977">
        <v>43.390506000000002</v>
      </c>
      <c r="C977" s="3">
        <f t="shared" si="15"/>
        <v>2.4539986207683384E-3</v>
      </c>
    </row>
    <row r="978" spans="1:3" x14ac:dyDescent="0.35">
      <c r="A978" s="1">
        <v>42326</v>
      </c>
      <c r="B978">
        <v>44.388767999999999</v>
      </c>
      <c r="C978" s="3">
        <f t="shared" si="15"/>
        <v>-2.2745803046686941E-2</v>
      </c>
    </row>
    <row r="979" spans="1:3" x14ac:dyDescent="0.35">
      <c r="A979" s="1">
        <v>42327</v>
      </c>
      <c r="B979">
        <v>44.320925000000003</v>
      </c>
      <c r="C979" s="3">
        <f t="shared" si="15"/>
        <v>1.5295513022843821E-3</v>
      </c>
    </row>
    <row r="980" spans="1:3" x14ac:dyDescent="0.35">
      <c r="A980" s="1">
        <v>42328</v>
      </c>
      <c r="B980">
        <v>44.592295999999997</v>
      </c>
      <c r="C980" s="3">
        <f t="shared" si="15"/>
        <v>-6.1041955196659003E-3</v>
      </c>
    </row>
    <row r="981" spans="1:3" x14ac:dyDescent="0.35">
      <c r="A981" s="1">
        <v>42331</v>
      </c>
      <c r="B981">
        <v>44.039859999999997</v>
      </c>
      <c r="C981" s="3">
        <f t="shared" si="15"/>
        <v>1.2465975758348069E-2</v>
      </c>
    </row>
    <row r="982" spans="1:3" x14ac:dyDescent="0.35">
      <c r="A982" s="1">
        <v>42332</v>
      </c>
      <c r="B982">
        <v>44.049554000000001</v>
      </c>
      <c r="C982" s="3">
        <f t="shared" si="15"/>
        <v>-2.2009455163640723E-4</v>
      </c>
    </row>
    <row r="983" spans="1:3" x14ac:dyDescent="0.35">
      <c r="A983" s="1">
        <v>42333</v>
      </c>
      <c r="B983">
        <v>44.010784999999998</v>
      </c>
      <c r="C983" s="3">
        <f t="shared" si="15"/>
        <v>8.8050995363042617E-4</v>
      </c>
    </row>
    <row r="984" spans="1:3" x14ac:dyDescent="0.35">
      <c r="A984" s="1">
        <v>42335</v>
      </c>
      <c r="B984">
        <v>44.020474999999998</v>
      </c>
      <c r="C984" s="3">
        <f t="shared" si="15"/>
        <v>-2.2014907066258971E-4</v>
      </c>
    </row>
    <row r="985" spans="1:3" x14ac:dyDescent="0.35">
      <c r="A985" s="1">
        <v>42338</v>
      </c>
      <c r="B985">
        <v>43.535882000000001</v>
      </c>
      <c r="C985" s="3">
        <f t="shared" si="15"/>
        <v>1.106939495321857E-2</v>
      </c>
    </row>
    <row r="986" spans="1:3" x14ac:dyDescent="0.35">
      <c r="A986" s="1">
        <v>42339</v>
      </c>
      <c r="B986">
        <v>44.059244</v>
      </c>
      <c r="C986" s="3">
        <f t="shared" si="15"/>
        <v>-1.1949711170024191E-2</v>
      </c>
    </row>
    <row r="987" spans="1:3" x14ac:dyDescent="0.35">
      <c r="A987" s="1">
        <v>42340</v>
      </c>
      <c r="B987">
        <v>43.826641000000002</v>
      </c>
      <c r="C987" s="3">
        <f t="shared" si="15"/>
        <v>5.2933083193176245E-3</v>
      </c>
    </row>
    <row r="988" spans="1:3" x14ac:dyDescent="0.35">
      <c r="A988" s="1">
        <v>42341</v>
      </c>
      <c r="B988">
        <v>42.789611000000001</v>
      </c>
      <c r="C988" s="3">
        <f t="shared" si="15"/>
        <v>2.3946535009024217E-2</v>
      </c>
    </row>
    <row r="989" spans="1:3" x14ac:dyDescent="0.35">
      <c r="A989" s="1">
        <v>42342</v>
      </c>
      <c r="B989">
        <v>43.904173999999998</v>
      </c>
      <c r="C989" s="3">
        <f t="shared" si="15"/>
        <v>-2.5714055809674452E-2</v>
      </c>
    </row>
    <row r="990" spans="1:3" x14ac:dyDescent="0.35">
      <c r="A990" s="1">
        <v>42345</v>
      </c>
      <c r="B990">
        <v>44.156165000000001</v>
      </c>
      <c r="C990" s="3">
        <f t="shared" si="15"/>
        <v>-5.7231596126547934E-3</v>
      </c>
    </row>
    <row r="991" spans="1:3" x14ac:dyDescent="0.35">
      <c r="A991" s="1">
        <v>42346</v>
      </c>
      <c r="B991">
        <v>44.146470999999998</v>
      </c>
      <c r="C991" s="3">
        <f t="shared" si="15"/>
        <v>2.1956309523885054E-4</v>
      </c>
    </row>
    <row r="992" spans="1:3" x14ac:dyDescent="0.35">
      <c r="A992" s="1">
        <v>42347</v>
      </c>
      <c r="B992">
        <v>43.574649999999998</v>
      </c>
      <c r="C992" s="3">
        <f t="shared" si="15"/>
        <v>1.3037432560089268E-2</v>
      </c>
    </row>
    <row r="993" spans="1:3" x14ac:dyDescent="0.35">
      <c r="A993" s="1">
        <v>42348</v>
      </c>
      <c r="B993">
        <v>43.913868000000001</v>
      </c>
      <c r="C993" s="3">
        <f t="shared" si="15"/>
        <v>-7.7546107221948546E-3</v>
      </c>
    </row>
    <row r="994" spans="1:3" x14ac:dyDescent="0.35">
      <c r="A994" s="1">
        <v>42349</v>
      </c>
      <c r="B994">
        <v>42.993138999999999</v>
      </c>
      <c r="C994" s="3">
        <f t="shared" si="15"/>
        <v>2.1189625144234281E-2</v>
      </c>
    </row>
    <row r="995" spans="1:3" x14ac:dyDescent="0.35">
      <c r="A995" s="1">
        <v>42352</v>
      </c>
      <c r="B995">
        <v>43.429273999999999</v>
      </c>
      <c r="C995" s="3">
        <f t="shared" si="15"/>
        <v>-1.0093185028357432E-2</v>
      </c>
    </row>
    <row r="996" spans="1:3" x14ac:dyDescent="0.35">
      <c r="A996" s="1">
        <v>42353</v>
      </c>
      <c r="B996">
        <v>44.185239000000003</v>
      </c>
      <c r="C996" s="3">
        <f t="shared" si="15"/>
        <v>-1.7257044179185943E-2</v>
      </c>
    </row>
    <row r="997" spans="1:3" x14ac:dyDescent="0.35">
      <c r="A997" s="1">
        <v>42354</v>
      </c>
      <c r="B997">
        <v>44.631064000000002</v>
      </c>
      <c r="C997" s="3">
        <f t="shared" si="15"/>
        <v>-1.0039344792236449E-2</v>
      </c>
    </row>
    <row r="998" spans="1:3" x14ac:dyDescent="0.35">
      <c r="A998" s="1">
        <v>42355</v>
      </c>
      <c r="B998">
        <v>43.865406</v>
      </c>
      <c r="C998" s="3">
        <f t="shared" si="15"/>
        <v>1.7304127614731435E-2</v>
      </c>
    </row>
    <row r="999" spans="1:3" x14ac:dyDescent="0.35">
      <c r="A999" s="1">
        <v>42356</v>
      </c>
      <c r="B999">
        <v>42.353476000000001</v>
      </c>
      <c r="C999" s="3">
        <f t="shared" si="15"/>
        <v>3.507549555638878E-2</v>
      </c>
    </row>
    <row r="1000" spans="1:3" x14ac:dyDescent="0.35">
      <c r="A1000" s="1">
        <v>42359</v>
      </c>
      <c r="B1000">
        <v>42.683</v>
      </c>
      <c r="C1000" s="3">
        <f t="shared" si="15"/>
        <v>-7.7502188455635945E-3</v>
      </c>
    </row>
    <row r="1001" spans="1:3" x14ac:dyDescent="0.35">
      <c r="A1001" s="1">
        <v>42360</v>
      </c>
      <c r="B1001">
        <v>43.109440999999997</v>
      </c>
      <c r="C1001" s="3">
        <f t="shared" si="15"/>
        <v>-9.9413073484342362E-3</v>
      </c>
    </row>
    <row r="1002" spans="1:3" x14ac:dyDescent="0.35">
      <c r="A1002" s="1">
        <v>42361</v>
      </c>
      <c r="B1002">
        <v>43.710335999999998</v>
      </c>
      <c r="C1002" s="3">
        <f t="shared" si="15"/>
        <v>-1.3842574027886911E-2</v>
      </c>
    </row>
    <row r="1003" spans="1:3" x14ac:dyDescent="0.35">
      <c r="A1003" s="1">
        <v>42362</v>
      </c>
      <c r="B1003">
        <v>43.710335999999998</v>
      </c>
      <c r="C1003" s="3">
        <f t="shared" si="15"/>
        <v>0</v>
      </c>
    </row>
    <row r="1004" spans="1:3" x14ac:dyDescent="0.35">
      <c r="A1004" s="1">
        <v>42366</v>
      </c>
      <c r="B1004">
        <v>43.642493000000002</v>
      </c>
      <c r="C1004" s="3">
        <f t="shared" si="15"/>
        <v>1.5533100511442299E-3</v>
      </c>
    </row>
    <row r="1005" spans="1:3" x14ac:dyDescent="0.35">
      <c r="A1005" s="1">
        <v>42367</v>
      </c>
      <c r="B1005">
        <v>44.408152000000001</v>
      </c>
      <c r="C1005" s="3">
        <f t="shared" si="15"/>
        <v>-1.7391770366030013E-2</v>
      </c>
    </row>
    <row r="1006" spans="1:3" x14ac:dyDescent="0.35">
      <c r="A1006" s="1">
        <v>42368</v>
      </c>
      <c r="B1006">
        <v>43.875100000000003</v>
      </c>
      <c r="C1006" s="3">
        <f t="shared" si="15"/>
        <v>1.2076095202991688E-2</v>
      </c>
    </row>
    <row r="1007" spans="1:3" x14ac:dyDescent="0.35">
      <c r="A1007" s="1">
        <v>42369</v>
      </c>
      <c r="B1007">
        <v>43.526192000000002</v>
      </c>
      <c r="C1007" s="3">
        <f t="shared" si="15"/>
        <v>7.9840891470155384E-3</v>
      </c>
    </row>
    <row r="1008" spans="1:3" x14ac:dyDescent="0.35">
      <c r="A1008" s="1">
        <v>42373</v>
      </c>
      <c r="B1008">
        <v>41.607202000000001</v>
      </c>
      <c r="C1008" s="3">
        <f t="shared" si="15"/>
        <v>4.508959455588224E-2</v>
      </c>
    </row>
    <row r="1009" spans="1:3" x14ac:dyDescent="0.35">
      <c r="A1009" s="1">
        <v>42374</v>
      </c>
      <c r="B1009">
        <v>41.597507999999998</v>
      </c>
      <c r="C1009" s="3">
        <f t="shared" si="15"/>
        <v>2.330156560574892E-4</v>
      </c>
    </row>
    <row r="1010" spans="1:3" x14ac:dyDescent="0.35">
      <c r="A1010" s="1">
        <v>42375</v>
      </c>
      <c r="B1010">
        <v>41.248603000000003</v>
      </c>
      <c r="C1010" s="3">
        <f t="shared" si="15"/>
        <v>8.4230160862217573E-3</v>
      </c>
    </row>
    <row r="1011" spans="1:3" x14ac:dyDescent="0.35">
      <c r="A1011" s="1">
        <v>42376</v>
      </c>
      <c r="B1011">
        <v>40.260032000000002</v>
      </c>
      <c r="C1011" s="3">
        <f t="shared" si="15"/>
        <v>2.4258030495623473E-2</v>
      </c>
    </row>
    <row r="1012" spans="1:3" x14ac:dyDescent="0.35">
      <c r="A1012" s="1">
        <v>42377</v>
      </c>
      <c r="B1012">
        <v>39.416837000000001</v>
      </c>
      <c r="C1012" s="3">
        <f t="shared" si="15"/>
        <v>2.1166154997250164E-2</v>
      </c>
    </row>
    <row r="1013" spans="1:3" x14ac:dyDescent="0.35">
      <c r="A1013" s="1">
        <v>42380</v>
      </c>
      <c r="B1013">
        <v>39.474989000000001</v>
      </c>
      <c r="C1013" s="3">
        <f t="shared" si="15"/>
        <v>-1.4742214366276762E-3</v>
      </c>
    </row>
    <row r="1014" spans="1:3" x14ac:dyDescent="0.35">
      <c r="A1014" s="1">
        <v>42381</v>
      </c>
      <c r="B1014">
        <v>40.182495000000003</v>
      </c>
      <c r="C1014" s="3">
        <f t="shared" si="15"/>
        <v>-1.7764171544584428E-2</v>
      </c>
    </row>
    <row r="1015" spans="1:3" x14ac:dyDescent="0.35">
      <c r="A1015" s="1">
        <v>42382</v>
      </c>
      <c r="B1015">
        <v>39.285215000000001</v>
      </c>
      <c r="C1015" s="3">
        <f t="shared" si="15"/>
        <v>2.2583213589285833E-2</v>
      </c>
    </row>
    <row r="1016" spans="1:3" x14ac:dyDescent="0.35">
      <c r="A1016" s="1">
        <v>42383</v>
      </c>
      <c r="B1016">
        <v>40.084963999999999</v>
      </c>
      <c r="C1016" s="3">
        <f t="shared" si="15"/>
        <v>-2.0153061963368746E-2</v>
      </c>
    </row>
    <row r="1017" spans="1:3" x14ac:dyDescent="0.35">
      <c r="A1017" s="1">
        <v>42384</v>
      </c>
      <c r="B1017">
        <v>39.538795999999998</v>
      </c>
      <c r="C1017" s="3">
        <f t="shared" si="15"/>
        <v>1.3718934301137686E-2</v>
      </c>
    </row>
    <row r="1018" spans="1:3" x14ac:dyDescent="0.35">
      <c r="A1018" s="1">
        <v>42388</v>
      </c>
      <c r="B1018">
        <v>39.431511999999998</v>
      </c>
      <c r="C1018" s="3">
        <f t="shared" si="15"/>
        <v>2.7170735107655553E-3</v>
      </c>
    </row>
    <row r="1019" spans="1:3" x14ac:dyDescent="0.35">
      <c r="A1019" s="1">
        <v>42389</v>
      </c>
      <c r="B1019">
        <v>38.973118999999997</v>
      </c>
      <c r="C1019" s="3">
        <f t="shared" si="15"/>
        <v>1.1693141518068551E-2</v>
      </c>
    </row>
    <row r="1020" spans="1:3" x14ac:dyDescent="0.35">
      <c r="A1020" s="1">
        <v>42390</v>
      </c>
      <c r="B1020">
        <v>38.504973999999997</v>
      </c>
      <c r="C1020" s="3">
        <f t="shared" si="15"/>
        <v>1.2084724318981444E-2</v>
      </c>
    </row>
    <row r="1021" spans="1:3" x14ac:dyDescent="0.35">
      <c r="A1021" s="1">
        <v>42391</v>
      </c>
      <c r="B1021">
        <v>39.04139</v>
      </c>
      <c r="C1021" s="3">
        <f t="shared" si="15"/>
        <v>-1.3834937665259783E-2</v>
      </c>
    </row>
    <row r="1022" spans="1:3" x14ac:dyDescent="0.35">
      <c r="A1022" s="1">
        <v>42394</v>
      </c>
      <c r="B1022">
        <v>38.680528000000002</v>
      </c>
      <c r="C1022" s="3">
        <f t="shared" si="15"/>
        <v>9.286044461979337E-3</v>
      </c>
    </row>
    <row r="1023" spans="1:3" x14ac:dyDescent="0.35">
      <c r="A1023" s="1">
        <v>42395</v>
      </c>
      <c r="B1023">
        <v>39.16818</v>
      </c>
      <c r="C1023" s="3">
        <f t="shared" si="15"/>
        <v>-1.2528361510252939E-2</v>
      </c>
    </row>
    <row r="1024" spans="1:3" x14ac:dyDescent="0.35">
      <c r="A1024" s="1">
        <v>42396</v>
      </c>
      <c r="B1024">
        <v>39.470525000000002</v>
      </c>
      <c r="C1024" s="3">
        <f t="shared" si="15"/>
        <v>-7.6895083602077641E-3</v>
      </c>
    </row>
    <row r="1025" spans="1:3" x14ac:dyDescent="0.35">
      <c r="A1025" s="1">
        <v>42397</v>
      </c>
      <c r="B1025">
        <v>35.803382999999997</v>
      </c>
      <c r="C1025" s="3">
        <f t="shared" si="15"/>
        <v>9.7511804678965586E-2</v>
      </c>
    </row>
    <row r="1026" spans="1:3" x14ac:dyDescent="0.35">
      <c r="A1026" s="1">
        <v>42398</v>
      </c>
      <c r="B1026">
        <v>36.915227999999999</v>
      </c>
      <c r="C1026" s="3">
        <f t="shared" si="15"/>
        <v>-3.0581762694353198E-2</v>
      </c>
    </row>
    <row r="1027" spans="1:3" x14ac:dyDescent="0.35">
      <c r="A1027" s="1">
        <v>42401</v>
      </c>
      <c r="B1027">
        <v>37.500411999999997</v>
      </c>
      <c r="C1027" s="3">
        <f t="shared" si="15"/>
        <v>-1.5727770739546898E-2</v>
      </c>
    </row>
    <row r="1028" spans="1:3" x14ac:dyDescent="0.35">
      <c r="A1028" s="1">
        <v>42402</v>
      </c>
      <c r="B1028">
        <v>36.944490000000002</v>
      </c>
      <c r="C1028" s="3">
        <f t="shared" ref="C1028:C1091" si="16">LN(B1027)-LN(B1028)</f>
        <v>1.4935403741042741E-2</v>
      </c>
    </row>
    <row r="1029" spans="1:3" x14ac:dyDescent="0.35">
      <c r="A1029" s="1">
        <v>42403</v>
      </c>
      <c r="B1029">
        <v>37.081032</v>
      </c>
      <c r="C1029" s="3">
        <f t="shared" si="16"/>
        <v>-3.6890561839335589E-3</v>
      </c>
    </row>
    <row r="1030" spans="1:3" x14ac:dyDescent="0.35">
      <c r="A1030" s="1">
        <v>42404</v>
      </c>
      <c r="B1030">
        <v>37.071277000000002</v>
      </c>
      <c r="C1030" s="3">
        <f t="shared" si="16"/>
        <v>2.6310711528276798E-4</v>
      </c>
    </row>
    <row r="1031" spans="1:3" x14ac:dyDescent="0.35">
      <c r="A1031" s="1">
        <v>42405</v>
      </c>
      <c r="B1031">
        <v>36.486096000000003</v>
      </c>
      <c r="C1031" s="3">
        <f t="shared" si="16"/>
        <v>1.5911208401527599E-2</v>
      </c>
    </row>
    <row r="1032" spans="1:3" x14ac:dyDescent="0.35">
      <c r="A1032" s="1">
        <v>42408</v>
      </c>
      <c r="B1032">
        <v>36.534860000000002</v>
      </c>
      <c r="C1032" s="3">
        <f t="shared" si="16"/>
        <v>-1.3356167851066303E-3</v>
      </c>
    </row>
    <row r="1033" spans="1:3" x14ac:dyDescent="0.35">
      <c r="A1033" s="1">
        <v>42409</v>
      </c>
      <c r="B1033">
        <v>36.086221999999999</v>
      </c>
      <c r="C1033" s="3">
        <f t="shared" si="16"/>
        <v>1.2355742856389185E-2</v>
      </c>
    </row>
    <row r="1034" spans="1:3" x14ac:dyDescent="0.35">
      <c r="A1034" s="1">
        <v>42410</v>
      </c>
      <c r="B1034">
        <v>36.291035000000001</v>
      </c>
      <c r="C1034" s="3">
        <f t="shared" si="16"/>
        <v>-5.6596106343209662E-3</v>
      </c>
    </row>
    <row r="1035" spans="1:3" x14ac:dyDescent="0.35">
      <c r="A1035" s="1">
        <v>42411</v>
      </c>
      <c r="B1035">
        <v>35.442521999999997</v>
      </c>
      <c r="C1035" s="3">
        <f t="shared" si="16"/>
        <v>2.36584553386332E-2</v>
      </c>
    </row>
    <row r="1036" spans="1:3" x14ac:dyDescent="0.35">
      <c r="A1036" s="1">
        <v>42412</v>
      </c>
      <c r="B1036">
        <v>36.213011999999999</v>
      </c>
      <c r="C1036" s="3">
        <f t="shared" si="16"/>
        <v>-2.1506216026591751E-2</v>
      </c>
    </row>
    <row r="1037" spans="1:3" x14ac:dyDescent="0.35">
      <c r="A1037" s="1">
        <v>42416</v>
      </c>
      <c r="B1037">
        <v>37.051774000000002</v>
      </c>
      <c r="C1037" s="3">
        <f t="shared" si="16"/>
        <v>-2.2897730077635181E-2</v>
      </c>
    </row>
    <row r="1038" spans="1:3" x14ac:dyDescent="0.35">
      <c r="A1038" s="1">
        <v>42417</v>
      </c>
      <c r="B1038">
        <v>37.500411999999997</v>
      </c>
      <c r="C1038" s="3">
        <f t="shared" si="16"/>
        <v>-1.2035687745287404E-2</v>
      </c>
    </row>
    <row r="1039" spans="1:3" x14ac:dyDescent="0.35">
      <c r="A1039" s="1">
        <v>42418</v>
      </c>
      <c r="B1039">
        <v>37.363869999999999</v>
      </c>
      <c r="C1039" s="3">
        <f t="shared" si="16"/>
        <v>3.6477248630024661E-3</v>
      </c>
    </row>
    <row r="1040" spans="1:3" x14ac:dyDescent="0.35">
      <c r="A1040" s="1">
        <v>42419</v>
      </c>
      <c r="B1040">
        <v>37.578434999999999</v>
      </c>
      <c r="C1040" s="3">
        <f t="shared" si="16"/>
        <v>-5.7261539067359202E-3</v>
      </c>
    </row>
    <row r="1041" spans="1:3" x14ac:dyDescent="0.35">
      <c r="A1041" s="1">
        <v>42422</v>
      </c>
      <c r="B1041">
        <v>38.192877000000003</v>
      </c>
      <c r="C1041" s="3">
        <f t="shared" si="16"/>
        <v>-1.6218683630590647E-2</v>
      </c>
    </row>
    <row r="1042" spans="1:3" x14ac:dyDescent="0.35">
      <c r="A1042" s="1">
        <v>42423</v>
      </c>
      <c r="B1042">
        <v>37.441893</v>
      </c>
      <c r="C1042" s="3">
        <f t="shared" si="16"/>
        <v>1.9858821028334805E-2</v>
      </c>
    </row>
    <row r="1043" spans="1:3" x14ac:dyDescent="0.35">
      <c r="A1043" s="1">
        <v>42424</v>
      </c>
      <c r="B1043">
        <v>38.23189</v>
      </c>
      <c r="C1043" s="3">
        <f t="shared" si="16"/>
        <v>-2.0879772872093749E-2</v>
      </c>
    </row>
    <row r="1044" spans="1:3" x14ac:dyDescent="0.35">
      <c r="A1044" s="1">
        <v>42425</v>
      </c>
      <c r="B1044">
        <v>38.651271000000001</v>
      </c>
      <c r="C1044" s="3">
        <f t="shared" si="16"/>
        <v>-1.0909675256139284E-2</v>
      </c>
    </row>
    <row r="1045" spans="1:3" x14ac:dyDescent="0.35">
      <c r="A1045" s="1">
        <v>42426</v>
      </c>
      <c r="B1045">
        <v>38.543987000000001</v>
      </c>
      <c r="C1045" s="3">
        <f t="shared" si="16"/>
        <v>2.7795507613208592E-3</v>
      </c>
    </row>
    <row r="1046" spans="1:3" x14ac:dyDescent="0.35">
      <c r="A1046" s="1">
        <v>42429</v>
      </c>
      <c r="B1046">
        <v>37.783251</v>
      </c>
      <c r="C1046" s="3">
        <f t="shared" si="16"/>
        <v>1.9934199403836228E-2</v>
      </c>
    </row>
    <row r="1047" spans="1:3" x14ac:dyDescent="0.35">
      <c r="A1047" s="1">
        <v>42430</v>
      </c>
      <c r="B1047">
        <v>38.35868</v>
      </c>
      <c r="C1047" s="3">
        <f t="shared" si="16"/>
        <v>-1.5114929386796927E-2</v>
      </c>
    </row>
    <row r="1048" spans="1:3" x14ac:dyDescent="0.35">
      <c r="A1048" s="1">
        <v>42431</v>
      </c>
      <c r="B1048">
        <v>38.368431999999999</v>
      </c>
      <c r="C1048" s="3">
        <f t="shared" si="16"/>
        <v>-2.5419958599526282E-4</v>
      </c>
    </row>
    <row r="1049" spans="1:3" x14ac:dyDescent="0.35">
      <c r="A1049" s="1">
        <v>42432</v>
      </c>
      <c r="B1049">
        <v>37.861274000000002</v>
      </c>
      <c r="C1049" s="3">
        <f t="shared" si="16"/>
        <v>1.33062426589734E-2</v>
      </c>
    </row>
    <row r="1050" spans="1:3" x14ac:dyDescent="0.35">
      <c r="A1050" s="1">
        <v>42433</v>
      </c>
      <c r="B1050">
        <v>38.212383000000003</v>
      </c>
      <c r="C1050" s="3">
        <f t="shared" si="16"/>
        <v>-9.2308298813836842E-3</v>
      </c>
    </row>
    <row r="1051" spans="1:3" x14ac:dyDescent="0.35">
      <c r="A1051" s="1">
        <v>42436</v>
      </c>
      <c r="B1051">
        <v>38.212383000000003</v>
      </c>
      <c r="C1051" s="3">
        <f t="shared" si="16"/>
        <v>0</v>
      </c>
    </row>
    <row r="1052" spans="1:3" x14ac:dyDescent="0.35">
      <c r="A1052" s="1">
        <v>42437</v>
      </c>
      <c r="B1052">
        <v>38.202627999999997</v>
      </c>
      <c r="C1052" s="3">
        <f t="shared" si="16"/>
        <v>2.5531632922204395E-4</v>
      </c>
    </row>
    <row r="1053" spans="1:3" x14ac:dyDescent="0.35">
      <c r="A1053" s="1">
        <v>42438</v>
      </c>
      <c r="B1053">
        <v>38.309911999999997</v>
      </c>
      <c r="C1053" s="3">
        <f t="shared" si="16"/>
        <v>-2.80435260181644E-3</v>
      </c>
    </row>
    <row r="1054" spans="1:3" x14ac:dyDescent="0.35">
      <c r="A1054" s="1">
        <v>42439</v>
      </c>
      <c r="B1054">
        <v>38.066085999999999</v>
      </c>
      <c r="C1054" s="3">
        <f t="shared" si="16"/>
        <v>6.3849071625385889E-3</v>
      </c>
    </row>
    <row r="1055" spans="1:3" x14ac:dyDescent="0.35">
      <c r="A1055" s="1">
        <v>42440</v>
      </c>
      <c r="B1055">
        <v>39.372993000000001</v>
      </c>
      <c r="C1055" s="3">
        <f t="shared" si="16"/>
        <v>-3.3756369921135843E-2</v>
      </c>
    </row>
    <row r="1056" spans="1:3" x14ac:dyDescent="0.35">
      <c r="A1056" s="1">
        <v>42443</v>
      </c>
      <c r="B1056">
        <v>39.499783000000001</v>
      </c>
      <c r="C1056" s="3">
        <f t="shared" si="16"/>
        <v>-3.2150538029616094E-3</v>
      </c>
    </row>
    <row r="1057" spans="1:3" x14ac:dyDescent="0.35">
      <c r="A1057" s="1">
        <v>42444</v>
      </c>
      <c r="B1057">
        <v>38.914603</v>
      </c>
      <c r="C1057" s="3">
        <f t="shared" si="16"/>
        <v>1.4925599583487159E-2</v>
      </c>
    </row>
    <row r="1058" spans="1:3" x14ac:dyDescent="0.35">
      <c r="A1058" s="1">
        <v>42445</v>
      </c>
      <c r="B1058">
        <v>39.187686999999997</v>
      </c>
      <c r="C1058" s="3">
        <f t="shared" si="16"/>
        <v>-6.993011673965821E-3</v>
      </c>
    </row>
    <row r="1059" spans="1:3" x14ac:dyDescent="0.35">
      <c r="A1059" s="1">
        <v>42446</v>
      </c>
      <c r="B1059">
        <v>39.294970999999997</v>
      </c>
      <c r="C1059" s="3">
        <f t="shared" si="16"/>
        <v>-2.7339559989072448E-3</v>
      </c>
    </row>
    <row r="1060" spans="1:3" x14ac:dyDescent="0.35">
      <c r="A1060" s="1">
        <v>42447</v>
      </c>
      <c r="B1060">
        <v>39.782622000000003</v>
      </c>
      <c r="C1060" s="3">
        <f t="shared" si="16"/>
        <v>-1.233363746205951E-2</v>
      </c>
    </row>
    <row r="1061" spans="1:3" x14ac:dyDescent="0.35">
      <c r="A1061" s="1">
        <v>42450</v>
      </c>
      <c r="B1061">
        <v>39.753360999999998</v>
      </c>
      <c r="C1061" s="3">
        <f t="shared" si="16"/>
        <v>7.3579278752688992E-4</v>
      </c>
    </row>
    <row r="1062" spans="1:3" x14ac:dyDescent="0.35">
      <c r="A1062" s="1">
        <v>42451</v>
      </c>
      <c r="B1062">
        <v>40.016692999999997</v>
      </c>
      <c r="C1062" s="3">
        <f t="shared" si="16"/>
        <v>-6.6023010730598131E-3</v>
      </c>
    </row>
    <row r="1063" spans="1:3" x14ac:dyDescent="0.35">
      <c r="A1063" s="1">
        <v>42452</v>
      </c>
      <c r="B1063">
        <v>39.772866999999998</v>
      </c>
      <c r="C1063" s="3">
        <f t="shared" si="16"/>
        <v>6.1117459220936254E-3</v>
      </c>
    </row>
    <row r="1064" spans="1:3" x14ac:dyDescent="0.35">
      <c r="A1064" s="1">
        <v>42453</v>
      </c>
      <c r="B1064">
        <v>39.743608999999999</v>
      </c>
      <c r="C1064" s="3">
        <f t="shared" si="16"/>
        <v>7.3589783632677097E-4</v>
      </c>
    </row>
    <row r="1065" spans="1:3" x14ac:dyDescent="0.35">
      <c r="A1065" s="1">
        <v>42457</v>
      </c>
      <c r="B1065">
        <v>39.870399999999997</v>
      </c>
      <c r="C1065" s="3">
        <f t="shared" si="16"/>
        <v>-3.1851456492488772E-3</v>
      </c>
    </row>
    <row r="1066" spans="1:3" x14ac:dyDescent="0.35">
      <c r="A1066" s="1">
        <v>42458</v>
      </c>
      <c r="B1066">
        <v>40.445829000000003</v>
      </c>
      <c r="C1066" s="3">
        <f t="shared" si="16"/>
        <v>-1.4329329282144698E-2</v>
      </c>
    </row>
    <row r="1067" spans="1:3" x14ac:dyDescent="0.35">
      <c r="A1067" s="1">
        <v>42459</v>
      </c>
      <c r="B1067">
        <v>40.621383999999999</v>
      </c>
      <c r="C1067" s="3">
        <f t="shared" si="16"/>
        <v>-4.3311042265243849E-3</v>
      </c>
    </row>
    <row r="1068" spans="1:3" x14ac:dyDescent="0.35">
      <c r="A1068" s="1">
        <v>42460</v>
      </c>
      <c r="B1068">
        <v>40.796939000000002</v>
      </c>
      <c r="C1068" s="3">
        <f t="shared" si="16"/>
        <v>-4.3124266282572599E-3</v>
      </c>
    </row>
    <row r="1069" spans="1:3" x14ac:dyDescent="0.35">
      <c r="A1069" s="1">
        <v>42461</v>
      </c>
      <c r="B1069">
        <v>41.148045000000003</v>
      </c>
      <c r="C1069" s="3">
        <f t="shared" si="16"/>
        <v>-8.5693627956509033E-3</v>
      </c>
    </row>
    <row r="1070" spans="1:3" x14ac:dyDescent="0.35">
      <c r="A1070" s="1">
        <v>42464</v>
      </c>
      <c r="B1070">
        <v>41.274835000000003</v>
      </c>
      <c r="C1070" s="3">
        <f t="shared" si="16"/>
        <v>-3.0765753394916828E-3</v>
      </c>
    </row>
    <row r="1071" spans="1:3" x14ac:dyDescent="0.35">
      <c r="A1071" s="1">
        <v>42465</v>
      </c>
      <c r="B1071">
        <v>41.001750999999999</v>
      </c>
      <c r="C1071" s="3">
        <f t="shared" si="16"/>
        <v>6.6382191115259559E-3</v>
      </c>
    </row>
    <row r="1072" spans="1:3" x14ac:dyDescent="0.35">
      <c r="A1072" s="1">
        <v>42466</v>
      </c>
      <c r="B1072">
        <v>41.986806000000001</v>
      </c>
      <c r="C1072" s="3">
        <f t="shared" si="16"/>
        <v>-2.3740652963572195E-2</v>
      </c>
    </row>
    <row r="1073" spans="1:3" x14ac:dyDescent="0.35">
      <c r="A1073" s="1">
        <v>42467</v>
      </c>
      <c r="B1073">
        <v>41.557673999999999</v>
      </c>
      <c r="C1073" s="3">
        <f t="shared" si="16"/>
        <v>1.027322868444891E-2</v>
      </c>
    </row>
    <row r="1074" spans="1:3" x14ac:dyDescent="0.35">
      <c r="A1074" s="1">
        <v>42468</v>
      </c>
      <c r="B1074">
        <v>41.323599000000002</v>
      </c>
      <c r="C1074" s="3">
        <f t="shared" si="16"/>
        <v>5.6484562525409565E-3</v>
      </c>
    </row>
    <row r="1075" spans="1:3" x14ac:dyDescent="0.35">
      <c r="A1075" s="1">
        <v>42471</v>
      </c>
      <c r="B1075">
        <v>41.430883000000001</v>
      </c>
      <c r="C1075" s="3">
        <f t="shared" si="16"/>
        <v>-2.5928277843290104E-3</v>
      </c>
    </row>
    <row r="1076" spans="1:3" x14ac:dyDescent="0.35">
      <c r="A1076" s="1">
        <v>42472</v>
      </c>
      <c r="B1076">
        <v>41.762487</v>
      </c>
      <c r="C1076" s="3">
        <f t="shared" si="16"/>
        <v>-7.9719274784189054E-3</v>
      </c>
    </row>
    <row r="1077" spans="1:3" x14ac:dyDescent="0.35">
      <c r="A1077" s="1">
        <v>42473</v>
      </c>
      <c r="B1077">
        <v>42.537681999999997</v>
      </c>
      <c r="C1077" s="3">
        <f t="shared" si="16"/>
        <v>-1.839182199681666E-2</v>
      </c>
    </row>
    <row r="1078" spans="1:3" x14ac:dyDescent="0.35">
      <c r="A1078" s="1">
        <v>42474</v>
      </c>
      <c r="B1078">
        <v>42.694682999999998</v>
      </c>
      <c r="C1078" s="3">
        <f t="shared" si="16"/>
        <v>-3.684074179412189E-3</v>
      </c>
    </row>
    <row r="1079" spans="1:3" x14ac:dyDescent="0.35">
      <c r="A1079" s="1">
        <v>42475</v>
      </c>
      <c r="B1079">
        <v>42.596558999999999</v>
      </c>
      <c r="C1079" s="3">
        <f t="shared" si="16"/>
        <v>2.3009172100185715E-3</v>
      </c>
    </row>
    <row r="1080" spans="1:3" x14ac:dyDescent="0.35">
      <c r="A1080" s="1">
        <v>42478</v>
      </c>
      <c r="B1080">
        <v>43.126441</v>
      </c>
      <c r="C1080" s="3">
        <f t="shared" si="16"/>
        <v>-1.2362813921035443E-2</v>
      </c>
    </row>
    <row r="1081" spans="1:3" x14ac:dyDescent="0.35">
      <c r="A1081" s="1">
        <v>42479</v>
      </c>
      <c r="B1081">
        <v>43.028312</v>
      </c>
      <c r="C1081" s="3">
        <f t="shared" si="16"/>
        <v>2.277971650243682E-3</v>
      </c>
    </row>
    <row r="1082" spans="1:3" x14ac:dyDescent="0.35">
      <c r="A1082" s="1">
        <v>42480</v>
      </c>
      <c r="B1082">
        <v>43.146065999999998</v>
      </c>
      <c r="C1082" s="3">
        <f t="shared" si="16"/>
        <v>-2.7329254013501725E-3</v>
      </c>
    </row>
    <row r="1083" spans="1:3" x14ac:dyDescent="0.35">
      <c r="A1083" s="1">
        <v>42481</v>
      </c>
      <c r="B1083">
        <v>43.057752999999998</v>
      </c>
      <c r="C1083" s="3">
        <f t="shared" si="16"/>
        <v>2.0489354629598111E-3</v>
      </c>
    </row>
    <row r="1084" spans="1:3" x14ac:dyDescent="0.35">
      <c r="A1084" s="1">
        <v>42482</v>
      </c>
      <c r="B1084">
        <v>43.254005999999997</v>
      </c>
      <c r="C1084" s="3">
        <f t="shared" si="16"/>
        <v>-4.54754579180916E-3</v>
      </c>
    </row>
    <row r="1085" spans="1:3" x14ac:dyDescent="0.35">
      <c r="A1085" s="1">
        <v>42485</v>
      </c>
      <c r="B1085">
        <v>43.185313999999998</v>
      </c>
      <c r="C1085" s="3">
        <f t="shared" si="16"/>
        <v>1.5893696169801963E-3</v>
      </c>
    </row>
    <row r="1086" spans="1:3" x14ac:dyDescent="0.35">
      <c r="A1086" s="1">
        <v>42486</v>
      </c>
      <c r="B1086">
        <v>43.057752999999998</v>
      </c>
      <c r="C1086" s="3">
        <f t="shared" si="16"/>
        <v>2.9581761748289637E-3</v>
      </c>
    </row>
    <row r="1087" spans="1:3" x14ac:dyDescent="0.35">
      <c r="A1087" s="1">
        <v>42487</v>
      </c>
      <c r="B1087">
        <v>43.008690000000001</v>
      </c>
      <c r="C1087" s="3">
        <f t="shared" si="16"/>
        <v>1.1401192753979217E-3</v>
      </c>
    </row>
    <row r="1088" spans="1:3" x14ac:dyDescent="0.35">
      <c r="A1088" s="1">
        <v>42488</v>
      </c>
      <c r="B1088">
        <v>39.662585</v>
      </c>
      <c r="C1088" s="3">
        <f t="shared" si="16"/>
        <v>8.0993888309500051E-2</v>
      </c>
    </row>
    <row r="1089" spans="1:3" x14ac:dyDescent="0.35">
      <c r="A1089" s="1">
        <v>42489</v>
      </c>
      <c r="B1089">
        <v>38.171070999999998</v>
      </c>
      <c r="C1089" s="3">
        <f t="shared" si="16"/>
        <v>3.8330374940942491E-2</v>
      </c>
    </row>
    <row r="1090" spans="1:3" x14ac:dyDescent="0.35">
      <c r="A1090" s="1">
        <v>42492</v>
      </c>
      <c r="B1090">
        <v>38.122005000000001</v>
      </c>
      <c r="C1090" s="3">
        <f t="shared" si="16"/>
        <v>1.2862505835973259E-3</v>
      </c>
    </row>
    <row r="1091" spans="1:3" x14ac:dyDescent="0.35">
      <c r="A1091" s="1">
        <v>42493</v>
      </c>
      <c r="B1091">
        <v>37.827627</v>
      </c>
      <c r="C1091" s="3">
        <f t="shared" si="16"/>
        <v>7.7519657809350662E-3</v>
      </c>
    </row>
    <row r="1092" spans="1:3" x14ac:dyDescent="0.35">
      <c r="A1092" s="1">
        <v>42494</v>
      </c>
      <c r="B1092">
        <v>37.386059000000003</v>
      </c>
      <c r="C1092" s="3">
        <f t="shared" ref="C1092:C1155" si="17">LN(B1091)-LN(B1092)</f>
        <v>1.1741827764053525E-2</v>
      </c>
    </row>
    <row r="1093" spans="1:3" x14ac:dyDescent="0.35">
      <c r="A1093" s="1">
        <v>42495</v>
      </c>
      <c r="B1093">
        <v>37.778565</v>
      </c>
      <c r="C1093" s="3">
        <f t="shared" si="17"/>
        <v>-1.0443997372422853E-2</v>
      </c>
    </row>
    <row r="1094" spans="1:3" x14ac:dyDescent="0.35">
      <c r="A1094" s="1">
        <v>42496</v>
      </c>
      <c r="B1094">
        <v>37.258498000000003</v>
      </c>
      <c r="C1094" s="3">
        <f t="shared" si="17"/>
        <v>1.3861825257067917E-2</v>
      </c>
    </row>
    <row r="1095" spans="1:3" x14ac:dyDescent="0.35">
      <c r="A1095" s="1">
        <v>42499</v>
      </c>
      <c r="B1095">
        <v>37.268309000000002</v>
      </c>
      <c r="C1095" s="3">
        <f t="shared" si="17"/>
        <v>-2.6328781418660796E-4</v>
      </c>
    </row>
    <row r="1096" spans="1:3" x14ac:dyDescent="0.35">
      <c r="A1096" s="1">
        <v>42500</v>
      </c>
      <c r="B1096">
        <v>37.386059000000003</v>
      </c>
      <c r="C1096" s="3">
        <f t="shared" si="17"/>
        <v>-3.1545400704584559E-3</v>
      </c>
    </row>
    <row r="1097" spans="1:3" x14ac:dyDescent="0.35">
      <c r="A1097" s="1">
        <v>42501</v>
      </c>
      <c r="B1097">
        <v>37.297744999999999</v>
      </c>
      <c r="C1097" s="3">
        <f t="shared" si="17"/>
        <v>2.3650118615745619E-3</v>
      </c>
    </row>
    <row r="1098" spans="1:3" x14ac:dyDescent="0.35">
      <c r="A1098" s="1">
        <v>42502</v>
      </c>
      <c r="B1098">
        <v>37.287934</v>
      </c>
      <c r="C1098" s="3">
        <f t="shared" si="17"/>
        <v>2.6307999573438323E-4</v>
      </c>
    </row>
    <row r="1099" spans="1:3" x14ac:dyDescent="0.35">
      <c r="A1099" s="1">
        <v>42503</v>
      </c>
      <c r="B1099">
        <v>36.895428000000003</v>
      </c>
      <c r="C1099" s="3">
        <f t="shared" si="17"/>
        <v>1.0582148131521141E-2</v>
      </c>
    </row>
    <row r="1100" spans="1:3" x14ac:dyDescent="0.35">
      <c r="A1100" s="1">
        <v>42506</v>
      </c>
      <c r="B1100">
        <v>37.533250000000002</v>
      </c>
      <c r="C1100" s="3">
        <f t="shared" si="17"/>
        <v>-1.7139565855432082E-2</v>
      </c>
    </row>
    <row r="1101" spans="1:3" x14ac:dyDescent="0.35">
      <c r="A1101" s="1">
        <v>42507</v>
      </c>
      <c r="B1101">
        <v>37.003368000000002</v>
      </c>
      <c r="C1101" s="3">
        <f t="shared" si="17"/>
        <v>1.4218271257804727E-2</v>
      </c>
    </row>
    <row r="1102" spans="1:3" x14ac:dyDescent="0.35">
      <c r="A1102" s="1">
        <v>42508</v>
      </c>
      <c r="B1102">
        <v>37.042619000000002</v>
      </c>
      <c r="C1102" s="3">
        <f t="shared" si="17"/>
        <v>-1.0601790932018851E-3</v>
      </c>
    </row>
    <row r="1103" spans="1:3" x14ac:dyDescent="0.35">
      <c r="A1103" s="1">
        <v>42509</v>
      </c>
      <c r="B1103">
        <v>36.542177000000002</v>
      </c>
      <c r="C1103" s="3">
        <f t="shared" si="17"/>
        <v>1.3601986902553875E-2</v>
      </c>
    </row>
    <row r="1104" spans="1:3" x14ac:dyDescent="0.35">
      <c r="A1104" s="1">
        <v>42510</v>
      </c>
      <c r="B1104">
        <v>36.895428000000003</v>
      </c>
      <c r="C1104" s="3">
        <f t="shared" si="17"/>
        <v>-9.620513211724635E-3</v>
      </c>
    </row>
    <row r="1105" spans="1:3" x14ac:dyDescent="0.35">
      <c r="A1105" s="1">
        <v>42513</v>
      </c>
      <c r="B1105">
        <v>36.669739</v>
      </c>
      <c r="C1105" s="3">
        <f t="shared" si="17"/>
        <v>6.1357764077802912E-3</v>
      </c>
    </row>
    <row r="1106" spans="1:3" x14ac:dyDescent="0.35">
      <c r="A1106" s="1">
        <v>42514</v>
      </c>
      <c r="B1106">
        <v>37.268309000000002</v>
      </c>
      <c r="C1106" s="3">
        <f t="shared" si="17"/>
        <v>-1.6191476326151921E-2</v>
      </c>
    </row>
    <row r="1107" spans="1:3" x14ac:dyDescent="0.35">
      <c r="A1107" s="1">
        <v>42515</v>
      </c>
      <c r="B1107">
        <v>37.955191999999997</v>
      </c>
      <c r="C1107" s="3">
        <f t="shared" si="17"/>
        <v>-1.8262965228701855E-2</v>
      </c>
    </row>
    <row r="1108" spans="1:3" x14ac:dyDescent="0.35">
      <c r="A1108" s="1">
        <v>42516</v>
      </c>
      <c r="B1108">
        <v>38.161256000000002</v>
      </c>
      <c r="C1108" s="3">
        <f t="shared" si="17"/>
        <v>-5.4144540065630409E-3</v>
      </c>
    </row>
    <row r="1109" spans="1:3" x14ac:dyDescent="0.35">
      <c r="A1109" s="1">
        <v>42517</v>
      </c>
      <c r="B1109">
        <v>38.563574000000003</v>
      </c>
      <c r="C1109" s="3">
        <f t="shared" si="17"/>
        <v>-1.0487392084635783E-2</v>
      </c>
    </row>
    <row r="1110" spans="1:3" x14ac:dyDescent="0.35">
      <c r="A1110" s="1">
        <v>42521</v>
      </c>
      <c r="B1110">
        <v>38.887391999999998</v>
      </c>
      <c r="C1110" s="3">
        <f t="shared" si="17"/>
        <v>-8.3619328086665945E-3</v>
      </c>
    </row>
    <row r="1111" spans="1:3" x14ac:dyDescent="0.35">
      <c r="A1111" s="1">
        <v>42522</v>
      </c>
      <c r="B1111">
        <v>38.759827000000001</v>
      </c>
      <c r="C1111" s="3">
        <f t="shared" si="17"/>
        <v>3.2857613295429466E-3</v>
      </c>
    </row>
    <row r="1112" spans="1:3" x14ac:dyDescent="0.35">
      <c r="A1112" s="1">
        <v>42523</v>
      </c>
      <c r="B1112">
        <v>38.789262999999998</v>
      </c>
      <c r="C1112" s="3">
        <f t="shared" si="17"/>
        <v>-7.591578808652244E-4</v>
      </c>
    </row>
    <row r="1113" spans="1:3" x14ac:dyDescent="0.35">
      <c r="A1113" s="1">
        <v>42524</v>
      </c>
      <c r="B1113">
        <v>38.445822999999997</v>
      </c>
      <c r="C1113" s="3">
        <f t="shared" si="17"/>
        <v>8.8934260690654021E-3</v>
      </c>
    </row>
    <row r="1114" spans="1:3" x14ac:dyDescent="0.35">
      <c r="A1114" s="1">
        <v>42527</v>
      </c>
      <c r="B1114">
        <v>38.436008999999999</v>
      </c>
      <c r="C1114" s="3">
        <f t="shared" si="17"/>
        <v>2.5530088963821029E-4</v>
      </c>
    </row>
    <row r="1115" spans="1:3" x14ac:dyDescent="0.35">
      <c r="A1115" s="1">
        <v>42528</v>
      </c>
      <c r="B1115">
        <v>38.200507999999999</v>
      </c>
      <c r="C1115" s="3">
        <f t="shared" si="17"/>
        <v>6.1459406170478736E-3</v>
      </c>
    </row>
    <row r="1116" spans="1:3" x14ac:dyDescent="0.35">
      <c r="A1116" s="1">
        <v>42529</v>
      </c>
      <c r="B1116">
        <v>38.180881999999997</v>
      </c>
      <c r="C1116" s="3">
        <f t="shared" si="17"/>
        <v>5.1389482259800445E-4</v>
      </c>
    </row>
    <row r="1117" spans="1:3" x14ac:dyDescent="0.35">
      <c r="A1117" s="1">
        <v>42530</v>
      </c>
      <c r="B1117">
        <v>38.141630999999997</v>
      </c>
      <c r="C1117" s="3">
        <f t="shared" si="17"/>
        <v>1.0285563700027645E-3</v>
      </c>
    </row>
    <row r="1118" spans="1:3" x14ac:dyDescent="0.35">
      <c r="A1118" s="1">
        <v>42531</v>
      </c>
      <c r="B1118">
        <v>37.680439999999997</v>
      </c>
      <c r="C1118" s="3">
        <f t="shared" si="17"/>
        <v>1.2165235838463406E-2</v>
      </c>
    </row>
    <row r="1119" spans="1:3" x14ac:dyDescent="0.35">
      <c r="A1119" s="1">
        <v>42534</v>
      </c>
      <c r="B1119">
        <v>37.150557999999997</v>
      </c>
      <c r="C1119" s="3">
        <f t="shared" si="17"/>
        <v>1.4162335682969651E-2</v>
      </c>
    </row>
    <row r="1120" spans="1:3" x14ac:dyDescent="0.35">
      <c r="A1120" s="1">
        <v>42535</v>
      </c>
      <c r="B1120">
        <v>36.954304999999998</v>
      </c>
      <c r="C1120" s="3">
        <f t="shared" si="17"/>
        <v>5.2966418361335421E-3</v>
      </c>
    </row>
    <row r="1121" spans="1:3" x14ac:dyDescent="0.35">
      <c r="A1121" s="1">
        <v>42536</v>
      </c>
      <c r="B1121">
        <v>36.728616000000002</v>
      </c>
      <c r="C1121" s="3">
        <f t="shared" si="17"/>
        <v>6.1259706518743684E-3</v>
      </c>
    </row>
    <row r="1122" spans="1:3" x14ac:dyDescent="0.35">
      <c r="A1122" s="1">
        <v>42537</v>
      </c>
      <c r="B1122">
        <v>36.797303999999997</v>
      </c>
      <c r="C1122" s="3">
        <f t="shared" si="17"/>
        <v>-1.8684028702278255E-3</v>
      </c>
    </row>
    <row r="1123" spans="1:3" x14ac:dyDescent="0.35">
      <c r="A1123" s="1">
        <v>42538</v>
      </c>
      <c r="B1123">
        <v>36.689363999999998</v>
      </c>
      <c r="C1123" s="3">
        <f t="shared" si="17"/>
        <v>2.937677828212415E-3</v>
      </c>
    </row>
    <row r="1124" spans="1:3" x14ac:dyDescent="0.35">
      <c r="A1124" s="1">
        <v>42541</v>
      </c>
      <c r="B1124">
        <v>37.042619000000002</v>
      </c>
      <c r="C1124" s="3">
        <f t="shared" si="17"/>
        <v>-9.5822108283458718E-3</v>
      </c>
    </row>
    <row r="1125" spans="1:3" x14ac:dyDescent="0.35">
      <c r="A1125" s="1">
        <v>42542</v>
      </c>
      <c r="B1125">
        <v>37.022993</v>
      </c>
      <c r="C1125" s="3">
        <f t="shared" si="17"/>
        <v>5.2996255426496219E-4</v>
      </c>
    </row>
    <row r="1126" spans="1:3" x14ac:dyDescent="0.35">
      <c r="A1126" s="1">
        <v>42543</v>
      </c>
      <c r="B1126">
        <v>38.014069999999997</v>
      </c>
      <c r="C1126" s="3">
        <f t="shared" si="17"/>
        <v>-2.6417202286312946E-2</v>
      </c>
    </row>
    <row r="1127" spans="1:3" x14ac:dyDescent="0.35">
      <c r="A1127" s="1">
        <v>42544</v>
      </c>
      <c r="B1127">
        <v>38.887391999999998</v>
      </c>
      <c r="C1127" s="3">
        <f t="shared" si="17"/>
        <v>-2.2713730624061679E-2</v>
      </c>
    </row>
    <row r="1128" spans="1:3" x14ac:dyDescent="0.35">
      <c r="A1128" s="1">
        <v>42545</v>
      </c>
      <c r="B1128">
        <v>37.199621</v>
      </c>
      <c r="C1128" s="3">
        <f t="shared" si="17"/>
        <v>4.4371511922696616E-2</v>
      </c>
    </row>
    <row r="1129" spans="1:3" x14ac:dyDescent="0.35">
      <c r="A1129" s="1">
        <v>42548</v>
      </c>
      <c r="B1129">
        <v>36.257610999999997</v>
      </c>
      <c r="C1129" s="3">
        <f t="shared" si="17"/>
        <v>2.5649255172011109E-2</v>
      </c>
    </row>
    <row r="1130" spans="1:3" x14ac:dyDescent="0.35">
      <c r="A1130" s="1">
        <v>42549</v>
      </c>
      <c r="B1130">
        <v>36.856180999999999</v>
      </c>
      <c r="C1130" s="3">
        <f t="shared" si="17"/>
        <v>-1.637402074340244E-2</v>
      </c>
    </row>
    <row r="1131" spans="1:3" x14ac:dyDescent="0.35">
      <c r="A1131" s="1">
        <v>42550</v>
      </c>
      <c r="B1131">
        <v>37.847253000000002</v>
      </c>
      <c r="C1131" s="3">
        <f t="shared" si="17"/>
        <v>-2.6535062665418163E-2</v>
      </c>
    </row>
    <row r="1132" spans="1:3" x14ac:dyDescent="0.35">
      <c r="A1132" s="1">
        <v>42551</v>
      </c>
      <c r="B1132">
        <v>38.573388000000001</v>
      </c>
      <c r="C1132" s="3">
        <f t="shared" si="17"/>
        <v>-1.9004207360817649E-2</v>
      </c>
    </row>
    <row r="1133" spans="1:3" x14ac:dyDescent="0.35">
      <c r="A1133" s="1">
        <v>42552</v>
      </c>
      <c r="B1133">
        <v>38.799078000000002</v>
      </c>
      <c r="C1133" s="3">
        <f t="shared" si="17"/>
        <v>-5.833874807502859E-3</v>
      </c>
    </row>
    <row r="1134" spans="1:3" x14ac:dyDescent="0.35">
      <c r="A1134" s="1">
        <v>42556</v>
      </c>
      <c r="B1134">
        <v>38.700949999999999</v>
      </c>
      <c r="C1134" s="3">
        <f t="shared" si="17"/>
        <v>2.5323359222269026E-3</v>
      </c>
    </row>
    <row r="1135" spans="1:3" x14ac:dyDescent="0.35">
      <c r="A1135" s="1">
        <v>42557</v>
      </c>
      <c r="B1135">
        <v>40.064906000000001</v>
      </c>
      <c r="C1135" s="3">
        <f t="shared" si="17"/>
        <v>-3.4636641501775145E-2</v>
      </c>
    </row>
    <row r="1136" spans="1:3" x14ac:dyDescent="0.35">
      <c r="A1136" s="1">
        <v>42558</v>
      </c>
      <c r="B1136">
        <v>40.584972999999998</v>
      </c>
      <c r="C1136" s="3">
        <f t="shared" si="17"/>
        <v>-1.2897085902661143E-2</v>
      </c>
    </row>
    <row r="1137" spans="1:3" x14ac:dyDescent="0.35">
      <c r="A1137" s="1">
        <v>42559</v>
      </c>
      <c r="B1137">
        <v>41.105041</v>
      </c>
      <c r="C1137" s="3">
        <f t="shared" si="17"/>
        <v>-1.2732891106668198E-2</v>
      </c>
    </row>
    <row r="1138" spans="1:3" x14ac:dyDescent="0.35">
      <c r="A1138" s="1">
        <v>42562</v>
      </c>
      <c r="B1138">
        <v>41.330730000000003</v>
      </c>
      <c r="C1138" s="3">
        <f t="shared" si="17"/>
        <v>-5.4755250332267913E-3</v>
      </c>
    </row>
    <row r="1139" spans="1:3" x14ac:dyDescent="0.35">
      <c r="A1139" s="1">
        <v>42563</v>
      </c>
      <c r="B1139">
        <v>41.674174000000001</v>
      </c>
      <c r="C1139" s="3">
        <f t="shared" si="17"/>
        <v>-8.2753173220528886E-3</v>
      </c>
    </row>
    <row r="1140" spans="1:3" x14ac:dyDescent="0.35">
      <c r="A1140" s="1">
        <v>42564</v>
      </c>
      <c r="B1140">
        <v>41.437221000000001</v>
      </c>
      <c r="C1140" s="3">
        <f t="shared" si="17"/>
        <v>5.7020735127051303E-3</v>
      </c>
    </row>
    <row r="1141" spans="1:3" x14ac:dyDescent="0.35">
      <c r="A1141" s="1">
        <v>42565</v>
      </c>
      <c r="B1141">
        <v>41.743284000000003</v>
      </c>
      <c r="C1141" s="3">
        <f t="shared" si="17"/>
        <v>-7.3590411899515651E-3</v>
      </c>
    </row>
    <row r="1142" spans="1:3" x14ac:dyDescent="0.35">
      <c r="A1142" s="1">
        <v>42566</v>
      </c>
      <c r="B1142">
        <v>41.565567999999999</v>
      </c>
      <c r="C1142" s="3">
        <f t="shared" si="17"/>
        <v>4.2664438485724432E-3</v>
      </c>
    </row>
    <row r="1143" spans="1:3" x14ac:dyDescent="0.35">
      <c r="A1143" s="1">
        <v>42569</v>
      </c>
      <c r="B1143">
        <v>41.555697000000002</v>
      </c>
      <c r="C1143" s="3">
        <f t="shared" si="17"/>
        <v>2.3750841728409355E-4</v>
      </c>
    </row>
    <row r="1144" spans="1:3" x14ac:dyDescent="0.35">
      <c r="A1144" s="1">
        <v>42570</v>
      </c>
      <c r="B1144">
        <v>41.269378000000003</v>
      </c>
      <c r="C1144" s="3">
        <f t="shared" si="17"/>
        <v>6.9138516454150256E-3</v>
      </c>
    </row>
    <row r="1145" spans="1:3" x14ac:dyDescent="0.35">
      <c r="A1145" s="1">
        <v>42571</v>
      </c>
      <c r="B1145">
        <v>42.10859</v>
      </c>
      <c r="C1145" s="3">
        <f t="shared" si="17"/>
        <v>-2.0130985709743587E-2</v>
      </c>
    </row>
    <row r="1146" spans="1:3" x14ac:dyDescent="0.35">
      <c r="A1146" s="1">
        <v>42572</v>
      </c>
      <c r="B1146">
        <v>42.493637999999997</v>
      </c>
      <c r="C1146" s="3">
        <f t="shared" si="17"/>
        <v>-9.102612727277748E-3</v>
      </c>
    </row>
    <row r="1147" spans="1:3" x14ac:dyDescent="0.35">
      <c r="A1147" s="1">
        <v>42573</v>
      </c>
      <c r="B1147">
        <v>42.621985000000002</v>
      </c>
      <c r="C1147" s="3">
        <f t="shared" si="17"/>
        <v>-3.0158293567033034E-3</v>
      </c>
    </row>
    <row r="1148" spans="1:3" x14ac:dyDescent="0.35">
      <c r="A1148" s="1">
        <v>42576</v>
      </c>
      <c r="B1148">
        <v>42.858939999999997</v>
      </c>
      <c r="C1148" s="3">
        <f t="shared" si="17"/>
        <v>-5.5440580908987513E-3</v>
      </c>
    </row>
    <row r="1149" spans="1:3" x14ac:dyDescent="0.35">
      <c r="A1149" s="1">
        <v>42577</v>
      </c>
      <c r="B1149">
        <v>43.046526999999998</v>
      </c>
      <c r="C1149" s="3">
        <f t="shared" si="17"/>
        <v>-4.3672959290956825E-3</v>
      </c>
    </row>
    <row r="1150" spans="1:3" x14ac:dyDescent="0.35">
      <c r="A1150" s="1">
        <v>42578</v>
      </c>
      <c r="B1150">
        <v>43.115637999999997</v>
      </c>
      <c r="C1150" s="3">
        <f t="shared" si="17"/>
        <v>-1.6042079448985724E-3</v>
      </c>
    </row>
    <row r="1151" spans="1:3" x14ac:dyDescent="0.35">
      <c r="A1151" s="1">
        <v>42579</v>
      </c>
      <c r="B1151">
        <v>43.885739000000001</v>
      </c>
      <c r="C1151" s="3">
        <f t="shared" si="17"/>
        <v>-1.7703653440049205E-2</v>
      </c>
    </row>
    <row r="1152" spans="1:3" x14ac:dyDescent="0.35">
      <c r="A1152" s="1">
        <v>42580</v>
      </c>
      <c r="B1152">
        <v>44.181930000000001</v>
      </c>
      <c r="C1152" s="3">
        <f t="shared" si="17"/>
        <v>-6.7264665940309776E-3</v>
      </c>
    </row>
    <row r="1153" spans="1:3" x14ac:dyDescent="0.35">
      <c r="A1153" s="1">
        <v>42583</v>
      </c>
      <c r="B1153">
        <v>44.715076000000003</v>
      </c>
      <c r="C1153" s="3">
        <f t="shared" si="17"/>
        <v>-1.1994833486942191E-2</v>
      </c>
    </row>
    <row r="1154" spans="1:3" x14ac:dyDescent="0.35">
      <c r="A1154" s="1">
        <v>42584</v>
      </c>
      <c r="B1154">
        <v>44.497867999999997</v>
      </c>
      <c r="C1154" s="3">
        <f t="shared" si="17"/>
        <v>4.8694375379514376E-3</v>
      </c>
    </row>
    <row r="1155" spans="1:3" x14ac:dyDescent="0.35">
      <c r="A1155" s="1">
        <v>42585</v>
      </c>
      <c r="B1155">
        <v>44.379392000000003</v>
      </c>
      <c r="C1155" s="3">
        <f t="shared" si="17"/>
        <v>2.6660603663088978E-3</v>
      </c>
    </row>
    <row r="1156" spans="1:3" x14ac:dyDescent="0.35">
      <c r="A1156" s="1">
        <v>42586</v>
      </c>
      <c r="B1156">
        <v>44.241169999999997</v>
      </c>
      <c r="C1156" s="3">
        <f t="shared" ref="C1156:C1219" si="18">LN(B1155)-LN(B1156)</f>
        <v>3.1194140268158144E-3</v>
      </c>
    </row>
    <row r="1157" spans="1:3" x14ac:dyDescent="0.35">
      <c r="A1157" s="1">
        <v>42587</v>
      </c>
      <c r="B1157">
        <v>44.685454</v>
      </c>
      <c r="C1157" s="3">
        <f t="shared" si="18"/>
        <v>-9.992231271710228E-3</v>
      </c>
    </row>
    <row r="1158" spans="1:3" x14ac:dyDescent="0.35">
      <c r="A1158" s="1">
        <v>42590</v>
      </c>
      <c r="B1158">
        <v>44.448503000000002</v>
      </c>
      <c r="C1158" s="3">
        <f t="shared" si="18"/>
        <v>5.3167516881207355E-3</v>
      </c>
    </row>
    <row r="1159" spans="1:3" x14ac:dyDescent="0.35">
      <c r="A1159" s="1">
        <v>42591</v>
      </c>
      <c r="B1159">
        <v>44.507742999999998</v>
      </c>
      <c r="C1159" s="3">
        <f t="shared" si="18"/>
        <v>-1.3318909333768225E-3</v>
      </c>
    </row>
    <row r="1160" spans="1:3" x14ac:dyDescent="0.35">
      <c r="A1160" s="1">
        <v>42592</v>
      </c>
      <c r="B1160">
        <v>44.241169999999997</v>
      </c>
      <c r="C1160" s="3">
        <f t="shared" si="18"/>
        <v>6.007370516966315E-3</v>
      </c>
    </row>
    <row r="1161" spans="1:3" x14ac:dyDescent="0.35">
      <c r="A1161" s="1">
        <v>42593</v>
      </c>
      <c r="B1161">
        <v>44.478121000000002</v>
      </c>
      <c r="C1161" s="3">
        <f t="shared" si="18"/>
        <v>-5.3416018260166176E-3</v>
      </c>
    </row>
    <row r="1162" spans="1:3" x14ac:dyDescent="0.35">
      <c r="A1162" s="1">
        <v>42594</v>
      </c>
      <c r="B1162">
        <v>44.468249999999998</v>
      </c>
      <c r="C1162" s="3">
        <f t="shared" si="18"/>
        <v>2.2195396910618115E-4</v>
      </c>
    </row>
    <row r="1163" spans="1:3" x14ac:dyDescent="0.35">
      <c r="A1163" s="1">
        <v>42597</v>
      </c>
      <c r="B1163">
        <v>44.576853999999997</v>
      </c>
      <c r="C1163" s="3">
        <f t="shared" si="18"/>
        <v>-2.4393043294401728E-3</v>
      </c>
    </row>
    <row r="1164" spans="1:3" x14ac:dyDescent="0.35">
      <c r="A1164" s="1">
        <v>42598</v>
      </c>
      <c r="B1164">
        <v>44.349769999999999</v>
      </c>
      <c r="C1164" s="3">
        <f t="shared" si="18"/>
        <v>5.1072329834869201E-3</v>
      </c>
    </row>
    <row r="1165" spans="1:3" x14ac:dyDescent="0.35">
      <c r="A1165" s="1">
        <v>42599</v>
      </c>
      <c r="B1165">
        <v>44.112819000000002</v>
      </c>
      <c r="C1165" s="3">
        <f t="shared" si="18"/>
        <v>5.3571022362635112E-3</v>
      </c>
    </row>
    <row r="1166" spans="1:3" x14ac:dyDescent="0.35">
      <c r="A1166" s="1">
        <v>42600</v>
      </c>
      <c r="B1166">
        <v>43.796880999999999</v>
      </c>
      <c r="C1166" s="3">
        <f t="shared" si="18"/>
        <v>7.1878156844014107E-3</v>
      </c>
    </row>
    <row r="1167" spans="1:3" x14ac:dyDescent="0.35">
      <c r="A1167" s="1">
        <v>42601</v>
      </c>
      <c r="B1167">
        <v>43.678406000000003</v>
      </c>
      <c r="C1167" s="3">
        <f t="shared" si="18"/>
        <v>2.7087667043996788E-3</v>
      </c>
    </row>
    <row r="1168" spans="1:3" x14ac:dyDescent="0.35">
      <c r="A1168" s="1">
        <v>42604</v>
      </c>
      <c r="B1168">
        <v>43.609290999999999</v>
      </c>
      <c r="C1168" s="3">
        <f t="shared" si="18"/>
        <v>1.5836141133171999E-3</v>
      </c>
    </row>
    <row r="1169" spans="1:3" x14ac:dyDescent="0.35">
      <c r="A1169" s="1">
        <v>42605</v>
      </c>
      <c r="B1169">
        <v>43.342722000000002</v>
      </c>
      <c r="C1169" s="3">
        <f t="shared" si="18"/>
        <v>6.1314241252530266E-3</v>
      </c>
    </row>
    <row r="1170" spans="1:3" x14ac:dyDescent="0.35">
      <c r="A1170" s="1">
        <v>42606</v>
      </c>
      <c r="B1170">
        <v>42.621985000000002</v>
      </c>
      <c r="C1170" s="3">
        <f t="shared" si="18"/>
        <v>1.6768599894068092E-2</v>
      </c>
    </row>
    <row r="1171" spans="1:3" x14ac:dyDescent="0.35">
      <c r="A1171" s="1">
        <v>42607</v>
      </c>
      <c r="B1171">
        <v>42.296176000000003</v>
      </c>
      <c r="C1171" s="3">
        <f t="shared" si="18"/>
        <v>7.6735198896624723E-3</v>
      </c>
    </row>
    <row r="1172" spans="1:3" x14ac:dyDescent="0.35">
      <c r="A1172" s="1">
        <v>42608</v>
      </c>
      <c r="B1172">
        <v>42.434398999999999</v>
      </c>
      <c r="C1172" s="3">
        <f t="shared" si="18"/>
        <v>-3.2626504095834008E-3</v>
      </c>
    </row>
    <row r="1173" spans="1:3" x14ac:dyDescent="0.35">
      <c r="A1173" s="1">
        <v>42611</v>
      </c>
      <c r="B1173">
        <v>42.700972</v>
      </c>
      <c r="C1173" s="3">
        <f t="shared" si="18"/>
        <v>-6.2623529574716841E-3</v>
      </c>
    </row>
    <row r="1174" spans="1:3" x14ac:dyDescent="0.35">
      <c r="A1174" s="1">
        <v>42612</v>
      </c>
      <c r="B1174">
        <v>42.286304999999999</v>
      </c>
      <c r="C1174" s="3">
        <f t="shared" si="18"/>
        <v>9.7584086757698252E-3</v>
      </c>
    </row>
    <row r="1175" spans="1:3" x14ac:dyDescent="0.35">
      <c r="A1175" s="1">
        <v>42613</v>
      </c>
      <c r="B1175">
        <v>41.486586000000003</v>
      </c>
      <c r="C1175" s="3">
        <f t="shared" si="18"/>
        <v>1.9093128694502859E-2</v>
      </c>
    </row>
    <row r="1176" spans="1:3" x14ac:dyDescent="0.35">
      <c r="A1176" s="1">
        <v>42614</v>
      </c>
      <c r="B1176">
        <v>41.763030000000001</v>
      </c>
      <c r="C1176" s="3">
        <f t="shared" si="18"/>
        <v>-6.6413523422168552E-3</v>
      </c>
    </row>
    <row r="1177" spans="1:3" x14ac:dyDescent="0.35">
      <c r="A1177" s="1">
        <v>42615</v>
      </c>
      <c r="B1177">
        <v>41.555697000000002</v>
      </c>
      <c r="C1177" s="3">
        <f t="shared" si="18"/>
        <v>4.9768745976463968E-3</v>
      </c>
    </row>
    <row r="1178" spans="1:3" x14ac:dyDescent="0.35">
      <c r="A1178" s="1">
        <v>42619</v>
      </c>
      <c r="B1178">
        <v>41.624808000000002</v>
      </c>
      <c r="C1178" s="3">
        <f t="shared" si="18"/>
        <v>-1.6617118615220861E-3</v>
      </c>
    </row>
    <row r="1179" spans="1:3" x14ac:dyDescent="0.35">
      <c r="A1179" s="1">
        <v>42620</v>
      </c>
      <c r="B1179">
        <v>41.368110000000001</v>
      </c>
      <c r="C1179" s="3">
        <f t="shared" si="18"/>
        <v>6.1860415268291113E-3</v>
      </c>
    </row>
    <row r="1180" spans="1:3" x14ac:dyDescent="0.35">
      <c r="A1180" s="1">
        <v>42621</v>
      </c>
      <c r="B1180">
        <v>41.318742</v>
      </c>
      <c r="C1180" s="3">
        <f t="shared" si="18"/>
        <v>1.1940956674951764E-3</v>
      </c>
    </row>
    <row r="1181" spans="1:3" x14ac:dyDescent="0.35">
      <c r="A1181" s="1">
        <v>42622</v>
      </c>
      <c r="B1181">
        <v>40.489404999999998</v>
      </c>
      <c r="C1181" s="3">
        <f t="shared" si="18"/>
        <v>2.0275863533352201E-2</v>
      </c>
    </row>
    <row r="1182" spans="1:3" x14ac:dyDescent="0.35">
      <c r="A1182" s="1">
        <v>42625</v>
      </c>
      <c r="B1182">
        <v>40.894199999999998</v>
      </c>
      <c r="C1182" s="3">
        <f t="shared" si="18"/>
        <v>-9.947908752233392E-3</v>
      </c>
    </row>
    <row r="1183" spans="1:3" x14ac:dyDescent="0.35">
      <c r="A1183" s="1">
        <v>42626</v>
      </c>
      <c r="B1183">
        <v>40.124102999999998</v>
      </c>
      <c r="C1183" s="3">
        <f t="shared" si="18"/>
        <v>1.9011017641801242E-2</v>
      </c>
    </row>
    <row r="1184" spans="1:3" x14ac:dyDescent="0.35">
      <c r="A1184" s="1">
        <v>42627</v>
      </c>
      <c r="B1184">
        <v>40.291947</v>
      </c>
      <c r="C1184" s="3">
        <f t="shared" si="18"/>
        <v>-4.1743966218592554E-3</v>
      </c>
    </row>
    <row r="1185" spans="1:3" x14ac:dyDescent="0.35">
      <c r="A1185" s="1">
        <v>42628</v>
      </c>
      <c r="B1185">
        <v>40.598008999999998</v>
      </c>
      <c r="C1185" s="3">
        <f t="shared" si="18"/>
        <v>-7.5674033143764419E-3</v>
      </c>
    </row>
    <row r="1186" spans="1:3" x14ac:dyDescent="0.35">
      <c r="A1186" s="1">
        <v>42629</v>
      </c>
      <c r="B1186">
        <v>41.338489000000003</v>
      </c>
      <c r="C1186" s="3">
        <f t="shared" si="18"/>
        <v>-1.8074977032923822E-2</v>
      </c>
    </row>
    <row r="1187" spans="1:3" x14ac:dyDescent="0.35">
      <c r="A1187" s="1">
        <v>42632</v>
      </c>
      <c r="B1187">
        <v>41.150902000000002</v>
      </c>
      <c r="C1187" s="3">
        <f t="shared" si="18"/>
        <v>4.5481563408396042E-3</v>
      </c>
    </row>
    <row r="1188" spans="1:3" x14ac:dyDescent="0.35">
      <c r="A1188" s="1">
        <v>42633</v>
      </c>
      <c r="B1188">
        <v>41.052173000000003</v>
      </c>
      <c r="C1188" s="3">
        <f t="shared" si="18"/>
        <v>2.4020767464469905E-3</v>
      </c>
    </row>
    <row r="1189" spans="1:3" x14ac:dyDescent="0.35">
      <c r="A1189" s="1">
        <v>42634</v>
      </c>
      <c r="B1189">
        <v>41.387853</v>
      </c>
      <c r="C1189" s="3">
        <f t="shared" si="18"/>
        <v>-8.1436620402790538E-3</v>
      </c>
    </row>
    <row r="1190" spans="1:3" x14ac:dyDescent="0.35">
      <c r="A1190" s="1">
        <v>42635</v>
      </c>
      <c r="B1190">
        <v>41.684047999999997</v>
      </c>
      <c r="C1190" s="3">
        <f t="shared" si="18"/>
        <v>-7.131081668220407E-3</v>
      </c>
    </row>
    <row r="1191" spans="1:3" x14ac:dyDescent="0.35">
      <c r="A1191" s="1">
        <v>42636</v>
      </c>
      <c r="B1191">
        <v>41.654426000000001</v>
      </c>
      <c r="C1191" s="3">
        <f t="shared" si="18"/>
        <v>7.1088417691633765E-4</v>
      </c>
    </row>
    <row r="1192" spans="1:3" x14ac:dyDescent="0.35">
      <c r="A1192" s="1">
        <v>42639</v>
      </c>
      <c r="B1192">
        <v>41.150902000000002</v>
      </c>
      <c r="C1192" s="3">
        <f t="shared" si="18"/>
        <v>1.2161782785136133E-2</v>
      </c>
    </row>
    <row r="1193" spans="1:3" x14ac:dyDescent="0.35">
      <c r="A1193" s="1">
        <v>42640</v>
      </c>
      <c r="B1193">
        <v>41.792651999999997</v>
      </c>
      <c r="C1193" s="3">
        <f t="shared" si="18"/>
        <v>-1.5474687915812968E-2</v>
      </c>
    </row>
    <row r="1194" spans="1:3" x14ac:dyDescent="0.35">
      <c r="A1194" s="1">
        <v>42641</v>
      </c>
      <c r="B1194">
        <v>41.753158999999997</v>
      </c>
      <c r="C1194" s="3">
        <f t="shared" si="18"/>
        <v>9.4542149914955687E-4</v>
      </c>
    </row>
    <row r="1195" spans="1:3" x14ac:dyDescent="0.35">
      <c r="A1195" s="1">
        <v>42642</v>
      </c>
      <c r="B1195">
        <v>40.913947</v>
      </c>
      <c r="C1195" s="3">
        <f t="shared" si="18"/>
        <v>2.0304105739472167E-2</v>
      </c>
    </row>
    <row r="1196" spans="1:3" x14ac:dyDescent="0.35">
      <c r="A1196" s="1">
        <v>42643</v>
      </c>
      <c r="B1196">
        <v>41.753158999999997</v>
      </c>
      <c r="C1196" s="3">
        <f t="shared" si="18"/>
        <v>-2.0304105739472167E-2</v>
      </c>
    </row>
    <row r="1197" spans="1:3" x14ac:dyDescent="0.35">
      <c r="A1197" s="1">
        <v>42646</v>
      </c>
      <c r="B1197">
        <v>42.009856999999997</v>
      </c>
      <c r="C1197" s="3">
        <f t="shared" si="18"/>
        <v>-6.1291681189605818E-3</v>
      </c>
    </row>
    <row r="1198" spans="1:3" x14ac:dyDescent="0.35">
      <c r="A1198" s="1">
        <v>42647</v>
      </c>
      <c r="B1198">
        <v>41.565567999999999</v>
      </c>
      <c r="C1198" s="3">
        <f t="shared" si="18"/>
        <v>1.0632148990937562E-2</v>
      </c>
    </row>
    <row r="1199" spans="1:3" x14ac:dyDescent="0.35">
      <c r="A1199" s="1">
        <v>42648</v>
      </c>
      <c r="B1199">
        <v>42.197446999999997</v>
      </c>
      <c r="C1199" s="3">
        <f t="shared" si="18"/>
        <v>-1.5087589348459662E-2</v>
      </c>
    </row>
    <row r="1200" spans="1:3" x14ac:dyDescent="0.35">
      <c r="A1200" s="1">
        <v>42649</v>
      </c>
      <c r="B1200">
        <v>42.424526999999998</v>
      </c>
      <c r="C1200" s="3">
        <f t="shared" si="18"/>
        <v>-5.3669403899361257E-3</v>
      </c>
    </row>
    <row r="1201" spans="1:3" x14ac:dyDescent="0.35">
      <c r="A1201" s="1">
        <v>42650</v>
      </c>
      <c r="B1201">
        <v>42.424526999999998</v>
      </c>
      <c r="C1201" s="3">
        <f t="shared" si="18"/>
        <v>0</v>
      </c>
    </row>
    <row r="1202" spans="1:3" x14ac:dyDescent="0.35">
      <c r="A1202" s="1">
        <v>42653</v>
      </c>
      <c r="B1202">
        <v>42.947797999999999</v>
      </c>
      <c r="C1202" s="3">
        <f t="shared" si="18"/>
        <v>-1.2258716227107502E-2</v>
      </c>
    </row>
    <row r="1203" spans="1:3" x14ac:dyDescent="0.35">
      <c r="A1203" s="1">
        <v>42654</v>
      </c>
      <c r="B1203">
        <v>40.637501999999998</v>
      </c>
      <c r="C1203" s="3">
        <f t="shared" si="18"/>
        <v>5.5294043352974054E-2</v>
      </c>
    </row>
    <row r="1204" spans="1:3" x14ac:dyDescent="0.35">
      <c r="A1204" s="1">
        <v>42655</v>
      </c>
      <c r="B1204">
        <v>40.716990000000003</v>
      </c>
      <c r="C1204" s="3">
        <f t="shared" si="18"/>
        <v>-1.9541152145401419E-3</v>
      </c>
    </row>
    <row r="1205" spans="1:3" x14ac:dyDescent="0.35">
      <c r="A1205" s="1">
        <v>42656</v>
      </c>
      <c r="B1205">
        <v>40.716990000000003</v>
      </c>
      <c r="C1205" s="3">
        <f t="shared" si="18"/>
        <v>0</v>
      </c>
    </row>
    <row r="1206" spans="1:3" x14ac:dyDescent="0.35">
      <c r="A1206" s="1">
        <v>42657</v>
      </c>
      <c r="B1206">
        <v>40.528210999999999</v>
      </c>
      <c r="C1206" s="3">
        <f t="shared" si="18"/>
        <v>4.6471505372802646E-3</v>
      </c>
    </row>
    <row r="1207" spans="1:3" x14ac:dyDescent="0.35">
      <c r="A1207" s="1">
        <v>42660</v>
      </c>
      <c r="B1207">
        <v>40.329493999999997</v>
      </c>
      <c r="C1207" s="3">
        <f t="shared" si="18"/>
        <v>4.9152372077849726E-3</v>
      </c>
    </row>
    <row r="1208" spans="1:3" x14ac:dyDescent="0.35">
      <c r="A1208" s="1">
        <v>42661</v>
      </c>
      <c r="B1208">
        <v>40.905769999999997</v>
      </c>
      <c r="C1208" s="3">
        <f t="shared" si="18"/>
        <v>-1.4188066577999425E-2</v>
      </c>
    </row>
    <row r="1209" spans="1:3" x14ac:dyDescent="0.35">
      <c r="A1209" s="1">
        <v>42662</v>
      </c>
      <c r="B1209">
        <v>39.753214999999997</v>
      </c>
      <c r="C1209" s="3">
        <f t="shared" si="18"/>
        <v>2.8580410560288705E-2</v>
      </c>
    </row>
    <row r="1210" spans="1:3" x14ac:dyDescent="0.35">
      <c r="A1210" s="1">
        <v>42663</v>
      </c>
      <c r="B1210">
        <v>40.478532999999999</v>
      </c>
      <c r="C1210" s="3">
        <f t="shared" si="18"/>
        <v>-1.8081065871109914E-2</v>
      </c>
    </row>
    <row r="1211" spans="1:3" x14ac:dyDescent="0.35">
      <c r="A1211" s="1">
        <v>42664</v>
      </c>
      <c r="B1211">
        <v>40.240071</v>
      </c>
      <c r="C1211" s="3">
        <f t="shared" si="18"/>
        <v>5.9084940004980879E-3</v>
      </c>
    </row>
    <row r="1212" spans="1:3" x14ac:dyDescent="0.35">
      <c r="A1212" s="1">
        <v>42667</v>
      </c>
      <c r="B1212">
        <v>40.150649000000001</v>
      </c>
      <c r="C1212" s="3">
        <f t="shared" si="18"/>
        <v>2.224685557755901E-3</v>
      </c>
    </row>
    <row r="1213" spans="1:3" x14ac:dyDescent="0.35">
      <c r="A1213" s="1">
        <v>42668</v>
      </c>
      <c r="B1213">
        <v>39.93206</v>
      </c>
      <c r="C1213" s="3">
        <f t="shared" si="18"/>
        <v>5.459094618297744E-3</v>
      </c>
    </row>
    <row r="1214" spans="1:3" x14ac:dyDescent="0.35">
      <c r="A1214" s="1">
        <v>42669</v>
      </c>
      <c r="B1214">
        <v>39.703536</v>
      </c>
      <c r="C1214" s="3">
        <f t="shared" si="18"/>
        <v>5.7392582904918221E-3</v>
      </c>
    </row>
    <row r="1215" spans="1:3" x14ac:dyDescent="0.35">
      <c r="A1215" s="1">
        <v>42670</v>
      </c>
      <c r="B1215">
        <v>40.031419999999997</v>
      </c>
      <c r="C1215" s="3">
        <f t="shared" si="18"/>
        <v>-8.2243940333692755E-3</v>
      </c>
    </row>
    <row r="1216" spans="1:3" x14ac:dyDescent="0.35">
      <c r="A1216" s="1">
        <v>42671</v>
      </c>
      <c r="B1216">
        <v>39.286234</v>
      </c>
      <c r="C1216" s="3">
        <f t="shared" si="18"/>
        <v>1.8790468155606366E-2</v>
      </c>
    </row>
    <row r="1217" spans="1:3" x14ac:dyDescent="0.35">
      <c r="A1217" s="1">
        <v>42674</v>
      </c>
      <c r="B1217">
        <v>38.988160000000001</v>
      </c>
      <c r="C1217" s="3">
        <f t="shared" si="18"/>
        <v>7.61616732130177E-3</v>
      </c>
    </row>
    <row r="1218" spans="1:3" x14ac:dyDescent="0.35">
      <c r="A1218" s="1">
        <v>42675</v>
      </c>
      <c r="B1218">
        <v>38.799377</v>
      </c>
      <c r="C1218" s="3">
        <f t="shared" si="18"/>
        <v>4.8538204940751228E-3</v>
      </c>
    </row>
    <row r="1219" spans="1:3" x14ac:dyDescent="0.35">
      <c r="A1219" s="1">
        <v>42676</v>
      </c>
      <c r="B1219">
        <v>38.451625</v>
      </c>
      <c r="C1219" s="3">
        <f t="shared" si="18"/>
        <v>9.0032320618718131E-3</v>
      </c>
    </row>
    <row r="1220" spans="1:3" x14ac:dyDescent="0.35">
      <c r="A1220" s="1">
        <v>42677</v>
      </c>
      <c r="B1220">
        <v>38.133679000000001</v>
      </c>
      <c r="C1220" s="3">
        <f t="shared" ref="C1220:C1259" si="19">LN(B1219)-LN(B1220)</f>
        <v>8.3031028155962083E-3</v>
      </c>
    </row>
    <row r="1221" spans="1:3" x14ac:dyDescent="0.35">
      <c r="A1221" s="1">
        <v>42678</v>
      </c>
      <c r="B1221">
        <v>38.839120999999999</v>
      </c>
      <c r="C1221" s="3">
        <f t="shared" si="19"/>
        <v>-1.8330156937283792E-2</v>
      </c>
    </row>
    <row r="1222" spans="1:3" x14ac:dyDescent="0.35">
      <c r="A1222" s="1">
        <v>42681</v>
      </c>
      <c r="B1222">
        <v>39.604179999999999</v>
      </c>
      <c r="C1222" s="3">
        <f t="shared" si="19"/>
        <v>-1.9506656386292676E-2</v>
      </c>
    </row>
    <row r="1223" spans="1:3" x14ac:dyDescent="0.35">
      <c r="A1223" s="1">
        <v>42682</v>
      </c>
      <c r="B1223">
        <v>39.574373000000001</v>
      </c>
      <c r="C1223" s="3">
        <f t="shared" si="19"/>
        <v>7.5290593926524707E-4</v>
      </c>
    </row>
    <row r="1224" spans="1:3" x14ac:dyDescent="0.35">
      <c r="A1224" s="1">
        <v>42683</v>
      </c>
      <c r="B1224">
        <v>39.812831000000003</v>
      </c>
      <c r="C1224" s="3">
        <f t="shared" si="19"/>
        <v>-6.0074849634341732E-3</v>
      </c>
    </row>
    <row r="1225" spans="1:3" x14ac:dyDescent="0.35">
      <c r="A1225" s="1">
        <v>42684</v>
      </c>
      <c r="B1225">
        <v>40.349366000000003</v>
      </c>
      <c r="C1225" s="3">
        <f t="shared" si="19"/>
        <v>-1.3386434807461711E-2</v>
      </c>
    </row>
    <row r="1226" spans="1:3" x14ac:dyDescent="0.35">
      <c r="A1226" s="1">
        <v>42685</v>
      </c>
      <c r="B1226">
        <v>39.882381000000002</v>
      </c>
      <c r="C1226" s="3">
        <f t="shared" si="19"/>
        <v>1.1641034653270488E-2</v>
      </c>
    </row>
    <row r="1227" spans="1:3" x14ac:dyDescent="0.35">
      <c r="A1227" s="1">
        <v>42688</v>
      </c>
      <c r="B1227">
        <v>38.948416000000002</v>
      </c>
      <c r="C1227" s="3">
        <f t="shared" si="19"/>
        <v>2.3696543456408481E-2</v>
      </c>
    </row>
    <row r="1228" spans="1:3" x14ac:dyDescent="0.35">
      <c r="A1228" s="1">
        <v>42689</v>
      </c>
      <c r="B1228">
        <v>39.554501000000002</v>
      </c>
      <c r="C1228" s="3">
        <f t="shared" si="19"/>
        <v>-1.5441389080717904E-2</v>
      </c>
    </row>
    <row r="1229" spans="1:3" x14ac:dyDescent="0.35">
      <c r="A1229" s="1">
        <v>42690</v>
      </c>
      <c r="B1229">
        <v>39.693601999999998</v>
      </c>
      <c r="C1229" s="3">
        <f t="shared" si="19"/>
        <v>-3.5105229674465832E-3</v>
      </c>
    </row>
    <row r="1230" spans="1:3" x14ac:dyDescent="0.35">
      <c r="A1230" s="1">
        <v>42691</v>
      </c>
      <c r="B1230">
        <v>40.130777000000002</v>
      </c>
      <c r="C1230" s="3">
        <f t="shared" si="19"/>
        <v>-1.0953530149133694E-2</v>
      </c>
    </row>
    <row r="1231" spans="1:3" x14ac:dyDescent="0.35">
      <c r="A1231" s="1">
        <v>42692</v>
      </c>
      <c r="B1231">
        <v>39.584307000000003</v>
      </c>
      <c r="C1231" s="3">
        <f t="shared" si="19"/>
        <v>1.3710794325790143E-2</v>
      </c>
    </row>
    <row r="1232" spans="1:3" x14ac:dyDescent="0.35">
      <c r="A1232" s="1">
        <v>42695</v>
      </c>
      <c r="B1232">
        <v>39.504818999999998</v>
      </c>
      <c r="C1232" s="3">
        <f t="shared" si="19"/>
        <v>2.0100873731734303E-3</v>
      </c>
    </row>
    <row r="1233" spans="1:3" x14ac:dyDescent="0.35">
      <c r="A1233" s="1">
        <v>42696</v>
      </c>
      <c r="B1233">
        <v>37.855473000000003</v>
      </c>
      <c r="C1233" s="3">
        <f t="shared" si="19"/>
        <v>4.2647097941584278E-2</v>
      </c>
    </row>
    <row r="1234" spans="1:3" x14ac:dyDescent="0.35">
      <c r="A1234" s="1">
        <v>42697</v>
      </c>
      <c r="B1234">
        <v>38.729826000000003</v>
      </c>
      <c r="C1234" s="3">
        <f t="shared" si="19"/>
        <v>-2.2834434351108879E-2</v>
      </c>
    </row>
    <row r="1235" spans="1:3" x14ac:dyDescent="0.35">
      <c r="A1235" s="1">
        <v>42699</v>
      </c>
      <c r="B1235">
        <v>38.908670999999998</v>
      </c>
      <c r="C1235" s="3">
        <f t="shared" si="19"/>
        <v>-4.6071297939107581E-3</v>
      </c>
    </row>
    <row r="1236" spans="1:3" x14ac:dyDescent="0.35">
      <c r="A1236" s="1">
        <v>42702</v>
      </c>
      <c r="B1236">
        <v>38.491368999999999</v>
      </c>
      <c r="C1236" s="3">
        <f t="shared" si="19"/>
        <v>1.0783096326060004E-2</v>
      </c>
    </row>
    <row r="1237" spans="1:3" x14ac:dyDescent="0.35">
      <c r="A1237" s="1">
        <v>42703</v>
      </c>
      <c r="B1237">
        <v>38.481431000000001</v>
      </c>
      <c r="C1237" s="3">
        <f t="shared" si="19"/>
        <v>2.582210873249835E-4</v>
      </c>
    </row>
    <row r="1238" spans="1:3" x14ac:dyDescent="0.35">
      <c r="A1238" s="1">
        <v>42704</v>
      </c>
      <c r="B1238">
        <v>37.825667000000003</v>
      </c>
      <c r="C1238" s="3">
        <f t="shared" si="19"/>
        <v>1.7187919896733295E-2</v>
      </c>
    </row>
    <row r="1239" spans="1:3" x14ac:dyDescent="0.35">
      <c r="A1239" s="1">
        <v>42705</v>
      </c>
      <c r="B1239">
        <v>37.358682000000002</v>
      </c>
      <c r="C1239" s="3">
        <f t="shared" si="19"/>
        <v>1.2422558993243626E-2</v>
      </c>
    </row>
    <row r="1240" spans="1:3" x14ac:dyDescent="0.35">
      <c r="A1240" s="1">
        <v>42706</v>
      </c>
      <c r="B1240">
        <v>37.656759999999998</v>
      </c>
      <c r="C1240" s="3">
        <f t="shared" si="19"/>
        <v>-7.9471522360257119E-3</v>
      </c>
    </row>
    <row r="1241" spans="1:3" x14ac:dyDescent="0.35">
      <c r="A1241" s="1">
        <v>42709</v>
      </c>
      <c r="B1241">
        <v>38.183357000000001</v>
      </c>
      <c r="C1241" s="3">
        <f t="shared" si="19"/>
        <v>-1.3887253446096537E-2</v>
      </c>
    </row>
    <row r="1242" spans="1:3" x14ac:dyDescent="0.35">
      <c r="A1242" s="1">
        <v>42710</v>
      </c>
      <c r="B1242">
        <v>38.173419000000003</v>
      </c>
      <c r="C1242" s="3">
        <f t="shared" si="19"/>
        <v>2.6030433909696171E-4</v>
      </c>
    </row>
    <row r="1243" spans="1:3" x14ac:dyDescent="0.35">
      <c r="A1243" s="1">
        <v>42711</v>
      </c>
      <c r="B1243">
        <v>38.233035000000001</v>
      </c>
      <c r="C1243" s="3">
        <f t="shared" si="19"/>
        <v>-1.5604967637377065E-3</v>
      </c>
    </row>
    <row r="1244" spans="1:3" x14ac:dyDescent="0.35">
      <c r="A1244" s="1">
        <v>42712</v>
      </c>
      <c r="B1244">
        <v>38.431752000000003</v>
      </c>
      <c r="C1244" s="3">
        <f t="shared" si="19"/>
        <v>-5.1840604483648356E-3</v>
      </c>
    </row>
    <row r="1245" spans="1:3" x14ac:dyDescent="0.35">
      <c r="A1245" s="1">
        <v>42713</v>
      </c>
      <c r="B1245">
        <v>38.948416000000002</v>
      </c>
      <c r="C1245" s="3">
        <f t="shared" si="19"/>
        <v>-1.3354111046464112E-2</v>
      </c>
    </row>
    <row r="1246" spans="1:3" x14ac:dyDescent="0.35">
      <c r="A1246" s="1">
        <v>42716</v>
      </c>
      <c r="B1246">
        <v>38.948416000000002</v>
      </c>
      <c r="C1246" s="3">
        <f t="shared" si="19"/>
        <v>0</v>
      </c>
    </row>
    <row r="1247" spans="1:3" x14ac:dyDescent="0.35">
      <c r="A1247" s="1">
        <v>42717</v>
      </c>
      <c r="B1247">
        <v>39.186872999999999</v>
      </c>
      <c r="C1247" s="3">
        <f t="shared" si="19"/>
        <v>-6.1037142977915515E-3</v>
      </c>
    </row>
    <row r="1248" spans="1:3" x14ac:dyDescent="0.35">
      <c r="A1248" s="1">
        <v>42718</v>
      </c>
      <c r="B1248">
        <v>38.570853</v>
      </c>
      <c r="C1248" s="3">
        <f t="shared" si="19"/>
        <v>1.5844930655636524E-2</v>
      </c>
    </row>
    <row r="1249" spans="1:9" x14ac:dyDescent="0.35">
      <c r="A1249" s="1">
        <v>42719</v>
      </c>
      <c r="B1249">
        <v>38.680148000000003</v>
      </c>
      <c r="C1249" s="3">
        <f t="shared" si="19"/>
        <v>-2.829609235076358E-3</v>
      </c>
    </row>
    <row r="1250" spans="1:9" x14ac:dyDescent="0.35">
      <c r="A1250" s="1">
        <v>42720</v>
      </c>
      <c r="B1250">
        <v>37.855473000000003</v>
      </c>
      <c r="C1250" s="3">
        <f t="shared" si="19"/>
        <v>2.1550930320481054E-2</v>
      </c>
    </row>
    <row r="1251" spans="1:9" x14ac:dyDescent="0.35">
      <c r="A1251" s="1">
        <v>42723</v>
      </c>
      <c r="B1251">
        <v>38.093933999999997</v>
      </c>
      <c r="C1251" s="3">
        <f t="shared" si="19"/>
        <v>-6.2794903344620678E-3</v>
      </c>
    </row>
    <row r="1252" spans="1:9" x14ac:dyDescent="0.35">
      <c r="A1252" s="1">
        <v>42724</v>
      </c>
      <c r="B1252">
        <v>37.944896</v>
      </c>
      <c r="C1252" s="3">
        <f t="shared" si="19"/>
        <v>3.9200548155045034E-3</v>
      </c>
    </row>
    <row r="1253" spans="1:9" x14ac:dyDescent="0.35">
      <c r="A1253" s="1">
        <v>42725</v>
      </c>
      <c r="B1253">
        <v>37.994577999999997</v>
      </c>
      <c r="C1253" s="3">
        <f t="shared" si="19"/>
        <v>-1.308463292444717E-3</v>
      </c>
    </row>
    <row r="1254" spans="1:9" x14ac:dyDescent="0.35">
      <c r="A1254" s="1">
        <v>42726</v>
      </c>
      <c r="B1254">
        <v>38.044255999999997</v>
      </c>
      <c r="C1254" s="3">
        <f t="shared" si="19"/>
        <v>-1.3066483125729889E-3</v>
      </c>
    </row>
    <row r="1255" spans="1:9" x14ac:dyDescent="0.35">
      <c r="A1255" s="1">
        <v>42727</v>
      </c>
      <c r="B1255">
        <v>38.173419000000003</v>
      </c>
      <c r="C1255" s="3">
        <f t="shared" si="19"/>
        <v>-3.3893220607077446E-3</v>
      </c>
    </row>
    <row r="1256" spans="1:9" x14ac:dyDescent="0.35">
      <c r="A1256" s="1">
        <v>42731</v>
      </c>
      <c r="B1256">
        <v>38.352263999999998</v>
      </c>
      <c r="C1256" s="3">
        <f t="shared" si="19"/>
        <v>-4.6741255640623258E-3</v>
      </c>
    </row>
    <row r="1257" spans="1:9" x14ac:dyDescent="0.35">
      <c r="A1257" s="1">
        <v>42732</v>
      </c>
      <c r="B1257">
        <v>37.974705999999998</v>
      </c>
      <c r="C1257" s="3">
        <f t="shared" si="19"/>
        <v>9.8932547564585249E-3</v>
      </c>
    </row>
    <row r="1258" spans="1:9" x14ac:dyDescent="0.35">
      <c r="A1258" s="1">
        <v>42733</v>
      </c>
      <c r="B1258">
        <v>38.064127999999997</v>
      </c>
      <c r="C1258" s="3">
        <f t="shared" si="19"/>
        <v>-2.3520097960250119E-3</v>
      </c>
    </row>
    <row r="1259" spans="1:9" x14ac:dyDescent="0.35">
      <c r="A1259" s="1">
        <v>42734</v>
      </c>
      <c r="B1259">
        <v>38.163485000000001</v>
      </c>
      <c r="C1259" s="3">
        <f t="shared" si="19"/>
        <v>-2.6068520935194073E-3</v>
      </c>
      <c r="D1259" s="18" t="s">
        <v>35</v>
      </c>
      <c r="E1259" s="18" t="s">
        <v>32</v>
      </c>
      <c r="F1259" s="18" t="s">
        <v>27</v>
      </c>
      <c r="G1259" s="18" t="s">
        <v>35</v>
      </c>
      <c r="H1259" s="18" t="s">
        <v>32</v>
      </c>
      <c r="I1259" s="18" t="s">
        <v>27</v>
      </c>
    </row>
    <row r="1260" spans="1:9" x14ac:dyDescent="0.35">
      <c r="A1260" s="1">
        <v>42735</v>
      </c>
      <c r="D1260" s="3">
        <f t="array" aca="1" ref="D1260:D1360" ca="1">_xll.VoseTimeGBMAJFit(C3:C1259,FALSE,TRUE,)</f>
        <v>-1.1873461257940573E-2</v>
      </c>
      <c r="E1260" s="3">
        <f t="array" aca="1" ref="E1260:E1360" ca="1">_xll.VoseTimeEGARCHFit(C3:C1259,FALSE,TRUE,)</f>
        <v>-2.1521504345536839E-2</v>
      </c>
      <c r="F1260" s="3">
        <f t="array" aca="1" ref="F1260:F1360" ca="1">_xll.VoseTimeAPARCHFit(C3:C1259,FALSE,TRUE,)</f>
        <v>1.7664382198043903E-2</v>
      </c>
      <c r="G1260" s="19">
        <f ca="1">_xll.VoseOutput(,,"GBMAJ",1)+EXP(D1260)*$B1259</f>
        <v>37.713031850421388</v>
      </c>
      <c r="H1260" s="19">
        <f ca="1">_xll.VoseOutput(,,"EGARCH",1)+EXP(E1260)*$B1259</f>
        <v>37.350924516628446</v>
      </c>
      <c r="I1260" s="19">
        <f ca="1">_xll.VoseOutput(,,"APARCH",1)+EXP(F1260)*$B1259</f>
        <v>38.843608682537791</v>
      </c>
    </row>
    <row r="1261" spans="1:9" x14ac:dyDescent="0.35">
      <c r="A1261" s="1">
        <v>42736</v>
      </c>
      <c r="D1261" s="3">
        <f ca="1"/>
        <v>2.933981513943593E-3</v>
      </c>
      <c r="E1261" s="3">
        <f ca="1"/>
        <v>-6.1108935192313828E-3</v>
      </c>
      <c r="F1261" s="3">
        <f ca="1"/>
        <v>-1.1312169832154689E-3</v>
      </c>
      <c r="G1261" s="19">
        <f ca="1">_xll.VoseOutput(,,"GBMAJ",1)+EXP(D1261)*$G1260</f>
        <v>37.823843669127804</v>
      </c>
      <c r="H1261" s="19">
        <f ca="1">_xll.VoseOutput(,,"EGARCH",1)+EXP(E1261)*$G1260</f>
        <v>37.483274255581151</v>
      </c>
      <c r="I1261" s="19">
        <f ca="1">_xll.VoseOutput(,,"APARCH",1)+EXP(F1261)*$G1260</f>
        <v>37.670394348983287</v>
      </c>
    </row>
    <row r="1262" spans="1:9" x14ac:dyDescent="0.35">
      <c r="A1262" s="1">
        <v>42737</v>
      </c>
      <c r="D1262" s="3">
        <f ca="1"/>
        <v>-1.6695507885315299E-2</v>
      </c>
      <c r="E1262" s="3">
        <f ca="1"/>
        <v>-4.909079717200374E-3</v>
      </c>
      <c r="F1262" s="3">
        <f ca="1"/>
        <v>-5.5253975391567432E-3</v>
      </c>
      <c r="G1262" s="19">
        <f ca="1">_xll.VoseOutput(,,"GBMAJ",1)+EXP(D1262)*$G1261</f>
        <v>37.197597682879803</v>
      </c>
      <c r="H1262" s="19">
        <f ca="1">_xll.VoseOutput(,,"EGARCH",1)+EXP(E1262)*$G1261</f>
        <v>37.638618420081173</v>
      </c>
      <c r="I1262" s="19">
        <f ca="1">_xll.VoseOutput(,,"APARCH",1)+EXP(F1262)*$G1261</f>
        <v>37.615428215757234</v>
      </c>
    </row>
    <row r="1263" spans="1:9" x14ac:dyDescent="0.35">
      <c r="A1263" s="1">
        <v>42738</v>
      </c>
      <c r="D1263" s="3">
        <f ca="1"/>
        <v>2.2733208272983363E-4</v>
      </c>
      <c r="E1263" s="3">
        <f ca="1"/>
        <v>6.2372530839507568E-3</v>
      </c>
      <c r="F1263" s="3">
        <f ca="1"/>
        <v>-1.0152225675182586E-2</v>
      </c>
      <c r="G1263" s="19">
        <f ca="1">_xll.VoseOutput(,,"GBMAJ",1)+EXP(D1263)*$G1262</f>
        <v>37.206054851490052</v>
      </c>
      <c r="H1263" s="19">
        <f ca="1">_xll.VoseOutput(,,"EGARCH",1)+EXP(E1263)*$G1262</f>
        <v>37.430333575558876</v>
      </c>
      <c r="I1263" s="19">
        <f ca="1">_xll.VoseOutput(,,"APARCH",1)+EXP(F1263)*$G1262</f>
        <v>36.82186974116884</v>
      </c>
    </row>
    <row r="1264" spans="1:9" x14ac:dyDescent="0.35">
      <c r="A1264" s="1">
        <v>42739</v>
      </c>
      <c r="D1264" s="3">
        <f ca="1"/>
        <v>-5.2061214927456162E-4</v>
      </c>
      <c r="E1264" s="3">
        <f ca="1"/>
        <v>6.6730151907168E-3</v>
      </c>
      <c r="F1264" s="3">
        <f ca="1"/>
        <v>1.2087466481901284E-3</v>
      </c>
      <c r="G1264" s="19">
        <f ca="1">_xll.VoseOutput(,,"GBMAJ",1)+EXP(D1264)*$G1263</f>
        <v>37.186689968541842</v>
      </c>
      <c r="H1264" s="19">
        <f ca="1">_xll.VoseOutput(,,"EGARCH",1)+EXP(E1264)*$G1263</f>
        <v>37.45516164302763</v>
      </c>
      <c r="I1264" s="19">
        <f ca="1">_xll.VoseOutput(,,"APARCH",1)+EXP(F1264)*$G1263</f>
        <v>37.251054736835471</v>
      </c>
    </row>
    <row r="1265" spans="1:9" x14ac:dyDescent="0.35">
      <c r="A1265" s="1">
        <v>42740</v>
      </c>
      <c r="D1265" s="3">
        <f ca="1"/>
        <v>1.7238842098394533E-3</v>
      </c>
      <c r="E1265" s="3">
        <f ca="1"/>
        <v>-1.9455961297165949E-2</v>
      </c>
      <c r="F1265" s="3">
        <f ca="1"/>
        <v>-9.9598802838023331E-3</v>
      </c>
      <c r="G1265" s="19">
        <f ca="1">_xll.VoseOutput(,,"GBMAJ",1)+EXP(D1265)*$G1264</f>
        <v>37.250850803230406</v>
      </c>
      <c r="H1265" s="19">
        <f ca="1">_xll.VoseOutput(,,"EGARCH",1)+EXP(E1265)*$G1264</f>
        <v>36.470179965025793</v>
      </c>
      <c r="I1265" s="19">
        <f ca="1">_xll.VoseOutput(,,"APARCH",1)+EXP(F1265)*$G1264</f>
        <v>36.818153325268341</v>
      </c>
    </row>
    <row r="1266" spans="1:9" x14ac:dyDescent="0.35">
      <c r="A1266" s="1">
        <v>42741</v>
      </c>
      <c r="D1266" s="3">
        <f ca="1"/>
        <v>4.0808898811317898E-4</v>
      </c>
      <c r="E1266" s="3">
        <f ca="1"/>
        <v>1.0226316750578569E-2</v>
      </c>
      <c r="F1266" s="3">
        <f ca="1"/>
        <v>1.6922505325362009E-2</v>
      </c>
      <c r="G1266" s="19">
        <f ca="1">_xll.VoseOutput(,,"GBMAJ",1)+EXP(D1266)*$G1265</f>
        <v>37.266055567478467</v>
      </c>
      <c r="H1266" s="19">
        <f ca="1">_xll.VoseOutput(,,"EGARCH",1)+EXP(E1266)*$G1265</f>
        <v>37.633744260829722</v>
      </c>
      <c r="I1266" s="19">
        <f ca="1">_xll.VoseOutput(,,"APARCH",1)+EXP(F1266)*$G1265</f>
        <v>37.886592524214961</v>
      </c>
    </row>
    <row r="1267" spans="1:9" x14ac:dyDescent="0.35">
      <c r="A1267" s="1">
        <v>42742</v>
      </c>
      <c r="D1267" s="3">
        <f ca="1"/>
        <v>-2.3044366539177775E-3</v>
      </c>
      <c r="E1267" s="3">
        <f ca="1"/>
        <v>2.0230187760755108E-3</v>
      </c>
      <c r="F1267" s="3">
        <f ca="1"/>
        <v>1.6433196426082618E-2</v>
      </c>
      <c r="G1267" s="19">
        <f ca="1">_xll.VoseOutput(,,"GBMAJ",1)+EXP(D1267)*$G1266</f>
        <v>37.180277176476004</v>
      </c>
      <c r="H1267" s="19">
        <f ca="1">_xll.VoseOutput(,,"EGARCH",1)+EXP(E1267)*$G1266</f>
        <v>37.341521806673384</v>
      </c>
      <c r="I1267" s="19">
        <f ca="1">_xll.VoseOutput(,,"APARCH",1)+EXP(F1267)*$G1266</f>
        <v>37.883515503495126</v>
      </c>
    </row>
    <row r="1268" spans="1:9" x14ac:dyDescent="0.35">
      <c r="A1268" s="1">
        <v>42743</v>
      </c>
      <c r="D1268" s="3">
        <f ca="1"/>
        <v>3.7397708211973177E-2</v>
      </c>
      <c r="E1268" s="3">
        <f ca="1"/>
        <v>-4.9976877801177193E-3</v>
      </c>
      <c r="F1268" s="3">
        <f ca="1"/>
        <v>-4.3268154985730192E-3</v>
      </c>
      <c r="G1268" s="19">
        <f ca="1">_xll.VoseOutput(,,"GBMAJ",1)+EXP(D1268)*$G1267</f>
        <v>38.597061455076947</v>
      </c>
      <c r="H1268" s="19">
        <f ca="1">_xll.VoseOutput(,,"EGARCH",1)+EXP(E1268)*$G1267</f>
        <v>36.994925310739447</v>
      </c>
      <c r="I1268" s="19">
        <f ca="1">_xll.VoseOutput(,,"APARCH",1)+EXP(F1268)*$G1267</f>
        <v>37.019752507696204</v>
      </c>
    </row>
    <row r="1269" spans="1:9" x14ac:dyDescent="0.35">
      <c r="A1269" s="1">
        <v>42744</v>
      </c>
      <c r="D1269" s="3">
        <f ca="1"/>
        <v>4.1895719217468451E-3</v>
      </c>
      <c r="E1269" s="3">
        <f ca="1"/>
        <v>1.2835944770357124E-2</v>
      </c>
      <c r="F1269" s="3">
        <f ca="1"/>
        <v>1.8903728750946968E-3</v>
      </c>
      <c r="G1269" s="19">
        <f ca="1">_xll.VoseOutput(,,"GBMAJ",1)+EXP(D1269)*$G1268</f>
        <v>38.759105831271604</v>
      </c>
      <c r="H1269" s="19">
        <f ca="1">_xll.VoseOutput(,,"EGARCH",1)+EXP(E1269)*$G1268</f>
        <v>39.09568450705347</v>
      </c>
      <c r="I1269" s="19">
        <f ca="1">_xll.VoseOutput(,,"APARCH",1)+EXP(F1269)*$G1268</f>
        <v>38.670093300071052</v>
      </c>
    </row>
    <row r="1270" spans="1:9" x14ac:dyDescent="0.35">
      <c r="A1270" s="1">
        <v>42745</v>
      </c>
      <c r="D1270" s="3">
        <f ca="1"/>
        <v>-1.4419033012405918E-2</v>
      </c>
      <c r="E1270" s="3">
        <f ca="1"/>
        <v>6.2272019482751259E-3</v>
      </c>
      <c r="F1270" s="3">
        <f ca="1"/>
        <v>-2.0787918569411578E-3</v>
      </c>
      <c r="G1270" s="19">
        <f ca="1">_xll.VoseOutput(,,"GBMAJ",1)+EXP(D1270)*$G1269</f>
        <v>38.204246882798394</v>
      </c>
      <c r="H1270" s="19">
        <f ca="1">_xll.VoseOutput(,,"EGARCH",1)+EXP(E1270)*$G1269</f>
        <v>39.001219674123192</v>
      </c>
      <c r="I1270" s="19">
        <f ca="1">_xll.VoseOutput(,,"APARCH",1)+EXP(F1270)*$G1269</f>
        <v>38.678617406013792</v>
      </c>
    </row>
    <row r="1271" spans="1:9" x14ac:dyDescent="0.35">
      <c r="A1271" s="1">
        <v>42746</v>
      </c>
      <c r="D1271" s="3">
        <f ca="1"/>
        <v>1.3391534615007123E-2</v>
      </c>
      <c r="E1271" s="3">
        <f ca="1"/>
        <v>8.3883296424128399E-3</v>
      </c>
      <c r="F1271" s="3">
        <f ca="1"/>
        <v>1.1847902373663798E-2</v>
      </c>
      <c r="G1271" s="19">
        <f ca="1">_xll.VoseOutput(,,"GBMAJ",1)+EXP(D1271)*$G1270</f>
        <v>38.719301365159907</v>
      </c>
      <c r="H1271" s="19">
        <f ca="1">_xll.VoseOutput(,,"EGARCH",1)+EXP(E1271)*$G1270</f>
        <v>38.526064568777393</v>
      </c>
      <c r="I1271" s="19">
        <f ca="1">_xll.VoseOutput(,,"APARCH",1)+EXP(F1271)*$G1270</f>
        <v>38.659579109668762</v>
      </c>
    </row>
    <row r="1272" spans="1:9" x14ac:dyDescent="0.35">
      <c r="A1272" s="1">
        <v>42747</v>
      </c>
      <c r="D1272" s="3">
        <f ca="1"/>
        <v>-1.1385834909295109E-2</v>
      </c>
      <c r="E1272" s="3">
        <f ca="1"/>
        <v>-1.3026772625217859E-2</v>
      </c>
      <c r="F1272" s="3">
        <f ca="1"/>
        <v>3.8634636213441781E-3</v>
      </c>
      <c r="G1272" s="19">
        <f ca="1">_xll.VoseOutput(,,"GBMAJ",1)+EXP(D1272)*$G1271</f>
        <v>38.280950025549949</v>
      </c>
      <c r="H1272" s="19">
        <f ca="1">_xll.VoseOutput(,,"EGARCH",1)+EXP(E1272)*$G1271</f>
        <v>38.218184881781347</v>
      </c>
      <c r="I1272" s="19">
        <f ca="1">_xll.VoseOutput(,,"APARCH",1)+EXP(F1272)*$G1271</f>
        <v>38.869181318872407</v>
      </c>
    </row>
    <row r="1273" spans="1:9" x14ac:dyDescent="0.35">
      <c r="A1273" s="1">
        <v>42748</v>
      </c>
      <c r="D1273" s="3">
        <f ca="1"/>
        <v>4.5971775367316765E-3</v>
      </c>
      <c r="E1273" s="3">
        <f ca="1"/>
        <v>-1.3962324537506409E-2</v>
      </c>
      <c r="F1273" s="3">
        <f ca="1"/>
        <v>9.7110245995572103E-4</v>
      </c>
      <c r="G1273" s="19">
        <f ca="1">_xll.VoseOutput(,,"GBMAJ",1)+EXP(D1273)*$G1272</f>
        <v>38.457339485271397</v>
      </c>
      <c r="H1273" s="19">
        <f ca="1">_xll.VoseOutput(,,"EGARCH",1)+EXP(E1273)*$G1272</f>
        <v>37.750173040680941</v>
      </c>
      <c r="I1273" s="19">
        <f ca="1">_xll.VoseOutput(,,"APARCH",1)+EXP(F1273)*$G1272</f>
        <v>38.318142806366815</v>
      </c>
    </row>
    <row r="1274" spans="1:9" x14ac:dyDescent="0.35">
      <c r="A1274" s="1">
        <v>42749</v>
      </c>
      <c r="D1274" s="3">
        <f ca="1"/>
        <v>5.17044956987697E-3</v>
      </c>
      <c r="E1274" s="3">
        <f ca="1"/>
        <v>3.9705164743442959E-3</v>
      </c>
      <c r="F1274" s="3">
        <f ca="1"/>
        <v>1.8244930028939906E-2</v>
      </c>
      <c r="G1274" s="19">
        <f ca="1">_xll.VoseOutput(,,"GBMAJ",1)+EXP(D1274)*$G1273</f>
        <v>38.656696157355604</v>
      </c>
      <c r="H1274" s="19">
        <f ca="1">_xll.VoseOutput(,,"EGARCH",1)+EXP(E1274)*$G1273</f>
        <v>38.610338526862265</v>
      </c>
      <c r="I1274" s="19">
        <f ca="1">_xll.VoseOutput(,,"APARCH",1)+EXP(F1274)*$G1273</f>
        <v>39.165430849782872</v>
      </c>
    </row>
    <row r="1275" spans="1:9" x14ac:dyDescent="0.35">
      <c r="A1275" s="1">
        <v>42750</v>
      </c>
      <c r="D1275" s="3">
        <f ca="1"/>
        <v>2.3190227786641905E-2</v>
      </c>
      <c r="E1275" s="3">
        <f ca="1"/>
        <v>-2.5234725710638309E-3</v>
      </c>
      <c r="F1275" s="3">
        <f ca="1"/>
        <v>1.8867339923443929E-2</v>
      </c>
      <c r="G1275" s="19">
        <f ca="1">_xll.VoseOutput(,,"GBMAJ",1)+EXP(D1275)*$G1274</f>
        <v>39.563629093067952</v>
      </c>
      <c r="H1275" s="19">
        <f ca="1">_xll.VoseOutput(,,"EGARCH",1)+EXP(E1275)*$G1274</f>
        <v>38.559270022703913</v>
      </c>
      <c r="I1275" s="19">
        <f ca="1">_xll.VoseOutput(,,"APARCH",1)+EXP(F1275)*$G1274</f>
        <v>39.392969098811712</v>
      </c>
    </row>
    <row r="1276" spans="1:9" x14ac:dyDescent="0.35">
      <c r="A1276" s="1">
        <v>42751</v>
      </c>
      <c r="D1276" s="3">
        <f ca="1"/>
        <v>-8.2102586888263968E-3</v>
      </c>
      <c r="E1276" s="3">
        <f ca="1"/>
        <v>-6.2615203670645216E-4</v>
      </c>
      <c r="F1276" s="3">
        <f ca="1"/>
        <v>-5.1286189461243999E-5</v>
      </c>
      <c r="G1276" s="19">
        <f ca="1">_xll.VoseOutput(,,"GBMAJ",1)+EXP(D1276)*$G1275</f>
        <v>39.240131281108191</v>
      </c>
      <c r="H1276" s="19">
        <f ca="1">_xll.VoseOutput(,,"EGARCH",1)+EXP(E1276)*$G1275</f>
        <v>39.5388640002976</v>
      </c>
      <c r="I1276" s="19">
        <f ca="1">_xll.VoseOutput(,,"APARCH",1)+EXP(F1276)*$G1275</f>
        <v>39.561600077321195</v>
      </c>
    </row>
    <row r="1277" spans="1:9" x14ac:dyDescent="0.35">
      <c r="A1277" s="1">
        <v>42752</v>
      </c>
      <c r="D1277" s="3">
        <f ca="1"/>
        <v>6.154445378431829E-3</v>
      </c>
      <c r="E1277" s="3">
        <f ca="1"/>
        <v>-1.0063307464195162E-2</v>
      </c>
      <c r="F1277" s="3">
        <f ca="1"/>
        <v>-1.5102598747232061E-2</v>
      </c>
      <c r="G1277" s="19">
        <f ca="1">_xll.VoseOutput(,,"GBMAJ",1)+EXP(D1277)*$G1276</f>
        <v>39.48237720574334</v>
      </c>
      <c r="H1277" s="19">
        <f ca="1">_xll.VoseOutput(,,"EGARCH",1)+EXP(E1277)*$G1276</f>
        <v>38.84722605393592</v>
      </c>
      <c r="I1277" s="19">
        <f ca="1">_xll.VoseOutput(,,"APARCH",1)+EXP(F1277)*$G1276</f>
        <v>38.651955990906643</v>
      </c>
    </row>
    <row r="1278" spans="1:9" x14ac:dyDescent="0.35">
      <c r="A1278" s="1">
        <v>42753</v>
      </c>
      <c r="D1278" s="3">
        <f ca="1"/>
        <v>-1.1790670959802692E-2</v>
      </c>
      <c r="E1278" s="3">
        <f ca="1"/>
        <v>-7.0204558896382668E-3</v>
      </c>
      <c r="F1278" s="3">
        <f ca="1"/>
        <v>2.9715071532889333E-4</v>
      </c>
      <c r="G1278" s="19">
        <f ca="1">_xll.VoseOutput(,,"GBMAJ",1)+EXP(D1278)*$G1277</f>
        <v>39.019587151433861</v>
      </c>
      <c r="H1278" s="19">
        <f ca="1">_xll.VoseOutput(,,"EGARCH",1)+EXP(E1278)*$G1277</f>
        <v>39.20616362525405</v>
      </c>
      <c r="I1278" s="19">
        <f ca="1">_xll.VoseOutput(,,"APARCH",1)+EXP(F1278)*$G1277</f>
        <v>39.494111165663867</v>
      </c>
    </row>
    <row r="1279" spans="1:9" x14ac:dyDescent="0.35">
      <c r="A1279" s="1">
        <v>42754</v>
      </c>
      <c r="D1279" s="3">
        <f ca="1"/>
        <v>-4.3976438654709828E-3</v>
      </c>
      <c r="E1279" s="3">
        <f ca="1"/>
        <v>2.5261920657841146E-2</v>
      </c>
      <c r="F1279" s="3">
        <f ca="1"/>
        <v>-1.8944760553502468E-2</v>
      </c>
      <c r="G1279" s="19">
        <f ca="1">_xll.VoseOutput(,,"GBMAJ",1)+EXP(D1279)*$G1278</f>
        <v>38.848369656083243</v>
      </c>
      <c r="H1279" s="19">
        <f ca="1">_xll.VoseOutput(,,"EGARCH",1)+EXP(E1279)*$G1278</f>
        <v>40.017852832784058</v>
      </c>
      <c r="I1279" s="19">
        <f ca="1">_xll.VoseOutput(,,"APARCH",1)+EXP(F1279)*$G1278</f>
        <v>38.287328548644524</v>
      </c>
    </row>
    <row r="1280" spans="1:9" x14ac:dyDescent="0.35">
      <c r="A1280" s="1">
        <v>42755</v>
      </c>
      <c r="D1280" s="3">
        <f ca="1"/>
        <v>1.0055065594183104E-2</v>
      </c>
      <c r="E1280" s="3">
        <f ca="1"/>
        <v>-1.2025742382477087E-2</v>
      </c>
      <c r="F1280" s="3">
        <f ca="1"/>
        <v>7.1622046787207282E-3</v>
      </c>
      <c r="G1280" s="19">
        <f ca="1">_xll.VoseOutput(,,"GBMAJ",1)+EXP(D1280)*$G1279</f>
        <v>39.240963029527421</v>
      </c>
      <c r="H1280" s="19">
        <f ca="1">_xll.VoseOutput(,,"EGARCH",1)+EXP(E1280)*$G1279</f>
        <v>38.383987039986167</v>
      </c>
      <c r="I1280" s="19">
        <f ca="1">_xll.VoseOutput(,,"APARCH",1)+EXP(F1280)*$G1279</f>
        <v>39.12760841990611</v>
      </c>
    </row>
    <row r="1281" spans="1:9" x14ac:dyDescent="0.35">
      <c r="A1281" s="1">
        <v>42756</v>
      </c>
      <c r="D1281" s="3">
        <f ca="1"/>
        <v>-1.0801439066184949E-2</v>
      </c>
      <c r="E1281" s="3">
        <f ca="1"/>
        <v>7.0754005455900435E-3</v>
      </c>
      <c r="F1281" s="3">
        <f ca="1"/>
        <v>-8.4189460342487532E-3</v>
      </c>
      <c r="G1281" s="19">
        <f ca="1">_xll.VoseOutput(,,"GBMAJ",1)+EXP(D1281)*$G1280</f>
        <v>38.819385081545725</v>
      </c>
      <c r="H1281" s="19">
        <f ca="1">_xll.VoseOutput(,,"EGARCH",1)+EXP(E1281)*$G1280</f>
        <v>39.519593108080059</v>
      </c>
      <c r="I1281" s="19">
        <f ca="1">_xll.VoseOutput(,,"APARCH",1)+EXP(F1281)*$G1280</f>
        <v>38.91198225827015</v>
      </c>
    </row>
    <row r="1282" spans="1:9" x14ac:dyDescent="0.35">
      <c r="A1282" s="1">
        <v>42757</v>
      </c>
      <c r="D1282" s="3">
        <f ca="1"/>
        <v>5.5774688784845858E-3</v>
      </c>
      <c r="E1282" s="3">
        <f ca="1"/>
        <v>-2.2992973461823902E-2</v>
      </c>
      <c r="F1282" s="3">
        <f ca="1"/>
        <v>7.766523430437113E-3</v>
      </c>
      <c r="G1282" s="19">
        <f ca="1">_xll.VoseOutput(,,"GBMAJ",1)+EXP(D1282)*$G1281</f>
        <v>39.036503917648623</v>
      </c>
      <c r="H1282" s="19">
        <f ca="1">_xll.VoseOutput(,,"EGARCH",1)+EXP(E1282)*$G1281</f>
        <v>37.936995248151554</v>
      </c>
      <c r="I1282" s="19">
        <f ca="1">_xll.VoseOutput(,,"APARCH",1)+EXP(F1282)*$G1281</f>
        <v>39.122050553206513</v>
      </c>
    </row>
    <row r="1283" spans="1:9" x14ac:dyDescent="0.35">
      <c r="A1283" s="1">
        <v>42758</v>
      </c>
      <c r="D1283" s="3">
        <f ca="1"/>
        <v>-8.1487514347030436E-3</v>
      </c>
      <c r="E1283" s="3">
        <f ca="1"/>
        <v>9.8383016758041416E-4</v>
      </c>
      <c r="F1283" s="3">
        <f ca="1"/>
        <v>-1.844095159544222E-2</v>
      </c>
      <c r="G1283" s="19">
        <f ca="1">_xll.VoseOutput(,,"GBMAJ",1)+EXP(D1283)*$G1282</f>
        <v>38.719697690990166</v>
      </c>
      <c r="H1283" s="19">
        <f ca="1">_xll.VoseOutput(,,"EGARCH",1)+EXP(E1283)*$G1282</f>
        <v>39.074928106178298</v>
      </c>
      <c r="I1283" s="19">
        <f ca="1">_xll.VoseOutput(,,"APARCH",1)+EXP(F1283)*$G1282</f>
        <v>38.32323057145387</v>
      </c>
    </row>
    <row r="1284" spans="1:9" x14ac:dyDescent="0.35">
      <c r="A1284" s="1">
        <v>42759</v>
      </c>
      <c r="D1284" s="3">
        <f ca="1"/>
        <v>9.8184715349490248E-3</v>
      </c>
      <c r="E1284" s="3">
        <f ca="1"/>
        <v>7.9742309689871272E-3</v>
      </c>
      <c r="F1284" s="3">
        <f ca="1"/>
        <v>3.6243672038205224E-3</v>
      </c>
      <c r="G1284" s="19">
        <f ca="1">_xll.VoseOutput(,,"GBMAJ",1)+EXP(D1284)*$G1283</f>
        <v>39.101738399389994</v>
      </c>
      <c r="H1284" s="19">
        <f ca="1">_xll.VoseOutput(,,"EGARCH",1)+EXP(E1284)*$G1283</f>
        <v>39.02969184324548</v>
      </c>
      <c r="I1284" s="19">
        <f ca="1">_xll.VoseOutput(,,"APARCH",1)+EXP(F1284)*$G1283</f>
        <v>38.860286712664397</v>
      </c>
    </row>
    <row r="1285" spans="1:9" x14ac:dyDescent="0.35">
      <c r="A1285" s="1">
        <v>42760</v>
      </c>
      <c r="D1285" s="3">
        <f ca="1"/>
        <v>-1.2280717970102021E-2</v>
      </c>
      <c r="E1285" s="3">
        <f ca="1"/>
        <v>-7.3977951502568109E-3</v>
      </c>
      <c r="F1285" s="3">
        <f ca="1"/>
        <v>6.5303756654600236E-3</v>
      </c>
      <c r="G1285" s="19">
        <f ca="1">_xll.VoseOutput(,,"GBMAJ",1)+EXP(D1285)*$G1284</f>
        <v>38.624477529239506</v>
      </c>
      <c r="H1285" s="19">
        <f ca="1">_xll.VoseOutput(,,"EGARCH",1)+EXP(E1285)*$G1284</f>
        <v>38.813539082810387</v>
      </c>
      <c r="I1285" s="19">
        <f ca="1">_xll.VoseOutput(,,"APARCH",1)+EXP(F1285)*$G1284</f>
        <v>39.357923020786608</v>
      </c>
    </row>
    <row r="1286" spans="1:9" x14ac:dyDescent="0.35">
      <c r="A1286" s="1">
        <v>42761</v>
      </c>
      <c r="D1286" s="3">
        <f ca="1"/>
        <v>-6.6069608993335966E-3</v>
      </c>
      <c r="E1286" s="3">
        <f ca="1"/>
        <v>1.0223100988539702E-3</v>
      </c>
      <c r="F1286" s="3">
        <f ca="1"/>
        <v>-2.8821610912038377E-3</v>
      </c>
      <c r="G1286" s="19">
        <f ca="1">_xll.VoseOutput(,,"GBMAJ",1)+EXP(D1286)*$G1285</f>
        <v>38.37012827945636</v>
      </c>
      <c r="H1286" s="19">
        <f ca="1">_xll.VoseOutput(,,"EGARCH",1)+EXP(E1286)*$G1285</f>
        <v>38.663983913127474</v>
      </c>
      <c r="I1286" s="19">
        <f ca="1">_xll.VoseOutput(,,"APARCH",1)+EXP(F1286)*$G1285</f>
        <v>38.513315832845052</v>
      </c>
    </row>
    <row r="1287" spans="1:9" x14ac:dyDescent="0.35">
      <c r="A1287" s="1">
        <v>42762</v>
      </c>
      <c r="D1287" s="3">
        <f ca="1"/>
        <v>1.0012110279291421E-2</v>
      </c>
      <c r="E1287" s="3">
        <f ca="1"/>
        <v>-9.0594898470151165E-3</v>
      </c>
      <c r="F1287" s="3">
        <f ca="1"/>
        <v>-5.6120137492451727E-3</v>
      </c>
      <c r="G1287" s="19">
        <f ca="1">_xll.VoseOutput(,,"GBMAJ",1)+EXP(D1287)*$G1286</f>
        <v>38.756223825558706</v>
      </c>
      <c r="H1287" s="19">
        <f ca="1">_xll.VoseOutput(,,"EGARCH",1)+EXP(E1287)*$G1286</f>
        <v>38.02408434938998</v>
      </c>
      <c r="I1287" s="19">
        <f ca="1">_xll.VoseOutput(,,"APARCH",1)+EXP(F1287)*$G1286</f>
        <v>38.155397691071578</v>
      </c>
    </row>
    <row r="1288" spans="1:9" x14ac:dyDescent="0.35">
      <c r="A1288" s="1">
        <v>42763</v>
      </c>
      <c r="D1288" s="3">
        <f ca="1"/>
        <v>-1.3565113571325258E-2</v>
      </c>
      <c r="E1288" s="3">
        <f ca="1"/>
        <v>-7.7357965930517367E-3</v>
      </c>
      <c r="F1288" s="3">
        <f ca="1"/>
        <v>-8.3767583198273397E-3</v>
      </c>
      <c r="G1288" s="19">
        <f ca="1">_xll.VoseOutput(,,"GBMAJ",1)+EXP(D1288)*$G1287</f>
        <v>38.234040989819626</v>
      </c>
      <c r="H1288" s="19">
        <f ca="1">_xll.VoseOutput(,,"EGARCH",1)+EXP(E1288)*$G1287</f>
        <v>38.45757021247865</v>
      </c>
      <c r="I1288" s="19">
        <f ca="1">_xll.VoseOutput(,,"APARCH",1)+EXP(F1288)*$G1287</f>
        <v>38.432928279979109</v>
      </c>
    </row>
    <row r="1289" spans="1:9" x14ac:dyDescent="0.35">
      <c r="A1289" s="1">
        <v>42764</v>
      </c>
      <c r="D1289" s="3">
        <f ca="1"/>
        <v>8.5643642516342426E-3</v>
      </c>
      <c r="E1289" s="3">
        <f ca="1"/>
        <v>2.546208577993014E-2</v>
      </c>
      <c r="F1289" s="3">
        <f ca="1"/>
        <v>6.48556315995839E-3</v>
      </c>
      <c r="G1289" s="19">
        <f ca="1">_xll.VoseOutput(,,"GBMAJ",1)+EXP(D1289)*$G1288</f>
        <v>38.56289745686643</v>
      </c>
      <c r="H1289" s="19">
        <f ca="1">_xll.VoseOutput(,,"EGARCH",1)+EXP(E1289)*$G1288</f>
        <v>39.220059190700169</v>
      </c>
      <c r="I1289" s="19">
        <f ca="1">_xll.VoseOutput(,,"APARCH",1)+EXP(F1289)*$G1288</f>
        <v>38.482816128949572</v>
      </c>
    </row>
    <row r="1290" spans="1:9" x14ac:dyDescent="0.35">
      <c r="A1290" s="1">
        <v>42765</v>
      </c>
      <c r="D1290" s="3">
        <f ca="1"/>
        <v>-2.0278091328347739E-2</v>
      </c>
      <c r="E1290" s="3">
        <f ca="1"/>
        <v>-1.953471567845223E-2</v>
      </c>
      <c r="F1290" s="3">
        <f ca="1"/>
        <v>-5.4712936014689583E-3</v>
      </c>
      <c r="G1290" s="19">
        <f ca="1">_xll.VoseOutput(,,"GBMAJ",1)+EXP(D1290)*$G1289</f>
        <v>37.788790729744733</v>
      </c>
      <c r="H1290" s="19">
        <f ca="1">_xll.VoseOutput(,,"EGARCH",1)+EXP(E1290)*$G1289</f>
        <v>37.816892440381828</v>
      </c>
      <c r="I1290" s="19">
        <f ca="1">_xll.VoseOutput(,,"APARCH",1)+EXP(F1290)*$G1289</f>
        <v>38.3524846627366</v>
      </c>
    </row>
    <row r="1291" spans="1:9" x14ac:dyDescent="0.35">
      <c r="A1291" s="1">
        <v>42766</v>
      </c>
      <c r="D1291" s="3">
        <f ca="1"/>
        <v>-3.1772605057959029E-3</v>
      </c>
      <c r="E1291" s="3">
        <f ca="1"/>
        <v>-4.2804068305428607E-5</v>
      </c>
      <c r="F1291" s="3">
        <f ca="1"/>
        <v>-7.9751636812963583E-3</v>
      </c>
      <c r="G1291" s="19">
        <f ca="1">_xll.VoseOutput(,,"GBMAJ",1)+EXP(D1291)*$G1290</f>
        <v>37.668916434173894</v>
      </c>
      <c r="H1291" s="19">
        <f ca="1">_xll.VoseOutput(,,"EGARCH",1)+EXP(E1291)*$G1290</f>
        <v>37.78717325038275</v>
      </c>
      <c r="I1291" s="19">
        <f ca="1">_xll.VoseOutput(,,"APARCH",1)+EXP(F1291)*$G1290</f>
        <v>37.488617494695298</v>
      </c>
    </row>
    <row r="1292" spans="1:9" x14ac:dyDescent="0.35">
      <c r="A1292" s="1">
        <v>42767</v>
      </c>
      <c r="D1292" s="3">
        <f ca="1"/>
        <v>2.6139972901691212E-3</v>
      </c>
      <c r="E1292" s="3">
        <f ca="1"/>
        <v>1.7839882498454411E-2</v>
      </c>
      <c r="F1292" s="3">
        <f ca="1"/>
        <v>-1.0245712669736904E-2</v>
      </c>
      <c r="G1292" s="19">
        <f ca="1">_xll.VoseOutput(,,"GBMAJ",1)+EXP(D1292)*$G1291</f>
        <v>37.767511687377151</v>
      </c>
      <c r="H1292" s="19">
        <f ca="1">_xll.VoseOutput(,,"EGARCH",1)+EXP(E1292)*$G1291</f>
        <v>38.346955563691701</v>
      </c>
      <c r="I1292" s="19">
        <f ca="1">_xll.VoseOutput(,,"APARCH",1)+EXP(F1292)*$G1291</f>
        <v>37.284941944912816</v>
      </c>
    </row>
    <row r="1293" spans="1:9" x14ac:dyDescent="0.35">
      <c r="A1293" s="1">
        <v>42768</v>
      </c>
      <c r="D1293" s="3">
        <f ca="1"/>
        <v>-1.9083864299100521E-2</v>
      </c>
      <c r="E1293" s="3">
        <f ca="1"/>
        <v>8.5639075163755612E-3</v>
      </c>
      <c r="F1293" s="3">
        <f ca="1"/>
        <v>7.6826382057074037E-3</v>
      </c>
      <c r="G1293" s="19">
        <f ca="1">_xll.VoseOutput(,,"GBMAJ",1)+EXP(D1293)*$G1292</f>
        <v>37.053595426802119</v>
      </c>
      <c r="H1293" s="19">
        <f ca="1">_xll.VoseOutput(,,"EGARCH",1)+EXP(E1293)*$G1292</f>
        <v>38.092338070903168</v>
      </c>
      <c r="I1293" s="19">
        <f ca="1">_xll.VoseOutput(,,"APARCH",1)+EXP(F1293)*$G1292</f>
        <v>38.058783249978291</v>
      </c>
    </row>
    <row r="1294" spans="1:9" x14ac:dyDescent="0.35">
      <c r="A1294" s="1">
        <v>42769</v>
      </c>
      <c r="D1294" s="3">
        <f ca="1"/>
        <v>3.0375569965474629E-3</v>
      </c>
      <c r="E1294" s="3">
        <f ca="1"/>
        <v>-8.9929480162446868E-3</v>
      </c>
      <c r="F1294" s="3">
        <f ca="1"/>
        <v>-5.1075564429167086E-3</v>
      </c>
      <c r="G1294" s="19">
        <f ca="1">_xll.VoseOutput(,,"GBMAJ",1)+EXP(D1294)*$G1293</f>
        <v>37.166318950229012</v>
      </c>
      <c r="H1294" s="19">
        <f ca="1">_xll.VoseOutput(,,"EGARCH",1)+EXP(E1294)*$G1293</f>
        <v>36.721868207780133</v>
      </c>
      <c r="I1294" s="19">
        <f ca="1">_xll.VoseOutput(,,"APARCH",1)+EXP(F1294)*$G1293</f>
        <v>36.864824585982845</v>
      </c>
    </row>
    <row r="1295" spans="1:9" x14ac:dyDescent="0.35">
      <c r="A1295" s="1">
        <v>42770</v>
      </c>
      <c r="D1295" s="3">
        <f ca="1"/>
        <v>1.4053716461102095E-3</v>
      </c>
      <c r="E1295" s="3">
        <f ca="1"/>
        <v>3.2499473157413523E-3</v>
      </c>
      <c r="F1295" s="3">
        <f ca="1"/>
        <v>1.3700868859793743E-2</v>
      </c>
      <c r="G1295" s="19">
        <f ca="1">_xll.VoseOutput(,,"GBMAJ",1)+EXP(D1295)*$G1294</f>
        <v>37.218588161302613</v>
      </c>
      <c r="H1295" s="19">
        <f ca="1">_xll.VoseOutput(,,"EGARCH",1)+EXP(E1295)*$G1294</f>
        <v>37.287304019799748</v>
      </c>
      <c r="I1295" s="19">
        <f ca="1">_xll.VoseOutput(,,"APARCH",1)+EXP(F1295)*$G1294</f>
        <v>37.679034113489969</v>
      </c>
    </row>
    <row r="1296" spans="1:9" x14ac:dyDescent="0.35">
      <c r="A1296" s="1">
        <v>42771</v>
      </c>
      <c r="D1296" s="3">
        <f ca="1"/>
        <v>2.0770906746833268E-3</v>
      </c>
      <c r="E1296" s="3">
        <f ca="1"/>
        <v>-3.3564870878822323E-4</v>
      </c>
      <c r="F1296" s="3">
        <f ca="1"/>
        <v>-1.1234861680653518E-2</v>
      </c>
      <c r="G1296" s="19">
        <f ca="1">_xll.VoseOutput(,,"GBMAJ",1)+EXP(D1296)*$G1295</f>
        <v>37.29597488549642</v>
      </c>
      <c r="H1296" s="19">
        <f ca="1">_xll.VoseOutput(,,"EGARCH",1)+EXP(E1296)*$G1295</f>
        <v>37.206097886532916</v>
      </c>
      <c r="I1296" s="19">
        <f ca="1">_xll.VoseOutput(,,"APARCH",1)+EXP(F1296)*$G1295</f>
        <v>36.802782603968126</v>
      </c>
    </row>
    <row r="1297" spans="1:9" x14ac:dyDescent="0.35">
      <c r="A1297" s="1">
        <v>42772</v>
      </c>
      <c r="D1297" s="3">
        <f ca="1"/>
        <v>5.1204429511250461E-3</v>
      </c>
      <c r="E1297" s="3">
        <f ca="1"/>
        <v>-1.3821268982148903E-2</v>
      </c>
      <c r="F1297" s="3">
        <f ca="1"/>
        <v>-3.9931133662070052E-3</v>
      </c>
      <c r="G1297" s="19">
        <f ca="1">_xll.VoseOutput(,,"GBMAJ",1)+EXP(D1297)*$G1296</f>
        <v>37.487436563176537</v>
      </c>
      <c r="H1297" s="19">
        <f ca="1">_xll.VoseOutput(,,"EGARCH",1)+EXP(E1297)*$G1296</f>
        <v>36.784043107448646</v>
      </c>
      <c r="I1297" s="19">
        <f ca="1">_xll.VoseOutput(,,"APARCH",1)+EXP(F1297)*$G1296</f>
        <v>37.147344775606271</v>
      </c>
    </row>
    <row r="1298" spans="1:9" x14ac:dyDescent="0.35">
      <c r="A1298" s="1">
        <v>42773</v>
      </c>
      <c r="D1298" s="3">
        <f ca="1"/>
        <v>4.9010775691701886E-3</v>
      </c>
      <c r="E1298" s="3">
        <f ca="1"/>
        <v>-9.0238655735741281E-3</v>
      </c>
      <c r="F1298" s="3">
        <f ca="1"/>
        <v>-1.7677153026621782E-2</v>
      </c>
      <c r="G1298" s="19">
        <f ca="1">_xll.VoseOutput(,,"GBMAJ",1)+EXP(D1298)*$G1297</f>
        <v>37.671616368723797</v>
      </c>
      <c r="H1298" s="19">
        <f ca="1">_xll.VoseOutput(,,"EGARCH",1)+EXP(E1298)*$G1297</f>
        <v>37.150676698006897</v>
      </c>
      <c r="I1298" s="19">
        <f ca="1">_xll.VoseOutput(,,"APARCH",1)+EXP(F1298)*$G1297</f>
        <v>36.830588120035415</v>
      </c>
    </row>
    <row r="1299" spans="1:9" x14ac:dyDescent="0.35">
      <c r="A1299" s="1">
        <v>42774</v>
      </c>
      <c r="D1299" s="3">
        <f ca="1"/>
        <v>8.2265327396749011E-3</v>
      </c>
      <c r="E1299" s="3">
        <f ca="1"/>
        <v>4.9806695495406257E-3</v>
      </c>
      <c r="F1299" s="3">
        <f ca="1"/>
        <v>-1.2800970436331747E-2</v>
      </c>
      <c r="G1299" s="19">
        <f ca="1">_xll.VoseOutput(,,"GBMAJ",1)+EXP(D1299)*$G1298</f>
        <v>37.982801386030395</v>
      </c>
      <c r="H1299" s="19">
        <f ca="1">_xll.VoseOutput(,,"EGARCH",1)+EXP(E1299)*$G1298</f>
        <v>37.859714279174604</v>
      </c>
      <c r="I1299" s="19">
        <f ca="1">_xll.VoseOutput(,,"APARCH",1)+EXP(F1299)*$G1298</f>
        <v>37.192456519931561</v>
      </c>
    </row>
    <row r="1300" spans="1:9" x14ac:dyDescent="0.35">
      <c r="A1300" s="1">
        <v>42775</v>
      </c>
      <c r="D1300" s="3">
        <f ca="1"/>
        <v>-1.6477434318823685E-3</v>
      </c>
      <c r="E1300" s="3">
        <f ca="1"/>
        <v>1.3804345115504551E-2</v>
      </c>
      <c r="F1300" s="3">
        <f ca="1"/>
        <v>-1.9788531412022914E-2</v>
      </c>
      <c r="G1300" s="19">
        <f ca="1">_xll.VoseOutput(,,"GBMAJ",1)+EXP(D1300)*$G1299</f>
        <v>37.920267008975308</v>
      </c>
      <c r="H1300" s="19">
        <f ca="1">_xll.VoseOutput(,,"EGARCH",1)+EXP(E1300)*$G1299</f>
        <v>38.510764795342219</v>
      </c>
      <c r="I1300" s="19">
        <f ca="1">_xll.VoseOutput(,,"APARCH",1)+EXP(F1300)*$G1299</f>
        <v>37.238565481345276</v>
      </c>
    </row>
    <row r="1301" spans="1:9" x14ac:dyDescent="0.35">
      <c r="A1301" s="1">
        <v>42776</v>
      </c>
      <c r="D1301" s="3">
        <f ca="1"/>
        <v>-2.5108137243658232E-3</v>
      </c>
      <c r="E1301" s="3">
        <f ca="1"/>
        <v>-4.1031945402941888E-2</v>
      </c>
      <c r="F1301" s="3">
        <f ca="1"/>
        <v>1.4162390969339073E-2</v>
      </c>
      <c r="G1301" s="19">
        <f ca="1">_xll.VoseOutput(,,"GBMAJ",1)+EXP(D1301)*$G1300</f>
        <v>37.825175710362466</v>
      </c>
      <c r="H1301" s="19">
        <f ca="1">_xll.VoseOutput(,,"EGARCH",1)+EXP(E1301)*$G1300</f>
        <v>36.39581419309188</v>
      </c>
      <c r="I1301" s="19">
        <f ca="1">_xll.VoseOutput(,,"APARCH",1)+EXP(F1301)*$G1300</f>
        <v>38.46112956935221</v>
      </c>
    </row>
    <row r="1302" spans="1:9" x14ac:dyDescent="0.35">
      <c r="A1302" s="1">
        <v>42777</v>
      </c>
      <c r="D1302" s="3">
        <f ca="1"/>
        <v>5.6486805910607382E-4</v>
      </c>
      <c r="E1302" s="3">
        <f ca="1"/>
        <v>1.9734280792126035E-2</v>
      </c>
      <c r="F1302" s="3">
        <f ca="1"/>
        <v>4.4563143389524818E-3</v>
      </c>
      <c r="G1302" s="19">
        <f ca="1">_xll.VoseOutput(,,"GBMAJ",1)+EXP(D1302)*$G1301</f>
        <v>37.846547979639169</v>
      </c>
      <c r="H1302" s="19">
        <f ca="1">_xll.VoseOutput(,,"EGARCH",1)+EXP(E1302)*$G1301</f>
        <v>38.57904239178437</v>
      </c>
      <c r="I1302" s="19">
        <f ca="1">_xll.VoseOutput(,,"APARCH",1)+EXP(F1302)*$G1301</f>
        <v>37.994112721894496</v>
      </c>
    </row>
    <row r="1303" spans="1:9" x14ac:dyDescent="0.35">
      <c r="A1303" s="1">
        <v>42778</v>
      </c>
      <c r="D1303" s="3">
        <f ca="1"/>
        <v>-5.9776984732201437E-3</v>
      </c>
      <c r="E1303" s="3">
        <f ca="1"/>
        <v>2.8642105978398533E-2</v>
      </c>
      <c r="F1303" s="3">
        <f ca="1"/>
        <v>-1.2301478481304386E-2</v>
      </c>
      <c r="G1303" s="19">
        <f ca="1">_xll.VoseOutput(,,"GBMAJ",1)+EXP(D1303)*$G1302</f>
        <v>37.620987565296694</v>
      </c>
      <c r="H1303" s="19">
        <f ca="1">_xll.VoseOutput(,,"EGARCH",1)+EXP(E1303)*$G1302</f>
        <v>38.946226190133999</v>
      </c>
      <c r="I1303" s="19">
        <f ca="1">_xll.VoseOutput(,,"APARCH",1)+EXP(F1303)*$G1302</f>
        <v>37.383831368381635</v>
      </c>
    </row>
    <row r="1304" spans="1:9" x14ac:dyDescent="0.35">
      <c r="A1304" s="1">
        <v>42779</v>
      </c>
      <c r="D1304" s="3">
        <f ca="1"/>
        <v>3.6715264805944309E-2</v>
      </c>
      <c r="E1304" s="3">
        <f ca="1"/>
        <v>2.5914674153005166E-2</v>
      </c>
      <c r="F1304" s="3">
        <f ca="1"/>
        <v>6.1819496694114897E-4</v>
      </c>
      <c r="G1304" s="19">
        <f ca="1">_xll.VoseOutput(,,"GBMAJ",1)+EXP(D1304)*$G1303</f>
        <v>39.027922028367534</v>
      </c>
      <c r="H1304" s="19">
        <f ca="1">_xll.VoseOutput(,,"EGARCH",1)+EXP(E1304)*$G1303</f>
        <v>38.608665602631099</v>
      </c>
      <c r="I1304" s="19">
        <f ca="1">_xll.VoseOutput(,,"APARCH",1)+EXP(F1304)*$G1303</f>
        <v>37.64425186065516</v>
      </c>
    </row>
    <row r="1305" spans="1:9" x14ac:dyDescent="0.35">
      <c r="A1305" s="1">
        <v>42780</v>
      </c>
      <c r="D1305" s="3">
        <f ca="1"/>
        <v>3.1104667136506829E-3</v>
      </c>
      <c r="E1305" s="3">
        <f ca="1"/>
        <v>-1.5479084395962867E-2</v>
      </c>
      <c r="F1305" s="3">
        <f ca="1"/>
        <v>1.0200635542329065E-2</v>
      </c>
      <c r="G1305" s="19">
        <f ca="1">_xll.VoseOutput(,,"GBMAJ",1)+EXP(D1305)*$G1304</f>
        <v>39.149506074276424</v>
      </c>
      <c r="H1305" s="19">
        <f ca="1">_xll.VoseOutput(,,"EGARCH",1)+EXP(E1305)*$G1304</f>
        <v>38.428457083102998</v>
      </c>
      <c r="I1305" s="19">
        <f ca="1">_xll.VoseOutput(,,"APARCH",1)+EXP(F1305)*$G1304</f>
        <v>39.42806904418827</v>
      </c>
    </row>
    <row r="1306" spans="1:9" x14ac:dyDescent="0.35">
      <c r="A1306" s="1">
        <v>42781</v>
      </c>
      <c r="D1306" s="3">
        <f ca="1"/>
        <v>3.6616443524785935E-3</v>
      </c>
      <c r="E1306" s="3">
        <f ca="1"/>
        <v>1.3614635012825227E-2</v>
      </c>
      <c r="F1306" s="3">
        <f ca="1"/>
        <v>-3.154737977861987E-3</v>
      </c>
      <c r="G1306" s="19">
        <f ca="1">_xll.VoseOutput(,,"GBMAJ",1)+EXP(D1306)*$G1305</f>
        <v>39.293120413952792</v>
      </c>
      <c r="H1306" s="19">
        <f ca="1">_xll.VoseOutput(,,"EGARCH",1)+EXP(E1306)*$G1305</f>
        <v>39.686157175477689</v>
      </c>
      <c r="I1306" s="19">
        <f ca="1">_xll.VoseOutput(,,"APARCH",1)+EXP(F1306)*$G1305</f>
        <v>39.026194251165514</v>
      </c>
    </row>
    <row r="1307" spans="1:9" x14ac:dyDescent="0.35">
      <c r="A1307" s="1">
        <v>42782</v>
      </c>
      <c r="D1307" s="3">
        <f ca="1"/>
        <v>1.9513313664750294E-2</v>
      </c>
      <c r="E1307" s="3">
        <f ca="1"/>
        <v>2.0207475460008558E-2</v>
      </c>
      <c r="F1307" s="3">
        <f ca="1"/>
        <v>-1.3232542356317952E-2</v>
      </c>
      <c r="G1307" s="19">
        <f ca="1">_xll.VoseOutput(,,"GBMAJ",1)+EXP(D1307)*$G1306</f>
        <v>40.067389103358877</v>
      </c>
      <c r="H1307" s="19">
        <f ca="1">_xll.VoseOutput(,,"EGARCH",1)+EXP(E1307)*$G1306</f>
        <v>40.095212009792284</v>
      </c>
      <c r="I1307" s="19">
        <f ca="1">_xll.VoseOutput(,,"APARCH",1)+EXP(F1307)*$G1306</f>
        <v>38.776597526173965</v>
      </c>
    </row>
    <row r="1308" spans="1:9" x14ac:dyDescent="0.35">
      <c r="A1308" s="1">
        <v>42783</v>
      </c>
      <c r="D1308" s="3">
        <f ca="1"/>
        <v>5.0762072057608729E-3</v>
      </c>
      <c r="E1308" s="3">
        <f ca="1"/>
        <v>-8.038782090630003E-3</v>
      </c>
      <c r="F1308" s="3">
        <f ca="1"/>
        <v>-1.1841053557424463E-3</v>
      </c>
      <c r="G1308" s="19">
        <f ca="1">_xll.VoseOutput(,,"GBMAJ",1)+EXP(D1308)*$G1307</f>
        <v>40.271296573069826</v>
      </c>
      <c r="H1308" s="19">
        <f ca="1">_xll.VoseOutput(,,"EGARCH",1)+EXP(E1308)*$G1307</f>
        <v>39.746587249086936</v>
      </c>
      <c r="I1308" s="19">
        <f ca="1">_xll.VoseOutput(,,"APARCH",1)+EXP(F1308)*$G1307</f>
        <v>40.019973171600519</v>
      </c>
    </row>
    <row r="1309" spans="1:9" x14ac:dyDescent="0.35">
      <c r="A1309" s="1">
        <v>42784</v>
      </c>
      <c r="D1309" s="3">
        <f ca="1"/>
        <v>-3.3439662802624281E-3</v>
      </c>
      <c r="E1309" s="3">
        <f ca="1"/>
        <v>-7.3184304144593738E-3</v>
      </c>
      <c r="F1309" s="3">
        <f ca="1"/>
        <v>-3.4287990419083997E-3</v>
      </c>
      <c r="G1309" s="19">
        <f ca="1">_xll.VoseOutput(,,"GBMAJ",1)+EXP(D1309)*$G1308</f>
        <v>40.136855623545749</v>
      </c>
      <c r="H1309" s="19">
        <f ca="1">_xll.VoseOutput(,,"EGARCH",1)+EXP(E1309)*$G1308</f>
        <v>39.977649719062015</v>
      </c>
      <c r="I1309" s="19">
        <f ca="1">_xll.VoseOutput(,,"APARCH",1)+EXP(F1309)*$G1308</f>
        <v>40.133450847659738</v>
      </c>
    </row>
    <row r="1310" spans="1:9" x14ac:dyDescent="0.35">
      <c r="A1310" s="1">
        <v>42785</v>
      </c>
      <c r="D1310" s="3">
        <f ca="1"/>
        <v>-1.2163880944471579E-2</v>
      </c>
      <c r="E1310" s="3">
        <f ca="1"/>
        <v>3.1307158364769036E-2</v>
      </c>
      <c r="F1310" s="3">
        <f ca="1"/>
        <v>-7.917670067951528E-3</v>
      </c>
      <c r="G1310" s="19">
        <f ca="1">_xll.VoseOutput(,,"GBMAJ",1)+EXP(D1310)*$G1309</f>
        <v>39.651593011846487</v>
      </c>
      <c r="H1310" s="19">
        <f ca="1">_xll.VoseOutput(,,"EGARCH",1)+EXP(E1310)*$G1309</f>
        <v>41.413303236380322</v>
      </c>
      <c r="I1310" s="19">
        <f ca="1">_xll.VoseOutput(,,"APARCH",1)+EXP(F1310)*$G1309</f>
        <v>39.820320009053532</v>
      </c>
    </row>
    <row r="1311" spans="1:9" x14ac:dyDescent="0.35">
      <c r="A1311" s="1">
        <v>42786</v>
      </c>
      <c r="D1311" s="3">
        <f ca="1"/>
        <v>1.6143509921647189E-3</v>
      </c>
      <c r="E1311" s="3">
        <f ca="1"/>
        <v>-2.4274827208473654E-2</v>
      </c>
      <c r="F1311" s="3">
        <f ca="1"/>
        <v>1.1499580696686764E-2</v>
      </c>
      <c r="G1311" s="19">
        <f ca="1">_xll.VoseOutput(,,"GBMAJ",1)+EXP(D1311)*$G1310</f>
        <v>39.71565629676676</v>
      </c>
      <c r="H1311" s="19">
        <f ca="1">_xll.VoseOutput(,,"EGARCH",1)+EXP(E1311)*$G1310</f>
        <v>38.700646174384374</v>
      </c>
      <c r="I1311" s="19">
        <f ca="1">_xll.VoseOutput(,,"APARCH",1)+EXP(F1311)*$G1310</f>
        <v>40.110201554542243</v>
      </c>
    </row>
    <row r="1312" spans="1:9" x14ac:dyDescent="0.35">
      <c r="A1312" s="1">
        <v>42787</v>
      </c>
      <c r="D1312" s="3">
        <f ca="1"/>
        <v>1.0126672422966936E-2</v>
      </c>
      <c r="E1312" s="3">
        <f ca="1"/>
        <v>2.7587692219075539E-2</v>
      </c>
      <c r="F1312" s="3">
        <f ca="1"/>
        <v>7.5839901915600921E-3</v>
      </c>
      <c r="G1312" s="19">
        <f ca="1">_xll.VoseOutput(,,"GBMAJ",1)+EXP(D1312)*$G1311</f>
        <v>40.119887039840847</v>
      </c>
      <c r="H1312" s="19">
        <f ca="1">_xll.VoseOutput(,,"EGARCH",1)+EXP(E1312)*$G1311</f>
        <v>40.826572955172772</v>
      </c>
      <c r="I1312" s="19">
        <f ca="1">_xll.VoseOutput(,,"APARCH",1)+EXP(F1312)*$G1311</f>
        <v>40.01800449829382</v>
      </c>
    </row>
    <row r="1313" spans="1:9" x14ac:dyDescent="0.35">
      <c r="A1313" s="1">
        <v>42788</v>
      </c>
      <c r="D1313" s="3">
        <f ca="1"/>
        <v>-5.8512623977883677E-3</v>
      </c>
      <c r="E1313" s="3">
        <f ca="1"/>
        <v>6.6849265313307467E-3</v>
      </c>
      <c r="F1313" s="3">
        <f ca="1"/>
        <v>-3.9230861237529845E-3</v>
      </c>
      <c r="G1313" s="19">
        <f ca="1">_xll.VoseOutput(,,"GBMAJ",1)+EXP(D1313)*$G1312</f>
        <v>39.88582051354927</v>
      </c>
      <c r="H1313" s="19">
        <f ca="1">_xll.VoseOutput(,,"EGARCH",1)+EXP(E1313)*$G1312</f>
        <v>40.38898398166873</v>
      </c>
      <c r="I1313" s="19">
        <f ca="1">_xll.VoseOutput(,,"APARCH",1)+EXP(F1313)*$G1312</f>
        <v>39.962801599034783</v>
      </c>
    </row>
    <row r="1314" spans="1:9" x14ac:dyDescent="0.35">
      <c r="A1314" s="1">
        <v>42789</v>
      </c>
      <c r="D1314" s="3">
        <f ca="1"/>
        <v>-3.704544190772513E-3</v>
      </c>
      <c r="E1314" s="3">
        <f ca="1"/>
        <v>-2.0740153768734324E-3</v>
      </c>
      <c r="F1314" s="3">
        <f ca="1"/>
        <v>-1.4473713155179565E-2</v>
      </c>
      <c r="G1314" s="19">
        <f ca="1">_xll.VoseOutput(,,"GBMAJ",1)+EXP(D1314)*$G1313</f>
        <v>39.738335080693162</v>
      </c>
      <c r="H1314" s="19">
        <f ca="1">_xll.VoseOutput(,,"EGARCH",1)+EXP(E1314)*$G1313</f>
        <v>39.803182434430937</v>
      </c>
      <c r="I1314" s="19">
        <f ca="1">_xll.VoseOutput(,,"APARCH",1)+EXP(F1314)*$G1313</f>
        <v>39.312682312882018</v>
      </c>
    </row>
    <row r="1315" spans="1:9" x14ac:dyDescent="0.35">
      <c r="A1315" s="1">
        <v>42790</v>
      </c>
      <c r="D1315" s="3">
        <f ca="1"/>
        <v>-1.707370827488543E-2</v>
      </c>
      <c r="E1315" s="3">
        <f ca="1"/>
        <v>-1.4801507846667649E-2</v>
      </c>
      <c r="F1315" s="3">
        <f ca="1"/>
        <v>-8.7364970345895337E-3</v>
      </c>
      <c r="G1315" s="19">
        <f ca="1">_xll.VoseOutput(,,"GBMAJ",1)+EXP(D1315)*$G1314</f>
        <v>39.065613607380442</v>
      </c>
      <c r="H1315" s="19">
        <f ca="1">_xll.VoseOutput(,,"EGARCH",1)+EXP(E1315)*$G1314</f>
        <v>39.154479433598169</v>
      </c>
      <c r="I1315" s="19">
        <f ca="1">_xll.VoseOutput(,,"APARCH",1)+EXP(F1315)*$G1314</f>
        <v>39.392673368950447</v>
      </c>
    </row>
    <row r="1316" spans="1:9" x14ac:dyDescent="0.35">
      <c r="A1316" s="1">
        <v>42791</v>
      </c>
      <c r="D1316" s="3">
        <f ca="1"/>
        <v>7.4947168868660617E-3</v>
      </c>
      <c r="E1316" s="3">
        <f ca="1"/>
        <v>-1.5728726775412653E-2</v>
      </c>
      <c r="F1316" s="3">
        <f ca="1"/>
        <v>-1.6207312864714499E-2</v>
      </c>
      <c r="G1316" s="19">
        <f ca="1">_xll.VoseOutput(,,"GBMAJ",1)+EXP(D1316)*$G1315</f>
        <v>39.359499240540778</v>
      </c>
      <c r="H1316" s="19">
        <f ca="1">_xll.VoseOutput(,,"EGARCH",1)+EXP(E1316)*$G1315</f>
        <v>38.455968285424703</v>
      </c>
      <c r="I1316" s="19">
        <f ca="1">_xll.VoseOutput(,,"APARCH",1)+EXP(F1316)*$G1315</f>
        <v>38.43756819731697</v>
      </c>
    </row>
    <row r="1317" spans="1:9" x14ac:dyDescent="0.35">
      <c r="A1317" s="1">
        <v>42792</v>
      </c>
      <c r="D1317" s="3">
        <f ca="1"/>
        <v>4.6702283146308823E-3</v>
      </c>
      <c r="E1317" s="3">
        <f ca="1"/>
        <v>6.6452250660994343E-3</v>
      </c>
      <c r="F1317" s="3">
        <f ca="1"/>
        <v>-6.7150095593000551E-3</v>
      </c>
      <c r="G1317" s="19">
        <f ca="1">_xll.VoseOutput(,,"GBMAJ",1)+EXP(D1317)*$G1316</f>
        <v>39.54374699299283</v>
      </c>
      <c r="H1317" s="19">
        <f ca="1">_xll.VoseOutput(,,"EGARCH",1)+EXP(E1317)*$G1316</f>
        <v>39.621922938052485</v>
      </c>
      <c r="I1317" s="19">
        <f ca="1">_xll.VoseOutput(,,"APARCH",1)+EXP(F1317)*$G1316</f>
        <v>39.096085230496143</v>
      </c>
    </row>
    <row r="1318" spans="1:9" x14ac:dyDescent="0.35">
      <c r="A1318" s="1">
        <v>42793</v>
      </c>
      <c r="D1318" s="3">
        <f ca="1"/>
        <v>2.6681597172105789E-3</v>
      </c>
      <c r="E1318" s="3">
        <f ca="1"/>
        <v>-6.7333064510272872E-3</v>
      </c>
      <c r="F1318" s="3">
        <f ca="1"/>
        <v>-2.1910131039308719E-2</v>
      </c>
      <c r="G1318" s="19">
        <f ca="1">_xll.VoseOutput(,,"GBMAJ",1)+EXP(D1318)*$G1317</f>
        <v>39.649396908534008</v>
      </c>
      <c r="H1318" s="19">
        <f ca="1">_xll.VoseOutput(,,"EGARCH",1)+EXP(E1318)*$G1317</f>
        <v>39.278381223373778</v>
      </c>
      <c r="I1318" s="19">
        <f ca="1">_xll.VoseOutput(,,"APARCH",1)+EXP(F1318)*$G1317</f>
        <v>38.686760936007936</v>
      </c>
    </row>
    <row r="1319" spans="1:9" x14ac:dyDescent="0.35">
      <c r="A1319" s="1">
        <v>42794</v>
      </c>
      <c r="D1319" s="3">
        <f ca="1"/>
        <v>3.1305990628668401E-2</v>
      </c>
      <c r="E1319" s="3">
        <f ca="1"/>
        <v>-5.5005465706280954E-3</v>
      </c>
      <c r="F1319" s="3">
        <f ca="1"/>
        <v>-1.5336876307271095E-2</v>
      </c>
      <c r="G1319" s="19">
        <f ca="1">_xll.VoseOutput(,,"GBMAJ",1)+EXP(D1319)*$G1318</f>
        <v>40.910294400673095</v>
      </c>
      <c r="H1319" s="19">
        <f ca="1">_xll.VoseOutput(,,"EGARCH",1)+EXP(E1319)*$G1318</f>
        <v>39.431902272405175</v>
      </c>
      <c r="I1319" s="19">
        <f ca="1">_xll.VoseOutput(,,"APARCH",1)+EXP(F1319)*$G1318</f>
        <v>39.045938425281378</v>
      </c>
    </row>
    <row r="1320" spans="1:9" x14ac:dyDescent="0.35">
      <c r="A1320" s="1">
        <v>42795</v>
      </c>
      <c r="D1320" s="3">
        <f ca="1"/>
        <v>-5.4385668872428544E-3</v>
      </c>
      <c r="E1320" s="3">
        <f ca="1"/>
        <v>4.3383100522237199E-3</v>
      </c>
      <c r="F1320" s="3">
        <f ca="1"/>
        <v>-2.5526285106505474E-3</v>
      </c>
      <c r="G1320" s="19">
        <f ca="1">_xll.VoseOutput(,,"GBMAJ",1)+EXP(D1320)*$G1319</f>
        <v>40.688404955413461</v>
      </c>
      <c r="H1320" s="19">
        <f ca="1">_xll.VoseOutput(,,"EGARCH",1)+EXP(E1320)*$G1319</f>
        <v>41.088161484421029</v>
      </c>
      <c r="I1320" s="19">
        <f ca="1">_xll.VoseOutput(,,"APARCH",1)+EXP(F1320)*$G1319</f>
        <v>40.805998787416549</v>
      </c>
    </row>
    <row r="1321" spans="1:9" x14ac:dyDescent="0.35">
      <c r="A1321" s="1">
        <v>42796</v>
      </c>
      <c r="D1321" s="3">
        <f ca="1"/>
        <v>-5.5608959511566081E-5</v>
      </c>
      <c r="E1321" s="3">
        <f ca="1"/>
        <v>8.3083212783931701E-3</v>
      </c>
      <c r="F1321" s="3">
        <f ca="1"/>
        <v>5.1936132846069983E-3</v>
      </c>
      <c r="G1321" s="19">
        <f ca="1">_xll.VoseOutput(,,"GBMAJ",1)+EXP(D1321)*$G1320</f>
        <v>40.686142378460062</v>
      </c>
      <c r="H1321" s="19">
        <f ca="1">_xll.VoseOutput(,,"EGARCH",1)+EXP(E1321)*$G1320</f>
        <v>41.027865517098526</v>
      </c>
      <c r="I1321" s="19">
        <f ca="1">_xll.VoseOutput(,,"APARCH",1)+EXP(F1321)*$G1320</f>
        <v>40.900274503929758</v>
      </c>
    </row>
    <row r="1322" spans="1:9" x14ac:dyDescent="0.35">
      <c r="A1322" s="1">
        <v>42797</v>
      </c>
      <c r="D1322" s="3">
        <f ca="1"/>
        <v>-2.1618274620589274E-2</v>
      </c>
      <c r="E1322" s="3">
        <f ca="1"/>
        <v>8.2022405016238462E-3</v>
      </c>
      <c r="F1322" s="3">
        <f ca="1"/>
        <v>2.221359773183875E-3</v>
      </c>
      <c r="G1322" s="19">
        <f ca="1">_xll.VoseOutput(,,"GBMAJ",1)+EXP(D1322)*$G1321</f>
        <v>39.816017367456205</v>
      </c>
      <c r="H1322" s="19">
        <f ca="1">_xll.VoseOutput(,,"EGARCH",1)+EXP(E1322)*$G1321</f>
        <v>41.021232268621446</v>
      </c>
      <c r="I1322" s="19">
        <f ca="1">_xll.VoseOutput(,,"APARCH",1)+EXP(F1322)*$G1321</f>
        <v>40.776621394483598</v>
      </c>
    </row>
    <row r="1323" spans="1:9" x14ac:dyDescent="0.35">
      <c r="A1323" s="1">
        <v>42798</v>
      </c>
      <c r="D1323" s="3">
        <f ca="1"/>
        <v>9.2685251699838322E-3</v>
      </c>
      <c r="E1323" s="3">
        <f ca="1"/>
        <v>-1.9032710553399487E-2</v>
      </c>
      <c r="F1323" s="3">
        <f ca="1"/>
        <v>-3.4453266579682479E-3</v>
      </c>
      <c r="G1323" s="19">
        <f ca="1">_xll.VoseOutput(,,"GBMAJ",1)+EXP(D1323)*$G1322</f>
        <v>40.186768631175703</v>
      </c>
      <c r="H1323" s="19">
        <f ca="1">_xll.VoseOutput(,,"EGARCH",1)+EXP(E1323)*$G1322</f>
        <v>39.065376656660149</v>
      </c>
      <c r="I1323" s="19">
        <f ca="1">_xll.VoseOutput(,,"APARCH",1)+EXP(F1323)*$G1322</f>
        <v>39.679074223800427</v>
      </c>
    </row>
    <row r="1324" spans="1:9" x14ac:dyDescent="0.35">
      <c r="A1324" s="1">
        <v>42799</v>
      </c>
      <c r="D1324" s="3">
        <f ca="1"/>
        <v>-9.2179468946120002E-4</v>
      </c>
      <c r="E1324" s="3">
        <f ca="1"/>
        <v>-6.5497184281430396E-3</v>
      </c>
      <c r="F1324" s="3">
        <f ca="1"/>
        <v>-6.2983677150966278E-3</v>
      </c>
      <c r="G1324" s="19">
        <f ca="1">_xll.VoseOutput(,,"GBMAJ",1)+EXP(D1324)*$G1323</f>
        <v>40.149741749478167</v>
      </c>
      <c r="H1324" s="19">
        <f ca="1">_xll.VoseOutput(,,"EGARCH",1)+EXP(E1324)*$G1323</f>
        <v>39.924416715574154</v>
      </c>
      <c r="I1324" s="19">
        <f ca="1">_xll.VoseOutput(,,"APARCH",1)+EXP(F1324)*$G1323</f>
        <v>39.934453007445292</v>
      </c>
    </row>
    <row r="1325" spans="1:9" x14ac:dyDescent="0.35">
      <c r="A1325" s="1">
        <v>42800</v>
      </c>
      <c r="D1325" s="3">
        <f ca="1"/>
        <v>1.0200255603329961E-4</v>
      </c>
      <c r="E1325" s="3">
        <f ca="1"/>
        <v>4.7515032966796034E-3</v>
      </c>
      <c r="F1325" s="3">
        <f ca="1"/>
        <v>1.8057132856284878E-4</v>
      </c>
      <c r="G1325" s="19">
        <f ca="1">_xll.VoseOutput(,,"GBMAJ",1)+EXP(D1325)*$G1324</f>
        <v>40.15383733463721</v>
      </c>
      <c r="H1325" s="19">
        <f ca="1">_xll.VoseOutput(,,"EGARCH",1)+EXP(E1325)*$G1324</f>
        <v>40.340967324465225</v>
      </c>
      <c r="I1325" s="19">
        <f ca="1">_xll.VoseOutput(,,"APARCH",1)+EXP(F1325)*$G1324</f>
        <v>40.15699229628806</v>
      </c>
    </row>
    <row r="1326" spans="1:9" x14ac:dyDescent="0.35">
      <c r="A1326" s="1">
        <v>42801</v>
      </c>
      <c r="D1326" s="3">
        <f ca="1"/>
        <v>2.1298723153900523E-2</v>
      </c>
      <c r="E1326" s="3">
        <f ca="1"/>
        <v>2.0763660350460716E-2</v>
      </c>
      <c r="F1326" s="3">
        <f ca="1"/>
        <v>-3.5782008499754248E-3</v>
      </c>
      <c r="G1326" s="19">
        <f ca="1">_xll.VoseOutput(,,"GBMAJ",1)+EXP(D1326)*$G1325</f>
        <v>41.01823541068751</v>
      </c>
      <c r="H1326" s="19">
        <f ca="1">_xll.VoseOutput(,,"EGARCH",1)+EXP(E1326)*$G1325</f>
        <v>40.996293949209928</v>
      </c>
      <c r="I1326" s="19">
        <f ca="1">_xll.VoseOutput(,,"APARCH",1)+EXP(F1326)*$G1325</f>
        <v>40.010415588688517</v>
      </c>
    </row>
    <row r="1327" spans="1:9" x14ac:dyDescent="0.35">
      <c r="A1327" s="1">
        <v>42802</v>
      </c>
      <c r="D1327" s="3">
        <f ca="1"/>
        <v>-1.0571825296650982E-2</v>
      </c>
      <c r="E1327" s="3">
        <f ca="1"/>
        <v>-1.552311875976874E-2</v>
      </c>
      <c r="F1327" s="3">
        <f ca="1"/>
        <v>-1.2818848899106953E-2</v>
      </c>
      <c r="G1327" s="19">
        <f ca="1">_xll.VoseOutput(,,"GBMAJ",1)+EXP(D1327)*$G1326</f>
        <v>40.586881906350236</v>
      </c>
      <c r="H1327" s="19">
        <f ca="1">_xll.VoseOutput(,,"EGARCH",1)+EXP(E1327)*$G1326</f>
        <v>40.386421023139157</v>
      </c>
      <c r="I1327" s="19">
        <f ca="1">_xll.VoseOutput(,,"APARCH",1)+EXP(F1327)*$G1326</f>
        <v>40.495784611971921</v>
      </c>
    </row>
    <row r="1328" spans="1:9" x14ac:dyDescent="0.35">
      <c r="A1328" s="1">
        <v>42803</v>
      </c>
      <c r="D1328" s="3">
        <f ca="1"/>
        <v>8.4004189921005404E-3</v>
      </c>
      <c r="E1328" s="3">
        <f ca="1"/>
        <v>-2.0623864772148212E-2</v>
      </c>
      <c r="F1328" s="3">
        <f ca="1"/>
        <v>3.4048824176213799E-3</v>
      </c>
      <c r="G1328" s="19">
        <f ca="1">_xll.VoseOutput(,,"GBMAJ",1)+EXP(D1328)*$G1327</f>
        <v>40.929264786360577</v>
      </c>
      <c r="H1328" s="19">
        <f ca="1">_xll.VoseOutput(,,"EGARCH",1)+EXP(E1328)*$G1327</f>
        <v>39.758396196740868</v>
      </c>
      <c r="I1328" s="19">
        <f ca="1">_xll.VoseOutput(,,"APARCH",1)+EXP(F1328)*$G1327</f>
        <v>40.725311000597188</v>
      </c>
    </row>
    <row r="1329" spans="1:9" x14ac:dyDescent="0.35">
      <c r="A1329" s="1">
        <v>42804</v>
      </c>
      <c r="D1329" s="3">
        <f ca="1"/>
        <v>7.4830982440214355E-3</v>
      </c>
      <c r="E1329" s="3">
        <f ca="1"/>
        <v>2.2258879640554962E-2</v>
      </c>
      <c r="F1329" s="3">
        <f ca="1"/>
        <v>3.6120413411193483E-3</v>
      </c>
      <c r="G1329" s="19">
        <f ca="1">_xll.VoseOutput(,,"GBMAJ",1)+EXP(D1329)*$G1328</f>
        <v>41.236691312689381</v>
      </c>
      <c r="H1329" s="19">
        <f ca="1">_xll.VoseOutput(,,"EGARCH",1)+EXP(E1329)*$G1328</f>
        <v>41.850519375952928</v>
      </c>
      <c r="I1329" s="19">
        <f ca="1">_xll.VoseOutput(,,"APARCH",1)+EXP(F1329)*$G1328</f>
        <v>41.077370303430037</v>
      </c>
    </row>
    <row r="1330" spans="1:9" x14ac:dyDescent="0.35">
      <c r="A1330" s="1">
        <v>42805</v>
      </c>
      <c r="D1330" s="3">
        <f ca="1"/>
        <v>-1.4202317577948209E-3</v>
      </c>
      <c r="E1330" s="3">
        <f ca="1"/>
        <v>-2.0181074487546528E-2</v>
      </c>
      <c r="F1330" s="3">
        <f ca="1"/>
        <v>-2.4995805908071436E-3</v>
      </c>
      <c r="G1330" s="19">
        <f ca="1">_xll.VoseOutput(,,"GBMAJ",1)+EXP(D1330)*$G1329</f>
        <v>41.178167222823433</v>
      </c>
      <c r="H1330" s="19">
        <f ca="1">_xll.VoseOutput(,,"EGARCH",1)+EXP(E1330)*$G1329</f>
        <v>40.412831720896818</v>
      </c>
      <c r="I1330" s="19">
        <f ca="1">_xll.VoseOutput(,,"APARCH",1)+EXP(F1330)*$G1329</f>
        <v>41.133745593615295</v>
      </c>
    </row>
    <row r="1331" spans="1:9" x14ac:dyDescent="0.35">
      <c r="A1331" s="1">
        <v>42806</v>
      </c>
      <c r="D1331" s="3">
        <f ca="1"/>
        <v>1.3099500083939022E-2</v>
      </c>
      <c r="E1331" s="3">
        <f ca="1"/>
        <v>-1.1411726797916169E-2</v>
      </c>
      <c r="F1331" s="3">
        <f ca="1"/>
        <v>8.202894501537045E-3</v>
      </c>
      <c r="G1331" s="19">
        <f ca="1">_xll.VoseOutput(,,"GBMAJ",1)+EXP(D1331)*$G1330</f>
        <v>41.721129128386117</v>
      </c>
      <c r="H1331" s="19">
        <f ca="1">_xll.VoseOutput(,,"EGARCH",1)+EXP(E1331)*$G1330</f>
        <v>40.710924323242359</v>
      </c>
      <c r="I1331" s="19">
        <f ca="1">_xll.VoseOutput(,,"APARCH",1)+EXP(F1331)*$G1330</f>
        <v>41.517336567677212</v>
      </c>
    </row>
    <row r="1332" spans="1:9" x14ac:dyDescent="0.35">
      <c r="A1332" s="1">
        <v>42807</v>
      </c>
      <c r="D1332" s="3">
        <f ca="1"/>
        <v>1.3793028177061725E-2</v>
      </c>
      <c r="E1332" s="3">
        <f ca="1"/>
        <v>-3.0491446428836111E-3</v>
      </c>
      <c r="F1332" s="3">
        <f ca="1"/>
        <v>-1.7233901116267422E-2</v>
      </c>
      <c r="G1332" s="19">
        <f ca="1">_xll.VoseOutput(,,"GBMAJ",1)+EXP(D1332)*$G1331</f>
        <v>42.300576820689777</v>
      </c>
      <c r="H1332" s="19">
        <f ca="1">_xll.VoseOutput(,,"EGARCH",1)+EXP(E1332)*$G1331</f>
        <v>41.594109120609104</v>
      </c>
      <c r="I1332" s="19">
        <f ca="1">_xll.VoseOutput(,,"APARCH",1)+EXP(F1332)*$G1331</f>
        <v>41.008271616039949</v>
      </c>
    </row>
    <row r="1333" spans="1:9" x14ac:dyDescent="0.35">
      <c r="A1333" s="1">
        <v>42808</v>
      </c>
      <c r="D1333" s="3">
        <f ca="1"/>
        <v>8.474419069199407E-3</v>
      </c>
      <c r="E1333" s="3">
        <f ca="1"/>
        <v>-2.3674459727018103E-3</v>
      </c>
      <c r="F1333" s="3">
        <f ca="1"/>
        <v>-1.1648493111910973E-2</v>
      </c>
      <c r="G1333" s="19">
        <f ca="1">_xll.VoseOutput(,,"GBMAJ",1)+EXP(D1333)*$G1332</f>
        <v>42.660572859739169</v>
      </c>
      <c r="H1333" s="19">
        <f ca="1">_xll.VoseOutput(,,"EGARCH",1)+EXP(E1333)*$G1332</f>
        <v>42.200550940105508</v>
      </c>
      <c r="I1333" s="19">
        <f ca="1">_xll.VoseOutput(,,"APARCH",1)+EXP(F1333)*$G1332</f>
        <v>41.810697559753194</v>
      </c>
    </row>
    <row r="1334" spans="1:9" x14ac:dyDescent="0.35">
      <c r="A1334" s="1">
        <v>42809</v>
      </c>
      <c r="D1334" s="3">
        <f ca="1"/>
        <v>-1.2099164330565099E-2</v>
      </c>
      <c r="E1334" s="3">
        <f ca="1"/>
        <v>-1.5018441775858473E-2</v>
      </c>
      <c r="F1334" s="3">
        <f ca="1"/>
        <v>1.0787912774505031E-2</v>
      </c>
      <c r="G1334" s="19">
        <f ca="1">_xll.VoseOutput(,,"GBMAJ",1)+EXP(D1334)*$G1333</f>
        <v>42.1475255587996</v>
      </c>
      <c r="H1334" s="19">
        <f ca="1">_xll.VoseOutput(,,"EGARCH",1)+EXP(E1334)*$G1333</f>
        <v>42.024664657842962</v>
      </c>
      <c r="I1334" s="19">
        <f ca="1">_xll.VoseOutput(,,"APARCH",1)+EXP(F1334)*$G1333</f>
        <v>43.123282748148618</v>
      </c>
    </row>
    <row r="1335" spans="1:9" x14ac:dyDescent="0.35">
      <c r="A1335" s="1">
        <v>42810</v>
      </c>
      <c r="D1335" s="3">
        <f ca="1"/>
        <v>4.6150950507978378E-3</v>
      </c>
      <c r="E1335" s="3">
        <f ca="1"/>
        <v>1.0990650273767528E-3</v>
      </c>
      <c r="F1335" s="3">
        <f ca="1"/>
        <v>7.8618849892071359E-3</v>
      </c>
      <c r="G1335" s="19">
        <f ca="1">_xll.VoseOutput(,,"GBMAJ",1)+EXP(D1335)*$G1334</f>
        <v>42.342489938935245</v>
      </c>
      <c r="H1335" s="19">
        <f ca="1">_xll.VoseOutput(,,"EGARCH",1)+EXP(E1335)*$G1334</f>
        <v>42.193873895384137</v>
      </c>
      <c r="I1335" s="19">
        <f ca="1">_xll.VoseOutput(,,"APARCH",1)+EXP(F1335)*$G1334</f>
        <v>42.480190530718261</v>
      </c>
    </row>
    <row r="1336" spans="1:9" x14ac:dyDescent="0.35">
      <c r="A1336" s="1">
        <v>42811</v>
      </c>
      <c r="D1336" s="3">
        <f ca="1"/>
        <v>-9.2002281723046198E-3</v>
      </c>
      <c r="E1336" s="3">
        <f ca="1"/>
        <v>-7.579273382505209E-3</v>
      </c>
      <c r="F1336" s="3">
        <f ca="1"/>
        <v>1.5344760324832231E-2</v>
      </c>
      <c r="G1336" s="19">
        <f ca="1">_xll.VoseOutput(,,"GBMAJ",1)+EXP(D1336)*$G1335</f>
        <v>41.954715910117038</v>
      </c>
      <c r="H1336" s="19">
        <f ca="1">_xll.VoseOutput(,,"EGARCH",1)+EXP(E1336)*$G1335</f>
        <v>42.022777755510681</v>
      </c>
      <c r="I1336" s="19">
        <f ca="1">_xll.VoseOutput(,,"APARCH",1)+EXP(F1336)*$G1335</f>
        <v>42.997235911367241</v>
      </c>
    </row>
    <row r="1337" spans="1:9" x14ac:dyDescent="0.35">
      <c r="A1337" s="1">
        <v>42812</v>
      </c>
      <c r="D1337" s="3">
        <f ca="1"/>
        <v>8.6416666078156235E-3</v>
      </c>
      <c r="E1337" s="3">
        <f ca="1"/>
        <v>9.7922997266353395E-3</v>
      </c>
      <c r="F1337" s="3">
        <f ca="1"/>
        <v>-8.6523412675113456E-3</v>
      </c>
      <c r="G1337" s="19">
        <f ca="1">_xll.VoseOutput(,,"GBMAJ",1)+EXP(D1337)*$G1336</f>
        <v>42.318845655519304</v>
      </c>
      <c r="H1337" s="19">
        <f ca="1">_xll.VoseOutput(,,"EGARCH",1)+EXP(E1337)*$G1336</f>
        <v>42.367567145785486</v>
      </c>
      <c r="I1337" s="19">
        <f ca="1">_xll.VoseOutput(,,"APARCH",1)+EXP(F1337)*$G1336</f>
        <v>41.593275298914094</v>
      </c>
    </row>
    <row r="1338" spans="1:9" x14ac:dyDescent="0.35">
      <c r="A1338" s="1">
        <v>42813</v>
      </c>
      <c r="D1338" s="3">
        <f ca="1"/>
        <v>4.3797835121569609E-2</v>
      </c>
      <c r="E1338" s="3">
        <f ca="1"/>
        <v>1.8407033400997988E-2</v>
      </c>
      <c r="F1338" s="3">
        <f ca="1"/>
        <v>-3.2883003079949284E-2</v>
      </c>
      <c r="G1338" s="19">
        <f ca="1">_xll.VoseOutput(,,"GBMAJ",1)+EXP(D1338)*$G1337</f>
        <v>44.213507667284588</v>
      </c>
      <c r="H1338" s="19">
        <f ca="1">_xll.VoseOutput(,,"EGARCH",1)+EXP(E1338)*$G1337</f>
        <v>43.105023464050895</v>
      </c>
      <c r="I1338" s="19">
        <f ca="1">_xll.VoseOutput(,,"APARCH",1)+EXP(F1338)*$G1337</f>
        <v>40.949905701599228</v>
      </c>
    </row>
    <row r="1339" spans="1:9" x14ac:dyDescent="0.35">
      <c r="A1339" s="1">
        <v>42814</v>
      </c>
      <c r="D1339" s="3">
        <f ca="1"/>
        <v>-6.5384958470771082E-4</v>
      </c>
      <c r="E1339" s="3">
        <f ca="1"/>
        <v>2.1080932919592642E-2</v>
      </c>
      <c r="F1339" s="3">
        <f ca="1"/>
        <v>9.4054839593092614E-3</v>
      </c>
      <c r="G1339" s="19">
        <f ca="1">_xll.VoseOutput(,,"GBMAJ",1)+EXP(D1339)*$G1338</f>
        <v>44.184608132661815</v>
      </c>
      <c r="H1339" s="19">
        <f ca="1">_xll.VoseOutput(,,"EGARCH",1)+EXP(E1339)*$G1338</f>
        <v>45.155463425683308</v>
      </c>
      <c r="I1339" s="19">
        <f ca="1">_xll.VoseOutput(,,"APARCH",1)+EXP(F1339)*$G1338</f>
        <v>44.631318882706971</v>
      </c>
    </row>
    <row r="1340" spans="1:9" x14ac:dyDescent="0.35">
      <c r="A1340" s="1">
        <v>42815</v>
      </c>
      <c r="D1340" s="3">
        <f ca="1"/>
        <v>1.5349253480731434E-2</v>
      </c>
      <c r="E1340" s="3">
        <f ca="1"/>
        <v>-6.5199263229214011E-3</v>
      </c>
      <c r="F1340" s="3">
        <f ca="1"/>
        <v>-1.2398497345178181E-2</v>
      </c>
      <c r="G1340" s="19">
        <f ca="1">_xll.VoseOutput(,,"GBMAJ",1)+EXP(D1340)*$G1339</f>
        <v>44.868040553589651</v>
      </c>
      <c r="H1340" s="19">
        <f ca="1">_xll.VoseOutput(,,"EGARCH",1)+EXP(E1340)*$G1339</f>
        <v>43.8974648367873</v>
      </c>
      <c r="I1340" s="19">
        <f ca="1">_xll.VoseOutput(,,"APARCH",1)+EXP(F1340)*$G1339</f>
        <v>43.640167483394542</v>
      </c>
    </row>
    <row r="1341" spans="1:9" x14ac:dyDescent="0.35">
      <c r="A1341" s="1">
        <v>42816</v>
      </c>
      <c r="D1341" s="3">
        <f ca="1"/>
        <v>-9.7151296703331946E-3</v>
      </c>
      <c r="E1341" s="3">
        <f ca="1"/>
        <v>5.9995447322418512E-3</v>
      </c>
      <c r="F1341" s="3">
        <f ca="1"/>
        <v>-1.0910521098483012E-3</v>
      </c>
      <c r="G1341" s="19">
        <f ca="1">_xll.VoseOutput(,,"GBMAJ",1)+EXP(D1341)*$G1340</f>
        <v>44.434252288057017</v>
      </c>
      <c r="H1341" s="19">
        <f ca="1">_xll.VoseOutput(,,"EGARCH",1)+EXP(E1341)*$G1340</f>
        <v>45.138037489418586</v>
      </c>
      <c r="I1341" s="19">
        <f ca="1">_xll.VoseOutput(,,"APARCH",1)+EXP(F1341)*$G1340</f>
        <v>44.819113878908219</v>
      </c>
    </row>
    <row r="1342" spans="1:9" x14ac:dyDescent="0.35">
      <c r="A1342" s="1">
        <v>42817</v>
      </c>
      <c r="D1342" s="3">
        <f ca="1"/>
        <v>3.8213690553843827E-3</v>
      </c>
      <c r="E1342" s="3">
        <f ca="1"/>
        <v>2.6268046387068673E-3</v>
      </c>
      <c r="F1342" s="3">
        <f ca="1"/>
        <v>5.0189481554802629E-3</v>
      </c>
      <c r="G1342" s="19">
        <f ca="1">_xll.VoseOutput(,,"GBMAJ",1)+EXP(D1342)*$G1341</f>
        <v>44.604376812020107</v>
      </c>
      <c r="H1342" s="19">
        <f ca="1">_xll.VoseOutput(,,"EGARCH",1)+EXP(E1342)*$G1341</f>
        <v>44.551125822853159</v>
      </c>
      <c r="I1342" s="19">
        <f ca="1">_xll.VoseOutput(,,"APARCH",1)+EXP(F1342)*$G1341</f>
        <v>44.657826079938012</v>
      </c>
    </row>
    <row r="1343" spans="1:9" x14ac:dyDescent="0.35">
      <c r="A1343" s="1">
        <v>42818</v>
      </c>
      <c r="D1343" s="3">
        <f ca="1"/>
        <v>8.6399768790746678E-3</v>
      </c>
      <c r="E1343" s="3">
        <f ca="1"/>
        <v>1.3293081530484E-2</v>
      </c>
      <c r="F1343" s="3">
        <f ca="1"/>
        <v>-1.620318399504167E-2</v>
      </c>
      <c r="G1343" s="19">
        <f ca="1">_xll.VoseOutput(,,"GBMAJ",1)+EXP(D1343)*$G1342</f>
        <v>44.991427242017167</v>
      </c>
      <c r="H1343" s="19">
        <f ca="1">_xll.VoseOutput(,,"EGARCH",1)+EXP(E1343)*$G1342</f>
        <v>45.201264881031491</v>
      </c>
      <c r="I1343" s="19">
        <f ca="1">_xll.VoseOutput(,,"APARCH",1)+EXP(F1343)*$G1342</f>
        <v>43.887467677753754</v>
      </c>
    </row>
    <row r="1344" spans="1:9" x14ac:dyDescent="0.35">
      <c r="A1344" s="1">
        <v>42819</v>
      </c>
      <c r="D1344" s="3">
        <f ca="1"/>
        <v>9.1083447722146715E-3</v>
      </c>
      <c r="E1344" s="3">
        <f ca="1"/>
        <v>1.1724293494409389E-2</v>
      </c>
      <c r="F1344" s="3">
        <f ca="1"/>
        <v>-2.0306841397054031E-3</v>
      </c>
      <c r="G1344" s="19">
        <f ca="1">_xll.VoseOutput(,,"GBMAJ",1)+EXP(D1344)*$G1343</f>
        <v>45.403096640467552</v>
      </c>
      <c r="H1344" s="19">
        <f ca="1">_xll.VoseOutput(,,"EGARCH",1)+EXP(E1344)*$G1343</f>
        <v>45.522024299616511</v>
      </c>
      <c r="I1344" s="19">
        <f ca="1">_xll.VoseOutput(,,"APARCH",1)+EXP(F1344)*$G1343</f>
        <v>44.900156566614811</v>
      </c>
    </row>
    <row r="1345" spans="1:9" x14ac:dyDescent="0.35">
      <c r="A1345" s="1">
        <v>42820</v>
      </c>
      <c r="D1345" s="3">
        <f ca="1"/>
        <v>1.0715617768525587E-2</v>
      </c>
      <c r="E1345" s="3">
        <f ca="1"/>
        <v>1.1053946614332302E-3</v>
      </c>
      <c r="F1345" s="3">
        <f ca="1"/>
        <v>-2.0202397376198788E-2</v>
      </c>
      <c r="G1345" s="19">
        <f ca="1">_xll.VoseOutput(,,"GBMAJ",1)+EXP(D1345)*$G1344</f>
        <v>45.89223489846767</v>
      </c>
      <c r="H1345" s="19">
        <f ca="1">_xll.VoseOutput(,,"EGARCH",1)+EXP(E1345)*$G1344</f>
        <v>45.453312730292026</v>
      </c>
      <c r="I1345" s="19">
        <f ca="1">_xll.VoseOutput(,,"APARCH",1)+EXP(F1345)*$G1344</f>
        <v>44.495048498510158</v>
      </c>
    </row>
    <row r="1346" spans="1:9" x14ac:dyDescent="0.35">
      <c r="A1346" s="1">
        <v>42821</v>
      </c>
      <c r="D1346" s="3">
        <f ca="1"/>
        <v>-1.0903706922981149E-2</v>
      </c>
      <c r="E1346" s="3">
        <f ca="1"/>
        <v>2.0416105708336761E-2</v>
      </c>
      <c r="F1346" s="3">
        <f ca="1"/>
        <v>-6.1716461895286812E-3</v>
      </c>
      <c r="G1346" s="19">
        <f ca="1">_xll.VoseOutput(,,"GBMAJ",1)+EXP(D1346)*$G1345</f>
        <v>45.394557613485141</v>
      </c>
      <c r="H1346" s="19">
        <f ca="1">_xll.VoseOutput(,,"EGARCH",1)+EXP(E1346)*$G1345</f>
        <v>46.838805380163954</v>
      </c>
      <c r="I1346" s="19">
        <f ca="1">_xll.VoseOutput(,,"APARCH",1)+EXP(F1346)*$G1345</f>
        <v>45.609876466232507</v>
      </c>
    </row>
    <row r="1347" spans="1:9" x14ac:dyDescent="0.35">
      <c r="A1347" s="1">
        <v>42822</v>
      </c>
      <c r="D1347" s="3">
        <f ca="1"/>
        <v>7.143870343832015E-3</v>
      </c>
      <c r="E1347" s="3">
        <f ca="1"/>
        <v>3.3984721447766798E-2</v>
      </c>
      <c r="F1347" s="3">
        <f ca="1"/>
        <v>-2.0500284587895257E-2</v>
      </c>
      <c r="G1347" s="19">
        <f ca="1">_xll.VoseOutput(,,"GBMAJ",1)+EXP(D1347)*$G1346</f>
        <v>45.720011563678838</v>
      </c>
      <c r="H1347" s="19">
        <f ca="1">_xll.VoseOutput(,,"EGARCH",1)+EXP(E1347)*$G1346</f>
        <v>46.963792991898615</v>
      </c>
      <c r="I1347" s="19">
        <f ca="1">_xll.VoseOutput(,,"APARCH",1)+EXP(F1347)*$G1346</f>
        <v>44.473430209943231</v>
      </c>
    </row>
    <row r="1348" spans="1:9" x14ac:dyDescent="0.35">
      <c r="A1348" s="1">
        <v>42823</v>
      </c>
      <c r="D1348" s="3">
        <f ca="1"/>
        <v>-1.5247765635489602E-2</v>
      </c>
      <c r="E1348" s="3">
        <f ca="1"/>
        <v>8.0358007317223746E-3</v>
      </c>
      <c r="F1348" s="3">
        <f ca="1"/>
        <v>9.028111687900367E-3</v>
      </c>
      <c r="G1348" s="19">
        <f ca="1">_xll.VoseOutput(,,"GBMAJ",1)+EXP(D1348)*$G1347</f>
        <v>45.028171454450195</v>
      </c>
      <c r="H1348" s="19">
        <f ca="1">_xll.VoseOutput(,,"EGARCH",1)+EXP(E1348)*$G1347</f>
        <v>46.088888592215014</v>
      </c>
      <c r="I1348" s="19">
        <f ca="1">_xll.VoseOutput(,,"APARCH",1)+EXP(F1348)*$G1347</f>
        <v>46.134645800257879</v>
      </c>
    </row>
    <row r="1349" spans="1:9" x14ac:dyDescent="0.35">
      <c r="A1349" s="1">
        <v>42824</v>
      </c>
      <c r="D1349" s="3">
        <f ca="1"/>
        <v>3.9512004336879902E-3</v>
      </c>
      <c r="E1349" s="3">
        <f ca="1"/>
        <v>5.2866755898099225E-3</v>
      </c>
      <c r="F1349" s="3">
        <f ca="1"/>
        <v>-1.3044034564515551E-3</v>
      </c>
      <c r="G1349" s="19">
        <f ca="1">_xll.VoseOutput(,,"GBMAJ",1)+EXP(D1349)*$G1348</f>
        <v>45.206438737987753</v>
      </c>
      <c r="H1349" s="19">
        <f ca="1">_xll.VoseOutput(,,"EGARCH",1)+EXP(E1349)*$G1348</f>
        <v>45.266851144474316</v>
      </c>
      <c r="I1349" s="19">
        <f ca="1">_xll.VoseOutput(,,"APARCH",1)+EXP(F1349)*$G1348</f>
        <v>44.969474842321723</v>
      </c>
    </row>
    <row r="1350" spans="1:9" x14ac:dyDescent="0.35">
      <c r="A1350" s="1">
        <v>42825</v>
      </c>
      <c r="D1350" s="3">
        <f ca="1"/>
        <v>3.6960513956653118E-3</v>
      </c>
      <c r="E1350" s="3">
        <f ca="1"/>
        <v>6.0110707147134909E-3</v>
      </c>
      <c r="F1350" s="3">
        <f ca="1"/>
        <v>8.2172237151689319E-3</v>
      </c>
      <c r="G1350" s="19">
        <f ca="1">_xll.VoseOutput(,,"GBMAJ",1)+EXP(D1350)*$G1349</f>
        <v>45.373833217716793</v>
      </c>
      <c r="H1350" s="19">
        <f ca="1">_xll.VoseOutput(,,"EGARCH",1)+EXP(E1350)*$G1349</f>
        <v>45.478996198394249</v>
      </c>
      <c r="I1350" s="19">
        <f ca="1">_xll.VoseOutput(,,"APARCH",1)+EXP(F1350)*$G1349</f>
        <v>45.579440579411823</v>
      </c>
    </row>
    <row r="1351" spans="1:9" x14ac:dyDescent="0.35">
      <c r="A1351" s="1">
        <v>42826</v>
      </c>
      <c r="D1351" s="3">
        <f ca="1"/>
        <v>9.4686268658564776E-3</v>
      </c>
      <c r="E1351" s="3">
        <f ca="1"/>
        <v>1.693652662825848E-2</v>
      </c>
      <c r="F1351" s="3">
        <f ca="1"/>
        <v>-4.0023840338107314E-3</v>
      </c>
      <c r="G1351" s="19">
        <f ca="1">_xll.VoseOutput(,,"GBMAJ",1)+EXP(D1351)*$G1350</f>
        <v>45.805501541981727</v>
      </c>
      <c r="H1351" s="19">
        <f ca="1">_xll.VoseOutput(,,"EGARCH",1)+EXP(E1351)*$G1350</f>
        <v>46.148852897105073</v>
      </c>
      <c r="I1351" s="19">
        <f ca="1">_xll.VoseOutput(,,"APARCH",1)+EXP(F1351)*$G1350</f>
        <v>45.192592651210411</v>
      </c>
    </row>
    <row r="1352" spans="1:9" x14ac:dyDescent="0.35">
      <c r="A1352" s="1">
        <v>42827</v>
      </c>
      <c r="D1352" s="3">
        <f ca="1"/>
        <v>-4.2328405132186497E-3</v>
      </c>
      <c r="E1352" s="3">
        <f ca="1"/>
        <v>1.6438732922570965E-2</v>
      </c>
      <c r="F1352" s="3">
        <f ca="1"/>
        <v>-2.0656361267779831E-2</v>
      </c>
      <c r="G1352" s="19">
        <f ca="1">_xll.VoseOutput(,,"GBMAJ",1)+EXP(D1352)*$G1351</f>
        <v>45.612023928144779</v>
      </c>
      <c r="H1352" s="19">
        <f ca="1">_xll.VoseOutput(,,"EGARCH",1)+EXP(E1352)*$G1351</f>
        <v>46.564709056228239</v>
      </c>
      <c r="I1352" s="19">
        <f ca="1">_xll.VoseOutput(,,"APARCH",1)+EXP(F1352)*$G1351</f>
        <v>44.869031879821037</v>
      </c>
    </row>
    <row r="1353" spans="1:9" x14ac:dyDescent="0.35">
      <c r="A1353" s="1">
        <v>42828</v>
      </c>
      <c r="D1353" s="3">
        <f ca="1"/>
        <v>-3.9210801204760115E-3</v>
      </c>
      <c r="E1353" s="3">
        <f ca="1"/>
        <v>-4.0228038112229456E-2</v>
      </c>
      <c r="F1353" s="3">
        <f ca="1"/>
        <v>1.2002598344704357E-2</v>
      </c>
      <c r="G1353" s="19">
        <f ca="1">_xll.VoseOutput(,,"GBMAJ",1)+EXP(D1353)*$G1352</f>
        <v>45.433525709472683</v>
      </c>
      <c r="H1353" s="19">
        <f ca="1">_xll.VoseOutput(,,"EGARCH",1)+EXP(E1353)*$G1352</f>
        <v>43.81355858806473</v>
      </c>
      <c r="I1353" s="19">
        <f ca="1">_xll.VoseOutput(,,"APARCH",1)+EXP(F1353)*$G1352</f>
        <v>46.162785403444957</v>
      </c>
    </row>
    <row r="1354" spans="1:9" x14ac:dyDescent="0.35">
      <c r="A1354" s="1">
        <v>42829</v>
      </c>
      <c r="D1354" s="3">
        <f ca="1"/>
        <v>-5.6907808257025128E-3</v>
      </c>
      <c r="E1354" s="3">
        <f ca="1"/>
        <v>-3.3069685469349491E-2</v>
      </c>
      <c r="F1354" s="3">
        <f ca="1"/>
        <v>-1.6568484349171794E-2</v>
      </c>
      <c r="G1354" s="19">
        <f ca="1">_xll.VoseOutput(,,"GBMAJ",1)+EXP(D1354)*$G1353</f>
        <v>45.17570776102545</v>
      </c>
      <c r="H1354" s="19">
        <f ca="1">_xll.VoseOutput(,,"EGARCH",1)+EXP(E1354)*$G1353</f>
        <v>43.95562484691829</v>
      </c>
      <c r="I1354" s="19">
        <f ca="1">_xll.VoseOutput(,,"APARCH",1)+EXP(F1354)*$G1353</f>
        <v>44.686962835931055</v>
      </c>
    </row>
    <row r="1355" spans="1:9" x14ac:dyDescent="0.35">
      <c r="A1355" s="1">
        <v>42830</v>
      </c>
      <c r="D1355" s="3">
        <f ca="1"/>
        <v>-1.0531794551714158E-2</v>
      </c>
      <c r="E1355" s="3">
        <f ca="1"/>
        <v>-7.4093683825833812E-3</v>
      </c>
      <c r="F1355" s="3">
        <f ca="1"/>
        <v>4.3242938083876198E-3</v>
      </c>
      <c r="G1355" s="19">
        <f ca="1">_xll.VoseOutput(,,"GBMAJ",1)+EXP(D1355)*$G1354</f>
        <v>44.702423131069736</v>
      </c>
      <c r="H1355" s="19">
        <f ca="1">_xll.VoseOutput(,,"EGARCH",1)+EXP(E1355)*$G1354</f>
        <v>44.842221288008872</v>
      </c>
      <c r="I1355" s="19">
        <f ca="1">_xll.VoseOutput(,,"APARCH",1)+EXP(F1355)*$G1354</f>
        <v>45.371483785835608</v>
      </c>
    </row>
    <row r="1356" spans="1:9" x14ac:dyDescent="0.35">
      <c r="A1356" s="1">
        <v>42831</v>
      </c>
      <c r="D1356" s="3">
        <f ca="1"/>
        <v>-9.1731017189276287E-3</v>
      </c>
      <c r="E1356" s="3">
        <f ca="1"/>
        <v>-1.2910799500966495E-2</v>
      </c>
      <c r="F1356" s="3">
        <f ca="1"/>
        <v>4.2073793579675053E-3</v>
      </c>
      <c r="G1356" s="19">
        <f ca="1">_xll.VoseOutput(,,"GBMAJ",1)+EXP(D1356)*$G1355</f>
        <v>44.294238279437195</v>
      </c>
      <c r="H1356" s="19">
        <f ca="1">_xll.VoseOutput(,,"EGARCH",1)+EXP(E1356)*$G1355</f>
        <v>44.128988821911641</v>
      </c>
      <c r="I1356" s="19">
        <f ca="1">_xll.VoseOutput(,,"APARCH",1)+EXP(F1356)*$G1355</f>
        <v>44.890899400951739</v>
      </c>
    </row>
    <row r="1357" spans="1:9" x14ac:dyDescent="0.35">
      <c r="A1357" s="1">
        <v>42832</v>
      </c>
      <c r="D1357" s="3">
        <f ca="1"/>
        <v>1.7949023242801454E-3</v>
      </c>
      <c r="E1357" s="3">
        <f ca="1"/>
        <v>-1.0870492440995586E-2</v>
      </c>
      <c r="F1357" s="3">
        <f ca="1"/>
        <v>3.3660997183767843E-3</v>
      </c>
      <c r="G1357" s="19">
        <f ca="1">_xll.VoseOutput(,,"GBMAJ",1)+EXP(D1357)*$G1356</f>
        <v>44.373813504191325</v>
      </c>
      <c r="H1357" s="19">
        <f ca="1">_xll.VoseOutput(,,"EGARCH",1)+EXP(E1357)*$G1356</f>
        <v>43.815345711848657</v>
      </c>
      <c r="I1357" s="19">
        <f ca="1">_xll.VoseOutput(,,"APARCH",1)+EXP(F1357)*$G1356</f>
        <v>44.443588324989342</v>
      </c>
    </row>
    <row r="1358" spans="1:9" x14ac:dyDescent="0.35">
      <c r="A1358" s="1">
        <v>42833</v>
      </c>
      <c r="D1358" s="3">
        <f ca="1"/>
        <v>-9.599025576444431E-3</v>
      </c>
      <c r="E1358" s="3">
        <f ca="1"/>
        <v>-8.235353299406797E-3</v>
      </c>
      <c r="F1358" s="3">
        <f ca="1"/>
        <v>-1.5852050270591639E-2</v>
      </c>
      <c r="G1358" s="19">
        <f ca="1">_xll.VoseOutput(,,"GBMAJ",1)+EXP(D1358)*$G1357</f>
        <v>43.949905938168605</v>
      </c>
      <c r="H1358" s="19">
        <f ca="1">_xll.VoseOutput(,,"EGARCH",1)+EXP(E1358)*$G1357</f>
        <v>44.009880089724803</v>
      </c>
      <c r="I1358" s="19">
        <f ca="1">_xll.VoseOutput(,,"APARCH",1)+EXP(F1358)*$G1357</f>
        <v>43.675943530549361</v>
      </c>
    </row>
    <row r="1359" spans="1:9" x14ac:dyDescent="0.35">
      <c r="A1359" s="1">
        <v>42834</v>
      </c>
      <c r="D1359" s="3">
        <f ca="1"/>
        <v>2.8193833319868911E-3</v>
      </c>
      <c r="E1359" s="3">
        <f ca="1"/>
        <v>1.196230178656379E-2</v>
      </c>
      <c r="F1359" s="3">
        <f ca="1"/>
        <v>8.2871320126323058E-3</v>
      </c>
      <c r="G1359" s="19">
        <f ca="1">_xll.VoseOutput(,,"GBMAJ",1)+EXP(D1359)*$G1358</f>
        <v>44.073992411884795</v>
      </c>
      <c r="H1359" s="19">
        <f ca="1">_xll.VoseOutput(,,"EGARCH",1)+EXP(E1359)*$G1358</f>
        <v>44.47880509519721</v>
      </c>
      <c r="I1359" s="19">
        <f ca="1">_xll.VoseOutput(,,"APARCH",1)+EXP(F1359)*$G1358</f>
        <v>44.31563795226311</v>
      </c>
    </row>
    <row r="1360" spans="1:9" x14ac:dyDescent="0.35">
      <c r="A1360" s="1">
        <v>42835</v>
      </c>
      <c r="D1360" s="3">
        <f ca="1"/>
        <v>-3.0905781127639753E-3</v>
      </c>
      <c r="E1360" s="3">
        <f ca="1"/>
        <v>-2.1125278434466547E-2</v>
      </c>
      <c r="F1360" s="3">
        <f ca="1"/>
        <v>2.6376056566504587E-3</v>
      </c>
      <c r="G1360" s="19">
        <f ca="1">_xll.VoseOutput(,,"GBMAJ",1)+EXP(D1360)*$G1359</f>
        <v>43.937988569099716</v>
      </c>
      <c r="H1360" s="19">
        <f ca="1">_xll.VoseOutput(,,"EGARCH",1)+EXP(E1360)*$G1359</f>
        <v>43.152682774818942</v>
      </c>
      <c r="I1360" s="19">
        <f ca="1">_xll.VoseOutput(,,"APARCH",1)+EXP(F1360)*$G1359</f>
        <v>44.190395669041891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/>
  <dimension ref="B3:AB58"/>
  <sheetViews>
    <sheetView workbookViewId="0">
      <selection activeCell="F6" sqref="F6"/>
    </sheetView>
  </sheetViews>
  <sheetFormatPr defaultRowHeight="14.5" x14ac:dyDescent="0.35"/>
  <cols>
    <col min="2" max="2" width="22.6328125" customWidth="1"/>
    <col min="3" max="3" width="14.6328125" customWidth="1"/>
    <col min="4" max="27" width="22.6328125" customWidth="1"/>
  </cols>
  <sheetData>
    <row r="3" spans="2:28" ht="33" customHeight="1" x14ac:dyDescent="0.5">
      <c r="B3" s="50" t="s">
        <v>101</v>
      </c>
      <c r="C3" s="50"/>
      <c r="D3" s="50"/>
    </row>
    <row r="6" spans="2:28" x14ac:dyDescent="0.35">
      <c r="B6" s="5" t="s">
        <v>25</v>
      </c>
      <c r="C6" s="5" t="str">
        <f>_xll.VoseDataObject('ABTDistribution Fit'!C3:C1259)</f>
        <v>VoseDataObject('[StockPriceDistributionAndTimeSeriesFit.xlsx]ABTDistribution Fit'!C3:C1259)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2:28" x14ac:dyDescent="0.35">
      <c r="B7" s="5" t="s">
        <v>26</v>
      </c>
      <c r="C7" s="5">
        <v>1257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2:28" x14ac:dyDescent="0.35">
      <c r="B8" s="5" t="s">
        <v>52</v>
      </c>
      <c r="C8" s="6" t="s">
        <v>44</v>
      </c>
      <c r="D8" s="7" t="s">
        <v>53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2:28" x14ac:dyDescent="0.35"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2:28" x14ac:dyDescent="0.35">
      <c r="B10" s="5"/>
      <c r="C10" s="21" t="s">
        <v>62</v>
      </c>
      <c r="D10" s="51" t="s">
        <v>102</v>
      </c>
      <c r="E10" s="52"/>
      <c r="F10" s="52"/>
      <c r="G10" s="53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2:28" x14ac:dyDescent="0.35">
      <c r="B11" s="22" t="s">
        <v>63</v>
      </c>
      <c r="C11" s="23" t="str">
        <f ca="1">_xll.VoseOptimalFit(D15:AA15,IF(C8="AIC",1,IF(C8="SIC",2,3)))</f>
        <v>Error: array is not valid. Please refer to the help file for allowed options</v>
      </c>
      <c r="D11" s="23" t="str">
        <f>_xll.VoseOptimalFitObject(D15:AA15,IF(C8="AIC",1,IF(C8="SIC",2,3)))</f>
        <v>VoseStudent3(0.0006374164156040562,0.01240164337862069,4)</v>
      </c>
      <c r="E11" s="23"/>
      <c r="F11" s="23"/>
      <c r="G11" s="24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2:28" x14ac:dyDescent="0.35">
      <c r="B12" s="25" t="s">
        <v>64</v>
      </c>
      <c r="C12" s="26" t="str">
        <f ca="1">_xll.VoseBMA(D15:AA15)</f>
        <v>Error: the source range are locked. Check workbook is not in Protected View mode and recalculte it.</v>
      </c>
      <c r="D12" s="26" t="str">
        <f ca="1">_xll.VoseBMAObject(D15:AA15)</f>
        <v>VoseBMA('[StockPriceDistributionAndTimeSeriesFit.xlsx]ABT DistributionFit Report'!D15:AA15)</v>
      </c>
      <c r="E12" s="26"/>
      <c r="F12" s="26"/>
      <c r="G12" s="27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2:28" x14ac:dyDescent="0.35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2:28" x14ac:dyDescent="0.35">
      <c r="B14" s="14" t="s">
        <v>65</v>
      </c>
      <c r="C14" s="14" t="s">
        <v>76</v>
      </c>
      <c r="D14" s="14" t="s">
        <v>77</v>
      </c>
      <c r="E14" s="14" t="s">
        <v>79</v>
      </c>
      <c r="F14" s="14" t="s">
        <v>78</v>
      </c>
      <c r="G14" s="14" t="s">
        <v>80</v>
      </c>
      <c r="H14" s="14" t="s">
        <v>82</v>
      </c>
      <c r="I14" s="14" t="s">
        <v>81</v>
      </c>
      <c r="J14" s="14" t="s">
        <v>83</v>
      </c>
      <c r="K14" s="14" t="s">
        <v>84</v>
      </c>
      <c r="L14" s="14" t="s">
        <v>88</v>
      </c>
      <c r="M14" s="14" t="s">
        <v>85</v>
      </c>
      <c r="N14" s="14" t="s">
        <v>89</v>
      </c>
      <c r="O14" s="14" t="s">
        <v>87</v>
      </c>
      <c r="P14" s="14" t="s">
        <v>90</v>
      </c>
      <c r="Q14" s="14" t="s">
        <v>91</v>
      </c>
      <c r="R14" s="14" t="s">
        <v>92</v>
      </c>
      <c r="S14" s="14" t="s">
        <v>93</v>
      </c>
      <c r="T14" s="14" t="s">
        <v>86</v>
      </c>
      <c r="U14" s="14" t="s">
        <v>94</v>
      </c>
      <c r="V14" s="14" t="s">
        <v>95</v>
      </c>
      <c r="W14" s="14" t="s">
        <v>96</v>
      </c>
      <c r="X14" s="14" t="s">
        <v>98</v>
      </c>
      <c r="Y14" s="14" t="s">
        <v>97</v>
      </c>
      <c r="Z14" s="14" t="s">
        <v>99</v>
      </c>
      <c r="AA14" s="14" t="s">
        <v>100</v>
      </c>
    </row>
    <row r="15" spans="2:28" x14ac:dyDescent="0.35">
      <c r="B15" s="15" t="s">
        <v>42</v>
      </c>
      <c r="C15" s="28"/>
      <c r="D15" s="15" t="str">
        <f>_xll.VoseStudent3FitObject(C6)</f>
        <v>VoseStudent3(0.0006374164156040562,0.01240164337862069,4)</v>
      </c>
      <c r="E15" s="15" t="str">
        <f>_xll.VoseLaplaceFitObject(C6)</f>
        <v>VoseLaplace(0.0002658493241661669,0.01214813227839486)</v>
      </c>
      <c r="F15" s="15" t="str">
        <f>_xll.VoseHSFitObject(C6)</f>
        <v>VoseHS(0.0005937195471844242,0.01158201484850607)</v>
      </c>
      <c r="G15" s="15" t="str">
        <f>_xll.VoseErrorFitObject(C6)</f>
        <v>VoseError(0.0003667012024401511,0.01223609636932091,1.044396018981593)</v>
      </c>
      <c r="H15" s="15" t="str">
        <f>_xll.VoseGLogisticFitObject(C6)</f>
        <v>VoseGLogistic(0.002728062047493415,0.005705625380219466,0.7827571198588625)</v>
      </c>
      <c r="I15" s="15" t="str">
        <f>_xll.VoseLogisticFitObject(C6)</f>
        <v>VoseLogistic(0.0005929469340312499,0.006266622910586657)</v>
      </c>
      <c r="J15" s="15" t="str">
        <f>_xll.VoseBurrFitObject(C6)</f>
        <v>VoseBurr(-1692694.74948355,1692694.752002621,292020708.049364,0.8031894374735402)</v>
      </c>
      <c r="K15" s="15" t="str">
        <f>_xll.VoseNormalMixFitObject(C6)</f>
        <v>VoseNormalMix(0.0005197034668293209,0.01232379965816179,1.693027030460224)</v>
      </c>
      <c r="L15" s="15" t="str">
        <f>_xll.VoseSkewNormalFitObject(C6)</f>
        <v>VoseSkewNormal(0.0002242523560555353,0.01211451521861122,-1.333216495700623)</v>
      </c>
      <c r="M15" s="15" t="str">
        <f>_xll.VoseSlashFitObject(C6)</f>
        <v>VoseSlash(0.0006268184548016828,0.004088545023929921)</v>
      </c>
      <c r="N15" s="15" t="str">
        <f>_xll.VoseBeta4FitObject(C6)</f>
        <v>VoseBeta4(8068980.330705595,195.3740967864537,-6953.542969596452,0.1687382711580304)</v>
      </c>
      <c r="O15" s="15" t="str">
        <f>_xll.VoseJohnsonUFitObject(C6)</f>
        <v>VoseJohnsonU(46.34206408294526,24.89456026749564,0.09108629604232263,0.2865420415685308)</v>
      </c>
      <c r="P15" s="15" t="str">
        <f>_xll.VoseErfFitObject(C6)</f>
        <v>VoseErf(57.78562854024685)</v>
      </c>
      <c r="Q15" s="15" t="str">
        <f>_xll.VoseNormalFitObject(C6)</f>
        <v>VoseNormal(0.0003667012024401512,0.0122360963693209)</v>
      </c>
      <c r="R15" s="15" t="str">
        <f>_xll.VoseFatigueFitObject(C6)</f>
        <v>VoseFatigue(-138.9970573349213,138.9974264122527,8.803236246697001E-5)</v>
      </c>
      <c r="S15" s="15" t="str">
        <f>_xll.VoseBetaSubjFitObject(C6)</f>
        <v>VoseBetaSubj(0.0012946097889961,3.6670120244025e-4,-0.976394535557636,0.163070482332873)</v>
      </c>
      <c r="T15" s="15" t="str">
        <f>_xll.VoseCauchyFitObject(C6)</f>
        <v>VoseCauchy(0.0005491740710610493,0.005779556915864256)</v>
      </c>
      <c r="U15" s="15" t="str">
        <f>_xll.VoseKumaraswamy4FitObject(C6)</f>
        <v>VoseKumaraswamy4(9.219789546649414,12075.31123016837,-0.1086964401288579,0.2078596978331618)</v>
      </c>
      <c r="V15" s="15" t="str">
        <f>_xll.VoseExtValueMinFitObject(C6)</f>
        <v>VoseExtValueMin(0.006181438244408212,0.01336591885312997)</v>
      </c>
      <c r="W15" s="15" t="str">
        <f>_xll.VoseExtValueMaxFitObject(C6)</f>
        <v>VoseExtValueMax(-0.006160091408809194,0.0196731856999915)</v>
      </c>
      <c r="X15" s="15" t="str">
        <f>_xll.VoseGPDFitObject(C6)</f>
        <v>VoseGPD(-0.09751180467896563,0.1551693181087058,-0.9670325443475035)</v>
      </c>
      <c r="Y15" s="15" t="str">
        <f>_xll.VoseBradfordFitObject(C6)</f>
        <v>VoseBradford(2.155280165337685E-8,-0.0975118046973612,0.0629428336590058)</v>
      </c>
      <c r="Z15" s="15" t="str">
        <f>_xll.VoseLevyFitObject(C6)</f>
        <v>VoseLevy(0.09404323846361813,-0.09936806218894695)</v>
      </c>
      <c r="AA15" s="15" t="str">
        <f>_xll.VoseStudentFitObject(C6)</f>
        <v>VoseStudent(10485770)</v>
      </c>
      <c r="AB15" s="4" t="s">
        <v>38</v>
      </c>
    </row>
    <row r="16" spans="2:28" x14ac:dyDescent="0.35">
      <c r="B16" s="14" t="s">
        <v>43</v>
      </c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</row>
    <row r="17" spans="2:27" x14ac:dyDescent="0.35">
      <c r="B17" s="15" t="s">
        <v>44</v>
      </c>
      <c r="C17" s="28"/>
      <c r="D17" s="15">
        <f>_xll.VoseAIC(D15)</f>
        <v>-7707.7402368029479</v>
      </c>
      <c r="E17" s="15">
        <f>_xll.VoseAIC(E15)</f>
        <v>-7698.90214984657</v>
      </c>
      <c r="F17" s="15">
        <f>_xll.VoseAIC(F15)</f>
        <v>-7697.979211809492</v>
      </c>
      <c r="G17" s="15">
        <f>_xll.VoseAIC(G15)</f>
        <v>-7697.5435644771142</v>
      </c>
      <c r="H17" s="15">
        <f>_xll.VoseAIC(H15)</f>
        <v>-7681.0379186674854</v>
      </c>
      <c r="I17" s="15">
        <f>_xll.VoseAIC(I15)</f>
        <v>-7674.4792043121624</v>
      </c>
      <c r="J17" s="15">
        <f>_xll.VoseAIC(J15)</f>
        <v>-7678.8705358047928</v>
      </c>
      <c r="K17" s="15">
        <f>_xll.VoseAIC(K15)</f>
        <v>-7657.115015232469</v>
      </c>
      <c r="L17" s="15">
        <f>_xll.VoseAIC(L15)</f>
        <v>-7539.9967280706351</v>
      </c>
      <c r="M17" s="15">
        <f>_xll.VoseAIC(M15)</f>
        <v>-7524.5564668706911</v>
      </c>
      <c r="N17" s="15">
        <f>_xll.VoseAIC(N15)</f>
        <v>-7527.3386949872493</v>
      </c>
      <c r="O17" s="15">
        <f>_xll.VoseAIC(O15)</f>
        <v>-7526.6200873544112</v>
      </c>
      <c r="P17" s="15">
        <f>_xll.VoseAIC(P15)</f>
        <v>-7500.7159500649595</v>
      </c>
      <c r="Q17" s="15">
        <f>_xll.VoseAIC(Q15)</f>
        <v>-7499.838509921582</v>
      </c>
      <c r="R17" s="15">
        <f>_xll.VoseAIC(R15)</f>
        <v>-7497.7302792753189</v>
      </c>
      <c r="S17" s="15">
        <f>_xll.VoseAIC(S15)</f>
        <v>-7497.2810927516794</v>
      </c>
      <c r="T17" s="15">
        <f>_xll.VoseAIC(T15)</f>
        <v>-7475.4112227652377</v>
      </c>
      <c r="U17" s="15">
        <f>_xll.VoseAIC(U15)</f>
        <v>-7403.6080379825244</v>
      </c>
      <c r="V17" s="15">
        <f>_xll.VoseAIC(V15)</f>
        <v>-7236.3232872667231</v>
      </c>
      <c r="W17" s="15">
        <f>_xll.VoseAIC(W15)</f>
        <v>-6524.1894171126178</v>
      </c>
      <c r="X17" s="15">
        <f>_xll.VoseAIC(X15)</f>
        <v>-4595.2819589710252</v>
      </c>
      <c r="Y17" s="15">
        <f>_xll.VoseAIC(Y15)</f>
        <v>-4593.9572774303124</v>
      </c>
      <c r="Z17" s="15">
        <f>_xll.VoseAIC(Z15)</f>
        <v>-2190.1415966670074</v>
      </c>
      <c r="AA17" s="15">
        <f>_xll.VoseAIC(AA15)</f>
        <v>2312.4029152516214</v>
      </c>
    </row>
    <row r="18" spans="2:27" x14ac:dyDescent="0.35">
      <c r="B18" s="16" t="s">
        <v>45</v>
      </c>
      <c r="C18" s="31"/>
      <c r="D18" s="16">
        <f t="array" ref="D18:AA18">_xll.VoseRank(D17:AA17)</f>
        <v>1</v>
      </c>
      <c r="E18" s="16">
        <v>2</v>
      </c>
      <c r="F18" s="16">
        <v>3</v>
      </c>
      <c r="G18" s="16">
        <v>4</v>
      </c>
      <c r="H18" s="16">
        <v>5</v>
      </c>
      <c r="I18" s="16">
        <v>7</v>
      </c>
      <c r="J18" s="16">
        <v>6</v>
      </c>
      <c r="K18" s="16">
        <v>8</v>
      </c>
      <c r="L18" s="16">
        <v>9</v>
      </c>
      <c r="M18" s="16">
        <v>12</v>
      </c>
      <c r="N18" s="16">
        <v>10</v>
      </c>
      <c r="O18" s="16">
        <v>11</v>
      </c>
      <c r="P18" s="16">
        <v>13</v>
      </c>
      <c r="Q18" s="16">
        <v>14</v>
      </c>
      <c r="R18" s="16">
        <v>15</v>
      </c>
      <c r="S18" s="16">
        <v>16</v>
      </c>
      <c r="T18" s="16">
        <v>17</v>
      </c>
      <c r="U18" s="16">
        <v>18</v>
      </c>
      <c r="V18" s="16">
        <v>19</v>
      </c>
      <c r="W18" s="16">
        <v>20</v>
      </c>
      <c r="X18" s="16">
        <v>21</v>
      </c>
      <c r="Y18" s="16">
        <v>22</v>
      </c>
      <c r="Z18" s="16">
        <v>23</v>
      </c>
      <c r="AA18" s="16">
        <v>24</v>
      </c>
    </row>
    <row r="19" spans="2:27" x14ac:dyDescent="0.35">
      <c r="B19" s="15" t="s">
        <v>46</v>
      </c>
      <c r="C19" s="28"/>
      <c r="D19" s="15">
        <f>_xll.VoseSIC(D15)</f>
        <v>-7692.3499412075053</v>
      </c>
      <c r="E19" s="15">
        <f>_xll.VoseSIC(E15)</f>
        <v>-7688.6387528073801</v>
      </c>
      <c r="F19" s="15">
        <f>_xll.VoseSIC(F15)</f>
        <v>-7687.7158147703021</v>
      </c>
      <c r="G19" s="15">
        <f>_xll.VoseSIC(G15)</f>
        <v>-7682.1532688816715</v>
      </c>
      <c r="H19" s="15">
        <f>_xll.VoseSIC(H15)</f>
        <v>-7665.6476230720427</v>
      </c>
      <c r="I19" s="15">
        <f>_xll.VoseSIC(I15)</f>
        <v>-7664.2158072729726</v>
      </c>
      <c r="J19" s="15">
        <f>_xll.VoseSIC(J15)</f>
        <v>-7658.3565518522209</v>
      </c>
      <c r="K19" s="15">
        <f>_xll.VoseSIC(K15)</f>
        <v>-7641.7247196370263</v>
      </c>
      <c r="L19" s="15">
        <f>_xll.VoseSIC(L15)</f>
        <v>-7524.6064324751924</v>
      </c>
      <c r="M19" s="15">
        <f>_xll.VoseSIC(M15)</f>
        <v>-7514.2930698315013</v>
      </c>
      <c r="N19" s="15">
        <f>_xll.VoseSIC(N15)</f>
        <v>-7506.8247110346774</v>
      </c>
      <c r="O19" s="15">
        <f>_xll.VoseSIC(O15)</f>
        <v>-7506.1061034018394</v>
      </c>
      <c r="P19" s="15">
        <f>_xll.VoseSIC(P15)</f>
        <v>-7495.5826541073657</v>
      </c>
      <c r="Q19" s="15">
        <f>_xll.VoseSIC(Q15)</f>
        <v>-7489.5751128823922</v>
      </c>
      <c r="R19" s="15">
        <f>_xll.VoseSIC(R15)</f>
        <v>-7482.3399836798762</v>
      </c>
      <c r="S19" s="15">
        <f>_xll.VoseSIC(S15)</f>
        <v>-7476.7671087991075</v>
      </c>
      <c r="T19" s="15">
        <f>_xll.VoseSIC(T15)</f>
        <v>-7465.1478257260478</v>
      </c>
      <c r="U19" s="15">
        <f>_xll.VoseSIC(U15)</f>
        <v>-7383.0940540299525</v>
      </c>
      <c r="V19" s="15">
        <f>_xll.VoseSIC(V15)</f>
        <v>-7226.0598902275333</v>
      </c>
      <c r="W19" s="15">
        <f>_xll.VoseSIC(W15)</f>
        <v>-6513.9260200734279</v>
      </c>
      <c r="X19" s="15">
        <f>_xll.VoseSIC(X15)</f>
        <v>-4579.8916633755825</v>
      </c>
      <c r="Y19" s="15">
        <f>_xll.VoseSIC(Y15)</f>
        <v>-4578.5669818348697</v>
      </c>
      <c r="Z19" s="15">
        <f>_xll.VoseSIC(Z15)</f>
        <v>-2179.8781996278171</v>
      </c>
      <c r="AA19" s="15">
        <f>_xll.VoseSIC(AA15)</f>
        <v>2317.5362112092153</v>
      </c>
    </row>
    <row r="20" spans="2:27" x14ac:dyDescent="0.35">
      <c r="B20" s="16" t="s">
        <v>47</v>
      </c>
      <c r="C20" s="31"/>
      <c r="D20" s="16">
        <f t="array" ref="D20:AA20">_xll.VoseRank(D19:AA19)</f>
        <v>1</v>
      </c>
      <c r="E20" s="16">
        <v>2</v>
      </c>
      <c r="F20" s="16">
        <v>3</v>
      </c>
      <c r="G20" s="16">
        <v>4</v>
      </c>
      <c r="H20" s="16">
        <v>5</v>
      </c>
      <c r="I20" s="16">
        <v>6</v>
      </c>
      <c r="J20" s="16">
        <v>7</v>
      </c>
      <c r="K20" s="16">
        <v>8</v>
      </c>
      <c r="L20" s="16">
        <v>9</v>
      </c>
      <c r="M20" s="16">
        <v>10</v>
      </c>
      <c r="N20" s="16">
        <v>11</v>
      </c>
      <c r="O20" s="16">
        <v>12</v>
      </c>
      <c r="P20" s="16">
        <v>13</v>
      </c>
      <c r="Q20" s="16">
        <v>14</v>
      </c>
      <c r="R20" s="16">
        <v>15</v>
      </c>
      <c r="S20" s="16">
        <v>16</v>
      </c>
      <c r="T20" s="16">
        <v>17</v>
      </c>
      <c r="U20" s="16">
        <v>18</v>
      </c>
      <c r="V20" s="16">
        <v>19</v>
      </c>
      <c r="W20" s="16">
        <v>20</v>
      </c>
      <c r="X20" s="16">
        <v>21</v>
      </c>
      <c r="Y20" s="16">
        <v>22</v>
      </c>
      <c r="Z20" s="16">
        <v>23</v>
      </c>
      <c r="AA20" s="16">
        <v>24</v>
      </c>
    </row>
    <row r="21" spans="2:27" x14ac:dyDescent="0.35">
      <c r="B21" s="15" t="s">
        <v>48</v>
      </c>
      <c r="C21" s="28"/>
      <c r="D21" s="15">
        <f>_xll.VoseHQIC(D15)</f>
        <v>-7701.9680701901143</v>
      </c>
      <c r="E21" s="15">
        <f>_xll.VoseHQIC(E15)</f>
        <v>-7695.0508387957861</v>
      </c>
      <c r="F21" s="15">
        <f>_xll.VoseHQIC(F15)</f>
        <v>-7694.1279007587082</v>
      </c>
      <c r="G21" s="15">
        <f>_xll.VoseHQIC(G15)</f>
        <v>-7691.7713978642805</v>
      </c>
      <c r="H21" s="15">
        <f>_xll.VoseHQIC(H15)</f>
        <v>-7675.2657520546518</v>
      </c>
      <c r="I21" s="15">
        <f>_xll.VoseHQIC(I15)</f>
        <v>-7670.6278932613786</v>
      </c>
      <c r="J21" s="15">
        <f>_xll.VoseHQIC(J15)</f>
        <v>-7671.1807238290348</v>
      </c>
      <c r="K21" s="15">
        <f>_xll.VoseHQIC(K15)</f>
        <v>-7651.3428486196353</v>
      </c>
      <c r="L21" s="15">
        <f>_xll.VoseHQIC(L15)</f>
        <v>-7534.2245614578014</v>
      </c>
      <c r="M21" s="15">
        <f>_xll.VoseHQIC(M15)</f>
        <v>-7520.7051558199073</v>
      </c>
      <c r="N21" s="15">
        <f>_xll.VoseHQIC(N15)</f>
        <v>-7519.6488830114913</v>
      </c>
      <c r="O21" s="15">
        <f>_xll.VoseHQIC(O15)</f>
        <v>-7518.9302753786533</v>
      </c>
      <c r="P21" s="15">
        <f>_xll.VoseHQIC(P15)</f>
        <v>-7498.7886971015687</v>
      </c>
      <c r="Q21" s="15">
        <f>_xll.VoseHQIC(Q15)</f>
        <v>-7495.9871988707982</v>
      </c>
      <c r="R21" s="15">
        <f>_xll.VoseHQIC(R15)</f>
        <v>-7491.9581126624853</v>
      </c>
      <c r="S21" s="15">
        <f>_xll.VoseHQIC(S15)</f>
        <v>-7489.5912807759214</v>
      </c>
      <c r="T21" s="15">
        <f>_xll.VoseHQIC(T15)</f>
        <v>-7471.5599117144538</v>
      </c>
      <c r="U21" s="15">
        <f>_xll.VoseHQIC(U15)</f>
        <v>-7395.9182260067664</v>
      </c>
      <c r="V21" s="15">
        <f>_xll.VoseHQIC(V15)</f>
        <v>-7232.4719762159393</v>
      </c>
      <c r="W21" s="15">
        <f>_xll.VoseHQIC(W15)</f>
        <v>-6520.338106061834</v>
      </c>
      <c r="X21" s="15">
        <f>_xll.VoseHQIC(X15)</f>
        <v>-4589.5097923581916</v>
      </c>
      <c r="Y21" s="15">
        <f>_xll.VoseHQIC(Y15)</f>
        <v>-4588.1851108174787</v>
      </c>
      <c r="Z21" s="15">
        <f>_xll.VoseHQIC(Z15)</f>
        <v>-2186.2902856162241</v>
      </c>
      <c r="AA21" s="15">
        <f>_xll.VoseHQIC(AA15)</f>
        <v>2314.3301682150122</v>
      </c>
    </row>
    <row r="22" spans="2:27" x14ac:dyDescent="0.35">
      <c r="B22" s="16" t="s">
        <v>49</v>
      </c>
      <c r="C22" s="31"/>
      <c r="D22" s="16">
        <f t="array" ref="D22:AA22">_xll.VoseRank(D21:AA21)</f>
        <v>1</v>
      </c>
      <c r="E22" s="16">
        <v>2</v>
      </c>
      <c r="F22" s="16">
        <v>3</v>
      </c>
      <c r="G22" s="16">
        <v>4</v>
      </c>
      <c r="H22" s="16">
        <v>5</v>
      </c>
      <c r="I22" s="16">
        <v>7</v>
      </c>
      <c r="J22" s="16">
        <v>6</v>
      </c>
      <c r="K22" s="16">
        <v>8</v>
      </c>
      <c r="L22" s="16">
        <v>9</v>
      </c>
      <c r="M22" s="16">
        <v>10</v>
      </c>
      <c r="N22" s="16">
        <v>11</v>
      </c>
      <c r="O22" s="16">
        <v>12</v>
      </c>
      <c r="P22" s="16">
        <v>13</v>
      </c>
      <c r="Q22" s="16">
        <v>14</v>
      </c>
      <c r="R22" s="16">
        <v>15</v>
      </c>
      <c r="S22" s="16">
        <v>16</v>
      </c>
      <c r="T22" s="16">
        <v>17</v>
      </c>
      <c r="U22" s="16">
        <v>18</v>
      </c>
      <c r="V22" s="16">
        <v>19</v>
      </c>
      <c r="W22" s="16">
        <v>20</v>
      </c>
      <c r="X22" s="16">
        <v>21</v>
      </c>
      <c r="Y22" s="16">
        <v>22</v>
      </c>
      <c r="Z22" s="16">
        <v>23</v>
      </c>
      <c r="AA22" s="16">
        <v>24</v>
      </c>
    </row>
    <row r="23" spans="2:27" x14ac:dyDescent="0.35">
      <c r="B23" s="15" t="s">
        <v>50</v>
      </c>
      <c r="C23" s="28"/>
      <c r="D23" s="15">
        <f>_xll.VoseLLH(D15)</f>
        <v>3856.8796954166378</v>
      </c>
      <c r="E23" s="15">
        <f>_xll.VoseLLH(E15)</f>
        <v>3851.4558596122802</v>
      </c>
      <c r="F23" s="15">
        <f>_xll.VoseLLH(F15)</f>
        <v>3850.9943905937412</v>
      </c>
      <c r="G23" s="15">
        <f>_xll.VoseLLH(G15)</f>
        <v>3851.7813592537209</v>
      </c>
      <c r="H23" s="15">
        <f>_xll.VoseLLH(H15)</f>
        <v>3843.5285363489065</v>
      </c>
      <c r="I23" s="15">
        <f>_xll.VoseLLH(I15)</f>
        <v>3839.2443868450764</v>
      </c>
      <c r="J23" s="15">
        <f>_xll.VoseLLH(J15)</f>
        <v>3843.4512423432911</v>
      </c>
      <c r="K23" s="15">
        <f>_xll.VoseLLH(K15)</f>
        <v>3831.5670846313983</v>
      </c>
      <c r="L23" s="15">
        <f>_xll.VoseLLH(L15)</f>
        <v>3773.0079410504813</v>
      </c>
      <c r="M23" s="15">
        <f>_xll.VoseLLH(M15)</f>
        <v>3764.2830181243407</v>
      </c>
      <c r="N23" s="15">
        <f>_xll.VoseLLH(N15)</f>
        <v>3767.6853219345194</v>
      </c>
      <c r="O23" s="15">
        <f>_xll.VoseLLH(O15)</f>
        <v>3767.3260181181004</v>
      </c>
      <c r="P23" s="15">
        <f>_xll.VoseLLH(P15)</f>
        <v>3751.3595686579779</v>
      </c>
      <c r="Q23" s="15">
        <f>_xll.VoseLLH(Q15)</f>
        <v>3751.9240396497862</v>
      </c>
      <c r="R23" s="15">
        <f>_xll.VoseLLH(R15)</f>
        <v>3751.8747166528233</v>
      </c>
      <c r="S23" s="15">
        <f>_xll.VoseLLH(S15)</f>
        <v>3752.6565208167344</v>
      </c>
      <c r="T23" s="15">
        <f>_xll.VoseLLH(T15)</f>
        <v>3739.710396071614</v>
      </c>
      <c r="U23" s="15">
        <f>_xll.VoseLLH(U15)</f>
        <v>3705.8199934321569</v>
      </c>
      <c r="V23" s="15">
        <f>_xll.VoseLLH(V15)</f>
        <v>3620.1664283223568</v>
      </c>
      <c r="W23" s="15">
        <f>_xll.VoseLLH(W15)</f>
        <v>3264.0994932453041</v>
      </c>
      <c r="X23" s="15">
        <f>_xll.VoseLLH(X15)</f>
        <v>2300.6505565006764</v>
      </c>
      <c r="Y23" s="15">
        <f>_xll.VoseLLH(Y15)</f>
        <v>2299.98821573032</v>
      </c>
      <c r="Z23" s="15">
        <f>_xll.VoseLLH(Z15)</f>
        <v>1097.0755830224989</v>
      </c>
      <c r="AA23" s="15">
        <f>_xll.VoseLLH(AA15)</f>
        <v>-1155.1998640003126</v>
      </c>
    </row>
    <row r="24" spans="2:27" x14ac:dyDescent="0.35">
      <c r="B24" s="16" t="s">
        <v>51</v>
      </c>
      <c r="C24" s="31"/>
      <c r="D24" s="16">
        <f t="array" ref="D24:AA24">_xll.VoseRank(D23:AA23,1)</f>
        <v>1</v>
      </c>
      <c r="E24" s="16">
        <v>3</v>
      </c>
      <c r="F24" s="16">
        <v>4</v>
      </c>
      <c r="G24" s="16">
        <v>2</v>
      </c>
      <c r="H24" s="16">
        <v>5</v>
      </c>
      <c r="I24" s="16">
        <v>7</v>
      </c>
      <c r="J24" s="16">
        <v>6</v>
      </c>
      <c r="K24" s="16">
        <v>8</v>
      </c>
      <c r="L24" s="16">
        <v>9</v>
      </c>
      <c r="M24" s="16">
        <v>12</v>
      </c>
      <c r="N24" s="16">
        <v>10</v>
      </c>
      <c r="O24" s="16">
        <v>11</v>
      </c>
      <c r="P24" s="16">
        <v>16</v>
      </c>
      <c r="Q24" s="16">
        <v>14</v>
      </c>
      <c r="R24" s="16">
        <v>15</v>
      </c>
      <c r="S24" s="16">
        <v>13</v>
      </c>
      <c r="T24" s="16">
        <v>17</v>
      </c>
      <c r="U24" s="16">
        <v>18</v>
      </c>
      <c r="V24" s="16">
        <v>19</v>
      </c>
      <c r="W24" s="16">
        <v>20</v>
      </c>
      <c r="X24" s="16">
        <v>21</v>
      </c>
      <c r="Y24" s="16">
        <v>22</v>
      </c>
      <c r="Z24" s="16">
        <v>23</v>
      </c>
      <c r="AA24" s="16">
        <v>24</v>
      </c>
    </row>
    <row r="25" spans="2:27" x14ac:dyDescent="0.35">
      <c r="B25" s="15" t="s">
        <v>66</v>
      </c>
      <c r="C25" s="28"/>
      <c r="D25" s="15">
        <f>EXP(D23-_xll.VoseOptimalFitLLH(D15:AA15))</f>
        <v>1</v>
      </c>
      <c r="E25" s="15">
        <f>EXP(E23-_xll.VoseOptimalFitLLH(D15:AA15))</f>
        <v>4.4101975070036598E-3</v>
      </c>
      <c r="F25" s="15">
        <f>EXP(F23-_xll.VoseOptimalFitLLH(D15:AA15))</f>
        <v>2.7799986889049848E-3</v>
      </c>
      <c r="G25" s="15">
        <f>EXP(G23-_xll.VoseOptimalFitLLH(D15:AA15))</f>
        <v>6.1068990021958284E-3</v>
      </c>
      <c r="H25" s="15">
        <f>EXP(H23-_xll.VoseOptimalFitLLH(D15:AA15))</f>
        <v>1.5909820868367304E-6</v>
      </c>
      <c r="I25" s="15">
        <f>EXP(I23-_xll.VoseOptimalFitLLH(D15:AA15))</f>
        <v>2.1932230459228479E-8</v>
      </c>
      <c r="J25" s="15">
        <f>EXP(J23-_xll.VoseOptimalFitLLH(D15:AA15))</f>
        <v>1.4726411430530371E-6</v>
      </c>
      <c r="K25" s="15">
        <f>EXP(K23-_xll.VoseOptimalFitLLH(D15:AA15))</f>
        <v>1.0159511199312019E-11</v>
      </c>
      <c r="L25" s="15">
        <f>EXP(L23-_xll.VoseOptimalFitLLH(D15:AA15))</f>
        <v>3.7580269586056725E-37</v>
      </c>
      <c r="M25" s="15">
        <f>EXP(M23-_xll.VoseOptimalFitLLH(D15:AA15))</f>
        <v>6.1062419620423228E-41</v>
      </c>
      <c r="N25" s="15">
        <f>EXP(N23-_xll.VoseOptimalFitLLH(D15:AA15))</f>
        <v>1.8339005463715633E-39</v>
      </c>
      <c r="O25" s="15">
        <f>EXP(O23-_xll.VoseOptimalFitLLH(D15:AA15))</f>
        <v>1.2803600510123604E-39</v>
      </c>
      <c r="P25" s="15">
        <f>EXP(P23-_xll.VoseOptimalFitLLH(D15:AA15))</f>
        <v>1.4900169847689695E-46</v>
      </c>
      <c r="Q25" s="15">
        <f>EXP(Q23-_xll.VoseOptimalFitLLH(D15:AA15))</f>
        <v>2.6202205952121443E-46</v>
      </c>
      <c r="R25" s="15">
        <f>EXP(R23-_xll.VoseOptimalFitLLH(D15:AA15))</f>
        <v>2.4941188834678199E-46</v>
      </c>
      <c r="S25" s="15">
        <f>EXP(S23-_xll.VoseOptimalFitLLH(D15:AA15))</f>
        <v>5.4506762188024409E-46</v>
      </c>
      <c r="T25" s="15">
        <f>EXP(T23-_xll.VoseOptimalFitLLH(D15:AA15))</f>
        <v>1.3002289933326575E-51</v>
      </c>
      <c r="U25" s="15">
        <f>EXP(U23-_xll.VoseOptimalFitLLH(D15:AA15))</f>
        <v>2.4865946229557705E-66</v>
      </c>
      <c r="V25" s="15">
        <f>EXP(V23-_xll.VoseOptimalFitLLH(D15:AA15))</f>
        <v>1.5730202289565202E-103</v>
      </c>
      <c r="W25" s="15">
        <f>EXP(W23-_xll.VoseOptimalFitLLH(D15:AA15))</f>
        <v>3.621005758649508E-258</v>
      </c>
      <c r="X25" s="15">
        <f>EXP(X23-_xll.VoseOptimalFitLLH(D15:AA15))</f>
        <v>0</v>
      </c>
      <c r="Y25" s="15">
        <f>EXP(Y23-_xll.VoseOptimalFitLLH(D15:AA15))</f>
        <v>0</v>
      </c>
      <c r="Z25" s="15">
        <f>EXP(Z23-_xll.VoseOptimalFitLLH(D15:AA15))</f>
        <v>0</v>
      </c>
      <c r="AA25" s="15">
        <f>EXP(AA23-_xll.VoseOptimalFitLLH(D15:AA15))</f>
        <v>0</v>
      </c>
    </row>
    <row r="26" spans="2:27" x14ac:dyDescent="0.35">
      <c r="B26" s="16" t="s">
        <v>67</v>
      </c>
      <c r="C26" s="31"/>
      <c r="D26" s="16">
        <f t="array" ref="D26:AA26">_xll.VoseRank(D25:AA25,1)</f>
        <v>1</v>
      </c>
      <c r="E26" s="16">
        <v>3</v>
      </c>
      <c r="F26" s="16">
        <v>4</v>
      </c>
      <c r="G26" s="16">
        <v>2</v>
      </c>
      <c r="H26" s="16">
        <v>5</v>
      </c>
      <c r="I26" s="16">
        <v>7</v>
      </c>
      <c r="J26" s="16">
        <v>6</v>
      </c>
      <c r="K26" s="16">
        <v>8</v>
      </c>
      <c r="L26" s="16">
        <v>9</v>
      </c>
      <c r="M26" s="16">
        <v>12</v>
      </c>
      <c r="N26" s="16">
        <v>10</v>
      </c>
      <c r="O26" s="16">
        <v>11</v>
      </c>
      <c r="P26" s="16">
        <v>16</v>
      </c>
      <c r="Q26" s="16">
        <v>14</v>
      </c>
      <c r="R26" s="16">
        <v>15</v>
      </c>
      <c r="S26" s="16">
        <v>13</v>
      </c>
      <c r="T26" s="16">
        <v>17</v>
      </c>
      <c r="U26" s="16">
        <v>18</v>
      </c>
      <c r="V26" s="16">
        <v>19</v>
      </c>
      <c r="W26" s="16">
        <v>20</v>
      </c>
      <c r="X26" s="16">
        <v>22.5</v>
      </c>
      <c r="Y26" s="16">
        <v>22.5</v>
      </c>
      <c r="Z26" s="16">
        <v>22.5</v>
      </c>
      <c r="AA26" s="16">
        <v>22.5</v>
      </c>
    </row>
    <row r="27" spans="2:27" x14ac:dyDescent="0.35">
      <c r="B27" s="14" t="s">
        <v>68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</row>
    <row r="28" spans="2:27" x14ac:dyDescent="0.35">
      <c r="B28" s="15" t="s">
        <v>69</v>
      </c>
      <c r="C28" s="15">
        <f>_xll.VoseDataMin(C6)</f>
        <v>-9.7511804678965627E-2</v>
      </c>
      <c r="D28" s="15" t="str">
        <f>_xll.VoseMin(D15)</f>
        <v>-Infinity</v>
      </c>
      <c r="E28" s="15" t="str">
        <f>_xll.VoseMin(E15)</f>
        <v>-Infinity</v>
      </c>
      <c r="F28" s="15" t="str">
        <f>_xll.VoseMin(F15)</f>
        <v>-Infinity</v>
      </c>
      <c r="G28" s="15" t="str">
        <f>_xll.VoseMin(G15)</f>
        <v>-Infinity</v>
      </c>
      <c r="H28" s="15" t="str">
        <f>_xll.VoseMin(H15)</f>
        <v>-Infinity</v>
      </c>
      <c r="I28" s="15" t="str">
        <f>_xll.VoseMin(I15)</f>
        <v>-Infinity</v>
      </c>
      <c r="J28" s="15">
        <f>_xll.VoseMin(J15)</f>
        <v>-1692694.74948355</v>
      </c>
      <c r="K28" s="15" t="str">
        <f>_xll.VoseMin(K15)</f>
        <v>-Infinity</v>
      </c>
      <c r="L28" s="15" t="str">
        <f>_xll.VoseMin(L15)</f>
        <v>-Infinity</v>
      </c>
      <c r="M28" s="15" t="str">
        <f>_xll.VoseMin(M15)</f>
        <v>-Infinity</v>
      </c>
      <c r="N28" s="15">
        <f>_xll.VoseMin(N15)</f>
        <v>-6953.5429695964522</v>
      </c>
      <c r="O28" s="15" t="str">
        <f>_xll.VoseMin(O15)</f>
        <v>-Infinity</v>
      </c>
      <c r="P28" s="15" t="str">
        <f>_xll.VoseMin(P15)</f>
        <v>-Infinity</v>
      </c>
      <c r="Q28" s="15" t="str">
        <f>_xll.VoseMin(Q15)</f>
        <v>-Infinity</v>
      </c>
      <c r="R28" s="15">
        <f>_xll.VoseMin(R15)</f>
        <v>-138.99705733492129</v>
      </c>
      <c r="S28" s="15">
        <f>_xll.VoseMin(S15)</f>
        <v>-0.976394535557636</v>
      </c>
      <c r="T28" s="15" t="str">
        <f>_xll.VoseMin(T15)</f>
        <v>-Infinity</v>
      </c>
      <c r="U28" s="15">
        <f>_xll.VoseMin(U15)</f>
        <v>-0.1086964401288579</v>
      </c>
      <c r="V28" s="15" t="str">
        <f>_xll.VoseMin(V15)</f>
        <v>-Infinity</v>
      </c>
      <c r="W28" s="15" t="str">
        <f>_xll.VoseMin(W15)</f>
        <v>-Infinity</v>
      </c>
      <c r="X28" s="15">
        <f>_xll.VoseMin(X15)</f>
        <v>-9.7511804678965627E-2</v>
      </c>
      <c r="Y28" s="15">
        <f>_xll.VoseMin(Y15)</f>
        <v>-9.7511804697361204E-2</v>
      </c>
      <c r="Z28" s="15">
        <f>_xll.VoseMin(Z15)</f>
        <v>-9.9368062188946948E-2</v>
      </c>
      <c r="AA28" s="15" t="str">
        <f>_xll.VoseMin(AA15)</f>
        <v>-Infinity</v>
      </c>
    </row>
    <row r="29" spans="2:27" x14ac:dyDescent="0.35">
      <c r="B29" s="15" t="s">
        <v>70</v>
      </c>
      <c r="C29" s="15">
        <f>_xll.VoseDataMax(C6)</f>
        <v>6.2942833456074598E-2</v>
      </c>
      <c r="D29" s="15" t="str">
        <f>_xll.VoseMax(D15)</f>
        <v>+Infinity</v>
      </c>
      <c r="E29" s="15" t="str">
        <f>_xll.VoseMax(E15)</f>
        <v>+Infinity</v>
      </c>
      <c r="F29" s="15" t="str">
        <f>_xll.VoseMax(F15)</f>
        <v>+Infinity</v>
      </c>
      <c r="G29" s="15" t="str">
        <f>_xll.VoseMax(G15)</f>
        <v>+Infinity</v>
      </c>
      <c r="H29" s="15" t="str">
        <f>_xll.VoseMax(H15)</f>
        <v>+Infinity</v>
      </c>
      <c r="I29" s="15" t="str">
        <f>_xll.VoseMax(I15)</f>
        <v>+Infinity</v>
      </c>
      <c r="J29" s="15" t="str">
        <f>_xll.VoseMax(J15)</f>
        <v>+Infinity</v>
      </c>
      <c r="K29" s="15" t="str">
        <f>_xll.VoseMax(K15)</f>
        <v>+Infinity</v>
      </c>
      <c r="L29" s="15" t="str">
        <f>_xll.VoseMax(L15)</f>
        <v>+Infinity</v>
      </c>
      <c r="M29" s="15" t="str">
        <f>_xll.VoseMax(M15)</f>
        <v>+Infinity</v>
      </c>
      <c r="N29" s="15">
        <f>_xll.VoseMax(N15)</f>
        <v>0.16873827115803039</v>
      </c>
      <c r="O29" s="15" t="str">
        <f>_xll.VoseMax(O15)</f>
        <v>+Infinity</v>
      </c>
      <c r="P29" s="15" t="str">
        <f>_xll.VoseMax(P15)</f>
        <v>+Infinity</v>
      </c>
      <c r="Q29" s="15" t="str">
        <f>_xll.VoseMax(Q15)</f>
        <v>+Infinity</v>
      </c>
      <c r="R29" s="15" t="str">
        <f>_xll.VoseMax(R15)</f>
        <v>+Infinity</v>
      </c>
      <c r="S29" s="15">
        <f>_xll.VoseMax(S15)</f>
        <v>0.163070482332873</v>
      </c>
      <c r="T29" s="15" t="str">
        <f>_xll.VoseMax(T15)</f>
        <v>+Infinity</v>
      </c>
      <c r="U29" s="15">
        <f>_xll.VoseMax(U15)</f>
        <v>0.2078596978331618</v>
      </c>
      <c r="V29" s="15" t="str">
        <f>_xll.VoseMax(V15)</f>
        <v>+Infinity</v>
      </c>
      <c r="W29" s="15" t="str">
        <f>_xll.VoseMax(W15)</f>
        <v>+Infinity</v>
      </c>
      <c r="X29" s="15">
        <f>_xll.VoseMax(X15)</f>
        <v>6.2947446683050204E-2</v>
      </c>
      <c r="Y29" s="15">
        <f>_xll.VoseMax(Y15)</f>
        <v>6.2942833659005798E-2</v>
      </c>
      <c r="Z29" s="15" t="str">
        <f>_xll.VoseMax(Z15)</f>
        <v>+Infinity</v>
      </c>
      <c r="AA29" s="15" t="str">
        <f>_xll.VoseMax(AA15)</f>
        <v>+Infinity</v>
      </c>
    </row>
    <row r="30" spans="2:27" x14ac:dyDescent="0.35">
      <c r="B30" s="15" t="s">
        <v>71</v>
      </c>
      <c r="C30" s="15">
        <f>_xll.VoseDataMean(C6)</f>
        <v>3.6670120244015105E-4</v>
      </c>
      <c r="D30" s="15">
        <f>_xll.VoseMean(D15)</f>
        <v>6.3741641560405619E-4</v>
      </c>
      <c r="E30" s="15">
        <f>_xll.VoseMean(E15)</f>
        <v>2.6584932416616691E-4</v>
      </c>
      <c r="F30" s="15">
        <f>_xll.VoseMean(F15)</f>
        <v>5.9371954718442422E-4</v>
      </c>
      <c r="G30" s="15">
        <f>_xll.VoseMean(G15)</f>
        <v>3.6670120244015111E-4</v>
      </c>
      <c r="H30" s="15">
        <f>_xll.VoseMean(H15)</f>
        <v>2.854013905363743E-4</v>
      </c>
      <c r="I30" s="15">
        <f>_xll.VoseMean(I15)</f>
        <v>5.9294693403124992E-4</v>
      </c>
      <c r="J30" s="15">
        <f>_xll.VoseMean(J15)</f>
        <v>3.1361589208245277E-4</v>
      </c>
      <c r="K30" s="15">
        <f>_xll.VoseMean(K15)</f>
        <v>5.1970346682932091E-4</v>
      </c>
      <c r="L30" s="15">
        <f>_xll.VoseMean(L15)</f>
        <v>2.242523560555353E-4</v>
      </c>
      <c r="M30" s="15" t="str">
        <f>_xll.VoseMean(M15)</f>
        <v>Undefined</v>
      </c>
      <c r="N30" s="15">
        <f>_xll.VoseMean(N15)</f>
        <v>3.7223304752842523E-4</v>
      </c>
      <c r="O30" s="15">
        <f>_xll.VoseMean(O15)</f>
        <v>3.83972919627662E-4</v>
      </c>
      <c r="P30" s="15">
        <f>_xll.VoseMean(P15)</f>
        <v>0</v>
      </c>
      <c r="Q30" s="15">
        <f>_xll.VoseMean(Q15)</f>
        <v>3.6670120244015122E-4</v>
      </c>
      <c r="R30" s="15">
        <f>_xll.VoseMean(R15)</f>
        <v>3.6961592536499666E-4</v>
      </c>
      <c r="S30" s="15">
        <f>_xll.VoseMean(S15)</f>
        <v>3.6670120244024999E-4</v>
      </c>
      <c r="T30" s="15" t="str">
        <f>_xll.VoseMean(T15)</f>
        <v>Undefined</v>
      </c>
      <c r="U30" s="15">
        <f>_xll.VoseMean(U15)</f>
        <v>-4.230270752972054E-4</v>
      </c>
      <c r="V30" s="15">
        <f>_xll.VoseMean(V15)</f>
        <v>-1.5335839723200568E-3</v>
      </c>
      <c r="W30" s="15">
        <f>_xll.VoseMean(W15)</f>
        <v>5.195586148197099E-3</v>
      </c>
      <c r="X30" s="15">
        <f>_xll.VoseMean(X15)</f>
        <v>-1.8626827125034023E-2</v>
      </c>
      <c r="Y30" s="15">
        <f>_xll.VoseMean(Y15)</f>
        <v>-1.7284485519177703E-2</v>
      </c>
      <c r="Z30" s="15" t="str">
        <f>_xll.VoseMean(Z15)</f>
        <v>Infinity</v>
      </c>
      <c r="AA30" s="15">
        <f>_xll.VoseMean(AA15)</f>
        <v>0</v>
      </c>
    </row>
    <row r="31" spans="2:27" x14ac:dyDescent="0.35">
      <c r="B31" s="15" t="s">
        <v>72</v>
      </c>
      <c r="C31" s="15">
        <f>_xll.VoseDataStdev(C6)</f>
        <v>1.2236096369320913E-2</v>
      </c>
      <c r="D31" s="15">
        <f>_xll.VoseStDev(D15)</f>
        <v>1.2401643378620691E-2</v>
      </c>
      <c r="E31" s="15">
        <f>_xll.VoseStDev(E15)</f>
        <v>1.214813227839486E-2</v>
      </c>
      <c r="F31" s="15">
        <f>_xll.VoseStDev(F15)</f>
        <v>1.1582014848506071E-2</v>
      </c>
      <c r="G31" s="15">
        <f>_xll.VoseStDev(G15)</f>
        <v>1.2236096369320911E-2</v>
      </c>
      <c r="H31" s="15">
        <f>_xll.VoseStDev(H15)</f>
        <v>1.1444212857310336E-2</v>
      </c>
      <c r="I31" s="15">
        <f>_xll.VoseStDev(I15)</f>
        <v>1.1366394286405984E-2</v>
      </c>
      <c r="J31" s="15" t="str">
        <f>_xll.VoseStDev(J15)</f>
        <v>Undefined</v>
      </c>
      <c r="K31" s="15">
        <f>_xll.VoseStDev(K15)</f>
        <v>1.2323799658161791E-2</v>
      </c>
      <c r="L31" s="15">
        <f>_xll.VoseStDev(L15)</f>
        <v>1.211451521861122E-2</v>
      </c>
      <c r="M31" s="15" t="str">
        <f>_xll.VoseStDev(M15)</f>
        <v>Undefined</v>
      </c>
      <c r="N31" s="15">
        <f>_xll.VoseStDev(N15)</f>
        <v>1.2045247169405759E-2</v>
      </c>
      <c r="O31" s="15">
        <f>_xll.VoseStDev(O15)</f>
        <v>1.2068397200457786E-2</v>
      </c>
      <c r="P31" s="15">
        <f>_xll.VoseStDev(P15)</f>
        <v>1.2236723888778989E-2</v>
      </c>
      <c r="Q31" s="15">
        <f>_xll.VoseStDev(Q15)</f>
        <v>1.22360963693209E-2</v>
      </c>
      <c r="R31" s="15">
        <f>_xll.VoseStDev(R15)</f>
        <v>1.2236271883166545E-2</v>
      </c>
      <c r="S31" s="15">
        <f>_xll.VoseStDev(S15)</f>
        <v>1.3436211000573191E-2</v>
      </c>
      <c r="T31" s="15" t="str">
        <f>_xll.VoseStDev(T15)</f>
        <v>Undefined</v>
      </c>
      <c r="U31" s="15">
        <f>_xll.VoseStDev(U15)</f>
        <v>1.4062457765696373E-2</v>
      </c>
      <c r="V31" s="15">
        <f>_xll.VoseStDev(V15)</f>
        <v>1.7142453388652199E-2</v>
      </c>
      <c r="W31" s="15">
        <f>_xll.VoseStDev(W15)</f>
        <v>2.5231835728931451E-2</v>
      </c>
      <c r="X31" s="15">
        <f>_xll.VoseStDev(X15)</f>
        <v>4.6053159902197924E-2</v>
      </c>
      <c r="Y31" s="15">
        <f>_xll.VoseStDev(Y15)</f>
        <v>4.6319264323886264E-2</v>
      </c>
      <c r="Z31" s="15" t="str">
        <f>_xll.VoseStDev(Z15)</f>
        <v>+Infinity</v>
      </c>
      <c r="AA31" s="15">
        <f>_xll.VoseStDev(AA15)</f>
        <v>1.0000000953673545</v>
      </c>
    </row>
    <row r="32" spans="2:27" x14ac:dyDescent="0.35">
      <c r="B32" s="15" t="s">
        <v>8</v>
      </c>
      <c r="C32" s="15">
        <f>_xll.VoseDataVariance(C6)</f>
        <v>1.4972205435930842E-4</v>
      </c>
      <c r="D32" s="15">
        <f>_xll.VoseVariance(D15)</f>
        <v>1.5380075849048643E-4</v>
      </c>
      <c r="E32" s="15">
        <f>_xll.VoseVariance(E15)</f>
        <v>1.475771178533791E-4</v>
      </c>
      <c r="F32" s="15">
        <f>_xll.VoseVariance(F15)</f>
        <v>1.341430679510151E-4</v>
      </c>
      <c r="G32" s="15">
        <f>_xll.VoseVariance(G15)</f>
        <v>1.4972205435930837E-4</v>
      </c>
      <c r="H32" s="15">
        <f>_xll.VoseVariance(H15)</f>
        <v>1.3097000792342722E-4</v>
      </c>
      <c r="I32" s="15">
        <f>_xll.VoseVariance(I15)</f>
        <v>1.291949190740426E-4</v>
      </c>
      <c r="J32" s="15" t="str">
        <f>_xll.VoseVariance(J15)</f>
        <v>Undefined</v>
      </c>
      <c r="K32" s="15">
        <f>_xll.VoseVariance(K15)</f>
        <v>1.5187603801450868E-4</v>
      </c>
      <c r="L32" s="15">
        <f>_xll.VoseVariance(L15)</f>
        <v>1.4676147898196287E-4</v>
      </c>
      <c r="M32" s="15" t="str">
        <f>_xll.VoseVariance(M15)</f>
        <v>Undefined</v>
      </c>
      <c r="N32" s="15">
        <f>_xll.VoseVariance(N15)</f>
        <v>1.4508797937207746E-4</v>
      </c>
      <c r="O32" s="15">
        <f>_xll.VoseVariance(O15)</f>
        <v>1.4564621098801732E-4</v>
      </c>
      <c r="P32" s="15">
        <f>_xll.VoseVariance(P15)</f>
        <v>1.4973741153021439E-4</v>
      </c>
      <c r="Q32" s="15">
        <f>_xll.VoseVariance(Q15)</f>
        <v>1.4972205435930813E-4</v>
      </c>
      <c r="R32" s="15">
        <f>_xll.VoseVariance(R15)</f>
        <v>1.4972634959877214E-4</v>
      </c>
      <c r="S32" s="15">
        <f>_xll.VoseVariance(S15)</f>
        <v>1.8053176605192404E-4</v>
      </c>
      <c r="T32" s="15" t="str">
        <f>_xll.VoseVariance(T15)</f>
        <v>Undefined</v>
      </c>
      <c r="U32" s="15">
        <f>_xll.VoseVariance(U15)</f>
        <v>1.9775271841199421E-4</v>
      </c>
      <c r="V32" s="15">
        <f>_xll.VoseVariance(V15)</f>
        <v>2.9386370818211321E-4</v>
      </c>
      <c r="W32" s="15">
        <f>_xll.VoseVariance(W15)</f>
        <v>6.3664553425178173E-4</v>
      </c>
      <c r="X32" s="15">
        <f>_xll.VoseVariance(X15)</f>
        <v>2.1208935369774105E-3</v>
      </c>
      <c r="Y32" s="15">
        <f>_xll.VoseVariance(Y15)</f>
        <v>2.1454742475060431E-3</v>
      </c>
      <c r="Z32" s="15" t="str">
        <f>_xll.VoseVariance(Z15)</f>
        <v>Infinity</v>
      </c>
      <c r="AA32" s="15">
        <f>_xll.VoseVariance(AA15)</f>
        <v>1.0000001907347178</v>
      </c>
    </row>
    <row r="33" spans="2:27" x14ac:dyDescent="0.35">
      <c r="B33" s="15" t="s">
        <v>73</v>
      </c>
      <c r="C33" s="15">
        <f>_xll.VoseDataSkewness(C6)</f>
        <v>-0.89195550532510737</v>
      </c>
      <c r="D33" s="15">
        <f>_xll.VoseSkewness(D15)</f>
        <v>0</v>
      </c>
      <c r="E33" s="15">
        <f>_xll.VoseSkewness(E15)</f>
        <v>0</v>
      </c>
      <c r="F33" s="15">
        <f>_xll.VoseSkewness(F15)</f>
        <v>0</v>
      </c>
      <c r="G33" s="15">
        <f>_xll.VoseSkewness(G15)</f>
        <v>0</v>
      </c>
      <c r="H33" s="15">
        <f>_xll.VoseSkewness(H15)</f>
        <v>-1536214.0649987541</v>
      </c>
      <c r="I33" s="15">
        <f>_xll.VoseSkewness(I15)</f>
        <v>0</v>
      </c>
      <c r="J33" s="15" t="str">
        <f>_xll.VoseSkewness(J15)</f>
        <v>Undefined</v>
      </c>
      <c r="K33" s="15">
        <f>_xll.VoseSkewness(K15)</f>
        <v>0</v>
      </c>
      <c r="L33" s="15">
        <f>_xll.VoseSkewness(L15)</f>
        <v>-0.2446707387008776</v>
      </c>
      <c r="M33" s="15" t="str">
        <f>_xll.VoseSkewness(M15)</f>
        <v>Undefined</v>
      </c>
      <c r="N33" s="15">
        <f>_xll.VoseSkewness(N15)</f>
        <v>-0.14308056613386777</v>
      </c>
      <c r="O33" s="15">
        <f>_xll.VoseSkewness(O15)</f>
        <v>-0.11493800102776115</v>
      </c>
      <c r="P33" s="15">
        <f>_xll.VoseSkewness(P15)</f>
        <v>0</v>
      </c>
      <c r="Q33" s="15">
        <f>_xll.VoseSkewness(Q15)</f>
        <v>0</v>
      </c>
      <c r="R33" s="15">
        <f>_xll.VoseSkewness(R15)</f>
        <v>2.6409708731563197E-4</v>
      </c>
      <c r="S33" s="15">
        <f>_xll.VoseSkewness(S15)</f>
        <v>-0.13749368159897155</v>
      </c>
      <c r="T33" s="15" t="str">
        <f>_xll.VoseSkewness(T15)</f>
        <v>Undefined</v>
      </c>
      <c r="U33" s="15">
        <f>_xll.VoseSkewness(U15)</f>
        <v>-0.60183262160870321</v>
      </c>
      <c r="V33" s="15">
        <f>_xll.VoseSkewness(V15)</f>
        <v>-1.1395470994000001</v>
      </c>
      <c r="W33" s="15">
        <f>_xll.VoseSkewness(W15)</f>
        <v>1.1395470994000001</v>
      </c>
      <c r="X33" s="15">
        <f>_xll.VoseSkewness(X15)</f>
        <v>2.8950993958110582E-2</v>
      </c>
      <c r="Y33" s="15">
        <f>_xll.VoseSkewness(Y15)</f>
        <v>0</v>
      </c>
      <c r="Z33" s="15" t="str">
        <f>_xll.VoseSkewness(Z15)</f>
        <v>Undefined</v>
      </c>
      <c r="AA33" s="15">
        <f>_xll.VoseSkewness(AA15)</f>
        <v>0</v>
      </c>
    </row>
    <row r="34" spans="2:27" x14ac:dyDescent="0.35">
      <c r="B34" s="15" t="s">
        <v>74</v>
      </c>
      <c r="C34" s="15">
        <f>_xll.VoseDataKurtosis(C6)</f>
        <v>10.205424757041563</v>
      </c>
      <c r="D34" s="15" t="str">
        <f>_xll.VoseKurtosis(D15)</f>
        <v>Undefined</v>
      </c>
      <c r="E34" s="15">
        <f>_xll.VoseKurtosis(E15)</f>
        <v>6</v>
      </c>
      <c r="F34" s="15">
        <f>_xll.VoseKurtosis(F15)</f>
        <v>5</v>
      </c>
      <c r="G34" s="15">
        <f>_xll.VoseKurtosis(G15)</f>
        <v>5.6497064633350718</v>
      </c>
      <c r="H34" s="15">
        <f>_xll.VoseKurtosis(H15)</f>
        <v>1353952102.6391015</v>
      </c>
      <c r="I34" s="15">
        <f>_xll.VoseKurtosis(I15)</f>
        <v>4.2</v>
      </c>
      <c r="J34" s="15">
        <f>_xll.VoseKurtosis(J15)</f>
        <v>-1320329211100261.8</v>
      </c>
      <c r="K34" s="15">
        <f>_xll.VoseKurtosis(K15)</f>
        <v>4.6930270304602235</v>
      </c>
      <c r="L34" s="15">
        <f>_xll.VoseKurtosis(L15)</f>
        <v>3.1338532295412906</v>
      </c>
      <c r="M34" s="15" t="str">
        <f>_xll.VoseKurtosis(M15)</f>
        <v>Undefined</v>
      </c>
      <c r="N34" s="15">
        <f>_xll.VoseKurtosis(N15)</f>
        <v>3.0307073252320835</v>
      </c>
      <c r="O34" s="15">
        <f>_xll.VoseKurtosis(O15)</f>
        <v>3.0240911996860373</v>
      </c>
      <c r="P34" s="15">
        <f>_xll.VoseKurtosis(P15)</f>
        <v>3</v>
      </c>
      <c r="Q34" s="15">
        <f>_xll.VoseKurtosis(Q15)</f>
        <v>3</v>
      </c>
      <c r="R34" s="15">
        <f>_xll.VoseKurtosis(R15)</f>
        <v>3.0000001162454524</v>
      </c>
      <c r="S34" s="15">
        <f>_xll.VoseKurtosis(S15)</f>
        <v>3.0215242482407731</v>
      </c>
      <c r="T34" s="15" t="str">
        <f>_xll.VoseKurtosis(T15)</f>
        <v>Undefined</v>
      </c>
      <c r="U34" s="15">
        <f>_xll.VoseKurtosis(U15)</f>
        <v>3.4816120833572994</v>
      </c>
      <c r="V34" s="15">
        <f>_xll.VoseKurtosis(V15)</f>
        <v>5.4</v>
      </c>
      <c r="W34" s="15">
        <f>_xll.VoseKurtosis(W15)</f>
        <v>5.4</v>
      </c>
      <c r="X34" s="15">
        <f>_xll.VoseKurtosis(X15)</f>
        <v>1.8091340127421134</v>
      </c>
      <c r="Y34" s="15">
        <f>_xll.VoseKurtosis(Y15)</f>
        <v>1.8</v>
      </c>
      <c r="Z34" s="15" t="str">
        <f>_xll.VoseKurtosis(Z15)</f>
        <v>Undefined</v>
      </c>
      <c r="AA34" s="15">
        <f>_xll.VoseKurtosis(AA15)</f>
        <v>3.0000005722042626</v>
      </c>
    </row>
    <row r="35" spans="2:27" x14ac:dyDescent="0.35">
      <c r="B35" s="15" t="s">
        <v>75</v>
      </c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</row>
    <row r="36" spans="2:27" x14ac:dyDescent="0.35">
      <c r="B36" s="29">
        <v>0.01</v>
      </c>
      <c r="C36" s="15">
        <f>_xll.VoseDataPercentile(C6,B36)</f>
        <v>-3.6913656701336457E-2</v>
      </c>
      <c r="D36" s="15" t="str">
        <f ca="1">_xll.VoseSimulate(D15,B36)</f>
        <v>Error: "object" is not correct or contains invalid arguments</v>
      </c>
      <c r="E36" s="15" t="str">
        <f ca="1">_xll.VoseSimulate(E15,B36)</f>
        <v>Error: "object" is not correct or contains invalid arguments</v>
      </c>
      <c r="F36" s="15" t="str">
        <f ca="1">_xll.VoseSimulate(F15,B36)</f>
        <v>Error: "object" is not correct or contains invalid arguments</v>
      </c>
      <c r="G36" s="15" t="str">
        <f ca="1">_xll.VoseSimulate(G15,B36)</f>
        <v>Error: "object" is not correct or contains invalid arguments</v>
      </c>
      <c r="H36" s="15" t="str">
        <f ca="1">_xll.VoseSimulate(H15,B36)</f>
        <v>Error: "object" is not correct or contains invalid arguments</v>
      </c>
      <c r="I36" s="15" t="str">
        <f ca="1">_xll.VoseSimulate(I15,B36)</f>
        <v>Error: "object" is not correct or contains invalid arguments</v>
      </c>
      <c r="J36" s="15" t="str">
        <f ca="1">_xll.VoseSimulate(J15,B36)</f>
        <v>Error: "object" is not correct or contains invalid arguments</v>
      </c>
      <c r="K36" s="15" t="str">
        <f ca="1">_xll.VoseSimulate(K15,B36)</f>
        <v>Error: "object" is not correct or contains invalid arguments</v>
      </c>
      <c r="L36" s="15" t="str">
        <f ca="1">_xll.VoseSimulate(L15,B36)</f>
        <v>Error: "object" is not correct or contains invalid arguments</v>
      </c>
      <c r="M36" s="15" t="str">
        <f ca="1">_xll.VoseSimulate(M15,B36)</f>
        <v>Error: "object" is not correct or contains invalid arguments</v>
      </c>
      <c r="N36" s="15" t="str">
        <f ca="1">_xll.VoseSimulate(N15,B36)</f>
        <v>Error: "object" is not correct or contains invalid arguments</v>
      </c>
      <c r="O36" s="15" t="str">
        <f ca="1">_xll.VoseSimulate(O15,B36)</f>
        <v>Error: "object" is not correct or contains invalid arguments</v>
      </c>
      <c r="P36" s="15" t="str">
        <f ca="1">_xll.VoseSimulate(P15,B36)</f>
        <v>Error: "object" is not correct or contains invalid arguments</v>
      </c>
      <c r="Q36" s="15" t="str">
        <f ca="1">_xll.VoseSimulate(Q15,B36)</f>
        <v>Error: "object" is not correct or contains invalid arguments</v>
      </c>
      <c r="R36" s="15" t="str">
        <f ca="1">_xll.VoseSimulate(R15,B36)</f>
        <v>Error: "object" is not correct or contains invalid arguments</v>
      </c>
      <c r="S36" s="15" t="str">
        <f ca="1">_xll.VoseSimulate(S15,B36)</f>
        <v>Error: "object" is not correct or contains invalid arguments</v>
      </c>
      <c r="T36" s="15" t="str">
        <f ca="1">_xll.VoseSimulate(T15,B36)</f>
        <v>Error: "object" is not correct or contains invalid arguments</v>
      </c>
      <c r="U36" s="15" t="str">
        <f ca="1">_xll.VoseSimulate(U15,B36)</f>
        <v>Error: "object" is not correct or contains invalid arguments</v>
      </c>
      <c r="V36" s="15" t="str">
        <f ca="1">_xll.VoseSimulate(V15,B36)</f>
        <v>Error: "object" is not correct or contains invalid arguments</v>
      </c>
      <c r="W36" s="15" t="str">
        <f ca="1">_xll.VoseSimulate(W15,B36)</f>
        <v>Error: "object" is not correct or contains invalid arguments</v>
      </c>
      <c r="X36" s="15" t="str">
        <f ca="1">_xll.VoseSimulate(X15,B36)</f>
        <v>Error: "object" is not correct or contains invalid arguments</v>
      </c>
      <c r="Y36" s="15" t="str">
        <f ca="1">_xll.VoseSimulate(Y15,B36)</f>
        <v>Error: "object" is not correct or contains invalid arguments</v>
      </c>
      <c r="Z36" s="15" t="str">
        <f ca="1">_xll.VoseSimulate(Z15,B36)</f>
        <v>Error: "object" is not correct or contains invalid arguments</v>
      </c>
      <c r="AA36" s="15" t="str">
        <f ca="1">_xll.VoseSimulate(AA15,B36)</f>
        <v>Error: "object" is not correct or contains invalid arguments</v>
      </c>
    </row>
    <row r="37" spans="2:27" x14ac:dyDescent="0.35">
      <c r="B37" s="29">
        <v>0.05</v>
      </c>
      <c r="C37" s="15">
        <f>_xll.VoseDataPercentile(C6,B37)</f>
        <v>-1.9052707446214033E-2</v>
      </c>
      <c r="D37" s="15" t="str">
        <f ca="1">_xll.VoseSimulate(D15,B37)</f>
        <v>Error: "object" is not correct or contains invalid arguments</v>
      </c>
      <c r="E37" s="15" t="str">
        <f ca="1">_xll.VoseSimulate(E15,B37)</f>
        <v>Error: "object" is not correct or contains invalid arguments</v>
      </c>
      <c r="F37" s="15" t="str">
        <f ca="1">_xll.VoseSimulate(F15,B37)</f>
        <v>Error: "object" is not correct or contains invalid arguments</v>
      </c>
      <c r="G37" s="15" t="str">
        <f ca="1">_xll.VoseSimulate(G15,B37)</f>
        <v>Error: "object" is not correct or contains invalid arguments</v>
      </c>
      <c r="H37" s="15" t="str">
        <f ca="1">_xll.VoseSimulate(H15,B37)</f>
        <v>Error: "object" is not correct or contains invalid arguments</v>
      </c>
      <c r="I37" s="15" t="str">
        <f ca="1">_xll.VoseSimulate(I15,B37)</f>
        <v>Error: "object" is not correct or contains invalid arguments</v>
      </c>
      <c r="J37" s="15" t="str">
        <f ca="1">_xll.VoseSimulate(J15,B37)</f>
        <v>Error: "object" is not correct or contains invalid arguments</v>
      </c>
      <c r="K37" s="15" t="str">
        <f ca="1">_xll.VoseSimulate(K15,B37)</f>
        <v>Error: "object" is not correct or contains invalid arguments</v>
      </c>
      <c r="L37" s="15" t="str">
        <f ca="1">_xll.VoseSimulate(L15,B37)</f>
        <v>Error: "object" is not correct or contains invalid arguments</v>
      </c>
      <c r="M37" s="15" t="str">
        <f ca="1">_xll.VoseSimulate(M15,B37)</f>
        <v>Error: "object" is not correct or contains invalid arguments</v>
      </c>
      <c r="N37" s="15" t="str">
        <f ca="1">_xll.VoseSimulate(N15,B37)</f>
        <v>Error: "object" is not correct or contains invalid arguments</v>
      </c>
      <c r="O37" s="15" t="str">
        <f ca="1">_xll.VoseSimulate(O15,B37)</f>
        <v>Error: "object" is not correct or contains invalid arguments</v>
      </c>
      <c r="P37" s="15" t="str">
        <f ca="1">_xll.VoseSimulate(P15,B37)</f>
        <v>Error: "object" is not correct or contains invalid arguments</v>
      </c>
      <c r="Q37" s="15" t="str">
        <f ca="1">_xll.VoseSimulate(Q15,B37)</f>
        <v>Error: "object" is not correct or contains invalid arguments</v>
      </c>
      <c r="R37" s="15" t="str">
        <f ca="1">_xll.VoseSimulate(R15,B37)</f>
        <v>Error: "object" is not correct or contains invalid arguments</v>
      </c>
      <c r="S37" s="15" t="str">
        <f ca="1">_xll.VoseSimulate(S15,B37)</f>
        <v>Error: "object" is not correct or contains invalid arguments</v>
      </c>
      <c r="T37" s="15" t="str">
        <f ca="1">_xll.VoseSimulate(T15,B37)</f>
        <v>Error: "object" is not correct or contains invalid arguments</v>
      </c>
      <c r="U37" s="15" t="str">
        <f ca="1">_xll.VoseSimulate(U15,B37)</f>
        <v>Error: "object" is not correct or contains invalid arguments</v>
      </c>
      <c r="V37" s="15" t="str">
        <f ca="1">_xll.VoseSimulate(V15,B37)</f>
        <v>Error: "object" is not correct or contains invalid arguments</v>
      </c>
      <c r="W37" s="15" t="str">
        <f ca="1">_xll.VoseSimulate(W15,B37)</f>
        <v>Error: "object" is not correct or contains invalid arguments</v>
      </c>
      <c r="X37" s="15" t="str">
        <f ca="1">_xll.VoseSimulate(X15,B37)</f>
        <v>Error: "object" is not correct or contains invalid arguments</v>
      </c>
      <c r="Y37" s="15" t="str">
        <f ca="1">_xll.VoseSimulate(Y15,B37)</f>
        <v>Error: "object" is not correct or contains invalid arguments</v>
      </c>
      <c r="Z37" s="15" t="str">
        <f ca="1">_xll.VoseSimulate(Z15,B37)</f>
        <v>Error: "object" is not correct or contains invalid arguments</v>
      </c>
      <c r="AA37" s="15" t="str">
        <f ca="1">_xll.VoseSimulate(AA15,B37)</f>
        <v>Error: "object" is not correct or contains invalid arguments</v>
      </c>
    </row>
    <row r="38" spans="2:27" x14ac:dyDescent="0.35">
      <c r="B38" s="29">
        <v>0.15</v>
      </c>
      <c r="C38" s="15">
        <f>_xll.VoseDataPercentile(C6,B38)</f>
        <v>-9.808428198525003E-3</v>
      </c>
      <c r="D38" s="15" t="str">
        <f ca="1">_xll.VoseSimulate(D15,B38)</f>
        <v>Error: "object" is not correct or contains invalid arguments</v>
      </c>
      <c r="E38" s="15" t="str">
        <f ca="1">_xll.VoseSimulate(E15,B38)</f>
        <v>Error: "object" is not correct or contains invalid arguments</v>
      </c>
      <c r="F38" s="15" t="str">
        <f ca="1">_xll.VoseSimulate(F15,B38)</f>
        <v>Error: "object" is not correct or contains invalid arguments</v>
      </c>
      <c r="G38" s="15" t="str">
        <f ca="1">_xll.VoseSimulate(G15,B38)</f>
        <v>Error: "object" is not correct or contains invalid arguments</v>
      </c>
      <c r="H38" s="15" t="str">
        <f ca="1">_xll.VoseSimulate(H15,B38)</f>
        <v>Error: "object" is not correct or contains invalid arguments</v>
      </c>
      <c r="I38" s="15" t="str">
        <f ca="1">_xll.VoseSimulate(I15,B38)</f>
        <v>Error: "object" is not correct or contains invalid arguments</v>
      </c>
      <c r="J38" s="15" t="str">
        <f ca="1">_xll.VoseSimulate(J15,B38)</f>
        <v>Error: "object" is not correct or contains invalid arguments</v>
      </c>
      <c r="K38" s="15" t="str">
        <f ca="1">_xll.VoseSimulate(K15,B38)</f>
        <v>Error: "object" is not correct or contains invalid arguments</v>
      </c>
      <c r="L38" s="15" t="str">
        <f ca="1">_xll.VoseSimulate(L15,B38)</f>
        <v>Error: "object" is not correct or contains invalid arguments</v>
      </c>
      <c r="M38" s="15" t="str">
        <f ca="1">_xll.VoseSimulate(M15,B38)</f>
        <v>Error: "object" is not correct or contains invalid arguments</v>
      </c>
      <c r="N38" s="15" t="str">
        <f ca="1">_xll.VoseSimulate(N15,B38)</f>
        <v>Error: "object" is not correct or contains invalid arguments</v>
      </c>
      <c r="O38" s="15" t="str">
        <f ca="1">_xll.VoseSimulate(O15,B38)</f>
        <v>Error: "object" is not correct or contains invalid arguments</v>
      </c>
      <c r="P38" s="15" t="str">
        <f ca="1">_xll.VoseSimulate(P15,B38)</f>
        <v>Error: "object" is not correct or contains invalid arguments</v>
      </c>
      <c r="Q38" s="15" t="str">
        <f ca="1">_xll.VoseSimulate(Q15,B38)</f>
        <v>Error: "object" is not correct or contains invalid arguments</v>
      </c>
      <c r="R38" s="15" t="str">
        <f ca="1">_xll.VoseSimulate(R15,B38)</f>
        <v>Error: "object" is not correct or contains invalid arguments</v>
      </c>
      <c r="S38" s="15" t="str">
        <f ca="1">_xll.VoseSimulate(S15,B38)</f>
        <v>Error: "object" is not correct or contains invalid arguments</v>
      </c>
      <c r="T38" s="15" t="str">
        <f ca="1">_xll.VoseSimulate(T15,B38)</f>
        <v>Error: "object" is not correct or contains invalid arguments</v>
      </c>
      <c r="U38" s="15" t="str">
        <f ca="1">_xll.VoseSimulate(U15,B38)</f>
        <v>Error: "object" is not correct or contains invalid arguments</v>
      </c>
      <c r="V38" s="15" t="str">
        <f ca="1">_xll.VoseSimulate(V15,B38)</f>
        <v>Error: "object" is not correct or contains invalid arguments</v>
      </c>
      <c r="W38" s="15" t="str">
        <f ca="1">_xll.VoseSimulate(W15,B38)</f>
        <v>Error: "object" is not correct or contains invalid arguments</v>
      </c>
      <c r="X38" s="15" t="str">
        <f ca="1">_xll.VoseSimulate(X15,B38)</f>
        <v>Error: "object" is not correct or contains invalid arguments</v>
      </c>
      <c r="Y38" s="15" t="str">
        <f ca="1">_xll.VoseSimulate(Y15,B38)</f>
        <v>Error: "object" is not correct or contains invalid arguments</v>
      </c>
      <c r="Z38" s="15" t="str">
        <f ca="1">_xll.VoseSimulate(Z15,B38)</f>
        <v>Error: "object" is not correct or contains invalid arguments</v>
      </c>
      <c r="AA38" s="15" t="str">
        <f ca="1">_xll.VoseSimulate(AA15,B38)</f>
        <v>Error: "object" is not correct or contains invalid arguments</v>
      </c>
    </row>
    <row r="39" spans="2:27" x14ac:dyDescent="0.35">
      <c r="B39" s="29">
        <v>0.2</v>
      </c>
      <c r="C39" s="15">
        <f>_xll.VoseDataPercentile(C6,B39)</f>
        <v>-7.2775088294864017E-3</v>
      </c>
      <c r="D39" s="15" t="str">
        <f ca="1">_xll.VoseSimulate(D15,B39)</f>
        <v>Error: "object" is not correct or contains invalid arguments</v>
      </c>
      <c r="E39" s="15" t="str">
        <f ca="1">_xll.VoseSimulate(E15,B39)</f>
        <v>Error: "object" is not correct or contains invalid arguments</v>
      </c>
      <c r="F39" s="15" t="str">
        <f ca="1">_xll.VoseSimulate(F15,B39)</f>
        <v>Error: "object" is not correct or contains invalid arguments</v>
      </c>
      <c r="G39" s="15" t="str">
        <f ca="1">_xll.VoseSimulate(G15,B39)</f>
        <v>Error: "object" is not correct or contains invalid arguments</v>
      </c>
      <c r="H39" s="15" t="str">
        <f ca="1">_xll.VoseSimulate(H15,B39)</f>
        <v>Error: "object" is not correct or contains invalid arguments</v>
      </c>
      <c r="I39" s="15" t="str">
        <f ca="1">_xll.VoseSimulate(I15,B39)</f>
        <v>Error: "object" is not correct or contains invalid arguments</v>
      </c>
      <c r="J39" s="15" t="str">
        <f ca="1">_xll.VoseSimulate(J15,B39)</f>
        <v>Error: "object" is not correct or contains invalid arguments</v>
      </c>
      <c r="K39" s="15" t="str">
        <f ca="1">_xll.VoseSimulate(K15,B39)</f>
        <v>Error: "object" is not correct or contains invalid arguments</v>
      </c>
      <c r="L39" s="15" t="str">
        <f ca="1">_xll.VoseSimulate(L15,B39)</f>
        <v>Error: "object" is not correct or contains invalid arguments</v>
      </c>
      <c r="M39" s="15" t="str">
        <f ca="1">_xll.VoseSimulate(M15,B39)</f>
        <v>Error: "object" is not correct or contains invalid arguments</v>
      </c>
      <c r="N39" s="15" t="str">
        <f ca="1">_xll.VoseSimulate(N15,B39)</f>
        <v>Error: "object" is not correct or contains invalid arguments</v>
      </c>
      <c r="O39" s="15" t="str">
        <f ca="1">_xll.VoseSimulate(O15,B39)</f>
        <v>Error: "object" is not correct or contains invalid arguments</v>
      </c>
      <c r="P39" s="15" t="str">
        <f ca="1">_xll.VoseSimulate(P15,B39)</f>
        <v>Error: "object" is not correct or contains invalid arguments</v>
      </c>
      <c r="Q39" s="15" t="str">
        <f ca="1">_xll.VoseSimulate(Q15,B39)</f>
        <v>Error: "object" is not correct or contains invalid arguments</v>
      </c>
      <c r="R39" s="15" t="str">
        <f ca="1">_xll.VoseSimulate(R15,B39)</f>
        <v>Error: "object" is not correct or contains invalid arguments</v>
      </c>
      <c r="S39" s="15" t="str">
        <f ca="1">_xll.VoseSimulate(S15,B39)</f>
        <v>Error: "object" is not correct or contains invalid arguments</v>
      </c>
      <c r="T39" s="15" t="str">
        <f ca="1">_xll.VoseSimulate(T15,B39)</f>
        <v>Error: "object" is not correct or contains invalid arguments</v>
      </c>
      <c r="U39" s="15" t="str">
        <f ca="1">_xll.VoseSimulate(U15,B39)</f>
        <v>Error: "object" is not correct or contains invalid arguments</v>
      </c>
      <c r="V39" s="15" t="str">
        <f ca="1">_xll.VoseSimulate(V15,B39)</f>
        <v>Error: "object" is not correct or contains invalid arguments</v>
      </c>
      <c r="W39" s="15" t="str">
        <f ca="1">_xll.VoseSimulate(W15,B39)</f>
        <v>Error: "object" is not correct or contains invalid arguments</v>
      </c>
      <c r="X39" s="15" t="str">
        <f ca="1">_xll.VoseSimulate(X15,B39)</f>
        <v>Error: "object" is not correct or contains invalid arguments</v>
      </c>
      <c r="Y39" s="15" t="str">
        <f ca="1">_xll.VoseSimulate(Y15,B39)</f>
        <v>Error: "object" is not correct or contains invalid arguments</v>
      </c>
      <c r="Z39" s="15" t="str">
        <f ca="1">_xll.VoseSimulate(Z15,B39)</f>
        <v>Error: "object" is not correct or contains invalid arguments</v>
      </c>
      <c r="AA39" s="15" t="str">
        <f ca="1">_xll.VoseSimulate(AA15,B39)</f>
        <v>Error: "object" is not correct or contains invalid arguments</v>
      </c>
    </row>
    <row r="40" spans="2:27" x14ac:dyDescent="0.35">
      <c r="B40" s="29">
        <v>0.25</v>
      </c>
      <c r="C40" s="15">
        <f>_xll.VoseDataPercentile(C6,B40)</f>
        <v>-5.6484562525409999E-3</v>
      </c>
      <c r="D40" s="15" t="str">
        <f ca="1">_xll.VoseSimulate(D15,B40)</f>
        <v>Error: "object" is not correct or contains invalid arguments</v>
      </c>
      <c r="E40" s="15" t="str">
        <f ca="1">_xll.VoseSimulate(E15,B40)</f>
        <v>Error: "object" is not correct or contains invalid arguments</v>
      </c>
      <c r="F40" s="15" t="str">
        <f ca="1">_xll.VoseSimulate(F15,B40)</f>
        <v>Error: "object" is not correct or contains invalid arguments</v>
      </c>
      <c r="G40" s="15" t="str">
        <f ca="1">_xll.VoseSimulate(G15,B40)</f>
        <v>Error: "object" is not correct or contains invalid arguments</v>
      </c>
      <c r="H40" s="15" t="str">
        <f ca="1">_xll.VoseSimulate(H15,B40)</f>
        <v>Error: "object" is not correct or contains invalid arguments</v>
      </c>
      <c r="I40" s="15" t="str">
        <f ca="1">_xll.VoseSimulate(I15,B40)</f>
        <v>Error: "object" is not correct or contains invalid arguments</v>
      </c>
      <c r="J40" s="15" t="str">
        <f ca="1">_xll.VoseSimulate(J15,B40)</f>
        <v>Error: "object" is not correct or contains invalid arguments</v>
      </c>
      <c r="K40" s="15" t="str">
        <f ca="1">_xll.VoseSimulate(K15,B40)</f>
        <v>Error: "object" is not correct or contains invalid arguments</v>
      </c>
      <c r="L40" s="15" t="str">
        <f ca="1">_xll.VoseSimulate(L15,B40)</f>
        <v>Error: "object" is not correct or contains invalid arguments</v>
      </c>
      <c r="M40" s="15" t="str">
        <f ca="1">_xll.VoseSimulate(M15,B40)</f>
        <v>Error: "object" is not correct or contains invalid arguments</v>
      </c>
      <c r="N40" s="15" t="str">
        <f ca="1">_xll.VoseSimulate(N15,B40)</f>
        <v>Error: "object" is not correct or contains invalid arguments</v>
      </c>
      <c r="O40" s="15" t="str">
        <f ca="1">_xll.VoseSimulate(O15,B40)</f>
        <v>Error: "object" is not correct or contains invalid arguments</v>
      </c>
      <c r="P40" s="15" t="str">
        <f ca="1">_xll.VoseSimulate(P15,B40)</f>
        <v>Error: "object" is not correct or contains invalid arguments</v>
      </c>
      <c r="Q40" s="15" t="str">
        <f ca="1">_xll.VoseSimulate(Q15,B40)</f>
        <v>Error: "object" is not correct or contains invalid arguments</v>
      </c>
      <c r="R40" s="15" t="str">
        <f ca="1">_xll.VoseSimulate(R15,B40)</f>
        <v>Error: "object" is not correct or contains invalid arguments</v>
      </c>
      <c r="S40" s="15" t="str">
        <f ca="1">_xll.VoseSimulate(S15,B40)</f>
        <v>Error: "object" is not correct or contains invalid arguments</v>
      </c>
      <c r="T40" s="15" t="str">
        <f ca="1">_xll.VoseSimulate(T15,B40)</f>
        <v>Error: "object" is not correct or contains invalid arguments</v>
      </c>
      <c r="U40" s="15" t="str">
        <f ca="1">_xll.VoseSimulate(U15,B40)</f>
        <v>Error: "object" is not correct or contains invalid arguments</v>
      </c>
      <c r="V40" s="15" t="str">
        <f ca="1">_xll.VoseSimulate(V15,B40)</f>
        <v>Error: "object" is not correct or contains invalid arguments</v>
      </c>
      <c r="W40" s="15" t="str">
        <f ca="1">_xll.VoseSimulate(W15,B40)</f>
        <v>Error: "object" is not correct or contains invalid arguments</v>
      </c>
      <c r="X40" s="15" t="str">
        <f ca="1">_xll.VoseSimulate(X15,B40)</f>
        <v>Error: "object" is not correct or contains invalid arguments</v>
      </c>
      <c r="Y40" s="15" t="str">
        <f ca="1">_xll.VoseSimulate(Y15,B40)</f>
        <v>Error: "object" is not correct or contains invalid arguments</v>
      </c>
      <c r="Z40" s="15" t="str">
        <f ca="1">_xll.VoseSimulate(Z15,B40)</f>
        <v>Error: "object" is not correct or contains invalid arguments</v>
      </c>
      <c r="AA40" s="15" t="str">
        <f ca="1">_xll.VoseSimulate(AA15,B40)</f>
        <v>Error: "object" is not correct or contains invalid arguments</v>
      </c>
    </row>
    <row r="41" spans="2:27" x14ac:dyDescent="0.35">
      <c r="B41" s="29">
        <v>0.3</v>
      </c>
      <c r="C41" s="15">
        <f>_xll.VoseDataPercentile(C6,B41)</f>
        <v>-4.0353291616519538E-3</v>
      </c>
      <c r="D41" s="15" t="str">
        <f ca="1">_xll.VoseSimulate(D15,B41)</f>
        <v>Error: "object" is not correct or contains invalid arguments</v>
      </c>
      <c r="E41" s="15" t="str">
        <f ca="1">_xll.VoseSimulate(E15,B41)</f>
        <v>Error: "object" is not correct or contains invalid arguments</v>
      </c>
      <c r="F41" s="15" t="str">
        <f ca="1">_xll.VoseSimulate(F15,B41)</f>
        <v>Error: "object" is not correct or contains invalid arguments</v>
      </c>
      <c r="G41" s="15" t="str">
        <f ca="1">_xll.VoseSimulate(G15,B41)</f>
        <v>Error: "object" is not correct or contains invalid arguments</v>
      </c>
      <c r="H41" s="15" t="str">
        <f ca="1">_xll.VoseSimulate(H15,B41)</f>
        <v>Error: "object" is not correct or contains invalid arguments</v>
      </c>
      <c r="I41" s="15" t="str">
        <f ca="1">_xll.VoseSimulate(I15,B41)</f>
        <v>Error: "object" is not correct or contains invalid arguments</v>
      </c>
      <c r="J41" s="15" t="str">
        <f ca="1">_xll.VoseSimulate(J15,B41)</f>
        <v>Error: "object" is not correct or contains invalid arguments</v>
      </c>
      <c r="K41" s="15" t="str">
        <f ca="1">_xll.VoseSimulate(K15,B41)</f>
        <v>Error: "object" is not correct or contains invalid arguments</v>
      </c>
      <c r="L41" s="15" t="str">
        <f ca="1">_xll.VoseSimulate(L15,B41)</f>
        <v>Error: "object" is not correct or contains invalid arguments</v>
      </c>
      <c r="M41" s="15" t="str">
        <f ca="1">_xll.VoseSimulate(M15,B41)</f>
        <v>Error: "object" is not correct or contains invalid arguments</v>
      </c>
      <c r="N41" s="15" t="str">
        <f ca="1">_xll.VoseSimulate(N15,B41)</f>
        <v>Error: "object" is not correct or contains invalid arguments</v>
      </c>
      <c r="O41" s="15" t="str">
        <f ca="1">_xll.VoseSimulate(O15,B41)</f>
        <v>Error: "object" is not correct or contains invalid arguments</v>
      </c>
      <c r="P41" s="15" t="str">
        <f ca="1">_xll.VoseSimulate(P15,B41)</f>
        <v>Error: "object" is not correct or contains invalid arguments</v>
      </c>
      <c r="Q41" s="15" t="str">
        <f ca="1">_xll.VoseSimulate(Q15,B41)</f>
        <v>Error: "object" is not correct or contains invalid arguments</v>
      </c>
      <c r="R41" s="15" t="str">
        <f ca="1">_xll.VoseSimulate(R15,B41)</f>
        <v>Error: "object" is not correct or contains invalid arguments</v>
      </c>
      <c r="S41" s="15" t="str">
        <f ca="1">_xll.VoseSimulate(S15,B41)</f>
        <v>Error: "object" is not correct or contains invalid arguments</v>
      </c>
      <c r="T41" s="15" t="str">
        <f ca="1">_xll.VoseSimulate(T15,B41)</f>
        <v>Error: "object" is not correct or contains invalid arguments</v>
      </c>
      <c r="U41" s="15" t="str">
        <f ca="1">_xll.VoseSimulate(U15,B41)</f>
        <v>Error: "object" is not correct or contains invalid arguments</v>
      </c>
      <c r="V41" s="15" t="str">
        <f ca="1">_xll.VoseSimulate(V15,B41)</f>
        <v>Error: "object" is not correct or contains invalid arguments</v>
      </c>
      <c r="W41" s="15" t="str">
        <f ca="1">_xll.VoseSimulate(W15,B41)</f>
        <v>Error: "object" is not correct or contains invalid arguments</v>
      </c>
      <c r="X41" s="15" t="str">
        <f ca="1">_xll.VoseSimulate(X15,B41)</f>
        <v>Error: "object" is not correct or contains invalid arguments</v>
      </c>
      <c r="Y41" s="15" t="str">
        <f ca="1">_xll.VoseSimulate(Y15,B41)</f>
        <v>Error: "object" is not correct or contains invalid arguments</v>
      </c>
      <c r="Z41" s="15" t="str">
        <f ca="1">_xll.VoseSimulate(Z15,B41)</f>
        <v>Error: "object" is not correct or contains invalid arguments</v>
      </c>
      <c r="AA41" s="15" t="str">
        <f ca="1">_xll.VoseSimulate(AA15,B41)</f>
        <v>Error: "object" is not correct or contains invalid arguments</v>
      </c>
    </row>
    <row r="42" spans="2:27" x14ac:dyDescent="0.35">
      <c r="B42" s="29">
        <v>0.35</v>
      </c>
      <c r="C42" s="15">
        <f>_xll.VoseDataPercentile(C6,B42)</f>
        <v>-2.7087667043994576E-3</v>
      </c>
      <c r="D42" s="15" t="str">
        <f ca="1">_xll.VoseSimulate(D15,B42)</f>
        <v>Error: "object" is not correct or contains invalid arguments</v>
      </c>
      <c r="E42" s="15" t="str">
        <f ca="1">_xll.VoseSimulate(E15,B42)</f>
        <v>Error: "object" is not correct or contains invalid arguments</v>
      </c>
      <c r="F42" s="15" t="str">
        <f ca="1">_xll.VoseSimulate(F15,B42)</f>
        <v>Error: "object" is not correct or contains invalid arguments</v>
      </c>
      <c r="G42" s="15" t="str">
        <f ca="1">_xll.VoseSimulate(G15,B42)</f>
        <v>Error: "object" is not correct or contains invalid arguments</v>
      </c>
      <c r="H42" s="15" t="str">
        <f ca="1">_xll.VoseSimulate(H15,B42)</f>
        <v>Error: "object" is not correct or contains invalid arguments</v>
      </c>
      <c r="I42" s="15" t="str">
        <f ca="1">_xll.VoseSimulate(I15,B42)</f>
        <v>Error: "object" is not correct or contains invalid arguments</v>
      </c>
      <c r="J42" s="15" t="str">
        <f ca="1">_xll.VoseSimulate(J15,B42)</f>
        <v>Error: "object" is not correct or contains invalid arguments</v>
      </c>
      <c r="K42" s="15" t="str">
        <f ca="1">_xll.VoseSimulate(K15,B42)</f>
        <v>Error: "object" is not correct or contains invalid arguments</v>
      </c>
      <c r="L42" s="15" t="str">
        <f ca="1">_xll.VoseSimulate(L15,B42)</f>
        <v>Error: "object" is not correct or contains invalid arguments</v>
      </c>
      <c r="M42" s="15" t="str">
        <f ca="1">_xll.VoseSimulate(M15,B42)</f>
        <v>Error: "object" is not correct or contains invalid arguments</v>
      </c>
      <c r="N42" s="15" t="str">
        <f ca="1">_xll.VoseSimulate(N15,B42)</f>
        <v>Error: "object" is not correct or contains invalid arguments</v>
      </c>
      <c r="O42" s="15" t="str">
        <f ca="1">_xll.VoseSimulate(O15,B42)</f>
        <v>Error: "object" is not correct or contains invalid arguments</v>
      </c>
      <c r="P42" s="15" t="str">
        <f ca="1">_xll.VoseSimulate(P15,B42)</f>
        <v>Error: "object" is not correct or contains invalid arguments</v>
      </c>
      <c r="Q42" s="15" t="str">
        <f ca="1">_xll.VoseSimulate(Q15,B42)</f>
        <v>Error: "object" is not correct or contains invalid arguments</v>
      </c>
      <c r="R42" s="15" t="str">
        <f ca="1">_xll.VoseSimulate(R15,B42)</f>
        <v>Error: "object" is not correct or contains invalid arguments</v>
      </c>
      <c r="S42" s="15" t="str">
        <f ca="1">_xll.VoseSimulate(S15,B42)</f>
        <v>Error: "object" is not correct or contains invalid arguments</v>
      </c>
      <c r="T42" s="15" t="str">
        <f ca="1">_xll.VoseSimulate(T15,B42)</f>
        <v>Error: "object" is not correct or contains invalid arguments</v>
      </c>
      <c r="U42" s="15" t="str">
        <f ca="1">_xll.VoseSimulate(U15,B42)</f>
        <v>Error: "object" is not correct or contains invalid arguments</v>
      </c>
      <c r="V42" s="15" t="str">
        <f ca="1">_xll.VoseSimulate(V15,B42)</f>
        <v>Error: "object" is not correct or contains invalid arguments</v>
      </c>
      <c r="W42" s="15" t="str">
        <f ca="1">_xll.VoseSimulate(W15,B42)</f>
        <v>Error: "object" is not correct or contains invalid arguments</v>
      </c>
      <c r="X42" s="15" t="str">
        <f ca="1">_xll.VoseSimulate(X15,B42)</f>
        <v>Error: "object" is not correct or contains invalid arguments</v>
      </c>
      <c r="Y42" s="15" t="str">
        <f ca="1">_xll.VoseSimulate(Y15,B42)</f>
        <v>Error: "object" is not correct or contains invalid arguments</v>
      </c>
      <c r="Z42" s="15" t="str">
        <f ca="1">_xll.VoseSimulate(Z15,B42)</f>
        <v>Error: "object" is not correct or contains invalid arguments</v>
      </c>
      <c r="AA42" s="15" t="str">
        <f ca="1">_xll.VoseSimulate(AA15,B42)</f>
        <v>Error: "object" is not correct or contains invalid arguments</v>
      </c>
    </row>
    <row r="43" spans="2:27" x14ac:dyDescent="0.35">
      <c r="B43" s="29">
        <v>0.45</v>
      </c>
      <c r="C43" s="15">
        <f>_xll.VoseDataPercentile(C6,B43)</f>
        <v>-5.050955456031756E-4</v>
      </c>
      <c r="D43" s="15" t="str">
        <f ca="1">_xll.VoseSimulate(D15,B43)</f>
        <v>Error: "object" is not correct or contains invalid arguments</v>
      </c>
      <c r="E43" s="15" t="str">
        <f ca="1">_xll.VoseSimulate(E15,B43)</f>
        <v>Error: "object" is not correct or contains invalid arguments</v>
      </c>
      <c r="F43" s="15" t="str">
        <f ca="1">_xll.VoseSimulate(F15,B43)</f>
        <v>Error: "object" is not correct or contains invalid arguments</v>
      </c>
      <c r="G43" s="15" t="str">
        <f ca="1">_xll.VoseSimulate(G15,B43)</f>
        <v>Error: "object" is not correct or contains invalid arguments</v>
      </c>
      <c r="H43" s="15" t="str">
        <f ca="1">_xll.VoseSimulate(H15,B43)</f>
        <v>Error: "object" is not correct or contains invalid arguments</v>
      </c>
      <c r="I43" s="15" t="str">
        <f ca="1">_xll.VoseSimulate(I15,B43)</f>
        <v>Error: "object" is not correct or contains invalid arguments</v>
      </c>
      <c r="J43" s="15" t="str">
        <f ca="1">_xll.VoseSimulate(J15,B43)</f>
        <v>Error: "object" is not correct or contains invalid arguments</v>
      </c>
      <c r="K43" s="15" t="str">
        <f ca="1">_xll.VoseSimulate(K15,B43)</f>
        <v>Error: "object" is not correct or contains invalid arguments</v>
      </c>
      <c r="L43" s="15" t="str">
        <f ca="1">_xll.VoseSimulate(L15,B43)</f>
        <v>Error: "object" is not correct or contains invalid arguments</v>
      </c>
      <c r="M43" s="15" t="str">
        <f ca="1">_xll.VoseSimulate(M15,B43)</f>
        <v>Error: "object" is not correct or contains invalid arguments</v>
      </c>
      <c r="N43" s="15" t="str">
        <f ca="1">_xll.VoseSimulate(N15,B43)</f>
        <v>Error: "object" is not correct or contains invalid arguments</v>
      </c>
      <c r="O43" s="15" t="str">
        <f ca="1">_xll.VoseSimulate(O15,B43)</f>
        <v>Error: "object" is not correct or contains invalid arguments</v>
      </c>
      <c r="P43" s="15" t="str">
        <f ca="1">_xll.VoseSimulate(P15,B43)</f>
        <v>Error: "object" is not correct or contains invalid arguments</v>
      </c>
      <c r="Q43" s="15" t="str">
        <f ca="1">_xll.VoseSimulate(Q15,B43)</f>
        <v>Error: "object" is not correct or contains invalid arguments</v>
      </c>
      <c r="R43" s="15" t="str">
        <f ca="1">_xll.VoseSimulate(R15,B43)</f>
        <v>Error: "object" is not correct or contains invalid arguments</v>
      </c>
      <c r="S43" s="15" t="str">
        <f ca="1">_xll.VoseSimulate(S15,B43)</f>
        <v>Error: "object" is not correct or contains invalid arguments</v>
      </c>
      <c r="T43" s="15" t="str">
        <f ca="1">_xll.VoseSimulate(T15,B43)</f>
        <v>Error: "object" is not correct or contains invalid arguments</v>
      </c>
      <c r="U43" s="15" t="str">
        <f ca="1">_xll.VoseSimulate(U15,B43)</f>
        <v>Error: "object" is not correct or contains invalid arguments</v>
      </c>
      <c r="V43" s="15" t="str">
        <f ca="1">_xll.VoseSimulate(V15,B43)</f>
        <v>Error: "object" is not correct or contains invalid arguments</v>
      </c>
      <c r="W43" s="15" t="str">
        <f ca="1">_xll.VoseSimulate(W15,B43)</f>
        <v>Error: "object" is not correct or contains invalid arguments</v>
      </c>
      <c r="X43" s="15" t="str">
        <f ca="1">_xll.VoseSimulate(X15,B43)</f>
        <v>Error: "object" is not correct or contains invalid arguments</v>
      </c>
      <c r="Y43" s="15" t="str">
        <f ca="1">_xll.VoseSimulate(Y15,B43)</f>
        <v>Error: "object" is not correct or contains invalid arguments</v>
      </c>
      <c r="Z43" s="15" t="str">
        <f ca="1">_xll.VoseSimulate(Z15,B43)</f>
        <v>Error: "object" is not correct or contains invalid arguments</v>
      </c>
      <c r="AA43" s="15" t="str">
        <f ca="1">_xll.VoseSimulate(AA15,B43)</f>
        <v>Error: "object" is not correct or contains invalid arguments</v>
      </c>
    </row>
    <row r="44" spans="2:27" x14ac:dyDescent="0.35">
      <c r="B44" s="29">
        <v>0.5</v>
      </c>
      <c r="C44" s="15">
        <f>_xll.VoseDataPercentile(C6,B44)</f>
        <v>2.6584932416616691E-4</v>
      </c>
      <c r="D44" s="15" t="str">
        <f ca="1">_xll.VoseSimulate(D15,B44)</f>
        <v>Error: "object" is not correct or contains invalid arguments</v>
      </c>
      <c r="E44" s="15" t="str">
        <f ca="1">_xll.VoseSimulate(E15,B44)</f>
        <v>Error: "object" is not correct or contains invalid arguments</v>
      </c>
      <c r="F44" s="15" t="str">
        <f ca="1">_xll.VoseSimulate(F15,B44)</f>
        <v>Error: "object" is not correct or contains invalid arguments</v>
      </c>
      <c r="G44" s="15" t="str">
        <f ca="1">_xll.VoseSimulate(G15,B44)</f>
        <v>Error: "object" is not correct or contains invalid arguments</v>
      </c>
      <c r="H44" s="15" t="str">
        <f ca="1">_xll.VoseSimulate(H15,B44)</f>
        <v>Error: "object" is not correct or contains invalid arguments</v>
      </c>
      <c r="I44" s="15" t="str">
        <f ca="1">_xll.VoseSimulate(I15,B44)</f>
        <v>Error: "object" is not correct or contains invalid arguments</v>
      </c>
      <c r="J44" s="15" t="str">
        <f ca="1">_xll.VoseSimulate(J15,B44)</f>
        <v>Error: "object" is not correct or contains invalid arguments</v>
      </c>
      <c r="K44" s="15" t="str">
        <f ca="1">_xll.VoseSimulate(K15,B44)</f>
        <v>Error: "object" is not correct or contains invalid arguments</v>
      </c>
      <c r="L44" s="15" t="str">
        <f ca="1">_xll.VoseSimulate(L15,B44)</f>
        <v>Error: "object" is not correct or contains invalid arguments</v>
      </c>
      <c r="M44" s="15" t="str">
        <f ca="1">_xll.VoseSimulate(M15,B44)</f>
        <v>Error: "object" is not correct or contains invalid arguments</v>
      </c>
      <c r="N44" s="15" t="str">
        <f ca="1">_xll.VoseSimulate(N15,B44)</f>
        <v>Error: "object" is not correct or contains invalid arguments</v>
      </c>
      <c r="O44" s="15" t="str">
        <f ca="1">_xll.VoseSimulate(O15,B44)</f>
        <v>Error: "object" is not correct or contains invalid arguments</v>
      </c>
      <c r="P44" s="15" t="str">
        <f ca="1">_xll.VoseSimulate(P15,B44)</f>
        <v>Error: "object" is not correct or contains invalid arguments</v>
      </c>
      <c r="Q44" s="15" t="str">
        <f ca="1">_xll.VoseSimulate(Q15,B44)</f>
        <v>Error: "object" is not correct or contains invalid arguments</v>
      </c>
      <c r="R44" s="15" t="str">
        <f ca="1">_xll.VoseSimulate(R15,B44)</f>
        <v>Error: "object" is not correct or contains invalid arguments</v>
      </c>
      <c r="S44" s="15" t="str">
        <f ca="1">_xll.VoseSimulate(S15,B44)</f>
        <v>Error: "object" is not correct or contains invalid arguments</v>
      </c>
      <c r="T44" s="15" t="str">
        <f ca="1">_xll.VoseSimulate(T15,B44)</f>
        <v>Error: "object" is not correct or contains invalid arguments</v>
      </c>
      <c r="U44" s="15" t="str">
        <f ca="1">_xll.VoseSimulate(U15,B44)</f>
        <v>Error: "object" is not correct or contains invalid arguments</v>
      </c>
      <c r="V44" s="15" t="str">
        <f ca="1">_xll.VoseSimulate(V15,B44)</f>
        <v>Error: "object" is not correct or contains invalid arguments</v>
      </c>
      <c r="W44" s="15" t="str">
        <f ca="1">_xll.VoseSimulate(W15,B44)</f>
        <v>Error: "object" is not correct or contains invalid arguments</v>
      </c>
      <c r="X44" s="15" t="str">
        <f ca="1">_xll.VoseSimulate(X15,B44)</f>
        <v>Error: "object" is not correct or contains invalid arguments</v>
      </c>
      <c r="Y44" s="15" t="str">
        <f ca="1">_xll.VoseSimulate(Y15,B44)</f>
        <v>Error: "object" is not correct or contains invalid arguments</v>
      </c>
      <c r="Z44" s="15" t="str">
        <f ca="1">_xll.VoseSimulate(Z15,B44)</f>
        <v>Error: "object" is not correct or contains invalid arguments</v>
      </c>
      <c r="AA44" s="15" t="str">
        <f ca="1">_xll.VoseSimulate(AA15,B44)</f>
        <v>Error: "object" is not correct or contains invalid arguments</v>
      </c>
    </row>
    <row r="45" spans="2:27" x14ac:dyDescent="0.35">
      <c r="B45" s="29">
        <v>0.55000000000000004</v>
      </c>
      <c r="C45" s="15">
        <f>_xll.VoseDataPercentile(C6,B45)</f>
        <v>1.4387450787632814E-3</v>
      </c>
      <c r="D45" s="15" t="str">
        <f ca="1">_xll.VoseSimulate(D15,B45)</f>
        <v>Error: "object" is not correct or contains invalid arguments</v>
      </c>
      <c r="E45" s="15" t="str">
        <f ca="1">_xll.VoseSimulate(E15,B45)</f>
        <v>Error: "object" is not correct or contains invalid arguments</v>
      </c>
      <c r="F45" s="15" t="str">
        <f ca="1">_xll.VoseSimulate(F15,B45)</f>
        <v>Error: "object" is not correct or contains invalid arguments</v>
      </c>
      <c r="G45" s="15" t="str">
        <f ca="1">_xll.VoseSimulate(G15,B45)</f>
        <v>Error: "object" is not correct or contains invalid arguments</v>
      </c>
      <c r="H45" s="15" t="str">
        <f ca="1">_xll.VoseSimulate(H15,B45)</f>
        <v>Error: "object" is not correct or contains invalid arguments</v>
      </c>
      <c r="I45" s="15" t="str">
        <f ca="1">_xll.VoseSimulate(I15,B45)</f>
        <v>Error: "object" is not correct or contains invalid arguments</v>
      </c>
      <c r="J45" s="15" t="str">
        <f ca="1">_xll.VoseSimulate(J15,B45)</f>
        <v>Error: "object" is not correct or contains invalid arguments</v>
      </c>
      <c r="K45" s="15" t="str">
        <f ca="1">_xll.VoseSimulate(K15,B45)</f>
        <v>Error: "object" is not correct or contains invalid arguments</v>
      </c>
      <c r="L45" s="15" t="str">
        <f ca="1">_xll.VoseSimulate(L15,B45)</f>
        <v>Error: "object" is not correct or contains invalid arguments</v>
      </c>
      <c r="M45" s="15" t="str">
        <f ca="1">_xll.VoseSimulate(M15,B45)</f>
        <v>Error: "object" is not correct or contains invalid arguments</v>
      </c>
      <c r="N45" s="15" t="str">
        <f ca="1">_xll.VoseSimulate(N15,B45)</f>
        <v>Error: "object" is not correct or contains invalid arguments</v>
      </c>
      <c r="O45" s="15" t="str">
        <f ca="1">_xll.VoseSimulate(O15,B45)</f>
        <v>Error: "object" is not correct or contains invalid arguments</v>
      </c>
      <c r="P45" s="15" t="str">
        <f ca="1">_xll.VoseSimulate(P15,B45)</f>
        <v>Error: "object" is not correct or contains invalid arguments</v>
      </c>
      <c r="Q45" s="15" t="str">
        <f ca="1">_xll.VoseSimulate(Q15,B45)</f>
        <v>Error: "object" is not correct or contains invalid arguments</v>
      </c>
      <c r="R45" s="15" t="str">
        <f ca="1">_xll.VoseSimulate(R15,B45)</f>
        <v>Error: "object" is not correct or contains invalid arguments</v>
      </c>
      <c r="S45" s="15" t="str">
        <f ca="1">_xll.VoseSimulate(S15,B45)</f>
        <v>Error: "object" is not correct or contains invalid arguments</v>
      </c>
      <c r="T45" s="15" t="str">
        <f ca="1">_xll.VoseSimulate(T15,B45)</f>
        <v>Error: "object" is not correct or contains invalid arguments</v>
      </c>
      <c r="U45" s="15" t="str">
        <f ca="1">_xll.VoseSimulate(U15,B45)</f>
        <v>Error: "object" is not correct or contains invalid arguments</v>
      </c>
      <c r="V45" s="15" t="str">
        <f ca="1">_xll.VoseSimulate(V15,B45)</f>
        <v>Error: "object" is not correct or contains invalid arguments</v>
      </c>
      <c r="W45" s="15" t="str">
        <f ca="1">_xll.VoseSimulate(W15,B45)</f>
        <v>Error: "object" is not correct or contains invalid arguments</v>
      </c>
      <c r="X45" s="15" t="str">
        <f ca="1">_xll.VoseSimulate(X15,B45)</f>
        <v>Error: "object" is not correct or contains invalid arguments</v>
      </c>
      <c r="Y45" s="15" t="str">
        <f ca="1">_xll.VoseSimulate(Y15,B45)</f>
        <v>Error: "object" is not correct or contains invalid arguments</v>
      </c>
      <c r="Z45" s="15" t="str">
        <f ca="1">_xll.VoseSimulate(Z15,B45)</f>
        <v>Error: "object" is not correct or contains invalid arguments</v>
      </c>
      <c r="AA45" s="15" t="str">
        <f ca="1">_xll.VoseSimulate(AA15,B45)</f>
        <v>Error: "object" is not correct or contains invalid arguments</v>
      </c>
    </row>
    <row r="46" spans="2:27" x14ac:dyDescent="0.35">
      <c r="B46" s="29">
        <v>0.65</v>
      </c>
      <c r="C46" s="15">
        <f>_xll.VoseDataPercentile(C6,B46)</f>
        <v>3.9554132183980198E-3</v>
      </c>
      <c r="D46" s="15" t="str">
        <f ca="1">_xll.VoseSimulate(D15,B46)</f>
        <v>Error: "object" is not correct or contains invalid arguments</v>
      </c>
      <c r="E46" s="15" t="str">
        <f ca="1">_xll.VoseSimulate(E15,B46)</f>
        <v>Error: "object" is not correct or contains invalid arguments</v>
      </c>
      <c r="F46" s="15" t="str">
        <f ca="1">_xll.VoseSimulate(F15,B46)</f>
        <v>Error: "object" is not correct or contains invalid arguments</v>
      </c>
      <c r="G46" s="15" t="str">
        <f ca="1">_xll.VoseSimulate(G15,B46)</f>
        <v>Error: "object" is not correct or contains invalid arguments</v>
      </c>
      <c r="H46" s="15" t="str">
        <f ca="1">_xll.VoseSimulate(H15,B46)</f>
        <v>Error: "object" is not correct or contains invalid arguments</v>
      </c>
      <c r="I46" s="15" t="str">
        <f ca="1">_xll.VoseSimulate(I15,B46)</f>
        <v>Error: "object" is not correct or contains invalid arguments</v>
      </c>
      <c r="J46" s="15" t="str">
        <f ca="1">_xll.VoseSimulate(J15,B46)</f>
        <v>Error: "object" is not correct or contains invalid arguments</v>
      </c>
      <c r="K46" s="15" t="str">
        <f ca="1">_xll.VoseSimulate(K15,B46)</f>
        <v>Error: "object" is not correct or contains invalid arguments</v>
      </c>
      <c r="L46" s="15" t="str">
        <f ca="1">_xll.VoseSimulate(L15,B46)</f>
        <v>Error: "object" is not correct or contains invalid arguments</v>
      </c>
      <c r="M46" s="15" t="str">
        <f ca="1">_xll.VoseSimulate(M15,B46)</f>
        <v>Error: "object" is not correct or contains invalid arguments</v>
      </c>
      <c r="N46" s="15" t="str">
        <f ca="1">_xll.VoseSimulate(N15,B46)</f>
        <v>Error: "object" is not correct or contains invalid arguments</v>
      </c>
      <c r="O46" s="15" t="str">
        <f ca="1">_xll.VoseSimulate(O15,B46)</f>
        <v>Error: "object" is not correct or contains invalid arguments</v>
      </c>
      <c r="P46" s="15" t="str">
        <f ca="1">_xll.VoseSimulate(P15,B46)</f>
        <v>Error: "object" is not correct or contains invalid arguments</v>
      </c>
      <c r="Q46" s="15" t="str">
        <f ca="1">_xll.VoseSimulate(Q15,B46)</f>
        <v>Error: "object" is not correct or contains invalid arguments</v>
      </c>
      <c r="R46" s="15" t="str">
        <f ca="1">_xll.VoseSimulate(R15,B46)</f>
        <v>Error: "object" is not correct or contains invalid arguments</v>
      </c>
      <c r="S46" s="15" t="str">
        <f ca="1">_xll.VoseSimulate(S15,B46)</f>
        <v>Error: "object" is not correct or contains invalid arguments</v>
      </c>
      <c r="T46" s="15" t="str">
        <f ca="1">_xll.VoseSimulate(T15,B46)</f>
        <v>Error: "object" is not correct or contains invalid arguments</v>
      </c>
      <c r="U46" s="15" t="str">
        <f ca="1">_xll.VoseSimulate(U15,B46)</f>
        <v>Error: "object" is not correct or contains invalid arguments</v>
      </c>
      <c r="V46" s="15" t="str">
        <f ca="1">_xll.VoseSimulate(V15,B46)</f>
        <v>Error: "object" is not correct or contains invalid arguments</v>
      </c>
      <c r="W46" s="15" t="str">
        <f ca="1">_xll.VoseSimulate(W15,B46)</f>
        <v>Error: "object" is not correct or contains invalid arguments</v>
      </c>
      <c r="X46" s="15" t="str">
        <f ca="1">_xll.VoseSimulate(X15,B46)</f>
        <v>Error: "object" is not correct or contains invalid arguments</v>
      </c>
      <c r="Y46" s="15" t="str">
        <f ca="1">_xll.VoseSimulate(Y15,B46)</f>
        <v>Error: "object" is not correct or contains invalid arguments</v>
      </c>
      <c r="Z46" s="15" t="str">
        <f ca="1">_xll.VoseSimulate(Z15,B46)</f>
        <v>Error: "object" is not correct or contains invalid arguments</v>
      </c>
      <c r="AA46" s="15" t="str">
        <f ca="1">_xll.VoseSimulate(AA15,B46)</f>
        <v>Error: "object" is not correct or contains invalid arguments</v>
      </c>
    </row>
    <row r="47" spans="2:27" x14ac:dyDescent="0.35">
      <c r="B47" s="29">
        <v>0.7</v>
      </c>
      <c r="C47" s="15">
        <f>_xll.VoseDataPercentile(C6,B47)</f>
        <v>5.4755250332267731E-3</v>
      </c>
      <c r="D47" s="15" t="str">
        <f ca="1">_xll.VoseSimulate(D15,B47)</f>
        <v>Error: "object" is not correct or contains invalid arguments</v>
      </c>
      <c r="E47" s="15" t="str">
        <f ca="1">_xll.VoseSimulate(E15,B47)</f>
        <v>Error: "object" is not correct or contains invalid arguments</v>
      </c>
      <c r="F47" s="15" t="str">
        <f ca="1">_xll.VoseSimulate(F15,B47)</f>
        <v>Error: "object" is not correct or contains invalid arguments</v>
      </c>
      <c r="G47" s="15" t="str">
        <f ca="1">_xll.VoseSimulate(G15,B47)</f>
        <v>Error: "object" is not correct or contains invalid arguments</v>
      </c>
      <c r="H47" s="15" t="str">
        <f ca="1">_xll.VoseSimulate(H15,B47)</f>
        <v>Error: "object" is not correct or contains invalid arguments</v>
      </c>
      <c r="I47" s="15" t="str">
        <f ca="1">_xll.VoseSimulate(I15,B47)</f>
        <v>Error: "object" is not correct or contains invalid arguments</v>
      </c>
      <c r="J47" s="15" t="str">
        <f ca="1">_xll.VoseSimulate(J15,B47)</f>
        <v>Error: "object" is not correct or contains invalid arguments</v>
      </c>
      <c r="K47" s="15" t="str">
        <f ca="1">_xll.VoseSimulate(K15,B47)</f>
        <v>Error: "object" is not correct or contains invalid arguments</v>
      </c>
      <c r="L47" s="15" t="str">
        <f ca="1">_xll.VoseSimulate(L15,B47)</f>
        <v>Error: "object" is not correct or contains invalid arguments</v>
      </c>
      <c r="M47" s="15" t="str">
        <f ca="1">_xll.VoseSimulate(M15,B47)</f>
        <v>Error: "object" is not correct or contains invalid arguments</v>
      </c>
      <c r="N47" s="15" t="str">
        <f ca="1">_xll.VoseSimulate(N15,B47)</f>
        <v>Error: "object" is not correct or contains invalid arguments</v>
      </c>
      <c r="O47" s="15" t="str">
        <f ca="1">_xll.VoseSimulate(O15,B47)</f>
        <v>Error: "object" is not correct or contains invalid arguments</v>
      </c>
      <c r="P47" s="15" t="str">
        <f ca="1">_xll.VoseSimulate(P15,B47)</f>
        <v>Error: "object" is not correct or contains invalid arguments</v>
      </c>
      <c r="Q47" s="15" t="str">
        <f ca="1">_xll.VoseSimulate(Q15,B47)</f>
        <v>Error: "object" is not correct or contains invalid arguments</v>
      </c>
      <c r="R47" s="15" t="str">
        <f ca="1">_xll.VoseSimulate(R15,B47)</f>
        <v>Error: "object" is not correct or contains invalid arguments</v>
      </c>
      <c r="S47" s="15" t="str">
        <f ca="1">_xll.VoseSimulate(S15,B47)</f>
        <v>Error: "object" is not correct or contains invalid arguments</v>
      </c>
      <c r="T47" s="15" t="str">
        <f ca="1">_xll.VoseSimulate(T15,B47)</f>
        <v>Error: "object" is not correct or contains invalid arguments</v>
      </c>
      <c r="U47" s="15" t="str">
        <f ca="1">_xll.VoseSimulate(U15,B47)</f>
        <v>Error: "object" is not correct or contains invalid arguments</v>
      </c>
      <c r="V47" s="15" t="str">
        <f ca="1">_xll.VoseSimulate(V15,B47)</f>
        <v>Error: "object" is not correct or contains invalid arguments</v>
      </c>
      <c r="W47" s="15" t="str">
        <f ca="1">_xll.VoseSimulate(W15,B47)</f>
        <v>Error: "object" is not correct or contains invalid arguments</v>
      </c>
      <c r="X47" s="15" t="str">
        <f ca="1">_xll.VoseSimulate(X15,B47)</f>
        <v>Error: "object" is not correct or contains invalid arguments</v>
      </c>
      <c r="Y47" s="15" t="str">
        <f ca="1">_xll.VoseSimulate(Y15,B47)</f>
        <v>Error: "object" is not correct or contains invalid arguments</v>
      </c>
      <c r="Z47" s="15" t="str">
        <f ca="1">_xll.VoseSimulate(Z15,B47)</f>
        <v>Error: "object" is not correct or contains invalid arguments</v>
      </c>
      <c r="AA47" s="15" t="str">
        <f ca="1">_xll.VoseSimulate(AA15,B47)</f>
        <v>Error: "object" is not correct or contains invalid arguments</v>
      </c>
    </row>
    <row r="48" spans="2:27" x14ac:dyDescent="0.35">
      <c r="B48" s="29">
        <v>0.75</v>
      </c>
      <c r="C48" s="15">
        <f>_xll.VoseDataPercentile(C6,B48)</f>
        <v>6.9405020645691221E-3</v>
      </c>
      <c r="D48" s="15" t="str">
        <f ca="1">_xll.VoseSimulate(D15,B48)</f>
        <v>Error: "object" is not correct or contains invalid arguments</v>
      </c>
      <c r="E48" s="15" t="str">
        <f ca="1">_xll.VoseSimulate(E15,B48)</f>
        <v>Error: "object" is not correct or contains invalid arguments</v>
      </c>
      <c r="F48" s="15" t="str">
        <f ca="1">_xll.VoseSimulate(F15,B48)</f>
        <v>Error: "object" is not correct or contains invalid arguments</v>
      </c>
      <c r="G48" s="15" t="str">
        <f ca="1">_xll.VoseSimulate(G15,B48)</f>
        <v>Error: "object" is not correct or contains invalid arguments</v>
      </c>
      <c r="H48" s="15" t="str">
        <f ca="1">_xll.VoseSimulate(H15,B48)</f>
        <v>Error: "object" is not correct or contains invalid arguments</v>
      </c>
      <c r="I48" s="15" t="str">
        <f ca="1">_xll.VoseSimulate(I15,B48)</f>
        <v>Error: "object" is not correct or contains invalid arguments</v>
      </c>
      <c r="J48" s="15" t="str">
        <f ca="1">_xll.VoseSimulate(J15,B48)</f>
        <v>Error: "object" is not correct or contains invalid arguments</v>
      </c>
      <c r="K48" s="15" t="str">
        <f ca="1">_xll.VoseSimulate(K15,B48)</f>
        <v>Error: "object" is not correct or contains invalid arguments</v>
      </c>
      <c r="L48" s="15" t="str">
        <f ca="1">_xll.VoseSimulate(L15,B48)</f>
        <v>Error: "object" is not correct or contains invalid arguments</v>
      </c>
      <c r="M48" s="15" t="str">
        <f ca="1">_xll.VoseSimulate(M15,B48)</f>
        <v>Error: "object" is not correct or contains invalid arguments</v>
      </c>
      <c r="N48" s="15" t="str">
        <f ca="1">_xll.VoseSimulate(N15,B48)</f>
        <v>Error: "object" is not correct or contains invalid arguments</v>
      </c>
      <c r="O48" s="15" t="str">
        <f ca="1">_xll.VoseSimulate(O15,B48)</f>
        <v>Error: "object" is not correct or contains invalid arguments</v>
      </c>
      <c r="P48" s="15" t="str">
        <f ca="1">_xll.VoseSimulate(P15,B48)</f>
        <v>Error: "object" is not correct or contains invalid arguments</v>
      </c>
      <c r="Q48" s="15" t="str">
        <f ca="1">_xll.VoseSimulate(Q15,B48)</f>
        <v>Error: "object" is not correct or contains invalid arguments</v>
      </c>
      <c r="R48" s="15" t="str">
        <f ca="1">_xll.VoseSimulate(R15,B48)</f>
        <v>Error: "object" is not correct or contains invalid arguments</v>
      </c>
      <c r="S48" s="15" t="str">
        <f ca="1">_xll.VoseSimulate(S15,B48)</f>
        <v>Error: "object" is not correct or contains invalid arguments</v>
      </c>
      <c r="T48" s="15" t="str">
        <f ca="1">_xll.VoseSimulate(T15,B48)</f>
        <v>Error: "object" is not correct or contains invalid arguments</v>
      </c>
      <c r="U48" s="15" t="str">
        <f ca="1">_xll.VoseSimulate(U15,B48)</f>
        <v>Error: "object" is not correct or contains invalid arguments</v>
      </c>
      <c r="V48" s="15" t="str">
        <f ca="1">_xll.VoseSimulate(V15,B48)</f>
        <v>Error: "object" is not correct or contains invalid arguments</v>
      </c>
      <c r="W48" s="15" t="str">
        <f ca="1">_xll.VoseSimulate(W15,B48)</f>
        <v>Error: "object" is not correct or contains invalid arguments</v>
      </c>
      <c r="X48" s="15" t="str">
        <f ca="1">_xll.VoseSimulate(X15,B48)</f>
        <v>Error: "object" is not correct or contains invalid arguments</v>
      </c>
      <c r="Y48" s="15" t="str">
        <f ca="1">_xll.VoseSimulate(Y15,B48)</f>
        <v>Error: "object" is not correct or contains invalid arguments</v>
      </c>
      <c r="Z48" s="15" t="str">
        <f ca="1">_xll.VoseSimulate(Z15,B48)</f>
        <v>Error: "object" is not correct or contains invalid arguments</v>
      </c>
      <c r="AA48" s="15" t="str">
        <f ca="1">_xll.VoseSimulate(AA15,B48)</f>
        <v>Error: "object" is not correct or contains invalid arguments</v>
      </c>
    </row>
    <row r="49" spans="2:27" x14ac:dyDescent="0.35">
      <c r="B49" s="29">
        <v>0.85</v>
      </c>
      <c r="C49" s="15">
        <f>_xll.VoseDataPercentile(C6,B49)</f>
        <v>1.0667449924021025E-2</v>
      </c>
      <c r="D49" s="15" t="str">
        <f ca="1">_xll.VoseSimulate(D15,B49)</f>
        <v>Error: "object" is not correct or contains invalid arguments</v>
      </c>
      <c r="E49" s="15" t="str">
        <f ca="1">_xll.VoseSimulate(E15,B49)</f>
        <v>Error: "object" is not correct or contains invalid arguments</v>
      </c>
      <c r="F49" s="15" t="str">
        <f ca="1">_xll.VoseSimulate(F15,B49)</f>
        <v>Error: "object" is not correct or contains invalid arguments</v>
      </c>
      <c r="G49" s="15" t="str">
        <f ca="1">_xll.VoseSimulate(G15,B49)</f>
        <v>Error: "object" is not correct or contains invalid arguments</v>
      </c>
      <c r="H49" s="15" t="str">
        <f ca="1">_xll.VoseSimulate(H15,B49)</f>
        <v>Error: "object" is not correct or contains invalid arguments</v>
      </c>
      <c r="I49" s="15" t="str">
        <f ca="1">_xll.VoseSimulate(I15,B49)</f>
        <v>Error: "object" is not correct or contains invalid arguments</v>
      </c>
      <c r="J49" s="15" t="str">
        <f ca="1">_xll.VoseSimulate(J15,B49)</f>
        <v>Error: "object" is not correct or contains invalid arguments</v>
      </c>
      <c r="K49" s="15" t="str">
        <f ca="1">_xll.VoseSimulate(K15,B49)</f>
        <v>Error: "object" is not correct or contains invalid arguments</v>
      </c>
      <c r="L49" s="15" t="str">
        <f ca="1">_xll.VoseSimulate(L15,B49)</f>
        <v>Error: "object" is not correct or contains invalid arguments</v>
      </c>
      <c r="M49" s="15" t="str">
        <f ca="1">_xll.VoseSimulate(M15,B49)</f>
        <v>Error: "object" is not correct or contains invalid arguments</v>
      </c>
      <c r="N49" s="15" t="str">
        <f ca="1">_xll.VoseSimulate(N15,B49)</f>
        <v>Error: "object" is not correct or contains invalid arguments</v>
      </c>
      <c r="O49" s="15" t="str">
        <f ca="1">_xll.VoseSimulate(O15,B49)</f>
        <v>Error: "object" is not correct or contains invalid arguments</v>
      </c>
      <c r="P49" s="15" t="str">
        <f ca="1">_xll.VoseSimulate(P15,B49)</f>
        <v>Error: "object" is not correct or contains invalid arguments</v>
      </c>
      <c r="Q49" s="15" t="str">
        <f ca="1">_xll.VoseSimulate(Q15,B49)</f>
        <v>Error: "object" is not correct or contains invalid arguments</v>
      </c>
      <c r="R49" s="15" t="str">
        <f ca="1">_xll.VoseSimulate(R15,B49)</f>
        <v>Error: "object" is not correct or contains invalid arguments</v>
      </c>
      <c r="S49" s="15" t="str">
        <f ca="1">_xll.VoseSimulate(S15,B49)</f>
        <v>Error: "object" is not correct or contains invalid arguments</v>
      </c>
      <c r="T49" s="15" t="str">
        <f ca="1">_xll.VoseSimulate(T15,B49)</f>
        <v>Error: "object" is not correct or contains invalid arguments</v>
      </c>
      <c r="U49" s="15" t="str">
        <f ca="1">_xll.VoseSimulate(U15,B49)</f>
        <v>Error: "object" is not correct or contains invalid arguments</v>
      </c>
      <c r="V49" s="15" t="str">
        <f ca="1">_xll.VoseSimulate(V15,B49)</f>
        <v>Error: "object" is not correct or contains invalid arguments</v>
      </c>
      <c r="W49" s="15" t="str">
        <f ca="1">_xll.VoseSimulate(W15,B49)</f>
        <v>Error: "object" is not correct or contains invalid arguments</v>
      </c>
      <c r="X49" s="15" t="str">
        <f ca="1">_xll.VoseSimulate(X15,B49)</f>
        <v>Error: "object" is not correct or contains invalid arguments</v>
      </c>
      <c r="Y49" s="15" t="str">
        <f ca="1">_xll.VoseSimulate(Y15,B49)</f>
        <v>Error: "object" is not correct or contains invalid arguments</v>
      </c>
      <c r="Z49" s="15" t="str">
        <f ca="1">_xll.VoseSimulate(Z15,B49)</f>
        <v>Error: "object" is not correct or contains invalid arguments</v>
      </c>
      <c r="AA49" s="15" t="str">
        <f ca="1">_xll.VoseSimulate(AA15,B49)</f>
        <v>Error: "object" is not correct or contains invalid arguments</v>
      </c>
    </row>
    <row r="50" spans="2:27" x14ac:dyDescent="0.35">
      <c r="B50" s="29">
        <v>0.95</v>
      </c>
      <c r="C50" s="15">
        <f>_xll.VoseDataPercentile(C6,B50)</f>
        <v>1.9621814954791358E-2</v>
      </c>
      <c r="D50" s="15" t="str">
        <f ca="1">_xll.VoseSimulate(D15,B50)</f>
        <v>Error: "object" is not correct or contains invalid arguments</v>
      </c>
      <c r="E50" s="15" t="str">
        <f ca="1">_xll.VoseSimulate(E15,B50)</f>
        <v>Error: "object" is not correct or contains invalid arguments</v>
      </c>
      <c r="F50" s="15" t="str">
        <f ca="1">_xll.VoseSimulate(F15,B50)</f>
        <v>Error: "object" is not correct or contains invalid arguments</v>
      </c>
      <c r="G50" s="15" t="str">
        <f ca="1">_xll.VoseSimulate(G15,B50)</f>
        <v>Error: "object" is not correct or contains invalid arguments</v>
      </c>
      <c r="H50" s="15" t="str">
        <f ca="1">_xll.VoseSimulate(H15,B50)</f>
        <v>Error: "object" is not correct or contains invalid arguments</v>
      </c>
      <c r="I50" s="15" t="str">
        <f ca="1">_xll.VoseSimulate(I15,B50)</f>
        <v>Error: "object" is not correct or contains invalid arguments</v>
      </c>
      <c r="J50" s="15" t="str">
        <f ca="1">_xll.VoseSimulate(J15,B50)</f>
        <v>Error: "object" is not correct or contains invalid arguments</v>
      </c>
      <c r="K50" s="15" t="str">
        <f ca="1">_xll.VoseSimulate(K15,B50)</f>
        <v>Error: "object" is not correct or contains invalid arguments</v>
      </c>
      <c r="L50" s="15" t="str">
        <f ca="1">_xll.VoseSimulate(L15,B50)</f>
        <v>Error: "object" is not correct or contains invalid arguments</v>
      </c>
      <c r="M50" s="15" t="str">
        <f ca="1">_xll.VoseSimulate(M15,B50)</f>
        <v>Error: "object" is not correct or contains invalid arguments</v>
      </c>
      <c r="N50" s="15" t="str">
        <f ca="1">_xll.VoseSimulate(N15,B50)</f>
        <v>Error: "object" is not correct or contains invalid arguments</v>
      </c>
      <c r="O50" s="15" t="str">
        <f ca="1">_xll.VoseSimulate(O15,B50)</f>
        <v>Error: "object" is not correct or contains invalid arguments</v>
      </c>
      <c r="P50" s="15" t="str">
        <f ca="1">_xll.VoseSimulate(P15,B50)</f>
        <v>Error: "object" is not correct or contains invalid arguments</v>
      </c>
      <c r="Q50" s="15" t="str">
        <f ca="1">_xll.VoseSimulate(Q15,B50)</f>
        <v>Error: "object" is not correct or contains invalid arguments</v>
      </c>
      <c r="R50" s="15" t="str">
        <f ca="1">_xll.VoseSimulate(R15,B50)</f>
        <v>Error: "object" is not correct or contains invalid arguments</v>
      </c>
      <c r="S50" s="15" t="str">
        <f ca="1">_xll.VoseSimulate(S15,B50)</f>
        <v>Error: "object" is not correct or contains invalid arguments</v>
      </c>
      <c r="T50" s="15" t="str">
        <f ca="1">_xll.VoseSimulate(T15,B50)</f>
        <v>Error: "object" is not correct or contains invalid arguments</v>
      </c>
      <c r="U50" s="15" t="str">
        <f ca="1">_xll.VoseSimulate(U15,B50)</f>
        <v>Error: "object" is not correct or contains invalid arguments</v>
      </c>
      <c r="V50" s="15" t="str">
        <f ca="1">_xll.VoseSimulate(V15,B50)</f>
        <v>Error: "object" is not correct or contains invalid arguments</v>
      </c>
      <c r="W50" s="15" t="str">
        <f ca="1">_xll.VoseSimulate(W15,B50)</f>
        <v>Error: "object" is not correct or contains invalid arguments</v>
      </c>
      <c r="X50" s="15" t="str">
        <f ca="1">_xll.VoseSimulate(X15,B50)</f>
        <v>Error: "object" is not correct or contains invalid arguments</v>
      </c>
      <c r="Y50" s="15" t="str">
        <f ca="1">_xll.VoseSimulate(Y15,B50)</f>
        <v>Error: "object" is not correct or contains invalid arguments</v>
      </c>
      <c r="Z50" s="15" t="str">
        <f ca="1">_xll.VoseSimulate(Z15,B50)</f>
        <v>Error: "object" is not correct or contains invalid arguments</v>
      </c>
      <c r="AA50" s="15" t="str">
        <f ca="1">_xll.VoseSimulate(AA15,B50)</f>
        <v>Error: "object" is not correct or contains invalid arguments</v>
      </c>
    </row>
    <row r="51" spans="2:27" x14ac:dyDescent="0.35">
      <c r="B51" s="30">
        <v>0.99</v>
      </c>
      <c r="C51" s="16">
        <f>_xll.VoseDataPercentile(C6,B51)</f>
        <v>3.0581762694353438E-2</v>
      </c>
      <c r="D51" s="16" t="str">
        <f ca="1">_xll.VoseSimulate(D15,B51)</f>
        <v>Error: "object" is not correct or contains invalid arguments</v>
      </c>
      <c r="E51" s="16" t="str">
        <f ca="1">_xll.VoseSimulate(E15,B51)</f>
        <v>Error: "object" is not correct or contains invalid arguments</v>
      </c>
      <c r="F51" s="16" t="str">
        <f ca="1">_xll.VoseSimulate(F15,B51)</f>
        <v>Error: "object" is not correct or contains invalid arguments</v>
      </c>
      <c r="G51" s="16" t="str">
        <f ca="1">_xll.VoseSimulate(G15,B51)</f>
        <v>Error: "object" is not correct or contains invalid arguments</v>
      </c>
      <c r="H51" s="16" t="str">
        <f ca="1">_xll.VoseSimulate(H15,B51)</f>
        <v>Error: "object" is not correct or contains invalid arguments</v>
      </c>
      <c r="I51" s="16" t="str">
        <f ca="1">_xll.VoseSimulate(I15,B51)</f>
        <v>Error: "object" is not correct or contains invalid arguments</v>
      </c>
      <c r="J51" s="16" t="str">
        <f ca="1">_xll.VoseSimulate(J15,B51)</f>
        <v>Error: "object" is not correct or contains invalid arguments</v>
      </c>
      <c r="K51" s="16" t="str">
        <f ca="1">_xll.VoseSimulate(K15,B51)</f>
        <v>Error: "object" is not correct or contains invalid arguments</v>
      </c>
      <c r="L51" s="16" t="str">
        <f ca="1">_xll.VoseSimulate(L15,B51)</f>
        <v>Error: "object" is not correct or contains invalid arguments</v>
      </c>
      <c r="M51" s="16" t="str">
        <f ca="1">_xll.VoseSimulate(M15,B51)</f>
        <v>Error: "object" is not correct or contains invalid arguments</v>
      </c>
      <c r="N51" s="16" t="str">
        <f ca="1">_xll.VoseSimulate(N15,B51)</f>
        <v>Error: "object" is not correct or contains invalid arguments</v>
      </c>
      <c r="O51" s="16" t="str">
        <f ca="1">_xll.VoseSimulate(O15,B51)</f>
        <v>Error: "object" is not correct or contains invalid arguments</v>
      </c>
      <c r="P51" s="16" t="str">
        <f ca="1">_xll.VoseSimulate(P15,B51)</f>
        <v>Error: "object" is not correct or contains invalid arguments</v>
      </c>
      <c r="Q51" s="16" t="str">
        <f ca="1">_xll.VoseSimulate(Q15,B51)</f>
        <v>Error: "object" is not correct or contains invalid arguments</v>
      </c>
      <c r="R51" s="16" t="str">
        <f ca="1">_xll.VoseSimulate(R15,B51)</f>
        <v>Error: "object" is not correct or contains invalid arguments</v>
      </c>
      <c r="S51" s="16" t="str">
        <f ca="1">_xll.VoseSimulate(S15,B51)</f>
        <v>Error: "object" is not correct or contains invalid arguments</v>
      </c>
      <c r="T51" s="16" t="str">
        <f ca="1">_xll.VoseSimulate(T15,B51)</f>
        <v>Error: "object" is not correct or contains invalid arguments</v>
      </c>
      <c r="U51" s="16" t="str">
        <f ca="1">_xll.VoseSimulate(U15,B51)</f>
        <v>Error: "object" is not correct or contains invalid arguments</v>
      </c>
      <c r="V51" s="16" t="str">
        <f ca="1">_xll.VoseSimulate(V15,B51)</f>
        <v>Error: "object" is not correct or contains invalid arguments</v>
      </c>
      <c r="W51" s="16" t="str">
        <f ca="1">_xll.VoseSimulate(W15,B51)</f>
        <v>Error: "object" is not correct or contains invalid arguments</v>
      </c>
      <c r="X51" s="16" t="str">
        <f ca="1">_xll.VoseSimulate(X15,B51)</f>
        <v>Error: "object" is not correct or contains invalid arguments</v>
      </c>
      <c r="Y51" s="16" t="str">
        <f ca="1">_xll.VoseSimulate(Y15,B51)</f>
        <v>Error: "object" is not correct or contains invalid arguments</v>
      </c>
      <c r="Z51" s="16" t="str">
        <f ca="1">_xll.VoseSimulate(Z15,B51)</f>
        <v>Error: "object" is not correct or contains invalid arguments</v>
      </c>
      <c r="AA51" s="16" t="str">
        <f ca="1">_xll.VoseSimulate(AA15,B51)</f>
        <v>Error: "object" is not correct or contains invalid arguments</v>
      </c>
    </row>
    <row r="53" spans="2:27" x14ac:dyDescent="0.35">
      <c r="B53" s="17"/>
    </row>
    <row r="54" spans="2:27" x14ac:dyDescent="0.35">
      <c r="B54" s="54" t="s">
        <v>54</v>
      </c>
      <c r="C54" s="55"/>
    </row>
    <row r="55" spans="2:27" x14ac:dyDescent="0.35">
      <c r="B55" s="17" t="s">
        <v>103</v>
      </c>
    </row>
    <row r="56" spans="2:27" x14ac:dyDescent="0.35">
      <c r="B56" s="17" t="s">
        <v>104</v>
      </c>
    </row>
    <row r="57" spans="2:27" x14ac:dyDescent="0.35">
      <c r="B57" s="17" t="s">
        <v>105</v>
      </c>
    </row>
    <row r="58" spans="2:27" x14ac:dyDescent="0.35">
      <c r="B58" s="17" t="s">
        <v>106</v>
      </c>
    </row>
  </sheetData>
  <mergeCells count="3">
    <mergeCell ref="B3:D3"/>
    <mergeCell ref="D10:G10"/>
    <mergeCell ref="B54:C54"/>
  </mergeCells>
  <conditionalFormatting sqref="D18:AA18">
    <cfRule type="cellIs" dxfId="17" priority="1" stopIfTrue="1" operator="equal">
      <formula>1</formula>
    </cfRule>
  </conditionalFormatting>
  <conditionalFormatting sqref="D20:AA20">
    <cfRule type="cellIs" dxfId="16" priority="2" stopIfTrue="1" operator="equal">
      <formula>1</formula>
    </cfRule>
  </conditionalFormatting>
  <conditionalFormatting sqref="D22:AA22">
    <cfRule type="cellIs" dxfId="15" priority="3" stopIfTrue="1" operator="equal">
      <formula>1</formula>
    </cfRule>
  </conditionalFormatting>
  <conditionalFormatting sqref="D24:AA24">
    <cfRule type="cellIs" dxfId="14" priority="4" stopIfTrue="1" operator="equal">
      <formula>1</formula>
    </cfRule>
  </conditionalFormatting>
  <conditionalFormatting sqref="D26:AA26">
    <cfRule type="cellIs" dxfId="13" priority="5" stopIfTrue="1" operator="equal">
      <formula>1</formula>
    </cfRule>
  </conditionalFormatting>
  <dataValidations count="1">
    <dataValidation type="list" allowBlank="1" showInputMessage="1" showErrorMessage="1" sqref="C8">
      <formula1>"AIC, SIC, HQIC"</formula1>
    </dataValidation>
  </dataValidations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/>
  <dimension ref="B3:N32"/>
  <sheetViews>
    <sheetView workbookViewId="0"/>
  </sheetViews>
  <sheetFormatPr defaultRowHeight="14.5" x14ac:dyDescent="0.35"/>
  <cols>
    <col min="2" max="13" width="22.6328125" customWidth="1"/>
  </cols>
  <sheetData>
    <row r="3" spans="2:14" ht="33" customHeight="1" x14ac:dyDescent="0.5">
      <c r="B3" s="50" t="s">
        <v>24</v>
      </c>
      <c r="C3" s="50"/>
      <c r="D3" s="50"/>
    </row>
    <row r="6" spans="2:14" x14ac:dyDescent="0.35">
      <c r="B6" s="5" t="s">
        <v>25</v>
      </c>
      <c r="C6" s="5" t="str">
        <f>_xll.VoseDataObject(ABTTS!C3:C1259)</f>
        <v>VoseDataObject('[StockPriceDistributionAndTimeSeriesFit.xlsx]ABTTS'!C3:C1259)</v>
      </c>
      <c r="D6" s="5"/>
      <c r="E6" s="5"/>
      <c r="F6" s="5"/>
      <c r="G6" s="5"/>
      <c r="H6" s="5"/>
      <c r="I6" s="5"/>
      <c r="J6" s="5"/>
      <c r="K6" s="5"/>
      <c r="L6" s="5"/>
      <c r="M6" s="5"/>
    </row>
    <row r="7" spans="2:14" x14ac:dyDescent="0.35">
      <c r="B7" s="5" t="s">
        <v>26</v>
      </c>
      <c r="C7" s="5">
        <v>1257</v>
      </c>
      <c r="D7" s="5"/>
      <c r="E7" s="5"/>
      <c r="F7" s="5"/>
      <c r="G7" s="5"/>
      <c r="H7" s="5"/>
      <c r="I7" s="5"/>
      <c r="J7" s="5"/>
      <c r="K7" s="5"/>
      <c r="L7" s="5"/>
      <c r="M7" s="5"/>
    </row>
    <row r="8" spans="2:14" x14ac:dyDescent="0.35">
      <c r="B8" s="5" t="s">
        <v>52</v>
      </c>
      <c r="C8" s="6" t="s">
        <v>44</v>
      </c>
      <c r="D8" s="7" t="s">
        <v>53</v>
      </c>
      <c r="E8" s="5"/>
      <c r="F8" s="5"/>
      <c r="G8" s="5"/>
      <c r="H8" s="5"/>
      <c r="I8" s="5"/>
      <c r="J8" s="5"/>
      <c r="K8" s="5"/>
      <c r="L8" s="5"/>
      <c r="M8" s="5"/>
    </row>
    <row r="9" spans="2:14" x14ac:dyDescent="0.35"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2:14" x14ac:dyDescent="0.35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2:14" x14ac:dyDescent="0.35">
      <c r="B11" s="8" t="s">
        <v>39</v>
      </c>
      <c r="C11" s="9" t="str">
        <f>_xll.VoseTimeOptimalFitObject(C15:M15,IF(C8="AIC",1,IF(C8="SIC",2,3)))</f>
        <v>Error: array is not valid. Please refer to the help file for allowed options</v>
      </c>
      <c r="D11" s="9"/>
      <c r="E11" s="9"/>
      <c r="F11" s="9"/>
      <c r="G11" s="9"/>
      <c r="H11" s="9"/>
      <c r="I11" s="9"/>
      <c r="J11" s="9"/>
      <c r="K11" s="9"/>
      <c r="L11" s="9"/>
      <c r="M11" s="10"/>
    </row>
    <row r="12" spans="2:14" x14ac:dyDescent="0.35">
      <c r="B12" s="11" t="s">
        <v>40</v>
      </c>
      <c r="C12" s="12" t="str">
        <f ca="1">_xll.VoseTimeBMAObject(C15:M15)</f>
        <v>VoseTimeBMA('[StockPriceDistributionAndTimeSeriesFit.xlsx]ABT TimeSeriesFit Report'!C15:M15)</v>
      </c>
      <c r="D12" s="12"/>
      <c r="E12" s="12"/>
      <c r="F12" s="12"/>
      <c r="G12" s="12"/>
      <c r="H12" s="12"/>
      <c r="I12" s="12"/>
      <c r="J12" s="12"/>
      <c r="K12" s="12"/>
      <c r="L12" s="12"/>
      <c r="M12" s="13"/>
    </row>
    <row r="13" spans="2:14" x14ac:dyDescent="0.35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2:14" x14ac:dyDescent="0.35">
      <c r="B14" s="14" t="s">
        <v>41</v>
      </c>
      <c r="C14" s="14" t="s">
        <v>35</v>
      </c>
      <c r="D14" s="14" t="s">
        <v>32</v>
      </c>
      <c r="E14" s="14" t="s">
        <v>27</v>
      </c>
      <c r="F14" s="14" t="s">
        <v>33</v>
      </c>
      <c r="G14" s="14" t="s">
        <v>28</v>
      </c>
      <c r="H14" s="14" t="s">
        <v>34</v>
      </c>
      <c r="I14" s="14" t="s">
        <v>29</v>
      </c>
      <c r="J14" s="14" t="s">
        <v>30</v>
      </c>
      <c r="K14" s="14" t="s">
        <v>36</v>
      </c>
      <c r="L14" s="14" t="s">
        <v>31</v>
      </c>
      <c r="M14" s="14" t="s">
        <v>37</v>
      </c>
    </row>
    <row r="15" spans="2:14" x14ac:dyDescent="0.35">
      <c r="B15" s="15" t="s">
        <v>42</v>
      </c>
      <c r="C15" s="15" t="str">
        <f ca="1">_xll.VoseTimeGBMAJFitObject(C6,FALSE,TRUE,)</f>
        <v>Error: {Data} array is invalid</v>
      </c>
      <c r="D15" s="15" t="str">
        <f ca="1">_xll.VoseTimeEGARCHFitObject(C6,FALSE,TRUE,)</f>
        <v>Error: {Data} array is invalid</v>
      </c>
      <c r="E15" s="15" t="str">
        <f ca="1">_xll.VoseTimeAPARCHFitObject(C6,FALSE,TRUE,)</f>
        <v>Error: {Data} array is invalid</v>
      </c>
      <c r="F15" s="15" t="str">
        <f ca="1">_xll.VoseTimeGARCHFitObject(C6,FALSE,TRUE,)</f>
        <v>Error: {Data} array is invalid</v>
      </c>
      <c r="G15" s="15" t="str">
        <f ca="1">_xll.VoseTimeARCHFitObject(C6,FALSE,TRUE,)</f>
        <v>Error: {Data} array is invalid</v>
      </c>
      <c r="H15" s="15" t="str">
        <f ca="1">_xll.VoseTimeGBMFitObject(C6,,,FALSE,TRUE,)</f>
        <v>Error: {Data} array is invalid</v>
      </c>
      <c r="I15" s="15" t="str">
        <f ca="1">_xll.VoseTimeAR1FitObject(C6,FALSE,TRUE,)</f>
        <v>Error: {Data} array is invalid</v>
      </c>
      <c r="J15" s="15" t="str">
        <f ca="1">_xll.VoseTimeAR2FitObject(C6,FALSE,TRUE,)</f>
        <v>Error: {Data} array is invalid</v>
      </c>
      <c r="K15" s="15" t="str">
        <f ca="1">_xll.VoseTimeMA1FitObject(C6,FALSE,TRUE,)</f>
        <v>Error: {Data} array is invalid</v>
      </c>
      <c r="L15" s="15" t="str">
        <f ca="1">_xll.VoseTimeARMAFitObject(C6,FALSE,TRUE,)</f>
        <v>Error: {Data} array is invalid</v>
      </c>
      <c r="M15" s="15" t="str">
        <f ca="1">_xll.VoseTimeMA2FitObject(C6,FALSE,TRUE,)</f>
        <v>Error: {Data} array is invalid</v>
      </c>
      <c r="N15" s="4" t="s">
        <v>38</v>
      </c>
    </row>
    <row r="16" spans="2:14" x14ac:dyDescent="0.35">
      <c r="B16" s="14" t="s">
        <v>43</v>
      </c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</row>
    <row r="17" spans="2:13" x14ac:dyDescent="0.35">
      <c r="B17" s="15" t="s">
        <v>44</v>
      </c>
      <c r="C17" s="15" t="str">
        <f ca="1">_xll.VoseAIC(C15)</f>
        <v>Error: parameter must be a valid Fit Object</v>
      </c>
      <c r="D17" s="15" t="str">
        <f ca="1">_xll.VoseAIC(D15)</f>
        <v>Error: parameter must be a valid Fit Object</v>
      </c>
      <c r="E17" s="15" t="str">
        <f ca="1">_xll.VoseAIC(E15)</f>
        <v>Error: parameter must be a valid Fit Object</v>
      </c>
      <c r="F17" s="15" t="str">
        <f ca="1">_xll.VoseAIC(F15)</f>
        <v>Error: parameter must be a valid Fit Object</v>
      </c>
      <c r="G17" s="15" t="str">
        <f ca="1">_xll.VoseAIC(G15)</f>
        <v>Error: parameter must be a valid Fit Object</v>
      </c>
      <c r="H17" s="15" t="str">
        <f ca="1">_xll.VoseAIC(H15)</f>
        <v>Error: parameter must be a valid Fit Object</v>
      </c>
      <c r="I17" s="15" t="str">
        <f ca="1">_xll.VoseAIC(I15)</f>
        <v>Error: parameter must be a valid Fit Object</v>
      </c>
      <c r="J17" s="15" t="str">
        <f ca="1">_xll.VoseAIC(J15)</f>
        <v>Error: parameter must be a valid Fit Object</v>
      </c>
      <c r="K17" s="15" t="str">
        <f ca="1">_xll.VoseAIC(K15)</f>
        <v>Error: parameter must be a valid Fit Object</v>
      </c>
      <c r="L17" s="15" t="str">
        <f ca="1">_xll.VoseAIC(L15)</f>
        <v>Error: parameter must be a valid Fit Object</v>
      </c>
      <c r="M17" s="15" t="str">
        <f ca="1">_xll.VoseAIC(M15)</f>
        <v>Error: parameter must be a valid Fit Object</v>
      </c>
    </row>
    <row r="18" spans="2:13" x14ac:dyDescent="0.35">
      <c r="B18" s="16" t="s">
        <v>45</v>
      </c>
      <c r="C18" s="16" t="str">
        <f t="array" aca="1" ref="C18:M18" ca="1">_xll.VoseRank(C17:M17)</f>
        <v>Error: {data} array is not valid</v>
      </c>
      <c r="D18" s="16" t="str">
        <f ca="1"/>
        <v>Error: {data} array is not valid</v>
      </c>
      <c r="E18" s="16" t="str">
        <f ca="1"/>
        <v>Error: {data} array is not valid</v>
      </c>
      <c r="F18" s="16" t="str">
        <f ca="1"/>
        <v>Error: {data} array is not valid</v>
      </c>
      <c r="G18" s="16" t="str">
        <f ca="1"/>
        <v>Error: {data} array is not valid</v>
      </c>
      <c r="H18" s="16" t="str">
        <f ca="1"/>
        <v>Error: {data} array is not valid</v>
      </c>
      <c r="I18" s="16" t="str">
        <f ca="1"/>
        <v>Error: {data} array is not valid</v>
      </c>
      <c r="J18" s="16" t="str">
        <f ca="1"/>
        <v>Error: {data} array is not valid</v>
      </c>
      <c r="K18" s="16" t="str">
        <f ca="1"/>
        <v>Error: {data} array is not valid</v>
      </c>
      <c r="L18" s="16" t="str">
        <f ca="1"/>
        <v>Error: {data} array is not valid</v>
      </c>
      <c r="M18" s="16" t="str">
        <f ca="1"/>
        <v>Error: {data} array is not valid</v>
      </c>
    </row>
    <row r="19" spans="2:13" x14ac:dyDescent="0.35">
      <c r="B19" s="15" t="s">
        <v>46</v>
      </c>
      <c r="C19" s="15" t="str">
        <f ca="1">_xll.VoseSIC(C15)</f>
        <v>Error: parameter must be a valid Fit Object</v>
      </c>
      <c r="D19" s="15" t="str">
        <f ca="1">_xll.VoseSIC(D15)</f>
        <v>Error: parameter must be a valid Fit Object</v>
      </c>
      <c r="E19" s="15" t="str">
        <f ca="1">_xll.VoseSIC(E15)</f>
        <v>Error: parameter must be a valid Fit Object</v>
      </c>
      <c r="F19" s="15" t="str">
        <f ca="1">_xll.VoseSIC(F15)</f>
        <v>Error: parameter must be a valid Fit Object</v>
      </c>
      <c r="G19" s="15" t="str">
        <f ca="1">_xll.VoseSIC(G15)</f>
        <v>Error: parameter must be a valid Fit Object</v>
      </c>
      <c r="H19" s="15" t="str">
        <f ca="1">_xll.VoseSIC(H15)</f>
        <v>Error: parameter must be a valid Fit Object</v>
      </c>
      <c r="I19" s="15" t="str">
        <f ca="1">_xll.VoseSIC(I15)</f>
        <v>Error: parameter must be a valid Fit Object</v>
      </c>
      <c r="J19" s="15" t="str">
        <f ca="1">_xll.VoseSIC(J15)</f>
        <v>Error: parameter must be a valid Fit Object</v>
      </c>
      <c r="K19" s="15" t="str">
        <f ca="1">_xll.VoseSIC(K15)</f>
        <v>Error: parameter must be a valid Fit Object</v>
      </c>
      <c r="L19" s="15" t="str">
        <f ca="1">_xll.VoseSIC(L15)</f>
        <v>Error: parameter must be a valid Fit Object</v>
      </c>
      <c r="M19" s="15" t="str">
        <f ca="1">_xll.VoseSIC(M15)</f>
        <v>Error: parameter must be a valid Fit Object</v>
      </c>
    </row>
    <row r="20" spans="2:13" x14ac:dyDescent="0.35">
      <c r="B20" s="16" t="s">
        <v>47</v>
      </c>
      <c r="C20" s="16" t="str">
        <f t="array" aca="1" ref="C20:M20" ca="1">_xll.VoseRank(C19:M19)</f>
        <v>Error: {data} array is not valid</v>
      </c>
      <c r="D20" s="16" t="str">
        <f ca="1"/>
        <v>Error: {data} array is not valid</v>
      </c>
      <c r="E20" s="16" t="str">
        <f ca="1"/>
        <v>Error: {data} array is not valid</v>
      </c>
      <c r="F20" s="16" t="str">
        <f ca="1"/>
        <v>Error: {data} array is not valid</v>
      </c>
      <c r="G20" s="16" t="str">
        <f ca="1"/>
        <v>Error: {data} array is not valid</v>
      </c>
      <c r="H20" s="16" t="str">
        <f ca="1"/>
        <v>Error: {data} array is not valid</v>
      </c>
      <c r="I20" s="16" t="str">
        <f ca="1"/>
        <v>Error: {data} array is not valid</v>
      </c>
      <c r="J20" s="16" t="str">
        <f ca="1"/>
        <v>Error: {data} array is not valid</v>
      </c>
      <c r="K20" s="16" t="str">
        <f ca="1"/>
        <v>Error: {data} array is not valid</v>
      </c>
      <c r="L20" s="16" t="str">
        <f ca="1"/>
        <v>Error: {data} array is not valid</v>
      </c>
      <c r="M20" s="16" t="str">
        <f ca="1"/>
        <v>Error: {data} array is not valid</v>
      </c>
    </row>
    <row r="21" spans="2:13" x14ac:dyDescent="0.35">
      <c r="B21" s="15" t="s">
        <v>48</v>
      </c>
      <c r="C21" s="15" t="str">
        <f ca="1">_xll.VoseHQIC(C15)</f>
        <v>Error: parameter must be a valid Fit Object</v>
      </c>
      <c r="D21" s="15" t="str">
        <f ca="1">_xll.VoseHQIC(D15)</f>
        <v>Error: parameter must be a valid Fit Object</v>
      </c>
      <c r="E21" s="15" t="str">
        <f ca="1">_xll.VoseHQIC(E15)</f>
        <v>Error: parameter must be a valid Fit Object</v>
      </c>
      <c r="F21" s="15" t="str">
        <f ca="1">_xll.VoseHQIC(F15)</f>
        <v>Error: parameter must be a valid Fit Object</v>
      </c>
      <c r="G21" s="15" t="str">
        <f ca="1">_xll.VoseHQIC(G15)</f>
        <v>Error: parameter must be a valid Fit Object</v>
      </c>
      <c r="H21" s="15" t="str">
        <f ca="1">_xll.VoseHQIC(H15)</f>
        <v>Error: parameter must be a valid Fit Object</v>
      </c>
      <c r="I21" s="15" t="str">
        <f ca="1">_xll.VoseHQIC(I15)</f>
        <v>Error: parameter must be a valid Fit Object</v>
      </c>
      <c r="J21" s="15" t="str">
        <f ca="1">_xll.VoseHQIC(J15)</f>
        <v>Error: parameter must be a valid Fit Object</v>
      </c>
      <c r="K21" s="15" t="str">
        <f ca="1">_xll.VoseHQIC(K15)</f>
        <v>Error: parameter must be a valid Fit Object</v>
      </c>
      <c r="L21" s="15" t="str">
        <f ca="1">_xll.VoseHQIC(L15)</f>
        <v>Error: parameter must be a valid Fit Object</v>
      </c>
      <c r="M21" s="15" t="str">
        <f ca="1">_xll.VoseHQIC(M15)</f>
        <v>Error: parameter must be a valid Fit Object</v>
      </c>
    </row>
    <row r="22" spans="2:13" x14ac:dyDescent="0.35">
      <c r="B22" s="16" t="s">
        <v>49</v>
      </c>
      <c r="C22" s="16" t="str">
        <f t="array" aca="1" ref="C22:M22" ca="1">_xll.VoseRank(C21:M21)</f>
        <v>Error: {data} array is not valid</v>
      </c>
      <c r="D22" s="16" t="str">
        <f ca="1"/>
        <v>Error: {data} array is not valid</v>
      </c>
      <c r="E22" s="16" t="str">
        <f ca="1"/>
        <v>Error: {data} array is not valid</v>
      </c>
      <c r="F22" s="16" t="str">
        <f ca="1"/>
        <v>Error: {data} array is not valid</v>
      </c>
      <c r="G22" s="16" t="str">
        <f ca="1"/>
        <v>Error: {data} array is not valid</v>
      </c>
      <c r="H22" s="16" t="str">
        <f ca="1"/>
        <v>Error: {data} array is not valid</v>
      </c>
      <c r="I22" s="16" t="str">
        <f ca="1"/>
        <v>Error: {data} array is not valid</v>
      </c>
      <c r="J22" s="16" t="str">
        <f ca="1"/>
        <v>Error: {data} array is not valid</v>
      </c>
      <c r="K22" s="16" t="str">
        <f ca="1"/>
        <v>Error: {data} array is not valid</v>
      </c>
      <c r="L22" s="16" t="str">
        <f ca="1"/>
        <v>Error: {data} array is not valid</v>
      </c>
      <c r="M22" s="16" t="str">
        <f ca="1"/>
        <v>Error: {data} array is not valid</v>
      </c>
    </row>
    <row r="23" spans="2:13" x14ac:dyDescent="0.35">
      <c r="B23" s="15" t="s">
        <v>50</v>
      </c>
      <c r="C23" s="15" t="str">
        <f ca="1">_xll.VoseLLH(C15)</f>
        <v>Error: parameter must be a valid Fit Object</v>
      </c>
      <c r="D23" s="15" t="str">
        <f ca="1">_xll.VoseLLH(D15)</f>
        <v>Error: parameter must be a valid Fit Object</v>
      </c>
      <c r="E23" s="15" t="str">
        <f ca="1">_xll.VoseLLH(E15)</f>
        <v>Error: parameter must be a valid Fit Object</v>
      </c>
      <c r="F23" s="15" t="str">
        <f ca="1">_xll.VoseLLH(F15)</f>
        <v>Error: parameter must be a valid Fit Object</v>
      </c>
      <c r="G23" s="15" t="str">
        <f ca="1">_xll.VoseLLH(G15)</f>
        <v>Error: parameter must be a valid Fit Object</v>
      </c>
      <c r="H23" s="15" t="str">
        <f ca="1">_xll.VoseLLH(H15)</f>
        <v>Error: parameter must be a valid Fit Object</v>
      </c>
      <c r="I23" s="15" t="str">
        <f ca="1">_xll.VoseLLH(I15)</f>
        <v>Error: parameter must be a valid Fit Object</v>
      </c>
      <c r="J23" s="15" t="str">
        <f ca="1">_xll.VoseLLH(J15)</f>
        <v>Error: parameter must be a valid Fit Object</v>
      </c>
      <c r="K23" s="15" t="str">
        <f ca="1">_xll.VoseLLH(K15)</f>
        <v>Error: parameter must be a valid Fit Object</v>
      </c>
      <c r="L23" s="15" t="str">
        <f ca="1">_xll.VoseLLH(L15)</f>
        <v>Error: parameter must be a valid Fit Object</v>
      </c>
      <c r="M23" s="15" t="str">
        <f ca="1">_xll.VoseLLH(M15)</f>
        <v>Error: parameter must be a valid Fit Object</v>
      </c>
    </row>
    <row r="24" spans="2:13" x14ac:dyDescent="0.35">
      <c r="B24" s="16" t="s">
        <v>51</v>
      </c>
      <c r="C24" s="16" t="str">
        <f t="array" aca="1" ref="C24:M24" ca="1">_xll.VoseRank(C23:M23,1)</f>
        <v>Error: {data} array is not valid</v>
      </c>
      <c r="D24" s="16" t="str">
        <f ca="1"/>
        <v>Error: {data} array is not valid</v>
      </c>
      <c r="E24" s="16" t="str">
        <f ca="1"/>
        <v>Error: {data} array is not valid</v>
      </c>
      <c r="F24" s="16" t="str">
        <f ca="1"/>
        <v>Error: {data} array is not valid</v>
      </c>
      <c r="G24" s="16" t="str">
        <f ca="1"/>
        <v>Error: {data} array is not valid</v>
      </c>
      <c r="H24" s="16" t="str">
        <f ca="1"/>
        <v>Error: {data} array is not valid</v>
      </c>
      <c r="I24" s="16" t="str">
        <f ca="1"/>
        <v>Error: {data} array is not valid</v>
      </c>
      <c r="J24" s="16" t="str">
        <f ca="1"/>
        <v>Error: {data} array is not valid</v>
      </c>
      <c r="K24" s="16" t="str">
        <f ca="1"/>
        <v>Error: {data} array is not valid</v>
      </c>
      <c r="L24" s="16" t="str">
        <f ca="1"/>
        <v>Error: {data} array is not valid</v>
      </c>
      <c r="M24" s="16" t="str">
        <f ca="1"/>
        <v>Error: {data} array is not valid</v>
      </c>
    </row>
    <row r="25" spans="2:13" x14ac:dyDescent="0.35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2:13" x14ac:dyDescent="0.35">
      <c r="B26" s="56" t="s">
        <v>54</v>
      </c>
      <c r="C26" s="56"/>
      <c r="D26" s="5"/>
      <c r="E26" s="5"/>
      <c r="F26" s="5"/>
      <c r="G26" s="5"/>
      <c r="H26" s="5"/>
      <c r="I26" s="5"/>
      <c r="J26" s="5"/>
      <c r="K26" s="5"/>
      <c r="L26" s="5"/>
      <c r="M26" s="5"/>
    </row>
    <row r="27" spans="2:13" x14ac:dyDescent="0.35">
      <c r="B27" s="17"/>
    </row>
    <row r="28" spans="2:13" x14ac:dyDescent="0.35">
      <c r="B28" s="17" t="s">
        <v>59</v>
      </c>
    </row>
    <row r="29" spans="2:13" x14ac:dyDescent="0.35">
      <c r="B29" s="17" t="s">
        <v>57</v>
      </c>
    </row>
    <row r="30" spans="2:13" x14ac:dyDescent="0.35">
      <c r="B30" s="17" t="s">
        <v>55</v>
      </c>
    </row>
    <row r="31" spans="2:13" x14ac:dyDescent="0.35">
      <c r="B31" s="17" t="s">
        <v>56</v>
      </c>
    </row>
    <row r="32" spans="2:13" x14ac:dyDescent="0.35">
      <c r="B32" s="17" t="s">
        <v>58</v>
      </c>
    </row>
  </sheetData>
  <mergeCells count="2">
    <mergeCell ref="B3:D3"/>
    <mergeCell ref="B26:C26"/>
  </mergeCells>
  <conditionalFormatting sqref="C18:M18">
    <cfRule type="cellIs" dxfId="12" priority="1" stopIfTrue="1" operator="equal">
      <formula>1</formula>
    </cfRule>
  </conditionalFormatting>
  <conditionalFormatting sqref="C20:M20">
    <cfRule type="cellIs" dxfId="11" priority="2" stopIfTrue="1" operator="equal">
      <formula>1</formula>
    </cfRule>
  </conditionalFormatting>
  <conditionalFormatting sqref="C22:M22">
    <cfRule type="cellIs" dxfId="10" priority="3" stopIfTrue="1" operator="equal">
      <formula>1</formula>
    </cfRule>
  </conditionalFormatting>
  <conditionalFormatting sqref="C24:M24">
    <cfRule type="cellIs" dxfId="9" priority="4" stopIfTrue="1" operator="equal">
      <formula>1</formula>
    </cfRule>
  </conditionalFormatting>
  <dataValidations count="1">
    <dataValidation type="list" allowBlank="1" showInputMessage="1" showErrorMessage="1" sqref="C8">
      <formula1>"AIC, SIC, HQIC"</formula1>
    </dataValidation>
  </dataValidations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E1261"/>
  <sheetViews>
    <sheetView topLeftCell="A1225" workbookViewId="0">
      <selection sqref="A1:B1259"/>
    </sheetView>
  </sheetViews>
  <sheetFormatPr defaultRowHeight="14.5" x14ac:dyDescent="0.35"/>
  <cols>
    <col min="1" max="1" width="22.81640625" customWidth="1"/>
    <col min="2" max="2" width="16.1796875" customWidth="1"/>
    <col min="3" max="3" width="20.1796875" customWidth="1"/>
    <col min="5" max="5" width="17.453125" customWidth="1"/>
    <col min="6" max="6" width="7.453125" customWidth="1"/>
  </cols>
  <sheetData>
    <row r="1" spans="1:5" x14ac:dyDescent="0.35">
      <c r="A1" t="s">
        <v>0</v>
      </c>
      <c r="B1" t="s">
        <v>5</v>
      </c>
      <c r="C1" t="s">
        <v>6</v>
      </c>
    </row>
    <row r="2" spans="1:5" x14ac:dyDescent="0.35">
      <c r="A2" s="1">
        <v>42734</v>
      </c>
      <c r="B2">
        <v>165.550003</v>
      </c>
      <c r="C2">
        <f>LN(B2/B3)</f>
        <v>-3.617676573986971E-3</v>
      </c>
      <c r="E2" s="2" t="s">
        <v>7</v>
      </c>
    </row>
    <row r="3" spans="1:5" x14ac:dyDescent="0.35">
      <c r="A3" s="1">
        <v>42733</v>
      </c>
      <c r="B3">
        <v>166.14999399999999</v>
      </c>
      <c r="C3">
        <f t="shared" ref="C3:C66" si="0">LN(B3/B4)</f>
        <v>1.6866398147934822E-3</v>
      </c>
      <c r="E3" s="2">
        <f>AVERAGE(C:C)</f>
        <v>7.1297675395389935E-4</v>
      </c>
    </row>
    <row r="4" spans="1:5" x14ac:dyDescent="0.35">
      <c r="A4" s="1">
        <v>42732</v>
      </c>
      <c r="B4">
        <v>165.86999499999999</v>
      </c>
      <c r="C4">
        <f t="shared" si="0"/>
        <v>-7.148698482151444E-3</v>
      </c>
      <c r="E4" s="2"/>
    </row>
    <row r="5" spans="1:5" x14ac:dyDescent="0.35">
      <c r="A5" s="1">
        <v>42731</v>
      </c>
      <c r="B5">
        <v>167.05999800000001</v>
      </c>
      <c r="C5">
        <f t="shared" si="0"/>
        <v>3.4778592975449971E-3</v>
      </c>
      <c r="E5" s="2" t="s">
        <v>8</v>
      </c>
    </row>
    <row r="6" spans="1:5" x14ac:dyDescent="0.35">
      <c r="A6" s="1">
        <v>42727</v>
      </c>
      <c r="B6">
        <v>166.479996</v>
      </c>
      <c r="C6">
        <f t="shared" si="0"/>
        <v>3.4296612937479102E-3</v>
      </c>
      <c r="E6" s="2">
        <f>VAR(C:C)</f>
        <v>1.0527877080489733E-4</v>
      </c>
    </row>
    <row r="7" spans="1:5" x14ac:dyDescent="0.35">
      <c r="A7" s="1">
        <v>42726</v>
      </c>
      <c r="B7">
        <v>165.91000399999999</v>
      </c>
      <c r="C7">
        <f t="shared" si="0"/>
        <v>-3.615583930921053E-4</v>
      </c>
      <c r="E7" s="2"/>
    </row>
    <row r="8" spans="1:5" x14ac:dyDescent="0.35">
      <c r="A8" s="1">
        <v>42725</v>
      </c>
      <c r="B8">
        <v>165.970001</v>
      </c>
      <c r="C8">
        <f t="shared" si="0"/>
        <v>-1.083903530842941E-3</v>
      </c>
      <c r="E8" s="2" t="s">
        <v>9</v>
      </c>
    </row>
    <row r="9" spans="1:5" x14ac:dyDescent="0.35">
      <c r="A9" s="1">
        <v>42724</v>
      </c>
      <c r="B9">
        <v>166.14999399999999</v>
      </c>
      <c r="C9">
        <f t="shared" si="0"/>
        <v>-3.5447842806171515E-3</v>
      </c>
      <c r="E9" s="2">
        <f>_xlfn.STDEV.P(C:C)</f>
        <v>1.0256462197591399E-2</v>
      </c>
    </row>
    <row r="10" spans="1:5" x14ac:dyDescent="0.35">
      <c r="A10" s="1">
        <v>42723</v>
      </c>
      <c r="B10">
        <v>166.740005</v>
      </c>
      <c r="C10">
        <f t="shared" si="0"/>
        <v>-6.0390328825184764E-3</v>
      </c>
      <c r="E10" s="2"/>
    </row>
    <row r="11" spans="1:5" x14ac:dyDescent="0.35">
      <c r="A11" s="1">
        <v>42720</v>
      </c>
      <c r="B11">
        <v>167.75</v>
      </c>
      <c r="C11">
        <f t="shared" si="0"/>
        <v>-8.5475797399432348E-3</v>
      </c>
      <c r="E11" s="2" t="s">
        <v>10</v>
      </c>
    </row>
    <row r="12" spans="1:5" x14ac:dyDescent="0.35">
      <c r="A12" s="1">
        <v>42719</v>
      </c>
      <c r="B12">
        <v>169.19000199999999</v>
      </c>
      <c r="C12">
        <f t="shared" si="0"/>
        <v>8.5475797399432295E-3</v>
      </c>
      <c r="E12" s="2">
        <f>E3-(E6/2)</f>
        <v>6.6033736855145063E-4</v>
      </c>
    </row>
    <row r="13" spans="1:5" x14ac:dyDescent="0.35">
      <c r="A13" s="1">
        <v>42718</v>
      </c>
      <c r="B13">
        <v>167.75</v>
      </c>
      <c r="C13">
        <f t="shared" si="0"/>
        <v>-2.2032045444628436E-3</v>
      </c>
    </row>
    <row r="14" spans="1:5" x14ac:dyDescent="0.35">
      <c r="A14" s="1">
        <v>42717</v>
      </c>
      <c r="B14">
        <v>168.11999499999999</v>
      </c>
      <c r="C14">
        <f t="shared" si="0"/>
        <v>-7.5847664025729825E-3</v>
      </c>
    </row>
    <row r="15" spans="1:5" x14ac:dyDescent="0.35">
      <c r="A15" s="1">
        <v>42716</v>
      </c>
      <c r="B15">
        <v>169.39999399999999</v>
      </c>
      <c r="C15">
        <f t="shared" si="0"/>
        <v>1.7207409150028528E-2</v>
      </c>
    </row>
    <row r="16" spans="1:5" x14ac:dyDescent="0.35">
      <c r="A16" s="1">
        <v>42713</v>
      </c>
      <c r="B16">
        <v>166.509995</v>
      </c>
      <c r="C16">
        <f t="shared" si="0"/>
        <v>1.7386450698575921E-2</v>
      </c>
    </row>
    <row r="17" spans="1:3" x14ac:dyDescent="0.35">
      <c r="A17" s="1">
        <v>42712</v>
      </c>
      <c r="B17">
        <v>163.63999899999999</v>
      </c>
      <c r="C17">
        <f t="shared" si="0"/>
        <v>-2.1365938947953476E-3</v>
      </c>
    </row>
    <row r="18" spans="1:3" x14ac:dyDescent="0.35">
      <c r="A18" s="1">
        <v>42711</v>
      </c>
      <c r="B18">
        <v>163.990005</v>
      </c>
      <c r="C18">
        <f t="shared" si="0"/>
        <v>-1.8289686006482466E-4</v>
      </c>
    </row>
    <row r="19" spans="1:3" x14ac:dyDescent="0.35">
      <c r="A19" s="1">
        <v>42710</v>
      </c>
      <c r="B19">
        <v>164.02000100000001</v>
      </c>
      <c r="C19">
        <f t="shared" si="0"/>
        <v>2.0658441172006266E-3</v>
      </c>
    </row>
    <row r="20" spans="1:3" x14ac:dyDescent="0.35">
      <c r="A20" s="1">
        <v>42709</v>
      </c>
      <c r="B20">
        <v>163.681511</v>
      </c>
      <c r="C20">
        <f t="shared" si="0"/>
        <v>-6.7891127938111426E-3</v>
      </c>
    </row>
    <row r="21" spans="1:3" x14ac:dyDescent="0.35">
      <c r="A21" s="1">
        <v>42706</v>
      </c>
      <c r="B21">
        <v>164.79654400000001</v>
      </c>
      <c r="C21">
        <f t="shared" si="0"/>
        <v>5.5126851662183384E-3</v>
      </c>
    </row>
    <row r="22" spans="1:3" x14ac:dyDescent="0.35">
      <c r="A22" s="1">
        <v>42705</v>
      </c>
      <c r="B22">
        <v>163.89057199999999</v>
      </c>
      <c r="C22">
        <f t="shared" si="0"/>
        <v>-2.6850532466503721E-2</v>
      </c>
    </row>
    <row r="23" spans="1:3" x14ac:dyDescent="0.35">
      <c r="A23" s="1">
        <v>42704</v>
      </c>
      <c r="B23">
        <v>168.35073199999999</v>
      </c>
      <c r="C23">
        <f t="shared" si="0"/>
        <v>-2.1239368971075884E-2</v>
      </c>
    </row>
    <row r="24" spans="1:3" x14ac:dyDescent="0.35">
      <c r="A24" s="1">
        <v>42703</v>
      </c>
      <c r="B24">
        <v>171.96463800000001</v>
      </c>
      <c r="C24">
        <f t="shared" si="0"/>
        <v>1.4109363794271424E-2</v>
      </c>
    </row>
    <row r="25" spans="1:3" x14ac:dyDescent="0.35">
      <c r="A25" s="1">
        <v>42702</v>
      </c>
      <c r="B25">
        <v>169.555363</v>
      </c>
      <c r="C25">
        <f t="shared" si="0"/>
        <v>-2.2287679673280644E-3</v>
      </c>
    </row>
    <row r="26" spans="1:3" x14ac:dyDescent="0.35">
      <c r="A26" s="1">
        <v>42699</v>
      </c>
      <c r="B26">
        <v>169.933684</v>
      </c>
      <c r="C26">
        <f t="shared" si="0"/>
        <v>1.3032041284787844E-2</v>
      </c>
    </row>
    <row r="27" spans="1:3" x14ac:dyDescent="0.35">
      <c r="A27" s="1">
        <v>42697</v>
      </c>
      <c r="B27">
        <v>167.73346900000001</v>
      </c>
      <c r="C27">
        <f t="shared" si="0"/>
        <v>4.8192690112494902E-3</v>
      </c>
    </row>
    <row r="28" spans="1:3" x14ac:dyDescent="0.35">
      <c r="A28" s="1">
        <v>42696</v>
      </c>
      <c r="B28">
        <v>166.92706100000001</v>
      </c>
      <c r="C28">
        <f t="shared" si="0"/>
        <v>-2.5903662650341004E-2</v>
      </c>
    </row>
    <row r="29" spans="1:3" x14ac:dyDescent="0.35">
      <c r="A29" s="1">
        <v>42695</v>
      </c>
      <c r="B29">
        <v>171.30757399999999</v>
      </c>
      <c r="C29">
        <f t="shared" si="0"/>
        <v>1.2212168129083177E-3</v>
      </c>
    </row>
    <row r="30" spans="1:3" x14ac:dyDescent="0.35">
      <c r="A30" s="1">
        <v>42692</v>
      </c>
      <c r="B30">
        <v>171.09849800000001</v>
      </c>
      <c r="C30">
        <f t="shared" si="0"/>
        <v>-9.0361902651519294E-3</v>
      </c>
    </row>
    <row r="31" spans="1:3" x14ac:dyDescent="0.35">
      <c r="A31" s="1">
        <v>42691</v>
      </c>
      <c r="B31">
        <v>172.65158299999999</v>
      </c>
      <c r="C31">
        <f t="shared" si="0"/>
        <v>2.4280426207819398E-2</v>
      </c>
    </row>
    <row r="32" spans="1:3" x14ac:dyDescent="0.35">
      <c r="A32" s="1">
        <v>42690</v>
      </c>
      <c r="B32">
        <v>168.51001199999999</v>
      </c>
      <c r="C32">
        <f t="shared" si="0"/>
        <v>1.4760390499947602E-2</v>
      </c>
    </row>
    <row r="33" spans="1:3" x14ac:dyDescent="0.35">
      <c r="A33" s="1">
        <v>42689</v>
      </c>
      <c r="B33">
        <v>166.04100500000001</v>
      </c>
      <c r="C33">
        <f t="shared" si="0"/>
        <v>2.4153101698409937E-2</v>
      </c>
    </row>
    <row r="34" spans="1:3" x14ac:dyDescent="0.35">
      <c r="A34" s="1">
        <v>42688</v>
      </c>
      <c r="B34">
        <v>162.078644</v>
      </c>
      <c r="C34">
        <f t="shared" si="0"/>
        <v>-4.5391378860049417E-2</v>
      </c>
    </row>
    <row r="35" spans="1:3" x14ac:dyDescent="0.35">
      <c r="A35" s="1">
        <v>42685</v>
      </c>
      <c r="B35">
        <v>169.605144</v>
      </c>
      <c r="C35">
        <f t="shared" si="0"/>
        <v>-3.0351784807980169E-2</v>
      </c>
    </row>
    <row r="36" spans="1:3" x14ac:dyDescent="0.35">
      <c r="A36" s="1">
        <v>42684</v>
      </c>
      <c r="B36">
        <v>174.83188200000001</v>
      </c>
      <c r="C36">
        <f t="shared" si="0"/>
        <v>4.5659789399017433E-3</v>
      </c>
    </row>
    <row r="37" spans="1:3" x14ac:dyDescent="0.35">
      <c r="A37" s="1">
        <v>42683</v>
      </c>
      <c r="B37">
        <v>174.03542300000001</v>
      </c>
      <c r="C37">
        <f t="shared" si="0"/>
        <v>-2.2064765363018504E-2</v>
      </c>
    </row>
    <row r="38" spans="1:3" x14ac:dyDescent="0.35">
      <c r="A38" s="1">
        <v>42682</v>
      </c>
      <c r="B38">
        <v>177.91815199999999</v>
      </c>
      <c r="C38">
        <f t="shared" si="0"/>
        <v>4.5990400535440542E-3</v>
      </c>
    </row>
    <row r="39" spans="1:3" x14ac:dyDescent="0.35">
      <c r="A39" s="1">
        <v>42681</v>
      </c>
      <c r="B39">
        <v>177.101778</v>
      </c>
      <c r="C39">
        <f t="shared" si="0"/>
        <v>1.6436516485428765E-2</v>
      </c>
    </row>
    <row r="40" spans="1:3" x14ac:dyDescent="0.35">
      <c r="A40" s="1">
        <v>42678</v>
      </c>
      <c r="B40">
        <v>174.21463399999999</v>
      </c>
      <c r="C40">
        <f t="shared" si="0"/>
        <v>1.039738857121766E-2</v>
      </c>
    </row>
    <row r="41" spans="1:3" x14ac:dyDescent="0.35">
      <c r="A41" s="1">
        <v>42677</v>
      </c>
      <c r="B41">
        <v>172.41264100000001</v>
      </c>
      <c r="C41">
        <f t="shared" si="0"/>
        <v>3.7116435128043274E-2</v>
      </c>
    </row>
    <row r="42" spans="1:3" x14ac:dyDescent="0.35">
      <c r="A42" s="1">
        <v>42676</v>
      </c>
      <c r="B42">
        <v>166.13060300000001</v>
      </c>
      <c r="C42">
        <f t="shared" si="0"/>
        <v>3.0008454340670625E-3</v>
      </c>
    </row>
    <row r="43" spans="1:3" x14ac:dyDescent="0.35">
      <c r="A43" s="1">
        <v>42675</v>
      </c>
      <c r="B43">
        <v>165.63281799999999</v>
      </c>
      <c r="C43">
        <f t="shared" si="0"/>
        <v>-9.2139499909417201E-3</v>
      </c>
    </row>
    <row r="44" spans="1:3" x14ac:dyDescent="0.35">
      <c r="A44" s="1">
        <v>42674</v>
      </c>
      <c r="B44">
        <v>167.16600299999999</v>
      </c>
      <c r="C44">
        <f t="shared" si="0"/>
        <v>7.1498819127064066E-4</v>
      </c>
    </row>
    <row r="45" spans="1:3" x14ac:dyDescent="0.35">
      <c r="A45" s="1">
        <v>42671</v>
      </c>
      <c r="B45">
        <v>167.04652400000001</v>
      </c>
      <c r="C45">
        <f t="shared" si="0"/>
        <v>3.2234548632019597E-3</v>
      </c>
    </row>
    <row r="46" spans="1:3" x14ac:dyDescent="0.35">
      <c r="A46" s="1">
        <v>42670</v>
      </c>
      <c r="B46">
        <v>166.50892400000001</v>
      </c>
      <c r="C46">
        <f t="shared" si="0"/>
        <v>-1.7921288692314913E-3</v>
      </c>
    </row>
    <row r="47" spans="1:3" x14ac:dyDescent="0.35">
      <c r="A47" s="1">
        <v>42669</v>
      </c>
      <c r="B47">
        <v>166.80759699999999</v>
      </c>
      <c r="C47">
        <f t="shared" si="0"/>
        <v>-2.0264735901826068E-2</v>
      </c>
    </row>
    <row r="48" spans="1:3" x14ac:dyDescent="0.35">
      <c r="A48" s="1">
        <v>42668</v>
      </c>
      <c r="B48">
        <v>170.22239200000001</v>
      </c>
      <c r="C48">
        <f t="shared" si="0"/>
        <v>-6.8777304237371455E-3</v>
      </c>
    </row>
    <row r="49" spans="1:3" x14ac:dyDescent="0.35">
      <c r="A49" s="1">
        <v>42667</v>
      </c>
      <c r="B49">
        <v>171.39717099999999</v>
      </c>
      <c r="C49">
        <f t="shared" si="0"/>
        <v>-9.2895945264772522E-4</v>
      </c>
    </row>
    <row r="50" spans="1:3" x14ac:dyDescent="0.35">
      <c r="A50" s="1">
        <v>42664</v>
      </c>
      <c r="B50">
        <v>171.556466</v>
      </c>
      <c r="C50">
        <f t="shared" si="0"/>
        <v>-4.1117296972186072E-3</v>
      </c>
    </row>
    <row r="51" spans="1:3" x14ac:dyDescent="0.35">
      <c r="A51" s="1">
        <v>42663</v>
      </c>
      <c r="B51">
        <v>172.26331200000001</v>
      </c>
      <c r="C51">
        <f t="shared" si="0"/>
        <v>4.6922493608477457E-3</v>
      </c>
    </row>
    <row r="52" spans="1:3" x14ac:dyDescent="0.35">
      <c r="A52" s="1">
        <v>42662</v>
      </c>
      <c r="B52">
        <v>171.45690300000001</v>
      </c>
      <c r="C52">
        <f t="shared" si="0"/>
        <v>-3.3042122578351408E-3</v>
      </c>
    </row>
    <row r="53" spans="1:3" x14ac:dyDescent="0.35">
      <c r="A53" s="1">
        <v>42661</v>
      </c>
      <c r="B53">
        <v>172.02437</v>
      </c>
      <c r="C53">
        <f t="shared" si="0"/>
        <v>7.2605130488960961E-3</v>
      </c>
    </row>
    <row r="54" spans="1:3" x14ac:dyDescent="0.35">
      <c r="A54" s="1">
        <v>42660</v>
      </c>
      <c r="B54">
        <v>170.77990800000001</v>
      </c>
      <c r="C54">
        <f t="shared" si="0"/>
        <v>-2.2709421721676358E-3</v>
      </c>
    </row>
    <row r="55" spans="1:3" x14ac:dyDescent="0.35">
      <c r="A55" s="1">
        <v>42657</v>
      </c>
      <c r="B55">
        <v>171.16818000000001</v>
      </c>
      <c r="C55">
        <f t="shared" si="0"/>
        <v>-5.3946465335903398E-3</v>
      </c>
    </row>
    <row r="56" spans="1:3" x14ac:dyDescent="0.35">
      <c r="A56" s="1">
        <v>42656</v>
      </c>
      <c r="B56">
        <v>172.094067</v>
      </c>
      <c r="C56">
        <f t="shared" si="0"/>
        <v>-3.5226547303085806E-3</v>
      </c>
    </row>
    <row r="57" spans="1:3" x14ac:dyDescent="0.35">
      <c r="A57" s="1">
        <v>42655</v>
      </c>
      <c r="B57">
        <v>172.70136400000001</v>
      </c>
      <c r="C57">
        <f t="shared" si="0"/>
        <v>-2.8781995107296783E-3</v>
      </c>
    </row>
    <row r="58" spans="1:3" x14ac:dyDescent="0.35">
      <c r="A58" s="1">
        <v>42654</v>
      </c>
      <c r="B58">
        <v>173.19914900000001</v>
      </c>
      <c r="C58">
        <f t="shared" si="0"/>
        <v>-2.9563833364171215E-2</v>
      </c>
    </row>
    <row r="59" spans="1:3" x14ac:dyDescent="0.35">
      <c r="A59" s="1">
        <v>42653</v>
      </c>
      <c r="B59">
        <v>178.39602099999999</v>
      </c>
      <c r="C59">
        <f t="shared" si="0"/>
        <v>1.0039678597354834E-2</v>
      </c>
    </row>
    <row r="60" spans="1:3" x14ac:dyDescent="0.35">
      <c r="A60" s="1">
        <v>42650</v>
      </c>
      <c r="B60">
        <v>176.61394300000001</v>
      </c>
      <c r="C60">
        <f t="shared" si="0"/>
        <v>1.6360216286077523E-3</v>
      </c>
    </row>
    <row r="61" spans="1:3" x14ac:dyDescent="0.35">
      <c r="A61" s="1">
        <v>42649</v>
      </c>
      <c r="B61">
        <v>176.32523499999999</v>
      </c>
      <c r="C61">
        <f t="shared" si="0"/>
        <v>2.600670119442954E-3</v>
      </c>
    </row>
    <row r="62" spans="1:3" x14ac:dyDescent="0.35">
      <c r="A62" s="1">
        <v>42648</v>
      </c>
      <c r="B62">
        <v>175.867267</v>
      </c>
      <c r="C62">
        <f t="shared" si="0"/>
        <v>3.2318947148846562E-3</v>
      </c>
    </row>
    <row r="63" spans="1:3" x14ac:dyDescent="0.35">
      <c r="A63" s="1">
        <v>42647</v>
      </c>
      <c r="B63">
        <v>175.2998</v>
      </c>
      <c r="C63">
        <f t="shared" si="0"/>
        <v>-1.3145846942576889E-2</v>
      </c>
    </row>
    <row r="64" spans="1:3" x14ac:dyDescent="0.35">
      <c r="A64" s="1">
        <v>42646</v>
      </c>
      <c r="B64">
        <v>177.61947799999999</v>
      </c>
      <c r="C64">
        <f t="shared" si="0"/>
        <v>-7.3714066953789641E-3</v>
      </c>
    </row>
    <row r="65" spans="1:3" x14ac:dyDescent="0.35">
      <c r="A65" s="1">
        <v>42643</v>
      </c>
      <c r="B65">
        <v>178.93362099999999</v>
      </c>
      <c r="C65">
        <f t="shared" si="0"/>
        <v>1.8474809137668476E-2</v>
      </c>
    </row>
    <row r="66" spans="1:3" x14ac:dyDescent="0.35">
      <c r="A66" s="1">
        <v>42642</v>
      </c>
      <c r="B66">
        <v>175.65820600000001</v>
      </c>
      <c r="C66">
        <f t="shared" si="0"/>
        <v>-1.5354175066595147E-2</v>
      </c>
    </row>
    <row r="67" spans="1:3" x14ac:dyDescent="0.35">
      <c r="A67" s="1">
        <v>42641</v>
      </c>
      <c r="B67">
        <v>178.376105</v>
      </c>
      <c r="C67">
        <f t="shared" ref="C67:C130" si="1">LN(B67/B68)</f>
        <v>1.1168660222326072E-3</v>
      </c>
    </row>
    <row r="68" spans="1:3" x14ac:dyDescent="0.35">
      <c r="A68" s="1">
        <v>42640</v>
      </c>
      <c r="B68">
        <v>178.17699400000001</v>
      </c>
      <c r="C68">
        <f t="shared" si="1"/>
        <v>1.1012003610355155E-2</v>
      </c>
    </row>
    <row r="69" spans="1:3" x14ac:dyDescent="0.35">
      <c r="A69" s="1">
        <v>42639</v>
      </c>
      <c r="B69">
        <v>176.225672</v>
      </c>
      <c r="C69">
        <f t="shared" si="1"/>
        <v>-1.3969014152876954E-2</v>
      </c>
    </row>
    <row r="70" spans="1:3" x14ac:dyDescent="0.35">
      <c r="A70" s="1">
        <v>42636</v>
      </c>
      <c r="B70">
        <v>178.704645</v>
      </c>
      <c r="C70">
        <f t="shared" si="1"/>
        <v>-1.1355903439973178E-2</v>
      </c>
    </row>
    <row r="71" spans="1:3" x14ac:dyDescent="0.35">
      <c r="A71" s="1">
        <v>42635</v>
      </c>
      <c r="B71">
        <v>180.745564</v>
      </c>
      <c r="C71">
        <f t="shared" si="1"/>
        <v>1.2024626676732438E-2</v>
      </c>
    </row>
    <row r="72" spans="1:3" x14ac:dyDescent="0.35">
      <c r="A72" s="1">
        <v>42634</v>
      </c>
      <c r="B72">
        <v>178.58518100000001</v>
      </c>
      <c r="C72">
        <f t="shared" si="1"/>
        <v>1.9647689152982394E-2</v>
      </c>
    </row>
    <row r="73" spans="1:3" x14ac:dyDescent="0.35">
      <c r="A73" s="1">
        <v>42633</v>
      </c>
      <c r="B73">
        <v>175.11063999999999</v>
      </c>
      <c r="C73">
        <f t="shared" si="1"/>
        <v>1.308468961782295E-3</v>
      </c>
    </row>
    <row r="74" spans="1:3" x14ac:dyDescent="0.35">
      <c r="A74" s="1">
        <v>42632</v>
      </c>
      <c r="B74">
        <v>174.881663</v>
      </c>
      <c r="C74">
        <f t="shared" si="1"/>
        <v>2.6221656892317516E-3</v>
      </c>
    </row>
    <row r="75" spans="1:3" x14ac:dyDescent="0.35">
      <c r="A75" s="1">
        <v>42629</v>
      </c>
      <c r="B75">
        <v>174.42369500000001</v>
      </c>
      <c r="C75">
        <f t="shared" si="1"/>
        <v>-4.6694829132408692E-3</v>
      </c>
    </row>
    <row r="76" spans="1:3" x14ac:dyDescent="0.35">
      <c r="A76" s="1">
        <v>42628</v>
      </c>
      <c r="B76">
        <v>175.24006800000001</v>
      </c>
      <c r="C76">
        <f t="shared" si="1"/>
        <v>1.8462772000245417E-2</v>
      </c>
    </row>
    <row r="77" spans="1:3" x14ac:dyDescent="0.35">
      <c r="A77" s="1">
        <v>42627</v>
      </c>
      <c r="B77">
        <v>172.034335</v>
      </c>
      <c r="C77">
        <f t="shared" si="1"/>
        <v>9.8866554175015657E-3</v>
      </c>
    </row>
    <row r="78" spans="1:3" x14ac:dyDescent="0.35">
      <c r="A78" s="1">
        <v>42626</v>
      </c>
      <c r="B78">
        <v>170.341871</v>
      </c>
      <c r="C78">
        <f t="shared" si="1"/>
        <v>-1.2718233643489609E-2</v>
      </c>
    </row>
    <row r="79" spans="1:3" x14ac:dyDescent="0.35">
      <c r="A79" s="1">
        <v>42625</v>
      </c>
      <c r="B79">
        <v>172.522154</v>
      </c>
      <c r="C79">
        <f t="shared" si="1"/>
        <v>1.3302893818418648E-2</v>
      </c>
    </row>
    <row r="80" spans="1:3" x14ac:dyDescent="0.35">
      <c r="A80" s="1">
        <v>42622</v>
      </c>
      <c r="B80">
        <v>170.24230800000001</v>
      </c>
      <c r="C80">
        <f t="shared" si="1"/>
        <v>-3.2506782347903732E-2</v>
      </c>
    </row>
    <row r="81" spans="1:3" x14ac:dyDescent="0.35">
      <c r="A81" s="1">
        <v>42621</v>
      </c>
      <c r="B81">
        <v>175.867267</v>
      </c>
      <c r="C81">
        <f t="shared" si="1"/>
        <v>-6.263954291067372E-3</v>
      </c>
    </row>
    <row r="82" spans="1:3" x14ac:dyDescent="0.35">
      <c r="A82" s="1">
        <v>42620</v>
      </c>
      <c r="B82">
        <v>176.97234900000001</v>
      </c>
      <c r="C82">
        <f t="shared" si="1"/>
        <v>3.0423803946930182E-3</v>
      </c>
    </row>
    <row r="83" spans="1:3" x14ac:dyDescent="0.35">
      <c r="A83" s="1">
        <v>42619</v>
      </c>
      <c r="B83">
        <v>176.43475000000001</v>
      </c>
      <c r="C83">
        <f t="shared" si="1"/>
        <v>3.1531439467152047E-3</v>
      </c>
    </row>
    <row r="84" spans="1:3" x14ac:dyDescent="0.35">
      <c r="A84" s="1">
        <v>42615</v>
      </c>
      <c r="B84">
        <v>175.879302</v>
      </c>
      <c r="C84">
        <f t="shared" si="1"/>
        <v>1.6933033143402012E-3</v>
      </c>
    </row>
    <row r="85" spans="1:3" x14ac:dyDescent="0.35">
      <c r="A85" s="1">
        <v>42614</v>
      </c>
      <c r="B85">
        <v>175.581737</v>
      </c>
      <c r="C85">
        <f t="shared" si="1"/>
        <v>-1.0727592530972965E-3</v>
      </c>
    </row>
    <row r="86" spans="1:3" x14ac:dyDescent="0.35">
      <c r="A86" s="1">
        <v>42613</v>
      </c>
      <c r="B86">
        <v>175.770195</v>
      </c>
      <c r="C86">
        <f t="shared" si="1"/>
        <v>-2.9300119490870756E-3</v>
      </c>
    </row>
    <row r="87" spans="1:3" x14ac:dyDescent="0.35">
      <c r="A87" s="1">
        <v>42612</v>
      </c>
      <c r="B87">
        <v>176.28595899999999</v>
      </c>
      <c r="C87">
        <f t="shared" si="1"/>
        <v>2.7043506855832164E-3</v>
      </c>
    </row>
    <row r="88" spans="1:3" x14ac:dyDescent="0.35">
      <c r="A88" s="1">
        <v>42611</v>
      </c>
      <c r="B88">
        <v>175.809864</v>
      </c>
      <c r="C88">
        <f t="shared" si="1"/>
        <v>1.0093073247941529E-2</v>
      </c>
    </row>
    <row r="89" spans="1:3" x14ac:dyDescent="0.35">
      <c r="A89" s="1">
        <v>42608</v>
      </c>
      <c r="B89">
        <v>174.04432700000001</v>
      </c>
      <c r="C89">
        <f t="shared" si="1"/>
        <v>7.6085268384861304E-3</v>
      </c>
    </row>
    <row r="90" spans="1:3" x14ac:dyDescent="0.35">
      <c r="A90" s="1">
        <v>42607</v>
      </c>
      <c r="B90">
        <v>172.725131</v>
      </c>
      <c r="C90">
        <f t="shared" si="1"/>
        <v>5.1239304157762152E-3</v>
      </c>
    </row>
    <row r="91" spans="1:3" x14ac:dyDescent="0.35">
      <c r="A91" s="1">
        <v>42606</v>
      </c>
      <c r="B91">
        <v>171.84236300000001</v>
      </c>
      <c r="C91">
        <f t="shared" si="1"/>
        <v>-9.5359369600145783E-3</v>
      </c>
    </row>
    <row r="92" spans="1:3" x14ac:dyDescent="0.35">
      <c r="A92" s="1">
        <v>42605</v>
      </c>
      <c r="B92">
        <v>173.488879</v>
      </c>
      <c r="C92">
        <f t="shared" si="1"/>
        <v>2.5760449046859589E-3</v>
      </c>
    </row>
    <row r="93" spans="1:3" x14ac:dyDescent="0.35">
      <c r="A93" s="1">
        <v>42604</v>
      </c>
      <c r="B93">
        <v>173.042539</v>
      </c>
      <c r="C93">
        <f t="shared" si="1"/>
        <v>3.5026372628669585E-3</v>
      </c>
    </row>
    <row r="94" spans="1:3" x14ac:dyDescent="0.35">
      <c r="A94" s="1">
        <v>42601</v>
      </c>
      <c r="B94">
        <v>172.43749399999999</v>
      </c>
      <c r="C94">
        <f t="shared" si="1"/>
        <v>8.6323586720583542E-4</v>
      </c>
    </row>
    <row r="95" spans="1:3" x14ac:dyDescent="0.35">
      <c r="A95" s="1">
        <v>42600</v>
      </c>
      <c r="B95">
        <v>172.288704</v>
      </c>
      <c r="C95">
        <f t="shared" si="1"/>
        <v>3.4024234040383838E-3</v>
      </c>
    </row>
    <row r="96" spans="1:3" x14ac:dyDescent="0.35">
      <c r="A96" s="1">
        <v>42599</v>
      </c>
      <c r="B96">
        <v>171.70350099999999</v>
      </c>
      <c r="C96">
        <f t="shared" si="1"/>
        <v>1.9081287321067021E-3</v>
      </c>
    </row>
    <row r="97" spans="1:3" x14ac:dyDescent="0.35">
      <c r="A97" s="1">
        <v>42598</v>
      </c>
      <c r="B97">
        <v>171.376181</v>
      </c>
      <c r="C97">
        <f t="shared" si="1"/>
        <v>-8.242403086174464E-3</v>
      </c>
    </row>
    <row r="98" spans="1:3" x14ac:dyDescent="0.35">
      <c r="A98" s="1">
        <v>42597</v>
      </c>
      <c r="B98">
        <v>172.79456999999999</v>
      </c>
      <c r="C98">
        <f t="shared" si="1"/>
        <v>1.3211800666933988E-3</v>
      </c>
    </row>
    <row r="99" spans="1:3" x14ac:dyDescent="0.35">
      <c r="A99" s="1">
        <v>42594</v>
      </c>
      <c r="B99">
        <v>172.566428</v>
      </c>
      <c r="C99">
        <f t="shared" si="1"/>
        <v>-1.5569683538055362E-2</v>
      </c>
    </row>
    <row r="100" spans="1:3" x14ac:dyDescent="0.35">
      <c r="A100" s="1">
        <v>42593</v>
      </c>
      <c r="B100">
        <v>175.274258</v>
      </c>
      <c r="C100">
        <f t="shared" si="1"/>
        <v>9.8954703371656842E-3</v>
      </c>
    </row>
    <row r="101" spans="1:3" x14ac:dyDescent="0.35">
      <c r="A101" s="1">
        <v>42592</v>
      </c>
      <c r="B101">
        <v>173.54839000000001</v>
      </c>
      <c r="C101">
        <f t="shared" si="1"/>
        <v>4.6975766870771081E-3</v>
      </c>
    </row>
    <row r="102" spans="1:3" x14ac:dyDescent="0.35">
      <c r="A102" s="1">
        <v>42591</v>
      </c>
      <c r="B102">
        <v>172.73504500000001</v>
      </c>
      <c r="C102">
        <f t="shared" si="1"/>
        <v>3.6240704495038162E-3</v>
      </c>
    </row>
    <row r="103" spans="1:3" x14ac:dyDescent="0.35">
      <c r="A103" s="1">
        <v>42590</v>
      </c>
      <c r="B103">
        <v>172.110174</v>
      </c>
      <c r="C103">
        <f t="shared" si="1"/>
        <v>-1.2094524405553719E-3</v>
      </c>
    </row>
    <row r="104" spans="1:3" x14ac:dyDescent="0.35">
      <c r="A104" s="1">
        <v>42587</v>
      </c>
      <c r="B104">
        <v>172.31845899999999</v>
      </c>
      <c r="C104">
        <f t="shared" si="1"/>
        <v>1.2744172716091948E-2</v>
      </c>
    </row>
    <row r="105" spans="1:3" x14ac:dyDescent="0.35">
      <c r="A105" s="1">
        <v>42586</v>
      </c>
      <c r="B105">
        <v>170.136337</v>
      </c>
      <c r="C105">
        <f t="shared" si="1"/>
        <v>-2.4475033555153996E-2</v>
      </c>
    </row>
    <row r="106" spans="1:3" x14ac:dyDescent="0.35">
      <c r="A106" s="1">
        <v>42585</v>
      </c>
      <c r="B106">
        <v>174.35180600000001</v>
      </c>
      <c r="C106">
        <f t="shared" si="1"/>
        <v>-3.6909507547607892E-3</v>
      </c>
    </row>
    <row r="107" spans="1:3" x14ac:dyDescent="0.35">
      <c r="A107" s="1">
        <v>42584</v>
      </c>
      <c r="B107">
        <v>174.99651900000001</v>
      </c>
      <c r="C107">
        <f t="shared" si="1"/>
        <v>-1.981857141319631E-3</v>
      </c>
    </row>
    <row r="108" spans="1:3" x14ac:dyDescent="0.35">
      <c r="A108" s="1">
        <v>42583</v>
      </c>
      <c r="B108">
        <v>175.343681</v>
      </c>
      <c r="C108">
        <f t="shared" si="1"/>
        <v>4.4220175345212453E-3</v>
      </c>
    </row>
    <row r="109" spans="1:3" x14ac:dyDescent="0.35">
      <c r="A109" s="1">
        <v>42580</v>
      </c>
      <c r="B109">
        <v>174.57002</v>
      </c>
      <c r="C109">
        <f t="shared" si="1"/>
        <v>2.2726415361351554E-4</v>
      </c>
    </row>
    <row r="110" spans="1:3" x14ac:dyDescent="0.35">
      <c r="A110" s="1">
        <v>42579</v>
      </c>
      <c r="B110">
        <v>174.530351</v>
      </c>
      <c r="C110">
        <f t="shared" si="1"/>
        <v>8.1600933919013345E-3</v>
      </c>
    </row>
    <row r="111" spans="1:3" x14ac:dyDescent="0.35">
      <c r="A111" s="1">
        <v>42578</v>
      </c>
      <c r="B111">
        <v>173.11196200000001</v>
      </c>
      <c r="C111">
        <f t="shared" si="1"/>
        <v>-2.8607437448949272E-3</v>
      </c>
    </row>
    <row r="112" spans="1:3" x14ac:dyDescent="0.35">
      <c r="A112" s="1">
        <v>42577</v>
      </c>
      <c r="B112">
        <v>173.6079</v>
      </c>
      <c r="C112">
        <f t="shared" si="1"/>
        <v>1.2938278924346333E-2</v>
      </c>
    </row>
    <row r="113" spans="1:3" x14ac:dyDescent="0.35">
      <c r="A113" s="1">
        <v>42576</v>
      </c>
      <c r="B113">
        <v>171.376181</v>
      </c>
      <c r="C113">
        <f t="shared" si="1"/>
        <v>-5.137832921169142E-3</v>
      </c>
    </row>
    <row r="114" spans="1:3" x14ac:dyDescent="0.35">
      <c r="A114" s="1">
        <v>42573</v>
      </c>
      <c r="B114">
        <v>172.258949</v>
      </c>
      <c r="C114">
        <f t="shared" si="1"/>
        <v>-6.8287221481646452E-3</v>
      </c>
    </row>
    <row r="115" spans="1:3" x14ac:dyDescent="0.35">
      <c r="A115" s="1">
        <v>42572</v>
      </c>
      <c r="B115">
        <v>173.43928299999999</v>
      </c>
      <c r="C115">
        <f t="shared" si="1"/>
        <v>-5.2475472940734678E-3</v>
      </c>
    </row>
    <row r="116" spans="1:3" x14ac:dyDescent="0.35">
      <c r="A116" s="1">
        <v>42571</v>
      </c>
      <c r="B116">
        <v>174.35180600000001</v>
      </c>
      <c r="C116">
        <f t="shared" si="1"/>
        <v>7.193832341850801E-3</v>
      </c>
    </row>
    <row r="117" spans="1:3" x14ac:dyDescent="0.35">
      <c r="A117" s="1">
        <v>42570</v>
      </c>
      <c r="B117">
        <v>173.10204899999999</v>
      </c>
      <c r="C117">
        <f t="shared" si="1"/>
        <v>6.8790027518760564E-4</v>
      </c>
    </row>
    <row r="118" spans="1:3" x14ac:dyDescent="0.35">
      <c r="A118" s="1">
        <v>42569</v>
      </c>
      <c r="B118">
        <v>172.983013</v>
      </c>
      <c r="C118">
        <f t="shared" si="1"/>
        <v>-3.8915466236229233E-3</v>
      </c>
    </row>
    <row r="119" spans="1:3" x14ac:dyDescent="0.35">
      <c r="A119" s="1">
        <v>42566</v>
      </c>
      <c r="B119">
        <v>173.65749600000001</v>
      </c>
      <c r="C119">
        <f t="shared" si="1"/>
        <v>-8.2478045795131589E-3</v>
      </c>
    </row>
    <row r="120" spans="1:3" x14ac:dyDescent="0.35">
      <c r="A120" s="1">
        <v>42565</v>
      </c>
      <c r="B120">
        <v>175.09571199999999</v>
      </c>
      <c r="C120">
        <f t="shared" si="1"/>
        <v>3.3477810733065494E-3</v>
      </c>
    </row>
    <row r="121" spans="1:3" x14ac:dyDescent="0.35">
      <c r="A121" s="1">
        <v>42564</v>
      </c>
      <c r="B121">
        <v>174.51051000000001</v>
      </c>
      <c r="C121">
        <f t="shared" si="1"/>
        <v>1.3650668842087614E-3</v>
      </c>
    </row>
    <row r="122" spans="1:3" x14ac:dyDescent="0.35">
      <c r="A122" s="1">
        <v>42563</v>
      </c>
      <c r="B122">
        <v>174.27245400000001</v>
      </c>
      <c r="C122">
        <f t="shared" si="1"/>
        <v>-3.692714022205864E-3</v>
      </c>
    </row>
    <row r="123" spans="1:3" x14ac:dyDescent="0.35">
      <c r="A123" s="1">
        <v>42562</v>
      </c>
      <c r="B123">
        <v>174.917182</v>
      </c>
      <c r="C123">
        <f t="shared" si="1"/>
        <v>4.0342491391435796E-3</v>
      </c>
    </row>
    <row r="124" spans="1:3" x14ac:dyDescent="0.35">
      <c r="A124" s="1">
        <v>42559</v>
      </c>
      <c r="B124">
        <v>174.21294399999999</v>
      </c>
      <c r="C124">
        <f t="shared" si="1"/>
        <v>1.4162683362315527E-2</v>
      </c>
    </row>
    <row r="125" spans="1:3" x14ac:dyDescent="0.35">
      <c r="A125" s="1">
        <v>42558</v>
      </c>
      <c r="B125">
        <v>171.76301100000001</v>
      </c>
      <c r="C125">
        <f t="shared" si="1"/>
        <v>6.3723438946373624E-3</v>
      </c>
    </row>
    <row r="126" spans="1:3" x14ac:dyDescent="0.35">
      <c r="A126" s="1">
        <v>42557</v>
      </c>
      <c r="B126">
        <v>170.67195799999999</v>
      </c>
      <c r="C126">
        <f t="shared" si="1"/>
        <v>5.0104997053687398E-3</v>
      </c>
    </row>
    <row r="127" spans="1:3" x14ac:dyDescent="0.35">
      <c r="A127" s="1">
        <v>42556</v>
      </c>
      <c r="B127">
        <v>169.81894500000001</v>
      </c>
      <c r="C127">
        <f t="shared" si="1"/>
        <v>9.2123762105151101E-3</v>
      </c>
    </row>
    <row r="128" spans="1:3" x14ac:dyDescent="0.35">
      <c r="A128" s="1">
        <v>42552</v>
      </c>
      <c r="B128">
        <v>168.26169300000001</v>
      </c>
      <c r="C128">
        <f t="shared" si="1"/>
        <v>2.9479859551141208E-4</v>
      </c>
    </row>
    <row r="129" spans="1:3" x14ac:dyDescent="0.35">
      <c r="A129" s="1">
        <v>42551</v>
      </c>
      <c r="B129">
        <v>168.212097</v>
      </c>
      <c r="C129">
        <f t="shared" si="1"/>
        <v>8.4083770374291239E-3</v>
      </c>
    </row>
    <row r="130" spans="1:3" x14ac:dyDescent="0.35">
      <c r="A130" s="1">
        <v>42550</v>
      </c>
      <c r="B130">
        <v>166.80363600000001</v>
      </c>
      <c r="C130">
        <f t="shared" si="1"/>
        <v>2.4621239295314932E-2</v>
      </c>
    </row>
    <row r="131" spans="1:3" x14ac:dyDescent="0.35">
      <c r="A131" s="1">
        <v>42549</v>
      </c>
      <c r="B131">
        <v>162.74687</v>
      </c>
      <c r="C131">
        <f t="shared" ref="C131:C194" si="2">LN(B131/B132)</f>
        <v>6.542606086972034E-3</v>
      </c>
    </row>
    <row r="132" spans="1:3" x14ac:dyDescent="0.35">
      <c r="A132" s="1">
        <v>42548</v>
      </c>
      <c r="B132">
        <v>161.68555699999999</v>
      </c>
      <c r="C132">
        <f t="shared" si="2"/>
        <v>-2.2444301117645338E-2</v>
      </c>
    </row>
    <row r="133" spans="1:3" x14ac:dyDescent="0.35">
      <c r="A133" s="1">
        <v>42545</v>
      </c>
      <c r="B133">
        <v>165.35550699999999</v>
      </c>
      <c r="C133">
        <f t="shared" si="2"/>
        <v>-3.2342713961715452E-2</v>
      </c>
    </row>
    <row r="134" spans="1:3" x14ac:dyDescent="0.35">
      <c r="A134" s="1">
        <v>42544</v>
      </c>
      <c r="B134">
        <v>170.790978</v>
      </c>
      <c r="C134">
        <f t="shared" si="2"/>
        <v>1.2976574642894185E-2</v>
      </c>
    </row>
    <row r="135" spans="1:3" x14ac:dyDescent="0.35">
      <c r="A135" s="1">
        <v>42543</v>
      </c>
      <c r="B135">
        <v>168.58901399999999</v>
      </c>
      <c r="C135">
        <f t="shared" si="2"/>
        <v>-2.9414553660967471E-4</v>
      </c>
    </row>
    <row r="136" spans="1:3" x14ac:dyDescent="0.35">
      <c r="A136" s="1">
        <v>42542</v>
      </c>
      <c r="B136">
        <v>168.638611</v>
      </c>
      <c r="C136">
        <f t="shared" si="2"/>
        <v>1.1773575149399496E-2</v>
      </c>
    </row>
    <row r="137" spans="1:3" x14ac:dyDescent="0.35">
      <c r="A137" s="1">
        <v>42541</v>
      </c>
      <c r="B137">
        <v>166.66477399999999</v>
      </c>
      <c r="C137">
        <f t="shared" si="2"/>
        <v>1.3420642686344979E-2</v>
      </c>
    </row>
    <row r="138" spans="1:3" x14ac:dyDescent="0.35">
      <c r="A138" s="1">
        <v>42538</v>
      </c>
      <c r="B138">
        <v>164.44296800000001</v>
      </c>
      <c r="C138">
        <f t="shared" si="2"/>
        <v>-9.0667388524153323E-3</v>
      </c>
    </row>
    <row r="139" spans="1:3" x14ac:dyDescent="0.35">
      <c r="A139" s="1">
        <v>42537</v>
      </c>
      <c r="B139">
        <v>165.940709</v>
      </c>
      <c r="C139">
        <f t="shared" si="2"/>
        <v>3.2330059496147642E-3</v>
      </c>
    </row>
    <row r="140" spans="1:3" x14ac:dyDescent="0.35">
      <c r="A140" s="1">
        <v>42536</v>
      </c>
      <c r="B140">
        <v>165.40508800000001</v>
      </c>
      <c r="C140">
        <f t="shared" si="2"/>
        <v>-1.3402232202539598E-2</v>
      </c>
    </row>
    <row r="141" spans="1:3" x14ac:dyDescent="0.35">
      <c r="A141" s="1">
        <v>42535</v>
      </c>
      <c r="B141">
        <v>167.636807</v>
      </c>
      <c r="C141">
        <f t="shared" si="2"/>
        <v>3.9126699835585104E-3</v>
      </c>
    </row>
    <row r="142" spans="1:3" x14ac:dyDescent="0.35">
      <c r="A142" s="1">
        <v>42534</v>
      </c>
      <c r="B142">
        <v>166.982181</v>
      </c>
      <c r="C142">
        <f t="shared" si="2"/>
        <v>-5.5679997764402616E-3</v>
      </c>
    </row>
    <row r="143" spans="1:3" x14ac:dyDescent="0.35">
      <c r="A143" s="1">
        <v>42531</v>
      </c>
      <c r="B143">
        <v>167.91453100000001</v>
      </c>
      <c r="C143">
        <f t="shared" si="2"/>
        <v>-5.5372575807872094E-3</v>
      </c>
    </row>
    <row r="144" spans="1:3" x14ac:dyDescent="0.35">
      <c r="A144" s="1">
        <v>42530</v>
      </c>
      <c r="B144">
        <v>168.84689599999999</v>
      </c>
      <c r="C144">
        <f t="shared" si="2"/>
        <v>5.2881401131320066E-4</v>
      </c>
    </row>
    <row r="145" spans="1:3" x14ac:dyDescent="0.35">
      <c r="A145" s="1">
        <v>42529</v>
      </c>
      <c r="B145">
        <v>168.757631</v>
      </c>
      <c r="C145">
        <f t="shared" si="2"/>
        <v>8.9739879813092258E-3</v>
      </c>
    </row>
    <row r="146" spans="1:3" x14ac:dyDescent="0.35">
      <c r="A146" s="1">
        <v>42528</v>
      </c>
      <c r="B146">
        <v>167.249977</v>
      </c>
      <c r="C146">
        <f t="shared" si="2"/>
        <v>-4.1427795943731957E-3</v>
      </c>
    </row>
    <row r="147" spans="1:3" x14ac:dyDescent="0.35">
      <c r="A147" s="1">
        <v>42527</v>
      </c>
      <c r="B147">
        <v>167.94429400000001</v>
      </c>
      <c r="C147">
        <f t="shared" si="2"/>
        <v>4.4220413431823816E-3</v>
      </c>
    </row>
    <row r="148" spans="1:3" x14ac:dyDescent="0.35">
      <c r="A148" s="1">
        <v>42524</v>
      </c>
      <c r="B148">
        <v>167.20327700000001</v>
      </c>
      <c r="C148">
        <f t="shared" si="2"/>
        <v>2.8403859723862453E-3</v>
      </c>
    </row>
    <row r="149" spans="1:3" x14ac:dyDescent="0.35">
      <c r="A149" s="1">
        <v>42523</v>
      </c>
      <c r="B149">
        <v>166.729029</v>
      </c>
      <c r="C149">
        <f t="shared" si="2"/>
        <v>1.0185062460319357E-2</v>
      </c>
    </row>
    <row r="150" spans="1:3" x14ac:dyDescent="0.35">
      <c r="A150" s="1">
        <v>42522</v>
      </c>
      <c r="B150">
        <v>165.039502</v>
      </c>
      <c r="C150">
        <f t="shared" si="2"/>
        <v>3.5383220374693787E-3</v>
      </c>
    </row>
    <row r="151" spans="1:3" x14ac:dyDescent="0.35">
      <c r="A151" s="1">
        <v>42521</v>
      </c>
      <c r="B151">
        <v>164.456571</v>
      </c>
      <c r="C151">
        <f t="shared" si="2"/>
        <v>-3.2390216224524068E-3</v>
      </c>
    </row>
    <row r="152" spans="1:3" x14ac:dyDescent="0.35">
      <c r="A152" s="1">
        <v>42517</v>
      </c>
      <c r="B152">
        <v>164.99011300000001</v>
      </c>
      <c r="C152">
        <f t="shared" si="2"/>
        <v>-1.1969369680976309E-3</v>
      </c>
    </row>
    <row r="153" spans="1:3" x14ac:dyDescent="0.35">
      <c r="A153" s="1">
        <v>42516</v>
      </c>
      <c r="B153">
        <v>165.187714</v>
      </c>
      <c r="C153">
        <f t="shared" si="2"/>
        <v>1.1370927485107117E-3</v>
      </c>
    </row>
    <row r="154" spans="1:3" x14ac:dyDescent="0.35">
      <c r="A154" s="1">
        <v>42515</v>
      </c>
      <c r="B154">
        <v>164.999987</v>
      </c>
      <c r="C154">
        <f t="shared" si="2"/>
        <v>5.5843762042034669E-3</v>
      </c>
    </row>
    <row r="155" spans="1:3" x14ac:dyDescent="0.35">
      <c r="A155" s="1">
        <v>42514</v>
      </c>
      <c r="B155">
        <v>164.08113299999999</v>
      </c>
      <c r="C155">
        <f t="shared" si="2"/>
        <v>1.1628829003339433E-2</v>
      </c>
    </row>
    <row r="156" spans="1:3" x14ac:dyDescent="0.35">
      <c r="A156" s="1">
        <v>42513</v>
      </c>
      <c r="B156">
        <v>162.184113</v>
      </c>
      <c r="C156">
        <f t="shared" si="2"/>
        <v>-5.1648712827371199E-3</v>
      </c>
    </row>
    <row r="157" spans="1:3" x14ac:dyDescent="0.35">
      <c r="A157" s="1">
        <v>42510</v>
      </c>
      <c r="B157">
        <v>163.02394000000001</v>
      </c>
      <c r="C157">
        <f t="shared" si="2"/>
        <v>6.4449524050258673E-3</v>
      </c>
    </row>
    <row r="158" spans="1:3" x14ac:dyDescent="0.35">
      <c r="A158" s="1">
        <v>42509</v>
      </c>
      <c r="B158">
        <v>161.97663700000001</v>
      </c>
      <c r="C158">
        <f t="shared" si="2"/>
        <v>-9.1684899596799988E-3</v>
      </c>
    </row>
    <row r="159" spans="1:3" x14ac:dyDescent="0.35">
      <c r="A159" s="1">
        <v>42508</v>
      </c>
      <c r="B159">
        <v>163.468547</v>
      </c>
      <c r="C159">
        <f t="shared" si="2"/>
        <v>1.2091130209634969E-4</v>
      </c>
    </row>
    <row r="160" spans="1:3" x14ac:dyDescent="0.35">
      <c r="A160" s="1">
        <v>42507</v>
      </c>
      <c r="B160">
        <v>163.44878299999999</v>
      </c>
      <c r="C160">
        <f t="shared" si="2"/>
        <v>-1.8803034183533542E-2</v>
      </c>
    </row>
    <row r="161" spans="1:3" x14ac:dyDescent="0.35">
      <c r="A161" s="1">
        <v>42506</v>
      </c>
      <c r="B161">
        <v>166.55119199999999</v>
      </c>
      <c r="C161">
        <f t="shared" si="2"/>
        <v>1.3617923647068148E-2</v>
      </c>
    </row>
    <row r="162" spans="1:3" x14ac:dyDescent="0.35">
      <c r="A162" s="1">
        <v>42503</v>
      </c>
      <c r="B162">
        <v>164.298484</v>
      </c>
      <c r="C162">
        <f t="shared" si="2"/>
        <v>-5.158363790409356E-3</v>
      </c>
    </row>
    <row r="163" spans="1:3" x14ac:dyDescent="0.35">
      <c r="A163" s="1">
        <v>42502</v>
      </c>
      <c r="B163">
        <v>165.14818500000001</v>
      </c>
      <c r="C163">
        <f t="shared" si="2"/>
        <v>5.9838720711074774E-4</v>
      </c>
    </row>
    <row r="164" spans="1:3" x14ac:dyDescent="0.35">
      <c r="A164" s="1">
        <v>42501</v>
      </c>
      <c r="B164">
        <v>165.04939200000001</v>
      </c>
      <c r="C164">
        <f t="shared" si="2"/>
        <v>-3.5256295050004262E-3</v>
      </c>
    </row>
    <row r="165" spans="1:3" x14ac:dyDescent="0.35">
      <c r="A165" s="1">
        <v>42500</v>
      </c>
      <c r="B165">
        <v>165.63232199999999</v>
      </c>
      <c r="C165">
        <f t="shared" si="2"/>
        <v>9.9515444455366853E-3</v>
      </c>
    </row>
    <row r="166" spans="1:3" x14ac:dyDescent="0.35">
      <c r="A166" s="1">
        <v>42499</v>
      </c>
      <c r="B166">
        <v>163.992199</v>
      </c>
      <c r="C166">
        <f t="shared" si="2"/>
        <v>6.891991523322363E-3</v>
      </c>
    </row>
    <row r="167" spans="1:3" x14ac:dyDescent="0.35">
      <c r="A167" s="1">
        <v>42496</v>
      </c>
      <c r="B167">
        <v>162.86585199999999</v>
      </c>
      <c r="C167">
        <f t="shared" si="2"/>
        <v>-2.2421478019737811E-3</v>
      </c>
    </row>
    <row r="168" spans="1:3" x14ac:dyDescent="0.35">
      <c r="A168" s="1">
        <v>42495</v>
      </c>
      <c r="B168">
        <v>163.23143099999999</v>
      </c>
      <c r="C168">
        <f t="shared" si="2"/>
        <v>2.2093243768554101E-2</v>
      </c>
    </row>
    <row r="169" spans="1:3" x14ac:dyDescent="0.35">
      <c r="A169" s="1">
        <v>42494</v>
      </c>
      <c r="B169">
        <v>159.66466500000001</v>
      </c>
      <c r="C169">
        <f t="shared" si="2"/>
        <v>7.2665241546139812E-3</v>
      </c>
    </row>
    <row r="170" spans="1:3" x14ac:dyDescent="0.35">
      <c r="A170" s="1">
        <v>42493</v>
      </c>
      <c r="B170">
        <v>158.50866300000001</v>
      </c>
      <c r="C170">
        <f t="shared" si="2"/>
        <v>-2.9253549582632494E-3</v>
      </c>
    </row>
    <row r="171" spans="1:3" x14ac:dyDescent="0.35">
      <c r="A171" s="1">
        <v>42492</v>
      </c>
      <c r="B171">
        <v>158.97303600000001</v>
      </c>
      <c r="C171">
        <f t="shared" si="2"/>
        <v>-2.2349178775124654E-3</v>
      </c>
    </row>
    <row r="172" spans="1:3" x14ac:dyDescent="0.35">
      <c r="A172" s="1">
        <v>42489</v>
      </c>
      <c r="B172">
        <v>159.32872499999999</v>
      </c>
      <c r="C172">
        <f t="shared" si="2"/>
        <v>-4.1461614832026886E-3</v>
      </c>
    </row>
    <row r="173" spans="1:3" x14ac:dyDescent="0.35">
      <c r="A173" s="1">
        <v>42488</v>
      </c>
      <c r="B173">
        <v>159.99069900000001</v>
      </c>
      <c r="C173">
        <f t="shared" si="2"/>
        <v>2.9686180531386585E-3</v>
      </c>
    </row>
    <row r="174" spans="1:3" x14ac:dyDescent="0.35">
      <c r="A174" s="1">
        <v>42487</v>
      </c>
      <c r="B174">
        <v>159.51645199999999</v>
      </c>
      <c r="C174">
        <f t="shared" si="2"/>
        <v>1.1838104314379568E-2</v>
      </c>
    </row>
    <row r="175" spans="1:3" x14ac:dyDescent="0.35">
      <c r="A175" s="1">
        <v>42486</v>
      </c>
      <c r="B175">
        <v>157.63921300000001</v>
      </c>
      <c r="C175">
        <f t="shared" si="2"/>
        <v>-4.4400869888789121E-3</v>
      </c>
    </row>
    <row r="176" spans="1:3" x14ac:dyDescent="0.35">
      <c r="A176" s="1">
        <v>42485</v>
      </c>
      <c r="B176">
        <v>158.340701</v>
      </c>
      <c r="C176">
        <f t="shared" si="2"/>
        <v>2.3738988209479265E-3</v>
      </c>
    </row>
    <row r="177" spans="1:3" x14ac:dyDescent="0.35">
      <c r="A177" s="1">
        <v>42482</v>
      </c>
      <c r="B177">
        <v>157.965262</v>
      </c>
      <c r="C177">
        <f t="shared" si="2"/>
        <v>7.2189425139568587E-3</v>
      </c>
    </row>
    <row r="178" spans="1:3" x14ac:dyDescent="0.35">
      <c r="A178" s="1">
        <v>42481</v>
      </c>
      <c r="B178">
        <v>156.829026</v>
      </c>
      <c r="C178">
        <f t="shared" si="2"/>
        <v>6.296864274930789E-5</v>
      </c>
    </row>
    <row r="179" spans="1:3" x14ac:dyDescent="0.35">
      <c r="A179" s="1">
        <v>42480</v>
      </c>
      <c r="B179">
        <v>156.81915100000001</v>
      </c>
      <c r="C179">
        <f t="shared" si="2"/>
        <v>4.6098752342223189E-3</v>
      </c>
    </row>
    <row r="180" spans="1:3" x14ac:dyDescent="0.35">
      <c r="A180" s="1">
        <v>42479</v>
      </c>
      <c r="B180">
        <v>156.09789799999999</v>
      </c>
      <c r="C180">
        <f t="shared" si="2"/>
        <v>-9.3867215112629129E-3</v>
      </c>
    </row>
    <row r="181" spans="1:3" x14ac:dyDescent="0.35">
      <c r="A181" s="1">
        <v>42478</v>
      </c>
      <c r="B181">
        <v>157.570044</v>
      </c>
      <c r="C181">
        <f t="shared" si="2"/>
        <v>2.0713823224099387E-3</v>
      </c>
    </row>
    <row r="182" spans="1:3" x14ac:dyDescent="0.35">
      <c r="A182" s="1">
        <v>42475</v>
      </c>
      <c r="B182">
        <v>157.24399399999999</v>
      </c>
      <c r="C182">
        <f t="shared" si="2"/>
        <v>6.0502546664572736E-3</v>
      </c>
    </row>
    <row r="183" spans="1:3" x14ac:dyDescent="0.35">
      <c r="A183" s="1">
        <v>42474</v>
      </c>
      <c r="B183">
        <v>156.2955</v>
      </c>
      <c r="C183">
        <f t="shared" si="2"/>
        <v>-4.9815221512276636E-3</v>
      </c>
    </row>
    <row r="184" spans="1:3" x14ac:dyDescent="0.35">
      <c r="A184" s="1">
        <v>42473</v>
      </c>
      <c r="B184">
        <v>157.076032</v>
      </c>
      <c r="C184">
        <f t="shared" si="2"/>
        <v>8.2741524767184476E-3</v>
      </c>
    </row>
    <row r="185" spans="1:3" x14ac:dyDescent="0.35">
      <c r="A185" s="1">
        <v>42472</v>
      </c>
      <c r="B185">
        <v>155.781723</v>
      </c>
      <c r="C185">
        <f t="shared" si="2"/>
        <v>2.4136187528706828E-2</v>
      </c>
    </row>
    <row r="186" spans="1:3" x14ac:dyDescent="0.35">
      <c r="A186" s="1">
        <v>42471</v>
      </c>
      <c r="B186">
        <v>152.06675899999999</v>
      </c>
      <c r="C186">
        <f t="shared" si="2"/>
        <v>-4.7317897854218865E-3</v>
      </c>
    </row>
    <row r="187" spans="1:3" x14ac:dyDescent="0.35">
      <c r="A187" s="1">
        <v>42468</v>
      </c>
      <c r="B187">
        <v>152.78801200000001</v>
      </c>
      <c r="C187">
        <f t="shared" si="2"/>
        <v>-2.5188031181264054E-3</v>
      </c>
    </row>
    <row r="188" spans="1:3" x14ac:dyDescent="0.35">
      <c r="A188" s="1">
        <v>42467</v>
      </c>
      <c r="B188">
        <v>153.17334</v>
      </c>
      <c r="C188">
        <f t="shared" si="2"/>
        <v>-2.5124811978856202E-3</v>
      </c>
    </row>
    <row r="189" spans="1:3" x14ac:dyDescent="0.35">
      <c r="A189" s="1">
        <v>42466</v>
      </c>
      <c r="B189">
        <v>153.55866900000001</v>
      </c>
      <c r="C189">
        <f t="shared" si="2"/>
        <v>1.6608646109573893E-2</v>
      </c>
    </row>
    <row r="190" spans="1:3" x14ac:dyDescent="0.35">
      <c r="A190" s="1">
        <v>42465</v>
      </c>
      <c r="B190">
        <v>151.02932999999999</v>
      </c>
      <c r="C190">
        <f t="shared" si="2"/>
        <v>-1.3386370531973019E-2</v>
      </c>
    </row>
    <row r="191" spans="1:3" x14ac:dyDescent="0.35">
      <c r="A191" s="1">
        <v>42464</v>
      </c>
      <c r="B191">
        <v>153.06465700000001</v>
      </c>
      <c r="C191">
        <f t="shared" si="2"/>
        <v>9.2733893358365287E-3</v>
      </c>
    </row>
    <row r="192" spans="1:3" x14ac:dyDescent="0.35">
      <c r="A192" s="1">
        <v>42461</v>
      </c>
      <c r="B192">
        <v>151.65179000000001</v>
      </c>
      <c r="C192">
        <f t="shared" si="2"/>
        <v>1.0939796868257379E-2</v>
      </c>
    </row>
    <row r="193" spans="1:3" x14ac:dyDescent="0.35">
      <c r="A193" s="1">
        <v>42460</v>
      </c>
      <c r="B193">
        <v>150.00179199999999</v>
      </c>
      <c r="C193">
        <f t="shared" si="2"/>
        <v>-4.7311604006016611E-3</v>
      </c>
    </row>
    <row r="194" spans="1:3" x14ac:dyDescent="0.35">
      <c r="A194" s="1">
        <v>42459</v>
      </c>
      <c r="B194">
        <v>150.713156</v>
      </c>
      <c r="C194">
        <f t="shared" si="2"/>
        <v>6.7091584090272988E-3</v>
      </c>
    </row>
    <row r="195" spans="1:3" x14ac:dyDescent="0.35">
      <c r="A195" s="1">
        <v>42458</v>
      </c>
      <c r="B195">
        <v>149.70538199999999</v>
      </c>
      <c r="C195">
        <f t="shared" ref="C195:C258" si="3">LN(B195/B196)</f>
        <v>1.6570038680022783E-2</v>
      </c>
    </row>
    <row r="196" spans="1:3" x14ac:dyDescent="0.35">
      <c r="A196" s="1">
        <v>42457</v>
      </c>
      <c r="B196">
        <v>147.24519699999999</v>
      </c>
      <c r="C196">
        <f t="shared" si="3"/>
        <v>-6.708256969309639E-4</v>
      </c>
    </row>
    <row r="197" spans="1:3" x14ac:dyDescent="0.35">
      <c r="A197" s="1">
        <v>42453</v>
      </c>
      <c r="B197">
        <v>147.34400600000001</v>
      </c>
      <c r="C197">
        <f t="shared" si="3"/>
        <v>-7.373420853580624E-4</v>
      </c>
    </row>
    <row r="198" spans="1:3" x14ac:dyDescent="0.35">
      <c r="A198" s="1">
        <v>42452</v>
      </c>
      <c r="B198">
        <v>147.45268899999999</v>
      </c>
      <c r="C198">
        <f t="shared" si="3"/>
        <v>-2.0750203890003605E-3</v>
      </c>
    </row>
    <row r="199" spans="1:3" x14ac:dyDescent="0.35">
      <c r="A199" s="1">
        <v>42451</v>
      </c>
      <c r="B199">
        <v>147.75897399999999</v>
      </c>
      <c r="C199">
        <f t="shared" si="3"/>
        <v>2.5442232830652335E-3</v>
      </c>
    </row>
    <row r="200" spans="1:3" x14ac:dyDescent="0.35">
      <c r="A200" s="1">
        <v>42450</v>
      </c>
      <c r="B200">
        <v>147.38352</v>
      </c>
      <c r="C200">
        <f t="shared" si="3"/>
        <v>-7.1474705770472021E-3</v>
      </c>
    </row>
    <row r="201" spans="1:3" x14ac:dyDescent="0.35">
      <c r="A201" s="1">
        <v>42447</v>
      </c>
      <c r="B201">
        <v>148.44071299999999</v>
      </c>
      <c r="C201">
        <f t="shared" si="3"/>
        <v>1.6983113094201217E-2</v>
      </c>
    </row>
    <row r="202" spans="1:3" x14ac:dyDescent="0.35">
      <c r="A202" s="1">
        <v>42446</v>
      </c>
      <c r="B202">
        <v>145.941014</v>
      </c>
      <c r="C202">
        <f t="shared" si="3"/>
        <v>-1.3916601160064388E-2</v>
      </c>
    </row>
    <row r="203" spans="1:3" x14ac:dyDescent="0.35">
      <c r="A203" s="1">
        <v>42445</v>
      </c>
      <c r="B203">
        <v>147.98621499999999</v>
      </c>
      <c r="C203">
        <f t="shared" si="3"/>
        <v>3.276863718016726E-3</v>
      </c>
    </row>
    <row r="204" spans="1:3" x14ac:dyDescent="0.35">
      <c r="A204" s="1">
        <v>42444</v>
      </c>
      <c r="B204">
        <v>147.50207800000001</v>
      </c>
      <c r="C204">
        <f t="shared" si="3"/>
        <v>-9.7984518171035876E-3</v>
      </c>
    </row>
    <row r="205" spans="1:3" x14ac:dyDescent="0.35">
      <c r="A205" s="1">
        <v>42443</v>
      </c>
      <c r="B205">
        <v>148.954474</v>
      </c>
      <c r="C205">
        <f t="shared" si="3"/>
        <v>6.5215880990868429E-3</v>
      </c>
    </row>
    <row r="206" spans="1:3" x14ac:dyDescent="0.35">
      <c r="A206" s="1">
        <v>42440</v>
      </c>
      <c r="B206">
        <v>147.98621499999999</v>
      </c>
      <c r="C206">
        <f t="shared" si="3"/>
        <v>8.5152799073260448E-3</v>
      </c>
    </row>
    <row r="207" spans="1:3" x14ac:dyDescent="0.35">
      <c r="A207" s="1">
        <v>42439</v>
      </c>
      <c r="B207">
        <v>146.73142100000001</v>
      </c>
      <c r="C207">
        <f t="shared" si="3"/>
        <v>9.4716527598589922E-3</v>
      </c>
    </row>
    <row r="208" spans="1:3" x14ac:dyDescent="0.35">
      <c r="A208" s="1">
        <v>42438</v>
      </c>
      <c r="B208">
        <v>145.34819300000001</v>
      </c>
      <c r="C208">
        <f t="shared" si="3"/>
        <v>-5.4367731102310853E-4</v>
      </c>
    </row>
    <row r="209" spans="1:3" x14ac:dyDescent="0.35">
      <c r="A209" s="1">
        <v>42437</v>
      </c>
      <c r="B209">
        <v>145.42723699999999</v>
      </c>
      <c r="C209">
        <f t="shared" si="3"/>
        <v>-5.623015470331263E-3</v>
      </c>
    </row>
    <row r="210" spans="1:3" x14ac:dyDescent="0.35">
      <c r="A210" s="1">
        <v>42436</v>
      </c>
      <c r="B210">
        <v>146.24727999999999</v>
      </c>
      <c r="C210">
        <f t="shared" si="3"/>
        <v>-3.1561736865577121E-3</v>
      </c>
    </row>
    <row r="211" spans="1:3" x14ac:dyDescent="0.35">
      <c r="A211" s="1">
        <v>42433</v>
      </c>
      <c r="B211">
        <v>146.70959099999999</v>
      </c>
      <c r="C211">
        <f t="shared" si="3"/>
        <v>-2.3439208977823283E-3</v>
      </c>
    </row>
    <row r="212" spans="1:3" x14ac:dyDescent="0.35">
      <c r="A212" s="1">
        <v>42432</v>
      </c>
      <c r="B212">
        <v>147.05386999999999</v>
      </c>
      <c r="C212">
        <f t="shared" si="3"/>
        <v>-8.1274296649022117E-3</v>
      </c>
    </row>
    <row r="213" spans="1:3" x14ac:dyDescent="0.35">
      <c r="A213" s="1">
        <v>42431</v>
      </c>
      <c r="B213">
        <v>148.25390999999999</v>
      </c>
      <c r="C213">
        <f t="shared" si="3"/>
        <v>3.9888788008631366E-3</v>
      </c>
    </row>
    <row r="214" spans="1:3" x14ac:dyDescent="0.35">
      <c r="A214" s="1">
        <v>42430</v>
      </c>
      <c r="B214">
        <v>147.66372100000001</v>
      </c>
      <c r="C214">
        <f t="shared" si="3"/>
        <v>1.7945823952498427E-2</v>
      </c>
    </row>
    <row r="215" spans="1:3" x14ac:dyDescent="0.35">
      <c r="A215" s="1">
        <v>42429</v>
      </c>
      <c r="B215">
        <v>145.03740999999999</v>
      </c>
      <c r="C215">
        <f t="shared" si="3"/>
        <v>-1.474328763361008E-2</v>
      </c>
    </row>
    <row r="216" spans="1:3" x14ac:dyDescent="0.35">
      <c r="A216" s="1">
        <v>42426</v>
      </c>
      <c r="B216">
        <v>147.19157899999999</v>
      </c>
      <c r="C216">
        <f t="shared" si="3"/>
        <v>6.5033331520048619E-3</v>
      </c>
    </row>
    <row r="217" spans="1:3" x14ac:dyDescent="0.35">
      <c r="A217" s="1">
        <v>42425</v>
      </c>
      <c r="B217">
        <v>146.237449</v>
      </c>
      <c r="C217">
        <f t="shared" si="3"/>
        <v>8.1042952379195149E-3</v>
      </c>
    </row>
    <row r="218" spans="1:3" x14ac:dyDescent="0.35">
      <c r="A218" s="1">
        <v>42424</v>
      </c>
      <c r="B218">
        <v>145.057087</v>
      </c>
      <c r="C218">
        <f t="shared" si="3"/>
        <v>6.8723747065209933E-3</v>
      </c>
    </row>
    <row r="219" spans="1:3" x14ac:dyDescent="0.35">
      <c r="A219" s="1">
        <v>42423</v>
      </c>
      <c r="B219">
        <v>144.06361799999999</v>
      </c>
      <c r="C219">
        <f t="shared" si="3"/>
        <v>5.3400185547944762E-3</v>
      </c>
    </row>
    <row r="220" spans="1:3" x14ac:dyDescent="0.35">
      <c r="A220" s="1">
        <v>42422</v>
      </c>
      <c r="B220">
        <v>143.29636600000001</v>
      </c>
      <c r="C220">
        <f t="shared" si="3"/>
        <v>5.3685752564672897E-3</v>
      </c>
    </row>
    <row r="221" spans="1:3" x14ac:dyDescent="0.35">
      <c r="A221" s="1">
        <v>42419</v>
      </c>
      <c r="B221">
        <v>142.52913000000001</v>
      </c>
      <c r="C221">
        <f t="shared" si="3"/>
        <v>1.194128236863496E-2</v>
      </c>
    </row>
    <row r="222" spans="1:3" x14ac:dyDescent="0.35">
      <c r="A222" s="1">
        <v>42418</v>
      </c>
      <c r="B222">
        <v>140.83727099999999</v>
      </c>
      <c r="C222">
        <f t="shared" si="3"/>
        <v>-6.4743787922776994E-3</v>
      </c>
    </row>
    <row r="223" spans="1:3" x14ac:dyDescent="0.35">
      <c r="A223" s="1">
        <v>42417</v>
      </c>
      <c r="B223">
        <v>141.75206299999999</v>
      </c>
      <c r="C223">
        <f t="shared" si="3"/>
        <v>1.3905165089271821E-2</v>
      </c>
    </row>
    <row r="224" spans="1:3" x14ac:dyDescent="0.35">
      <c r="A224" s="1">
        <v>42416</v>
      </c>
      <c r="B224">
        <v>139.79461800000001</v>
      </c>
      <c r="C224">
        <f t="shared" si="3"/>
        <v>1.6387401930605196E-2</v>
      </c>
    </row>
    <row r="225" spans="1:3" x14ac:dyDescent="0.35">
      <c r="A225" s="1">
        <v>42412</v>
      </c>
      <c r="B225">
        <v>137.52241599999999</v>
      </c>
      <c r="C225">
        <f t="shared" si="3"/>
        <v>3.2568081623461829E-2</v>
      </c>
    </row>
    <row r="226" spans="1:3" x14ac:dyDescent="0.35">
      <c r="A226" s="1">
        <v>42411</v>
      </c>
      <c r="B226">
        <v>133.115723</v>
      </c>
      <c r="C226">
        <f t="shared" si="3"/>
        <v>-5.9675075085704335E-3</v>
      </c>
    </row>
    <row r="227" spans="1:3" x14ac:dyDescent="0.35">
      <c r="A227" s="1">
        <v>42410</v>
      </c>
      <c r="B227">
        <v>133.91246699999999</v>
      </c>
      <c r="C227">
        <f t="shared" si="3"/>
        <v>1.3309888889487557E-2</v>
      </c>
    </row>
    <row r="228" spans="1:3" x14ac:dyDescent="0.35">
      <c r="A228" s="1">
        <v>42409</v>
      </c>
      <c r="B228">
        <v>132.14191600000001</v>
      </c>
      <c r="C228">
        <f t="shared" si="3"/>
        <v>1.0927370729428973E-2</v>
      </c>
    </row>
    <row r="229" spans="1:3" x14ac:dyDescent="0.35">
      <c r="A229" s="1">
        <v>42408</v>
      </c>
      <c r="B229">
        <v>130.70581300000001</v>
      </c>
      <c r="C229">
        <f t="shared" si="3"/>
        <v>-1.7678414982278512E-2</v>
      </c>
    </row>
    <row r="230" spans="1:3" x14ac:dyDescent="0.35">
      <c r="A230" s="1">
        <v>42405</v>
      </c>
      <c r="B230">
        <v>133.03702999999999</v>
      </c>
      <c r="C230">
        <f t="shared" si="3"/>
        <v>-1.9476403662411487E-2</v>
      </c>
    </row>
    <row r="231" spans="1:3" x14ac:dyDescent="0.35">
      <c r="A231" s="1">
        <v>42404</v>
      </c>
      <c r="B231">
        <v>135.65351000000001</v>
      </c>
      <c r="C231">
        <f t="shared" si="3"/>
        <v>-2.2725797450628263E-2</v>
      </c>
    </row>
    <row r="232" spans="1:3" x14ac:dyDescent="0.35">
      <c r="A232" s="1">
        <v>42403</v>
      </c>
      <c r="B232">
        <v>138.77164099999999</v>
      </c>
      <c r="C232">
        <f t="shared" si="3"/>
        <v>-2.7751414775380824E-2</v>
      </c>
    </row>
    <row r="233" spans="1:3" x14ac:dyDescent="0.35">
      <c r="A233" s="1">
        <v>42402</v>
      </c>
      <c r="B233">
        <v>142.67668499999999</v>
      </c>
      <c r="C233">
        <f t="shared" si="3"/>
        <v>-6.6650963188014268E-3</v>
      </c>
    </row>
    <row r="234" spans="1:3" x14ac:dyDescent="0.35">
      <c r="A234" s="1">
        <v>42401</v>
      </c>
      <c r="B234">
        <v>143.63081500000001</v>
      </c>
      <c r="C234">
        <f t="shared" si="3"/>
        <v>4.4614474078755505E-3</v>
      </c>
    </row>
    <row r="235" spans="1:3" x14ac:dyDescent="0.35">
      <c r="A235" s="1">
        <v>42398</v>
      </c>
      <c r="B235">
        <v>142.99144100000001</v>
      </c>
      <c r="C235">
        <f t="shared" si="3"/>
        <v>2.1485247208363471E-2</v>
      </c>
    </row>
    <row r="236" spans="1:3" x14ac:dyDescent="0.35">
      <c r="A236" s="1">
        <v>42397</v>
      </c>
      <c r="B236">
        <v>139.95200299999999</v>
      </c>
      <c r="C236">
        <f t="shared" si="3"/>
        <v>-2.6083577877197613E-2</v>
      </c>
    </row>
    <row r="237" spans="1:3" x14ac:dyDescent="0.35">
      <c r="A237" s="1">
        <v>42396</v>
      </c>
      <c r="B237">
        <v>143.650477</v>
      </c>
      <c r="C237">
        <f t="shared" si="3"/>
        <v>3.6357364692906711E-3</v>
      </c>
    </row>
    <row r="238" spans="1:3" x14ac:dyDescent="0.35">
      <c r="A238" s="1">
        <v>42395</v>
      </c>
      <c r="B238">
        <v>143.12915000000001</v>
      </c>
      <c r="C238">
        <f t="shared" si="3"/>
        <v>4.2009696511262897E-3</v>
      </c>
    </row>
    <row r="239" spans="1:3" x14ac:dyDescent="0.35">
      <c r="A239" s="1">
        <v>42394</v>
      </c>
      <c r="B239">
        <v>142.52913000000001</v>
      </c>
      <c r="C239">
        <f t="shared" si="3"/>
        <v>9.6664849369215787E-4</v>
      </c>
    </row>
    <row r="240" spans="1:3" x14ac:dyDescent="0.35">
      <c r="A240" s="1">
        <v>42391</v>
      </c>
      <c r="B240">
        <v>142.39142100000001</v>
      </c>
      <c r="C240">
        <f t="shared" si="3"/>
        <v>2.1717973575699222E-2</v>
      </c>
    </row>
    <row r="241" spans="1:3" x14ac:dyDescent="0.35">
      <c r="A241" s="1">
        <v>42390</v>
      </c>
      <c r="B241">
        <v>139.33230699999999</v>
      </c>
      <c r="C241">
        <f t="shared" si="3"/>
        <v>5.5926941428415793E-3</v>
      </c>
    </row>
    <row r="242" spans="1:3" x14ac:dyDescent="0.35">
      <c r="A242" s="1">
        <v>42389</v>
      </c>
      <c r="B242">
        <v>138.555239</v>
      </c>
      <c r="C242">
        <f t="shared" si="3"/>
        <v>-1.157550891251978E-2</v>
      </c>
    </row>
    <row r="243" spans="1:3" x14ac:dyDescent="0.35">
      <c r="A243" s="1">
        <v>42388</v>
      </c>
      <c r="B243">
        <v>140.16840500000001</v>
      </c>
      <c r="C243">
        <f t="shared" si="3"/>
        <v>4.9140118859179293E-4</v>
      </c>
    </row>
    <row r="244" spans="1:3" x14ac:dyDescent="0.35">
      <c r="A244" s="1">
        <v>42384</v>
      </c>
      <c r="B244">
        <v>140.09954300000001</v>
      </c>
      <c r="C244">
        <f t="shared" si="3"/>
        <v>-2.0706765343954225E-2</v>
      </c>
    </row>
    <row r="245" spans="1:3" x14ac:dyDescent="0.35">
      <c r="A245" s="1">
        <v>42383</v>
      </c>
      <c r="B245">
        <v>143.03079500000001</v>
      </c>
      <c r="C245">
        <f t="shared" si="3"/>
        <v>2.8106030896417441E-2</v>
      </c>
    </row>
    <row r="246" spans="1:3" x14ac:dyDescent="0.35">
      <c r="A246" s="1">
        <v>42382</v>
      </c>
      <c r="B246">
        <v>139.06673499999999</v>
      </c>
      <c r="C246">
        <f t="shared" si="3"/>
        <v>-7.539705827209209E-3</v>
      </c>
    </row>
    <row r="247" spans="1:3" x14ac:dyDescent="0.35">
      <c r="A247" s="1">
        <v>42381</v>
      </c>
      <c r="B247">
        <v>140.11922000000001</v>
      </c>
      <c r="C247">
        <f t="shared" si="3"/>
        <v>9.1679258320100585E-3</v>
      </c>
    </row>
    <row r="248" spans="1:3" x14ac:dyDescent="0.35">
      <c r="A248" s="1">
        <v>42380</v>
      </c>
      <c r="B248">
        <v>138.84048799999999</v>
      </c>
      <c r="C248">
        <f t="shared" si="3"/>
        <v>-8.5359498941959249E-3</v>
      </c>
    </row>
    <row r="249" spans="1:3" x14ac:dyDescent="0.35">
      <c r="A249" s="1">
        <v>42377</v>
      </c>
      <c r="B249">
        <v>140.03069600000001</v>
      </c>
      <c r="C249">
        <f t="shared" si="3"/>
        <v>-1.5128028586911301E-2</v>
      </c>
    </row>
    <row r="250" spans="1:3" x14ac:dyDescent="0.35">
      <c r="A250" s="1">
        <v>42376</v>
      </c>
      <c r="B250">
        <v>142.165189</v>
      </c>
      <c r="C250">
        <f t="shared" si="3"/>
        <v>-1.6537266678540261E-2</v>
      </c>
    </row>
    <row r="251" spans="1:3" x14ac:dyDescent="0.35">
      <c r="A251" s="1">
        <v>42375</v>
      </c>
      <c r="B251">
        <v>144.53576000000001</v>
      </c>
      <c r="C251">
        <f t="shared" si="3"/>
        <v>-1.0021723839690043E-2</v>
      </c>
    </row>
    <row r="252" spans="1:3" x14ac:dyDescent="0.35">
      <c r="A252" s="1">
        <v>42374</v>
      </c>
      <c r="B252">
        <v>145.99153999999999</v>
      </c>
      <c r="C252">
        <f t="shared" si="3"/>
        <v>3.1717217894940953E-3</v>
      </c>
    </row>
    <row r="253" spans="1:3" x14ac:dyDescent="0.35">
      <c r="A253" s="1">
        <v>42373</v>
      </c>
      <c r="B253">
        <v>145.52922899999999</v>
      </c>
      <c r="C253">
        <f t="shared" si="3"/>
        <v>-4.0662463325489791E-2</v>
      </c>
    </row>
    <row r="254" spans="1:3" x14ac:dyDescent="0.35">
      <c r="A254" s="1">
        <v>42369</v>
      </c>
      <c r="B254">
        <v>151.56876500000001</v>
      </c>
      <c r="C254">
        <f t="shared" si="3"/>
        <v>-8.6585973813764275E-3</v>
      </c>
    </row>
    <row r="255" spans="1:3" x14ac:dyDescent="0.35">
      <c r="A255" s="1">
        <v>42368</v>
      </c>
      <c r="B255">
        <v>152.88683599999999</v>
      </c>
      <c r="C255">
        <f t="shared" si="3"/>
        <v>-7.0522565162063639E-3</v>
      </c>
    </row>
    <row r="256" spans="1:3" x14ac:dyDescent="0.35">
      <c r="A256" s="1">
        <v>42367</v>
      </c>
      <c r="B256">
        <v>153.96884399999999</v>
      </c>
      <c r="C256">
        <f t="shared" si="3"/>
        <v>7.4383420346780509E-3</v>
      </c>
    </row>
    <row r="257" spans="1:3" x14ac:dyDescent="0.35">
      <c r="A257" s="1">
        <v>42366</v>
      </c>
      <c r="B257">
        <v>152.82782</v>
      </c>
      <c r="C257">
        <f t="shared" si="3"/>
        <v>-3.4696042436140372E-3</v>
      </c>
    </row>
    <row r="258" spans="1:3" x14ac:dyDescent="0.35">
      <c r="A258" s="1">
        <v>42362</v>
      </c>
      <c r="B258">
        <v>153.358993</v>
      </c>
      <c r="C258">
        <f t="shared" si="3"/>
        <v>2.566465094706823E-4</v>
      </c>
    </row>
    <row r="259" spans="1:3" x14ac:dyDescent="0.35">
      <c r="A259" s="1">
        <v>42361</v>
      </c>
      <c r="B259">
        <v>153.319639</v>
      </c>
      <c r="C259">
        <f t="shared" ref="C259:C322" si="4">LN(B259/B260)</f>
        <v>9.670009325041631E-3</v>
      </c>
    </row>
    <row r="260" spans="1:3" x14ac:dyDescent="0.35">
      <c r="A260" s="1">
        <v>42360</v>
      </c>
      <c r="B260">
        <v>151.84418199999999</v>
      </c>
      <c r="C260">
        <f t="shared" si="4"/>
        <v>5.0655934479470624E-3</v>
      </c>
    </row>
    <row r="261" spans="1:3" x14ac:dyDescent="0.35">
      <c r="A261" s="1">
        <v>42359</v>
      </c>
      <c r="B261">
        <v>151.07694599999999</v>
      </c>
      <c r="C261">
        <f t="shared" si="4"/>
        <v>3.0647945848549804E-3</v>
      </c>
    </row>
    <row r="262" spans="1:3" x14ac:dyDescent="0.35">
      <c r="A262" s="1">
        <v>42356</v>
      </c>
      <c r="B262">
        <v>150.61463499999999</v>
      </c>
      <c r="C262">
        <f t="shared" si="4"/>
        <v>-1.8057043867314351E-2</v>
      </c>
    </row>
    <row r="263" spans="1:3" x14ac:dyDescent="0.35">
      <c r="A263" s="1">
        <v>42355</v>
      </c>
      <c r="B263">
        <v>153.358993</v>
      </c>
      <c r="C263">
        <f t="shared" si="4"/>
        <v>1.2831502130653411E-4</v>
      </c>
    </row>
    <row r="264" spans="1:3" x14ac:dyDescent="0.35">
      <c r="A264" s="1">
        <v>42354</v>
      </c>
      <c r="B264">
        <v>153.339316</v>
      </c>
      <c r="C264">
        <f t="shared" si="4"/>
        <v>1.6819113940927125E-2</v>
      </c>
    </row>
    <row r="265" spans="1:3" x14ac:dyDescent="0.35">
      <c r="A265" s="1">
        <v>42353</v>
      </c>
      <c r="B265">
        <v>150.78185199999999</v>
      </c>
      <c r="C265">
        <f t="shared" si="4"/>
        <v>6.5251282653882084E-4</v>
      </c>
    </row>
    <row r="266" spans="1:3" x14ac:dyDescent="0.35">
      <c r="A266" s="1">
        <v>42352</v>
      </c>
      <c r="B266">
        <v>150.68349699999999</v>
      </c>
      <c r="C266">
        <f t="shared" si="4"/>
        <v>9.9060075389518203E-3</v>
      </c>
    </row>
    <row r="267" spans="1:3" x14ac:dyDescent="0.35">
      <c r="A267" s="1">
        <v>42349</v>
      </c>
      <c r="B267">
        <v>149.198194</v>
      </c>
      <c r="C267">
        <f t="shared" si="4"/>
        <v>-1.7449797105220811E-2</v>
      </c>
    </row>
    <row r="268" spans="1:3" x14ac:dyDescent="0.35">
      <c r="A268" s="1">
        <v>42348</v>
      </c>
      <c r="B268">
        <v>151.82452000000001</v>
      </c>
      <c r="C268">
        <f t="shared" si="4"/>
        <v>9.6349358306223962E-3</v>
      </c>
    </row>
    <row r="269" spans="1:3" x14ac:dyDescent="0.35">
      <c r="A269" s="1">
        <v>42347</v>
      </c>
      <c r="B269">
        <v>150.36872500000001</v>
      </c>
      <c r="C269">
        <f t="shared" si="4"/>
        <v>-1.189988799575995E-2</v>
      </c>
    </row>
    <row r="270" spans="1:3" x14ac:dyDescent="0.35">
      <c r="A270" s="1">
        <v>42346</v>
      </c>
      <c r="B270">
        <v>152.16878500000001</v>
      </c>
      <c r="C270">
        <f t="shared" si="4"/>
        <v>1.1311275263012361E-2</v>
      </c>
    </row>
    <row r="271" spans="1:3" x14ac:dyDescent="0.35">
      <c r="A271" s="1">
        <v>42345</v>
      </c>
      <c r="B271">
        <v>150.45725999999999</v>
      </c>
      <c r="C271">
        <f t="shared" si="4"/>
        <v>-7.7165565055654578E-3</v>
      </c>
    </row>
    <row r="272" spans="1:3" x14ac:dyDescent="0.35">
      <c r="A272" s="1">
        <v>42342</v>
      </c>
      <c r="B272">
        <v>151.62276299999999</v>
      </c>
      <c r="C272">
        <f t="shared" si="4"/>
        <v>3.2030072153792784E-2</v>
      </c>
    </row>
    <row r="273" spans="1:3" x14ac:dyDescent="0.35">
      <c r="A273" s="1">
        <v>42341</v>
      </c>
      <c r="B273">
        <v>146.84322800000001</v>
      </c>
      <c r="C273">
        <f t="shared" si="4"/>
        <v>-1.226362557777539E-2</v>
      </c>
    </row>
    <row r="274" spans="1:3" x14ac:dyDescent="0.35">
      <c r="A274" s="1">
        <v>42340</v>
      </c>
      <c r="B274">
        <v>148.655146</v>
      </c>
      <c r="C274">
        <f t="shared" si="4"/>
        <v>-5.8466210340303443E-3</v>
      </c>
    </row>
    <row r="275" spans="1:3" x14ac:dyDescent="0.35">
      <c r="A275" s="1">
        <v>42339</v>
      </c>
      <c r="B275">
        <v>149.52682200000001</v>
      </c>
      <c r="C275">
        <f t="shared" si="4"/>
        <v>1.5978142856795403E-2</v>
      </c>
    </row>
    <row r="276" spans="1:3" x14ac:dyDescent="0.35">
      <c r="A276" s="1">
        <v>42338</v>
      </c>
      <c r="B276">
        <v>147.15664699999999</v>
      </c>
      <c r="C276">
        <f t="shared" si="4"/>
        <v>-6.897907889703226E-3</v>
      </c>
    </row>
    <row r="277" spans="1:3" x14ac:dyDescent="0.35">
      <c r="A277" s="1">
        <v>42335</v>
      </c>
      <c r="B277">
        <v>148.175229</v>
      </c>
      <c r="C277">
        <f t="shared" si="4"/>
        <v>7.7635372715666147E-3</v>
      </c>
    </row>
    <row r="278" spans="1:3" x14ac:dyDescent="0.35">
      <c r="A278" s="1">
        <v>42333</v>
      </c>
      <c r="B278">
        <v>147.02931899999999</v>
      </c>
      <c r="C278">
        <f t="shared" si="4"/>
        <v>-2.8603340341273194E-3</v>
      </c>
    </row>
    <row r="279" spans="1:3" x14ac:dyDescent="0.35">
      <c r="A279" s="1">
        <v>42332</v>
      </c>
      <c r="B279">
        <v>147.45047400000001</v>
      </c>
      <c r="C279">
        <f t="shared" si="4"/>
        <v>-2.4546034083018945E-3</v>
      </c>
    </row>
    <row r="280" spans="1:3" x14ac:dyDescent="0.35">
      <c r="A280" s="1">
        <v>42331</v>
      </c>
      <c r="B280">
        <v>147.81285099999999</v>
      </c>
      <c r="C280">
        <f t="shared" si="4"/>
        <v>-1.9858580983489168E-3</v>
      </c>
    </row>
    <row r="281" spans="1:3" x14ac:dyDescent="0.35">
      <c r="A281" s="1">
        <v>42328</v>
      </c>
      <c r="B281">
        <v>148.10667799999999</v>
      </c>
      <c r="C281">
        <f t="shared" si="4"/>
        <v>8.3671036655052974E-3</v>
      </c>
    </row>
    <row r="282" spans="1:3" x14ac:dyDescent="0.35">
      <c r="A282" s="1">
        <v>42327</v>
      </c>
      <c r="B282">
        <v>146.872624</v>
      </c>
      <c r="C282">
        <f t="shared" si="4"/>
        <v>-1.0480937281725394E-2</v>
      </c>
    </row>
    <row r="283" spans="1:3" x14ac:dyDescent="0.35">
      <c r="A283" s="1">
        <v>42326</v>
      </c>
      <c r="B283">
        <v>148.42008200000001</v>
      </c>
      <c r="C283">
        <f t="shared" si="4"/>
        <v>3.8346281107908709E-3</v>
      </c>
    </row>
    <row r="284" spans="1:3" x14ac:dyDescent="0.35">
      <c r="A284" s="1">
        <v>42325</v>
      </c>
      <c r="B284">
        <v>147.852036</v>
      </c>
      <c r="C284">
        <f t="shared" si="4"/>
        <v>1.1268484329579253E-3</v>
      </c>
    </row>
    <row r="285" spans="1:3" x14ac:dyDescent="0.35">
      <c r="A285" s="1">
        <v>42324</v>
      </c>
      <c r="B285">
        <v>147.68552299999999</v>
      </c>
      <c r="C285">
        <f t="shared" si="4"/>
        <v>1.4091800817615446E-2</v>
      </c>
    </row>
    <row r="286" spans="1:3" x14ac:dyDescent="0.35">
      <c r="A286" s="1">
        <v>42321</v>
      </c>
      <c r="B286">
        <v>145.61896300000001</v>
      </c>
      <c r="C286">
        <f t="shared" si="4"/>
        <v>1.682878944592474E-3</v>
      </c>
    </row>
    <row r="287" spans="1:3" x14ac:dyDescent="0.35">
      <c r="A287" s="1">
        <v>42320</v>
      </c>
      <c r="B287">
        <v>145.37411</v>
      </c>
      <c r="C287">
        <f t="shared" si="4"/>
        <v>-2.3503955432931777E-2</v>
      </c>
    </row>
    <row r="288" spans="1:3" x14ac:dyDescent="0.35">
      <c r="A288" s="1">
        <v>42319</v>
      </c>
      <c r="B288">
        <v>148.83144799999999</v>
      </c>
      <c r="C288">
        <f t="shared" si="4"/>
        <v>-9.8657606921681595E-4</v>
      </c>
    </row>
    <row r="289" spans="1:3" x14ac:dyDescent="0.35">
      <c r="A289" s="1">
        <v>42318</v>
      </c>
      <c r="B289">
        <v>148.978354</v>
      </c>
      <c r="C289">
        <f t="shared" si="4"/>
        <v>-1.9703307224098218E-3</v>
      </c>
    </row>
    <row r="290" spans="1:3" x14ac:dyDescent="0.35">
      <c r="A290" s="1">
        <v>42317</v>
      </c>
      <c r="B290">
        <v>149.27217999999999</v>
      </c>
      <c r="C290">
        <f t="shared" si="4"/>
        <v>-5.9031753997995878E-4</v>
      </c>
    </row>
    <row r="291" spans="1:3" x14ac:dyDescent="0.35">
      <c r="A291" s="1">
        <v>42314</v>
      </c>
      <c r="B291">
        <v>149.36032399999999</v>
      </c>
      <c r="C291">
        <f t="shared" si="4"/>
        <v>1.7063387901163915E-3</v>
      </c>
    </row>
    <row r="292" spans="1:3" x14ac:dyDescent="0.35">
      <c r="A292" s="1">
        <v>42313</v>
      </c>
      <c r="B292">
        <v>149.105682</v>
      </c>
      <c r="C292">
        <f t="shared" si="4"/>
        <v>8.112232483769969E-3</v>
      </c>
    </row>
    <row r="293" spans="1:3" x14ac:dyDescent="0.35">
      <c r="A293" s="1">
        <v>42312</v>
      </c>
      <c r="B293">
        <v>147.90099499999999</v>
      </c>
      <c r="C293">
        <f t="shared" si="4"/>
        <v>2.9433588475946092E-2</v>
      </c>
    </row>
    <row r="294" spans="1:3" x14ac:dyDescent="0.35">
      <c r="A294" s="1">
        <v>42311</v>
      </c>
      <c r="B294">
        <v>143.61117999999999</v>
      </c>
      <c r="C294">
        <f t="shared" si="4"/>
        <v>1.2489919268455022E-2</v>
      </c>
    </row>
    <row r="295" spans="1:3" x14ac:dyDescent="0.35">
      <c r="A295" s="1">
        <v>42310</v>
      </c>
      <c r="B295">
        <v>141.828643</v>
      </c>
      <c r="C295">
        <f t="shared" si="4"/>
        <v>1.5940145003658628E-2</v>
      </c>
    </row>
    <row r="296" spans="1:3" x14ac:dyDescent="0.35">
      <c r="A296" s="1">
        <v>42307</v>
      </c>
      <c r="B296">
        <v>139.58579700000001</v>
      </c>
      <c r="C296">
        <f t="shared" si="4"/>
        <v>-4.96932836301136E-3</v>
      </c>
    </row>
    <row r="297" spans="1:3" x14ac:dyDescent="0.35">
      <c r="A297" s="1">
        <v>42306</v>
      </c>
      <c r="B297">
        <v>140.281171</v>
      </c>
      <c r="C297">
        <f t="shared" si="4"/>
        <v>8.8359259117219806E-3</v>
      </c>
    </row>
    <row r="298" spans="1:3" x14ac:dyDescent="0.35">
      <c r="A298" s="1">
        <v>42305</v>
      </c>
      <c r="B298">
        <v>139.04711699999999</v>
      </c>
      <c r="C298">
        <f t="shared" si="4"/>
        <v>8.6305108105648939E-3</v>
      </c>
    </row>
    <row r="299" spans="1:3" x14ac:dyDescent="0.35">
      <c r="A299" s="1">
        <v>42304</v>
      </c>
      <c r="B299">
        <v>137.85223300000001</v>
      </c>
      <c r="C299">
        <f t="shared" si="4"/>
        <v>6.0574279424818415E-3</v>
      </c>
    </row>
    <row r="300" spans="1:3" x14ac:dyDescent="0.35">
      <c r="A300" s="1">
        <v>42303</v>
      </c>
      <c r="B300">
        <v>137.01972699999999</v>
      </c>
      <c r="C300">
        <f t="shared" si="4"/>
        <v>-2.2847884399154984E-3</v>
      </c>
    </row>
    <row r="301" spans="1:3" x14ac:dyDescent="0.35">
      <c r="A301" s="1">
        <v>42300</v>
      </c>
      <c r="B301">
        <v>137.333146</v>
      </c>
      <c r="C301">
        <f t="shared" si="4"/>
        <v>1.2703396322488696E-2</v>
      </c>
    </row>
    <row r="302" spans="1:3" x14ac:dyDescent="0.35">
      <c r="A302" s="1">
        <v>42299</v>
      </c>
      <c r="B302">
        <v>135.599583</v>
      </c>
      <c r="C302">
        <f t="shared" si="4"/>
        <v>-9.4173969184323299E-3</v>
      </c>
    </row>
    <row r="303" spans="1:3" x14ac:dyDescent="0.35">
      <c r="A303" s="1">
        <v>42298</v>
      </c>
      <c r="B303">
        <v>136.88261</v>
      </c>
      <c r="C303">
        <f t="shared" si="4"/>
        <v>0</v>
      </c>
    </row>
    <row r="304" spans="1:3" x14ac:dyDescent="0.35">
      <c r="A304" s="1">
        <v>42297</v>
      </c>
      <c r="B304">
        <v>136.88261</v>
      </c>
      <c r="C304">
        <f t="shared" si="4"/>
        <v>-1.3585700900153829E-3</v>
      </c>
    </row>
    <row r="305" spans="1:3" x14ac:dyDescent="0.35">
      <c r="A305" s="1">
        <v>42296</v>
      </c>
      <c r="B305">
        <v>137.068701</v>
      </c>
      <c r="C305">
        <f t="shared" si="4"/>
        <v>2.7905948392653E-3</v>
      </c>
    </row>
    <row r="306" spans="1:3" x14ac:dyDescent="0.35">
      <c r="A306" s="1">
        <v>42293</v>
      </c>
      <c r="B306">
        <v>136.68673100000001</v>
      </c>
      <c r="C306">
        <f t="shared" si="4"/>
        <v>1.8002806955047679E-2</v>
      </c>
    </row>
    <row r="307" spans="1:3" x14ac:dyDescent="0.35">
      <c r="A307" s="1">
        <v>42292</v>
      </c>
      <c r="B307">
        <v>134.24800400000001</v>
      </c>
      <c r="C307">
        <f t="shared" si="4"/>
        <v>9.6032155890945041E-3</v>
      </c>
    </row>
    <row r="308" spans="1:3" x14ac:dyDescent="0.35">
      <c r="A308" s="1">
        <v>42291</v>
      </c>
      <c r="B308">
        <v>132.96496200000001</v>
      </c>
      <c r="C308">
        <f t="shared" si="4"/>
        <v>-8.4352240321420371E-3</v>
      </c>
    </row>
    <row r="309" spans="1:3" x14ac:dyDescent="0.35">
      <c r="A309" s="1">
        <v>42290</v>
      </c>
      <c r="B309">
        <v>134.091295</v>
      </c>
      <c r="C309">
        <f t="shared" si="4"/>
        <v>-1.1257724836516296E-2</v>
      </c>
    </row>
    <row r="310" spans="1:3" x14ac:dyDescent="0.35">
      <c r="A310" s="1">
        <v>42289</v>
      </c>
      <c r="B310">
        <v>135.609387</v>
      </c>
      <c r="C310">
        <f t="shared" si="4"/>
        <v>5.0685279010527608E-3</v>
      </c>
    </row>
    <row r="311" spans="1:3" x14ac:dyDescent="0.35">
      <c r="A311" s="1">
        <v>42286</v>
      </c>
      <c r="B311">
        <v>134.92378600000001</v>
      </c>
      <c r="C311">
        <f t="shared" si="4"/>
        <v>4.6565811512217165E-3</v>
      </c>
    </row>
    <row r="312" spans="1:3" x14ac:dyDescent="0.35">
      <c r="A312" s="1">
        <v>42285</v>
      </c>
      <c r="B312">
        <v>134.29696300000001</v>
      </c>
      <c r="C312">
        <f t="shared" si="4"/>
        <v>-8.7484177170599783E-4</v>
      </c>
    </row>
    <row r="313" spans="1:3" x14ac:dyDescent="0.35">
      <c r="A313" s="1">
        <v>42284</v>
      </c>
      <c r="B313">
        <v>134.414503</v>
      </c>
      <c r="C313">
        <f t="shared" si="4"/>
        <v>1.9498167519687019E-2</v>
      </c>
    </row>
    <row r="314" spans="1:3" x14ac:dyDescent="0.35">
      <c r="A314" s="1">
        <v>42283</v>
      </c>
      <c r="B314">
        <v>131.819052</v>
      </c>
      <c r="C314">
        <f t="shared" si="4"/>
        <v>-1.7674879994365397E-2</v>
      </c>
    </row>
    <row r="315" spans="1:3" x14ac:dyDescent="0.35">
      <c r="A315" s="1">
        <v>42282</v>
      </c>
      <c r="B315">
        <v>134.16964999999999</v>
      </c>
      <c r="C315">
        <f t="shared" si="4"/>
        <v>1.1896239903121896E-2</v>
      </c>
    </row>
    <row r="316" spans="1:3" x14ac:dyDescent="0.35">
      <c r="A316" s="1">
        <v>42279</v>
      </c>
      <c r="B316">
        <v>132.58299199999999</v>
      </c>
      <c r="C316">
        <f t="shared" si="4"/>
        <v>2.3771435197611317E-2</v>
      </c>
    </row>
    <row r="317" spans="1:3" x14ac:dyDescent="0.35">
      <c r="A317" s="1">
        <v>42278</v>
      </c>
      <c r="B317">
        <v>129.468469</v>
      </c>
      <c r="C317">
        <f t="shared" si="4"/>
        <v>-3.5491930631304106E-3</v>
      </c>
    </row>
    <row r="318" spans="1:3" x14ac:dyDescent="0.35">
      <c r="A318" s="1">
        <v>42277</v>
      </c>
      <c r="B318">
        <v>129.92879400000001</v>
      </c>
      <c r="C318">
        <f t="shared" si="4"/>
        <v>1.3432217823876704E-2</v>
      </c>
    </row>
    <row r="319" spans="1:3" x14ac:dyDescent="0.35">
      <c r="A319" s="1">
        <v>42276</v>
      </c>
      <c r="B319">
        <v>128.19523100000001</v>
      </c>
      <c r="C319">
        <f t="shared" si="4"/>
        <v>3.7506665667298815E-3</v>
      </c>
    </row>
    <row r="320" spans="1:3" x14ac:dyDescent="0.35">
      <c r="A320" s="1">
        <v>42275</v>
      </c>
      <c r="B320">
        <v>127.71531400000001</v>
      </c>
      <c r="C320">
        <f t="shared" si="4"/>
        <v>-4.3150565699319125E-2</v>
      </c>
    </row>
    <row r="321" spans="1:3" x14ac:dyDescent="0.35">
      <c r="A321" s="1">
        <v>42272</v>
      </c>
      <c r="B321">
        <v>133.34693200000001</v>
      </c>
      <c r="C321">
        <f t="shared" si="4"/>
        <v>-1.956499359102681E-2</v>
      </c>
    </row>
    <row r="322" spans="1:3" x14ac:dyDescent="0.35">
      <c r="A322" s="1">
        <v>42271</v>
      </c>
      <c r="B322">
        <v>135.98155299999999</v>
      </c>
      <c r="C322">
        <f t="shared" si="4"/>
        <v>-3.1641246168157815E-3</v>
      </c>
    </row>
    <row r="323" spans="1:3" x14ac:dyDescent="0.35">
      <c r="A323" s="1">
        <v>42270</v>
      </c>
      <c r="B323">
        <v>136.412497</v>
      </c>
      <c r="C323">
        <f t="shared" ref="C323:C386" si="5">LN(B323/B324)</f>
        <v>7.3503604383664215E-3</v>
      </c>
    </row>
    <row r="324" spans="1:3" x14ac:dyDescent="0.35">
      <c r="A324" s="1">
        <v>42269</v>
      </c>
      <c r="B324">
        <v>135.41349199999999</v>
      </c>
      <c r="C324">
        <f t="shared" si="5"/>
        <v>-6.1290596261873078E-3</v>
      </c>
    </row>
    <row r="325" spans="1:3" x14ac:dyDescent="0.35">
      <c r="A325" s="1">
        <v>42268</v>
      </c>
      <c r="B325">
        <v>136.24599799999999</v>
      </c>
      <c r="C325">
        <f t="shared" si="5"/>
        <v>5.6228423666996865E-3</v>
      </c>
    </row>
    <row r="326" spans="1:3" x14ac:dyDescent="0.35">
      <c r="A326" s="1">
        <v>42265</v>
      </c>
      <c r="B326">
        <v>135.48205799999999</v>
      </c>
      <c r="C326">
        <f t="shared" si="5"/>
        <v>-1.0570705153006591E-2</v>
      </c>
    </row>
    <row r="327" spans="1:3" x14ac:dyDescent="0.35">
      <c r="A327" s="1">
        <v>42264</v>
      </c>
      <c r="B327">
        <v>136.921795</v>
      </c>
      <c r="C327">
        <f t="shared" si="5"/>
        <v>6.6746438580111414E-3</v>
      </c>
    </row>
    <row r="328" spans="1:3" x14ac:dyDescent="0.35">
      <c r="A328" s="1">
        <v>42263</v>
      </c>
      <c r="B328">
        <v>136.01093399999999</v>
      </c>
      <c r="C328">
        <f t="shared" si="5"/>
        <v>1.2244332830510511E-2</v>
      </c>
    </row>
    <row r="329" spans="1:3" x14ac:dyDescent="0.35">
      <c r="A329" s="1">
        <v>42262</v>
      </c>
      <c r="B329">
        <v>134.35572500000001</v>
      </c>
      <c r="C329">
        <f t="shared" si="5"/>
        <v>6.7290921008950613E-3</v>
      </c>
    </row>
    <row r="330" spans="1:3" x14ac:dyDescent="0.35">
      <c r="A330" s="1">
        <v>42261</v>
      </c>
      <c r="B330">
        <v>133.454668</v>
      </c>
      <c r="C330">
        <f t="shared" si="5"/>
        <v>2.0569992070732005E-3</v>
      </c>
    </row>
    <row r="331" spans="1:3" x14ac:dyDescent="0.35">
      <c r="A331" s="1">
        <v>42258</v>
      </c>
      <c r="B331">
        <v>133.18043399999999</v>
      </c>
      <c r="C331">
        <f t="shared" si="5"/>
        <v>5.7526426416184342E-3</v>
      </c>
    </row>
    <row r="332" spans="1:3" x14ac:dyDescent="0.35">
      <c r="A332" s="1">
        <v>42257</v>
      </c>
      <c r="B332">
        <v>132.416494</v>
      </c>
      <c r="C332">
        <f t="shared" si="5"/>
        <v>-5.1641323306805577E-3</v>
      </c>
    </row>
    <row r="333" spans="1:3" x14ac:dyDescent="0.35">
      <c r="A333" s="1">
        <v>42256</v>
      </c>
      <c r="B333">
        <v>133.102079</v>
      </c>
      <c r="C333">
        <f t="shared" si="5"/>
        <v>-1.5479360516055208E-2</v>
      </c>
    </row>
    <row r="334" spans="1:3" x14ac:dyDescent="0.35">
      <c r="A334" s="1">
        <v>42255</v>
      </c>
      <c r="B334">
        <v>135.17844299999999</v>
      </c>
      <c r="C334">
        <f t="shared" si="5"/>
        <v>2.7173563831074589E-2</v>
      </c>
    </row>
    <row r="335" spans="1:3" x14ac:dyDescent="0.35">
      <c r="A335" s="1">
        <v>42251</v>
      </c>
      <c r="B335">
        <v>131.55462199999999</v>
      </c>
      <c r="C335">
        <f t="shared" si="5"/>
        <v>-1.191495686603939E-2</v>
      </c>
    </row>
    <row r="336" spans="1:3" x14ac:dyDescent="0.35">
      <c r="A336" s="1">
        <v>42250</v>
      </c>
      <c r="B336">
        <v>133.13146499999999</v>
      </c>
      <c r="C336">
        <f t="shared" si="5"/>
        <v>-1.3906870286529371E-3</v>
      </c>
    </row>
    <row r="337" spans="1:3" x14ac:dyDescent="0.35">
      <c r="A337" s="1">
        <v>42249</v>
      </c>
      <c r="B337">
        <v>133.31673799999999</v>
      </c>
      <c r="C337">
        <f t="shared" si="5"/>
        <v>1.3475420490333248E-2</v>
      </c>
    </row>
    <row r="338" spans="1:3" x14ac:dyDescent="0.35">
      <c r="A338" s="1">
        <v>42248</v>
      </c>
      <c r="B338">
        <v>131.53228899999999</v>
      </c>
      <c r="C338">
        <f t="shared" si="5"/>
        <v>-4.4442131230900468E-2</v>
      </c>
    </row>
    <row r="339" spans="1:3" x14ac:dyDescent="0.35">
      <c r="A339" s="1">
        <v>42247</v>
      </c>
      <c r="B339">
        <v>137.509705</v>
      </c>
      <c r="C339">
        <f t="shared" si="5"/>
        <v>-1.2753364915698633E-2</v>
      </c>
    </row>
    <row r="340" spans="1:3" x14ac:dyDescent="0.35">
      <c r="A340" s="1">
        <v>42244</v>
      </c>
      <c r="B340">
        <v>139.27464699999999</v>
      </c>
      <c r="C340">
        <f t="shared" si="5"/>
        <v>-8.3977148321521763E-4</v>
      </c>
    </row>
    <row r="341" spans="1:3" x14ac:dyDescent="0.35">
      <c r="A341" s="1">
        <v>42243</v>
      </c>
      <c r="B341">
        <v>139.39165499999999</v>
      </c>
      <c r="C341">
        <f t="shared" si="5"/>
        <v>2.128112007901516E-2</v>
      </c>
    </row>
    <row r="342" spans="1:3" x14ac:dyDescent="0.35">
      <c r="A342" s="1">
        <v>42242</v>
      </c>
      <c r="B342">
        <v>136.45658599999999</v>
      </c>
      <c r="C342">
        <f t="shared" si="5"/>
        <v>1.6717546933375831E-2</v>
      </c>
    </row>
    <row r="343" spans="1:3" x14ac:dyDescent="0.35">
      <c r="A343" s="1">
        <v>42241</v>
      </c>
      <c r="B343">
        <v>134.19432900000001</v>
      </c>
      <c r="C343">
        <f t="shared" si="5"/>
        <v>-4.2056587133300028E-3</v>
      </c>
    </row>
    <row r="344" spans="1:3" x14ac:dyDescent="0.35">
      <c r="A344" s="1">
        <v>42240</v>
      </c>
      <c r="B344">
        <v>134.75989300000001</v>
      </c>
      <c r="C344">
        <f t="shared" si="5"/>
        <v>-2.6561622529038303E-2</v>
      </c>
    </row>
    <row r="345" spans="1:3" x14ac:dyDescent="0.35">
      <c r="A345" s="1">
        <v>42237</v>
      </c>
      <c r="B345">
        <v>138.38729599999999</v>
      </c>
      <c r="C345">
        <f t="shared" si="5"/>
        <v>-1.1628874634765533E-2</v>
      </c>
    </row>
    <row r="346" spans="1:3" x14ac:dyDescent="0.35">
      <c r="A346" s="1">
        <v>42236</v>
      </c>
      <c r="B346">
        <v>140.005978</v>
      </c>
      <c r="C346">
        <f t="shared" si="5"/>
        <v>-2.0201266378009335E-2</v>
      </c>
    </row>
    <row r="347" spans="1:3" x14ac:dyDescent="0.35">
      <c r="A347" s="1">
        <v>42235</v>
      </c>
      <c r="B347">
        <v>142.86303699999999</v>
      </c>
      <c r="C347">
        <f t="shared" si="5"/>
        <v>-3.8830168020322995E-3</v>
      </c>
    </row>
    <row r="348" spans="1:3" x14ac:dyDescent="0.35">
      <c r="A348" s="1">
        <v>42234</v>
      </c>
      <c r="B348">
        <v>143.41885500000001</v>
      </c>
      <c r="C348">
        <f t="shared" si="5"/>
        <v>-1.0281504465395799E-2</v>
      </c>
    </row>
    <row r="349" spans="1:3" x14ac:dyDescent="0.35">
      <c r="A349" s="1">
        <v>42233</v>
      </c>
      <c r="B349">
        <v>144.90102300000001</v>
      </c>
      <c r="C349">
        <f t="shared" si="5"/>
        <v>2.2232060566167366E-3</v>
      </c>
    </row>
    <row r="350" spans="1:3" x14ac:dyDescent="0.35">
      <c r="A350" s="1">
        <v>42230</v>
      </c>
      <c r="B350">
        <v>144.57923600000001</v>
      </c>
      <c r="C350">
        <f t="shared" si="5"/>
        <v>4.5290083189690493E-3</v>
      </c>
    </row>
    <row r="351" spans="1:3" x14ac:dyDescent="0.35">
      <c r="A351" s="1">
        <v>42229</v>
      </c>
      <c r="B351">
        <v>143.925916</v>
      </c>
      <c r="C351">
        <f t="shared" si="5"/>
        <v>-2.2331825625908435E-3</v>
      </c>
    </row>
    <row r="352" spans="1:3" x14ac:dyDescent="0.35">
      <c r="A352" s="1">
        <v>42228</v>
      </c>
      <c r="B352">
        <v>144.24768800000001</v>
      </c>
      <c r="C352">
        <f t="shared" si="5"/>
        <v>-4.5190318129950807E-3</v>
      </c>
    </row>
    <row r="353" spans="1:3" x14ac:dyDescent="0.35">
      <c r="A353" s="1">
        <v>42227</v>
      </c>
      <c r="B353">
        <v>144.90102300000001</v>
      </c>
      <c r="C353">
        <f t="shared" si="5"/>
        <v>-1.1375148748839983E-2</v>
      </c>
    </row>
    <row r="354" spans="1:3" x14ac:dyDescent="0.35">
      <c r="A354" s="1">
        <v>42226</v>
      </c>
      <c r="B354">
        <v>146.55870400000001</v>
      </c>
      <c r="C354">
        <f t="shared" si="5"/>
        <v>9.224083706817706E-3</v>
      </c>
    </row>
    <row r="355" spans="1:3" x14ac:dyDescent="0.35">
      <c r="A355" s="1">
        <v>42223</v>
      </c>
      <c r="B355">
        <v>145.21305000000001</v>
      </c>
      <c r="C355">
        <f t="shared" si="5"/>
        <v>-8.4919383758672619E-3</v>
      </c>
    </row>
    <row r="356" spans="1:3" x14ac:dyDescent="0.35">
      <c r="A356" s="1">
        <v>42222</v>
      </c>
      <c r="B356">
        <v>146.45144099999999</v>
      </c>
      <c r="C356">
        <f t="shared" si="5"/>
        <v>-2.4141927891105433E-2</v>
      </c>
    </row>
    <row r="357" spans="1:3" x14ac:dyDescent="0.35">
      <c r="A357" s="1">
        <v>42221</v>
      </c>
      <c r="B357">
        <v>150.03008500000001</v>
      </c>
      <c r="C357">
        <f t="shared" si="5"/>
        <v>9.8625537782829134E-3</v>
      </c>
    </row>
    <row r="358" spans="1:3" x14ac:dyDescent="0.35">
      <c r="A358" s="1">
        <v>42220</v>
      </c>
      <c r="B358">
        <v>148.55767800000001</v>
      </c>
      <c r="C358">
        <f t="shared" si="5"/>
        <v>-5.2487716517313535E-4</v>
      </c>
    </row>
    <row r="359" spans="1:3" x14ac:dyDescent="0.35">
      <c r="A359" s="1">
        <v>42219</v>
      </c>
      <c r="B359">
        <v>148.635673</v>
      </c>
      <c r="C359">
        <f t="shared" si="5"/>
        <v>1.8385900611860317E-3</v>
      </c>
    </row>
    <row r="360" spans="1:3" x14ac:dyDescent="0.35">
      <c r="A360" s="1">
        <v>42216</v>
      </c>
      <c r="B360">
        <v>148.36264399999999</v>
      </c>
      <c r="C360">
        <f t="shared" si="5"/>
        <v>9.8631392005895605E-4</v>
      </c>
    </row>
    <row r="361" spans="1:3" x14ac:dyDescent="0.35">
      <c r="A361" s="1">
        <v>42215</v>
      </c>
      <c r="B361">
        <v>148.21638400000001</v>
      </c>
      <c r="C361">
        <f t="shared" si="5"/>
        <v>6.5757375643539102E-5</v>
      </c>
    </row>
    <row r="362" spans="1:3" x14ac:dyDescent="0.35">
      <c r="A362" s="1">
        <v>42214</v>
      </c>
      <c r="B362">
        <v>148.206638</v>
      </c>
      <c r="C362">
        <f t="shared" si="5"/>
        <v>1.3979758661053185E-2</v>
      </c>
    </row>
    <row r="363" spans="1:3" x14ac:dyDescent="0.35">
      <c r="A363" s="1">
        <v>42213</v>
      </c>
      <c r="B363">
        <v>146.14915999999999</v>
      </c>
      <c r="C363">
        <f t="shared" si="5"/>
        <v>2.3970644523007813E-2</v>
      </c>
    </row>
    <row r="364" spans="1:3" x14ac:dyDescent="0.35">
      <c r="A364" s="1">
        <v>42212</v>
      </c>
      <c r="B364">
        <v>142.68752499999999</v>
      </c>
      <c r="C364">
        <f t="shared" si="5"/>
        <v>-6.6069813569405427E-3</v>
      </c>
    </row>
    <row r="365" spans="1:3" x14ac:dyDescent="0.35">
      <c r="A365" s="1">
        <v>42209</v>
      </c>
      <c r="B365">
        <v>143.63337999999999</v>
      </c>
      <c r="C365">
        <f t="shared" si="5"/>
        <v>-5.8889065834290743E-3</v>
      </c>
    </row>
    <row r="366" spans="1:3" x14ac:dyDescent="0.35">
      <c r="A366" s="1">
        <v>42208</v>
      </c>
      <c r="B366">
        <v>144.481719</v>
      </c>
      <c r="C366">
        <f t="shared" si="5"/>
        <v>1.080450196179607E-3</v>
      </c>
    </row>
    <row r="367" spans="1:3" x14ac:dyDescent="0.35">
      <c r="A367" s="1">
        <v>42207</v>
      </c>
      <c r="B367">
        <v>144.32569799999999</v>
      </c>
      <c r="C367">
        <f t="shared" si="5"/>
        <v>3.3838628757333618E-3</v>
      </c>
    </row>
    <row r="368" spans="1:3" x14ac:dyDescent="0.35">
      <c r="A368" s="1">
        <v>42206</v>
      </c>
      <c r="B368">
        <v>143.838145</v>
      </c>
      <c r="C368">
        <f t="shared" si="5"/>
        <v>-4.3968628178426413E-3</v>
      </c>
    </row>
    <row r="369" spans="1:3" x14ac:dyDescent="0.35">
      <c r="A369" s="1">
        <v>42205</v>
      </c>
      <c r="B369">
        <v>144.47197399999999</v>
      </c>
      <c r="C369">
        <f t="shared" si="5"/>
        <v>7.4272424869339232E-4</v>
      </c>
    </row>
    <row r="370" spans="1:3" x14ac:dyDescent="0.35">
      <c r="A370" s="1">
        <v>42202</v>
      </c>
      <c r="B370">
        <v>144.364711</v>
      </c>
      <c r="C370">
        <f t="shared" si="5"/>
        <v>3.3779886597202948E-4</v>
      </c>
    </row>
    <row r="371" spans="1:3" x14ac:dyDescent="0.35">
      <c r="A371" s="1">
        <v>42201</v>
      </c>
      <c r="B371">
        <v>144.31595300000001</v>
      </c>
      <c r="C371">
        <f t="shared" si="5"/>
        <v>8.4818168856065652E-3</v>
      </c>
    </row>
    <row r="372" spans="1:3" x14ac:dyDescent="0.35">
      <c r="A372" s="1">
        <v>42200</v>
      </c>
      <c r="B372">
        <v>143.09706800000001</v>
      </c>
      <c r="C372">
        <f t="shared" si="5"/>
        <v>-3.2655051279452739E-3</v>
      </c>
    </row>
    <row r="373" spans="1:3" x14ac:dyDescent="0.35">
      <c r="A373" s="1">
        <v>42199</v>
      </c>
      <c r="B373">
        <v>143.56511599999999</v>
      </c>
      <c r="C373">
        <f t="shared" si="5"/>
        <v>8.7318859925592986E-3</v>
      </c>
    </row>
    <row r="374" spans="1:3" x14ac:dyDescent="0.35">
      <c r="A374" s="1">
        <v>42198</v>
      </c>
      <c r="B374">
        <v>142.316979</v>
      </c>
      <c r="C374">
        <f t="shared" si="5"/>
        <v>1.1577503205269664E-2</v>
      </c>
    </row>
    <row r="375" spans="1:3" x14ac:dyDescent="0.35">
      <c r="A375" s="1">
        <v>42195</v>
      </c>
      <c r="B375">
        <v>140.67880500000001</v>
      </c>
      <c r="C375">
        <f t="shared" si="5"/>
        <v>1.7057400551696203E-2</v>
      </c>
    </row>
    <row r="376" spans="1:3" x14ac:dyDescent="0.35">
      <c r="A376" s="1">
        <v>42194</v>
      </c>
      <c r="B376">
        <v>138.29954000000001</v>
      </c>
      <c r="C376">
        <f t="shared" si="5"/>
        <v>4.8768707306383685E-3</v>
      </c>
    </row>
    <row r="377" spans="1:3" x14ac:dyDescent="0.35">
      <c r="A377" s="1">
        <v>42193</v>
      </c>
      <c r="B377">
        <v>137.626713</v>
      </c>
      <c r="C377">
        <f t="shared" si="5"/>
        <v>-1.4769279995516761E-2</v>
      </c>
    </row>
    <row r="378" spans="1:3" x14ac:dyDescent="0.35">
      <c r="A378" s="1">
        <v>42192</v>
      </c>
      <c r="B378">
        <v>139.67444499999999</v>
      </c>
      <c r="C378">
        <f t="shared" si="5"/>
        <v>4.1275493018951333E-3</v>
      </c>
    </row>
    <row r="379" spans="1:3" x14ac:dyDescent="0.35">
      <c r="A379" s="1">
        <v>42191</v>
      </c>
      <c r="B379">
        <v>139.09912</v>
      </c>
      <c r="C379">
        <f t="shared" si="5"/>
        <v>-3.7084943903574956E-3</v>
      </c>
    </row>
    <row r="380" spans="1:3" x14ac:dyDescent="0.35">
      <c r="A380" s="1">
        <v>42187</v>
      </c>
      <c r="B380">
        <v>139.615926</v>
      </c>
      <c r="C380">
        <f t="shared" si="5"/>
        <v>-2.7939183884280813E-4</v>
      </c>
    </row>
    <row r="381" spans="1:3" x14ac:dyDescent="0.35">
      <c r="A381" s="1">
        <v>42186</v>
      </c>
      <c r="B381">
        <v>139.65493900000001</v>
      </c>
      <c r="C381">
        <f t="shared" si="5"/>
        <v>1.1022739449431197E-2</v>
      </c>
    </row>
    <row r="382" spans="1:3" x14ac:dyDescent="0.35">
      <c r="A382" s="1">
        <v>42185</v>
      </c>
      <c r="B382">
        <v>138.12401199999999</v>
      </c>
      <c r="C382">
        <f t="shared" si="5"/>
        <v>-9.1737026748599433E-4</v>
      </c>
    </row>
    <row r="383" spans="1:3" x14ac:dyDescent="0.35">
      <c r="A383" s="1">
        <v>42184</v>
      </c>
      <c r="B383">
        <v>138.25078099999999</v>
      </c>
      <c r="C383">
        <f t="shared" si="5"/>
        <v>-1.8321113840801886E-3</v>
      </c>
    </row>
    <row r="384" spans="1:3" x14ac:dyDescent="0.35">
      <c r="A384" s="1">
        <v>42181</v>
      </c>
      <c r="B384">
        <v>138.50430399999999</v>
      </c>
      <c r="C384">
        <f t="shared" si="5"/>
        <v>9.1558191353845718E-4</v>
      </c>
    </row>
    <row r="385" spans="1:3" x14ac:dyDescent="0.35">
      <c r="A385" s="1">
        <v>42180</v>
      </c>
      <c r="B385">
        <v>138.37755000000001</v>
      </c>
      <c r="C385">
        <f t="shared" si="5"/>
        <v>1.4809531711023236E-3</v>
      </c>
    </row>
    <row r="386" spans="1:3" x14ac:dyDescent="0.35">
      <c r="A386" s="1">
        <v>42179</v>
      </c>
      <c r="B386">
        <v>138.17277100000001</v>
      </c>
      <c r="C386">
        <f t="shared" si="5"/>
        <v>-1.0320592817204252E-2</v>
      </c>
    </row>
    <row r="387" spans="1:3" x14ac:dyDescent="0.35">
      <c r="A387" s="1">
        <v>42178</v>
      </c>
      <c r="B387">
        <v>139.60617999999999</v>
      </c>
      <c r="C387">
        <f t="shared" ref="C387:C450" si="6">LN(B387/B388)</f>
        <v>1.3978918325232548E-3</v>
      </c>
    </row>
    <row r="388" spans="1:3" x14ac:dyDescent="0.35">
      <c r="A388" s="1">
        <v>42177</v>
      </c>
      <c r="B388">
        <v>139.41116199999999</v>
      </c>
      <c r="C388">
        <f t="shared" si="6"/>
        <v>8.0056542943588715E-3</v>
      </c>
    </row>
    <row r="389" spans="1:3" x14ac:dyDescent="0.35">
      <c r="A389" s="1">
        <v>42174</v>
      </c>
      <c r="B389">
        <v>138.29954000000001</v>
      </c>
      <c r="C389">
        <f t="shared" si="6"/>
        <v>7.2177300750235398E-3</v>
      </c>
    </row>
    <row r="390" spans="1:3" x14ac:dyDescent="0.35">
      <c r="A390" s="1">
        <v>42173</v>
      </c>
      <c r="B390">
        <v>137.304925</v>
      </c>
      <c r="C390">
        <f t="shared" si="6"/>
        <v>7.4848189588387851E-3</v>
      </c>
    </row>
    <row r="391" spans="1:3" x14ac:dyDescent="0.35">
      <c r="A391" s="1">
        <v>42172</v>
      </c>
      <c r="B391">
        <v>136.281059</v>
      </c>
      <c r="C391">
        <f t="shared" si="6"/>
        <v>3.7275216484651233E-3</v>
      </c>
    </row>
    <row r="392" spans="1:3" x14ac:dyDescent="0.35">
      <c r="A392" s="1">
        <v>42171</v>
      </c>
      <c r="B392">
        <v>135.77401399999999</v>
      </c>
      <c r="C392">
        <f t="shared" si="6"/>
        <v>4.7513151120092611E-3</v>
      </c>
    </row>
    <row r="393" spans="1:3" x14ac:dyDescent="0.35">
      <c r="A393" s="1">
        <v>42170</v>
      </c>
      <c r="B393">
        <v>135.130439</v>
      </c>
      <c r="C393">
        <f t="shared" si="6"/>
        <v>-7.3334438329054645E-3</v>
      </c>
    </row>
    <row r="394" spans="1:3" x14ac:dyDescent="0.35">
      <c r="A394" s="1">
        <v>42167</v>
      </c>
      <c r="B394">
        <v>136.12505300000001</v>
      </c>
      <c r="C394">
        <f t="shared" si="6"/>
        <v>-8.985263568128057E-3</v>
      </c>
    </row>
    <row r="395" spans="1:3" x14ac:dyDescent="0.35">
      <c r="A395" s="1">
        <v>42166</v>
      </c>
      <c r="B395">
        <v>137.35368399999999</v>
      </c>
      <c r="C395">
        <f t="shared" si="6"/>
        <v>5.7669706672132792E-3</v>
      </c>
    </row>
    <row r="396" spans="1:3" x14ac:dyDescent="0.35">
      <c r="A396" s="1">
        <v>42165</v>
      </c>
      <c r="B396">
        <v>136.563849</v>
      </c>
      <c r="C396">
        <f t="shared" si="6"/>
        <v>1.5253269238699718E-2</v>
      </c>
    </row>
    <row r="397" spans="1:3" x14ac:dyDescent="0.35">
      <c r="A397" s="1">
        <v>42164</v>
      </c>
      <c r="B397">
        <v>134.49661</v>
      </c>
      <c r="C397">
        <f t="shared" si="6"/>
        <v>-1.1820062603713778E-2</v>
      </c>
    </row>
    <row r="398" spans="1:3" x14ac:dyDescent="0.35">
      <c r="A398" s="1">
        <v>42163</v>
      </c>
      <c r="B398">
        <v>136.09580099999999</v>
      </c>
      <c r="C398">
        <f t="shared" si="6"/>
        <v>-3.2903621462114746E-3</v>
      </c>
    </row>
    <row r="399" spans="1:3" x14ac:dyDescent="0.35">
      <c r="A399" s="1">
        <v>42160</v>
      </c>
      <c r="B399">
        <v>136.544343</v>
      </c>
      <c r="C399">
        <f t="shared" si="6"/>
        <v>3.1471350675229392E-3</v>
      </c>
    </row>
    <row r="400" spans="1:3" x14ac:dyDescent="0.35">
      <c r="A400" s="1">
        <v>42159</v>
      </c>
      <c r="B400">
        <v>136.115295</v>
      </c>
      <c r="C400">
        <f t="shared" si="6"/>
        <v>-2.7780659633907792E-3</v>
      </c>
    </row>
    <row r="401" spans="1:3" x14ac:dyDescent="0.35">
      <c r="A401" s="1">
        <v>42158</v>
      </c>
      <c r="B401">
        <v>136.49395799999999</v>
      </c>
      <c r="C401">
        <f t="shared" si="6"/>
        <v>4.9810944857437973E-4</v>
      </c>
    </row>
    <row r="402" spans="1:3" x14ac:dyDescent="0.35">
      <c r="A402" s="1">
        <v>42157</v>
      </c>
      <c r="B402">
        <v>136.42598599999999</v>
      </c>
      <c r="C402">
        <f t="shared" si="6"/>
        <v>-2.2039088019296447E-3</v>
      </c>
    </row>
    <row r="403" spans="1:3" x14ac:dyDescent="0.35">
      <c r="A403" s="1">
        <v>42156</v>
      </c>
      <c r="B403">
        <v>136.72698800000001</v>
      </c>
      <c r="C403">
        <f t="shared" si="6"/>
        <v>2.2039088019295862E-3</v>
      </c>
    </row>
    <row r="404" spans="1:3" x14ac:dyDescent="0.35">
      <c r="A404" s="1">
        <v>42153</v>
      </c>
      <c r="B404">
        <v>136.42598599999999</v>
      </c>
      <c r="C404">
        <f t="shared" si="6"/>
        <v>-6.5262227249556874E-3</v>
      </c>
    </row>
    <row r="405" spans="1:3" x14ac:dyDescent="0.35">
      <c r="A405" s="1">
        <v>42152</v>
      </c>
      <c r="B405">
        <v>137.319244</v>
      </c>
      <c r="C405">
        <f t="shared" si="6"/>
        <v>-8.4818840599654405E-4</v>
      </c>
    </row>
    <row r="406" spans="1:3" x14ac:dyDescent="0.35">
      <c r="A406" s="1">
        <v>42151</v>
      </c>
      <c r="B406">
        <v>137.435766</v>
      </c>
      <c r="C406">
        <f t="shared" si="6"/>
        <v>9.0126178339666532E-3</v>
      </c>
    </row>
    <row r="407" spans="1:3" x14ac:dyDescent="0.35">
      <c r="A407" s="1">
        <v>42150</v>
      </c>
      <c r="B407">
        <v>136.202675</v>
      </c>
      <c r="C407">
        <f t="shared" si="6"/>
        <v>-1.1764036320756146E-2</v>
      </c>
    </row>
    <row r="408" spans="1:3" x14ac:dyDescent="0.35">
      <c r="A408" s="1">
        <v>42146</v>
      </c>
      <c r="B408">
        <v>137.81442999999999</v>
      </c>
      <c r="C408">
        <f t="shared" si="6"/>
        <v>-3.3057941214090017E-3</v>
      </c>
    </row>
    <row r="409" spans="1:3" x14ac:dyDescent="0.35">
      <c r="A409" s="1">
        <v>42145</v>
      </c>
      <c r="B409">
        <v>138.27077</v>
      </c>
      <c r="C409">
        <f t="shared" si="6"/>
        <v>7.2589099461507984E-3</v>
      </c>
    </row>
    <row r="410" spans="1:3" x14ac:dyDescent="0.35">
      <c r="A410" s="1">
        <v>42144</v>
      </c>
      <c r="B410">
        <v>137.27070900000001</v>
      </c>
      <c r="C410">
        <f t="shared" si="6"/>
        <v>-2.8283899078887791E-4</v>
      </c>
    </row>
    <row r="411" spans="1:3" x14ac:dyDescent="0.35">
      <c r="A411" s="1">
        <v>42143</v>
      </c>
      <c r="B411">
        <v>137.30954</v>
      </c>
      <c r="C411">
        <f t="shared" si="6"/>
        <v>-1.3426320074813988E-3</v>
      </c>
    </row>
    <row r="412" spans="1:3" x14ac:dyDescent="0.35">
      <c r="A412" s="1">
        <v>42142</v>
      </c>
      <c r="B412">
        <v>137.49402000000001</v>
      </c>
      <c r="C412">
        <f t="shared" si="6"/>
        <v>9.184761425826063E-4</v>
      </c>
    </row>
    <row r="413" spans="1:3" x14ac:dyDescent="0.35">
      <c r="A413" s="1">
        <v>42139</v>
      </c>
      <c r="B413">
        <v>137.36779300000001</v>
      </c>
      <c r="C413">
        <f t="shared" si="6"/>
        <v>3.1148399936722308E-3</v>
      </c>
    </row>
    <row r="414" spans="1:3" x14ac:dyDescent="0.35">
      <c r="A414" s="1">
        <v>42138</v>
      </c>
      <c r="B414">
        <v>136.94058000000001</v>
      </c>
      <c r="C414">
        <f t="shared" si="6"/>
        <v>1.557725579572731E-2</v>
      </c>
    </row>
    <row r="415" spans="1:3" x14ac:dyDescent="0.35">
      <c r="A415" s="1">
        <v>42137</v>
      </c>
      <c r="B415">
        <v>134.82395</v>
      </c>
      <c r="C415">
        <f t="shared" si="6"/>
        <v>-2.1581388060712314E-3</v>
      </c>
    </row>
    <row r="416" spans="1:3" x14ac:dyDescent="0.35">
      <c r="A416" s="1">
        <v>42136</v>
      </c>
      <c r="B416">
        <v>135.11523299999999</v>
      </c>
      <c r="C416">
        <f t="shared" si="6"/>
        <v>-1.7240568743766057E-2</v>
      </c>
    </row>
    <row r="417" spans="1:3" x14ac:dyDescent="0.35">
      <c r="A417" s="1">
        <v>42135</v>
      </c>
      <c r="B417">
        <v>137.46489299999999</v>
      </c>
      <c r="C417">
        <f t="shared" si="6"/>
        <v>-3.0325000372330218E-3</v>
      </c>
    </row>
    <row r="418" spans="1:3" x14ac:dyDescent="0.35">
      <c r="A418" s="1">
        <v>42132</v>
      </c>
      <c r="B418">
        <v>137.88238799999999</v>
      </c>
      <c r="C418">
        <f t="shared" si="6"/>
        <v>-5.5476289251676263E-3</v>
      </c>
    </row>
    <row r="419" spans="1:3" x14ac:dyDescent="0.35">
      <c r="A419" s="1">
        <v>42131</v>
      </c>
      <c r="B419">
        <v>138.64943400000001</v>
      </c>
      <c r="C419">
        <f t="shared" si="6"/>
        <v>1.211795046381273E-2</v>
      </c>
    </row>
    <row r="420" spans="1:3" x14ac:dyDescent="0.35">
      <c r="A420" s="1">
        <v>42130</v>
      </c>
      <c r="B420">
        <v>136.97942599999999</v>
      </c>
      <c r="C420">
        <f t="shared" si="6"/>
        <v>-6.4999402402440894E-3</v>
      </c>
    </row>
    <row r="421" spans="1:3" x14ac:dyDescent="0.35">
      <c r="A421" s="1">
        <v>42129</v>
      </c>
      <c r="B421">
        <v>137.87268399999999</v>
      </c>
      <c r="C421">
        <f t="shared" si="6"/>
        <v>-1.356950475622995E-2</v>
      </c>
    </row>
    <row r="422" spans="1:3" x14ac:dyDescent="0.35">
      <c r="A422" s="1">
        <v>42128</v>
      </c>
      <c r="B422">
        <v>139.75629900000001</v>
      </c>
      <c r="C422">
        <f t="shared" si="6"/>
        <v>1.2232360337150932E-2</v>
      </c>
    </row>
    <row r="423" spans="1:3" x14ac:dyDescent="0.35">
      <c r="A423" s="1">
        <v>42125</v>
      </c>
      <c r="B423">
        <v>138.057163</v>
      </c>
      <c r="C423">
        <f t="shared" si="6"/>
        <v>9.3267602867569566E-3</v>
      </c>
    </row>
    <row r="424" spans="1:3" x14ac:dyDescent="0.35">
      <c r="A424" s="1">
        <v>42124</v>
      </c>
      <c r="B424">
        <v>136.77552299999999</v>
      </c>
      <c r="C424">
        <f t="shared" si="6"/>
        <v>-9.2563666770710384E-3</v>
      </c>
    </row>
    <row r="425" spans="1:3" x14ac:dyDescent="0.35">
      <c r="A425" s="1">
        <v>42123</v>
      </c>
      <c r="B425">
        <v>138.04744500000001</v>
      </c>
      <c r="C425">
        <f t="shared" si="6"/>
        <v>-7.6371773552825727E-3</v>
      </c>
    </row>
    <row r="426" spans="1:3" x14ac:dyDescent="0.35">
      <c r="A426" s="1">
        <v>42122</v>
      </c>
      <c r="B426">
        <v>139.105774</v>
      </c>
      <c r="C426">
        <f t="shared" si="6"/>
        <v>8.6223311729828975E-3</v>
      </c>
    </row>
    <row r="427" spans="1:3" x14ac:dyDescent="0.35">
      <c r="A427" s="1">
        <v>42121</v>
      </c>
      <c r="B427">
        <v>137.91151400000001</v>
      </c>
      <c r="C427">
        <f t="shared" si="6"/>
        <v>-1.5993695931500129E-2</v>
      </c>
    </row>
    <row r="428" spans="1:3" x14ac:dyDescent="0.35">
      <c r="A428" s="1">
        <v>42118</v>
      </c>
      <c r="B428">
        <v>140.134962</v>
      </c>
      <c r="C428">
        <f t="shared" si="6"/>
        <v>-1.3859249549776792E-4</v>
      </c>
    </row>
    <row r="429" spans="1:3" x14ac:dyDescent="0.35">
      <c r="A429" s="1">
        <v>42117</v>
      </c>
      <c r="B429">
        <v>140.15438499999999</v>
      </c>
      <c r="C429">
        <f t="shared" si="6"/>
        <v>1.3859249549766009E-4</v>
      </c>
    </row>
    <row r="430" spans="1:3" x14ac:dyDescent="0.35">
      <c r="A430" s="1">
        <v>42116</v>
      </c>
      <c r="B430">
        <v>140.134962</v>
      </c>
      <c r="C430">
        <f t="shared" si="6"/>
        <v>-8.554764004004867E-3</v>
      </c>
    </row>
    <row r="431" spans="1:3" x14ac:dyDescent="0.35">
      <c r="A431" s="1">
        <v>42115</v>
      </c>
      <c r="B431">
        <v>141.33892599999999</v>
      </c>
      <c r="C431">
        <f t="shared" si="6"/>
        <v>9.3171984371490987E-3</v>
      </c>
    </row>
    <row r="432" spans="1:3" x14ac:dyDescent="0.35">
      <c r="A432" s="1">
        <v>42114</v>
      </c>
      <c r="B432">
        <v>140.02815899999999</v>
      </c>
      <c r="C432">
        <f t="shared" si="6"/>
        <v>1.882822069657826E-2</v>
      </c>
    </row>
    <row r="433" spans="1:3" x14ac:dyDescent="0.35">
      <c r="A433" s="1">
        <v>42111</v>
      </c>
      <c r="B433">
        <v>137.41634300000001</v>
      </c>
      <c r="C433">
        <f t="shared" si="6"/>
        <v>-6.0580661718501426E-3</v>
      </c>
    </row>
    <row r="434" spans="1:3" x14ac:dyDescent="0.35">
      <c r="A434" s="1">
        <v>42110</v>
      </c>
      <c r="B434">
        <v>138.25134700000001</v>
      </c>
      <c r="C434">
        <f t="shared" si="6"/>
        <v>1.1158320097612145E-2</v>
      </c>
    </row>
    <row r="435" spans="1:3" x14ac:dyDescent="0.35">
      <c r="A435" s="1">
        <v>42109</v>
      </c>
      <c r="B435">
        <v>136.71726899999999</v>
      </c>
      <c r="C435">
        <f t="shared" si="6"/>
        <v>-3.5445933077401502E-3</v>
      </c>
    </row>
    <row r="436" spans="1:3" x14ac:dyDescent="0.35">
      <c r="A436" s="1">
        <v>42108</v>
      </c>
      <c r="B436">
        <v>137.20273599999999</v>
      </c>
      <c r="C436">
        <f t="shared" si="6"/>
        <v>-8.0350010245951887E-3</v>
      </c>
    </row>
    <row r="437" spans="1:3" x14ac:dyDescent="0.35">
      <c r="A437" s="1">
        <v>42107</v>
      </c>
      <c r="B437">
        <v>138.30960099999999</v>
      </c>
      <c r="C437">
        <f t="shared" si="6"/>
        <v>-5.3210945931603621E-3</v>
      </c>
    </row>
    <row r="438" spans="1:3" x14ac:dyDescent="0.35">
      <c r="A438" s="1">
        <v>42104</v>
      </c>
      <c r="B438">
        <v>139.04752099999999</v>
      </c>
      <c r="C438">
        <f t="shared" si="6"/>
        <v>4.8999977556873795E-3</v>
      </c>
    </row>
    <row r="439" spans="1:3" x14ac:dyDescent="0.35">
      <c r="A439" s="1">
        <v>42103</v>
      </c>
      <c r="B439">
        <v>138.36785499999999</v>
      </c>
      <c r="C439">
        <f t="shared" si="6"/>
        <v>8.1023045370321369E-3</v>
      </c>
    </row>
    <row r="440" spans="1:3" x14ac:dyDescent="0.35">
      <c r="A440" s="1">
        <v>42102</v>
      </c>
      <c r="B440">
        <v>137.25128599999999</v>
      </c>
      <c r="C440">
        <f t="shared" si="6"/>
        <v>4.6087466852440719E-3</v>
      </c>
    </row>
    <row r="441" spans="1:3" x14ac:dyDescent="0.35">
      <c r="A441" s="1">
        <v>42101</v>
      </c>
      <c r="B441">
        <v>136.62018499999999</v>
      </c>
      <c r="C441">
        <f t="shared" si="6"/>
        <v>-5.3159507666861311E-3</v>
      </c>
    </row>
    <row r="442" spans="1:3" x14ac:dyDescent="0.35">
      <c r="A442" s="1">
        <v>42100</v>
      </c>
      <c r="B442">
        <v>137.34838500000001</v>
      </c>
      <c r="C442">
        <f t="shared" si="6"/>
        <v>1.6272980381198269E-3</v>
      </c>
    </row>
    <row r="443" spans="1:3" x14ac:dyDescent="0.35">
      <c r="A443" s="1">
        <v>42096</v>
      </c>
      <c r="B443">
        <v>137.12505999999999</v>
      </c>
      <c r="C443">
        <f t="shared" si="6"/>
        <v>-5.0851249734247296E-3</v>
      </c>
    </row>
    <row r="444" spans="1:3" x14ac:dyDescent="0.35">
      <c r="A444" s="1">
        <v>42095</v>
      </c>
      <c r="B444">
        <v>137.82413399999999</v>
      </c>
      <c r="C444">
        <f t="shared" si="6"/>
        <v>-1.1487130741547162E-2</v>
      </c>
    </row>
    <row r="445" spans="1:3" x14ac:dyDescent="0.35">
      <c r="A445" s="1">
        <v>42094</v>
      </c>
      <c r="B445">
        <v>139.41646600000001</v>
      </c>
      <c r="C445">
        <f t="shared" si="6"/>
        <v>-1.4175824992916447E-2</v>
      </c>
    </row>
    <row r="446" spans="1:3" x14ac:dyDescent="0.35">
      <c r="A446" s="1">
        <v>42093</v>
      </c>
      <c r="B446">
        <v>141.40688399999999</v>
      </c>
      <c r="C446">
        <f t="shared" si="6"/>
        <v>7.2356928853900375E-3</v>
      </c>
    </row>
    <row r="447" spans="1:3" x14ac:dyDescent="0.35">
      <c r="A447" s="1">
        <v>42090</v>
      </c>
      <c r="B447">
        <v>140.38740000000001</v>
      </c>
      <c r="C447">
        <f t="shared" si="6"/>
        <v>9.5899915731008367E-3</v>
      </c>
    </row>
    <row r="448" spans="1:3" x14ac:dyDescent="0.35">
      <c r="A448" s="1">
        <v>42089</v>
      </c>
      <c r="B448">
        <v>139.04752099999999</v>
      </c>
      <c r="C448">
        <f t="shared" si="6"/>
        <v>4.1984985054168197E-3</v>
      </c>
    </row>
    <row r="449" spans="1:3" x14ac:dyDescent="0.35">
      <c r="A449" s="1">
        <v>42088</v>
      </c>
      <c r="B449">
        <v>138.46495400000001</v>
      </c>
      <c r="C449">
        <f t="shared" si="6"/>
        <v>-1.1087566766252714E-2</v>
      </c>
    </row>
    <row r="450" spans="1:3" x14ac:dyDescent="0.35">
      <c r="A450" s="1">
        <v>42087</v>
      </c>
      <c r="B450">
        <v>140.008736</v>
      </c>
      <c r="C450">
        <f t="shared" si="6"/>
        <v>-8.9748852643861954E-3</v>
      </c>
    </row>
    <row r="451" spans="1:3" x14ac:dyDescent="0.35">
      <c r="A451" s="1">
        <v>42086</v>
      </c>
      <c r="B451">
        <v>141.27095399999999</v>
      </c>
      <c r="C451">
        <f t="shared" ref="C451:C514" si="7">LN(B451/B452)</f>
        <v>5.3752396491555015E-3</v>
      </c>
    </row>
    <row r="452" spans="1:3" x14ac:dyDescent="0.35">
      <c r="A452" s="1">
        <v>42083</v>
      </c>
      <c r="B452">
        <v>140.51362599999999</v>
      </c>
      <c r="C452">
        <f t="shared" si="7"/>
        <v>-1.4499677078525842E-3</v>
      </c>
    </row>
    <row r="453" spans="1:3" x14ac:dyDescent="0.35">
      <c r="A453" s="1">
        <v>42082</v>
      </c>
      <c r="B453">
        <v>140.71751399999999</v>
      </c>
      <c r="C453">
        <f t="shared" si="7"/>
        <v>2.902140654528805E-3</v>
      </c>
    </row>
    <row r="454" spans="1:3" x14ac:dyDescent="0.35">
      <c r="A454" s="1">
        <v>42081</v>
      </c>
      <c r="B454">
        <v>140.30972399999999</v>
      </c>
      <c r="C454">
        <f t="shared" si="7"/>
        <v>2.0695641739599323E-2</v>
      </c>
    </row>
    <row r="455" spans="1:3" x14ac:dyDescent="0.35">
      <c r="A455" s="1">
        <v>42080</v>
      </c>
      <c r="B455">
        <v>137.435766</v>
      </c>
      <c r="C455">
        <f t="shared" si="7"/>
        <v>-5.2141484908863759E-3</v>
      </c>
    </row>
    <row r="456" spans="1:3" x14ac:dyDescent="0.35">
      <c r="A456" s="1">
        <v>42079</v>
      </c>
      <c r="B456">
        <v>138.154248</v>
      </c>
      <c r="C456">
        <f t="shared" si="7"/>
        <v>3.0969793610095453E-3</v>
      </c>
    </row>
    <row r="457" spans="1:3" x14ac:dyDescent="0.35">
      <c r="A457" s="1">
        <v>42076</v>
      </c>
      <c r="B457">
        <v>137.72704899999999</v>
      </c>
      <c r="C457">
        <f t="shared" si="7"/>
        <v>-8.3540639637983242E-3</v>
      </c>
    </row>
    <row r="458" spans="1:3" x14ac:dyDescent="0.35">
      <c r="A458" s="1">
        <v>42075</v>
      </c>
      <c r="B458">
        <v>138.88244900000001</v>
      </c>
      <c r="C458">
        <f t="shared" si="7"/>
        <v>1.4435262187182104E-2</v>
      </c>
    </row>
    <row r="459" spans="1:3" x14ac:dyDescent="0.35">
      <c r="A459" s="1">
        <v>42074</v>
      </c>
      <c r="B459">
        <v>136.892045</v>
      </c>
      <c r="C459">
        <f t="shared" si="7"/>
        <v>-9.8807610758324029E-3</v>
      </c>
    </row>
    <row r="460" spans="1:3" x14ac:dyDescent="0.35">
      <c r="A460" s="1">
        <v>42073</v>
      </c>
      <c r="B460">
        <v>138.25134700000001</v>
      </c>
      <c r="C460">
        <f t="shared" si="7"/>
        <v>-1.9611248653409779E-2</v>
      </c>
    </row>
    <row r="461" spans="1:3" x14ac:dyDescent="0.35">
      <c r="A461" s="1">
        <v>42072</v>
      </c>
      <c r="B461">
        <v>140.98938899999999</v>
      </c>
      <c r="C461">
        <f t="shared" si="7"/>
        <v>2.2751686057767488E-3</v>
      </c>
    </row>
    <row r="462" spans="1:3" x14ac:dyDescent="0.35">
      <c r="A462" s="1">
        <v>42069</v>
      </c>
      <c r="B462">
        <v>140.66897900000001</v>
      </c>
      <c r="C462">
        <f t="shared" si="7"/>
        <v>-2.7369109688452239E-2</v>
      </c>
    </row>
    <row r="463" spans="1:3" x14ac:dyDescent="0.35">
      <c r="A463" s="1">
        <v>42068</v>
      </c>
      <c r="B463">
        <v>144.57213300000001</v>
      </c>
      <c r="C463">
        <f t="shared" si="7"/>
        <v>7.6546405301162398E-3</v>
      </c>
    </row>
    <row r="464" spans="1:3" x14ac:dyDescent="0.35">
      <c r="A464" s="1">
        <v>42067</v>
      </c>
      <c r="B464">
        <v>143.46970999999999</v>
      </c>
      <c r="C464">
        <f t="shared" si="7"/>
        <v>1.4255934315232378E-2</v>
      </c>
    </row>
    <row r="465" spans="1:3" x14ac:dyDescent="0.35">
      <c r="A465" s="1">
        <v>42066</v>
      </c>
      <c r="B465">
        <v>141.43892500000001</v>
      </c>
      <c r="C465">
        <f t="shared" si="7"/>
        <v>-1.2096640714805347E-2</v>
      </c>
    </row>
    <row r="466" spans="1:3" x14ac:dyDescent="0.35">
      <c r="A466" s="1">
        <v>42065</v>
      </c>
      <c r="B466">
        <v>143.16025099999999</v>
      </c>
      <c r="C466">
        <f t="shared" si="7"/>
        <v>8.9564449241768401E-3</v>
      </c>
    </row>
    <row r="467" spans="1:3" x14ac:dyDescent="0.35">
      <c r="A467" s="1">
        <v>42062</v>
      </c>
      <c r="B467">
        <v>141.883769</v>
      </c>
      <c r="C467">
        <f t="shared" si="7"/>
        <v>-1.2328220929289129E-2</v>
      </c>
    </row>
    <row r="468" spans="1:3" x14ac:dyDescent="0.35">
      <c r="A468" s="1">
        <v>42061</v>
      </c>
      <c r="B468">
        <v>143.64376999999999</v>
      </c>
      <c r="C468">
        <f t="shared" si="7"/>
        <v>2.8989911572152331E-3</v>
      </c>
    </row>
    <row r="469" spans="1:3" x14ac:dyDescent="0.35">
      <c r="A469" s="1">
        <v>42060</v>
      </c>
      <c r="B469">
        <v>143.22795099999999</v>
      </c>
      <c r="C469">
        <f t="shared" si="7"/>
        <v>-3.9755900509352345E-3</v>
      </c>
    </row>
    <row r="470" spans="1:3" x14ac:dyDescent="0.35">
      <c r="A470" s="1">
        <v>42059</v>
      </c>
      <c r="B470">
        <v>143.79849999999999</v>
      </c>
      <c r="C470">
        <f t="shared" si="7"/>
        <v>1.231487350489897E-2</v>
      </c>
    </row>
    <row r="471" spans="1:3" x14ac:dyDescent="0.35">
      <c r="A471" s="1">
        <v>42058</v>
      </c>
      <c r="B471">
        <v>142.038499</v>
      </c>
      <c r="C471">
        <f t="shared" si="7"/>
        <v>9.3711875530818386E-3</v>
      </c>
    </row>
    <row r="472" spans="1:3" x14ac:dyDescent="0.35">
      <c r="A472" s="1">
        <v>42055</v>
      </c>
      <c r="B472">
        <v>140.71364700000001</v>
      </c>
      <c r="C472">
        <f t="shared" si="7"/>
        <v>1.4676587451771E-2</v>
      </c>
    </row>
    <row r="473" spans="1:3" x14ac:dyDescent="0.35">
      <c r="A473" s="1">
        <v>42054</v>
      </c>
      <c r="B473">
        <v>138.663532</v>
      </c>
      <c r="C473">
        <f t="shared" si="7"/>
        <v>-3.4809292216768915E-3</v>
      </c>
    </row>
    <row r="474" spans="1:3" x14ac:dyDescent="0.35">
      <c r="A474" s="1">
        <v>42053</v>
      </c>
      <c r="B474">
        <v>139.147051</v>
      </c>
      <c r="C474">
        <f t="shared" si="7"/>
        <v>4.8654618828136942E-4</v>
      </c>
    </row>
    <row r="475" spans="1:3" x14ac:dyDescent="0.35">
      <c r="A475" s="1">
        <v>42052</v>
      </c>
      <c r="B475">
        <v>139.07936599999999</v>
      </c>
      <c r="C475">
        <f t="shared" si="7"/>
        <v>7.6514370413852605E-4</v>
      </c>
    </row>
    <row r="476" spans="1:3" x14ac:dyDescent="0.35">
      <c r="A476" s="1">
        <v>42048</v>
      </c>
      <c r="B476">
        <v>138.97299100000001</v>
      </c>
      <c r="C476">
        <f t="shared" si="7"/>
        <v>5.0226884183689193E-3</v>
      </c>
    </row>
    <row r="477" spans="1:3" x14ac:dyDescent="0.35">
      <c r="A477" s="1">
        <v>42047</v>
      </c>
      <c r="B477">
        <v>138.276723</v>
      </c>
      <c r="C477">
        <f t="shared" si="7"/>
        <v>8.1455641306237454E-3</v>
      </c>
    </row>
    <row r="478" spans="1:3" x14ac:dyDescent="0.35">
      <c r="A478" s="1">
        <v>42046</v>
      </c>
      <c r="B478">
        <v>137.154956</v>
      </c>
      <c r="C478">
        <f t="shared" si="7"/>
        <v>1.4105479633262522E-4</v>
      </c>
    </row>
    <row r="479" spans="1:3" x14ac:dyDescent="0.35">
      <c r="A479" s="1">
        <v>42045</v>
      </c>
      <c r="B479">
        <v>137.13561100000001</v>
      </c>
      <c r="C479">
        <f t="shared" si="7"/>
        <v>6.0829203866608877E-3</v>
      </c>
    </row>
    <row r="480" spans="1:3" x14ac:dyDescent="0.35">
      <c r="A480" s="1">
        <v>42044</v>
      </c>
      <c r="B480">
        <v>136.30395799999999</v>
      </c>
      <c r="C480">
        <f t="shared" si="7"/>
        <v>-1.6674745216231961E-2</v>
      </c>
    </row>
    <row r="481" spans="1:3" x14ac:dyDescent="0.35">
      <c r="A481" s="1">
        <v>42041</v>
      </c>
      <c r="B481">
        <v>138.59584699999999</v>
      </c>
      <c r="C481">
        <f t="shared" si="7"/>
        <v>-1.365175783053839E-2</v>
      </c>
    </row>
    <row r="482" spans="1:3" x14ac:dyDescent="0.35">
      <c r="A482" s="1">
        <v>42040</v>
      </c>
      <c r="B482">
        <v>140.50089800000001</v>
      </c>
      <c r="C482">
        <f t="shared" si="7"/>
        <v>3.7660884069047509E-2</v>
      </c>
    </row>
    <row r="483" spans="1:3" x14ac:dyDescent="0.35">
      <c r="A483" s="1">
        <v>42039</v>
      </c>
      <c r="B483">
        <v>135.30790999999999</v>
      </c>
      <c r="C483">
        <f t="shared" si="7"/>
        <v>-9.3189192346785545E-3</v>
      </c>
    </row>
    <row r="484" spans="1:3" x14ac:dyDescent="0.35">
      <c r="A484" s="1">
        <v>42038</v>
      </c>
      <c r="B484">
        <v>136.574727</v>
      </c>
      <c r="C484">
        <f t="shared" si="7"/>
        <v>1.2181744826584578E-2</v>
      </c>
    </row>
    <row r="485" spans="1:3" x14ac:dyDescent="0.35">
      <c r="A485" s="1">
        <v>42037</v>
      </c>
      <c r="B485">
        <v>134.92110099999999</v>
      </c>
      <c r="C485">
        <f t="shared" si="7"/>
        <v>1.0374753051097278E-2</v>
      </c>
    </row>
    <row r="486" spans="1:3" x14ac:dyDescent="0.35">
      <c r="A486" s="1">
        <v>42034</v>
      </c>
      <c r="B486">
        <v>133.52856399999999</v>
      </c>
      <c r="C486">
        <f t="shared" si="7"/>
        <v>-1.6021003259828869E-2</v>
      </c>
    </row>
    <row r="487" spans="1:3" x14ac:dyDescent="0.35">
      <c r="A487" s="1">
        <v>42033</v>
      </c>
      <c r="B487">
        <v>135.68505400000001</v>
      </c>
      <c r="C487">
        <f t="shared" si="7"/>
        <v>-3.6282906031113722E-3</v>
      </c>
    </row>
    <row r="488" spans="1:3" x14ac:dyDescent="0.35">
      <c r="A488" s="1">
        <v>42032</v>
      </c>
      <c r="B488">
        <v>136.17825300000001</v>
      </c>
      <c r="C488">
        <f t="shared" si="7"/>
        <v>-9.8926330424690158E-3</v>
      </c>
    </row>
    <row r="489" spans="1:3" x14ac:dyDescent="0.35">
      <c r="A489" s="1">
        <v>42031</v>
      </c>
      <c r="B489">
        <v>137.53210000000001</v>
      </c>
      <c r="C489">
        <f t="shared" si="7"/>
        <v>-8.8902217126686413E-3</v>
      </c>
    </row>
    <row r="490" spans="1:3" x14ac:dyDescent="0.35">
      <c r="A490" s="1">
        <v>42030</v>
      </c>
      <c r="B490">
        <v>138.76024200000001</v>
      </c>
      <c r="C490">
        <f t="shared" si="7"/>
        <v>6.2750188419975522E-4</v>
      </c>
    </row>
    <row r="491" spans="1:3" x14ac:dyDescent="0.35">
      <c r="A491" s="1">
        <v>42027</v>
      </c>
      <c r="B491">
        <v>138.67319699999999</v>
      </c>
      <c r="C491">
        <f t="shared" si="7"/>
        <v>-1.2267572538462191E-2</v>
      </c>
    </row>
    <row r="492" spans="1:3" x14ac:dyDescent="0.35">
      <c r="A492" s="1">
        <v>42026</v>
      </c>
      <c r="B492">
        <v>140.38485800000001</v>
      </c>
      <c r="C492">
        <f t="shared" si="7"/>
        <v>1.6110287332846796E-2</v>
      </c>
    </row>
    <row r="493" spans="1:3" x14ac:dyDescent="0.35">
      <c r="A493" s="1">
        <v>42025</v>
      </c>
      <c r="B493">
        <v>138.14133799999999</v>
      </c>
      <c r="C493">
        <f t="shared" si="7"/>
        <v>1.815475548529339E-2</v>
      </c>
    </row>
    <row r="494" spans="1:3" x14ac:dyDescent="0.35">
      <c r="A494" s="1">
        <v>42024</v>
      </c>
      <c r="B494">
        <v>135.65604400000001</v>
      </c>
      <c r="C494">
        <f t="shared" si="7"/>
        <v>-7.1265194647842777E-4</v>
      </c>
    </row>
    <row r="495" spans="1:3" x14ac:dyDescent="0.35">
      <c r="A495" s="1">
        <v>42020</v>
      </c>
      <c r="B495">
        <v>135.75275400000001</v>
      </c>
      <c r="C495">
        <f t="shared" si="7"/>
        <v>-2.0636394764046244E-3</v>
      </c>
    </row>
    <row r="496" spans="1:3" x14ac:dyDescent="0.35">
      <c r="A496" s="1">
        <v>42019</v>
      </c>
      <c r="B496">
        <v>136.033188</v>
      </c>
      <c r="C496">
        <f t="shared" si="7"/>
        <v>-9.9474015646598517E-4</v>
      </c>
    </row>
    <row r="497" spans="1:3" x14ac:dyDescent="0.35">
      <c r="A497" s="1">
        <v>42018</v>
      </c>
      <c r="B497">
        <v>136.16857300000001</v>
      </c>
      <c r="C497">
        <f t="shared" si="7"/>
        <v>-6.4418432758009542E-3</v>
      </c>
    </row>
    <row r="498" spans="1:3" x14ac:dyDescent="0.35">
      <c r="A498" s="1">
        <v>42017</v>
      </c>
      <c r="B498">
        <v>137.04858100000001</v>
      </c>
      <c r="C498">
        <f t="shared" si="7"/>
        <v>-1.2899762194339923E-2</v>
      </c>
    </row>
    <row r="499" spans="1:3" x14ac:dyDescent="0.35">
      <c r="A499" s="1">
        <v>42016</v>
      </c>
      <c r="B499">
        <v>138.82792699999999</v>
      </c>
      <c r="C499">
        <f t="shared" si="7"/>
        <v>-7.4257387092749949E-3</v>
      </c>
    </row>
    <row r="500" spans="1:3" x14ac:dyDescent="0.35">
      <c r="A500" s="1">
        <v>42013</v>
      </c>
      <c r="B500">
        <v>139.862664</v>
      </c>
      <c r="C500">
        <f t="shared" si="7"/>
        <v>-1.1890553120029028E-2</v>
      </c>
    </row>
    <row r="501" spans="1:3" x14ac:dyDescent="0.35">
      <c r="A501" s="1">
        <v>42012</v>
      </c>
      <c r="B501">
        <v>141.53563500000001</v>
      </c>
      <c r="C501">
        <f t="shared" si="7"/>
        <v>1.8063194122865608E-2</v>
      </c>
    </row>
    <row r="502" spans="1:3" x14ac:dyDescent="0.35">
      <c r="A502" s="1">
        <v>42011</v>
      </c>
      <c r="B502">
        <v>139.00200100000001</v>
      </c>
      <c r="C502">
        <f t="shared" si="7"/>
        <v>2.3154616810992942E-2</v>
      </c>
    </row>
    <row r="503" spans="1:3" x14ac:dyDescent="0.35">
      <c r="A503" s="1">
        <v>42010</v>
      </c>
      <c r="B503">
        <v>135.82043899999999</v>
      </c>
      <c r="C503">
        <f t="shared" si="7"/>
        <v>-1.9205750420694446E-3</v>
      </c>
    </row>
    <row r="504" spans="1:3" x14ac:dyDescent="0.35">
      <c r="A504" s="1">
        <v>42009</v>
      </c>
      <c r="B504">
        <v>136.08154300000001</v>
      </c>
      <c r="C504">
        <f t="shared" si="7"/>
        <v>6.1301825240323154E-3</v>
      </c>
    </row>
    <row r="505" spans="1:3" x14ac:dyDescent="0.35">
      <c r="A505" s="1">
        <v>42006</v>
      </c>
      <c r="B505">
        <v>135.24988999999999</v>
      </c>
      <c r="C505">
        <f t="shared" si="7"/>
        <v>5.0175469024201381E-3</v>
      </c>
    </row>
    <row r="506" spans="1:3" x14ac:dyDescent="0.35">
      <c r="A506" s="1">
        <v>42004</v>
      </c>
      <c r="B506">
        <v>134.57296700000001</v>
      </c>
      <c r="C506">
        <f t="shared" si="7"/>
        <v>-5.5178657520048606E-3</v>
      </c>
    </row>
    <row r="507" spans="1:3" x14ac:dyDescent="0.35">
      <c r="A507" s="1">
        <v>42003</v>
      </c>
      <c r="B507">
        <v>135.31757500000001</v>
      </c>
      <c r="C507">
        <f t="shared" si="7"/>
        <v>2.289417012829525E-3</v>
      </c>
    </row>
    <row r="508" spans="1:3" x14ac:dyDescent="0.35">
      <c r="A508" s="1">
        <v>42002</v>
      </c>
      <c r="B508">
        <v>135.00813099999999</v>
      </c>
      <c r="C508">
        <f t="shared" si="7"/>
        <v>1.9358672097057892E-3</v>
      </c>
    </row>
    <row r="509" spans="1:3" x14ac:dyDescent="0.35">
      <c r="A509" s="1">
        <v>41999</v>
      </c>
      <c r="B509">
        <v>134.74702600000001</v>
      </c>
      <c r="C509">
        <f t="shared" si="7"/>
        <v>-4.0108766698379907E-3</v>
      </c>
    </row>
    <row r="510" spans="1:3" x14ac:dyDescent="0.35">
      <c r="A510" s="1">
        <v>41997</v>
      </c>
      <c r="B510">
        <v>135.28856500000001</v>
      </c>
      <c r="C510">
        <f t="shared" si="7"/>
        <v>1.0346315358405436E-2</v>
      </c>
    </row>
    <row r="511" spans="1:3" x14ac:dyDescent="0.35">
      <c r="A511" s="1">
        <v>41996</v>
      </c>
      <c r="B511">
        <v>133.89604299999999</v>
      </c>
      <c r="C511">
        <f t="shared" si="7"/>
        <v>-1.1060902361828356E-2</v>
      </c>
    </row>
    <row r="512" spans="1:3" x14ac:dyDescent="0.35">
      <c r="A512" s="1">
        <v>41995</v>
      </c>
      <c r="B512">
        <v>135.38527500000001</v>
      </c>
      <c r="C512">
        <f t="shared" si="7"/>
        <v>1.3580856231741889E-3</v>
      </c>
    </row>
    <row r="513" spans="1:3" x14ac:dyDescent="0.35">
      <c r="A513" s="1">
        <v>41992</v>
      </c>
      <c r="B513">
        <v>135.20153500000001</v>
      </c>
      <c r="C513">
        <f t="shared" si="7"/>
        <v>-4.4247539620919894E-3</v>
      </c>
    </row>
    <row r="514" spans="1:3" x14ac:dyDescent="0.35">
      <c r="A514" s="1">
        <v>41991</v>
      </c>
      <c r="B514">
        <v>135.80109400000001</v>
      </c>
      <c r="C514">
        <f t="shared" si="7"/>
        <v>2.6189066322067755E-2</v>
      </c>
    </row>
    <row r="515" spans="1:3" x14ac:dyDescent="0.35">
      <c r="A515" s="1">
        <v>41990</v>
      </c>
      <c r="B515">
        <v>132.29075700000001</v>
      </c>
      <c r="C515">
        <f t="shared" ref="C515:C578" si="8">LN(B515/B516)</f>
        <v>2.0381811407010151E-2</v>
      </c>
    </row>
    <row r="516" spans="1:3" x14ac:dyDescent="0.35">
      <c r="A516" s="1">
        <v>41989</v>
      </c>
      <c r="B516">
        <v>129.621724</v>
      </c>
      <c r="C516">
        <f t="shared" si="8"/>
        <v>-1.2676746615111648E-2</v>
      </c>
    </row>
    <row r="517" spans="1:3" x14ac:dyDescent="0.35">
      <c r="A517" s="1">
        <v>41988</v>
      </c>
      <c r="B517">
        <v>131.27536499999999</v>
      </c>
      <c r="C517">
        <f t="shared" si="8"/>
        <v>-9.093011485963913E-3</v>
      </c>
    </row>
    <row r="518" spans="1:3" x14ac:dyDescent="0.35">
      <c r="A518" s="1">
        <v>41985</v>
      </c>
      <c r="B518">
        <v>132.47449700000001</v>
      </c>
      <c r="C518">
        <f t="shared" si="8"/>
        <v>-7.4906578712379841E-3</v>
      </c>
    </row>
    <row r="519" spans="1:3" x14ac:dyDescent="0.35">
      <c r="A519" s="1">
        <v>41984</v>
      </c>
      <c r="B519">
        <v>133.47054399999999</v>
      </c>
      <c r="C519">
        <f t="shared" si="8"/>
        <v>9.975760532657774E-3</v>
      </c>
    </row>
    <row r="520" spans="1:3" x14ac:dyDescent="0.35">
      <c r="A520" s="1">
        <v>41983</v>
      </c>
      <c r="B520">
        <v>132.14569299999999</v>
      </c>
      <c r="C520">
        <f t="shared" si="8"/>
        <v>-2.0283221115824902E-2</v>
      </c>
    </row>
    <row r="521" spans="1:3" x14ac:dyDescent="0.35">
      <c r="A521" s="1">
        <v>41982</v>
      </c>
      <c r="B521">
        <v>134.85340099999999</v>
      </c>
      <c r="C521">
        <f t="shared" si="8"/>
        <v>-2.3636556185742557E-3</v>
      </c>
    </row>
    <row r="522" spans="1:3" x14ac:dyDescent="0.35">
      <c r="A522" s="1">
        <v>41981</v>
      </c>
      <c r="B522">
        <v>135.17252500000001</v>
      </c>
      <c r="C522">
        <f t="shared" si="8"/>
        <v>8.8385141345814558E-3</v>
      </c>
    </row>
    <row r="523" spans="1:3" x14ac:dyDescent="0.35">
      <c r="A523" s="1">
        <v>41978</v>
      </c>
      <c r="B523">
        <v>133.98306500000001</v>
      </c>
      <c r="C523">
        <f t="shared" si="8"/>
        <v>-1.0935305969836762E-2</v>
      </c>
    </row>
    <row r="524" spans="1:3" x14ac:dyDescent="0.35">
      <c r="A524" s="1">
        <v>41977</v>
      </c>
      <c r="B524">
        <v>135.45625100000001</v>
      </c>
      <c r="C524">
        <f t="shared" si="8"/>
        <v>2.20599158504769E-3</v>
      </c>
    </row>
    <row r="525" spans="1:3" x14ac:dyDescent="0.35">
      <c r="A525" s="1">
        <v>41976</v>
      </c>
      <c r="B525">
        <v>135.15776500000001</v>
      </c>
      <c r="C525">
        <f t="shared" si="8"/>
        <v>-4.6199961047519306E-3</v>
      </c>
    </row>
    <row r="526" spans="1:3" x14ac:dyDescent="0.35">
      <c r="A526" s="1">
        <v>41975</v>
      </c>
      <c r="B526">
        <v>135.783638</v>
      </c>
      <c r="C526">
        <f t="shared" si="8"/>
        <v>-9.2135069916120813E-4</v>
      </c>
    </row>
    <row r="527" spans="1:3" x14ac:dyDescent="0.35">
      <c r="A527" s="1">
        <v>41974</v>
      </c>
      <c r="B527">
        <v>135.90880000000001</v>
      </c>
      <c r="C527">
        <f t="shared" si="8"/>
        <v>5.8263062882089002E-3</v>
      </c>
    </row>
    <row r="528" spans="1:3" x14ac:dyDescent="0.35">
      <c r="A528" s="1">
        <v>41971</v>
      </c>
      <c r="B528">
        <v>135.11925600000001</v>
      </c>
      <c r="C528">
        <f t="shared" si="8"/>
        <v>-6.6053194968815759E-3</v>
      </c>
    </row>
    <row r="529" spans="1:3" x14ac:dyDescent="0.35">
      <c r="A529" s="1">
        <v>41969</v>
      </c>
      <c r="B529">
        <v>136.01471599999999</v>
      </c>
      <c r="C529">
        <f t="shared" si="8"/>
        <v>4.7329378787779708E-2</v>
      </c>
    </row>
    <row r="530" spans="1:3" x14ac:dyDescent="0.35">
      <c r="A530" s="1">
        <v>41968</v>
      </c>
      <c r="B530">
        <v>129.72719000000001</v>
      </c>
      <c r="C530">
        <f t="shared" si="8"/>
        <v>2.7236072711172152E-2</v>
      </c>
    </row>
    <row r="531" spans="1:3" x14ac:dyDescent="0.35">
      <c r="A531" s="1">
        <v>41967</v>
      </c>
      <c r="B531">
        <v>126.241613</v>
      </c>
      <c r="C531">
        <f t="shared" si="8"/>
        <v>5.583365519014249E-3</v>
      </c>
    </row>
    <row r="532" spans="1:3" x14ac:dyDescent="0.35">
      <c r="A532" s="1">
        <v>41964</v>
      </c>
      <c r="B532">
        <v>125.538724</v>
      </c>
      <c r="C532">
        <f t="shared" si="8"/>
        <v>-1.5329552716200669E-4</v>
      </c>
    </row>
    <row r="533" spans="1:3" x14ac:dyDescent="0.35">
      <c r="A533" s="1">
        <v>41963</v>
      </c>
      <c r="B533">
        <v>125.55797</v>
      </c>
      <c r="C533">
        <f t="shared" si="8"/>
        <v>2.2263496421139066E-3</v>
      </c>
    </row>
    <row r="534" spans="1:3" x14ac:dyDescent="0.35">
      <c r="A534" s="1">
        <v>41962</v>
      </c>
      <c r="B534">
        <v>125.278745</v>
      </c>
      <c r="C534">
        <f t="shared" si="8"/>
        <v>-6.3589694011216653E-3</v>
      </c>
    </row>
    <row r="535" spans="1:3" x14ac:dyDescent="0.35">
      <c r="A535" s="1">
        <v>41961</v>
      </c>
      <c r="B535">
        <v>126.077927</v>
      </c>
      <c r="C535">
        <f t="shared" si="8"/>
        <v>1.0749560575247449E-2</v>
      </c>
    </row>
    <row r="536" spans="1:3" x14ac:dyDescent="0.35">
      <c r="A536" s="1">
        <v>41960</v>
      </c>
      <c r="B536">
        <v>124.72990299999999</v>
      </c>
      <c r="C536">
        <f t="shared" si="8"/>
        <v>2.6280896618324306E-3</v>
      </c>
    </row>
    <row r="537" spans="1:3" x14ac:dyDescent="0.35">
      <c r="A537" s="1">
        <v>41957</v>
      </c>
      <c r="B537">
        <v>124.40253199999999</v>
      </c>
      <c r="C537">
        <f t="shared" si="8"/>
        <v>-8.5103522867951888E-4</v>
      </c>
    </row>
    <row r="538" spans="1:3" x14ac:dyDescent="0.35">
      <c r="A538" s="1">
        <v>41956</v>
      </c>
      <c r="B538">
        <v>124.508448</v>
      </c>
      <c r="C538">
        <f t="shared" si="8"/>
        <v>-3.0935283770893953E-4</v>
      </c>
    </row>
    <row r="539" spans="1:3" x14ac:dyDescent="0.35">
      <c r="A539" s="1">
        <v>41955</v>
      </c>
      <c r="B539">
        <v>124.546971</v>
      </c>
      <c r="C539">
        <f t="shared" si="8"/>
        <v>4.5717901349129914E-3</v>
      </c>
    </row>
    <row r="540" spans="1:3" x14ac:dyDescent="0.35">
      <c r="A540" s="1">
        <v>41954</v>
      </c>
      <c r="B540">
        <v>123.97886800000001</v>
      </c>
      <c r="C540">
        <f t="shared" si="8"/>
        <v>3.5788682374444727E-3</v>
      </c>
    </row>
    <row r="541" spans="1:3" x14ac:dyDescent="0.35">
      <c r="A541" s="1">
        <v>41953</v>
      </c>
      <c r="B541">
        <v>123.535957</v>
      </c>
      <c r="C541">
        <f t="shared" si="8"/>
        <v>2.1746859241978205E-2</v>
      </c>
    </row>
    <row r="542" spans="1:3" x14ac:dyDescent="0.35">
      <c r="A542" s="1">
        <v>41950</v>
      </c>
      <c r="B542">
        <v>120.878439</v>
      </c>
      <c r="C542">
        <f t="shared" si="8"/>
        <v>-1.8858803720335309E-2</v>
      </c>
    </row>
    <row r="543" spans="1:3" x14ac:dyDescent="0.35">
      <c r="A543" s="1">
        <v>41949</v>
      </c>
      <c r="B543">
        <v>123.179693</v>
      </c>
      <c r="C543">
        <f t="shared" si="8"/>
        <v>5.5653662564396694E-3</v>
      </c>
    </row>
    <row r="544" spans="1:3" x14ac:dyDescent="0.35">
      <c r="A544" s="1">
        <v>41948</v>
      </c>
      <c r="B544">
        <v>122.49605699999999</v>
      </c>
      <c r="C544">
        <f t="shared" si="8"/>
        <v>6.9412205432681515E-3</v>
      </c>
    </row>
    <row r="545" spans="1:3" x14ac:dyDescent="0.35">
      <c r="A545" s="1">
        <v>41947</v>
      </c>
      <c r="B545">
        <v>121.648729</v>
      </c>
      <c r="C545">
        <f t="shared" si="8"/>
        <v>-8.5120449167173286E-3</v>
      </c>
    </row>
    <row r="546" spans="1:3" x14ac:dyDescent="0.35">
      <c r="A546" s="1">
        <v>41946</v>
      </c>
      <c r="B546">
        <v>122.68862799999999</v>
      </c>
      <c r="C546">
        <f t="shared" si="8"/>
        <v>-9.9953905394637409E-3</v>
      </c>
    </row>
    <row r="547" spans="1:3" x14ac:dyDescent="0.35">
      <c r="A547" s="1">
        <v>41943</v>
      </c>
      <c r="B547">
        <v>123.921098</v>
      </c>
      <c r="C547">
        <f t="shared" si="8"/>
        <v>9.2109067654023921E-3</v>
      </c>
    </row>
    <row r="548" spans="1:3" x14ac:dyDescent="0.35">
      <c r="A548" s="1">
        <v>41942</v>
      </c>
      <c r="B548">
        <v>122.784913</v>
      </c>
      <c r="C548">
        <f t="shared" si="8"/>
        <v>5.8987947831869222E-3</v>
      </c>
    </row>
    <row r="549" spans="1:3" x14ac:dyDescent="0.35">
      <c r="A549" s="1">
        <v>41941</v>
      </c>
      <c r="B549">
        <v>122.06276200000001</v>
      </c>
      <c r="C549">
        <f t="shared" si="8"/>
        <v>1.9740227456493107E-3</v>
      </c>
    </row>
    <row r="550" spans="1:3" x14ac:dyDescent="0.35">
      <c r="A550" s="1">
        <v>41940</v>
      </c>
      <c r="B550">
        <v>121.822045</v>
      </c>
      <c r="C550">
        <f t="shared" si="8"/>
        <v>5.7069973862552978E-3</v>
      </c>
    </row>
    <row r="551" spans="1:3" x14ac:dyDescent="0.35">
      <c r="A551" s="1">
        <v>41939</v>
      </c>
      <c r="B551">
        <v>121.128787</v>
      </c>
      <c r="C551">
        <f t="shared" si="8"/>
        <v>5.5659567772847317E-4</v>
      </c>
    </row>
    <row r="552" spans="1:3" x14ac:dyDescent="0.35">
      <c r="A552" s="1">
        <v>41936</v>
      </c>
      <c r="B552">
        <v>121.061386</v>
      </c>
      <c r="C552">
        <f t="shared" si="8"/>
        <v>5.8230415879435967E-3</v>
      </c>
    </row>
    <row r="553" spans="1:3" x14ac:dyDescent="0.35">
      <c r="A553" s="1">
        <v>41935</v>
      </c>
      <c r="B553">
        <v>120.35848900000001</v>
      </c>
      <c r="C553">
        <f t="shared" si="8"/>
        <v>1.0292773306263185E-2</v>
      </c>
    </row>
    <row r="554" spans="1:3" x14ac:dyDescent="0.35">
      <c r="A554" s="1">
        <v>41934</v>
      </c>
      <c r="B554">
        <v>119.12602</v>
      </c>
      <c r="C554">
        <f t="shared" si="8"/>
        <v>3.3194728847324054E-3</v>
      </c>
    </row>
    <row r="555" spans="1:3" x14ac:dyDescent="0.35">
      <c r="A555" s="1">
        <v>41933</v>
      </c>
      <c r="B555">
        <v>118.73124</v>
      </c>
      <c r="C555">
        <f t="shared" si="8"/>
        <v>5.2851577728943158E-3</v>
      </c>
    </row>
    <row r="556" spans="1:3" x14ac:dyDescent="0.35">
      <c r="A556" s="1">
        <v>41932</v>
      </c>
      <c r="B556">
        <v>118.10538200000001</v>
      </c>
      <c r="C556">
        <f t="shared" si="8"/>
        <v>7.6108211737696049E-3</v>
      </c>
    </row>
    <row r="557" spans="1:3" x14ac:dyDescent="0.35">
      <c r="A557" s="1">
        <v>41929</v>
      </c>
      <c r="B557">
        <v>117.209915</v>
      </c>
      <c r="C557">
        <f t="shared" si="8"/>
        <v>7.834806822092066E-3</v>
      </c>
    </row>
    <row r="558" spans="1:3" x14ac:dyDescent="0.35">
      <c r="A558" s="1">
        <v>41928</v>
      </c>
      <c r="B558">
        <v>116.295186</v>
      </c>
      <c r="C558">
        <f t="shared" si="8"/>
        <v>-3.0575936372105528E-2</v>
      </c>
    </row>
    <row r="559" spans="1:3" x14ac:dyDescent="0.35">
      <c r="A559" s="1">
        <v>41927</v>
      </c>
      <c r="B559">
        <v>119.90594</v>
      </c>
      <c r="C559">
        <f t="shared" si="8"/>
        <v>-4.326940890238988E-3</v>
      </c>
    </row>
    <row r="560" spans="1:3" x14ac:dyDescent="0.35">
      <c r="A560" s="1">
        <v>41926</v>
      </c>
      <c r="B560">
        <v>120.42589</v>
      </c>
      <c r="C560">
        <f t="shared" si="8"/>
        <v>-6.0582287313251885E-3</v>
      </c>
    </row>
    <row r="561" spans="1:3" x14ac:dyDescent="0.35">
      <c r="A561" s="1">
        <v>41925</v>
      </c>
      <c r="B561">
        <v>121.15767200000001</v>
      </c>
      <c r="C561">
        <f t="shared" si="8"/>
        <v>-1.6082336604724412E-2</v>
      </c>
    </row>
    <row r="562" spans="1:3" x14ac:dyDescent="0.35">
      <c r="A562" s="1">
        <v>41922</v>
      </c>
      <c r="B562">
        <v>123.121923</v>
      </c>
      <c r="C562">
        <f t="shared" si="8"/>
        <v>-5.472750658104599E-4</v>
      </c>
    </row>
    <row r="563" spans="1:3" x14ac:dyDescent="0.35">
      <c r="A563" s="1">
        <v>41921</v>
      </c>
      <c r="B563">
        <v>123.189323</v>
      </c>
      <c r="C563">
        <f t="shared" si="8"/>
        <v>-1.5203454547641083E-2</v>
      </c>
    </row>
    <row r="564" spans="1:3" x14ac:dyDescent="0.35">
      <c r="A564" s="1">
        <v>41920</v>
      </c>
      <c r="B564">
        <v>125.076536</v>
      </c>
      <c r="C564">
        <f t="shared" si="8"/>
        <v>1.4734611492739445E-2</v>
      </c>
    </row>
    <row r="565" spans="1:3" x14ac:dyDescent="0.35">
      <c r="A565" s="1">
        <v>41919</v>
      </c>
      <c r="B565">
        <v>123.24709300000001</v>
      </c>
      <c r="C565">
        <f t="shared" si="8"/>
        <v>2.3876513654276486E-2</v>
      </c>
    </row>
    <row r="566" spans="1:3" x14ac:dyDescent="0.35">
      <c r="A566" s="1">
        <v>41918</v>
      </c>
      <c r="B566">
        <v>120.339235</v>
      </c>
      <c r="C566">
        <f t="shared" si="8"/>
        <v>7.5943850003756835E-2</v>
      </c>
    </row>
    <row r="567" spans="1:3" x14ac:dyDescent="0.35">
      <c r="A567" s="1">
        <v>41915</v>
      </c>
      <c r="B567">
        <v>111.538616</v>
      </c>
      <c r="C567">
        <f t="shared" si="8"/>
        <v>1.495934982520728E-2</v>
      </c>
    </row>
    <row r="568" spans="1:3" x14ac:dyDescent="0.35">
      <c r="A568" s="1">
        <v>41914</v>
      </c>
      <c r="B568">
        <v>109.88248900000001</v>
      </c>
      <c r="C568">
        <f t="shared" si="8"/>
        <v>4.5670536344507469E-3</v>
      </c>
    </row>
    <row r="569" spans="1:3" x14ac:dyDescent="0.35">
      <c r="A569" s="1">
        <v>41913</v>
      </c>
      <c r="B569">
        <v>109.381794</v>
      </c>
      <c r="C569">
        <f t="shared" si="8"/>
        <v>-1.8468735083968007E-3</v>
      </c>
    </row>
    <row r="570" spans="1:3" x14ac:dyDescent="0.35">
      <c r="A570" s="1">
        <v>41912</v>
      </c>
      <c r="B570">
        <v>109.583995</v>
      </c>
      <c r="C570">
        <f t="shared" si="8"/>
        <v>-4.7335413209378605E-3</v>
      </c>
    </row>
    <row r="571" spans="1:3" x14ac:dyDescent="0.35">
      <c r="A571" s="1">
        <v>41911</v>
      </c>
      <c r="B571">
        <v>110.103945</v>
      </c>
      <c r="C571">
        <f t="shared" si="8"/>
        <v>2.0133611948840455E-3</v>
      </c>
    </row>
    <row r="572" spans="1:3" x14ac:dyDescent="0.35">
      <c r="A572" s="1">
        <v>41908</v>
      </c>
      <c r="B572">
        <v>109.88248900000001</v>
      </c>
      <c r="C572">
        <f t="shared" si="8"/>
        <v>3.0717074630004317E-3</v>
      </c>
    </row>
    <row r="573" spans="1:3" x14ac:dyDescent="0.35">
      <c r="A573" s="1">
        <v>41907</v>
      </c>
      <c r="B573">
        <v>109.54548</v>
      </c>
      <c r="C573">
        <f t="shared" si="8"/>
        <v>4.3953963480967777E-4</v>
      </c>
    </row>
    <row r="574" spans="1:3" x14ac:dyDescent="0.35">
      <c r="A574" s="1">
        <v>41906</v>
      </c>
      <c r="B574">
        <v>109.49734100000001</v>
      </c>
      <c r="C574">
        <f t="shared" si="8"/>
        <v>9.6312132043000296E-3</v>
      </c>
    </row>
    <row r="575" spans="1:3" x14ac:dyDescent="0.35">
      <c r="A575" s="1">
        <v>41905</v>
      </c>
      <c r="B575">
        <v>108.447811</v>
      </c>
      <c r="C575">
        <f t="shared" si="8"/>
        <v>-1.0648853880082941E-3</v>
      </c>
    </row>
    <row r="576" spans="1:3" x14ac:dyDescent="0.35">
      <c r="A576" s="1">
        <v>41904</v>
      </c>
      <c r="B576">
        <v>108.563357</v>
      </c>
      <c r="C576">
        <f t="shared" si="8"/>
        <v>-8.3903993942825682E-3</v>
      </c>
    </row>
    <row r="577" spans="1:3" x14ac:dyDescent="0.35">
      <c r="A577" s="1">
        <v>41901</v>
      </c>
      <c r="B577">
        <v>109.47807899999999</v>
      </c>
      <c r="C577">
        <f t="shared" si="8"/>
        <v>-1.1455726087544485E-2</v>
      </c>
    </row>
    <row r="578" spans="1:3" x14ac:dyDescent="0.35">
      <c r="A578" s="1">
        <v>41900</v>
      </c>
      <c r="B578">
        <v>110.739441</v>
      </c>
      <c r="C578">
        <f t="shared" si="8"/>
        <v>4.2696526823499965E-3</v>
      </c>
    </row>
    <row r="579" spans="1:3" x14ac:dyDescent="0.35">
      <c r="A579" s="1">
        <v>41899</v>
      </c>
      <c r="B579">
        <v>110.26763</v>
      </c>
      <c r="C579">
        <f t="shared" ref="C579:C642" si="9">LN(B579/B580)</f>
        <v>2.0103604001127937E-3</v>
      </c>
    </row>
    <row r="580" spans="1:3" x14ac:dyDescent="0.35">
      <c r="A580" s="1">
        <v>41898</v>
      </c>
      <c r="B580">
        <v>110.04617500000001</v>
      </c>
      <c r="C580">
        <f t="shared" si="9"/>
        <v>2.0144829351054433E-3</v>
      </c>
    </row>
    <row r="581" spans="1:3" x14ac:dyDescent="0.35">
      <c r="A581" s="1">
        <v>41897</v>
      </c>
      <c r="B581">
        <v>109.82471200000001</v>
      </c>
      <c r="C581">
        <f t="shared" si="9"/>
        <v>3.0732619901202361E-3</v>
      </c>
    </row>
    <row r="582" spans="1:3" x14ac:dyDescent="0.35">
      <c r="A582" s="1">
        <v>41894</v>
      </c>
      <c r="B582">
        <v>109.48771000000001</v>
      </c>
      <c r="C582">
        <f t="shared" si="9"/>
        <v>-1.2931622802217997E-2</v>
      </c>
    </row>
    <row r="583" spans="1:3" x14ac:dyDescent="0.35">
      <c r="A583" s="1">
        <v>41893</v>
      </c>
      <c r="B583">
        <v>110.912758</v>
      </c>
      <c r="C583">
        <f t="shared" si="9"/>
        <v>1.39001231526066E-3</v>
      </c>
    </row>
    <row r="584" spans="1:3" x14ac:dyDescent="0.35">
      <c r="A584" s="1">
        <v>41892</v>
      </c>
      <c r="B584">
        <v>110.758695</v>
      </c>
      <c r="C584">
        <f t="shared" si="9"/>
        <v>-4.5104149653806148E-3</v>
      </c>
    </row>
    <row r="585" spans="1:3" x14ac:dyDescent="0.35">
      <c r="A585" s="1">
        <v>41891</v>
      </c>
      <c r="B585">
        <v>111.25939099999999</v>
      </c>
      <c r="C585">
        <f t="shared" si="9"/>
        <v>3.5545948400038177E-3</v>
      </c>
    </row>
    <row r="586" spans="1:3" x14ac:dyDescent="0.35">
      <c r="A586" s="1">
        <v>41890</v>
      </c>
      <c r="B586">
        <v>110.864611</v>
      </c>
      <c r="C586">
        <f t="shared" si="9"/>
        <v>-9.3361822215440836E-3</v>
      </c>
    </row>
    <row r="587" spans="1:3" x14ac:dyDescent="0.35">
      <c r="A587" s="1">
        <v>41887</v>
      </c>
      <c r="B587">
        <v>111.90451</v>
      </c>
      <c r="C587">
        <f t="shared" si="9"/>
        <v>2.9729278392414157E-3</v>
      </c>
    </row>
    <row r="588" spans="1:3" x14ac:dyDescent="0.35">
      <c r="A588" s="1">
        <v>41886</v>
      </c>
      <c r="B588">
        <v>111.57232</v>
      </c>
      <c r="C588">
        <f t="shared" si="9"/>
        <v>-5.5677200455965976E-3</v>
      </c>
    </row>
    <row r="589" spans="1:3" x14ac:dyDescent="0.35">
      <c r="A589" s="1">
        <v>41885</v>
      </c>
      <c r="B589">
        <v>112.195256</v>
      </c>
      <c r="C589">
        <f t="shared" si="9"/>
        <v>1.8810007279013111E-3</v>
      </c>
    </row>
    <row r="590" spans="1:3" x14ac:dyDescent="0.35">
      <c r="A590" s="1">
        <v>41884</v>
      </c>
      <c r="B590">
        <v>111.984415</v>
      </c>
      <c r="C590">
        <f t="shared" si="9"/>
        <v>-2.7348077191006572E-3</v>
      </c>
    </row>
    <row r="591" spans="1:3" x14ac:dyDescent="0.35">
      <c r="A591" s="1">
        <v>41880</v>
      </c>
      <c r="B591">
        <v>112.29109</v>
      </c>
      <c r="C591">
        <f t="shared" si="9"/>
        <v>5.9062362831415376E-3</v>
      </c>
    </row>
    <row r="592" spans="1:3" x14ac:dyDescent="0.35">
      <c r="A592" s="1">
        <v>41879</v>
      </c>
      <c r="B592">
        <v>111.62982700000001</v>
      </c>
      <c r="C592">
        <f t="shared" si="9"/>
        <v>-3.0858326333539758E-3</v>
      </c>
    </row>
    <row r="593" spans="1:3" x14ac:dyDescent="0.35">
      <c r="A593" s="1">
        <v>41878</v>
      </c>
      <c r="B593">
        <v>111.97483</v>
      </c>
      <c r="C593">
        <f t="shared" si="9"/>
        <v>-7.5884448532184444E-3</v>
      </c>
    </row>
    <row r="594" spans="1:3" x14ac:dyDescent="0.35">
      <c r="A594" s="1">
        <v>41877</v>
      </c>
      <c r="B594">
        <v>112.827777</v>
      </c>
      <c r="C594">
        <f t="shared" si="9"/>
        <v>2.2960496485764869E-3</v>
      </c>
    </row>
    <row r="595" spans="1:3" x14ac:dyDescent="0.35">
      <c r="A595" s="1">
        <v>41876</v>
      </c>
      <c r="B595">
        <v>112.569016</v>
      </c>
      <c r="C595">
        <f t="shared" si="9"/>
        <v>4.1803440672739519E-3</v>
      </c>
    </row>
    <row r="596" spans="1:3" x14ac:dyDescent="0.35">
      <c r="A596" s="1">
        <v>41873</v>
      </c>
      <c r="B596">
        <v>112.09942100000001</v>
      </c>
      <c r="C596">
        <f t="shared" si="9"/>
        <v>-4.7761120753717938E-3</v>
      </c>
    </row>
    <row r="597" spans="1:3" x14ac:dyDescent="0.35">
      <c r="A597" s="1">
        <v>41872</v>
      </c>
      <c r="B597">
        <v>112.636101</v>
      </c>
      <c r="C597">
        <f t="shared" si="9"/>
        <v>-9.3549667223156269E-4</v>
      </c>
    </row>
    <row r="598" spans="1:3" x14ac:dyDescent="0.35">
      <c r="A598" s="1">
        <v>41871</v>
      </c>
      <c r="B598">
        <v>112.74152100000001</v>
      </c>
      <c r="C598">
        <f t="shared" si="9"/>
        <v>-4.9181989264246292E-3</v>
      </c>
    </row>
    <row r="599" spans="1:3" x14ac:dyDescent="0.35">
      <c r="A599" s="1">
        <v>41870</v>
      </c>
      <c r="B599">
        <v>113.297372</v>
      </c>
      <c r="C599">
        <f t="shared" si="9"/>
        <v>2.7104848179582679E-3</v>
      </c>
    </row>
    <row r="600" spans="1:3" x14ac:dyDescent="0.35">
      <c r="A600" s="1">
        <v>41869</v>
      </c>
      <c r="B600">
        <v>112.990697</v>
      </c>
      <c r="C600">
        <f t="shared" si="9"/>
        <v>5.3578828191580058E-3</v>
      </c>
    </row>
    <row r="601" spans="1:3" x14ac:dyDescent="0.35">
      <c r="A601" s="1">
        <v>41866</v>
      </c>
      <c r="B601">
        <v>112.38692500000001</v>
      </c>
      <c r="C601">
        <f t="shared" si="9"/>
        <v>-6.7140037965355412E-3</v>
      </c>
    </row>
    <row r="602" spans="1:3" x14ac:dyDescent="0.35">
      <c r="A602" s="1">
        <v>41865</v>
      </c>
      <c r="B602">
        <v>113.14403</v>
      </c>
      <c r="C602">
        <f t="shared" si="9"/>
        <v>2.7141632773402024E-3</v>
      </c>
    </row>
    <row r="603" spans="1:3" x14ac:dyDescent="0.35">
      <c r="A603" s="1">
        <v>41864</v>
      </c>
      <c r="B603">
        <v>112.837355</v>
      </c>
      <c r="C603">
        <f t="shared" si="9"/>
        <v>8.2726190833733327E-3</v>
      </c>
    </row>
    <row r="604" spans="1:3" x14ac:dyDescent="0.35">
      <c r="A604" s="1">
        <v>41863</v>
      </c>
      <c r="B604">
        <v>111.90774500000001</v>
      </c>
      <c r="C604">
        <f t="shared" si="9"/>
        <v>1.2853570070897847E-3</v>
      </c>
    </row>
    <row r="605" spans="1:3" x14ac:dyDescent="0.35">
      <c r="A605" s="1">
        <v>41862</v>
      </c>
      <c r="B605">
        <v>111.76399600000001</v>
      </c>
      <c r="C605">
        <f t="shared" si="9"/>
        <v>2.317929028526281E-3</v>
      </c>
    </row>
    <row r="606" spans="1:3" x14ac:dyDescent="0.35">
      <c r="A606" s="1">
        <v>41859</v>
      </c>
      <c r="B606">
        <v>111.505235</v>
      </c>
      <c r="C606">
        <f t="shared" si="9"/>
        <v>1.3585638329943944E-2</v>
      </c>
    </row>
    <row r="607" spans="1:3" x14ac:dyDescent="0.35">
      <c r="A607" s="1">
        <v>41858</v>
      </c>
      <c r="B607">
        <v>110.000609</v>
      </c>
      <c r="C607">
        <f t="shared" si="9"/>
        <v>-9.0200195975813947E-3</v>
      </c>
    </row>
    <row r="608" spans="1:3" x14ac:dyDescent="0.35">
      <c r="A608" s="1">
        <v>41857</v>
      </c>
      <c r="B608">
        <v>110.997305</v>
      </c>
      <c r="C608">
        <f t="shared" si="9"/>
        <v>-8.6358728156239815E-5</v>
      </c>
    </row>
    <row r="609" spans="1:3" x14ac:dyDescent="0.35">
      <c r="A609" s="1">
        <v>41856</v>
      </c>
      <c r="B609">
        <v>111.006891</v>
      </c>
      <c r="C609">
        <f t="shared" si="9"/>
        <v>-9.0241285636568011E-3</v>
      </c>
    </row>
    <row r="610" spans="1:3" x14ac:dyDescent="0.35">
      <c r="A610" s="1">
        <v>41855</v>
      </c>
      <c r="B610">
        <v>112.013165</v>
      </c>
      <c r="C610">
        <f t="shared" si="9"/>
        <v>6.8681199447312626E-3</v>
      </c>
    </row>
    <row r="611" spans="1:3" x14ac:dyDescent="0.35">
      <c r="A611" s="1">
        <v>41852</v>
      </c>
      <c r="B611">
        <v>111.246481</v>
      </c>
      <c r="C611">
        <f t="shared" si="9"/>
        <v>-1.3773777241882779E-3</v>
      </c>
    </row>
    <row r="612" spans="1:3" x14ac:dyDescent="0.35">
      <c r="A612" s="1">
        <v>41851</v>
      </c>
      <c r="B612">
        <v>111.399815</v>
      </c>
      <c r="C612">
        <f t="shared" si="9"/>
        <v>-2.6654657247890429E-2</v>
      </c>
    </row>
    <row r="613" spans="1:3" x14ac:dyDescent="0.35">
      <c r="A613" s="1">
        <v>41850</v>
      </c>
      <c r="B613">
        <v>114.409066</v>
      </c>
      <c r="C613">
        <f t="shared" si="9"/>
        <v>4.3653228284515483E-3</v>
      </c>
    </row>
    <row r="614" spans="1:3" x14ac:dyDescent="0.35">
      <c r="A614" s="1">
        <v>41849</v>
      </c>
      <c r="B614">
        <v>113.91072200000001</v>
      </c>
      <c r="C614">
        <f t="shared" si="9"/>
        <v>3.3660090687640779E-4</v>
      </c>
    </row>
    <row r="615" spans="1:3" x14ac:dyDescent="0.35">
      <c r="A615" s="1">
        <v>41848</v>
      </c>
      <c r="B615">
        <v>113.87238600000001</v>
      </c>
      <c r="C615">
        <f t="shared" si="9"/>
        <v>3.7944028203952922E-3</v>
      </c>
    </row>
    <row r="616" spans="1:3" x14ac:dyDescent="0.35">
      <c r="A616" s="1">
        <v>41845</v>
      </c>
      <c r="B616">
        <v>113.44112699999999</v>
      </c>
      <c r="C616">
        <f t="shared" si="9"/>
        <v>-1.013219396432989E-3</v>
      </c>
    </row>
    <row r="617" spans="1:3" x14ac:dyDescent="0.35">
      <c r="A617" s="1">
        <v>41844</v>
      </c>
      <c r="B617">
        <v>113.55612600000001</v>
      </c>
      <c r="C617">
        <f t="shared" si="9"/>
        <v>-1.0122554030922615E-3</v>
      </c>
    </row>
    <row r="618" spans="1:3" x14ac:dyDescent="0.35">
      <c r="A618" s="1">
        <v>41843</v>
      </c>
      <c r="B618">
        <v>113.671132</v>
      </c>
      <c r="C618">
        <f t="shared" si="9"/>
        <v>3.1243661083284096E-3</v>
      </c>
    </row>
    <row r="619" spans="1:3" x14ac:dyDescent="0.35">
      <c r="A619" s="1">
        <v>41842</v>
      </c>
      <c r="B619">
        <v>113.316536</v>
      </c>
      <c r="C619">
        <f t="shared" si="9"/>
        <v>3.3887012693183389E-3</v>
      </c>
    </row>
    <row r="620" spans="1:3" x14ac:dyDescent="0.35">
      <c r="A620" s="1">
        <v>41841</v>
      </c>
      <c r="B620">
        <v>112.93319</v>
      </c>
      <c r="C620">
        <f t="shared" si="9"/>
        <v>-6.5130673776469293E-3</v>
      </c>
    </row>
    <row r="621" spans="1:3" x14ac:dyDescent="0.35">
      <c r="A621" s="1">
        <v>41838</v>
      </c>
      <c r="B621">
        <v>113.671132</v>
      </c>
      <c r="C621">
        <f t="shared" si="9"/>
        <v>8.5517819124423765E-3</v>
      </c>
    </row>
    <row r="622" spans="1:3" x14ac:dyDescent="0.35">
      <c r="A622" s="1">
        <v>41837</v>
      </c>
      <c r="B622">
        <v>112.703186</v>
      </c>
      <c r="C622">
        <f t="shared" si="9"/>
        <v>-1.2086523138684505E-2</v>
      </c>
    </row>
    <row r="623" spans="1:3" x14ac:dyDescent="0.35">
      <c r="A623" s="1">
        <v>41836</v>
      </c>
      <c r="B623">
        <v>114.07364099999999</v>
      </c>
      <c r="C623">
        <f t="shared" si="9"/>
        <v>0</v>
      </c>
    </row>
    <row r="624" spans="1:3" x14ac:dyDescent="0.35">
      <c r="A624" s="1">
        <v>41835</v>
      </c>
      <c r="B624">
        <v>114.07364099999999</v>
      </c>
      <c r="C624">
        <f t="shared" si="9"/>
        <v>-3.7734731769401612E-3</v>
      </c>
    </row>
    <row r="625" spans="1:3" x14ac:dyDescent="0.35">
      <c r="A625" s="1">
        <v>41834</v>
      </c>
      <c r="B625">
        <v>114.504908</v>
      </c>
      <c r="C625">
        <f t="shared" si="9"/>
        <v>1.0048808854827226E-3</v>
      </c>
    </row>
    <row r="626" spans="1:3" x14ac:dyDescent="0.35">
      <c r="A626" s="1">
        <v>41831</v>
      </c>
      <c r="B626">
        <v>114.38990200000001</v>
      </c>
      <c r="C626">
        <f t="shared" si="9"/>
        <v>4.1136632853405386E-3</v>
      </c>
    </row>
    <row r="627" spans="1:3" x14ac:dyDescent="0.35">
      <c r="A627" s="1">
        <v>41830</v>
      </c>
      <c r="B627">
        <v>113.92030699999999</v>
      </c>
      <c r="C627">
        <f t="shared" si="9"/>
        <v>-5.0348237308431099E-3</v>
      </c>
    </row>
    <row r="628" spans="1:3" x14ac:dyDescent="0.35">
      <c r="A628" s="1">
        <v>41829</v>
      </c>
      <c r="B628">
        <v>114.495322</v>
      </c>
      <c r="C628">
        <f t="shared" si="9"/>
        <v>-2.5914178754773681E-3</v>
      </c>
    </row>
    <row r="629" spans="1:3" x14ac:dyDescent="0.35">
      <c r="A629" s="1">
        <v>41828</v>
      </c>
      <c r="B629">
        <v>114.792412</v>
      </c>
      <c r="C629">
        <f t="shared" si="9"/>
        <v>-3.5834866204345552E-3</v>
      </c>
    </row>
    <row r="630" spans="1:3" x14ac:dyDescent="0.35">
      <c r="A630" s="1">
        <v>41827</v>
      </c>
      <c r="B630">
        <v>115.20450700000001</v>
      </c>
      <c r="C630">
        <f t="shared" si="9"/>
        <v>7.4894033189916952E-4</v>
      </c>
    </row>
    <row r="631" spans="1:3" x14ac:dyDescent="0.35">
      <c r="A631" s="1">
        <v>41823</v>
      </c>
      <c r="B631">
        <v>115.118258</v>
      </c>
      <c r="C631">
        <f t="shared" si="9"/>
        <v>2.0834199033117513E-3</v>
      </c>
    </row>
    <row r="632" spans="1:3" x14ac:dyDescent="0.35">
      <c r="A632" s="1">
        <v>41822</v>
      </c>
      <c r="B632">
        <v>114.878668</v>
      </c>
      <c r="C632">
        <f t="shared" si="9"/>
        <v>7.5112638522375162E-4</v>
      </c>
    </row>
    <row r="633" spans="1:3" x14ac:dyDescent="0.35">
      <c r="A633" s="1">
        <v>41821</v>
      </c>
      <c r="B633">
        <v>114.792412</v>
      </c>
      <c r="C633">
        <f t="shared" si="9"/>
        <v>1.2432925574969377E-2</v>
      </c>
    </row>
    <row r="634" spans="1:3" x14ac:dyDescent="0.35">
      <c r="A634" s="1">
        <v>41820</v>
      </c>
      <c r="B634">
        <v>113.374042</v>
      </c>
      <c r="C634">
        <f t="shared" si="9"/>
        <v>-1.0929030457070091E-2</v>
      </c>
    </row>
    <row r="635" spans="1:3" x14ac:dyDescent="0.35">
      <c r="A635" s="1">
        <v>41817</v>
      </c>
      <c r="B635">
        <v>114.619906</v>
      </c>
      <c r="C635">
        <f t="shared" si="9"/>
        <v>-5.8511106985078415E-4</v>
      </c>
    </row>
    <row r="636" spans="1:3" x14ac:dyDescent="0.35">
      <c r="A636" s="1">
        <v>41816</v>
      </c>
      <c r="B636">
        <v>114.68699100000001</v>
      </c>
      <c r="C636">
        <f t="shared" si="9"/>
        <v>3.5996859598284967E-3</v>
      </c>
    </row>
    <row r="637" spans="1:3" x14ac:dyDescent="0.35">
      <c r="A637" s="1">
        <v>41815</v>
      </c>
      <c r="B637">
        <v>114.274896</v>
      </c>
      <c r="C637">
        <f t="shared" si="9"/>
        <v>1.1301426242450271E-2</v>
      </c>
    </row>
    <row r="638" spans="1:3" x14ac:dyDescent="0.35">
      <c r="A638" s="1">
        <v>41814</v>
      </c>
      <c r="B638">
        <v>112.990697</v>
      </c>
      <c r="C638">
        <f t="shared" si="9"/>
        <v>-4.991729008555614E-3</v>
      </c>
    </row>
    <row r="639" spans="1:3" x14ac:dyDescent="0.35">
      <c r="A639" s="1">
        <v>41813</v>
      </c>
      <c r="B639">
        <v>113.55612600000001</v>
      </c>
      <c r="C639">
        <f t="shared" si="9"/>
        <v>2.5321082245436912E-4</v>
      </c>
    </row>
    <row r="640" spans="1:3" x14ac:dyDescent="0.35">
      <c r="A640" s="1">
        <v>41810</v>
      </c>
      <c r="B640">
        <v>113.527376</v>
      </c>
      <c r="C640">
        <f t="shared" si="9"/>
        <v>1.3515475107433621E-3</v>
      </c>
    </row>
    <row r="641" spans="1:3" x14ac:dyDescent="0.35">
      <c r="A641" s="1">
        <v>41809</v>
      </c>
      <c r="B641">
        <v>113.374042</v>
      </c>
      <c r="C641">
        <f t="shared" si="9"/>
        <v>-1.5204000129794134E-3</v>
      </c>
    </row>
    <row r="642" spans="1:3" x14ac:dyDescent="0.35">
      <c r="A642" s="1">
        <v>41808</v>
      </c>
      <c r="B642">
        <v>113.546547</v>
      </c>
      <c r="C642">
        <f t="shared" si="9"/>
        <v>6.3502998285565387E-3</v>
      </c>
    </row>
    <row r="643" spans="1:3" x14ac:dyDescent="0.35">
      <c r="A643" s="1">
        <v>41807</v>
      </c>
      <c r="B643">
        <v>112.827777</v>
      </c>
      <c r="C643">
        <f t="shared" ref="C643:C706" si="10">LN(B643/B644)</f>
        <v>-4.1534139581774765E-3</v>
      </c>
    </row>
    <row r="644" spans="1:3" x14ac:dyDescent="0.35">
      <c r="A644" s="1">
        <v>41806</v>
      </c>
      <c r="B644">
        <v>113.297372</v>
      </c>
      <c r="C644">
        <f t="shared" si="10"/>
        <v>4.9181989264246734E-3</v>
      </c>
    </row>
    <row r="645" spans="1:3" x14ac:dyDescent="0.35">
      <c r="A645" s="1">
        <v>41803</v>
      </c>
      <c r="B645">
        <v>112.74152100000001</v>
      </c>
      <c r="C645">
        <f t="shared" si="10"/>
        <v>-4.7489662074997963E-3</v>
      </c>
    </row>
    <row r="646" spans="1:3" x14ac:dyDescent="0.35">
      <c r="A646" s="1">
        <v>41802</v>
      </c>
      <c r="B646">
        <v>113.2782</v>
      </c>
      <c r="C646">
        <f t="shared" si="10"/>
        <v>-7.2494719621805101E-3</v>
      </c>
    </row>
    <row r="647" spans="1:3" x14ac:dyDescent="0.35">
      <c r="A647" s="1">
        <v>41801</v>
      </c>
      <c r="B647">
        <v>114.102391</v>
      </c>
      <c r="C647">
        <f t="shared" si="10"/>
        <v>-3.2703011388486429E-3</v>
      </c>
    </row>
    <row r="648" spans="1:3" x14ac:dyDescent="0.35">
      <c r="A648" s="1">
        <v>41800</v>
      </c>
      <c r="B648">
        <v>114.476151</v>
      </c>
      <c r="C648">
        <f t="shared" si="10"/>
        <v>-7.340136640034441E-3</v>
      </c>
    </row>
    <row r="649" spans="1:3" x14ac:dyDescent="0.35">
      <c r="A649" s="1">
        <v>41799</v>
      </c>
      <c r="B649">
        <v>115.319513</v>
      </c>
      <c r="C649">
        <f t="shared" si="10"/>
        <v>8.93198753777605E-3</v>
      </c>
    </row>
    <row r="650" spans="1:3" x14ac:dyDescent="0.35">
      <c r="A650" s="1">
        <v>41796</v>
      </c>
      <c r="B650">
        <v>114.294067</v>
      </c>
      <c r="C650">
        <f t="shared" si="10"/>
        <v>4.1171811798162471E-3</v>
      </c>
    </row>
    <row r="651" spans="1:3" x14ac:dyDescent="0.35">
      <c r="A651" s="1">
        <v>41795</v>
      </c>
      <c r="B651">
        <v>113.824465</v>
      </c>
      <c r="C651">
        <f t="shared" si="10"/>
        <v>8.0017446161060734E-4</v>
      </c>
    </row>
    <row r="652" spans="1:3" x14ac:dyDescent="0.35">
      <c r="A652" s="1">
        <v>41794</v>
      </c>
      <c r="B652">
        <v>113.733422</v>
      </c>
      <c r="C652">
        <f t="shared" si="10"/>
        <v>8.0004201792475346E-3</v>
      </c>
    </row>
    <row r="653" spans="1:3" x14ac:dyDescent="0.35">
      <c r="A653" s="1">
        <v>41793</v>
      </c>
      <c r="B653">
        <v>112.82713699999999</v>
      </c>
      <c r="C653">
        <f t="shared" si="10"/>
        <v>1.8618254076791553E-3</v>
      </c>
    </row>
    <row r="654" spans="1:3" x14ac:dyDescent="0.35">
      <c r="A654" s="1">
        <v>41792</v>
      </c>
      <c r="B654">
        <v>112.617268</v>
      </c>
      <c r="C654">
        <f t="shared" si="10"/>
        <v>2.9693045762769618E-3</v>
      </c>
    </row>
    <row r="655" spans="1:3" x14ac:dyDescent="0.35">
      <c r="A655" s="1">
        <v>41789</v>
      </c>
      <c r="B655">
        <v>112.28336899999999</v>
      </c>
      <c r="C655">
        <f t="shared" si="10"/>
        <v>5.965047734052791E-3</v>
      </c>
    </row>
    <row r="656" spans="1:3" x14ac:dyDescent="0.35">
      <c r="A656" s="1">
        <v>41788</v>
      </c>
      <c r="B656">
        <v>111.615587</v>
      </c>
      <c r="C656">
        <f t="shared" si="10"/>
        <v>5.1293625074989781E-4</v>
      </c>
    </row>
    <row r="657" spans="1:3" x14ac:dyDescent="0.35">
      <c r="A657" s="1">
        <v>41787</v>
      </c>
      <c r="B657">
        <v>111.55835</v>
      </c>
      <c r="C657">
        <f t="shared" si="10"/>
        <v>3.2548643097429987E-3</v>
      </c>
    </row>
    <row r="658" spans="1:3" x14ac:dyDescent="0.35">
      <c r="A658" s="1">
        <v>41786</v>
      </c>
      <c r="B658">
        <v>111.19583299999999</v>
      </c>
      <c r="C658">
        <f t="shared" si="10"/>
        <v>7.405525506267629E-3</v>
      </c>
    </row>
    <row r="659" spans="1:3" x14ac:dyDescent="0.35">
      <c r="A659" s="1">
        <v>41782</v>
      </c>
      <c r="B659">
        <v>110.375411</v>
      </c>
      <c r="C659">
        <f t="shared" si="10"/>
        <v>1.3838103118497226E-3</v>
      </c>
    </row>
    <row r="660" spans="1:3" x14ac:dyDescent="0.35">
      <c r="A660" s="1">
        <v>41781</v>
      </c>
      <c r="B660">
        <v>110.22277800000001</v>
      </c>
      <c r="C660">
        <f t="shared" si="10"/>
        <v>-3.9733870490246811E-3</v>
      </c>
    </row>
    <row r="661" spans="1:3" x14ac:dyDescent="0.35">
      <c r="A661" s="1">
        <v>41780</v>
      </c>
      <c r="B661">
        <v>110.661607</v>
      </c>
      <c r="C661">
        <f t="shared" si="10"/>
        <v>5.2725012039400374E-3</v>
      </c>
    </row>
    <row r="662" spans="1:3" x14ac:dyDescent="0.35">
      <c r="A662" s="1">
        <v>41779</v>
      </c>
      <c r="B662">
        <v>110.079679</v>
      </c>
      <c r="C662">
        <f t="shared" si="10"/>
        <v>-6.2203391950413399E-3</v>
      </c>
    </row>
    <row r="663" spans="1:3" x14ac:dyDescent="0.35">
      <c r="A663" s="1">
        <v>41778</v>
      </c>
      <c r="B663">
        <v>110.76654600000001</v>
      </c>
      <c r="C663">
        <f t="shared" si="10"/>
        <v>-2.064853625852704E-3</v>
      </c>
    </row>
    <row r="664" spans="1:3" x14ac:dyDescent="0.35">
      <c r="A664" s="1">
        <v>41775</v>
      </c>
      <c r="B664">
        <v>110.995499</v>
      </c>
      <c r="C664">
        <f t="shared" si="10"/>
        <v>4.9110489474247371E-3</v>
      </c>
    </row>
    <row r="665" spans="1:3" x14ac:dyDescent="0.35">
      <c r="A665" s="1">
        <v>41774</v>
      </c>
      <c r="B665">
        <v>110.451731</v>
      </c>
      <c r="C665">
        <f t="shared" si="10"/>
        <v>-1.2275354671300531E-2</v>
      </c>
    </row>
    <row r="666" spans="1:3" x14ac:dyDescent="0.35">
      <c r="A666" s="1">
        <v>41773</v>
      </c>
      <c r="B666">
        <v>111.815921</v>
      </c>
      <c r="C666">
        <f t="shared" si="10"/>
        <v>-3.3218381651938466E-3</v>
      </c>
    </row>
    <row r="667" spans="1:3" x14ac:dyDescent="0.35">
      <c r="A667" s="1">
        <v>41772</v>
      </c>
      <c r="B667">
        <v>112.187973</v>
      </c>
      <c r="C667">
        <f t="shared" si="10"/>
        <v>-3.395600150706315E-3</v>
      </c>
    </row>
    <row r="668" spans="1:3" x14ac:dyDescent="0.35">
      <c r="A668" s="1">
        <v>41771</v>
      </c>
      <c r="B668">
        <v>112.56956599999999</v>
      </c>
      <c r="C668">
        <f t="shared" si="10"/>
        <v>5.3532595164981142E-3</v>
      </c>
    </row>
    <row r="669" spans="1:3" x14ac:dyDescent="0.35">
      <c r="A669" s="1">
        <v>41768</v>
      </c>
      <c r="B669">
        <v>111.96856200000001</v>
      </c>
      <c r="C669">
        <f t="shared" si="10"/>
        <v>7.4400914096448946E-3</v>
      </c>
    </row>
    <row r="670" spans="1:3" x14ac:dyDescent="0.35">
      <c r="A670" s="1">
        <v>41767</v>
      </c>
      <c r="B670">
        <v>111.138597</v>
      </c>
      <c r="C670">
        <f t="shared" si="10"/>
        <v>1.0007020506904048E-2</v>
      </c>
    </row>
    <row r="671" spans="1:3" x14ac:dyDescent="0.35">
      <c r="A671" s="1">
        <v>41766</v>
      </c>
      <c r="B671">
        <v>110.031977</v>
      </c>
      <c r="C671">
        <f t="shared" si="10"/>
        <v>8.7078192404148515E-3</v>
      </c>
    </row>
    <row r="672" spans="1:3" x14ac:dyDescent="0.35">
      <c r="A672" s="1">
        <v>41765</v>
      </c>
      <c r="B672">
        <v>109.07799799999999</v>
      </c>
      <c r="C672">
        <f t="shared" si="10"/>
        <v>7.4617252134220298E-3</v>
      </c>
    </row>
    <row r="673" spans="1:3" x14ac:dyDescent="0.35">
      <c r="A673" s="1">
        <v>41764</v>
      </c>
      <c r="B673">
        <v>108.267117</v>
      </c>
      <c r="C673">
        <f t="shared" si="10"/>
        <v>7.8730057801493832E-3</v>
      </c>
    </row>
    <row r="674" spans="1:3" x14ac:dyDescent="0.35">
      <c r="A674" s="1">
        <v>41761</v>
      </c>
      <c r="B674">
        <v>107.418076</v>
      </c>
      <c r="C674">
        <f t="shared" si="10"/>
        <v>9.0102928470777392E-3</v>
      </c>
    </row>
    <row r="675" spans="1:3" x14ac:dyDescent="0.35">
      <c r="A675" s="1">
        <v>41760</v>
      </c>
      <c r="B675">
        <v>106.454555</v>
      </c>
      <c r="C675">
        <f t="shared" si="10"/>
        <v>-1.2821846184465099E-2</v>
      </c>
    </row>
    <row r="676" spans="1:3" x14ac:dyDescent="0.35">
      <c r="A676" s="1">
        <v>41759</v>
      </c>
      <c r="B676">
        <v>107.828287</v>
      </c>
      <c r="C676">
        <f t="shared" si="10"/>
        <v>7.5485325214578684E-3</v>
      </c>
    </row>
    <row r="677" spans="1:3" x14ac:dyDescent="0.35">
      <c r="A677" s="1">
        <v>41758</v>
      </c>
      <c r="B677">
        <v>107.01740599999999</v>
      </c>
      <c r="C677">
        <f t="shared" si="10"/>
        <v>-5.6002449093849466E-3</v>
      </c>
    </row>
    <row r="678" spans="1:3" x14ac:dyDescent="0.35">
      <c r="A678" s="1">
        <v>41757</v>
      </c>
      <c r="B678">
        <v>107.61841099999999</v>
      </c>
      <c r="C678">
        <f t="shared" si="10"/>
        <v>2.2185763131477368E-3</v>
      </c>
    </row>
    <row r="679" spans="1:3" x14ac:dyDescent="0.35">
      <c r="A679" s="1">
        <v>41754</v>
      </c>
      <c r="B679">
        <v>107.37991599999999</v>
      </c>
      <c r="C679">
        <f t="shared" si="10"/>
        <v>-1.306288393578078E-2</v>
      </c>
    </row>
    <row r="680" spans="1:3" x14ac:dyDescent="0.35">
      <c r="A680" s="1">
        <v>41753</v>
      </c>
      <c r="B680">
        <v>108.791809</v>
      </c>
      <c r="C680">
        <f t="shared" si="10"/>
        <v>2.98590025109601E-3</v>
      </c>
    </row>
    <row r="681" spans="1:3" x14ac:dyDescent="0.35">
      <c r="A681" s="1">
        <v>41752</v>
      </c>
      <c r="B681">
        <v>108.46745199999999</v>
      </c>
      <c r="C681">
        <f t="shared" si="10"/>
        <v>-4.3003739476010451E-3</v>
      </c>
    </row>
    <row r="682" spans="1:3" x14ac:dyDescent="0.35">
      <c r="A682" s="1">
        <v>41751</v>
      </c>
      <c r="B682">
        <v>108.934907</v>
      </c>
      <c r="C682">
        <f t="shared" si="10"/>
        <v>5.2562624202953103E-4</v>
      </c>
    </row>
    <row r="683" spans="1:3" x14ac:dyDescent="0.35">
      <c r="A683" s="1">
        <v>41750</v>
      </c>
      <c r="B683">
        <v>108.877663</v>
      </c>
      <c r="C683">
        <f t="shared" si="10"/>
        <v>8.5353478515403768E-3</v>
      </c>
    </row>
    <row r="684" spans="1:3" x14ac:dyDescent="0.35">
      <c r="A684" s="1">
        <v>41746</v>
      </c>
      <c r="B684">
        <v>107.952309</v>
      </c>
      <c r="C684">
        <f t="shared" si="10"/>
        <v>2.034614110684313E-3</v>
      </c>
    </row>
    <row r="685" spans="1:3" x14ac:dyDescent="0.35">
      <c r="A685" s="1">
        <v>41745</v>
      </c>
      <c r="B685">
        <v>107.732891</v>
      </c>
      <c r="C685">
        <f t="shared" si="10"/>
        <v>-7.3228278302832836E-3</v>
      </c>
    </row>
    <row r="686" spans="1:3" x14ac:dyDescent="0.35">
      <c r="A686" s="1">
        <v>41744</v>
      </c>
      <c r="B686">
        <v>108.52469600000001</v>
      </c>
      <c r="C686">
        <f t="shared" si="10"/>
        <v>9.0953797727200691E-3</v>
      </c>
    </row>
    <row r="687" spans="1:3" x14ac:dyDescent="0.35">
      <c r="A687" s="1">
        <v>41743</v>
      </c>
      <c r="B687">
        <v>107.542098</v>
      </c>
      <c r="C687">
        <f t="shared" si="10"/>
        <v>1.3845097125242262E-2</v>
      </c>
    </row>
    <row r="688" spans="1:3" x14ac:dyDescent="0.35">
      <c r="A688" s="1">
        <v>41740</v>
      </c>
      <c r="B688">
        <v>106.063427</v>
      </c>
      <c r="C688">
        <f t="shared" si="10"/>
        <v>-1.3046374614539537E-2</v>
      </c>
    </row>
    <row r="689" spans="1:3" x14ac:dyDescent="0.35">
      <c r="A689" s="1">
        <v>41739</v>
      </c>
      <c r="B689">
        <v>107.456236</v>
      </c>
      <c r="C689">
        <f t="shared" si="10"/>
        <v>-2.490049501925851E-2</v>
      </c>
    </row>
    <row r="690" spans="1:3" x14ac:dyDescent="0.35">
      <c r="A690" s="1">
        <v>41738</v>
      </c>
      <c r="B690">
        <v>110.165541</v>
      </c>
      <c r="C690">
        <f t="shared" si="10"/>
        <v>1.5094321289105192E-2</v>
      </c>
    </row>
    <row r="691" spans="1:3" x14ac:dyDescent="0.35">
      <c r="A691" s="1">
        <v>41737</v>
      </c>
      <c r="B691">
        <v>108.515154</v>
      </c>
      <c r="C691">
        <f t="shared" si="10"/>
        <v>-1.4747873477389284E-2</v>
      </c>
    </row>
    <row r="692" spans="1:3" x14ac:dyDescent="0.35">
      <c r="A692" s="1">
        <v>41736</v>
      </c>
      <c r="B692">
        <v>110.127381</v>
      </c>
      <c r="C692">
        <f t="shared" si="10"/>
        <v>-7.7659748873378899E-3</v>
      </c>
    </row>
    <row r="693" spans="1:3" x14ac:dyDescent="0.35">
      <c r="A693" s="1">
        <v>41733</v>
      </c>
      <c r="B693">
        <v>110.985957</v>
      </c>
      <c r="C693">
        <f t="shared" si="10"/>
        <v>-9.1552075559268656E-3</v>
      </c>
    </row>
    <row r="694" spans="1:3" x14ac:dyDescent="0.35">
      <c r="A694" s="1">
        <v>41732</v>
      </c>
      <c r="B694">
        <v>112.006722</v>
      </c>
      <c r="C694">
        <f t="shared" si="10"/>
        <v>2.1315620123437172E-3</v>
      </c>
    </row>
    <row r="695" spans="1:3" x14ac:dyDescent="0.35">
      <c r="A695" s="1">
        <v>41731</v>
      </c>
      <c r="B695">
        <v>111.768227</v>
      </c>
      <c r="C695">
        <f t="shared" si="10"/>
        <v>-8.5315223020623594E-4</v>
      </c>
    </row>
    <row r="696" spans="1:3" x14ac:dyDescent="0.35">
      <c r="A696" s="1">
        <v>41730</v>
      </c>
      <c r="B696">
        <v>111.863623</v>
      </c>
      <c r="C696">
        <f t="shared" si="10"/>
        <v>1.5362271178952858E-3</v>
      </c>
    </row>
    <row r="697" spans="1:3" x14ac:dyDescent="0.35">
      <c r="A697" s="1">
        <v>41729</v>
      </c>
      <c r="B697">
        <v>111.691907</v>
      </c>
      <c r="C697">
        <f t="shared" si="10"/>
        <v>1.324067817655443E-2</v>
      </c>
    </row>
    <row r="698" spans="1:3" x14ac:dyDescent="0.35">
      <c r="A698" s="1">
        <v>41726</v>
      </c>
      <c r="B698">
        <v>110.22277800000001</v>
      </c>
      <c r="C698">
        <f t="shared" si="10"/>
        <v>3.4680315576636027E-3</v>
      </c>
    </row>
    <row r="699" spans="1:3" x14ac:dyDescent="0.35">
      <c r="A699" s="1">
        <v>41725</v>
      </c>
      <c r="B699">
        <v>109.841184</v>
      </c>
      <c r="C699">
        <f t="shared" si="10"/>
        <v>5.3119872179596414E-3</v>
      </c>
    </row>
    <row r="700" spans="1:3" x14ac:dyDescent="0.35">
      <c r="A700" s="1">
        <v>41724</v>
      </c>
      <c r="B700">
        <v>109.25925599999999</v>
      </c>
      <c r="C700">
        <f t="shared" si="10"/>
        <v>1.9227463329344837E-3</v>
      </c>
    </row>
    <row r="701" spans="1:3" x14ac:dyDescent="0.35">
      <c r="A701" s="1">
        <v>41723</v>
      </c>
      <c r="B701">
        <v>109.04938</v>
      </c>
      <c r="C701">
        <f t="shared" si="10"/>
        <v>6.5827289025206549E-3</v>
      </c>
    </row>
    <row r="702" spans="1:3" x14ac:dyDescent="0.35">
      <c r="A702" s="1">
        <v>41722</v>
      </c>
      <c r="B702">
        <v>108.333895</v>
      </c>
      <c r="C702">
        <f t="shared" si="10"/>
        <v>-8.8546752853879331E-3</v>
      </c>
    </row>
    <row r="703" spans="1:3" x14ac:dyDescent="0.35">
      <c r="A703" s="1">
        <v>41719</v>
      </c>
      <c r="B703">
        <v>109.297416</v>
      </c>
      <c r="C703">
        <f t="shared" si="10"/>
        <v>-9.4689035243389463E-3</v>
      </c>
    </row>
    <row r="704" spans="1:3" x14ac:dyDescent="0.35">
      <c r="A704" s="1">
        <v>41718</v>
      </c>
      <c r="B704">
        <v>110.33725800000001</v>
      </c>
      <c r="C704">
        <f t="shared" si="10"/>
        <v>0</v>
      </c>
    </row>
    <row r="705" spans="1:3" x14ac:dyDescent="0.35">
      <c r="A705" s="1">
        <v>41717</v>
      </c>
      <c r="B705">
        <v>110.33725800000001</v>
      </c>
      <c r="C705">
        <f t="shared" si="10"/>
        <v>-9.893773759075089E-3</v>
      </c>
    </row>
    <row r="706" spans="1:3" x14ac:dyDescent="0.35">
      <c r="A706" s="1">
        <v>41716</v>
      </c>
      <c r="B706">
        <v>111.43432799999999</v>
      </c>
      <c r="C706">
        <f t="shared" si="10"/>
        <v>1.023968230354445E-2</v>
      </c>
    </row>
    <row r="707" spans="1:3" x14ac:dyDescent="0.35">
      <c r="A707" s="1">
        <v>41715</v>
      </c>
      <c r="B707">
        <v>110.299098</v>
      </c>
      <c r="C707">
        <f t="shared" ref="C707:C770" si="11">LN(B707/B708)</f>
        <v>2.3380084964845153E-3</v>
      </c>
    </row>
    <row r="708" spans="1:3" x14ac:dyDescent="0.35">
      <c r="A708" s="1">
        <v>41712</v>
      </c>
      <c r="B708">
        <v>110.04151899999999</v>
      </c>
      <c r="C708">
        <f t="shared" si="11"/>
        <v>1.3880120350338026E-3</v>
      </c>
    </row>
    <row r="709" spans="1:3" x14ac:dyDescent="0.35">
      <c r="A709" s="1">
        <v>41711</v>
      </c>
      <c r="B709">
        <v>109.888886</v>
      </c>
      <c r="C709">
        <f t="shared" si="11"/>
        <v>-2.4278058651748115E-3</v>
      </c>
    </row>
    <row r="710" spans="1:3" x14ac:dyDescent="0.35">
      <c r="A710" s="1">
        <v>41710</v>
      </c>
      <c r="B710">
        <v>110.15599899999999</v>
      </c>
      <c r="C710">
        <f t="shared" si="11"/>
        <v>1.1265103151281613E-3</v>
      </c>
    </row>
    <row r="711" spans="1:3" x14ac:dyDescent="0.35">
      <c r="A711" s="1">
        <v>41709</v>
      </c>
      <c r="B711">
        <v>110.031977</v>
      </c>
      <c r="C711">
        <f t="shared" si="11"/>
        <v>-2.3382110122994676E-3</v>
      </c>
    </row>
    <row r="712" spans="1:3" x14ac:dyDescent="0.35">
      <c r="A712" s="1">
        <v>41708</v>
      </c>
      <c r="B712">
        <v>110.289556</v>
      </c>
      <c r="C712">
        <f t="shared" si="11"/>
        <v>3.4605818134692684E-4</v>
      </c>
    </row>
    <row r="713" spans="1:3" x14ac:dyDescent="0.35">
      <c r="A713" s="1">
        <v>41705</v>
      </c>
      <c r="B713">
        <v>110.251396</v>
      </c>
      <c r="C713">
        <f t="shared" si="11"/>
        <v>3.5539089983973688E-3</v>
      </c>
    </row>
    <row r="714" spans="1:3" x14ac:dyDescent="0.35">
      <c r="A714" s="1">
        <v>41704</v>
      </c>
      <c r="B714">
        <v>109.860268</v>
      </c>
      <c r="C714">
        <f t="shared" si="11"/>
        <v>-4.9806096603200074E-3</v>
      </c>
    </row>
    <row r="715" spans="1:3" x14ac:dyDescent="0.35">
      <c r="A715" s="1">
        <v>41703</v>
      </c>
      <c r="B715">
        <v>110.408804</v>
      </c>
      <c r="C715">
        <f t="shared" si="11"/>
        <v>-3.6054508797767042E-3</v>
      </c>
    </row>
    <row r="716" spans="1:3" x14ac:dyDescent="0.35">
      <c r="A716" s="1">
        <v>41702</v>
      </c>
      <c r="B716">
        <v>110.807596</v>
      </c>
      <c r="C716">
        <f t="shared" si="11"/>
        <v>1.5196237952148316E-2</v>
      </c>
    </row>
    <row r="717" spans="1:3" x14ac:dyDescent="0.35">
      <c r="A717" s="1">
        <v>41701</v>
      </c>
      <c r="B717">
        <v>109.136467</v>
      </c>
      <c r="C717">
        <f t="shared" si="11"/>
        <v>-2.4330795011049317E-3</v>
      </c>
    </row>
    <row r="718" spans="1:3" x14ac:dyDescent="0.35">
      <c r="A718" s="1">
        <v>41698</v>
      </c>
      <c r="B718">
        <v>109.402328</v>
      </c>
      <c r="C718">
        <f t="shared" si="11"/>
        <v>1.0420562379514272E-3</v>
      </c>
    </row>
    <row r="719" spans="1:3" x14ac:dyDescent="0.35">
      <c r="A719" s="1">
        <v>41697</v>
      </c>
      <c r="B719">
        <v>109.28838399999999</v>
      </c>
      <c r="C719">
        <f t="shared" si="11"/>
        <v>1.8261512415239242E-3</v>
      </c>
    </row>
    <row r="720" spans="1:3" x14ac:dyDescent="0.35">
      <c r="A720" s="1">
        <v>41696</v>
      </c>
      <c r="B720">
        <v>109.088989</v>
      </c>
      <c r="C720">
        <f t="shared" si="11"/>
        <v>3.1383613260165828E-3</v>
      </c>
    </row>
    <row r="721" spans="1:3" x14ac:dyDescent="0.35">
      <c r="A721" s="1">
        <v>41695</v>
      </c>
      <c r="B721">
        <v>108.747165</v>
      </c>
      <c r="C721">
        <f t="shared" si="11"/>
        <v>-4.0953417924883924E-3</v>
      </c>
    </row>
    <row r="722" spans="1:3" x14ac:dyDescent="0.35">
      <c r="A722" s="1">
        <v>41694</v>
      </c>
      <c r="B722">
        <v>109.19343499999999</v>
      </c>
      <c r="C722">
        <f t="shared" si="11"/>
        <v>1.7389919970828109E-4</v>
      </c>
    </row>
    <row r="723" spans="1:3" x14ac:dyDescent="0.35">
      <c r="A723" s="1">
        <v>41691</v>
      </c>
      <c r="B723">
        <v>109.174448</v>
      </c>
      <c r="C723">
        <f t="shared" si="11"/>
        <v>-4.6854165534134717E-3</v>
      </c>
    </row>
    <row r="724" spans="1:3" x14ac:dyDescent="0.35">
      <c r="A724" s="1">
        <v>41690</v>
      </c>
      <c r="B724">
        <v>109.68717599999999</v>
      </c>
      <c r="C724">
        <f t="shared" si="11"/>
        <v>1.333293699037527E-2</v>
      </c>
    </row>
    <row r="725" spans="1:3" x14ac:dyDescent="0.35">
      <c r="A725" s="1">
        <v>41689</v>
      </c>
      <c r="B725">
        <v>108.23443</v>
      </c>
      <c r="C725">
        <f t="shared" si="11"/>
        <v>-1.2033673523274516E-2</v>
      </c>
    </row>
    <row r="726" spans="1:3" x14ac:dyDescent="0.35">
      <c r="A726" s="1">
        <v>41688</v>
      </c>
      <c r="B726">
        <v>109.54475600000001</v>
      </c>
      <c r="C726">
        <f t="shared" si="11"/>
        <v>8.4432860127156631E-3</v>
      </c>
    </row>
    <row r="727" spans="1:3" x14ac:dyDescent="0.35">
      <c r="A727" s="1">
        <v>41684</v>
      </c>
      <c r="B727">
        <v>108.623732</v>
      </c>
      <c r="C727">
        <f t="shared" si="11"/>
        <v>5.2466387300526842E-4</v>
      </c>
    </row>
    <row r="728" spans="1:3" x14ac:dyDescent="0.35">
      <c r="A728" s="1">
        <v>41683</v>
      </c>
      <c r="B728">
        <v>108.566756</v>
      </c>
      <c r="C728">
        <f t="shared" si="11"/>
        <v>9.049027973528077E-3</v>
      </c>
    </row>
    <row r="729" spans="1:3" x14ac:dyDescent="0.35">
      <c r="A729" s="1">
        <v>41682</v>
      </c>
      <c r="B729">
        <v>107.588764</v>
      </c>
      <c r="C729">
        <f t="shared" si="11"/>
        <v>2.8281006220049051E-3</v>
      </c>
    </row>
    <row r="730" spans="1:3" x14ac:dyDescent="0.35">
      <c r="A730" s="1">
        <v>41681</v>
      </c>
      <c r="B730">
        <v>107.28492199999999</v>
      </c>
      <c r="C730">
        <f t="shared" si="11"/>
        <v>1.830977006428482E-2</v>
      </c>
    </row>
    <row r="731" spans="1:3" x14ac:dyDescent="0.35">
      <c r="A731" s="1">
        <v>41680</v>
      </c>
      <c r="B731">
        <v>105.33843400000001</v>
      </c>
      <c r="C731">
        <f t="shared" si="11"/>
        <v>7.4188278319184398E-3</v>
      </c>
    </row>
    <row r="732" spans="1:3" x14ac:dyDescent="0.35">
      <c r="A732" s="1">
        <v>41677</v>
      </c>
      <c r="B732">
        <v>104.559838</v>
      </c>
      <c r="C732">
        <f t="shared" si="11"/>
        <v>2.7154360303069665E-2</v>
      </c>
    </row>
    <row r="733" spans="1:3" x14ac:dyDescent="0.35">
      <c r="A733" s="1">
        <v>41676</v>
      </c>
      <c r="B733">
        <v>101.758785</v>
      </c>
      <c r="C733">
        <f t="shared" si="11"/>
        <v>-7.4621234553596833E-4</v>
      </c>
    </row>
    <row r="734" spans="1:3" x14ac:dyDescent="0.35">
      <c r="A734" s="1">
        <v>41675</v>
      </c>
      <c r="B734">
        <v>101.83474699999999</v>
      </c>
      <c r="C734">
        <f t="shared" si="11"/>
        <v>1.1629107840431342E-2</v>
      </c>
    </row>
    <row r="735" spans="1:3" x14ac:dyDescent="0.35">
      <c r="A735" s="1">
        <v>41674</v>
      </c>
      <c r="B735">
        <v>100.657359</v>
      </c>
      <c r="C735">
        <f t="shared" si="11"/>
        <v>5.770803453648261E-3</v>
      </c>
    </row>
    <row r="736" spans="1:3" x14ac:dyDescent="0.35">
      <c r="A736" s="1">
        <v>41673</v>
      </c>
      <c r="B736">
        <v>100.078158</v>
      </c>
      <c r="C736">
        <f t="shared" si="11"/>
        <v>-2.5479103400046384E-2</v>
      </c>
    </row>
    <row r="737" spans="1:3" x14ac:dyDescent="0.35">
      <c r="A737" s="1">
        <v>41670</v>
      </c>
      <c r="B737">
        <v>102.660822</v>
      </c>
      <c r="C737">
        <f t="shared" si="11"/>
        <v>1.2956952324890878E-3</v>
      </c>
    </row>
    <row r="738" spans="1:3" x14ac:dyDescent="0.35">
      <c r="A738" s="1">
        <v>41669</v>
      </c>
      <c r="B738">
        <v>102.527891</v>
      </c>
      <c r="C738">
        <f t="shared" si="11"/>
        <v>2.2251568227900456E-3</v>
      </c>
    </row>
    <row r="739" spans="1:3" x14ac:dyDescent="0.35">
      <c r="A739" s="1">
        <v>41668</v>
      </c>
      <c r="B739">
        <v>102.300004</v>
      </c>
      <c r="C739">
        <f t="shared" si="11"/>
        <v>-4.3528778868468241E-3</v>
      </c>
    </row>
    <row r="740" spans="1:3" x14ac:dyDescent="0.35">
      <c r="A740" s="1">
        <v>41667</v>
      </c>
      <c r="B740">
        <v>102.746274</v>
      </c>
      <c r="C740">
        <f t="shared" si="11"/>
        <v>1.2179939530979894E-2</v>
      </c>
    </row>
    <row r="741" spans="1:3" x14ac:dyDescent="0.35">
      <c r="A741" s="1">
        <v>41666</v>
      </c>
      <c r="B741">
        <v>101.502421</v>
      </c>
      <c r="C741">
        <f t="shared" si="11"/>
        <v>-7.9198921312291972E-3</v>
      </c>
    </row>
    <row r="742" spans="1:3" x14ac:dyDescent="0.35">
      <c r="A742" s="1">
        <v>41663</v>
      </c>
      <c r="B742">
        <v>102.309501</v>
      </c>
      <c r="C742">
        <f t="shared" si="11"/>
        <v>-2.4296418745851468E-2</v>
      </c>
    </row>
    <row r="743" spans="1:3" x14ac:dyDescent="0.35">
      <c r="A743" s="1">
        <v>41662</v>
      </c>
      <c r="B743">
        <v>104.825699</v>
      </c>
      <c r="C743">
        <f t="shared" si="11"/>
        <v>-1.0452396384357399E-2</v>
      </c>
    </row>
    <row r="744" spans="1:3" x14ac:dyDescent="0.35">
      <c r="A744" s="1">
        <v>41661</v>
      </c>
      <c r="B744">
        <v>105.927125</v>
      </c>
      <c r="C744">
        <f t="shared" si="11"/>
        <v>9.8651339449639763E-4</v>
      </c>
    </row>
    <row r="745" spans="1:3" x14ac:dyDescent="0.35">
      <c r="A745" s="1">
        <v>41660</v>
      </c>
      <c r="B745">
        <v>105.822678</v>
      </c>
      <c r="C745">
        <f t="shared" si="11"/>
        <v>1.2569475941952004E-3</v>
      </c>
    </row>
    <row r="746" spans="1:3" x14ac:dyDescent="0.35">
      <c r="A746" s="1">
        <v>41656</v>
      </c>
      <c r="B746">
        <v>105.68974799999999</v>
      </c>
      <c r="C746">
        <f t="shared" si="11"/>
        <v>-6.0904846365371764E-3</v>
      </c>
    </row>
    <row r="747" spans="1:3" x14ac:dyDescent="0.35">
      <c r="A747" s="1">
        <v>41655</v>
      </c>
      <c r="B747">
        <v>106.335414</v>
      </c>
      <c r="C747">
        <f t="shared" si="11"/>
        <v>1.5191329999327805E-3</v>
      </c>
    </row>
    <row r="748" spans="1:3" x14ac:dyDescent="0.35">
      <c r="A748" s="1">
        <v>41654</v>
      </c>
      <c r="B748">
        <v>106.17399899999999</v>
      </c>
      <c r="C748">
        <f t="shared" si="11"/>
        <v>1.0737580402406571E-3</v>
      </c>
    </row>
    <row r="749" spans="1:3" x14ac:dyDescent="0.35">
      <c r="A749" s="1">
        <v>41653</v>
      </c>
      <c r="B749">
        <v>106.06005500000001</v>
      </c>
      <c r="C749">
        <f t="shared" si="11"/>
        <v>5.7460990213793759E-3</v>
      </c>
    </row>
    <row r="750" spans="1:3" x14ac:dyDescent="0.35">
      <c r="A750" s="1">
        <v>41652</v>
      </c>
      <c r="B750">
        <v>105.452371</v>
      </c>
      <c r="C750">
        <f t="shared" si="11"/>
        <v>-1.3238146202366503E-2</v>
      </c>
    </row>
    <row r="751" spans="1:3" x14ac:dyDescent="0.35">
      <c r="A751" s="1">
        <v>41649</v>
      </c>
      <c r="B751">
        <v>106.857646</v>
      </c>
      <c r="C751">
        <f t="shared" si="11"/>
        <v>3.4714514017443925E-3</v>
      </c>
    </row>
    <row r="752" spans="1:3" x14ac:dyDescent="0.35">
      <c r="A752" s="1">
        <v>41648</v>
      </c>
      <c r="B752">
        <v>106.48733799999999</v>
      </c>
      <c r="C752">
        <f t="shared" si="11"/>
        <v>9.58659178887423E-3</v>
      </c>
    </row>
    <row r="753" spans="1:3" x14ac:dyDescent="0.35">
      <c r="A753" s="1">
        <v>41647</v>
      </c>
      <c r="B753">
        <v>105.47136500000001</v>
      </c>
      <c r="C753">
        <f t="shared" si="11"/>
        <v>4.5025196491490214E-4</v>
      </c>
    </row>
    <row r="754" spans="1:3" x14ac:dyDescent="0.35">
      <c r="A754" s="1">
        <v>41646</v>
      </c>
      <c r="B754">
        <v>105.42388699999999</v>
      </c>
      <c r="C754">
        <f t="shared" si="11"/>
        <v>1.4332631922105892E-2</v>
      </c>
    </row>
    <row r="755" spans="1:3" x14ac:dyDescent="0.35">
      <c r="A755" s="1">
        <v>41645</v>
      </c>
      <c r="B755">
        <v>103.92366199999999</v>
      </c>
      <c r="C755">
        <f t="shared" si="11"/>
        <v>7.3114023119886585E-4</v>
      </c>
    </row>
    <row r="756" spans="1:3" x14ac:dyDescent="0.35">
      <c r="A756" s="1">
        <v>41642</v>
      </c>
      <c r="B756">
        <v>103.847707</v>
      </c>
      <c r="C756">
        <f t="shared" si="11"/>
        <v>2.105197736556211E-3</v>
      </c>
    </row>
    <row r="757" spans="1:3" x14ac:dyDescent="0.35">
      <c r="A757" s="1">
        <v>41641</v>
      </c>
      <c r="B757">
        <v>103.629317</v>
      </c>
      <c r="C757">
        <f t="shared" si="11"/>
        <v>-1.2293538573116478E-2</v>
      </c>
    </row>
    <row r="758" spans="1:3" x14ac:dyDescent="0.35">
      <c r="A758" s="1">
        <v>41639</v>
      </c>
      <c r="B758">
        <v>104.911151</v>
      </c>
      <c r="C758">
        <f t="shared" si="11"/>
        <v>-9.9508051371276739E-4</v>
      </c>
    </row>
    <row r="759" spans="1:3" x14ac:dyDescent="0.35">
      <c r="A759" s="1">
        <v>41638</v>
      </c>
      <c r="B759">
        <v>105.015598</v>
      </c>
      <c r="C759">
        <f t="shared" si="11"/>
        <v>2.2629561007231598E-3</v>
      </c>
    </row>
    <row r="760" spans="1:3" x14ac:dyDescent="0.35">
      <c r="A760" s="1">
        <v>41635</v>
      </c>
      <c r="B760">
        <v>104.778221</v>
      </c>
      <c r="C760">
        <f t="shared" si="11"/>
        <v>2.2680886880519927E-3</v>
      </c>
    </row>
    <row r="761" spans="1:3" x14ac:dyDescent="0.35">
      <c r="A761" s="1">
        <v>41634</v>
      </c>
      <c r="B761">
        <v>104.54084400000001</v>
      </c>
      <c r="C761">
        <f t="shared" si="11"/>
        <v>3.8219949319745947E-3</v>
      </c>
    </row>
    <row r="762" spans="1:3" x14ac:dyDescent="0.35">
      <c r="A762" s="1">
        <v>41632</v>
      </c>
      <c r="B762">
        <v>104.14205200000001</v>
      </c>
      <c r="C762">
        <f t="shared" si="11"/>
        <v>2.2819595043045877E-3</v>
      </c>
    </row>
    <row r="763" spans="1:3" x14ac:dyDescent="0.35">
      <c r="A763" s="1">
        <v>41631</v>
      </c>
      <c r="B763">
        <v>103.904675</v>
      </c>
      <c r="C763">
        <f t="shared" si="11"/>
        <v>5.038741528629276E-3</v>
      </c>
    </row>
    <row r="764" spans="1:3" x14ac:dyDescent="0.35">
      <c r="A764" s="1">
        <v>41628</v>
      </c>
      <c r="B764">
        <v>103.38244299999999</v>
      </c>
      <c r="C764">
        <f t="shared" si="11"/>
        <v>7.929973177237426E-3</v>
      </c>
    </row>
    <row r="765" spans="1:3" x14ac:dyDescent="0.35">
      <c r="A765" s="1">
        <v>41627</v>
      </c>
      <c r="B765">
        <v>102.565865</v>
      </c>
      <c r="C765">
        <f t="shared" si="11"/>
        <v>-4.8945565283632451E-3</v>
      </c>
    </row>
    <row r="766" spans="1:3" x14ac:dyDescent="0.35">
      <c r="A766" s="1">
        <v>41626</v>
      </c>
      <c r="B766">
        <v>103.06910999999999</v>
      </c>
      <c r="C766">
        <f t="shared" si="11"/>
        <v>2.6133100027230394E-2</v>
      </c>
    </row>
    <row r="767" spans="1:3" x14ac:dyDescent="0.35">
      <c r="A767" s="1">
        <v>41625</v>
      </c>
      <c r="B767">
        <v>100.41048499999999</v>
      </c>
      <c r="C767">
        <f t="shared" si="11"/>
        <v>-1.2285290227727502E-3</v>
      </c>
    </row>
    <row r="768" spans="1:3" x14ac:dyDescent="0.35">
      <c r="A768" s="1">
        <v>41624</v>
      </c>
      <c r="B768">
        <v>100.533918</v>
      </c>
      <c r="C768">
        <f t="shared" si="11"/>
        <v>4.0694755825412508E-3</v>
      </c>
    </row>
    <row r="769" spans="1:3" x14ac:dyDescent="0.35">
      <c r="A769" s="1">
        <v>41621</v>
      </c>
      <c r="B769">
        <v>100.125629</v>
      </c>
      <c r="C769">
        <f t="shared" si="11"/>
        <v>4.2765202131836008E-3</v>
      </c>
    </row>
    <row r="770" spans="1:3" x14ac:dyDescent="0.35">
      <c r="A770" s="1">
        <v>41620</v>
      </c>
      <c r="B770">
        <v>99.698353999999995</v>
      </c>
      <c r="C770">
        <f t="shared" si="11"/>
        <v>-6.0767252548500766E-3</v>
      </c>
    </row>
    <row r="771" spans="1:3" x14ac:dyDescent="0.35">
      <c r="A771" s="1">
        <v>41619</v>
      </c>
      <c r="B771">
        <v>100.306038</v>
      </c>
      <c r="C771">
        <f t="shared" ref="C771:C834" si="12">LN(B771/B772)</f>
        <v>-1.577794161391164E-2</v>
      </c>
    </row>
    <row r="772" spans="1:3" x14ac:dyDescent="0.35">
      <c r="A772" s="1">
        <v>41618</v>
      </c>
      <c r="B772">
        <v>101.901212</v>
      </c>
      <c r="C772">
        <f t="shared" si="12"/>
        <v>-1.1948473458726122E-2</v>
      </c>
    </row>
    <row r="773" spans="1:3" x14ac:dyDescent="0.35">
      <c r="A773" s="1">
        <v>41617</v>
      </c>
      <c r="B773">
        <v>103.126079</v>
      </c>
      <c r="C773">
        <f t="shared" si="12"/>
        <v>2.396784340551775E-3</v>
      </c>
    </row>
    <row r="774" spans="1:3" x14ac:dyDescent="0.35">
      <c r="A774" s="1">
        <v>41614</v>
      </c>
      <c r="B774">
        <v>102.879204</v>
      </c>
      <c r="C774">
        <f t="shared" si="12"/>
        <v>1.7644388376381048E-2</v>
      </c>
    </row>
    <row r="775" spans="1:3" x14ac:dyDescent="0.35">
      <c r="A775" s="1">
        <v>41613</v>
      </c>
      <c r="B775">
        <v>101.07988400000001</v>
      </c>
      <c r="C775">
        <f t="shared" si="12"/>
        <v>-3.8244882001201245E-3</v>
      </c>
    </row>
    <row r="776" spans="1:3" x14ac:dyDescent="0.35">
      <c r="A776" s="1">
        <v>41612</v>
      </c>
      <c r="B776">
        <v>101.467203</v>
      </c>
      <c r="C776">
        <f t="shared" si="12"/>
        <v>-9.2670398005621317E-3</v>
      </c>
    </row>
    <row r="777" spans="1:3" x14ac:dyDescent="0.35">
      <c r="A777" s="1">
        <v>41611</v>
      </c>
      <c r="B777">
        <v>102.411874</v>
      </c>
      <c r="C777">
        <f t="shared" si="12"/>
        <v>2.6786158986908809E-3</v>
      </c>
    </row>
    <row r="778" spans="1:3" x14ac:dyDescent="0.35">
      <c r="A778" s="1">
        <v>41610</v>
      </c>
      <c r="B778">
        <v>102.137919</v>
      </c>
      <c r="C778">
        <f t="shared" si="12"/>
        <v>-4.3375348896545112E-3</v>
      </c>
    </row>
    <row r="779" spans="1:3" x14ac:dyDescent="0.35">
      <c r="A779" s="1">
        <v>41607</v>
      </c>
      <c r="B779">
        <v>102.581908</v>
      </c>
      <c r="C779">
        <f t="shared" si="12"/>
        <v>-3.218006851943774E-3</v>
      </c>
    </row>
    <row r="780" spans="1:3" x14ac:dyDescent="0.35">
      <c r="A780" s="1">
        <v>41605</v>
      </c>
      <c r="B780">
        <v>102.912549</v>
      </c>
      <c r="C780">
        <f t="shared" si="12"/>
        <v>4.5909701238579416E-4</v>
      </c>
    </row>
    <row r="781" spans="1:3" x14ac:dyDescent="0.35">
      <c r="A781" s="1">
        <v>41604</v>
      </c>
      <c r="B781">
        <v>102.865313</v>
      </c>
      <c r="C781">
        <f t="shared" si="12"/>
        <v>-3.2090775854485571E-3</v>
      </c>
    </row>
    <row r="782" spans="1:3" x14ac:dyDescent="0.35">
      <c r="A782" s="1">
        <v>41603</v>
      </c>
      <c r="B782">
        <v>103.19594600000001</v>
      </c>
      <c r="C782">
        <f t="shared" si="12"/>
        <v>1.1907166090670588E-3</v>
      </c>
    </row>
    <row r="783" spans="1:3" x14ac:dyDescent="0.35">
      <c r="A783" s="1">
        <v>41600</v>
      </c>
      <c r="B783">
        <v>103.073142</v>
      </c>
      <c r="C783">
        <f t="shared" si="12"/>
        <v>-4.5817153542278516E-4</v>
      </c>
    </row>
    <row r="784" spans="1:3" x14ac:dyDescent="0.35">
      <c r="A784" s="1">
        <v>41599</v>
      </c>
      <c r="B784">
        <v>103.120378</v>
      </c>
      <c r="C784">
        <f t="shared" si="12"/>
        <v>4.4069357985425045E-3</v>
      </c>
    </row>
    <row r="785" spans="1:3" x14ac:dyDescent="0.35">
      <c r="A785" s="1">
        <v>41598</v>
      </c>
      <c r="B785">
        <v>102.666933</v>
      </c>
      <c r="C785">
        <f t="shared" si="12"/>
        <v>2.2107478628695478E-3</v>
      </c>
    </row>
    <row r="786" spans="1:3" x14ac:dyDescent="0.35">
      <c r="A786" s="1">
        <v>41597</v>
      </c>
      <c r="B786">
        <v>102.440213</v>
      </c>
      <c r="C786">
        <f t="shared" si="12"/>
        <v>2.9552935796049494E-3</v>
      </c>
    </row>
    <row r="787" spans="1:3" x14ac:dyDescent="0.35">
      <c r="A787" s="1">
        <v>41596</v>
      </c>
      <c r="B787">
        <v>102.137919</v>
      </c>
      <c r="C787">
        <f t="shared" si="12"/>
        <v>-9.2064645686773978E-3</v>
      </c>
    </row>
    <row r="788" spans="1:3" x14ac:dyDescent="0.35">
      <c r="A788" s="1">
        <v>41593</v>
      </c>
      <c r="B788">
        <v>103.08259</v>
      </c>
      <c r="C788">
        <f t="shared" si="12"/>
        <v>4.2244428262108386E-3</v>
      </c>
    </row>
    <row r="789" spans="1:3" x14ac:dyDescent="0.35">
      <c r="A789" s="1">
        <v>41592</v>
      </c>
      <c r="B789">
        <v>102.648042</v>
      </c>
      <c r="C789">
        <f t="shared" si="12"/>
        <v>5.8148212564596473E-3</v>
      </c>
    </row>
    <row r="790" spans="1:3" x14ac:dyDescent="0.35">
      <c r="A790" s="1">
        <v>41591</v>
      </c>
      <c r="B790">
        <v>102.05289399999999</v>
      </c>
      <c r="C790">
        <f t="shared" si="12"/>
        <v>-8.2047024734625551E-3</v>
      </c>
    </row>
    <row r="791" spans="1:3" x14ac:dyDescent="0.35">
      <c r="A791" s="1">
        <v>41590</v>
      </c>
      <c r="B791">
        <v>102.893652</v>
      </c>
      <c r="C791">
        <f t="shared" si="12"/>
        <v>8.4824303686416563E-3</v>
      </c>
    </row>
    <row r="792" spans="1:3" x14ac:dyDescent="0.35">
      <c r="A792" s="1">
        <v>41589</v>
      </c>
      <c r="B792">
        <v>102.02455500000001</v>
      </c>
      <c r="C792">
        <f t="shared" si="12"/>
        <v>2.6887984950824399E-3</v>
      </c>
    </row>
    <row r="793" spans="1:3" x14ac:dyDescent="0.35">
      <c r="A793" s="1">
        <v>41586</v>
      </c>
      <c r="B793">
        <v>101.75060000000001</v>
      </c>
      <c r="C793">
        <f t="shared" si="12"/>
        <v>1.3177112714746381E-2</v>
      </c>
    </row>
    <row r="794" spans="1:3" x14ac:dyDescent="0.35">
      <c r="A794" s="1">
        <v>41585</v>
      </c>
      <c r="B794">
        <v>100.418616</v>
      </c>
      <c r="C794">
        <f t="shared" si="12"/>
        <v>-7.1240941919472178E-3</v>
      </c>
    </row>
    <row r="795" spans="1:3" x14ac:dyDescent="0.35">
      <c r="A795" s="1">
        <v>41584</v>
      </c>
      <c r="B795">
        <v>101.136562</v>
      </c>
      <c r="C795">
        <f t="shared" si="12"/>
        <v>4.6710141737574766E-4</v>
      </c>
    </row>
    <row r="796" spans="1:3" x14ac:dyDescent="0.35">
      <c r="A796" s="1">
        <v>41583</v>
      </c>
      <c r="B796">
        <v>101.089332</v>
      </c>
      <c r="C796">
        <f t="shared" si="12"/>
        <v>4.2141177913083217E-3</v>
      </c>
    </row>
    <row r="797" spans="1:3" x14ac:dyDescent="0.35">
      <c r="A797" s="1">
        <v>41582</v>
      </c>
      <c r="B797">
        <v>100.664226</v>
      </c>
      <c r="C797">
        <f t="shared" si="12"/>
        <v>1.3130120385418571E-2</v>
      </c>
    </row>
    <row r="798" spans="1:3" x14ac:dyDescent="0.35">
      <c r="A798" s="1">
        <v>41579</v>
      </c>
      <c r="B798">
        <v>99.351132000000007</v>
      </c>
      <c r="C798">
        <f t="shared" si="12"/>
        <v>3.8041023766610552E-4</v>
      </c>
    </row>
    <row r="799" spans="1:3" x14ac:dyDescent="0.35">
      <c r="A799" s="1">
        <v>41578</v>
      </c>
      <c r="B799">
        <v>99.313344999999998</v>
      </c>
      <c r="C799">
        <f t="shared" si="12"/>
        <v>-4.9341012521820528E-3</v>
      </c>
    </row>
    <row r="800" spans="1:3" x14ac:dyDescent="0.35">
      <c r="A800" s="1">
        <v>41577</v>
      </c>
      <c r="B800">
        <v>99.804578000000006</v>
      </c>
      <c r="C800">
        <f t="shared" si="12"/>
        <v>-8.0132306632870291E-3</v>
      </c>
    </row>
    <row r="801" spans="1:3" x14ac:dyDescent="0.35">
      <c r="A801" s="1">
        <v>41576</v>
      </c>
      <c r="B801">
        <v>100.60754799999999</v>
      </c>
      <c r="C801">
        <f t="shared" si="12"/>
        <v>1.4094557279751695E-3</v>
      </c>
    </row>
    <row r="802" spans="1:3" x14ac:dyDescent="0.35">
      <c r="A802" s="1">
        <v>41575</v>
      </c>
      <c r="B802">
        <v>100.465846</v>
      </c>
      <c r="C802">
        <f t="shared" si="12"/>
        <v>7.5507328466237929E-3</v>
      </c>
    </row>
    <row r="803" spans="1:3" x14ac:dyDescent="0.35">
      <c r="A803" s="1">
        <v>41572</v>
      </c>
      <c r="B803">
        <v>99.710111999999995</v>
      </c>
      <c r="C803">
        <f t="shared" si="12"/>
        <v>-4.348654558332019E-3</v>
      </c>
    </row>
    <row r="804" spans="1:3" x14ac:dyDescent="0.35">
      <c r="A804" s="1">
        <v>41571</v>
      </c>
      <c r="B804">
        <v>100.144661</v>
      </c>
      <c r="C804">
        <f t="shared" si="12"/>
        <v>-5.2685848998210326E-3</v>
      </c>
    </row>
    <row r="805" spans="1:3" x14ac:dyDescent="0.35">
      <c r="A805" s="1">
        <v>41570</v>
      </c>
      <c r="B805">
        <v>100.67367400000001</v>
      </c>
      <c r="C805">
        <f t="shared" si="12"/>
        <v>1.0659943985593593E-2</v>
      </c>
    </row>
    <row r="806" spans="1:3" x14ac:dyDescent="0.35">
      <c r="A806" s="1">
        <v>41569</v>
      </c>
      <c r="B806">
        <v>99.606198000000006</v>
      </c>
      <c r="C806">
        <f t="shared" si="12"/>
        <v>3.9913213133400587E-3</v>
      </c>
    </row>
    <row r="807" spans="1:3" x14ac:dyDescent="0.35">
      <c r="A807" s="1">
        <v>41568</v>
      </c>
      <c r="B807">
        <v>99.209429999999998</v>
      </c>
      <c r="C807">
        <f t="shared" si="12"/>
        <v>2.0016101891508404E-3</v>
      </c>
    </row>
    <row r="808" spans="1:3" x14ac:dyDescent="0.35">
      <c r="A808" s="1">
        <v>41565</v>
      </c>
      <c r="B808">
        <v>99.011049999999997</v>
      </c>
      <c r="C808">
        <f t="shared" si="12"/>
        <v>6.8932910109283894E-3</v>
      </c>
    </row>
    <row r="809" spans="1:3" x14ac:dyDescent="0.35">
      <c r="A809" s="1">
        <v>41564</v>
      </c>
      <c r="B809">
        <v>98.330884999999995</v>
      </c>
      <c r="C809">
        <f t="shared" si="12"/>
        <v>1.169264032241461E-2</v>
      </c>
    </row>
    <row r="810" spans="1:3" x14ac:dyDescent="0.35">
      <c r="A810" s="1">
        <v>41563</v>
      </c>
      <c r="B810">
        <v>97.187832999999998</v>
      </c>
      <c r="C810">
        <f t="shared" si="12"/>
        <v>1.7848853875258239E-2</v>
      </c>
    </row>
    <row r="811" spans="1:3" x14ac:dyDescent="0.35">
      <c r="A811" s="1">
        <v>41562</v>
      </c>
      <c r="B811">
        <v>95.468530999999999</v>
      </c>
      <c r="C811">
        <f t="shared" si="12"/>
        <v>-1.6681813157316049E-2</v>
      </c>
    </row>
    <row r="812" spans="1:3" x14ac:dyDescent="0.35">
      <c r="A812" s="1">
        <v>41561</v>
      </c>
      <c r="B812">
        <v>97.074477000000002</v>
      </c>
      <c r="C812">
        <f t="shared" si="12"/>
        <v>-4.8640503846731064E-4</v>
      </c>
    </row>
    <row r="813" spans="1:3" x14ac:dyDescent="0.35">
      <c r="A813" s="1">
        <v>41558</v>
      </c>
      <c r="B813">
        <v>97.121706000000003</v>
      </c>
      <c r="C813">
        <f t="shared" si="12"/>
        <v>1.6179135344077344E-2</v>
      </c>
    </row>
    <row r="814" spans="1:3" x14ac:dyDescent="0.35">
      <c r="A814" s="1">
        <v>41557</v>
      </c>
      <c r="B814">
        <v>95.563004000000006</v>
      </c>
      <c r="C814">
        <f t="shared" si="12"/>
        <v>2.0574033832700803E-2</v>
      </c>
    </row>
    <row r="815" spans="1:3" x14ac:dyDescent="0.35">
      <c r="A815" s="1">
        <v>41556</v>
      </c>
      <c r="B815">
        <v>93.616974999999996</v>
      </c>
      <c r="C815">
        <f t="shared" si="12"/>
        <v>7.8002372003281072E-3</v>
      </c>
    </row>
    <row r="816" spans="1:3" x14ac:dyDescent="0.35">
      <c r="A816" s="1">
        <v>41555</v>
      </c>
      <c r="B816">
        <v>92.889581000000007</v>
      </c>
      <c r="C816">
        <f t="shared" si="12"/>
        <v>-1.1124688774000724E-2</v>
      </c>
    </row>
    <row r="817" spans="1:3" x14ac:dyDescent="0.35">
      <c r="A817" s="1">
        <v>41554</v>
      </c>
      <c r="B817">
        <v>93.928718000000003</v>
      </c>
      <c r="C817">
        <f t="shared" si="12"/>
        <v>-9.9074895701637584E-3</v>
      </c>
    </row>
    <row r="818" spans="1:3" x14ac:dyDescent="0.35">
      <c r="A818" s="1">
        <v>41551</v>
      </c>
      <c r="B818">
        <v>94.863940999999997</v>
      </c>
      <c r="C818">
        <f t="shared" si="12"/>
        <v>9.2037246811454473E-3</v>
      </c>
    </row>
    <row r="819" spans="1:3" x14ac:dyDescent="0.35">
      <c r="A819" s="1">
        <v>41550</v>
      </c>
      <c r="B819">
        <v>93.994844999999998</v>
      </c>
      <c r="C819">
        <f t="shared" si="12"/>
        <v>-1.1491522851625803E-2</v>
      </c>
    </row>
    <row r="820" spans="1:3" x14ac:dyDescent="0.35">
      <c r="A820" s="1">
        <v>41549</v>
      </c>
      <c r="B820">
        <v>95.081219000000004</v>
      </c>
      <c r="C820">
        <f t="shared" si="12"/>
        <v>-2.6789361051099006E-3</v>
      </c>
    </row>
    <row r="821" spans="1:3" x14ac:dyDescent="0.35">
      <c r="A821" s="1">
        <v>41548</v>
      </c>
      <c r="B821">
        <v>95.336276999999995</v>
      </c>
      <c r="C821">
        <f t="shared" si="12"/>
        <v>8.9579724870959311E-3</v>
      </c>
    </row>
    <row r="822" spans="1:3" x14ac:dyDescent="0.35">
      <c r="A822" s="1">
        <v>41547</v>
      </c>
      <c r="B822">
        <v>94.486070999999995</v>
      </c>
      <c r="C822">
        <f t="shared" si="12"/>
        <v>1.300560746050887E-3</v>
      </c>
    </row>
    <row r="823" spans="1:3" x14ac:dyDescent="0.35">
      <c r="A823" s="1">
        <v>41544</v>
      </c>
      <c r="B823">
        <v>94.363265999999996</v>
      </c>
      <c r="C823">
        <f t="shared" si="12"/>
        <v>-1.0258533233146766E-2</v>
      </c>
    </row>
    <row r="824" spans="1:3" x14ac:dyDescent="0.35">
      <c r="A824" s="1">
        <v>41543</v>
      </c>
      <c r="B824">
        <v>95.336276999999995</v>
      </c>
      <c r="C824">
        <f t="shared" si="12"/>
        <v>6.6610354223442933E-3</v>
      </c>
    </row>
    <row r="825" spans="1:3" x14ac:dyDescent="0.35">
      <c r="A825" s="1">
        <v>41542</v>
      </c>
      <c r="B825">
        <v>94.703349000000003</v>
      </c>
      <c r="C825">
        <f t="shared" si="12"/>
        <v>-8.3441082053945341E-3</v>
      </c>
    </row>
    <row r="826" spans="1:3" x14ac:dyDescent="0.35">
      <c r="A826" s="1">
        <v>41541</v>
      </c>
      <c r="B826">
        <v>95.496870000000001</v>
      </c>
      <c r="C826">
        <f t="shared" si="12"/>
        <v>-7.784444017478449E-3</v>
      </c>
    </row>
    <row r="827" spans="1:3" x14ac:dyDescent="0.35">
      <c r="A827" s="1">
        <v>41540</v>
      </c>
      <c r="B827">
        <v>96.243161000000001</v>
      </c>
      <c r="C827">
        <f t="shared" si="12"/>
        <v>-1.7652367212233958E-3</v>
      </c>
    </row>
    <row r="828" spans="1:3" x14ac:dyDescent="0.35">
      <c r="A828" s="1">
        <v>41537</v>
      </c>
      <c r="B828">
        <v>96.413202999999996</v>
      </c>
      <c r="C828">
        <f t="shared" si="12"/>
        <v>-7.9052294071617676E-3</v>
      </c>
    </row>
    <row r="829" spans="1:3" x14ac:dyDescent="0.35">
      <c r="A829" s="1">
        <v>41536</v>
      </c>
      <c r="B829">
        <v>97.178392000000002</v>
      </c>
      <c r="C829">
        <f t="shared" si="12"/>
        <v>5.3609339680397942E-3</v>
      </c>
    </row>
    <row r="830" spans="1:3" x14ac:dyDescent="0.35">
      <c r="A830" s="1">
        <v>41535</v>
      </c>
      <c r="B830">
        <v>96.658818999999994</v>
      </c>
      <c r="C830">
        <f t="shared" si="12"/>
        <v>1.4966768633924482E-2</v>
      </c>
    </row>
    <row r="831" spans="1:3" x14ac:dyDescent="0.35">
      <c r="A831" s="1">
        <v>41534</v>
      </c>
      <c r="B831">
        <v>95.222920999999999</v>
      </c>
      <c r="C831">
        <f t="shared" si="12"/>
        <v>6.9467487449358253E-4</v>
      </c>
    </row>
    <row r="832" spans="1:3" x14ac:dyDescent="0.35">
      <c r="A832" s="1">
        <v>41533</v>
      </c>
      <c r="B832">
        <v>95.156795000000002</v>
      </c>
      <c r="C832">
        <f t="shared" si="12"/>
        <v>7.3735507331820233E-3</v>
      </c>
    </row>
    <row r="833" spans="1:3" x14ac:dyDescent="0.35">
      <c r="A833" s="1">
        <v>41530</v>
      </c>
      <c r="B833">
        <v>94.457731999999993</v>
      </c>
      <c r="C833">
        <f t="shared" si="12"/>
        <v>3.4060981300395973E-3</v>
      </c>
    </row>
    <row r="834" spans="1:3" x14ac:dyDescent="0.35">
      <c r="A834" s="1">
        <v>41529</v>
      </c>
      <c r="B834">
        <v>94.136546999999993</v>
      </c>
      <c r="C834">
        <f t="shared" si="12"/>
        <v>-7.0996643636792442E-3</v>
      </c>
    </row>
    <row r="835" spans="1:3" x14ac:dyDescent="0.35">
      <c r="A835" s="1">
        <v>41528</v>
      </c>
      <c r="B835">
        <v>94.807263000000006</v>
      </c>
      <c r="C835">
        <f t="shared" ref="C835:C898" si="13">LN(B835/B836)</f>
        <v>6.6983280191634581E-3</v>
      </c>
    </row>
    <row r="836" spans="1:3" x14ac:dyDescent="0.35">
      <c r="A836" s="1">
        <v>41527</v>
      </c>
      <c r="B836">
        <v>94.174334999999999</v>
      </c>
      <c r="C836">
        <f t="shared" si="13"/>
        <v>-3.0087536015379685E-4</v>
      </c>
    </row>
    <row r="837" spans="1:3" x14ac:dyDescent="0.35">
      <c r="A837" s="1">
        <v>41526</v>
      </c>
      <c r="B837">
        <v>94.202674000000002</v>
      </c>
      <c r="C837">
        <f t="shared" si="13"/>
        <v>3.4154106231693068E-3</v>
      </c>
    </row>
    <row r="838" spans="1:3" x14ac:dyDescent="0.35">
      <c r="A838" s="1">
        <v>41523</v>
      </c>
      <c r="B838">
        <v>93.881482000000005</v>
      </c>
      <c r="C838">
        <f t="shared" si="13"/>
        <v>5.6508491938536513E-3</v>
      </c>
    </row>
    <row r="839" spans="1:3" x14ac:dyDescent="0.35">
      <c r="A839" s="1">
        <v>41522</v>
      </c>
      <c r="B839">
        <v>93.352468000000002</v>
      </c>
      <c r="C839">
        <f t="shared" si="13"/>
        <v>6.0391970479879015E-3</v>
      </c>
    </row>
    <row r="840" spans="1:3" x14ac:dyDescent="0.35">
      <c r="A840" s="1">
        <v>41521</v>
      </c>
      <c r="B840">
        <v>92.790392999999995</v>
      </c>
      <c r="C840">
        <f t="shared" si="13"/>
        <v>1.4385839698790285E-2</v>
      </c>
    </row>
    <row r="841" spans="1:3" x14ac:dyDescent="0.35">
      <c r="A841" s="1">
        <v>41520</v>
      </c>
      <c r="B841">
        <v>91.465080999999998</v>
      </c>
      <c r="C841">
        <f t="shared" si="13"/>
        <v>-7.1908695595007796E-4</v>
      </c>
    </row>
    <row r="842" spans="1:3" x14ac:dyDescent="0.35">
      <c r="A842" s="1">
        <v>41516</v>
      </c>
      <c r="B842">
        <v>91.530876000000006</v>
      </c>
      <c r="C842">
        <f t="shared" si="13"/>
        <v>-2.0517580199109976E-3</v>
      </c>
    </row>
    <row r="843" spans="1:3" x14ac:dyDescent="0.35">
      <c r="A843" s="1">
        <v>41515</v>
      </c>
      <c r="B843">
        <v>91.718868000000001</v>
      </c>
      <c r="C843">
        <f t="shared" si="13"/>
        <v>-1.0241642928085442E-4</v>
      </c>
    </row>
    <row r="844" spans="1:3" x14ac:dyDescent="0.35">
      <c r="A844" s="1">
        <v>41514</v>
      </c>
      <c r="B844">
        <v>91.728262000000001</v>
      </c>
      <c r="C844">
        <f t="shared" si="13"/>
        <v>3.4900147252529988E-3</v>
      </c>
    </row>
    <row r="845" spans="1:3" x14ac:dyDescent="0.35">
      <c r="A845" s="1">
        <v>41513</v>
      </c>
      <c r="B845">
        <v>91.408687</v>
      </c>
      <c r="C845">
        <f t="shared" si="13"/>
        <v>-1.8844449100783634E-2</v>
      </c>
    </row>
    <row r="846" spans="1:3" x14ac:dyDescent="0.35">
      <c r="A846" s="1">
        <v>41512</v>
      </c>
      <c r="B846">
        <v>93.147565999999998</v>
      </c>
      <c r="C846">
        <f t="shared" si="13"/>
        <v>8.0761497513387231E-4</v>
      </c>
    </row>
    <row r="847" spans="1:3" x14ac:dyDescent="0.35">
      <c r="A847" s="1">
        <v>41509</v>
      </c>
      <c r="B847">
        <v>93.072368999999995</v>
      </c>
      <c r="C847">
        <f t="shared" si="13"/>
        <v>1.7182792312485161E-3</v>
      </c>
    </row>
    <row r="848" spans="1:3" x14ac:dyDescent="0.35">
      <c r="A848" s="1">
        <v>41508</v>
      </c>
      <c r="B848">
        <v>92.912582</v>
      </c>
      <c r="C848">
        <f t="shared" si="13"/>
        <v>6.2918305328808228E-3</v>
      </c>
    </row>
    <row r="849" spans="1:3" x14ac:dyDescent="0.35">
      <c r="A849" s="1">
        <v>41507</v>
      </c>
      <c r="B849">
        <v>92.329826999999995</v>
      </c>
      <c r="C849">
        <f t="shared" si="13"/>
        <v>5.0917420877797813E-4</v>
      </c>
    </row>
    <row r="850" spans="1:3" x14ac:dyDescent="0.35">
      <c r="A850" s="1">
        <v>41506</v>
      </c>
      <c r="B850">
        <v>92.282826999999997</v>
      </c>
      <c r="C850">
        <f t="shared" si="13"/>
        <v>4.6962698205933419E-3</v>
      </c>
    </row>
    <row r="851" spans="1:3" x14ac:dyDescent="0.35">
      <c r="A851" s="1">
        <v>41505</v>
      </c>
      <c r="B851">
        <v>91.850458000000003</v>
      </c>
      <c r="C851">
        <f t="shared" si="13"/>
        <v>3.7935474981694514E-3</v>
      </c>
    </row>
    <row r="852" spans="1:3" x14ac:dyDescent="0.35">
      <c r="A852" s="1">
        <v>41502</v>
      </c>
      <c r="B852">
        <v>91.502679000000001</v>
      </c>
      <c r="C852">
        <f t="shared" si="13"/>
        <v>-4.918581089252346E-3</v>
      </c>
    </row>
    <row r="853" spans="1:3" x14ac:dyDescent="0.35">
      <c r="A853" s="1">
        <v>41501</v>
      </c>
      <c r="B853">
        <v>91.953851</v>
      </c>
      <c r="C853">
        <f t="shared" si="13"/>
        <v>-1.7227799217258116E-2</v>
      </c>
    </row>
    <row r="854" spans="1:3" x14ac:dyDescent="0.35">
      <c r="A854" s="1">
        <v>41500</v>
      </c>
      <c r="B854">
        <v>93.551738</v>
      </c>
      <c r="C854">
        <f t="shared" si="13"/>
        <v>-3.3101139995516493E-3</v>
      </c>
    </row>
    <row r="855" spans="1:3" x14ac:dyDescent="0.35">
      <c r="A855" s="1">
        <v>41499</v>
      </c>
      <c r="B855">
        <v>93.861918000000003</v>
      </c>
      <c r="C855">
        <f t="shared" si="13"/>
        <v>-1.4009818467832472E-3</v>
      </c>
    </row>
    <row r="856" spans="1:3" x14ac:dyDescent="0.35">
      <c r="A856" s="1">
        <v>41498</v>
      </c>
      <c r="B856">
        <v>93.993509000000003</v>
      </c>
      <c r="C856">
        <f t="shared" si="13"/>
        <v>6.0015765916589432E-4</v>
      </c>
    </row>
    <row r="857" spans="1:3" x14ac:dyDescent="0.35">
      <c r="A857" s="1">
        <v>41495</v>
      </c>
      <c r="B857">
        <v>93.937115000000006</v>
      </c>
      <c r="C857">
        <f t="shared" si="13"/>
        <v>-3.6953320430187417E-3</v>
      </c>
    </row>
    <row r="858" spans="1:3" x14ac:dyDescent="0.35">
      <c r="A858" s="1">
        <v>41494</v>
      </c>
      <c r="B858">
        <v>94.284886</v>
      </c>
      <c r="C858">
        <f t="shared" si="13"/>
        <v>3.0951743838528922E-3</v>
      </c>
    </row>
    <row r="859" spans="1:3" x14ac:dyDescent="0.35">
      <c r="A859" s="1">
        <v>41493</v>
      </c>
      <c r="B859">
        <v>93.993509000000003</v>
      </c>
      <c r="C859">
        <f t="shared" si="13"/>
        <v>-1.6985357621753343E-3</v>
      </c>
    </row>
    <row r="860" spans="1:3" x14ac:dyDescent="0.35">
      <c r="A860" s="1">
        <v>41492</v>
      </c>
      <c r="B860">
        <v>94.153295999999997</v>
      </c>
      <c r="C860">
        <f t="shared" si="13"/>
        <v>-5.9719386650657312E-3</v>
      </c>
    </row>
    <row r="861" spans="1:3" x14ac:dyDescent="0.35">
      <c r="A861" s="1">
        <v>41491</v>
      </c>
      <c r="B861">
        <v>94.717256000000006</v>
      </c>
      <c r="C861">
        <f t="shared" si="13"/>
        <v>-7.3166764903316835E-3</v>
      </c>
    </row>
    <row r="862" spans="1:3" x14ac:dyDescent="0.35">
      <c r="A862" s="1">
        <v>41488</v>
      </c>
      <c r="B862">
        <v>95.412813</v>
      </c>
      <c r="C862">
        <f t="shared" si="13"/>
        <v>-1.5639051602000284E-2</v>
      </c>
    </row>
    <row r="863" spans="1:3" x14ac:dyDescent="0.35">
      <c r="A863" s="1">
        <v>41487</v>
      </c>
      <c r="B863">
        <v>96.916708</v>
      </c>
      <c r="C863">
        <f t="shared" si="13"/>
        <v>-5.8985769345672812E-3</v>
      </c>
    </row>
    <row r="864" spans="1:3" x14ac:dyDescent="0.35">
      <c r="A864" s="1">
        <v>41486</v>
      </c>
      <c r="B864">
        <v>97.490067999999994</v>
      </c>
      <c r="C864">
        <f t="shared" si="13"/>
        <v>7.0630891291331042E-3</v>
      </c>
    </row>
    <row r="865" spans="1:3" x14ac:dyDescent="0.35">
      <c r="A865" s="1">
        <v>41485</v>
      </c>
      <c r="B865">
        <v>96.803912999999994</v>
      </c>
      <c r="C865">
        <f t="shared" si="13"/>
        <v>-1.1645121945657222E-3</v>
      </c>
    </row>
    <row r="866" spans="1:3" x14ac:dyDescent="0.35">
      <c r="A866" s="1">
        <v>41484</v>
      </c>
      <c r="B866">
        <v>96.916708</v>
      </c>
      <c r="C866">
        <f t="shared" si="13"/>
        <v>-1.3568428955514481E-3</v>
      </c>
    </row>
    <row r="867" spans="1:3" x14ac:dyDescent="0.35">
      <c r="A867" s="1">
        <v>41481</v>
      </c>
      <c r="B867">
        <v>97.048298000000003</v>
      </c>
      <c r="C867">
        <f t="shared" si="13"/>
        <v>-2.6115632062618517E-3</v>
      </c>
    </row>
    <row r="868" spans="1:3" x14ac:dyDescent="0.35">
      <c r="A868" s="1">
        <v>41480</v>
      </c>
      <c r="B868">
        <v>97.302076999999997</v>
      </c>
      <c r="C868">
        <f t="shared" si="13"/>
        <v>-2.0266067759716609E-3</v>
      </c>
    </row>
    <row r="869" spans="1:3" x14ac:dyDescent="0.35">
      <c r="A869" s="1">
        <v>41479</v>
      </c>
      <c r="B869">
        <v>97.499470000000002</v>
      </c>
      <c r="C869">
        <f t="shared" si="13"/>
        <v>-5.5758104771105538E-3</v>
      </c>
    </row>
    <row r="870" spans="1:3" x14ac:dyDescent="0.35">
      <c r="A870" s="1">
        <v>41478</v>
      </c>
      <c r="B870">
        <v>98.044627000000006</v>
      </c>
      <c r="C870">
        <f t="shared" si="13"/>
        <v>-1.8198605094906018E-3</v>
      </c>
    </row>
    <row r="871" spans="1:3" x14ac:dyDescent="0.35">
      <c r="A871" s="1">
        <v>41477</v>
      </c>
      <c r="B871">
        <v>98.223217000000005</v>
      </c>
      <c r="C871">
        <f t="shared" si="13"/>
        <v>8.263724147226632E-3</v>
      </c>
    </row>
    <row r="872" spans="1:3" x14ac:dyDescent="0.35">
      <c r="A872" s="1">
        <v>41474</v>
      </c>
      <c r="B872">
        <v>97.414872000000003</v>
      </c>
      <c r="C872">
        <f t="shared" si="13"/>
        <v>6.3885181523410592E-3</v>
      </c>
    </row>
    <row r="873" spans="1:3" x14ac:dyDescent="0.35">
      <c r="A873" s="1">
        <v>41473</v>
      </c>
      <c r="B873">
        <v>96.794518999999994</v>
      </c>
      <c r="C873">
        <f t="shared" si="13"/>
        <v>9.9542586659263962E-3</v>
      </c>
    </row>
    <row r="874" spans="1:3" x14ac:dyDescent="0.35">
      <c r="A874" s="1">
        <v>41472</v>
      </c>
      <c r="B874">
        <v>95.835780999999997</v>
      </c>
      <c r="C874">
        <f t="shared" si="13"/>
        <v>5.8861730224027799E-4</v>
      </c>
    </row>
    <row r="875" spans="1:3" x14ac:dyDescent="0.35">
      <c r="A875" s="1">
        <v>41471</v>
      </c>
      <c r="B875">
        <v>95.779387</v>
      </c>
      <c r="C875">
        <f t="shared" si="13"/>
        <v>-2.6461161598589828E-3</v>
      </c>
    </row>
    <row r="876" spans="1:3" x14ac:dyDescent="0.35">
      <c r="A876" s="1">
        <v>41470</v>
      </c>
      <c r="B876">
        <v>96.033165999999994</v>
      </c>
      <c r="C876">
        <f t="shared" si="13"/>
        <v>1.5672072479139462E-3</v>
      </c>
    </row>
    <row r="877" spans="1:3" x14ac:dyDescent="0.35">
      <c r="A877" s="1">
        <v>41467</v>
      </c>
      <c r="B877">
        <v>95.882779999999997</v>
      </c>
      <c r="C877">
        <f t="shared" si="13"/>
        <v>1.9800664484762441E-2</v>
      </c>
    </row>
    <row r="878" spans="1:3" x14ac:dyDescent="0.35">
      <c r="A878" s="1">
        <v>41466</v>
      </c>
      <c r="B878">
        <v>94.00291</v>
      </c>
      <c r="C878">
        <f t="shared" si="13"/>
        <v>9.1407724294488048E-3</v>
      </c>
    </row>
    <row r="879" spans="1:3" x14ac:dyDescent="0.35">
      <c r="A879" s="1">
        <v>41465</v>
      </c>
      <c r="B879">
        <v>93.147565999999998</v>
      </c>
      <c r="C879">
        <f t="shared" si="13"/>
        <v>3.4367453411897008E-3</v>
      </c>
    </row>
    <row r="880" spans="1:3" x14ac:dyDescent="0.35">
      <c r="A880" s="1">
        <v>41464</v>
      </c>
      <c r="B880">
        <v>92.827990999999997</v>
      </c>
      <c r="C880">
        <f t="shared" si="13"/>
        <v>-6.0569423240883014E-3</v>
      </c>
    </row>
    <row r="881" spans="1:3" x14ac:dyDescent="0.35">
      <c r="A881" s="1">
        <v>41463</v>
      </c>
      <c r="B881">
        <v>93.391951000000006</v>
      </c>
      <c r="C881">
        <f t="shared" si="13"/>
        <v>6.9686993421912502E-3</v>
      </c>
    </row>
    <row r="882" spans="1:3" x14ac:dyDescent="0.35">
      <c r="A882" s="1">
        <v>41460</v>
      </c>
      <c r="B882">
        <v>92.743392999999998</v>
      </c>
      <c r="C882">
        <f t="shared" si="13"/>
        <v>8.8563227913589209E-3</v>
      </c>
    </row>
    <row r="883" spans="1:3" x14ac:dyDescent="0.35">
      <c r="A883" s="1">
        <v>41458</v>
      </c>
      <c r="B883">
        <v>91.925653999999994</v>
      </c>
      <c r="C883">
        <f t="shared" si="13"/>
        <v>6.7713710717269447E-3</v>
      </c>
    </row>
    <row r="884" spans="1:3" x14ac:dyDescent="0.35">
      <c r="A884" s="1">
        <v>41457</v>
      </c>
      <c r="B884">
        <v>91.305294000000004</v>
      </c>
      <c r="C884">
        <f t="shared" si="13"/>
        <v>-2.1488682371618249E-2</v>
      </c>
    </row>
    <row r="885" spans="1:3" x14ac:dyDescent="0.35">
      <c r="A885" s="1">
        <v>41456</v>
      </c>
      <c r="B885">
        <v>93.288556999999997</v>
      </c>
      <c r="C885">
        <f t="shared" si="13"/>
        <v>4.2406985029110628E-3</v>
      </c>
    </row>
    <row r="886" spans="1:3" x14ac:dyDescent="0.35">
      <c r="A886" s="1">
        <v>41453</v>
      </c>
      <c r="B886">
        <v>92.893786000000006</v>
      </c>
      <c r="C886">
        <f t="shared" si="13"/>
        <v>8.0981144853181685E-4</v>
      </c>
    </row>
    <row r="887" spans="1:3" x14ac:dyDescent="0.35">
      <c r="A887" s="1">
        <v>41452</v>
      </c>
      <c r="B887">
        <v>92.81859</v>
      </c>
      <c r="C887">
        <f t="shared" si="13"/>
        <v>-4.1433421574017994E-3</v>
      </c>
    </row>
    <row r="888" spans="1:3" x14ac:dyDescent="0.35">
      <c r="A888" s="1">
        <v>41451</v>
      </c>
      <c r="B888">
        <v>93.203967000000006</v>
      </c>
      <c r="C888">
        <f t="shared" si="13"/>
        <v>1.1767263832568795E-2</v>
      </c>
    </row>
    <row r="889" spans="1:3" x14ac:dyDescent="0.35">
      <c r="A889" s="1">
        <v>41450</v>
      </c>
      <c r="B889">
        <v>92.113639000000006</v>
      </c>
      <c r="C889">
        <f t="shared" si="13"/>
        <v>3.1682585480520831E-3</v>
      </c>
    </row>
    <row r="890" spans="1:3" x14ac:dyDescent="0.35">
      <c r="A890" s="1">
        <v>41449</v>
      </c>
      <c r="B890">
        <v>91.822260999999997</v>
      </c>
      <c r="C890">
        <f t="shared" si="13"/>
        <v>1.7138598179938822E-2</v>
      </c>
    </row>
    <row r="891" spans="1:3" x14ac:dyDescent="0.35">
      <c r="A891" s="1">
        <v>41446</v>
      </c>
      <c r="B891">
        <v>90.261965000000004</v>
      </c>
      <c r="C891">
        <f t="shared" si="13"/>
        <v>-2.288344711619034E-3</v>
      </c>
    </row>
    <row r="892" spans="1:3" x14ac:dyDescent="0.35">
      <c r="A892" s="1">
        <v>41445</v>
      </c>
      <c r="B892">
        <v>90.468751999999995</v>
      </c>
      <c r="C892">
        <f t="shared" si="13"/>
        <v>-2.6047421390125308E-2</v>
      </c>
    </row>
    <row r="893" spans="1:3" x14ac:dyDescent="0.35">
      <c r="A893" s="1">
        <v>41444</v>
      </c>
      <c r="B893">
        <v>92.856188000000003</v>
      </c>
      <c r="C893">
        <f t="shared" si="13"/>
        <v>-1.6165827474361995E-2</v>
      </c>
    </row>
    <row r="894" spans="1:3" x14ac:dyDescent="0.35">
      <c r="A894" s="1">
        <v>41443</v>
      </c>
      <c r="B894">
        <v>94.369484</v>
      </c>
      <c r="C894">
        <f t="shared" si="13"/>
        <v>2.293495722528632E-3</v>
      </c>
    </row>
    <row r="895" spans="1:3" x14ac:dyDescent="0.35">
      <c r="A895" s="1">
        <v>41442</v>
      </c>
      <c r="B895">
        <v>94.153295999999997</v>
      </c>
      <c r="C895">
        <f t="shared" si="13"/>
        <v>1.5391865888293289E-2</v>
      </c>
    </row>
    <row r="896" spans="1:3" x14ac:dyDescent="0.35">
      <c r="A896" s="1">
        <v>41439</v>
      </c>
      <c r="B896">
        <v>92.715197000000003</v>
      </c>
      <c r="C896">
        <f t="shared" si="13"/>
        <v>4.0561447401983065E-4</v>
      </c>
    </row>
    <row r="897" spans="1:3" x14ac:dyDescent="0.35">
      <c r="A897" s="1">
        <v>41438</v>
      </c>
      <c r="B897">
        <v>92.677598000000003</v>
      </c>
      <c r="C897">
        <f t="shared" si="13"/>
        <v>9.4768163317879104E-3</v>
      </c>
    </row>
    <row r="898" spans="1:3" x14ac:dyDescent="0.35">
      <c r="A898" s="1">
        <v>41437</v>
      </c>
      <c r="B898">
        <v>91.803458000000006</v>
      </c>
      <c r="C898">
        <f t="shared" si="13"/>
        <v>-6.5312971262005996E-3</v>
      </c>
    </row>
    <row r="899" spans="1:3" x14ac:dyDescent="0.35">
      <c r="A899" s="1">
        <v>41436</v>
      </c>
      <c r="B899">
        <v>92.405016000000003</v>
      </c>
      <c r="C899">
        <f t="shared" ref="C899:C962" si="14">LN(B899/B900)</f>
        <v>-2.1338179520399027E-3</v>
      </c>
    </row>
    <row r="900" spans="1:3" x14ac:dyDescent="0.35">
      <c r="A900" s="1">
        <v>41435</v>
      </c>
      <c r="B900">
        <v>92.602401999999998</v>
      </c>
      <c r="C900">
        <f t="shared" si="14"/>
        <v>-1.7241052639709108E-3</v>
      </c>
    </row>
    <row r="901" spans="1:3" x14ac:dyDescent="0.35">
      <c r="A901" s="1">
        <v>41432</v>
      </c>
      <c r="B901">
        <v>92.762196000000003</v>
      </c>
      <c r="C901">
        <f t="shared" si="14"/>
        <v>9.5704470498882456E-3</v>
      </c>
    </row>
    <row r="902" spans="1:3" x14ac:dyDescent="0.35">
      <c r="A902" s="1">
        <v>41431</v>
      </c>
      <c r="B902">
        <v>91.878654999999995</v>
      </c>
      <c r="C902">
        <f t="shared" si="14"/>
        <v>8.5273235069858906E-3</v>
      </c>
    </row>
    <row r="903" spans="1:3" x14ac:dyDescent="0.35">
      <c r="A903" s="1">
        <v>41430</v>
      </c>
      <c r="B903">
        <v>91.098506999999998</v>
      </c>
      <c r="C903">
        <f t="shared" si="14"/>
        <v>-9.8052693195826417E-3</v>
      </c>
    </row>
    <row r="904" spans="1:3" x14ac:dyDescent="0.35">
      <c r="A904" s="1">
        <v>41429</v>
      </c>
      <c r="B904">
        <v>91.996145999999996</v>
      </c>
      <c r="C904">
        <f t="shared" si="14"/>
        <v>-8.4020765118339377E-3</v>
      </c>
    </row>
    <row r="905" spans="1:3" x14ac:dyDescent="0.35">
      <c r="A905" s="1">
        <v>41428</v>
      </c>
      <c r="B905">
        <v>92.772361000000004</v>
      </c>
      <c r="C905">
        <f t="shared" si="14"/>
        <v>5.8638787819294555E-3</v>
      </c>
    </row>
    <row r="906" spans="1:3" x14ac:dyDescent="0.35">
      <c r="A906" s="1">
        <v>41425</v>
      </c>
      <c r="B906">
        <v>92.229946999999996</v>
      </c>
      <c r="C906">
        <f t="shared" si="14"/>
        <v>-2.2062639572596646E-2</v>
      </c>
    </row>
    <row r="907" spans="1:3" x14ac:dyDescent="0.35">
      <c r="A907" s="1">
        <v>41424</v>
      </c>
      <c r="B907">
        <v>94.287396000000001</v>
      </c>
      <c r="C907">
        <f t="shared" si="14"/>
        <v>9.9212242783147683E-5</v>
      </c>
    </row>
    <row r="908" spans="1:3" x14ac:dyDescent="0.35">
      <c r="A908" s="1">
        <v>41423</v>
      </c>
      <c r="B908">
        <v>94.278041999999999</v>
      </c>
      <c r="C908">
        <f t="shared" si="14"/>
        <v>-1.0950646972824706E-2</v>
      </c>
    </row>
    <row r="909" spans="1:3" x14ac:dyDescent="0.35">
      <c r="A909" s="1">
        <v>41422</v>
      </c>
      <c r="B909">
        <v>95.316120999999995</v>
      </c>
      <c r="C909">
        <f t="shared" si="14"/>
        <v>1.0752232329351257E-2</v>
      </c>
    </row>
    <row r="910" spans="1:3" x14ac:dyDescent="0.35">
      <c r="A910" s="1">
        <v>41418</v>
      </c>
      <c r="B910">
        <v>94.296750000000003</v>
      </c>
      <c r="C910">
        <f t="shared" si="14"/>
        <v>6.5672251921037924E-3</v>
      </c>
    </row>
    <row r="911" spans="1:3" x14ac:dyDescent="0.35">
      <c r="A911" s="1">
        <v>41417</v>
      </c>
      <c r="B911">
        <v>93.679511000000005</v>
      </c>
      <c r="C911">
        <f t="shared" si="14"/>
        <v>1.4985895776613077E-3</v>
      </c>
    </row>
    <row r="912" spans="1:3" x14ac:dyDescent="0.35">
      <c r="A912" s="1">
        <v>41416</v>
      </c>
      <c r="B912">
        <v>93.539229000000006</v>
      </c>
      <c r="C912">
        <f t="shared" si="14"/>
        <v>-9.8494067002265172E-3</v>
      </c>
    </row>
    <row r="913" spans="1:3" x14ac:dyDescent="0.35">
      <c r="A913" s="1">
        <v>41415</v>
      </c>
      <c r="B913">
        <v>94.465086999999997</v>
      </c>
      <c r="C913">
        <f t="shared" si="14"/>
        <v>-1.0884235454526909E-3</v>
      </c>
    </row>
    <row r="914" spans="1:3" x14ac:dyDescent="0.35">
      <c r="A914" s="1">
        <v>41414</v>
      </c>
      <c r="B914">
        <v>94.567960999999997</v>
      </c>
      <c r="C914">
        <f t="shared" si="14"/>
        <v>-6.5056434339319123E-3</v>
      </c>
    </row>
    <row r="915" spans="1:3" x14ac:dyDescent="0.35">
      <c r="A915" s="1">
        <v>41411</v>
      </c>
      <c r="B915">
        <v>95.185192000000001</v>
      </c>
      <c r="C915">
        <f t="shared" si="14"/>
        <v>1.2655875139924631E-2</v>
      </c>
    </row>
    <row r="916" spans="1:3" x14ac:dyDescent="0.35">
      <c r="A916" s="1">
        <v>41410</v>
      </c>
      <c r="B916">
        <v>93.988130999999996</v>
      </c>
      <c r="C916">
        <f t="shared" si="14"/>
        <v>-8.3234362705425554E-3</v>
      </c>
    </row>
    <row r="917" spans="1:3" x14ac:dyDescent="0.35">
      <c r="A917" s="1">
        <v>41409</v>
      </c>
      <c r="B917">
        <v>94.773700000000005</v>
      </c>
      <c r="C917">
        <f t="shared" si="14"/>
        <v>-4.2341624521182106E-3</v>
      </c>
    </row>
    <row r="918" spans="1:3" x14ac:dyDescent="0.35">
      <c r="A918" s="1">
        <v>41408</v>
      </c>
      <c r="B918">
        <v>95.175837999999999</v>
      </c>
      <c r="C918">
        <f t="shared" si="14"/>
        <v>1.425055305378679E-2</v>
      </c>
    </row>
    <row r="919" spans="1:3" x14ac:dyDescent="0.35">
      <c r="A919" s="1">
        <v>41407</v>
      </c>
      <c r="B919">
        <v>93.829148000000004</v>
      </c>
      <c r="C919">
        <f t="shared" si="14"/>
        <v>7.2022044710015201E-3</v>
      </c>
    </row>
    <row r="920" spans="1:3" x14ac:dyDescent="0.35">
      <c r="A920" s="1">
        <v>41404</v>
      </c>
      <c r="B920">
        <v>93.155799000000002</v>
      </c>
      <c r="C920">
        <f t="shared" si="14"/>
        <v>1.88493749744745E-2</v>
      </c>
    </row>
    <row r="921" spans="1:3" x14ac:dyDescent="0.35">
      <c r="A921" s="1">
        <v>41403</v>
      </c>
      <c r="B921">
        <v>91.416315999999995</v>
      </c>
      <c r="C921">
        <f t="shared" si="14"/>
        <v>1.7406236861251066E-3</v>
      </c>
    </row>
    <row r="922" spans="1:3" x14ac:dyDescent="0.35">
      <c r="A922" s="1">
        <v>41402</v>
      </c>
      <c r="B922">
        <v>91.257333000000003</v>
      </c>
      <c r="C922">
        <f t="shared" si="14"/>
        <v>1.12792061537716E-3</v>
      </c>
    </row>
    <row r="923" spans="1:3" x14ac:dyDescent="0.35">
      <c r="A923" s="1">
        <v>41401</v>
      </c>
      <c r="B923">
        <v>91.15446</v>
      </c>
      <c r="C923">
        <f t="shared" si="14"/>
        <v>5.7619039256399133E-3</v>
      </c>
    </row>
    <row r="924" spans="1:3" x14ac:dyDescent="0.35">
      <c r="A924" s="1">
        <v>41400</v>
      </c>
      <c r="B924">
        <v>90.630747</v>
      </c>
      <c r="C924">
        <f t="shared" si="14"/>
        <v>-5.3514283628927749E-3</v>
      </c>
    </row>
    <row r="925" spans="1:3" x14ac:dyDescent="0.35">
      <c r="A925" s="1">
        <v>41397</v>
      </c>
      <c r="B925">
        <v>91.117051000000004</v>
      </c>
      <c r="C925">
        <f t="shared" si="14"/>
        <v>1.3120670481948066E-2</v>
      </c>
    </row>
    <row r="926" spans="1:3" x14ac:dyDescent="0.35">
      <c r="A926" s="1">
        <v>41396</v>
      </c>
      <c r="B926">
        <v>89.929343000000003</v>
      </c>
      <c r="C926">
        <f t="shared" si="14"/>
        <v>2.7196800085765537E-2</v>
      </c>
    </row>
    <row r="927" spans="1:3" x14ac:dyDescent="0.35">
      <c r="A927" s="1">
        <v>41395</v>
      </c>
      <c r="B927">
        <v>87.516512000000006</v>
      </c>
      <c r="C927">
        <f t="shared" si="14"/>
        <v>-7.6645176246528772E-3</v>
      </c>
    </row>
    <row r="928" spans="1:3" x14ac:dyDescent="0.35">
      <c r="A928" s="1">
        <v>41394</v>
      </c>
      <c r="B928">
        <v>88.189860999999993</v>
      </c>
      <c r="C928">
        <f t="shared" si="14"/>
        <v>-5.3936348972087071E-3</v>
      </c>
    </row>
    <row r="929" spans="1:3" x14ac:dyDescent="0.35">
      <c r="A929" s="1">
        <v>41393</v>
      </c>
      <c r="B929">
        <v>88.666809999999998</v>
      </c>
      <c r="C929">
        <f t="shared" si="14"/>
        <v>2.0059622453933359E-3</v>
      </c>
    </row>
    <row r="930" spans="1:3" x14ac:dyDescent="0.35">
      <c r="A930" s="1">
        <v>41390</v>
      </c>
      <c r="B930">
        <v>88.489125999999999</v>
      </c>
      <c r="C930">
        <f t="shared" si="14"/>
        <v>-1.853355397973774E-2</v>
      </c>
    </row>
    <row r="931" spans="1:3" x14ac:dyDescent="0.35">
      <c r="A931" s="1">
        <v>41389</v>
      </c>
      <c r="B931">
        <v>90.144435999999999</v>
      </c>
      <c r="C931">
        <f t="shared" si="14"/>
        <v>1.4946705453658095E-2</v>
      </c>
    </row>
    <row r="932" spans="1:3" x14ac:dyDescent="0.35">
      <c r="A932" s="1">
        <v>41388</v>
      </c>
      <c r="B932">
        <v>88.807092999999995</v>
      </c>
      <c r="C932">
        <f t="shared" si="14"/>
        <v>-9.2243545801209918E-3</v>
      </c>
    </row>
    <row r="933" spans="1:3" x14ac:dyDescent="0.35">
      <c r="A933" s="1">
        <v>41387</v>
      </c>
      <c r="B933">
        <v>89.630071000000001</v>
      </c>
      <c r="C933">
        <f t="shared" si="14"/>
        <v>7.1203751200483662E-3</v>
      </c>
    </row>
    <row r="934" spans="1:3" x14ac:dyDescent="0.35">
      <c r="A934" s="1">
        <v>41386</v>
      </c>
      <c r="B934">
        <v>88.994138000000007</v>
      </c>
      <c r="C934">
        <f t="shared" si="14"/>
        <v>6.3251974717104644E-3</v>
      </c>
    </row>
    <row r="935" spans="1:3" x14ac:dyDescent="0.35">
      <c r="A935" s="1">
        <v>41383</v>
      </c>
      <c r="B935">
        <v>88.433008999999998</v>
      </c>
      <c r="C935">
        <f t="shared" si="14"/>
        <v>9.6700815751361857E-3</v>
      </c>
    </row>
    <row r="936" spans="1:3" x14ac:dyDescent="0.35">
      <c r="A936" s="1">
        <v>41382</v>
      </c>
      <c r="B936">
        <v>87.581975999999997</v>
      </c>
      <c r="C936">
        <f t="shared" si="14"/>
        <v>-9.5643801621688642E-3</v>
      </c>
    </row>
    <row r="937" spans="1:3" x14ac:dyDescent="0.35">
      <c r="A937" s="1">
        <v>41381</v>
      </c>
      <c r="B937">
        <v>88.423661999999993</v>
      </c>
      <c r="C937">
        <f t="shared" si="14"/>
        <v>-9.1593532210149219E-3</v>
      </c>
    </row>
    <row r="938" spans="1:3" x14ac:dyDescent="0.35">
      <c r="A938" s="1">
        <v>41380</v>
      </c>
      <c r="B938">
        <v>89.237285999999997</v>
      </c>
      <c r="C938">
        <f t="shared" si="14"/>
        <v>6.0969608610029922E-3</v>
      </c>
    </row>
    <row r="939" spans="1:3" x14ac:dyDescent="0.35">
      <c r="A939" s="1">
        <v>41379</v>
      </c>
      <c r="B939">
        <v>88.694864999999993</v>
      </c>
      <c r="C939">
        <f t="shared" si="14"/>
        <v>-1.5899961320290212E-2</v>
      </c>
    </row>
    <row r="940" spans="1:3" x14ac:dyDescent="0.35">
      <c r="A940" s="1">
        <v>41376</v>
      </c>
      <c r="B940">
        <v>90.116381000000004</v>
      </c>
      <c r="C940">
        <f t="shared" si="14"/>
        <v>-3.0050441503889479E-3</v>
      </c>
    </row>
    <row r="941" spans="1:3" x14ac:dyDescent="0.35">
      <c r="A941" s="1">
        <v>41375</v>
      </c>
      <c r="B941">
        <v>90.387591999999998</v>
      </c>
      <c r="C941">
        <f t="shared" si="14"/>
        <v>2.4862497860319542E-3</v>
      </c>
    </row>
    <row r="942" spans="1:3" x14ac:dyDescent="0.35">
      <c r="A942" s="1">
        <v>41374</v>
      </c>
      <c r="B942">
        <v>90.163145</v>
      </c>
      <c r="C942">
        <f t="shared" si="14"/>
        <v>3.8451930720464771E-3</v>
      </c>
    </row>
    <row r="943" spans="1:3" x14ac:dyDescent="0.35">
      <c r="A943" s="1">
        <v>41373</v>
      </c>
      <c r="B943">
        <v>89.817115999999999</v>
      </c>
      <c r="C943">
        <f t="shared" si="14"/>
        <v>6.0574814176228451E-3</v>
      </c>
    </row>
    <row r="944" spans="1:3" x14ac:dyDescent="0.35">
      <c r="A944" s="1">
        <v>41372</v>
      </c>
      <c r="B944">
        <v>89.274694999999994</v>
      </c>
      <c r="C944">
        <f t="shared" si="14"/>
        <v>-6.7860747803625667E-3</v>
      </c>
    </row>
    <row r="945" spans="1:3" x14ac:dyDescent="0.35">
      <c r="A945" s="1">
        <v>41369</v>
      </c>
      <c r="B945">
        <v>89.882580000000004</v>
      </c>
      <c r="C945">
        <f t="shared" si="14"/>
        <v>-4.6711816148306594E-3</v>
      </c>
    </row>
    <row r="946" spans="1:3" x14ac:dyDescent="0.35">
      <c r="A946" s="1">
        <v>41368</v>
      </c>
      <c r="B946">
        <v>90.303420000000003</v>
      </c>
      <c r="C946">
        <f t="shared" si="14"/>
        <v>1.5545819055236784E-3</v>
      </c>
    </row>
    <row r="947" spans="1:3" x14ac:dyDescent="0.35">
      <c r="A947" s="1">
        <v>41367</v>
      </c>
      <c r="B947">
        <v>90.163145</v>
      </c>
      <c r="C947">
        <f t="shared" si="14"/>
        <v>-1.7617286826441033E-3</v>
      </c>
    </row>
    <row r="948" spans="1:3" x14ac:dyDescent="0.35">
      <c r="A948" s="1">
        <v>41366</v>
      </c>
      <c r="B948">
        <v>90.322128000000006</v>
      </c>
      <c r="C948">
        <f t="shared" si="14"/>
        <v>9.0489209151033423E-3</v>
      </c>
    </row>
    <row r="949" spans="1:3" x14ac:dyDescent="0.35">
      <c r="A949" s="1">
        <v>41365</v>
      </c>
      <c r="B949">
        <v>89.508497000000006</v>
      </c>
      <c r="C949">
        <f t="shared" si="14"/>
        <v>1.0453632094852808E-3</v>
      </c>
    </row>
    <row r="950" spans="1:3" x14ac:dyDescent="0.35">
      <c r="A950" s="1">
        <v>41361</v>
      </c>
      <c r="B950">
        <v>89.414976999999993</v>
      </c>
      <c r="C950">
        <f t="shared" si="14"/>
        <v>4.7176937180368342E-3</v>
      </c>
    </row>
    <row r="951" spans="1:3" x14ac:dyDescent="0.35">
      <c r="A951" s="1">
        <v>41360</v>
      </c>
      <c r="B951">
        <v>88.994138000000007</v>
      </c>
      <c r="C951">
        <f t="shared" si="14"/>
        <v>1.3222812640997934E-2</v>
      </c>
    </row>
    <row r="952" spans="1:3" x14ac:dyDescent="0.35">
      <c r="A952" s="1">
        <v>41359</v>
      </c>
      <c r="B952">
        <v>87.825130999999999</v>
      </c>
      <c r="C952">
        <f t="shared" si="14"/>
        <v>1.5885311817457018E-2</v>
      </c>
    </row>
    <row r="953" spans="1:3" x14ac:dyDescent="0.35">
      <c r="A953" s="1">
        <v>41358</v>
      </c>
      <c r="B953">
        <v>86.441023999999999</v>
      </c>
      <c r="C953">
        <f t="shared" si="14"/>
        <v>-3.1326146946962733E-3</v>
      </c>
    </row>
    <row r="954" spans="1:3" x14ac:dyDescent="0.35">
      <c r="A954" s="1">
        <v>41355</v>
      </c>
      <c r="B954">
        <v>86.712235000000007</v>
      </c>
      <c r="C954">
        <f t="shared" si="14"/>
        <v>8.5567906534710688E-3</v>
      </c>
    </row>
    <row r="955" spans="1:3" x14ac:dyDescent="0.35">
      <c r="A955" s="1">
        <v>41354</v>
      </c>
      <c r="B955">
        <v>85.973421999999999</v>
      </c>
      <c r="C955">
        <f t="shared" si="14"/>
        <v>-1.1464512673238355E-2</v>
      </c>
    </row>
    <row r="956" spans="1:3" x14ac:dyDescent="0.35">
      <c r="A956" s="1">
        <v>41353</v>
      </c>
      <c r="B956">
        <v>86.964737</v>
      </c>
      <c r="C956">
        <f t="shared" si="14"/>
        <v>1.3533476294667264E-2</v>
      </c>
    </row>
    <row r="957" spans="1:3" x14ac:dyDescent="0.35">
      <c r="A957" s="1">
        <v>41352</v>
      </c>
      <c r="B957">
        <v>85.795730000000006</v>
      </c>
      <c r="C957">
        <f t="shared" si="14"/>
        <v>-1.19833904723641E-3</v>
      </c>
    </row>
    <row r="958" spans="1:3" x14ac:dyDescent="0.35">
      <c r="A958" s="1">
        <v>41351</v>
      </c>
      <c r="B958">
        <v>85.898604000000006</v>
      </c>
      <c r="C958">
        <f t="shared" si="14"/>
        <v>-4.8873718861995128E-3</v>
      </c>
    </row>
    <row r="959" spans="1:3" x14ac:dyDescent="0.35">
      <c r="A959" s="1">
        <v>41348</v>
      </c>
      <c r="B959">
        <v>86.319450000000003</v>
      </c>
      <c r="C959">
        <f t="shared" si="14"/>
        <v>-2.1644676162151121E-3</v>
      </c>
    </row>
    <row r="960" spans="1:3" x14ac:dyDescent="0.35">
      <c r="A960" s="1">
        <v>41347</v>
      </c>
      <c r="B960">
        <v>86.506488000000004</v>
      </c>
      <c r="C960">
        <f t="shared" si="14"/>
        <v>1.5580196548823951E-2</v>
      </c>
    </row>
    <row r="961" spans="1:3" x14ac:dyDescent="0.35">
      <c r="A961" s="1">
        <v>41346</v>
      </c>
      <c r="B961">
        <v>85.169145</v>
      </c>
      <c r="C961">
        <f t="shared" si="14"/>
        <v>1.0264437224364001E-2</v>
      </c>
    </row>
    <row r="962" spans="1:3" x14ac:dyDescent="0.35">
      <c r="A962" s="1">
        <v>41345</v>
      </c>
      <c r="B962">
        <v>84.299402999999998</v>
      </c>
      <c r="C962">
        <f t="shared" si="14"/>
        <v>5.8970749726077066E-3</v>
      </c>
    </row>
    <row r="963" spans="1:3" x14ac:dyDescent="0.35">
      <c r="A963" s="1">
        <v>41344</v>
      </c>
      <c r="B963">
        <v>83.803746000000004</v>
      </c>
      <c r="C963">
        <f t="shared" ref="C963:C1026" si="15">LN(B963/B964)</f>
        <v>8.629969135732175E-3</v>
      </c>
    </row>
    <row r="964" spans="1:3" x14ac:dyDescent="0.35">
      <c r="A964" s="1">
        <v>41341</v>
      </c>
      <c r="B964">
        <v>83.083634000000004</v>
      </c>
      <c r="C964">
        <f t="shared" si="15"/>
        <v>6.7766101789430233E-3</v>
      </c>
    </row>
    <row r="965" spans="1:3" x14ac:dyDescent="0.35">
      <c r="A965" s="1">
        <v>41340</v>
      </c>
      <c r="B965">
        <v>82.522512000000006</v>
      </c>
      <c r="C965">
        <f t="shared" si="15"/>
        <v>1.3607968165887799E-3</v>
      </c>
    </row>
    <row r="966" spans="1:3" x14ac:dyDescent="0.35">
      <c r="A966" s="1">
        <v>41339</v>
      </c>
      <c r="B966">
        <v>82.410291999999998</v>
      </c>
      <c r="C966">
        <f t="shared" si="15"/>
        <v>-6.5040194697598471E-3</v>
      </c>
    </row>
    <row r="967" spans="1:3" x14ac:dyDescent="0.35">
      <c r="A967" s="1">
        <v>41338</v>
      </c>
      <c r="B967">
        <v>82.948036999999999</v>
      </c>
      <c r="C967">
        <f t="shared" si="15"/>
        <v>5.9600849010484668E-3</v>
      </c>
    </row>
    <row r="968" spans="1:3" x14ac:dyDescent="0.35">
      <c r="A968" s="1">
        <v>41337</v>
      </c>
      <c r="B968">
        <v>82.455129999999997</v>
      </c>
      <c r="C968">
        <f t="shared" si="15"/>
        <v>-1.0145584504300154E-3</v>
      </c>
    </row>
    <row r="969" spans="1:3" x14ac:dyDescent="0.35">
      <c r="A969" s="1">
        <v>41334</v>
      </c>
      <c r="B969">
        <v>82.538827999999995</v>
      </c>
      <c r="C969">
        <f t="shared" si="15"/>
        <v>7.805048483675448E-3</v>
      </c>
    </row>
    <row r="970" spans="1:3" x14ac:dyDescent="0.35">
      <c r="A970" s="1">
        <v>41333</v>
      </c>
      <c r="B970">
        <v>81.897115999999997</v>
      </c>
      <c r="C970">
        <f t="shared" si="15"/>
        <v>-1.2483731142957791E-3</v>
      </c>
    </row>
    <row r="971" spans="1:3" x14ac:dyDescent="0.35">
      <c r="A971" s="1">
        <v>41332</v>
      </c>
      <c r="B971">
        <v>81.999418000000006</v>
      </c>
      <c r="C971">
        <f t="shared" si="15"/>
        <v>1.4969110024415202E-2</v>
      </c>
    </row>
    <row r="972" spans="1:3" x14ac:dyDescent="0.35">
      <c r="A972" s="1">
        <v>41331</v>
      </c>
      <c r="B972">
        <v>80.781101000000007</v>
      </c>
      <c r="C972">
        <f t="shared" si="15"/>
        <v>1.1515732630339378E-4</v>
      </c>
    </row>
    <row r="973" spans="1:3" x14ac:dyDescent="0.35">
      <c r="A973" s="1">
        <v>41330</v>
      </c>
      <c r="B973">
        <v>80.771799000000001</v>
      </c>
      <c r="C973">
        <f t="shared" si="15"/>
        <v>-1.213112188401406E-2</v>
      </c>
    </row>
    <row r="974" spans="1:3" x14ac:dyDescent="0.35">
      <c r="A974" s="1">
        <v>41327</v>
      </c>
      <c r="B974">
        <v>81.757619000000005</v>
      </c>
      <c r="C974">
        <f t="shared" si="15"/>
        <v>1.2361402027424374E-2</v>
      </c>
    </row>
    <row r="975" spans="1:3" x14ac:dyDescent="0.35">
      <c r="A975" s="1">
        <v>41326</v>
      </c>
      <c r="B975">
        <v>80.753201000000004</v>
      </c>
      <c r="C975">
        <f t="shared" si="15"/>
        <v>-6.7718704292720686E-3</v>
      </c>
    </row>
    <row r="976" spans="1:3" x14ac:dyDescent="0.35">
      <c r="A976" s="1">
        <v>41325</v>
      </c>
      <c r="B976">
        <v>81.301907</v>
      </c>
      <c r="C976">
        <f t="shared" si="15"/>
        <v>-1.3069120178141264E-2</v>
      </c>
    </row>
    <row r="977" spans="1:3" x14ac:dyDescent="0.35">
      <c r="A977" s="1">
        <v>41324</v>
      </c>
      <c r="B977">
        <v>82.371425000000002</v>
      </c>
      <c r="C977">
        <f t="shared" si="15"/>
        <v>9.0365830208168389E-4</v>
      </c>
    </row>
    <row r="978" spans="1:3" x14ac:dyDescent="0.35">
      <c r="A978" s="1">
        <v>41320</v>
      </c>
      <c r="B978">
        <v>82.297022999999996</v>
      </c>
      <c r="C978">
        <f t="shared" si="15"/>
        <v>1.1307041837749815E-3</v>
      </c>
    </row>
    <row r="979" spans="1:3" x14ac:dyDescent="0.35">
      <c r="A979" s="1">
        <v>41319</v>
      </c>
      <c r="B979">
        <v>82.204021999999995</v>
      </c>
      <c r="C979">
        <f t="shared" si="15"/>
        <v>-9.0469234172707027E-4</v>
      </c>
    </row>
    <row r="980" spans="1:3" x14ac:dyDescent="0.35">
      <c r="A980" s="1">
        <v>41318</v>
      </c>
      <c r="B980">
        <v>82.278424999999999</v>
      </c>
      <c r="C980">
        <f t="shared" si="15"/>
        <v>-9.0387461323078694E-4</v>
      </c>
    </row>
    <row r="981" spans="1:3" x14ac:dyDescent="0.35">
      <c r="A981" s="1">
        <v>41317</v>
      </c>
      <c r="B981">
        <v>82.352828000000002</v>
      </c>
      <c r="C981">
        <f t="shared" si="15"/>
        <v>2.7140663302311656E-3</v>
      </c>
    </row>
    <row r="982" spans="1:3" x14ac:dyDescent="0.35">
      <c r="A982" s="1">
        <v>41316</v>
      </c>
      <c r="B982">
        <v>82.129620000000003</v>
      </c>
      <c r="C982">
        <f t="shared" si="15"/>
        <v>6.7963255590734251E-4</v>
      </c>
    </row>
    <row r="983" spans="1:3" x14ac:dyDescent="0.35">
      <c r="A983" s="1">
        <v>41313</v>
      </c>
      <c r="B983">
        <v>82.073820999999995</v>
      </c>
      <c r="C983">
        <f t="shared" si="15"/>
        <v>3.9738759648556962E-3</v>
      </c>
    </row>
    <row r="984" spans="1:3" x14ac:dyDescent="0.35">
      <c r="A984" s="1">
        <v>41312</v>
      </c>
      <c r="B984">
        <v>81.748317</v>
      </c>
      <c r="C984">
        <f t="shared" si="15"/>
        <v>2.2760245006995869E-4</v>
      </c>
    </row>
    <row r="985" spans="1:3" x14ac:dyDescent="0.35">
      <c r="A985" s="1">
        <v>41311</v>
      </c>
      <c r="B985">
        <v>81.729713000000004</v>
      </c>
      <c r="C985">
        <f t="shared" si="15"/>
        <v>2.3924679638432059E-3</v>
      </c>
    </row>
    <row r="986" spans="1:3" x14ac:dyDescent="0.35">
      <c r="A986" s="1">
        <v>41310</v>
      </c>
      <c r="B986">
        <v>81.534411000000006</v>
      </c>
      <c r="C986">
        <f t="shared" si="15"/>
        <v>2.9047868327187806E-2</v>
      </c>
    </row>
    <row r="987" spans="1:3" x14ac:dyDescent="0.35">
      <c r="A987" s="1">
        <v>41309</v>
      </c>
      <c r="B987">
        <v>79.200078000000005</v>
      </c>
      <c r="C987">
        <f t="shared" si="15"/>
        <v>1.1745627699815614E-4</v>
      </c>
    </row>
    <row r="988" spans="1:3" x14ac:dyDescent="0.35">
      <c r="A988" s="1">
        <v>41306</v>
      </c>
      <c r="B988">
        <v>79.190776</v>
      </c>
      <c r="C988">
        <f t="shared" si="15"/>
        <v>1.3121535818463658E-2</v>
      </c>
    </row>
    <row r="989" spans="1:3" x14ac:dyDescent="0.35">
      <c r="A989" s="1">
        <v>41305</v>
      </c>
      <c r="B989">
        <v>78.158458999999993</v>
      </c>
      <c r="C989">
        <f t="shared" si="15"/>
        <v>-9.5149788540232745E-4</v>
      </c>
    </row>
    <row r="990" spans="1:3" x14ac:dyDescent="0.35">
      <c r="A990" s="1">
        <v>41304</v>
      </c>
      <c r="B990">
        <v>78.232861999999997</v>
      </c>
      <c r="C990">
        <f t="shared" si="15"/>
        <v>-1.9001819610568317E-3</v>
      </c>
    </row>
    <row r="991" spans="1:3" x14ac:dyDescent="0.35">
      <c r="A991" s="1">
        <v>41303</v>
      </c>
      <c r="B991">
        <v>78.381659999999997</v>
      </c>
      <c r="C991">
        <f t="shared" si="15"/>
        <v>2.6137684532901713E-3</v>
      </c>
    </row>
    <row r="992" spans="1:3" x14ac:dyDescent="0.35">
      <c r="A992" s="1">
        <v>41302</v>
      </c>
      <c r="B992">
        <v>78.177055999999993</v>
      </c>
      <c r="C992">
        <f t="shared" si="15"/>
        <v>-6.2852150558989671E-3</v>
      </c>
    </row>
    <row r="993" spans="1:3" x14ac:dyDescent="0.35">
      <c r="A993" s="1">
        <v>41299</v>
      </c>
      <c r="B993">
        <v>78.669962999999996</v>
      </c>
      <c r="C993">
        <f t="shared" si="15"/>
        <v>9.1443817904455164E-3</v>
      </c>
    </row>
    <row r="994" spans="1:3" x14ac:dyDescent="0.35">
      <c r="A994" s="1">
        <v>41298</v>
      </c>
      <c r="B994">
        <v>77.953854000000007</v>
      </c>
      <c r="C994">
        <f t="shared" si="15"/>
        <v>1.6716281166169731E-3</v>
      </c>
    </row>
    <row r="995" spans="1:3" x14ac:dyDescent="0.35">
      <c r="A995" s="1">
        <v>41297</v>
      </c>
      <c r="B995">
        <v>77.823652999999993</v>
      </c>
      <c r="C995">
        <f t="shared" si="15"/>
        <v>-7.1672305760321793E-4</v>
      </c>
    </row>
    <row r="996" spans="1:3" x14ac:dyDescent="0.35">
      <c r="A996" s="1">
        <v>41296</v>
      </c>
      <c r="B996">
        <v>77.879451000000003</v>
      </c>
      <c r="C996">
        <f t="shared" si="15"/>
        <v>-2.3855615192928331E-3</v>
      </c>
    </row>
    <row r="997" spans="1:3" x14ac:dyDescent="0.35">
      <c r="A997" s="1">
        <v>41292</v>
      </c>
      <c r="B997">
        <v>78.065459000000004</v>
      </c>
      <c r="C997">
        <f t="shared" si="15"/>
        <v>1.294984463099148E-2</v>
      </c>
    </row>
    <row r="998" spans="1:3" x14ac:dyDescent="0.35">
      <c r="A998" s="1">
        <v>41291</v>
      </c>
      <c r="B998">
        <v>77.061041000000003</v>
      </c>
      <c r="C998">
        <f t="shared" si="15"/>
        <v>-1.6881569386090261E-3</v>
      </c>
    </row>
    <row r="999" spans="1:3" x14ac:dyDescent="0.35">
      <c r="A999" s="1">
        <v>41290</v>
      </c>
      <c r="B999">
        <v>77.191242000000003</v>
      </c>
      <c r="C999">
        <f t="shared" si="15"/>
        <v>3.6210384125168493E-3</v>
      </c>
    </row>
    <row r="1000" spans="1:3" x14ac:dyDescent="0.35">
      <c r="A1000" s="1">
        <v>41289</v>
      </c>
      <c r="B1000">
        <v>76.912234999999995</v>
      </c>
      <c r="C1000">
        <f t="shared" si="15"/>
        <v>4.8484163040330127E-3</v>
      </c>
    </row>
    <row r="1001" spans="1:3" x14ac:dyDescent="0.35">
      <c r="A1001" s="1">
        <v>41288</v>
      </c>
      <c r="B1001">
        <v>76.540234999999996</v>
      </c>
      <c r="C1001">
        <f t="shared" si="15"/>
        <v>6.5829930206674821E-3</v>
      </c>
    </row>
    <row r="1002" spans="1:3" x14ac:dyDescent="0.35">
      <c r="A1002" s="1">
        <v>41285</v>
      </c>
      <c r="B1002">
        <v>76.038026000000002</v>
      </c>
      <c r="C1002">
        <f t="shared" si="15"/>
        <v>9.7897629968863209E-4</v>
      </c>
    </row>
    <row r="1003" spans="1:3" x14ac:dyDescent="0.35">
      <c r="A1003" s="1">
        <v>41284</v>
      </c>
      <c r="B1003">
        <v>75.963622999999998</v>
      </c>
      <c r="C1003">
        <f t="shared" si="15"/>
        <v>1.5928191244521527E-3</v>
      </c>
    </row>
    <row r="1004" spans="1:3" x14ac:dyDescent="0.35">
      <c r="A1004" s="1">
        <v>41283</v>
      </c>
      <c r="B1004">
        <v>75.842723000000007</v>
      </c>
      <c r="C1004">
        <f t="shared" si="15"/>
        <v>2.5785059289035431E-3</v>
      </c>
    </row>
    <row r="1005" spans="1:3" x14ac:dyDescent="0.35">
      <c r="A1005" s="1">
        <v>41282</v>
      </c>
      <c r="B1005">
        <v>75.647413999999998</v>
      </c>
      <c r="C1005">
        <f t="shared" si="15"/>
        <v>8.8910661539883928E-3</v>
      </c>
    </row>
    <row r="1006" spans="1:3" x14ac:dyDescent="0.35">
      <c r="A1006" s="1">
        <v>41281</v>
      </c>
      <c r="B1006">
        <v>74.977808999999993</v>
      </c>
      <c r="C1006">
        <f t="shared" si="15"/>
        <v>3.354718378226991E-3</v>
      </c>
    </row>
    <row r="1007" spans="1:3" x14ac:dyDescent="0.35">
      <c r="A1007" s="1">
        <v>41278</v>
      </c>
      <c r="B1007">
        <v>74.726701000000006</v>
      </c>
      <c r="C1007">
        <f t="shared" si="15"/>
        <v>-4.9771691026108205E-4</v>
      </c>
    </row>
    <row r="1008" spans="1:3" x14ac:dyDescent="0.35">
      <c r="A1008" s="1">
        <v>41277</v>
      </c>
      <c r="B1008">
        <v>74.763902999999999</v>
      </c>
      <c r="C1008">
        <f t="shared" si="15"/>
        <v>1.1761937055851228E-2</v>
      </c>
    </row>
    <row r="1009" spans="1:3" x14ac:dyDescent="0.35">
      <c r="A1009" s="1">
        <v>41276</v>
      </c>
      <c r="B1009">
        <v>73.889685999999998</v>
      </c>
      <c r="C1009">
        <f t="shared" si="15"/>
        <v>1.5986050964829326E-2</v>
      </c>
    </row>
    <row r="1010" spans="1:3" x14ac:dyDescent="0.35">
      <c r="A1010" s="1">
        <v>41274</v>
      </c>
      <c r="B1010">
        <v>72.717872999999997</v>
      </c>
      <c r="C1010">
        <f t="shared" si="15"/>
        <v>1.0930562827825601E-2</v>
      </c>
    </row>
    <row r="1011" spans="1:3" x14ac:dyDescent="0.35">
      <c r="A1011" s="1">
        <v>41271</v>
      </c>
      <c r="B1011">
        <v>71.927353999999994</v>
      </c>
      <c r="C1011">
        <f t="shared" si="15"/>
        <v>-1.2080897201417345E-2</v>
      </c>
    </row>
    <row r="1012" spans="1:3" x14ac:dyDescent="0.35">
      <c r="A1012" s="1">
        <v>41270</v>
      </c>
      <c r="B1012">
        <v>72.801570999999996</v>
      </c>
      <c r="C1012">
        <f t="shared" si="15"/>
        <v>3.3269675375033414E-3</v>
      </c>
    </row>
    <row r="1013" spans="1:3" x14ac:dyDescent="0.35">
      <c r="A1013" s="1">
        <v>41269</v>
      </c>
      <c r="B1013">
        <v>72.559764999999999</v>
      </c>
      <c r="C1013">
        <f t="shared" si="15"/>
        <v>-6.8974727880888537E-3</v>
      </c>
    </row>
    <row r="1014" spans="1:3" x14ac:dyDescent="0.35">
      <c r="A1014" s="1">
        <v>41267</v>
      </c>
      <c r="B1014">
        <v>73.061974000000006</v>
      </c>
      <c r="C1014">
        <f t="shared" si="15"/>
        <v>-3.811498719725733E-3</v>
      </c>
    </row>
    <row r="1015" spans="1:3" x14ac:dyDescent="0.35">
      <c r="A1015" s="1">
        <v>41264</v>
      </c>
      <c r="B1015">
        <v>73.340980999999999</v>
      </c>
      <c r="C1015">
        <f t="shared" si="15"/>
        <v>-3.4178998153411191E-3</v>
      </c>
    </row>
    <row r="1016" spans="1:3" x14ac:dyDescent="0.35">
      <c r="A1016" s="1">
        <v>41263</v>
      </c>
      <c r="B1016">
        <v>73.592082000000005</v>
      </c>
      <c r="C1016">
        <f t="shared" si="15"/>
        <v>7.6113390559928379E-3</v>
      </c>
    </row>
    <row r="1017" spans="1:3" x14ac:dyDescent="0.35">
      <c r="A1017" s="1">
        <v>41262</v>
      </c>
      <c r="B1017">
        <v>73.034074000000004</v>
      </c>
      <c r="C1017">
        <f t="shared" si="15"/>
        <v>-3.9397426070347562E-3</v>
      </c>
    </row>
    <row r="1018" spans="1:3" x14ac:dyDescent="0.35">
      <c r="A1018" s="1">
        <v>41261</v>
      </c>
      <c r="B1018">
        <v>73.322377000000003</v>
      </c>
      <c r="C1018">
        <f t="shared" si="15"/>
        <v>1.3961143727711602E-3</v>
      </c>
    </row>
    <row r="1019" spans="1:3" x14ac:dyDescent="0.35">
      <c r="A1019" s="1">
        <v>41260</v>
      </c>
      <c r="B1019">
        <v>73.220082000000005</v>
      </c>
      <c r="C1019">
        <f t="shared" si="15"/>
        <v>1.2911691930355516E-2</v>
      </c>
    </row>
    <row r="1020" spans="1:3" x14ac:dyDescent="0.35">
      <c r="A1020" s="1">
        <v>41257</v>
      </c>
      <c r="B1020">
        <v>72.280764000000005</v>
      </c>
      <c r="C1020">
        <f t="shared" si="15"/>
        <v>-9.6037721451899902E-3</v>
      </c>
    </row>
    <row r="1021" spans="1:3" x14ac:dyDescent="0.35">
      <c r="A1021" s="1">
        <v>41256</v>
      </c>
      <c r="B1021">
        <v>72.978275999999994</v>
      </c>
      <c r="C1021">
        <f t="shared" si="15"/>
        <v>-1.7825166457724939E-3</v>
      </c>
    </row>
    <row r="1022" spans="1:3" x14ac:dyDescent="0.35">
      <c r="A1022" s="1">
        <v>41255</v>
      </c>
      <c r="B1022">
        <v>73.108476999999993</v>
      </c>
      <c r="C1022">
        <f t="shared" si="15"/>
        <v>4.9735369403972537E-3</v>
      </c>
    </row>
    <row r="1023" spans="1:3" x14ac:dyDescent="0.35">
      <c r="A1023" s="1">
        <v>41254</v>
      </c>
      <c r="B1023">
        <v>72.745772000000002</v>
      </c>
      <c r="C1023">
        <f t="shared" si="15"/>
        <v>9.5055018158836328E-3</v>
      </c>
    </row>
    <row r="1024" spans="1:3" x14ac:dyDescent="0.35">
      <c r="A1024" s="1">
        <v>41253</v>
      </c>
      <c r="B1024">
        <v>72.057563000000002</v>
      </c>
      <c r="C1024">
        <f t="shared" si="15"/>
        <v>-1.9340252887220667E-3</v>
      </c>
    </row>
    <row r="1025" spans="1:3" x14ac:dyDescent="0.35">
      <c r="A1025" s="1">
        <v>41250</v>
      </c>
      <c r="B1025">
        <v>72.197058999999996</v>
      </c>
      <c r="C1025">
        <f t="shared" si="15"/>
        <v>6.8506431721449433E-3</v>
      </c>
    </row>
    <row r="1026" spans="1:3" x14ac:dyDescent="0.35">
      <c r="A1026" s="1">
        <v>41249</v>
      </c>
      <c r="B1026">
        <v>71.704153000000005</v>
      </c>
      <c r="C1026">
        <f t="shared" si="15"/>
        <v>2.6624247587746421E-3</v>
      </c>
    </row>
    <row r="1027" spans="1:3" x14ac:dyDescent="0.35">
      <c r="A1027" s="1">
        <v>41248</v>
      </c>
      <c r="B1027">
        <v>71.513499999999993</v>
      </c>
      <c r="C1027">
        <f t="shared" ref="C1027:C1090" si="16">LN(B1027/B1028)</f>
        <v>5.4418110919740737E-3</v>
      </c>
    </row>
    <row r="1028" spans="1:3" x14ac:dyDescent="0.35">
      <c r="A1028" s="1">
        <v>41247</v>
      </c>
      <c r="B1028">
        <v>71.125394</v>
      </c>
      <c r="C1028">
        <f t="shared" si="16"/>
        <v>9.5295258480506163E-3</v>
      </c>
    </row>
    <row r="1029" spans="1:3" x14ac:dyDescent="0.35">
      <c r="A1029" s="1">
        <v>41246</v>
      </c>
      <c r="B1029">
        <v>70.450822000000002</v>
      </c>
      <c r="C1029">
        <f t="shared" si="16"/>
        <v>-5.6242445749859421E-3</v>
      </c>
    </row>
    <row r="1030" spans="1:3" x14ac:dyDescent="0.35">
      <c r="A1030" s="1">
        <v>41243</v>
      </c>
      <c r="B1030">
        <v>70.848170999999994</v>
      </c>
      <c r="C1030">
        <f t="shared" si="16"/>
        <v>-3.9052812730648308E-3</v>
      </c>
    </row>
    <row r="1031" spans="1:3" x14ac:dyDescent="0.35">
      <c r="A1031" s="1">
        <v>41242</v>
      </c>
      <c r="B1031">
        <v>71.125394</v>
      </c>
      <c r="C1031">
        <f t="shared" si="16"/>
        <v>-8.2805420336447347E-3</v>
      </c>
    </row>
    <row r="1032" spans="1:3" x14ac:dyDescent="0.35">
      <c r="A1032" s="1">
        <v>41241</v>
      </c>
      <c r="B1032">
        <v>71.716796000000002</v>
      </c>
      <c r="C1032">
        <f t="shared" si="16"/>
        <v>5.9446982021178268E-3</v>
      </c>
    </row>
    <row r="1033" spans="1:3" x14ac:dyDescent="0.35">
      <c r="A1033" s="1">
        <v>41240</v>
      </c>
      <c r="B1033">
        <v>71.291725999999997</v>
      </c>
      <c r="C1033">
        <f t="shared" si="16"/>
        <v>-7.8755878892486884E-3</v>
      </c>
    </row>
    <row r="1034" spans="1:3" x14ac:dyDescent="0.35">
      <c r="A1034" s="1">
        <v>41239</v>
      </c>
      <c r="B1034">
        <v>71.855407</v>
      </c>
      <c r="C1034">
        <f t="shared" si="16"/>
        <v>3.8586307915786853E-4</v>
      </c>
    </row>
    <row r="1035" spans="1:3" x14ac:dyDescent="0.35">
      <c r="A1035" s="1">
        <v>41236</v>
      </c>
      <c r="B1035">
        <v>71.827686</v>
      </c>
      <c r="C1035">
        <f t="shared" si="16"/>
        <v>1.1776309920198664E-2</v>
      </c>
    </row>
    <row r="1036" spans="1:3" x14ac:dyDescent="0.35">
      <c r="A1036" s="1">
        <v>41234</v>
      </c>
      <c r="B1036">
        <v>70.986782000000005</v>
      </c>
      <c r="C1036">
        <f t="shared" si="16"/>
        <v>8.3660546850467567E-3</v>
      </c>
    </row>
    <row r="1037" spans="1:3" x14ac:dyDescent="0.35">
      <c r="A1037" s="1">
        <v>41233</v>
      </c>
      <c r="B1037">
        <v>70.395380000000003</v>
      </c>
      <c r="C1037">
        <f t="shared" si="16"/>
        <v>5.1325903124497798E-3</v>
      </c>
    </row>
    <row r="1038" spans="1:3" x14ac:dyDescent="0.35">
      <c r="A1038" s="1">
        <v>41232</v>
      </c>
      <c r="B1038">
        <v>70.034994999999995</v>
      </c>
      <c r="C1038">
        <f t="shared" si="16"/>
        <v>2.642411680584573E-3</v>
      </c>
    </row>
    <row r="1039" spans="1:3" x14ac:dyDescent="0.35">
      <c r="A1039" s="1">
        <v>41229</v>
      </c>
      <c r="B1039">
        <v>69.850178</v>
      </c>
      <c r="C1039">
        <f t="shared" si="16"/>
        <v>1.8538098759628733E-3</v>
      </c>
    </row>
    <row r="1040" spans="1:3" x14ac:dyDescent="0.35">
      <c r="A1040" s="1">
        <v>41228</v>
      </c>
      <c r="B1040">
        <v>69.720809000000003</v>
      </c>
      <c r="C1040">
        <f t="shared" si="16"/>
        <v>1.0927607713013853E-2</v>
      </c>
    </row>
    <row r="1041" spans="1:3" x14ac:dyDescent="0.35">
      <c r="A1041" s="1">
        <v>41227</v>
      </c>
      <c r="B1041">
        <v>68.963075000000003</v>
      </c>
      <c r="C1041">
        <f t="shared" si="16"/>
        <v>-3.3442523756940542E-3</v>
      </c>
    </row>
    <row r="1042" spans="1:3" x14ac:dyDescent="0.35">
      <c r="A1042" s="1">
        <v>41226</v>
      </c>
      <c r="B1042">
        <v>69.194091</v>
      </c>
      <c r="C1042">
        <f t="shared" si="16"/>
        <v>3.3442523756940152E-3</v>
      </c>
    </row>
    <row r="1043" spans="1:3" x14ac:dyDescent="0.35">
      <c r="A1043" s="1">
        <v>41225</v>
      </c>
      <c r="B1043">
        <v>68.963075000000003</v>
      </c>
      <c r="C1043">
        <f t="shared" si="16"/>
        <v>-8.0075907046904191E-3</v>
      </c>
    </row>
    <row r="1044" spans="1:3" x14ac:dyDescent="0.35">
      <c r="A1044" s="1">
        <v>41222</v>
      </c>
      <c r="B1044">
        <v>69.517520000000005</v>
      </c>
      <c r="C1044">
        <f t="shared" si="16"/>
        <v>1.9958907080902502E-3</v>
      </c>
    </row>
    <row r="1045" spans="1:3" x14ac:dyDescent="0.35">
      <c r="A1045" s="1">
        <v>41221</v>
      </c>
      <c r="B1045">
        <v>69.378908999999993</v>
      </c>
      <c r="C1045">
        <f t="shared" si="16"/>
        <v>-5.9756750264864517E-3</v>
      </c>
    </row>
    <row r="1046" spans="1:3" x14ac:dyDescent="0.35">
      <c r="A1046" s="1">
        <v>41220</v>
      </c>
      <c r="B1046">
        <v>69.794736</v>
      </c>
      <c r="C1046">
        <f t="shared" si="16"/>
        <v>-3.818648198327905E-2</v>
      </c>
    </row>
    <row r="1047" spans="1:3" x14ac:dyDescent="0.35">
      <c r="A1047" s="1">
        <v>41219</v>
      </c>
      <c r="B1047">
        <v>72.511493000000002</v>
      </c>
      <c r="C1047">
        <f t="shared" si="16"/>
        <v>2.4249924231925388E-2</v>
      </c>
    </row>
    <row r="1048" spans="1:3" x14ac:dyDescent="0.35">
      <c r="A1048" s="1">
        <v>41218</v>
      </c>
      <c r="B1048">
        <v>70.774243999999996</v>
      </c>
      <c r="C1048">
        <f t="shared" si="16"/>
        <v>1.2084709624859852E-2</v>
      </c>
    </row>
    <row r="1049" spans="1:3" x14ac:dyDescent="0.35">
      <c r="A1049" s="1">
        <v>41215</v>
      </c>
      <c r="B1049">
        <v>69.924104999999997</v>
      </c>
      <c r="C1049">
        <f t="shared" si="16"/>
        <v>-8.0290070039134801E-3</v>
      </c>
    </row>
    <row r="1050" spans="1:3" x14ac:dyDescent="0.35">
      <c r="A1050" s="1">
        <v>41214</v>
      </c>
      <c r="B1050">
        <v>70.487786</v>
      </c>
      <c r="C1050">
        <f t="shared" si="16"/>
        <v>7.8968438637834586E-3</v>
      </c>
    </row>
    <row r="1051" spans="1:3" x14ac:dyDescent="0.35">
      <c r="A1051" s="1">
        <v>41213</v>
      </c>
      <c r="B1051">
        <v>69.933346999999998</v>
      </c>
      <c r="C1051">
        <f t="shared" si="16"/>
        <v>4.5027715423355975E-3</v>
      </c>
    </row>
    <row r="1052" spans="1:3" x14ac:dyDescent="0.35">
      <c r="A1052" s="1">
        <v>41208</v>
      </c>
      <c r="B1052">
        <v>69.619161000000005</v>
      </c>
      <c r="C1052">
        <f t="shared" si="16"/>
        <v>6.6381632380837986E-4</v>
      </c>
    </row>
    <row r="1053" spans="1:3" x14ac:dyDescent="0.35">
      <c r="A1053" s="1">
        <v>41207</v>
      </c>
      <c r="B1053">
        <v>69.572962000000004</v>
      </c>
      <c r="C1053">
        <f t="shared" si="16"/>
        <v>3.9852441692169089E-4</v>
      </c>
    </row>
    <row r="1054" spans="1:3" x14ac:dyDescent="0.35">
      <c r="A1054" s="1">
        <v>41206</v>
      </c>
      <c r="B1054">
        <v>69.545241000000004</v>
      </c>
      <c r="C1054">
        <f t="shared" si="16"/>
        <v>-1.8584855005535936E-3</v>
      </c>
    </row>
    <row r="1055" spans="1:3" x14ac:dyDescent="0.35">
      <c r="A1055" s="1">
        <v>41205</v>
      </c>
      <c r="B1055">
        <v>69.674610000000001</v>
      </c>
      <c r="C1055">
        <f t="shared" si="16"/>
        <v>-6.6094062108514057E-3</v>
      </c>
    </row>
    <row r="1056" spans="1:3" x14ac:dyDescent="0.35">
      <c r="A1056" s="1">
        <v>41204</v>
      </c>
      <c r="B1056">
        <v>70.136643000000007</v>
      </c>
      <c r="C1056">
        <f t="shared" si="16"/>
        <v>3.2992497365574637E-3</v>
      </c>
    </row>
    <row r="1057" spans="1:3" x14ac:dyDescent="0.35">
      <c r="A1057" s="1">
        <v>41201</v>
      </c>
      <c r="B1057">
        <v>69.905625999999998</v>
      </c>
      <c r="C1057">
        <f t="shared" si="16"/>
        <v>-1.6258369351277495E-2</v>
      </c>
    </row>
    <row r="1058" spans="1:3" x14ac:dyDescent="0.35">
      <c r="A1058" s="1">
        <v>41200</v>
      </c>
      <c r="B1058">
        <v>71.051467000000002</v>
      </c>
      <c r="C1058">
        <f t="shared" si="16"/>
        <v>-2.4680479203326453E-3</v>
      </c>
    </row>
    <row r="1059" spans="1:3" x14ac:dyDescent="0.35">
      <c r="A1059" s="1">
        <v>41199</v>
      </c>
      <c r="B1059">
        <v>71.227041999999997</v>
      </c>
      <c r="C1059">
        <f t="shared" si="16"/>
        <v>-2.3325142371265852E-3</v>
      </c>
    </row>
    <row r="1060" spans="1:3" x14ac:dyDescent="0.35">
      <c r="A1060" s="1">
        <v>41198</v>
      </c>
      <c r="B1060">
        <v>71.393373999999994</v>
      </c>
      <c r="C1060">
        <f t="shared" si="16"/>
        <v>9.7549082827850433E-3</v>
      </c>
    </row>
    <row r="1061" spans="1:3" x14ac:dyDescent="0.35">
      <c r="A1061" s="1">
        <v>41197</v>
      </c>
      <c r="B1061">
        <v>70.700323999999995</v>
      </c>
      <c r="C1061">
        <f t="shared" si="16"/>
        <v>-1.436697783113291E-3</v>
      </c>
    </row>
    <row r="1062" spans="1:3" x14ac:dyDescent="0.35">
      <c r="A1062" s="1">
        <v>41194</v>
      </c>
      <c r="B1062">
        <v>70.801972000000006</v>
      </c>
      <c r="C1062">
        <f t="shared" si="16"/>
        <v>-5.3367714661030448E-3</v>
      </c>
    </row>
    <row r="1063" spans="1:3" x14ac:dyDescent="0.35">
      <c r="A1063" s="1">
        <v>41193</v>
      </c>
      <c r="B1063">
        <v>71.180835999999999</v>
      </c>
      <c r="C1063">
        <f t="shared" si="16"/>
        <v>8.2122341029612772E-3</v>
      </c>
    </row>
    <row r="1064" spans="1:3" x14ac:dyDescent="0.35">
      <c r="A1064" s="1">
        <v>41192</v>
      </c>
      <c r="B1064">
        <v>70.598675999999998</v>
      </c>
      <c r="C1064">
        <f t="shared" si="16"/>
        <v>-1.0805312401227275E-2</v>
      </c>
    </row>
    <row r="1065" spans="1:3" x14ac:dyDescent="0.35">
      <c r="A1065" s="1">
        <v>41191</v>
      </c>
      <c r="B1065">
        <v>71.365652999999995</v>
      </c>
      <c r="C1065">
        <f t="shared" si="16"/>
        <v>-2.8465710410397853E-2</v>
      </c>
    </row>
    <row r="1066" spans="1:3" x14ac:dyDescent="0.35">
      <c r="A1066" s="1">
        <v>41190</v>
      </c>
      <c r="B1066">
        <v>73.426316999999997</v>
      </c>
      <c r="C1066">
        <f t="shared" si="16"/>
        <v>1.2587559966195934E-4</v>
      </c>
    </row>
    <row r="1067" spans="1:3" x14ac:dyDescent="0.35">
      <c r="A1067" s="1">
        <v>41187</v>
      </c>
      <c r="B1067">
        <v>73.417074999999997</v>
      </c>
      <c r="C1067">
        <f t="shared" si="16"/>
        <v>3.1515996485042531E-3</v>
      </c>
    </row>
    <row r="1068" spans="1:3" x14ac:dyDescent="0.35">
      <c r="A1068" s="1">
        <v>41186</v>
      </c>
      <c r="B1068">
        <v>73.186058000000003</v>
      </c>
      <c r="C1068">
        <f t="shared" si="16"/>
        <v>5.4440913255870017E-3</v>
      </c>
    </row>
    <row r="1069" spans="1:3" x14ac:dyDescent="0.35">
      <c r="A1069" s="1">
        <v>41185</v>
      </c>
      <c r="B1069">
        <v>72.788708999999997</v>
      </c>
      <c r="C1069">
        <f t="shared" si="16"/>
        <v>-5.4440913255870268E-3</v>
      </c>
    </row>
    <row r="1070" spans="1:3" x14ac:dyDescent="0.35">
      <c r="A1070" s="1">
        <v>41184</v>
      </c>
      <c r="B1070">
        <v>73.186058000000003</v>
      </c>
      <c r="C1070">
        <f t="shared" si="16"/>
        <v>3.1615636396331117E-3</v>
      </c>
    </row>
    <row r="1071" spans="1:3" x14ac:dyDescent="0.35">
      <c r="A1071" s="1">
        <v>41183</v>
      </c>
      <c r="B1071">
        <v>72.955040999999994</v>
      </c>
      <c r="C1071">
        <f t="shared" si="16"/>
        <v>4.9520644000340067E-3</v>
      </c>
    </row>
    <row r="1072" spans="1:3" x14ac:dyDescent="0.35">
      <c r="A1072" s="1">
        <v>41180</v>
      </c>
      <c r="B1072">
        <v>72.594656000000001</v>
      </c>
      <c r="C1072">
        <f t="shared" si="16"/>
        <v>-2.2886221411673223E-3</v>
      </c>
    </row>
    <row r="1073" spans="1:3" x14ac:dyDescent="0.35">
      <c r="A1073" s="1">
        <v>41179</v>
      </c>
      <c r="B1073">
        <v>72.760987999999998</v>
      </c>
      <c r="C1073">
        <f t="shared" si="16"/>
        <v>5.0929771933609968E-3</v>
      </c>
    </row>
    <row r="1074" spans="1:3" x14ac:dyDescent="0.35">
      <c r="A1074" s="1">
        <v>41178</v>
      </c>
      <c r="B1074">
        <v>72.391360000000006</v>
      </c>
      <c r="C1074">
        <f t="shared" si="16"/>
        <v>-8.3895816388011909E-3</v>
      </c>
    </row>
    <row r="1075" spans="1:3" x14ac:dyDescent="0.35">
      <c r="A1075" s="1">
        <v>41177</v>
      </c>
      <c r="B1075">
        <v>73.001248000000004</v>
      </c>
      <c r="C1075">
        <f t="shared" si="16"/>
        <v>-1.391432362048172E-3</v>
      </c>
    </row>
    <row r="1076" spans="1:3" x14ac:dyDescent="0.35">
      <c r="A1076" s="1">
        <v>41176</v>
      </c>
      <c r="B1076">
        <v>73.102895000000004</v>
      </c>
      <c r="C1076">
        <f t="shared" si="16"/>
        <v>-2.6510016632638011E-3</v>
      </c>
    </row>
    <row r="1077" spans="1:3" x14ac:dyDescent="0.35">
      <c r="A1077" s="1">
        <v>41173</v>
      </c>
      <c r="B1077">
        <v>73.296948</v>
      </c>
      <c r="C1077">
        <f t="shared" si="16"/>
        <v>1.2614890350035721E-3</v>
      </c>
    </row>
    <row r="1078" spans="1:3" x14ac:dyDescent="0.35">
      <c r="A1078" s="1">
        <v>41172</v>
      </c>
      <c r="B1078">
        <v>73.204543000000001</v>
      </c>
      <c r="C1078">
        <f t="shared" si="16"/>
        <v>3.7875040079567764E-4</v>
      </c>
    </row>
    <row r="1079" spans="1:3" x14ac:dyDescent="0.35">
      <c r="A1079" s="1">
        <v>41171</v>
      </c>
      <c r="B1079">
        <v>73.176822000000001</v>
      </c>
      <c r="C1079">
        <f t="shared" si="16"/>
        <v>-3.7811458008382244E-3</v>
      </c>
    </row>
    <row r="1080" spans="1:3" x14ac:dyDescent="0.35">
      <c r="A1080" s="1">
        <v>41170</v>
      </c>
      <c r="B1080">
        <v>73.454037999999997</v>
      </c>
      <c r="C1080">
        <f t="shared" si="16"/>
        <v>1.0068502895835775E-3</v>
      </c>
    </row>
    <row r="1081" spans="1:3" x14ac:dyDescent="0.35">
      <c r="A1081" s="1">
        <v>41169</v>
      </c>
      <c r="B1081">
        <v>73.380117999999996</v>
      </c>
      <c r="C1081">
        <f t="shared" si="16"/>
        <v>3.1531757475631887E-3</v>
      </c>
    </row>
    <row r="1082" spans="1:3" x14ac:dyDescent="0.35">
      <c r="A1082" s="1">
        <v>41166</v>
      </c>
      <c r="B1082">
        <v>73.149101999999999</v>
      </c>
      <c r="C1082">
        <f t="shared" si="16"/>
        <v>6.8450159450097227E-3</v>
      </c>
    </row>
    <row r="1083" spans="1:3" x14ac:dyDescent="0.35">
      <c r="A1083" s="1">
        <v>41165</v>
      </c>
      <c r="B1083">
        <v>72.650104999999996</v>
      </c>
      <c r="C1083">
        <f t="shared" si="16"/>
        <v>7.7891027755686831E-3</v>
      </c>
    </row>
    <row r="1084" spans="1:3" x14ac:dyDescent="0.35">
      <c r="A1084" s="1">
        <v>41164</v>
      </c>
      <c r="B1084">
        <v>72.086423999999994</v>
      </c>
      <c r="C1084">
        <f t="shared" si="16"/>
        <v>-3.0717788697843455E-3</v>
      </c>
    </row>
    <row r="1085" spans="1:3" x14ac:dyDescent="0.35">
      <c r="A1085" s="1">
        <v>41163</v>
      </c>
      <c r="B1085">
        <v>72.308198000000004</v>
      </c>
      <c r="C1085">
        <f t="shared" si="16"/>
        <v>7.5684606288041086E-3</v>
      </c>
    </row>
    <row r="1086" spans="1:3" x14ac:dyDescent="0.35">
      <c r="A1086" s="1">
        <v>41162</v>
      </c>
      <c r="B1086">
        <v>71.763002</v>
      </c>
      <c r="C1086">
        <f t="shared" si="16"/>
        <v>-2.8287780634892509E-3</v>
      </c>
    </row>
    <row r="1087" spans="1:3" x14ac:dyDescent="0.35">
      <c r="A1087" s="1">
        <v>41159</v>
      </c>
      <c r="B1087">
        <v>71.966290999999998</v>
      </c>
      <c r="C1087">
        <f t="shared" si="16"/>
        <v>8.7697353887492002E-3</v>
      </c>
    </row>
    <row r="1088" spans="1:3" x14ac:dyDescent="0.35">
      <c r="A1088" s="1">
        <v>41158</v>
      </c>
      <c r="B1088">
        <v>71.337924999999998</v>
      </c>
      <c r="C1088">
        <f t="shared" si="16"/>
        <v>9.2394276522776552E-3</v>
      </c>
    </row>
    <row r="1089" spans="1:3" x14ac:dyDescent="0.35">
      <c r="A1089" s="1">
        <v>41157</v>
      </c>
      <c r="B1089">
        <v>70.681838999999997</v>
      </c>
      <c r="C1089">
        <f t="shared" si="16"/>
        <v>4.7175383019567255E-3</v>
      </c>
    </row>
    <row r="1090" spans="1:3" x14ac:dyDescent="0.35">
      <c r="A1090" s="1">
        <v>41156</v>
      </c>
      <c r="B1090">
        <v>70.349180000000004</v>
      </c>
      <c r="C1090">
        <f t="shared" si="16"/>
        <v>7.8657714240961182E-3</v>
      </c>
    </row>
    <row r="1091" spans="1:3" x14ac:dyDescent="0.35">
      <c r="A1091" s="1">
        <v>41152</v>
      </c>
      <c r="B1091">
        <v>69.798000000000002</v>
      </c>
      <c r="C1091">
        <f t="shared" ref="C1091:C1154" si="17">LN(B1091/B1092)</f>
        <v>2.240020943554188E-3</v>
      </c>
    </row>
    <row r="1092" spans="1:3" x14ac:dyDescent="0.35">
      <c r="A1092" s="1">
        <v>41151</v>
      </c>
      <c r="B1092">
        <v>69.641825999999995</v>
      </c>
      <c r="C1092">
        <f t="shared" si="17"/>
        <v>3.8326946024760783E-3</v>
      </c>
    </row>
    <row r="1093" spans="1:3" x14ac:dyDescent="0.35">
      <c r="A1093" s="1">
        <v>41150</v>
      </c>
      <c r="B1093">
        <v>69.375421000000003</v>
      </c>
      <c r="C1093">
        <f t="shared" si="17"/>
        <v>-1.7199798099626958E-3</v>
      </c>
    </row>
    <row r="1094" spans="1:3" x14ac:dyDescent="0.35">
      <c r="A1094" s="1">
        <v>41149</v>
      </c>
      <c r="B1094">
        <v>69.494848000000005</v>
      </c>
      <c r="C1094">
        <f t="shared" si="17"/>
        <v>-2.1127147925133786E-3</v>
      </c>
    </row>
    <row r="1095" spans="1:3" x14ac:dyDescent="0.35">
      <c r="A1095" s="1">
        <v>41148</v>
      </c>
      <c r="B1095">
        <v>69.641825999999995</v>
      </c>
      <c r="C1095">
        <f t="shared" si="17"/>
        <v>-1.5816908788708122E-3</v>
      </c>
    </row>
    <row r="1096" spans="1:3" x14ac:dyDescent="0.35">
      <c r="A1096" s="1">
        <v>41145</v>
      </c>
      <c r="B1096">
        <v>69.752065000000002</v>
      </c>
      <c r="C1096">
        <f t="shared" si="17"/>
        <v>8.7302568224842305E-3</v>
      </c>
    </row>
    <row r="1097" spans="1:3" x14ac:dyDescent="0.35">
      <c r="A1097" s="1">
        <v>41144</v>
      </c>
      <c r="B1097">
        <v>69.145762000000005</v>
      </c>
      <c r="C1097">
        <f t="shared" si="17"/>
        <v>-9.5201149572216627E-3</v>
      </c>
    </row>
    <row r="1098" spans="1:3" x14ac:dyDescent="0.35">
      <c r="A1098" s="1">
        <v>41143</v>
      </c>
      <c r="B1098">
        <v>69.807181</v>
      </c>
      <c r="C1098">
        <f t="shared" si="17"/>
        <v>-2.234720842654774E-3</v>
      </c>
    </row>
    <row r="1099" spans="1:3" x14ac:dyDescent="0.35">
      <c r="A1099" s="1">
        <v>41142</v>
      </c>
      <c r="B1099">
        <v>69.963355000000007</v>
      </c>
      <c r="C1099">
        <f t="shared" si="17"/>
        <v>-5.4995225113873463E-3</v>
      </c>
    </row>
    <row r="1100" spans="1:3" x14ac:dyDescent="0.35">
      <c r="A1100" s="1">
        <v>41141</v>
      </c>
      <c r="B1100">
        <v>70.349180000000004</v>
      </c>
      <c r="C1100">
        <f t="shared" si="17"/>
        <v>3.9180839180185783E-4</v>
      </c>
    </row>
    <row r="1101" spans="1:3" x14ac:dyDescent="0.35">
      <c r="A1101" s="1">
        <v>41138</v>
      </c>
      <c r="B1101">
        <v>70.321622000000005</v>
      </c>
      <c r="C1101">
        <f t="shared" si="17"/>
        <v>8.659240685674011E-3</v>
      </c>
    </row>
    <row r="1102" spans="1:3" x14ac:dyDescent="0.35">
      <c r="A1102" s="1">
        <v>41137</v>
      </c>
      <c r="B1102">
        <v>69.715318999999994</v>
      </c>
      <c r="C1102">
        <f t="shared" si="17"/>
        <v>-3.6827437963153275E-3</v>
      </c>
    </row>
    <row r="1103" spans="1:3" x14ac:dyDescent="0.35">
      <c r="A1103" s="1">
        <v>41136</v>
      </c>
      <c r="B1103">
        <v>69.972536000000005</v>
      </c>
      <c r="C1103">
        <f t="shared" si="17"/>
        <v>1.445196110141144E-3</v>
      </c>
    </row>
    <row r="1104" spans="1:3" x14ac:dyDescent="0.35">
      <c r="A1104" s="1">
        <v>41135</v>
      </c>
      <c r="B1104">
        <v>69.871485000000007</v>
      </c>
      <c r="C1104">
        <f t="shared" si="17"/>
        <v>-1.9702071632772991E-3</v>
      </c>
    </row>
    <row r="1105" spans="1:3" x14ac:dyDescent="0.35">
      <c r="A1105" s="1">
        <v>41134</v>
      </c>
      <c r="B1105">
        <v>70.009281999999999</v>
      </c>
      <c r="C1105">
        <f t="shared" si="17"/>
        <v>4.2077548494515267E-3</v>
      </c>
    </row>
    <row r="1106" spans="1:3" x14ac:dyDescent="0.35">
      <c r="A1106" s="1">
        <v>41131</v>
      </c>
      <c r="B1106">
        <v>69.715318999999994</v>
      </c>
      <c r="C1106">
        <f t="shared" si="17"/>
        <v>5.1522641419423721E-3</v>
      </c>
    </row>
    <row r="1107" spans="1:3" x14ac:dyDescent="0.35">
      <c r="A1107" s="1">
        <v>41130</v>
      </c>
      <c r="B1107">
        <v>69.357050999999998</v>
      </c>
      <c r="C1107">
        <f t="shared" si="17"/>
        <v>-6.6207825640691152E-4</v>
      </c>
    </row>
    <row r="1108" spans="1:3" x14ac:dyDescent="0.35">
      <c r="A1108" s="1">
        <v>41129</v>
      </c>
      <c r="B1108">
        <v>69.402985999999999</v>
      </c>
      <c r="C1108">
        <f t="shared" si="17"/>
        <v>1.0594924476885308E-3</v>
      </c>
    </row>
    <row r="1109" spans="1:3" x14ac:dyDescent="0.35">
      <c r="A1109" s="1">
        <v>41128</v>
      </c>
      <c r="B1109">
        <v>69.329492999999999</v>
      </c>
      <c r="C1109">
        <f t="shared" si="17"/>
        <v>9.3185420067635871E-3</v>
      </c>
    </row>
    <row r="1110" spans="1:3" x14ac:dyDescent="0.35">
      <c r="A1110" s="1">
        <v>41127</v>
      </c>
      <c r="B1110">
        <v>68.686443999999995</v>
      </c>
      <c r="C1110">
        <f t="shared" si="17"/>
        <v>5.6330432172567143E-3</v>
      </c>
    </row>
    <row r="1111" spans="1:3" x14ac:dyDescent="0.35">
      <c r="A1111" s="1">
        <v>41124</v>
      </c>
      <c r="B1111">
        <v>68.300618</v>
      </c>
      <c r="C1111">
        <f t="shared" si="17"/>
        <v>-9.4104197364501638E-4</v>
      </c>
    </row>
    <row r="1112" spans="1:3" x14ac:dyDescent="0.35">
      <c r="A1112" s="1">
        <v>41123</v>
      </c>
      <c r="B1112">
        <v>68.364922000000007</v>
      </c>
      <c r="C1112">
        <f t="shared" si="17"/>
        <v>-1.0160548877271679E-2</v>
      </c>
    </row>
    <row r="1113" spans="1:3" x14ac:dyDescent="0.35">
      <c r="A1113" s="1">
        <v>41122</v>
      </c>
      <c r="B1113">
        <v>69.063087999999993</v>
      </c>
      <c r="C1113">
        <f t="shared" si="17"/>
        <v>-7.0249950531130669E-3</v>
      </c>
    </row>
    <row r="1114" spans="1:3" x14ac:dyDescent="0.35">
      <c r="A1114" s="1">
        <v>41121</v>
      </c>
      <c r="B1114">
        <v>69.549964000000003</v>
      </c>
      <c r="C1114">
        <f t="shared" si="17"/>
        <v>-6.5824325026660043E-3</v>
      </c>
    </row>
    <row r="1115" spans="1:3" x14ac:dyDescent="0.35">
      <c r="A1115" s="1">
        <v>41120</v>
      </c>
      <c r="B1115">
        <v>70.009281999999999</v>
      </c>
      <c r="C1115">
        <f t="shared" si="17"/>
        <v>3.5490779021656663E-3</v>
      </c>
    </row>
    <row r="1116" spans="1:3" x14ac:dyDescent="0.35">
      <c r="A1116" s="1">
        <v>41117</v>
      </c>
      <c r="B1116">
        <v>69.761253999999994</v>
      </c>
      <c r="C1116">
        <f t="shared" si="17"/>
        <v>1.9278726671097222E-2</v>
      </c>
    </row>
    <row r="1117" spans="1:3" x14ac:dyDescent="0.35">
      <c r="A1117" s="1">
        <v>41116</v>
      </c>
      <c r="B1117">
        <v>68.429226999999997</v>
      </c>
      <c r="C1117">
        <f t="shared" si="17"/>
        <v>1.0390710435550017E-2</v>
      </c>
    </row>
    <row r="1118" spans="1:3" x14ac:dyDescent="0.35">
      <c r="A1118" s="1">
        <v>41115</v>
      </c>
      <c r="B1118">
        <v>67.721879999999999</v>
      </c>
      <c r="C1118">
        <f t="shared" si="17"/>
        <v>7.4886757302656901E-3</v>
      </c>
    </row>
    <row r="1119" spans="1:3" x14ac:dyDescent="0.35">
      <c r="A1119" s="1">
        <v>41114</v>
      </c>
      <c r="B1119">
        <v>67.216627000000003</v>
      </c>
      <c r="C1119">
        <f t="shared" si="17"/>
        <v>-1.1684925514762119E-2</v>
      </c>
    </row>
    <row r="1120" spans="1:3" x14ac:dyDescent="0.35">
      <c r="A1120" s="1">
        <v>41113</v>
      </c>
      <c r="B1120">
        <v>68.006654999999995</v>
      </c>
      <c r="C1120">
        <f t="shared" si="17"/>
        <v>-1.0213788849206387E-2</v>
      </c>
    </row>
    <row r="1121" spans="1:3" x14ac:dyDescent="0.35">
      <c r="A1121" s="1">
        <v>41110</v>
      </c>
      <c r="B1121">
        <v>68.704819999999998</v>
      </c>
      <c r="C1121">
        <f t="shared" si="17"/>
        <v>-1.5390995819454785E-2</v>
      </c>
    </row>
    <row r="1122" spans="1:3" x14ac:dyDescent="0.35">
      <c r="A1122" s="1">
        <v>41109</v>
      </c>
      <c r="B1122">
        <v>69.770435000000006</v>
      </c>
      <c r="C1122">
        <f t="shared" si="17"/>
        <v>7.0027185212654906E-3</v>
      </c>
    </row>
    <row r="1123" spans="1:3" x14ac:dyDescent="0.35">
      <c r="A1123" s="1">
        <v>41108</v>
      </c>
      <c r="B1123">
        <v>69.283558999999997</v>
      </c>
      <c r="C1123">
        <f t="shared" si="17"/>
        <v>2.7882816018160914E-3</v>
      </c>
    </row>
    <row r="1124" spans="1:3" x14ac:dyDescent="0.35">
      <c r="A1124" s="1">
        <v>41107</v>
      </c>
      <c r="B1124">
        <v>69.090646000000007</v>
      </c>
      <c r="C1124">
        <f t="shared" si="17"/>
        <v>9.6193238945261467E-3</v>
      </c>
    </row>
    <row r="1125" spans="1:3" x14ac:dyDescent="0.35">
      <c r="A1125" s="1">
        <v>41106</v>
      </c>
      <c r="B1125">
        <v>68.429226999999997</v>
      </c>
      <c r="C1125">
        <f t="shared" si="17"/>
        <v>9.4017185978784211E-4</v>
      </c>
    </row>
    <row r="1126" spans="1:3" x14ac:dyDescent="0.35">
      <c r="A1126" s="1">
        <v>41103</v>
      </c>
      <c r="B1126">
        <v>68.364922000000007</v>
      </c>
      <c r="C1126">
        <f t="shared" si="17"/>
        <v>9.4104197364500652E-4</v>
      </c>
    </row>
    <row r="1127" spans="1:3" x14ac:dyDescent="0.35">
      <c r="A1127" s="1">
        <v>41102</v>
      </c>
      <c r="B1127">
        <v>68.300618</v>
      </c>
      <c r="C1127">
        <f t="shared" si="17"/>
        <v>-8.8378080502273058E-3</v>
      </c>
    </row>
    <row r="1128" spans="1:3" x14ac:dyDescent="0.35">
      <c r="A1128" s="1">
        <v>41101</v>
      </c>
      <c r="B1128">
        <v>68.906920999999997</v>
      </c>
      <c r="C1128">
        <f t="shared" si="17"/>
        <v>2.669926047562689E-3</v>
      </c>
    </row>
    <row r="1129" spans="1:3" x14ac:dyDescent="0.35">
      <c r="A1129" s="1">
        <v>41100</v>
      </c>
      <c r="B1129">
        <v>68.723190000000002</v>
      </c>
      <c r="C1129">
        <f t="shared" si="17"/>
        <v>-2.0030943830781269E-3</v>
      </c>
    </row>
    <row r="1130" spans="1:3" x14ac:dyDescent="0.35">
      <c r="A1130" s="1">
        <v>41099</v>
      </c>
      <c r="B1130">
        <v>68.860986999999994</v>
      </c>
      <c r="C1130">
        <f t="shared" si="17"/>
        <v>-2.398408620493024E-3</v>
      </c>
    </row>
    <row r="1131" spans="1:3" x14ac:dyDescent="0.35">
      <c r="A1131" s="1">
        <v>41096</v>
      </c>
      <c r="B1131">
        <v>69.026342</v>
      </c>
      <c r="C1131">
        <f t="shared" si="17"/>
        <v>-2.6581146144403459E-3</v>
      </c>
    </row>
    <row r="1132" spans="1:3" x14ac:dyDescent="0.35">
      <c r="A1132" s="1">
        <v>41095</v>
      </c>
      <c r="B1132">
        <v>69.210065999999998</v>
      </c>
      <c r="C1132">
        <f t="shared" si="17"/>
        <v>-4.6349247313694992E-3</v>
      </c>
    </row>
    <row r="1133" spans="1:3" x14ac:dyDescent="0.35">
      <c r="A1133" s="1">
        <v>41093</v>
      </c>
      <c r="B1133">
        <v>69.531593999999998</v>
      </c>
      <c r="C1133">
        <f t="shared" si="17"/>
        <v>4.2367238083995248E-3</v>
      </c>
    </row>
    <row r="1134" spans="1:3" x14ac:dyDescent="0.35">
      <c r="A1134" s="1">
        <v>41092</v>
      </c>
      <c r="B1134">
        <v>69.237630999999993</v>
      </c>
      <c r="C1134">
        <f t="shared" si="17"/>
        <v>8.2601403386265565E-3</v>
      </c>
    </row>
    <row r="1135" spans="1:3" x14ac:dyDescent="0.35">
      <c r="A1135" s="1">
        <v>41089</v>
      </c>
      <c r="B1135">
        <v>68.668074000000004</v>
      </c>
      <c r="C1135">
        <f t="shared" si="17"/>
        <v>2.1773804449625095E-2</v>
      </c>
    </row>
    <row r="1136" spans="1:3" x14ac:dyDescent="0.35">
      <c r="A1136" s="1">
        <v>41088</v>
      </c>
      <c r="B1136">
        <v>67.189069000000003</v>
      </c>
      <c r="C1136">
        <f t="shared" si="17"/>
        <v>-4.6379011272428741E-3</v>
      </c>
    </row>
    <row r="1137" spans="1:3" x14ac:dyDescent="0.35">
      <c r="A1137" s="1">
        <v>41087</v>
      </c>
      <c r="B1137">
        <v>67.501408999999995</v>
      </c>
      <c r="C1137">
        <f t="shared" si="17"/>
        <v>9.7095691611691608E-3</v>
      </c>
    </row>
    <row r="1138" spans="1:3" x14ac:dyDescent="0.35">
      <c r="A1138" s="1">
        <v>41086</v>
      </c>
      <c r="B1138">
        <v>66.849170999999998</v>
      </c>
      <c r="C1138">
        <f t="shared" si="17"/>
        <v>-3.7035160966537649E-3</v>
      </c>
    </row>
    <row r="1139" spans="1:3" x14ac:dyDescent="0.35">
      <c r="A1139" s="1">
        <v>41085</v>
      </c>
      <c r="B1139">
        <v>67.097206999999997</v>
      </c>
      <c r="C1139">
        <f t="shared" si="17"/>
        <v>-1.2922659149122794E-2</v>
      </c>
    </row>
    <row r="1140" spans="1:3" x14ac:dyDescent="0.35">
      <c r="A1140" s="1">
        <v>41082</v>
      </c>
      <c r="B1140">
        <v>67.969908000000004</v>
      </c>
      <c r="C1140">
        <f t="shared" si="17"/>
        <v>3.5200962242704146E-3</v>
      </c>
    </row>
    <row r="1141" spans="1:3" x14ac:dyDescent="0.35">
      <c r="A1141" s="1">
        <v>41081</v>
      </c>
      <c r="B1141">
        <v>67.731067999999993</v>
      </c>
      <c r="C1141">
        <f t="shared" si="17"/>
        <v>-1.2668555847504929E-2</v>
      </c>
    </row>
    <row r="1142" spans="1:3" x14ac:dyDescent="0.35">
      <c r="A1142" s="1">
        <v>41080</v>
      </c>
      <c r="B1142">
        <v>68.594581000000005</v>
      </c>
      <c r="C1142">
        <f t="shared" si="17"/>
        <v>-1.0708376145402035E-3</v>
      </c>
    </row>
    <row r="1143" spans="1:3" x14ac:dyDescent="0.35">
      <c r="A1143" s="1">
        <v>41079</v>
      </c>
      <c r="B1143">
        <v>68.668074000000004</v>
      </c>
      <c r="C1143">
        <f t="shared" si="17"/>
        <v>1.7816639284161377E-2</v>
      </c>
    </row>
    <row r="1144" spans="1:3" x14ac:dyDescent="0.35">
      <c r="A1144" s="1">
        <v>41078</v>
      </c>
      <c r="B1144">
        <v>67.455473999999995</v>
      </c>
      <c r="C1144">
        <f t="shared" si="17"/>
        <v>-2.1765188075290919E-3</v>
      </c>
    </row>
    <row r="1145" spans="1:3" x14ac:dyDescent="0.35">
      <c r="A1145" s="1">
        <v>41075</v>
      </c>
      <c r="B1145">
        <v>67.602452</v>
      </c>
      <c r="C1145">
        <f t="shared" si="17"/>
        <v>6.1336839729927792E-3</v>
      </c>
    </row>
    <row r="1146" spans="1:3" x14ac:dyDescent="0.35">
      <c r="A1146" s="1">
        <v>41074</v>
      </c>
      <c r="B1146">
        <v>67.189069000000003</v>
      </c>
      <c r="C1146">
        <f t="shared" si="17"/>
        <v>2.0529901424869751E-3</v>
      </c>
    </row>
    <row r="1147" spans="1:3" x14ac:dyDescent="0.35">
      <c r="A1147" s="1">
        <v>41073</v>
      </c>
      <c r="B1147">
        <v>67.051271999999997</v>
      </c>
      <c r="C1147">
        <f t="shared" si="17"/>
        <v>2.0572135831803638E-3</v>
      </c>
    </row>
    <row r="1148" spans="1:3" x14ac:dyDescent="0.35">
      <c r="A1148" s="1">
        <v>41072</v>
      </c>
      <c r="B1148">
        <v>66.913475000000005</v>
      </c>
      <c r="C1148">
        <f t="shared" si="17"/>
        <v>4.2649512285805914E-3</v>
      </c>
    </row>
    <row r="1149" spans="1:3" x14ac:dyDescent="0.35">
      <c r="A1149" s="1">
        <v>41071</v>
      </c>
      <c r="B1149">
        <v>66.628699999999995</v>
      </c>
      <c r="C1149">
        <f t="shared" si="17"/>
        <v>-1.0014538626632553E-2</v>
      </c>
    </row>
    <row r="1150" spans="1:3" x14ac:dyDescent="0.35">
      <c r="A1150" s="1">
        <v>41068</v>
      </c>
      <c r="B1150">
        <v>67.299307999999996</v>
      </c>
      <c r="C1150">
        <f t="shared" si="17"/>
        <v>4.9261313239171468E-3</v>
      </c>
    </row>
    <row r="1151" spans="1:3" x14ac:dyDescent="0.35">
      <c r="A1151" s="1">
        <v>41067</v>
      </c>
      <c r="B1151">
        <v>66.968598</v>
      </c>
      <c r="C1151">
        <f t="shared" si="17"/>
        <v>2.3346669120708373E-3</v>
      </c>
    </row>
    <row r="1152" spans="1:3" x14ac:dyDescent="0.35">
      <c r="A1152" s="1">
        <v>41066</v>
      </c>
      <c r="B1152">
        <v>66.812431000000004</v>
      </c>
      <c r="C1152">
        <f t="shared" si="17"/>
        <v>8.1453613575538757E-3</v>
      </c>
    </row>
    <row r="1153" spans="1:3" x14ac:dyDescent="0.35">
      <c r="A1153" s="1">
        <v>41065</v>
      </c>
      <c r="B1153">
        <v>66.270430000000005</v>
      </c>
      <c r="C1153">
        <f t="shared" si="17"/>
        <v>5.6641257698578484E-3</v>
      </c>
    </row>
    <row r="1154" spans="1:3" x14ac:dyDescent="0.35">
      <c r="A1154" s="1">
        <v>41064</v>
      </c>
      <c r="B1154">
        <v>65.896127000000007</v>
      </c>
      <c r="C1154">
        <f t="shared" si="17"/>
        <v>-2.7700370959380511E-4</v>
      </c>
    </row>
    <row r="1155" spans="1:3" x14ac:dyDescent="0.35">
      <c r="A1155" s="1">
        <v>41061</v>
      </c>
      <c r="B1155">
        <v>65.914383000000001</v>
      </c>
      <c r="C1155">
        <f t="shared" ref="C1155:C1218" si="18">LN(B1155/B1156)</f>
        <v>-1.2798638157622421E-2</v>
      </c>
    </row>
    <row r="1156" spans="1:3" x14ac:dyDescent="0.35">
      <c r="A1156" s="1">
        <v>41060</v>
      </c>
      <c r="B1156">
        <v>66.763418999999999</v>
      </c>
      <c r="C1156">
        <f t="shared" si="18"/>
        <v>-4.2301431688721762E-3</v>
      </c>
    </row>
    <row r="1157" spans="1:3" x14ac:dyDescent="0.35">
      <c r="A1157" s="1">
        <v>41059</v>
      </c>
      <c r="B1157">
        <v>67.046436</v>
      </c>
      <c r="C1157">
        <f t="shared" si="18"/>
        <v>-1.1507585963603248E-2</v>
      </c>
    </row>
    <row r="1158" spans="1:3" x14ac:dyDescent="0.35">
      <c r="A1158" s="1">
        <v>41058</v>
      </c>
      <c r="B1158">
        <v>67.822434999999999</v>
      </c>
      <c r="C1158">
        <f t="shared" si="18"/>
        <v>-1.7483342212322715E-3</v>
      </c>
    </row>
    <row r="1159" spans="1:3" x14ac:dyDescent="0.35">
      <c r="A1159" s="1">
        <v>41054</v>
      </c>
      <c r="B1159">
        <v>67.941114999999996</v>
      </c>
      <c r="C1159">
        <f t="shared" si="18"/>
        <v>-4.0231078774737765E-3</v>
      </c>
    </row>
    <row r="1160" spans="1:3" x14ac:dyDescent="0.35">
      <c r="A1160" s="1">
        <v>41053</v>
      </c>
      <c r="B1160">
        <v>68.215000000000003</v>
      </c>
      <c r="C1160">
        <f t="shared" si="18"/>
        <v>4.1574243783547666E-3</v>
      </c>
    </row>
    <row r="1161" spans="1:3" x14ac:dyDescent="0.35">
      <c r="A1161" s="1">
        <v>41052</v>
      </c>
      <c r="B1161">
        <v>67.931989999999999</v>
      </c>
      <c r="C1161">
        <f t="shared" si="18"/>
        <v>-4.960063402991763E-3</v>
      </c>
    </row>
    <row r="1162" spans="1:3" x14ac:dyDescent="0.35">
      <c r="A1162" s="1">
        <v>41051</v>
      </c>
      <c r="B1162">
        <v>68.269773999999998</v>
      </c>
      <c r="C1162">
        <f t="shared" si="18"/>
        <v>-8.1241796043621944E-3</v>
      </c>
    </row>
    <row r="1163" spans="1:3" x14ac:dyDescent="0.35">
      <c r="A1163" s="1">
        <v>41050</v>
      </c>
      <c r="B1163">
        <v>68.826668999999995</v>
      </c>
      <c r="C1163">
        <f t="shared" si="18"/>
        <v>1.6045226493173144E-2</v>
      </c>
    </row>
    <row r="1164" spans="1:3" x14ac:dyDescent="0.35">
      <c r="A1164" s="1">
        <v>41047</v>
      </c>
      <c r="B1164">
        <v>67.731142000000006</v>
      </c>
      <c r="C1164">
        <f t="shared" si="18"/>
        <v>-8.0548013859415707E-3</v>
      </c>
    </row>
    <row r="1165" spans="1:3" x14ac:dyDescent="0.35">
      <c r="A1165" s="1">
        <v>41046</v>
      </c>
      <c r="B1165">
        <v>68.278906000000006</v>
      </c>
      <c r="C1165">
        <f t="shared" si="18"/>
        <v>-1.5522674787099611E-2</v>
      </c>
    </row>
    <row r="1166" spans="1:3" x14ac:dyDescent="0.35">
      <c r="A1166" s="1">
        <v>41045</v>
      </c>
      <c r="B1166">
        <v>69.347046000000006</v>
      </c>
      <c r="C1166">
        <f t="shared" si="18"/>
        <v>-3.9484873652203563E-4</v>
      </c>
    </row>
    <row r="1167" spans="1:3" x14ac:dyDescent="0.35">
      <c r="A1167" s="1">
        <v>41044</v>
      </c>
      <c r="B1167">
        <v>69.374432999999996</v>
      </c>
      <c r="C1167">
        <f t="shared" si="18"/>
        <v>-6.4275820972721229E-3</v>
      </c>
    </row>
    <row r="1168" spans="1:3" x14ac:dyDescent="0.35">
      <c r="A1168" s="1">
        <v>41043</v>
      </c>
      <c r="B1168">
        <v>69.821779000000006</v>
      </c>
      <c r="C1168">
        <f t="shared" si="18"/>
        <v>-3.6543928656486277E-3</v>
      </c>
    </row>
    <row r="1169" spans="1:3" x14ac:dyDescent="0.35">
      <c r="A1169" s="1">
        <v>41040</v>
      </c>
      <c r="B1169">
        <v>70.077402000000006</v>
      </c>
      <c r="C1169">
        <f t="shared" si="18"/>
        <v>1.8255199623464838E-3</v>
      </c>
    </row>
    <row r="1170" spans="1:3" x14ac:dyDescent="0.35">
      <c r="A1170" s="1">
        <v>41039</v>
      </c>
      <c r="B1170">
        <v>69.949590999999998</v>
      </c>
      <c r="C1170">
        <f t="shared" si="18"/>
        <v>7.8617621080438304E-3</v>
      </c>
    </row>
    <row r="1171" spans="1:3" x14ac:dyDescent="0.35">
      <c r="A1171" s="1">
        <v>41038</v>
      </c>
      <c r="B1171">
        <v>69.401820000000001</v>
      </c>
      <c r="C1171">
        <f t="shared" si="18"/>
        <v>-9.2963949629985936E-3</v>
      </c>
    </row>
    <row r="1172" spans="1:3" x14ac:dyDescent="0.35">
      <c r="A1172" s="1">
        <v>41037</v>
      </c>
      <c r="B1172">
        <v>70.050015000000002</v>
      </c>
      <c r="C1172">
        <f t="shared" si="18"/>
        <v>1.3037249590540671E-4</v>
      </c>
    </row>
    <row r="1173" spans="1:3" x14ac:dyDescent="0.35">
      <c r="A1173" s="1">
        <v>41036</v>
      </c>
      <c r="B1173">
        <v>70.040882999999994</v>
      </c>
      <c r="C1173">
        <f t="shared" si="18"/>
        <v>3.9109095402245828E-4</v>
      </c>
    </row>
    <row r="1174" spans="1:3" x14ac:dyDescent="0.35">
      <c r="A1174" s="1">
        <v>41033</v>
      </c>
      <c r="B1174">
        <v>70.013496000000004</v>
      </c>
      <c r="C1174">
        <f t="shared" si="18"/>
        <v>-1.2440213785126348E-2</v>
      </c>
    </row>
    <row r="1175" spans="1:3" x14ac:dyDescent="0.35">
      <c r="A1175" s="1">
        <v>41032</v>
      </c>
      <c r="B1175">
        <v>70.889919000000006</v>
      </c>
      <c r="C1175">
        <f t="shared" si="18"/>
        <v>1.933623874334264E-3</v>
      </c>
    </row>
    <row r="1176" spans="1:3" x14ac:dyDescent="0.35">
      <c r="A1176" s="1">
        <v>41031</v>
      </c>
      <c r="B1176">
        <v>70.752977000000001</v>
      </c>
      <c r="C1176">
        <f t="shared" si="18"/>
        <v>1.2907710411600947E-4</v>
      </c>
    </row>
    <row r="1177" spans="1:3" x14ac:dyDescent="0.35">
      <c r="A1177" s="1">
        <v>41030</v>
      </c>
      <c r="B1177">
        <v>70.743844999999993</v>
      </c>
      <c r="C1177">
        <f t="shared" si="18"/>
        <v>-1.2312570262297999E-2</v>
      </c>
    </row>
    <row r="1178" spans="1:3" x14ac:dyDescent="0.35">
      <c r="A1178" s="1">
        <v>41029</v>
      </c>
      <c r="B1178">
        <v>71.620267999999996</v>
      </c>
      <c r="C1178">
        <f t="shared" si="18"/>
        <v>6.1372861578457448E-3</v>
      </c>
    </row>
    <row r="1179" spans="1:3" x14ac:dyDescent="0.35">
      <c r="A1179" s="1">
        <v>41026</v>
      </c>
      <c r="B1179">
        <v>71.182060000000007</v>
      </c>
      <c r="C1179">
        <f t="shared" si="18"/>
        <v>8.3714961740894035E-3</v>
      </c>
    </row>
    <row r="1180" spans="1:3" x14ac:dyDescent="0.35">
      <c r="A1180" s="1">
        <v>41025</v>
      </c>
      <c r="B1180">
        <v>70.588646999999995</v>
      </c>
      <c r="C1180">
        <f t="shared" si="18"/>
        <v>5.5768266944586798E-3</v>
      </c>
    </row>
    <row r="1181" spans="1:3" x14ac:dyDescent="0.35">
      <c r="A1181" s="1">
        <v>41024</v>
      </c>
      <c r="B1181">
        <v>70.196082000000004</v>
      </c>
      <c r="C1181">
        <f t="shared" si="18"/>
        <v>1.0853347373274851E-2</v>
      </c>
    </row>
    <row r="1182" spans="1:3" x14ac:dyDescent="0.35">
      <c r="A1182" s="1">
        <v>41023</v>
      </c>
      <c r="B1182">
        <v>69.438338999999999</v>
      </c>
      <c r="C1182">
        <f t="shared" si="18"/>
        <v>5.4050179464004812E-3</v>
      </c>
    </row>
    <row r="1183" spans="1:3" x14ac:dyDescent="0.35">
      <c r="A1183" s="1">
        <v>41022</v>
      </c>
      <c r="B1183">
        <v>69.064036000000002</v>
      </c>
      <c r="C1183">
        <f t="shared" si="18"/>
        <v>-1.0257827683186106E-2</v>
      </c>
    </row>
    <row r="1184" spans="1:3" x14ac:dyDescent="0.35">
      <c r="A1184" s="1">
        <v>41019</v>
      </c>
      <c r="B1184">
        <v>69.776128999999997</v>
      </c>
      <c r="C1184">
        <f t="shared" si="18"/>
        <v>3.0138614130589096E-3</v>
      </c>
    </row>
    <row r="1185" spans="1:3" x14ac:dyDescent="0.35">
      <c r="A1185" s="1">
        <v>41018</v>
      </c>
      <c r="B1185">
        <v>69.566149999999993</v>
      </c>
      <c r="C1185">
        <f t="shared" si="18"/>
        <v>-9.1820038469900365E-4</v>
      </c>
    </row>
    <row r="1186" spans="1:3" x14ac:dyDescent="0.35">
      <c r="A1186" s="1">
        <v>41017</v>
      </c>
      <c r="B1186">
        <v>69.630054999999999</v>
      </c>
      <c r="C1186">
        <f t="shared" si="18"/>
        <v>-4.186839333175982E-3</v>
      </c>
    </row>
    <row r="1187" spans="1:3" x14ac:dyDescent="0.35">
      <c r="A1187" s="1">
        <v>41016</v>
      </c>
      <c r="B1187">
        <v>69.922196</v>
      </c>
      <c r="C1187">
        <f t="shared" si="18"/>
        <v>2.0711771054676507E-2</v>
      </c>
    </row>
    <row r="1188" spans="1:3" x14ac:dyDescent="0.35">
      <c r="A1188" s="1">
        <v>41015</v>
      </c>
      <c r="B1188">
        <v>68.488878</v>
      </c>
      <c r="C1188">
        <f t="shared" si="18"/>
        <v>3.0704915854531437E-3</v>
      </c>
    </row>
    <row r="1189" spans="1:3" x14ac:dyDescent="0.35">
      <c r="A1189" s="1">
        <v>41012</v>
      </c>
      <c r="B1189">
        <v>68.278906000000006</v>
      </c>
      <c r="C1189">
        <f t="shared" si="18"/>
        <v>-1.9726564970137306E-2</v>
      </c>
    </row>
    <row r="1190" spans="1:3" x14ac:dyDescent="0.35">
      <c r="A1190" s="1">
        <v>41011</v>
      </c>
      <c r="B1190">
        <v>69.639187000000007</v>
      </c>
      <c r="C1190">
        <f t="shared" si="18"/>
        <v>3.0197105603576848E-3</v>
      </c>
    </row>
    <row r="1191" spans="1:3" x14ac:dyDescent="0.35">
      <c r="A1191" s="1">
        <v>41010</v>
      </c>
      <c r="B1191">
        <v>69.429214000000002</v>
      </c>
      <c r="C1191">
        <f t="shared" si="18"/>
        <v>5.2611292903735618E-4</v>
      </c>
    </row>
    <row r="1192" spans="1:3" x14ac:dyDescent="0.35">
      <c r="A1192" s="1">
        <v>41009</v>
      </c>
      <c r="B1192">
        <v>69.392696000000001</v>
      </c>
      <c r="C1192">
        <f t="shared" si="18"/>
        <v>-8.9064064484801302E-3</v>
      </c>
    </row>
    <row r="1193" spans="1:3" x14ac:dyDescent="0.35">
      <c r="A1193" s="1">
        <v>41008</v>
      </c>
      <c r="B1193">
        <v>70.013496000000004</v>
      </c>
      <c r="C1193">
        <f t="shared" si="18"/>
        <v>-1.2440213785126348E-2</v>
      </c>
    </row>
    <row r="1194" spans="1:3" x14ac:dyDescent="0.35">
      <c r="A1194" s="1">
        <v>41004</v>
      </c>
      <c r="B1194">
        <v>70.889919000000006</v>
      </c>
      <c r="C1194">
        <f t="shared" si="18"/>
        <v>-1.4156164550999622E-3</v>
      </c>
    </row>
    <row r="1195" spans="1:3" x14ac:dyDescent="0.35">
      <c r="A1195" s="1">
        <v>41003</v>
      </c>
      <c r="B1195">
        <v>70.990342999999996</v>
      </c>
      <c r="C1195">
        <f t="shared" si="18"/>
        <v>-4.7468840027730689E-3</v>
      </c>
    </row>
    <row r="1196" spans="1:3" x14ac:dyDescent="0.35">
      <c r="A1196" s="1">
        <v>41002</v>
      </c>
      <c r="B1196">
        <v>71.328126999999995</v>
      </c>
      <c r="C1196">
        <f t="shared" si="18"/>
        <v>2.819705181290369E-3</v>
      </c>
    </row>
    <row r="1197" spans="1:3" x14ac:dyDescent="0.35">
      <c r="A1197" s="1">
        <v>41001</v>
      </c>
      <c r="B1197">
        <v>71.127285999999998</v>
      </c>
      <c r="C1197">
        <f t="shared" si="18"/>
        <v>3.3427952765826005E-3</v>
      </c>
    </row>
    <row r="1198" spans="1:3" x14ac:dyDescent="0.35">
      <c r="A1198" s="1">
        <v>40998</v>
      </c>
      <c r="B1198">
        <v>70.889919000000006</v>
      </c>
      <c r="C1198">
        <f t="shared" si="18"/>
        <v>7.1082987659025062E-3</v>
      </c>
    </row>
    <row r="1199" spans="1:3" x14ac:dyDescent="0.35">
      <c r="A1199" s="1">
        <v>40997</v>
      </c>
      <c r="B1199">
        <v>70.387799000000001</v>
      </c>
      <c r="C1199">
        <f t="shared" si="18"/>
        <v>-5.6906754996439071E-3</v>
      </c>
    </row>
    <row r="1200" spans="1:3" x14ac:dyDescent="0.35">
      <c r="A1200" s="1">
        <v>40996</v>
      </c>
      <c r="B1200">
        <v>70.789495000000002</v>
      </c>
      <c r="C1200">
        <f t="shared" si="18"/>
        <v>-2.8332397213584916E-3</v>
      </c>
    </row>
    <row r="1201" spans="1:3" x14ac:dyDescent="0.35">
      <c r="A1201" s="1">
        <v>40995</v>
      </c>
      <c r="B1201">
        <v>70.990342999999996</v>
      </c>
      <c r="C1201">
        <f t="shared" si="18"/>
        <v>1.1581235708745647E-3</v>
      </c>
    </row>
    <row r="1202" spans="1:3" x14ac:dyDescent="0.35">
      <c r="A1202" s="1">
        <v>40994</v>
      </c>
      <c r="B1202">
        <v>70.908175</v>
      </c>
      <c r="C1202">
        <f t="shared" si="18"/>
        <v>1.6486345438646043E-2</v>
      </c>
    </row>
    <row r="1203" spans="1:3" x14ac:dyDescent="0.35">
      <c r="A1203" s="1">
        <v>40991</v>
      </c>
      <c r="B1203">
        <v>69.748741999999993</v>
      </c>
      <c r="C1203">
        <f t="shared" si="18"/>
        <v>-6.2630116182646849E-3</v>
      </c>
    </row>
    <row r="1204" spans="1:3" x14ac:dyDescent="0.35">
      <c r="A1204" s="1">
        <v>40990</v>
      </c>
      <c r="B1204">
        <v>70.186949999999996</v>
      </c>
      <c r="C1204">
        <f t="shared" si="18"/>
        <v>6.5051761612870251E-4</v>
      </c>
    </row>
    <row r="1205" spans="1:3" x14ac:dyDescent="0.35">
      <c r="A1205" s="1">
        <v>40989</v>
      </c>
      <c r="B1205">
        <v>70.141306999999998</v>
      </c>
      <c r="C1205">
        <f t="shared" si="18"/>
        <v>-3.378312975620963E-3</v>
      </c>
    </row>
    <row r="1206" spans="1:3" x14ac:dyDescent="0.35">
      <c r="A1206" s="1">
        <v>40988</v>
      </c>
      <c r="B1206">
        <v>70.378666999999993</v>
      </c>
      <c r="C1206">
        <f t="shared" si="18"/>
        <v>-9.8103614829919347E-3</v>
      </c>
    </row>
    <row r="1207" spans="1:3" x14ac:dyDescent="0.35">
      <c r="A1207" s="1">
        <v>40987</v>
      </c>
      <c r="B1207">
        <v>71.072505000000007</v>
      </c>
      <c r="C1207">
        <f t="shared" si="18"/>
        <v>-3.3342219016529069E-3</v>
      </c>
    </row>
    <row r="1208" spans="1:3" x14ac:dyDescent="0.35">
      <c r="A1208" s="1">
        <v>40984</v>
      </c>
      <c r="B1208">
        <v>71.309871999999999</v>
      </c>
      <c r="C1208">
        <f t="shared" si="18"/>
        <v>2.5614039870820845E-4</v>
      </c>
    </row>
    <row r="1209" spans="1:3" x14ac:dyDescent="0.35">
      <c r="A1209" s="1">
        <v>40983</v>
      </c>
      <c r="B1209">
        <v>71.291608999999994</v>
      </c>
      <c r="C1209">
        <f t="shared" si="18"/>
        <v>6.2945609977859704E-3</v>
      </c>
    </row>
    <row r="1210" spans="1:3" x14ac:dyDescent="0.35">
      <c r="A1210" s="1">
        <v>40982</v>
      </c>
      <c r="B1210">
        <v>70.844268999999997</v>
      </c>
      <c r="C1210">
        <f t="shared" si="18"/>
        <v>-2.5740698552583242E-3</v>
      </c>
    </row>
    <row r="1211" spans="1:3" x14ac:dyDescent="0.35">
      <c r="A1211" s="1">
        <v>40981</v>
      </c>
      <c r="B1211">
        <v>71.026861999999994</v>
      </c>
      <c r="C1211">
        <f t="shared" si="18"/>
        <v>1.4109404313721062E-2</v>
      </c>
    </row>
    <row r="1212" spans="1:3" x14ac:dyDescent="0.35">
      <c r="A1212" s="1">
        <v>40980</v>
      </c>
      <c r="B1212">
        <v>70.031751999999997</v>
      </c>
      <c r="C1212">
        <f t="shared" si="18"/>
        <v>-1.4329509541684011E-3</v>
      </c>
    </row>
    <row r="1213" spans="1:3" x14ac:dyDescent="0.35">
      <c r="A1213" s="1">
        <v>40977</v>
      </c>
      <c r="B1213">
        <v>70.132176000000001</v>
      </c>
      <c r="C1213">
        <f t="shared" si="18"/>
        <v>2.8679582036965079E-3</v>
      </c>
    </row>
    <row r="1214" spans="1:3" x14ac:dyDescent="0.35">
      <c r="A1214" s="1">
        <v>40976</v>
      </c>
      <c r="B1214">
        <v>69.931327999999993</v>
      </c>
      <c r="C1214">
        <f t="shared" si="18"/>
        <v>1.5126908059361902E-2</v>
      </c>
    </row>
    <row r="1215" spans="1:3" x14ac:dyDescent="0.35">
      <c r="A1215" s="1">
        <v>40975</v>
      </c>
      <c r="B1215">
        <v>68.881444000000002</v>
      </c>
      <c r="C1215">
        <f t="shared" si="18"/>
        <v>6.1153680688523677E-3</v>
      </c>
    </row>
    <row r="1216" spans="1:3" x14ac:dyDescent="0.35">
      <c r="A1216" s="1">
        <v>40974</v>
      </c>
      <c r="B1216">
        <v>68.461494000000002</v>
      </c>
      <c r="C1216">
        <f t="shared" si="18"/>
        <v>-7.5272767764007643E-3</v>
      </c>
    </row>
    <row r="1217" spans="1:3" x14ac:dyDescent="0.35">
      <c r="A1217" s="1">
        <v>40973</v>
      </c>
      <c r="B1217">
        <v>68.978767000000005</v>
      </c>
      <c r="C1217">
        <f t="shared" si="18"/>
        <v>-8.6455248233038868E-3</v>
      </c>
    </row>
    <row r="1218" spans="1:3" x14ac:dyDescent="0.35">
      <c r="A1218" s="1">
        <v>40970</v>
      </c>
      <c r="B1218">
        <v>69.577709999999996</v>
      </c>
      <c r="C1218">
        <f t="shared" si="18"/>
        <v>3.789618535767213E-3</v>
      </c>
    </row>
    <row r="1219" spans="1:3" x14ac:dyDescent="0.35">
      <c r="A1219" s="1">
        <v>40969</v>
      </c>
      <c r="B1219">
        <v>69.314536000000004</v>
      </c>
      <c r="C1219">
        <f t="shared" ref="C1219:C1258" si="19">LN(B1219/B1220)</f>
        <v>2.0969380320353748E-3</v>
      </c>
    </row>
    <row r="1220" spans="1:3" x14ac:dyDescent="0.35">
      <c r="A1220" s="1">
        <v>40968</v>
      </c>
      <c r="B1220">
        <v>69.169340000000005</v>
      </c>
      <c r="C1220">
        <f t="shared" si="19"/>
        <v>-1.3034596348951986E-2</v>
      </c>
    </row>
    <row r="1221" spans="1:3" x14ac:dyDescent="0.35">
      <c r="A1221" s="1">
        <v>40967</v>
      </c>
      <c r="B1221">
        <v>70.076836</v>
      </c>
      <c r="C1221">
        <f t="shared" si="19"/>
        <v>1.2958177668523794E-3</v>
      </c>
    </row>
    <row r="1222" spans="1:3" x14ac:dyDescent="0.35">
      <c r="A1222" s="1">
        <v>40966</v>
      </c>
      <c r="B1222">
        <v>69.986087999999995</v>
      </c>
      <c r="C1222">
        <f t="shared" si="19"/>
        <v>-2.0724775369883636E-3</v>
      </c>
    </row>
    <row r="1223" spans="1:3" x14ac:dyDescent="0.35">
      <c r="A1223" s="1">
        <v>40963</v>
      </c>
      <c r="B1223">
        <v>70.131282999999996</v>
      </c>
      <c r="C1223">
        <f t="shared" si="19"/>
        <v>1.079827777525301E-2</v>
      </c>
    </row>
    <row r="1224" spans="1:3" x14ac:dyDescent="0.35">
      <c r="A1224" s="1">
        <v>40962</v>
      </c>
      <c r="B1224">
        <v>69.378060000000005</v>
      </c>
      <c r="C1224">
        <f t="shared" si="19"/>
        <v>-4.9583219883883598E-3</v>
      </c>
    </row>
    <row r="1225" spans="1:3" x14ac:dyDescent="0.35">
      <c r="A1225" s="1">
        <v>40961</v>
      </c>
      <c r="B1225">
        <v>69.722913000000005</v>
      </c>
      <c r="C1225">
        <f t="shared" si="19"/>
        <v>-3.6377726335020382E-3</v>
      </c>
    </row>
    <row r="1226" spans="1:3" x14ac:dyDescent="0.35">
      <c r="A1226" s="1">
        <v>40960</v>
      </c>
      <c r="B1226">
        <v>69.977011000000005</v>
      </c>
      <c r="C1226">
        <f t="shared" si="19"/>
        <v>-3.753809326408784E-3</v>
      </c>
    </row>
    <row r="1227" spans="1:3" x14ac:dyDescent="0.35">
      <c r="A1227" s="1">
        <v>40956</v>
      </c>
      <c r="B1227">
        <v>70.240184999999997</v>
      </c>
      <c r="C1227">
        <f t="shared" si="19"/>
        <v>-2.7095022066534881E-3</v>
      </c>
    </row>
    <row r="1228" spans="1:3" x14ac:dyDescent="0.35">
      <c r="A1228" s="1">
        <v>40955</v>
      </c>
      <c r="B1228">
        <v>70.430758999999995</v>
      </c>
      <c r="C1228">
        <f t="shared" si="19"/>
        <v>4.5199194279379662E-3</v>
      </c>
    </row>
    <row r="1229" spans="1:3" x14ac:dyDescent="0.35">
      <c r="A1229" s="1">
        <v>40954</v>
      </c>
      <c r="B1229">
        <v>70.113135999999997</v>
      </c>
      <c r="C1229">
        <f t="shared" si="19"/>
        <v>7.2747102966502783E-3</v>
      </c>
    </row>
    <row r="1230" spans="1:3" x14ac:dyDescent="0.35">
      <c r="A1230" s="1">
        <v>40953</v>
      </c>
      <c r="B1230">
        <v>69.604934</v>
      </c>
      <c r="C1230">
        <f t="shared" si="19"/>
        <v>-2.0839292249147071E-3</v>
      </c>
    </row>
    <row r="1231" spans="1:3" x14ac:dyDescent="0.35">
      <c r="A1231" s="1">
        <v>40952</v>
      </c>
      <c r="B1231">
        <v>69.750136999999995</v>
      </c>
      <c r="C1231">
        <f t="shared" si="19"/>
        <v>5.7411833745493399E-3</v>
      </c>
    </row>
    <row r="1232" spans="1:3" x14ac:dyDescent="0.35">
      <c r="A1232" s="1">
        <v>40949</v>
      </c>
      <c r="B1232">
        <v>69.350836000000001</v>
      </c>
      <c r="C1232">
        <f t="shared" si="19"/>
        <v>-5.6110389610234141E-3</v>
      </c>
    </row>
    <row r="1233" spans="1:3" x14ac:dyDescent="0.35">
      <c r="A1233" s="1">
        <v>40948</v>
      </c>
      <c r="B1233">
        <v>69.741060000000004</v>
      </c>
      <c r="C1233">
        <f t="shared" si="19"/>
        <v>5.2064667238294114E-4</v>
      </c>
    </row>
    <row r="1234" spans="1:3" x14ac:dyDescent="0.35">
      <c r="A1234" s="1">
        <v>40947</v>
      </c>
      <c r="B1234">
        <v>69.704758999999996</v>
      </c>
      <c r="C1234">
        <f t="shared" si="19"/>
        <v>-9.0721754411024584E-3</v>
      </c>
    </row>
    <row r="1235" spans="1:3" x14ac:dyDescent="0.35">
      <c r="A1235" s="1">
        <v>40946</v>
      </c>
      <c r="B1235">
        <v>70.340010000000007</v>
      </c>
      <c r="C1235">
        <f t="shared" si="19"/>
        <v>-3.822278820258275E-2</v>
      </c>
    </row>
    <row r="1236" spans="1:3" x14ac:dyDescent="0.35">
      <c r="A1236" s="1">
        <v>40945</v>
      </c>
      <c r="B1236">
        <v>73.080645000000004</v>
      </c>
      <c r="C1236">
        <f t="shared" si="19"/>
        <v>7.7287229283227359E-3</v>
      </c>
    </row>
    <row r="1237" spans="1:3" x14ac:dyDescent="0.35">
      <c r="A1237" s="1">
        <v>40942</v>
      </c>
      <c r="B1237">
        <v>72.518001999999996</v>
      </c>
      <c r="C1237">
        <f t="shared" si="19"/>
        <v>6.6546392971189427E-3</v>
      </c>
    </row>
    <row r="1238" spans="1:3" x14ac:dyDescent="0.35">
      <c r="A1238" s="1">
        <v>40941</v>
      </c>
      <c r="B1238">
        <v>72.037023000000005</v>
      </c>
      <c r="C1238">
        <f t="shared" si="19"/>
        <v>-1.5106088787833927E-3</v>
      </c>
    </row>
    <row r="1239" spans="1:3" x14ac:dyDescent="0.35">
      <c r="A1239" s="1">
        <v>40940</v>
      </c>
      <c r="B1239">
        <v>72.145925000000005</v>
      </c>
      <c r="C1239">
        <f t="shared" si="19"/>
        <v>1.3805501611571543E-2</v>
      </c>
    </row>
    <row r="1240" spans="1:3" x14ac:dyDescent="0.35">
      <c r="A1240" s="1">
        <v>40939</v>
      </c>
      <c r="B1240">
        <v>71.156757999999996</v>
      </c>
      <c r="C1240">
        <f t="shared" si="19"/>
        <v>-7.3697130425758308E-3</v>
      </c>
    </row>
    <row r="1241" spans="1:3" x14ac:dyDescent="0.35">
      <c r="A1241" s="1">
        <v>40938</v>
      </c>
      <c r="B1241">
        <v>71.683099999999996</v>
      </c>
      <c r="C1241">
        <f t="shared" si="19"/>
        <v>-1.2651741548595659E-3</v>
      </c>
    </row>
    <row r="1242" spans="1:3" x14ac:dyDescent="0.35">
      <c r="A1242" s="1">
        <v>40935</v>
      </c>
      <c r="B1242">
        <v>71.773848999999998</v>
      </c>
      <c r="C1242">
        <f t="shared" si="19"/>
        <v>-3.534090128793728E-3</v>
      </c>
    </row>
    <row r="1243" spans="1:3" x14ac:dyDescent="0.35">
      <c r="A1243" s="1">
        <v>40934</v>
      </c>
      <c r="B1243">
        <v>72.027952999999997</v>
      </c>
      <c r="C1243">
        <f t="shared" si="19"/>
        <v>1.5130849236282206E-3</v>
      </c>
    </row>
    <row r="1244" spans="1:3" x14ac:dyDescent="0.35">
      <c r="A1244" s="1">
        <v>40933</v>
      </c>
      <c r="B1244">
        <v>71.919050999999996</v>
      </c>
      <c r="C1244">
        <f t="shared" si="19"/>
        <v>1.2187516704034404E-2</v>
      </c>
    </row>
    <row r="1245" spans="1:3" x14ac:dyDescent="0.35">
      <c r="A1245" s="1">
        <v>40932</v>
      </c>
      <c r="B1245">
        <v>71.047855999999996</v>
      </c>
      <c r="C1245">
        <f t="shared" si="19"/>
        <v>8.9813827231468336E-3</v>
      </c>
    </row>
    <row r="1246" spans="1:3" x14ac:dyDescent="0.35">
      <c r="A1246" s="1">
        <v>40931</v>
      </c>
      <c r="B1246">
        <v>70.412604999999999</v>
      </c>
      <c r="C1246">
        <f t="shared" si="19"/>
        <v>-7.1915647276607642E-3</v>
      </c>
    </row>
    <row r="1247" spans="1:3" x14ac:dyDescent="0.35">
      <c r="A1247" s="1">
        <v>40928</v>
      </c>
      <c r="B1247">
        <v>70.920806999999996</v>
      </c>
      <c r="C1247">
        <f t="shared" si="19"/>
        <v>3.07571390618422E-3</v>
      </c>
    </row>
    <row r="1248" spans="1:3" x14ac:dyDescent="0.35">
      <c r="A1248" s="1">
        <v>40927</v>
      </c>
      <c r="B1248">
        <v>70.703010000000006</v>
      </c>
      <c r="C1248">
        <f t="shared" si="19"/>
        <v>1.8525042453912142E-2</v>
      </c>
    </row>
    <row r="1249" spans="1:3" x14ac:dyDescent="0.35">
      <c r="A1249" s="1">
        <v>40926</v>
      </c>
      <c r="B1249">
        <v>69.405291000000005</v>
      </c>
      <c r="C1249">
        <f t="shared" si="19"/>
        <v>1.6213408598931361E-2</v>
      </c>
    </row>
    <row r="1250" spans="1:3" x14ac:dyDescent="0.35">
      <c r="A1250" s="1">
        <v>40925</v>
      </c>
      <c r="B1250">
        <v>68.289068</v>
      </c>
      <c r="C1250">
        <f t="shared" si="19"/>
        <v>4.5284722333250975E-3</v>
      </c>
    </row>
    <row r="1251" spans="1:3" x14ac:dyDescent="0.35">
      <c r="A1251" s="1">
        <v>40921</v>
      </c>
      <c r="B1251">
        <v>67.980521999999993</v>
      </c>
      <c r="C1251">
        <f t="shared" si="19"/>
        <v>2.9411917194143589E-3</v>
      </c>
    </row>
    <row r="1252" spans="1:3" x14ac:dyDescent="0.35">
      <c r="A1252" s="1">
        <v>40920</v>
      </c>
      <c r="B1252">
        <v>67.780872000000002</v>
      </c>
      <c r="C1252">
        <f t="shared" si="19"/>
        <v>-6.6915370470012445E-4</v>
      </c>
    </row>
    <row r="1253" spans="1:3" x14ac:dyDescent="0.35">
      <c r="A1253" s="1">
        <v>40919</v>
      </c>
      <c r="B1253">
        <v>67.826243000000005</v>
      </c>
      <c r="C1253">
        <f t="shared" si="19"/>
        <v>6.98172590258109E-3</v>
      </c>
    </row>
    <row r="1254" spans="1:3" x14ac:dyDescent="0.35">
      <c r="A1254" s="1">
        <v>40918</v>
      </c>
      <c r="B1254">
        <v>67.354348000000002</v>
      </c>
      <c r="C1254">
        <f t="shared" si="19"/>
        <v>1.1791189201995147E-2</v>
      </c>
    </row>
    <row r="1255" spans="1:3" x14ac:dyDescent="0.35">
      <c r="A1255" s="1">
        <v>40917</v>
      </c>
      <c r="B1255">
        <v>66.564824000000002</v>
      </c>
      <c r="C1255">
        <f t="shared" si="19"/>
        <v>4.3721785933382223E-3</v>
      </c>
    </row>
    <row r="1256" spans="1:3" x14ac:dyDescent="0.35">
      <c r="A1256" s="1">
        <v>40914</v>
      </c>
      <c r="B1256">
        <v>66.274426000000005</v>
      </c>
      <c r="C1256">
        <f t="shared" si="19"/>
        <v>4.6664526003484998E-3</v>
      </c>
    </row>
    <row r="1257" spans="1:3" x14ac:dyDescent="0.35">
      <c r="A1257" s="1">
        <v>40913</v>
      </c>
      <c r="B1257">
        <v>65.965879999999999</v>
      </c>
      <c r="C1257">
        <f t="shared" si="19"/>
        <v>-6.7183058068848592E-3</v>
      </c>
    </row>
    <row r="1258" spans="1:3" x14ac:dyDescent="0.35">
      <c r="A1258" s="1">
        <v>40912</v>
      </c>
      <c r="B1258">
        <v>66.410550999999998</v>
      </c>
      <c r="C1258">
        <f t="shared" si="19"/>
        <v>-1.7205557933181147E-2</v>
      </c>
    </row>
    <row r="1259" spans="1:3" x14ac:dyDescent="0.35">
      <c r="A1259" s="1">
        <v>40911</v>
      </c>
      <c r="B1259">
        <v>67.563068000000001</v>
      </c>
    </row>
    <row r="1260" spans="1:3" x14ac:dyDescent="0.35">
      <c r="A1260" s="1">
        <v>40912</v>
      </c>
      <c r="B1260" s="2">
        <f ca="1">B1259*EXP(E12+E9*NORMSINV(RAND()))</f>
        <v>67.072900437652478</v>
      </c>
    </row>
    <row r="1261" spans="1:3" x14ac:dyDescent="0.35">
      <c r="A1261" s="1">
        <v>40913</v>
      </c>
      <c r="B1261" s="2">
        <f ca="1">B1260*EXP(E13+E10*NORMSINV(RAND()))</f>
        <v>67.072900437652478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P1259"/>
  <sheetViews>
    <sheetView workbookViewId="0">
      <selection activeCell="G7" sqref="G7"/>
    </sheetView>
  </sheetViews>
  <sheetFormatPr defaultRowHeight="14.5" x14ac:dyDescent="0.35"/>
  <cols>
    <col min="1" max="1" width="14.36328125" customWidth="1"/>
    <col min="8" max="8" width="10.453125" bestFit="1" customWidth="1"/>
    <col min="9" max="9" width="19.08984375" customWidth="1"/>
    <col min="10" max="10" width="14.90625" customWidth="1"/>
    <col min="11" max="11" width="8.7265625" customWidth="1"/>
    <col min="17" max="17" width="8.7265625" customWidth="1"/>
  </cols>
  <sheetData>
    <row r="1" spans="1:8" x14ac:dyDescent="0.35">
      <c r="A1" s="20" t="s">
        <v>0</v>
      </c>
      <c r="B1" s="20" t="s">
        <v>5</v>
      </c>
      <c r="C1" s="20" t="s">
        <v>11</v>
      </c>
      <c r="G1" s="34" t="s">
        <v>12</v>
      </c>
      <c r="H1" s="34" t="s">
        <v>13</v>
      </c>
    </row>
    <row r="2" spans="1:8" x14ac:dyDescent="0.35">
      <c r="A2" s="1">
        <v>40911</v>
      </c>
      <c r="B2">
        <v>67.563068000000001</v>
      </c>
      <c r="E2" s="20" t="s">
        <v>7</v>
      </c>
      <c r="G2">
        <f>PERCENTILE(C3:C1259,5%)</f>
        <v>-1.5532076537290761E-2</v>
      </c>
      <c r="H2">
        <f>PERCENTILE(C3:C1259,1%)</f>
        <v>-2.7537323926700816E-2</v>
      </c>
    </row>
    <row r="3" spans="1:8" x14ac:dyDescent="0.35">
      <c r="A3" s="1">
        <v>40912</v>
      </c>
      <c r="B3">
        <v>66.410550999999998</v>
      </c>
      <c r="C3">
        <f>LN(B3/B2)</f>
        <v>-1.7205557933181147E-2</v>
      </c>
      <c r="E3" s="2">
        <f>AVERAGE(C:C)</f>
        <v>7.1297675395389989E-4</v>
      </c>
    </row>
    <row r="4" spans="1:8" x14ac:dyDescent="0.35">
      <c r="A4" s="1">
        <v>40913</v>
      </c>
      <c r="B4">
        <v>65.965879999999999</v>
      </c>
      <c r="C4">
        <f t="shared" ref="C4:C67" si="0">LN(B4/B3)</f>
        <v>-6.7183058068848592E-3</v>
      </c>
      <c r="E4" s="2"/>
      <c r="G4" s="35" t="s">
        <v>14</v>
      </c>
    </row>
    <row r="5" spans="1:8" x14ac:dyDescent="0.35">
      <c r="A5" s="1">
        <v>40914</v>
      </c>
      <c r="B5">
        <v>66.274426000000005</v>
      </c>
      <c r="C5">
        <f t="shared" si="0"/>
        <v>4.6664526003484998E-3</v>
      </c>
      <c r="E5" s="20" t="s">
        <v>8</v>
      </c>
      <c r="G5" t="str">
        <f>_xll.VoseDataObject(C3:C1259)</f>
        <v>VoseDataObject('[StockPriceDistributionAndTimeSeriesFit.xlsx]BDX Distribution Fit'!C3:C1259)</v>
      </c>
    </row>
    <row r="6" spans="1:8" x14ac:dyDescent="0.35">
      <c r="A6" s="1">
        <v>40917</v>
      </c>
      <c r="B6">
        <v>66.564824000000002</v>
      </c>
      <c r="C6">
        <f t="shared" si="0"/>
        <v>4.3721785933382223E-3</v>
      </c>
      <c r="E6" s="2">
        <f>VAR(C:C)</f>
        <v>1.0527877080489736E-4</v>
      </c>
    </row>
    <row r="7" spans="1:8" x14ac:dyDescent="0.35">
      <c r="A7" s="1">
        <v>40918</v>
      </c>
      <c r="B7">
        <v>67.354348000000002</v>
      </c>
      <c r="C7">
        <f t="shared" si="0"/>
        <v>1.1791189201995147E-2</v>
      </c>
      <c r="E7" s="2"/>
      <c r="F7" s="2" t="s">
        <v>16</v>
      </c>
      <c r="G7" s="35" t="s">
        <v>15</v>
      </c>
    </row>
    <row r="8" spans="1:8" x14ac:dyDescent="0.35">
      <c r="A8" s="1">
        <v>40919</v>
      </c>
      <c r="B8">
        <v>67.826243000000005</v>
      </c>
      <c r="C8">
        <f t="shared" si="0"/>
        <v>6.98172590258109E-3</v>
      </c>
      <c r="E8" s="20" t="s">
        <v>9</v>
      </c>
      <c r="G8" t="str">
        <f>_xll.VoseStudent3FitObject(G5)</f>
        <v>VoseStudent3(0.0008847807753660172,0.01036308168490895,4)</v>
      </c>
    </row>
    <row r="9" spans="1:8" x14ac:dyDescent="0.35">
      <c r="A9" s="1">
        <v>40920</v>
      </c>
      <c r="B9">
        <v>67.780872000000002</v>
      </c>
      <c r="C9">
        <f t="shared" si="0"/>
        <v>-6.6915370470012445E-4</v>
      </c>
      <c r="E9" s="2">
        <f>_xlfn.STDEV.P(C:C)</f>
        <v>1.0256462197591399E-2</v>
      </c>
      <c r="G9" s="34" t="s">
        <v>108</v>
      </c>
      <c r="H9" s="34" t="s">
        <v>109</v>
      </c>
    </row>
    <row r="10" spans="1:8" ht="15" thickBot="1" x14ac:dyDescent="0.4">
      <c r="A10" s="1">
        <v>40921</v>
      </c>
      <c r="B10">
        <v>67.980521999999993</v>
      </c>
      <c r="C10">
        <f t="shared" si="0"/>
        <v>2.9411917194143589E-3</v>
      </c>
      <c r="G10" s="36" t="str">
        <f ca="1">_xll.VoseSimulate(G8,5%)</f>
        <v>Error: "object" is not correct or contains invalid arguments</v>
      </c>
      <c r="H10" s="37" t="e">
        <f ca="1">_xll.VoseOutput("1st Order 1%")+_xll.VoseSimulate(G8,1%)</f>
        <v>#VALUE!</v>
      </c>
    </row>
    <row r="11" spans="1:8" x14ac:dyDescent="0.35">
      <c r="A11" s="1">
        <v>40925</v>
      </c>
      <c r="B11">
        <v>68.289068</v>
      </c>
      <c r="C11">
        <f t="shared" si="0"/>
        <v>4.5284722333250975E-3</v>
      </c>
    </row>
    <row r="12" spans="1:8" x14ac:dyDescent="0.35">
      <c r="A12" s="1">
        <v>40926</v>
      </c>
      <c r="B12">
        <v>69.405291000000005</v>
      </c>
      <c r="C12">
        <f t="shared" si="0"/>
        <v>1.6213408598931361E-2</v>
      </c>
      <c r="F12" s="2" t="s">
        <v>17</v>
      </c>
      <c r="G12" s="35" t="s">
        <v>18</v>
      </c>
    </row>
    <row r="13" spans="1:8" ht="15" thickBot="1" x14ac:dyDescent="0.4">
      <c r="A13" s="1">
        <v>40927</v>
      </c>
      <c r="B13">
        <v>70.703010000000006</v>
      </c>
      <c r="C13">
        <f t="shared" si="0"/>
        <v>1.8525042453912142E-2</v>
      </c>
      <c r="G13" t="str">
        <f ca="1">_xll.VoseStudent3FitObject(G5,TRUE)</f>
        <v>Error: no valid data</v>
      </c>
    </row>
    <row r="14" spans="1:8" ht="15" thickBot="1" x14ac:dyDescent="0.4">
      <c r="A14" s="1">
        <v>40928</v>
      </c>
      <c r="B14">
        <v>70.920806999999996</v>
      </c>
      <c r="C14">
        <f t="shared" si="0"/>
        <v>3.07571390618422E-3</v>
      </c>
      <c r="G14" s="32" t="str">
        <f ca="1">_xll.VoseSimulate(G13,5%)</f>
        <v>Error: "object" is not correct or contains invalid arguments</v>
      </c>
      <c r="H14" s="33" t="e">
        <f ca="1">_xll.VoseOutput("2nd Order 1%")+_xll.VoseSimulate(G13,1%)</f>
        <v>#VALUE!</v>
      </c>
    </row>
    <row r="15" spans="1:8" x14ac:dyDescent="0.35">
      <c r="A15" s="1">
        <v>40931</v>
      </c>
      <c r="B15">
        <v>70.412604999999999</v>
      </c>
      <c r="C15">
        <f t="shared" si="0"/>
        <v>-7.1915647276607642E-3</v>
      </c>
      <c r="G15" t="str">
        <f ca="1">_xll.VoseSimMean(G14)</f>
        <v>No simulation results</v>
      </c>
      <c r="H15" t="str">
        <f ca="1">_xll.VoseSimMean(H14)</f>
        <v>No simulation results</v>
      </c>
    </row>
    <row r="16" spans="1:8" x14ac:dyDescent="0.35">
      <c r="A16" s="1">
        <v>40932</v>
      </c>
      <c r="B16">
        <v>71.047855999999996</v>
      </c>
      <c r="C16">
        <f t="shared" si="0"/>
        <v>8.9813827231468336E-3</v>
      </c>
    </row>
    <row r="17" spans="1:16" x14ac:dyDescent="0.35">
      <c r="A17" s="1">
        <v>40933</v>
      </c>
      <c r="B17">
        <v>71.919050999999996</v>
      </c>
      <c r="C17">
        <f t="shared" si="0"/>
        <v>1.2187516704034404E-2</v>
      </c>
      <c r="F17" s="2" t="s">
        <v>19</v>
      </c>
      <c r="G17" s="35" t="s">
        <v>20</v>
      </c>
    </row>
    <row r="18" spans="1:16" x14ac:dyDescent="0.35">
      <c r="A18" s="1">
        <v>40934</v>
      </c>
      <c r="B18">
        <v>72.027952999999997</v>
      </c>
      <c r="C18">
        <f t="shared" si="0"/>
        <v>1.5130849236282206E-3</v>
      </c>
      <c r="G18" t="s">
        <v>21</v>
      </c>
      <c r="I18" t="s">
        <v>22</v>
      </c>
    </row>
    <row r="19" spans="1:16" x14ac:dyDescent="0.35">
      <c r="A19" s="1">
        <v>40935</v>
      </c>
      <c r="B19">
        <v>71.773848999999998</v>
      </c>
      <c r="C19">
        <f t="shared" si="0"/>
        <v>-3.534090128793728E-3</v>
      </c>
      <c r="G19" t="s">
        <v>77</v>
      </c>
      <c r="H19" t="str">
        <f ca="1">_xll.VoseStudent3FitObject(C3:C1259,TRUE)</f>
        <v>VoseStudent3(0.0007358514540818867,0.01022770419117712,5)</v>
      </c>
      <c r="I19">
        <v>1</v>
      </c>
    </row>
    <row r="20" spans="1:16" x14ac:dyDescent="0.35">
      <c r="A20" s="1">
        <v>40938</v>
      </c>
      <c r="B20">
        <v>71.683099999999996</v>
      </c>
      <c r="C20">
        <f t="shared" si="0"/>
        <v>-1.2651741548595659E-3</v>
      </c>
      <c r="G20" t="s">
        <v>78</v>
      </c>
      <c r="H20" t="str">
        <f ca="1">_xll.VoseHSFitObject(C3:C1259,TRUE)</f>
        <v>VoseHS(0.0004834504130382835,0.01013208978638829)</v>
      </c>
      <c r="I20">
        <v>0.27</v>
      </c>
    </row>
    <row r="21" spans="1:16" x14ac:dyDescent="0.35">
      <c r="A21" s="1">
        <v>40939</v>
      </c>
      <c r="B21">
        <v>71.156757999999996</v>
      </c>
      <c r="C21">
        <f t="shared" si="0"/>
        <v>-7.3697130425758308E-3</v>
      </c>
      <c r="G21" t="s">
        <v>81</v>
      </c>
      <c r="H21" t="str">
        <f ca="1">_xll.VoseLogisticFitObject(C3:C1259,TRUE)</f>
        <v>VoseLogistic(0.0005944020374738781,0.005287547106618312)</v>
      </c>
      <c r="I21">
        <v>0</v>
      </c>
    </row>
    <row r="22" spans="1:16" x14ac:dyDescent="0.35">
      <c r="A22" s="1">
        <v>40940</v>
      </c>
      <c r="B22">
        <v>72.145925000000005</v>
      </c>
      <c r="C22">
        <f t="shared" si="0"/>
        <v>1.3805501611571543E-2</v>
      </c>
      <c r="G22" t="s">
        <v>80</v>
      </c>
      <c r="H22" t="str">
        <f ca="1">_xll.VoseErrorFitObject(C3:C1259,TRUE)</f>
        <v>VoseError(0.0004148217813352873,0.009972673054718868,1.105501192807811)</v>
      </c>
      <c r="I22">
        <v>0.01</v>
      </c>
    </row>
    <row r="23" spans="1:16" x14ac:dyDescent="0.35">
      <c r="A23" s="1">
        <v>40941</v>
      </c>
      <c r="B23">
        <v>72.037023000000005</v>
      </c>
      <c r="C23">
        <f t="shared" si="0"/>
        <v>-1.5106088787833927E-3</v>
      </c>
    </row>
    <row r="24" spans="1:16" x14ac:dyDescent="0.35">
      <c r="A24" s="1">
        <v>40942</v>
      </c>
      <c r="B24">
        <v>72.518001999999996</v>
      </c>
      <c r="C24">
        <f t="shared" si="0"/>
        <v>6.6546392971189427E-3</v>
      </c>
    </row>
    <row r="25" spans="1:16" x14ac:dyDescent="0.35">
      <c r="A25" s="1">
        <v>40945</v>
      </c>
      <c r="B25">
        <v>73.080645000000004</v>
      </c>
      <c r="C25">
        <f t="shared" si="0"/>
        <v>7.7287229283227359E-3</v>
      </c>
      <c r="G25" t="str">
        <f ca="1">_xll.VoseBMAObject(H19:H22,I19:I22)</f>
        <v>VoseBMA('[StockPriceDistributionAndTimeSeriesFit.xlsx]BDX Distribution Fit'!H19:H22,'[StockPriceDistributionAndTimeSeriesFit.xlsx]BDX Distribution Fit'!I19:I22)</v>
      </c>
    </row>
    <row r="26" spans="1:16" x14ac:dyDescent="0.35">
      <c r="A26" s="1">
        <v>40946</v>
      </c>
      <c r="B26">
        <v>70.340010000000007</v>
      </c>
      <c r="C26">
        <f t="shared" si="0"/>
        <v>-3.822278820258275E-2</v>
      </c>
      <c r="G26">
        <f>_xll.VoseSimulate(G25,5%)</f>
        <v>-1.4898226007266455E-2</v>
      </c>
      <c r="H26">
        <f>_xll.VoseOutput("BMA 1%")+_xll.VoseSimulate(G25,1%)</f>
        <v>-2.5403338249611371E-2</v>
      </c>
    </row>
    <row r="27" spans="1:16" x14ac:dyDescent="0.35">
      <c r="A27" s="1">
        <v>40947</v>
      </c>
      <c r="B27">
        <v>69.704758999999996</v>
      </c>
      <c r="C27">
        <f t="shared" si="0"/>
        <v>-9.0721754411024584E-3</v>
      </c>
      <c r="G27" t="str">
        <f>_xll.VoseSimMean(G26)</f>
        <v>No simulation results</v>
      </c>
      <c r="H27" t="str">
        <f>_xll.VoseSimMean(H26)</f>
        <v>No simulation results</v>
      </c>
    </row>
    <row r="28" spans="1:16" x14ac:dyDescent="0.35">
      <c r="A28" s="1">
        <v>40948</v>
      </c>
      <c r="B28">
        <v>69.741060000000004</v>
      </c>
      <c r="C28">
        <f t="shared" si="0"/>
        <v>5.2064667238294114E-4</v>
      </c>
    </row>
    <row r="29" spans="1:16" x14ac:dyDescent="0.35">
      <c r="A29" s="1">
        <v>40949</v>
      </c>
      <c r="B29">
        <v>69.350836000000001</v>
      </c>
      <c r="C29">
        <f t="shared" si="0"/>
        <v>-5.6110389610234141E-3</v>
      </c>
      <c r="H29" s="35" t="s">
        <v>111</v>
      </c>
      <c r="I29" s="35" t="s">
        <v>112</v>
      </c>
      <c r="J29" s="35" t="s">
        <v>113</v>
      </c>
    </row>
    <row r="30" spans="1:16" x14ac:dyDescent="0.35">
      <c r="A30" s="1">
        <v>40952</v>
      </c>
      <c r="B30">
        <v>69.750136999999995</v>
      </c>
      <c r="C30">
        <f t="shared" si="0"/>
        <v>5.7411833745493399E-3</v>
      </c>
      <c r="H30" s="38">
        <v>1000</v>
      </c>
      <c r="I30" s="38">
        <v>1000</v>
      </c>
      <c r="J30" s="38">
        <v>1000</v>
      </c>
      <c r="N30" t="s">
        <v>114</v>
      </c>
      <c r="O30" t="s">
        <v>115</v>
      </c>
      <c r="P30" t="s">
        <v>116</v>
      </c>
    </row>
    <row r="31" spans="1:16" x14ac:dyDescent="0.35">
      <c r="A31" s="1">
        <v>40953</v>
      </c>
      <c r="B31">
        <v>69.604934</v>
      </c>
      <c r="C31">
        <f t="shared" si="0"/>
        <v>-2.0839292249147071E-3</v>
      </c>
      <c r="H31" s="39" t="e">
        <f ca="1">_xll.VoseOutput(H29)+H30*EXP(O31)</f>
        <v>#VALUE!</v>
      </c>
      <c r="I31" s="39" t="e">
        <f ca="1">_xll.VoseOutput(I29)+I30*EXP(P31)</f>
        <v>#VALUE!</v>
      </c>
      <c r="J31" s="40" t="e">
        <f ca="1">_xll.VoseOutput(J29)+J30*EXP(P31)</f>
        <v>#VALUE!</v>
      </c>
      <c r="N31" s="41" t="str">
        <f ca="1">_xll.VoseSimulate($G$8)</f>
        <v>Error: "object" is not correct or contains invalid arguments</v>
      </c>
      <c r="O31" s="41" t="str">
        <f ca="1">_xll.VoseSimulate($G$13)</f>
        <v>Error: "object" is not correct or contains invalid arguments</v>
      </c>
      <c r="P31" s="41" t="str">
        <f ca="1">_xll.VoseSimulate($G$25)</f>
        <v>Error: the source range are locked. Check workbook is not in Protected View mode and recalculte it.</v>
      </c>
    </row>
    <row r="32" spans="1:16" x14ac:dyDescent="0.35">
      <c r="A32" s="1">
        <v>40954</v>
      </c>
      <c r="B32">
        <v>70.113135999999997</v>
      </c>
      <c r="C32">
        <f t="shared" si="0"/>
        <v>7.2747102966502783E-3</v>
      </c>
      <c r="G32" s="35" t="s">
        <v>117</v>
      </c>
    </row>
    <row r="33" spans="1:11" x14ac:dyDescent="0.35">
      <c r="A33" s="1">
        <v>40955</v>
      </c>
      <c r="B33">
        <v>70.430758999999995</v>
      </c>
      <c r="C33">
        <f t="shared" si="0"/>
        <v>4.5199194279379662E-3</v>
      </c>
    </row>
    <row r="34" spans="1:11" x14ac:dyDescent="0.35">
      <c r="A34" s="1">
        <v>40956</v>
      </c>
      <c r="B34">
        <v>70.240184999999997</v>
      </c>
      <c r="C34">
        <f t="shared" si="0"/>
        <v>-2.7095022066534881E-3</v>
      </c>
      <c r="G34" s="42">
        <v>0.01</v>
      </c>
      <c r="H34" s="38" t="str">
        <f ca="1">_xll.VoseSimPercentile(H$31,$G34)</f>
        <v>No simulation results</v>
      </c>
      <c r="I34" s="38" t="str">
        <f ca="1">_xll.VoseSimPercentile(I$31,$G34)</f>
        <v>No simulation results</v>
      </c>
      <c r="J34" s="38" t="str">
        <f ca="1">_xll.VoseSimPercentile(J$31,$G34)</f>
        <v>No simulation results</v>
      </c>
    </row>
    <row r="35" spans="1:11" x14ac:dyDescent="0.35">
      <c r="A35" s="1">
        <v>40960</v>
      </c>
      <c r="B35">
        <v>69.977011000000005</v>
      </c>
      <c r="C35">
        <f t="shared" si="0"/>
        <v>-3.753809326408784E-3</v>
      </c>
      <c r="G35" s="42">
        <v>0.05</v>
      </c>
      <c r="H35" s="38" t="str">
        <f ca="1">_xll.VoseSimPercentile(H$31,$G35)</f>
        <v>No simulation results</v>
      </c>
      <c r="I35" s="38" t="str">
        <f ca="1">_xll.VoseSimPercentile(I$31,$G35)</f>
        <v>No simulation results</v>
      </c>
      <c r="J35" s="38" t="str">
        <f ca="1">_xll.VoseSimPercentile(J$31,$G35)</f>
        <v>No simulation results</v>
      </c>
      <c r="K35" s="38"/>
    </row>
    <row r="36" spans="1:11" ht="15" thickBot="1" x14ac:dyDescent="0.4">
      <c r="A36" s="1">
        <v>40961</v>
      </c>
      <c r="B36">
        <v>69.722913000000005</v>
      </c>
      <c r="C36">
        <f t="shared" si="0"/>
        <v>-3.6377726335020382E-3</v>
      </c>
    </row>
    <row r="37" spans="1:11" x14ac:dyDescent="0.35">
      <c r="A37" s="1">
        <v>40962</v>
      </c>
      <c r="B37">
        <v>69.378060000000005</v>
      </c>
      <c r="C37">
        <f t="shared" si="0"/>
        <v>-4.9583219883883598E-3</v>
      </c>
      <c r="G37" s="43" t="s">
        <v>118</v>
      </c>
      <c r="H37" s="44" t="e">
        <f ca="1">H$30-H34</f>
        <v>#VALUE!</v>
      </c>
      <c r="I37" s="44" t="e">
        <f t="shared" ref="I37:J38" ca="1" si="1">I$30-I34</f>
        <v>#VALUE!</v>
      </c>
      <c r="J37" s="44" t="e">
        <f t="shared" ca="1" si="1"/>
        <v>#VALUE!</v>
      </c>
    </row>
    <row r="38" spans="1:11" ht="15" thickBot="1" x14ac:dyDescent="0.4">
      <c r="A38" s="1">
        <v>40963</v>
      </c>
      <c r="B38">
        <v>70.131282999999996</v>
      </c>
      <c r="C38">
        <f t="shared" si="0"/>
        <v>1.079827777525301E-2</v>
      </c>
      <c r="G38" s="36" t="s">
        <v>119</v>
      </c>
      <c r="H38" s="45" t="e">
        <f ca="1">H$30-H35</f>
        <v>#VALUE!</v>
      </c>
      <c r="I38" s="45" t="e">
        <f t="shared" ca="1" si="1"/>
        <v>#VALUE!</v>
      </c>
      <c r="J38" s="45" t="e">
        <f t="shared" ca="1" si="1"/>
        <v>#VALUE!</v>
      </c>
    </row>
    <row r="39" spans="1:11" x14ac:dyDescent="0.35">
      <c r="A39" s="1">
        <v>40966</v>
      </c>
      <c r="B39">
        <v>69.986087999999995</v>
      </c>
      <c r="C39">
        <f t="shared" si="0"/>
        <v>-2.0724775369883636E-3</v>
      </c>
    </row>
    <row r="40" spans="1:11" x14ac:dyDescent="0.35">
      <c r="A40" s="1">
        <v>40967</v>
      </c>
      <c r="B40">
        <v>70.076836</v>
      </c>
      <c r="C40">
        <f t="shared" si="0"/>
        <v>1.2958177668523794E-3</v>
      </c>
      <c r="G40" t="s">
        <v>120</v>
      </c>
      <c r="H40" s="38" t="e">
        <f ca="1">H30-H31</f>
        <v>#VALUE!</v>
      </c>
      <c r="I40" s="38" t="e">
        <f t="shared" ref="I40:J40" ca="1" si="2">I30-I31</f>
        <v>#VALUE!</v>
      </c>
      <c r="J40" s="38" t="e">
        <f t="shared" ca="1" si="2"/>
        <v>#VALUE!</v>
      </c>
    </row>
    <row r="41" spans="1:11" ht="15" thickBot="1" x14ac:dyDescent="0.4">
      <c r="A41" s="1">
        <v>40968</v>
      </c>
      <c r="B41">
        <v>69.169340000000005</v>
      </c>
      <c r="C41">
        <f t="shared" si="0"/>
        <v>-1.3034596348951986E-2</v>
      </c>
    </row>
    <row r="42" spans="1:11" x14ac:dyDescent="0.35">
      <c r="A42" s="1">
        <v>40969</v>
      </c>
      <c r="B42">
        <v>69.314536000000004</v>
      </c>
      <c r="C42">
        <f t="shared" si="0"/>
        <v>2.0969380320353748E-3</v>
      </c>
      <c r="G42" s="43" t="s">
        <v>121</v>
      </c>
      <c r="H42" s="46" t="str">
        <f ca="1">_xll.VoseSimCVARp(H$40,$G34)</f>
        <v>No simulation results</v>
      </c>
      <c r="I42" s="46" t="str">
        <f ca="1">_xll.VoseSimCVARp(I$40,$G34)</f>
        <v>No simulation results</v>
      </c>
      <c r="J42" s="46" t="str">
        <f ca="1">_xll.VoseSimCVARp(J$40,$G34)</f>
        <v>No simulation results</v>
      </c>
    </row>
    <row r="43" spans="1:11" ht="15" thickBot="1" x14ac:dyDescent="0.4">
      <c r="A43" s="1">
        <v>40970</v>
      </c>
      <c r="B43">
        <v>69.577709999999996</v>
      </c>
      <c r="C43">
        <f t="shared" si="0"/>
        <v>3.789618535767213E-3</v>
      </c>
      <c r="G43" s="36" t="s">
        <v>122</v>
      </c>
      <c r="H43" s="47" t="str">
        <f ca="1">_xll.VoseSimCVARp(H$40,$G35)</f>
        <v>No simulation results</v>
      </c>
      <c r="I43" s="47" t="str">
        <f ca="1">_xll.VoseSimCVARp(I$40,$G35)</f>
        <v>No simulation results</v>
      </c>
      <c r="J43" s="47" t="str">
        <f ca="1">_xll.VoseSimCVARp(J$40,$G35)</f>
        <v>No simulation results</v>
      </c>
    </row>
    <row r="44" spans="1:11" x14ac:dyDescent="0.35">
      <c r="A44" s="1">
        <v>40973</v>
      </c>
      <c r="B44">
        <v>68.978767000000005</v>
      </c>
      <c r="C44">
        <f t="shared" si="0"/>
        <v>-8.6455248233038868E-3</v>
      </c>
    </row>
    <row r="45" spans="1:11" x14ac:dyDescent="0.35">
      <c r="A45" s="1">
        <v>40974</v>
      </c>
      <c r="B45">
        <v>68.461494000000002</v>
      </c>
      <c r="C45">
        <f t="shared" si="0"/>
        <v>-7.5272767764007643E-3</v>
      </c>
    </row>
    <row r="46" spans="1:11" x14ac:dyDescent="0.35">
      <c r="A46" s="1">
        <v>40975</v>
      </c>
      <c r="B46">
        <v>68.881444000000002</v>
      </c>
      <c r="C46">
        <f t="shared" si="0"/>
        <v>6.1153680688523677E-3</v>
      </c>
      <c r="F46" s="35" t="s">
        <v>123</v>
      </c>
    </row>
    <row r="47" spans="1:11" x14ac:dyDescent="0.35">
      <c r="A47" s="1">
        <v>40976</v>
      </c>
      <c r="B47">
        <v>69.931327999999993</v>
      </c>
      <c r="C47">
        <f t="shared" si="0"/>
        <v>1.5126908059361902E-2</v>
      </c>
    </row>
    <row r="48" spans="1:11" x14ac:dyDescent="0.35">
      <c r="A48" s="1">
        <v>40977</v>
      </c>
      <c r="B48">
        <v>70.132176000000001</v>
      </c>
      <c r="C48">
        <f t="shared" si="0"/>
        <v>2.8679582036965079E-3</v>
      </c>
      <c r="J48" s="48">
        <v>1</v>
      </c>
      <c r="K48" t="s">
        <v>124</v>
      </c>
    </row>
    <row r="49" spans="1:11" x14ac:dyDescent="0.35">
      <c r="A49" s="1">
        <v>40980</v>
      </c>
      <c r="B49">
        <v>70.031751999999997</v>
      </c>
      <c r="C49">
        <f t="shared" si="0"/>
        <v>-1.4329509541684011E-3</v>
      </c>
      <c r="H49" t="s">
        <v>125</v>
      </c>
      <c r="J49" s="41">
        <v>225</v>
      </c>
      <c r="K49" t="s">
        <v>126</v>
      </c>
    </row>
    <row r="50" spans="1:11" x14ac:dyDescent="0.35">
      <c r="A50" s="1">
        <v>40981</v>
      </c>
      <c r="B50">
        <v>71.026861999999994</v>
      </c>
      <c r="C50">
        <f t="shared" si="0"/>
        <v>1.4109404313721062E-2</v>
      </c>
    </row>
    <row r="51" spans="1:11" x14ac:dyDescent="0.35">
      <c r="A51" s="1">
        <v>40982</v>
      </c>
      <c r="B51">
        <v>70.844268999999997</v>
      </c>
      <c r="C51">
        <f t="shared" si="0"/>
        <v>-2.5740698552583242E-3</v>
      </c>
      <c r="I51" t="s">
        <v>18</v>
      </c>
      <c r="K51" t="s">
        <v>20</v>
      </c>
    </row>
    <row r="52" spans="1:11" x14ac:dyDescent="0.35">
      <c r="A52" s="1">
        <v>40983</v>
      </c>
      <c r="B52">
        <v>71.291608999999994</v>
      </c>
      <c r="C52">
        <f t="shared" si="0"/>
        <v>6.2945609977859704E-3</v>
      </c>
      <c r="I52" t="s">
        <v>127</v>
      </c>
      <c r="J52" t="s">
        <v>128</v>
      </c>
    </row>
    <row r="53" spans="1:11" x14ac:dyDescent="0.35">
      <c r="A53" s="1">
        <v>40984</v>
      </c>
      <c r="B53">
        <v>71.309871999999999</v>
      </c>
      <c r="C53">
        <f t="shared" si="0"/>
        <v>2.5614039870820845E-4</v>
      </c>
      <c r="G53">
        <v>1</v>
      </c>
      <c r="H53" t="s">
        <v>129</v>
      </c>
      <c r="I53" s="49">
        <f ca="1">EXP(_xll.VoseKthSmallest($G$8,$J$49,$G53))-1</f>
        <v>-3.398630838881922E-2</v>
      </c>
      <c r="J53" s="49" t="e">
        <f ca="1">EXP(_xll.VoseKthSmallest($G$13,$J$49,$G53))-1</f>
        <v>#VALUE!</v>
      </c>
      <c r="K53" s="49" t="e">
        <f ca="1">EXP(_xll.VoseKthSmallest($G$25,$J$49,$G53))-1</f>
        <v>#VALUE!</v>
      </c>
    </row>
    <row r="54" spans="1:11" x14ac:dyDescent="0.35">
      <c r="A54" s="1">
        <v>40987</v>
      </c>
      <c r="B54">
        <v>71.072505000000007</v>
      </c>
      <c r="C54">
        <f t="shared" si="0"/>
        <v>-3.3342219016529069E-3</v>
      </c>
      <c r="G54">
        <v>2</v>
      </c>
      <c r="H54" t="s">
        <v>130</v>
      </c>
      <c r="I54" s="49">
        <f ca="1">EXP(_xll.VoseKthSmallest($G$8,$J$49,$G54))-1</f>
        <v>-3.4968923636031324E-2</v>
      </c>
      <c r="J54" s="49" t="e">
        <f ca="1">EXP(_xll.VoseKthSmallest($G$13,$J$49,$G54))-1</f>
        <v>#VALUE!</v>
      </c>
      <c r="K54" s="49" t="e">
        <f ca="1">EXP(_xll.VoseKthSmallest($G$25,$J$49,$G54))-1</f>
        <v>#VALUE!</v>
      </c>
    </row>
    <row r="55" spans="1:11" x14ac:dyDescent="0.35">
      <c r="A55" s="1">
        <v>40988</v>
      </c>
      <c r="B55">
        <v>70.378666999999993</v>
      </c>
      <c r="C55">
        <f t="shared" si="0"/>
        <v>-9.8103614829919347E-3</v>
      </c>
      <c r="I55" s="49"/>
      <c r="J55" s="49"/>
      <c r="K55" s="49"/>
    </row>
    <row r="56" spans="1:11" x14ac:dyDescent="0.35">
      <c r="A56" s="1">
        <v>40989</v>
      </c>
      <c r="B56">
        <v>70.141306999999998</v>
      </c>
      <c r="C56">
        <f t="shared" si="0"/>
        <v>-3.378312975620963E-3</v>
      </c>
      <c r="H56" t="s">
        <v>131</v>
      </c>
      <c r="I56" s="49" t="str">
        <f ca="1">_xll.VoseSimMean(I53)</f>
        <v>No simulation results</v>
      </c>
      <c r="J56" s="49" t="str">
        <f ca="1">_xll.VoseSimMean(J53)</f>
        <v>No simulation results</v>
      </c>
      <c r="K56" s="49" t="str">
        <f ca="1">_xll.VoseSimMean(K53)</f>
        <v>No simulation results</v>
      </c>
    </row>
    <row r="57" spans="1:11" x14ac:dyDescent="0.35">
      <c r="A57" s="1">
        <v>40990</v>
      </c>
      <c r="B57">
        <v>70.186949999999996</v>
      </c>
      <c r="C57">
        <f t="shared" si="0"/>
        <v>6.5051761612870251E-4</v>
      </c>
      <c r="H57" t="s">
        <v>132</v>
      </c>
      <c r="I57" s="49" t="str">
        <f ca="1">_xll.VoseSimMean(I54)</f>
        <v>No simulation results</v>
      </c>
      <c r="J57" s="49" t="str">
        <f ca="1">_xll.VoseSimMean(J54)</f>
        <v>No simulation results</v>
      </c>
      <c r="K57" s="49" t="str">
        <f ca="1">_xll.VoseSimMean(K54)</f>
        <v>No simulation results</v>
      </c>
    </row>
    <row r="58" spans="1:11" x14ac:dyDescent="0.35">
      <c r="A58" s="1">
        <v>40991</v>
      </c>
      <c r="B58">
        <v>69.748741999999993</v>
      </c>
      <c r="C58">
        <f t="shared" si="0"/>
        <v>-6.2630116182646849E-3</v>
      </c>
    </row>
    <row r="59" spans="1:11" x14ac:dyDescent="0.35">
      <c r="A59" s="1">
        <v>40994</v>
      </c>
      <c r="B59">
        <v>70.908175</v>
      </c>
      <c r="C59">
        <f t="shared" si="0"/>
        <v>1.6486345438646043E-2</v>
      </c>
    </row>
    <row r="60" spans="1:11" x14ac:dyDescent="0.35">
      <c r="A60" s="1">
        <v>40995</v>
      </c>
      <c r="B60">
        <v>70.990342999999996</v>
      </c>
      <c r="C60">
        <f t="shared" si="0"/>
        <v>1.1581235708745647E-3</v>
      </c>
    </row>
    <row r="61" spans="1:11" x14ac:dyDescent="0.35">
      <c r="A61" s="1">
        <v>40996</v>
      </c>
      <c r="B61">
        <v>70.789495000000002</v>
      </c>
      <c r="C61">
        <f t="shared" si="0"/>
        <v>-2.8332397213584916E-3</v>
      </c>
    </row>
    <row r="62" spans="1:11" x14ac:dyDescent="0.35">
      <c r="A62" s="1">
        <v>40997</v>
      </c>
      <c r="B62">
        <v>70.387799000000001</v>
      </c>
      <c r="C62">
        <f t="shared" si="0"/>
        <v>-5.6906754996439071E-3</v>
      </c>
    </row>
    <row r="63" spans="1:11" x14ac:dyDescent="0.35">
      <c r="A63" s="1">
        <v>40998</v>
      </c>
      <c r="B63">
        <v>70.889919000000006</v>
      </c>
      <c r="C63">
        <f t="shared" si="0"/>
        <v>7.1082987659025062E-3</v>
      </c>
    </row>
    <row r="64" spans="1:11" x14ac:dyDescent="0.35">
      <c r="A64" s="1">
        <v>41001</v>
      </c>
      <c r="B64">
        <v>71.127285999999998</v>
      </c>
      <c r="C64">
        <f t="shared" si="0"/>
        <v>3.3427952765826005E-3</v>
      </c>
    </row>
    <row r="65" spans="1:3" x14ac:dyDescent="0.35">
      <c r="A65" s="1">
        <v>41002</v>
      </c>
      <c r="B65">
        <v>71.328126999999995</v>
      </c>
      <c r="C65">
        <f t="shared" si="0"/>
        <v>2.819705181290369E-3</v>
      </c>
    </row>
    <row r="66" spans="1:3" x14ac:dyDescent="0.35">
      <c r="A66" s="1">
        <v>41003</v>
      </c>
      <c r="B66">
        <v>70.990342999999996</v>
      </c>
      <c r="C66">
        <f t="shared" si="0"/>
        <v>-4.7468840027730689E-3</v>
      </c>
    </row>
    <row r="67" spans="1:3" x14ac:dyDescent="0.35">
      <c r="A67" s="1">
        <v>41004</v>
      </c>
      <c r="B67">
        <v>70.889919000000006</v>
      </c>
      <c r="C67">
        <f t="shared" si="0"/>
        <v>-1.4156164550999622E-3</v>
      </c>
    </row>
    <row r="68" spans="1:3" x14ac:dyDescent="0.35">
      <c r="A68" s="1">
        <v>41008</v>
      </c>
      <c r="B68">
        <v>70.013496000000004</v>
      </c>
      <c r="C68">
        <f t="shared" ref="C68:C131" si="3">LN(B68/B67)</f>
        <v>-1.2440213785126348E-2</v>
      </c>
    </row>
    <row r="69" spans="1:3" x14ac:dyDescent="0.35">
      <c r="A69" s="1">
        <v>41009</v>
      </c>
      <c r="B69">
        <v>69.392696000000001</v>
      </c>
      <c r="C69">
        <f t="shared" si="3"/>
        <v>-8.9064064484801302E-3</v>
      </c>
    </row>
    <row r="70" spans="1:3" x14ac:dyDescent="0.35">
      <c r="A70" s="1">
        <v>41010</v>
      </c>
      <c r="B70">
        <v>69.429214000000002</v>
      </c>
      <c r="C70">
        <f t="shared" si="3"/>
        <v>5.2611292903735618E-4</v>
      </c>
    </row>
    <row r="71" spans="1:3" x14ac:dyDescent="0.35">
      <c r="A71" s="1">
        <v>41011</v>
      </c>
      <c r="B71">
        <v>69.639187000000007</v>
      </c>
      <c r="C71">
        <f t="shared" si="3"/>
        <v>3.0197105603576848E-3</v>
      </c>
    </row>
    <row r="72" spans="1:3" x14ac:dyDescent="0.35">
      <c r="A72" s="1">
        <v>41012</v>
      </c>
      <c r="B72">
        <v>68.278906000000006</v>
      </c>
      <c r="C72">
        <f t="shared" si="3"/>
        <v>-1.9726564970137306E-2</v>
      </c>
    </row>
    <row r="73" spans="1:3" x14ac:dyDescent="0.35">
      <c r="A73" s="1">
        <v>41015</v>
      </c>
      <c r="B73">
        <v>68.488878</v>
      </c>
      <c r="C73">
        <f t="shared" si="3"/>
        <v>3.0704915854531437E-3</v>
      </c>
    </row>
    <row r="74" spans="1:3" x14ac:dyDescent="0.35">
      <c r="A74" s="1">
        <v>41016</v>
      </c>
      <c r="B74">
        <v>69.922196</v>
      </c>
      <c r="C74">
        <f t="shared" si="3"/>
        <v>2.0711771054676507E-2</v>
      </c>
    </row>
    <row r="75" spans="1:3" x14ac:dyDescent="0.35">
      <c r="A75" s="1">
        <v>41017</v>
      </c>
      <c r="B75">
        <v>69.630054999999999</v>
      </c>
      <c r="C75">
        <f t="shared" si="3"/>
        <v>-4.186839333175982E-3</v>
      </c>
    </row>
    <row r="76" spans="1:3" x14ac:dyDescent="0.35">
      <c r="A76" s="1">
        <v>41018</v>
      </c>
      <c r="B76">
        <v>69.566149999999993</v>
      </c>
      <c r="C76">
        <f t="shared" si="3"/>
        <v>-9.1820038469900365E-4</v>
      </c>
    </row>
    <row r="77" spans="1:3" x14ac:dyDescent="0.35">
      <c r="A77" s="1">
        <v>41019</v>
      </c>
      <c r="B77">
        <v>69.776128999999997</v>
      </c>
      <c r="C77">
        <f t="shared" si="3"/>
        <v>3.0138614130589096E-3</v>
      </c>
    </row>
    <row r="78" spans="1:3" x14ac:dyDescent="0.35">
      <c r="A78" s="1">
        <v>41022</v>
      </c>
      <c r="B78">
        <v>69.064036000000002</v>
      </c>
      <c r="C78">
        <f t="shared" si="3"/>
        <v>-1.0257827683186106E-2</v>
      </c>
    </row>
    <row r="79" spans="1:3" x14ac:dyDescent="0.35">
      <c r="A79" s="1">
        <v>41023</v>
      </c>
      <c r="B79">
        <v>69.438338999999999</v>
      </c>
      <c r="C79">
        <f t="shared" si="3"/>
        <v>5.4050179464004812E-3</v>
      </c>
    </row>
    <row r="80" spans="1:3" x14ac:dyDescent="0.35">
      <c r="A80" s="1">
        <v>41024</v>
      </c>
      <c r="B80">
        <v>70.196082000000004</v>
      </c>
      <c r="C80">
        <f t="shared" si="3"/>
        <v>1.0853347373274851E-2</v>
      </c>
    </row>
    <row r="81" spans="1:3" x14ac:dyDescent="0.35">
      <c r="A81" s="1">
        <v>41025</v>
      </c>
      <c r="B81">
        <v>70.588646999999995</v>
      </c>
      <c r="C81">
        <f t="shared" si="3"/>
        <v>5.5768266944586798E-3</v>
      </c>
    </row>
    <row r="82" spans="1:3" x14ac:dyDescent="0.35">
      <c r="A82" s="1">
        <v>41026</v>
      </c>
      <c r="B82">
        <v>71.182060000000007</v>
      </c>
      <c r="C82">
        <f t="shared" si="3"/>
        <v>8.3714961740894035E-3</v>
      </c>
    </row>
    <row r="83" spans="1:3" x14ac:dyDescent="0.35">
      <c r="A83" s="1">
        <v>41029</v>
      </c>
      <c r="B83">
        <v>71.620267999999996</v>
      </c>
      <c r="C83">
        <f t="shared" si="3"/>
        <v>6.1372861578457448E-3</v>
      </c>
    </row>
    <row r="84" spans="1:3" x14ac:dyDescent="0.35">
      <c r="A84" s="1">
        <v>41030</v>
      </c>
      <c r="B84">
        <v>70.743844999999993</v>
      </c>
      <c r="C84">
        <f t="shared" si="3"/>
        <v>-1.2312570262297999E-2</v>
      </c>
    </row>
    <row r="85" spans="1:3" x14ac:dyDescent="0.35">
      <c r="A85" s="1">
        <v>41031</v>
      </c>
      <c r="B85">
        <v>70.752977000000001</v>
      </c>
      <c r="C85">
        <f t="shared" si="3"/>
        <v>1.2907710411600947E-4</v>
      </c>
    </row>
    <row r="86" spans="1:3" x14ac:dyDescent="0.35">
      <c r="A86" s="1">
        <v>41032</v>
      </c>
      <c r="B86">
        <v>70.889919000000006</v>
      </c>
      <c r="C86">
        <f t="shared" si="3"/>
        <v>1.933623874334264E-3</v>
      </c>
    </row>
    <row r="87" spans="1:3" x14ac:dyDescent="0.35">
      <c r="A87" s="1">
        <v>41033</v>
      </c>
      <c r="B87">
        <v>70.013496000000004</v>
      </c>
      <c r="C87">
        <f t="shared" si="3"/>
        <v>-1.2440213785126348E-2</v>
      </c>
    </row>
    <row r="88" spans="1:3" x14ac:dyDescent="0.35">
      <c r="A88" s="1">
        <v>41036</v>
      </c>
      <c r="B88">
        <v>70.040882999999994</v>
      </c>
      <c r="C88">
        <f t="shared" si="3"/>
        <v>3.9109095402245828E-4</v>
      </c>
    </row>
    <row r="89" spans="1:3" x14ac:dyDescent="0.35">
      <c r="A89" s="1">
        <v>41037</v>
      </c>
      <c r="B89">
        <v>70.050015000000002</v>
      </c>
      <c r="C89">
        <f t="shared" si="3"/>
        <v>1.3037249590540671E-4</v>
      </c>
    </row>
    <row r="90" spans="1:3" x14ac:dyDescent="0.35">
      <c r="A90" s="1">
        <v>41038</v>
      </c>
      <c r="B90">
        <v>69.401820000000001</v>
      </c>
      <c r="C90">
        <f t="shared" si="3"/>
        <v>-9.2963949629985936E-3</v>
      </c>
    </row>
    <row r="91" spans="1:3" x14ac:dyDescent="0.35">
      <c r="A91" s="1">
        <v>41039</v>
      </c>
      <c r="B91">
        <v>69.949590999999998</v>
      </c>
      <c r="C91">
        <f t="shared" si="3"/>
        <v>7.8617621080438304E-3</v>
      </c>
    </row>
    <row r="92" spans="1:3" x14ac:dyDescent="0.35">
      <c r="A92" s="1">
        <v>41040</v>
      </c>
      <c r="B92">
        <v>70.077402000000006</v>
      </c>
      <c r="C92">
        <f t="shared" si="3"/>
        <v>1.8255199623464838E-3</v>
      </c>
    </row>
    <row r="93" spans="1:3" x14ac:dyDescent="0.35">
      <c r="A93" s="1">
        <v>41043</v>
      </c>
      <c r="B93">
        <v>69.821779000000006</v>
      </c>
      <c r="C93">
        <f t="shared" si="3"/>
        <v>-3.6543928656486277E-3</v>
      </c>
    </row>
    <row r="94" spans="1:3" x14ac:dyDescent="0.35">
      <c r="A94" s="1">
        <v>41044</v>
      </c>
      <c r="B94">
        <v>69.374432999999996</v>
      </c>
      <c r="C94">
        <f t="shared" si="3"/>
        <v>-6.4275820972721229E-3</v>
      </c>
    </row>
    <row r="95" spans="1:3" x14ac:dyDescent="0.35">
      <c r="A95" s="1">
        <v>41045</v>
      </c>
      <c r="B95">
        <v>69.347046000000006</v>
      </c>
      <c r="C95">
        <f t="shared" si="3"/>
        <v>-3.9484873652203563E-4</v>
      </c>
    </row>
    <row r="96" spans="1:3" x14ac:dyDescent="0.35">
      <c r="A96" s="1">
        <v>41046</v>
      </c>
      <c r="B96">
        <v>68.278906000000006</v>
      </c>
      <c r="C96">
        <f t="shared" si="3"/>
        <v>-1.5522674787099611E-2</v>
      </c>
    </row>
    <row r="97" spans="1:3" x14ac:dyDescent="0.35">
      <c r="A97" s="1">
        <v>41047</v>
      </c>
      <c r="B97">
        <v>67.731142000000006</v>
      </c>
      <c r="C97">
        <f t="shared" si="3"/>
        <v>-8.0548013859415707E-3</v>
      </c>
    </row>
    <row r="98" spans="1:3" x14ac:dyDescent="0.35">
      <c r="A98" s="1">
        <v>41050</v>
      </c>
      <c r="B98">
        <v>68.826668999999995</v>
      </c>
      <c r="C98">
        <f t="shared" si="3"/>
        <v>1.6045226493173144E-2</v>
      </c>
    </row>
    <row r="99" spans="1:3" x14ac:dyDescent="0.35">
      <c r="A99" s="1">
        <v>41051</v>
      </c>
      <c r="B99">
        <v>68.269773999999998</v>
      </c>
      <c r="C99">
        <f t="shared" si="3"/>
        <v>-8.1241796043621944E-3</v>
      </c>
    </row>
    <row r="100" spans="1:3" x14ac:dyDescent="0.35">
      <c r="A100" s="1">
        <v>41052</v>
      </c>
      <c r="B100">
        <v>67.931989999999999</v>
      </c>
      <c r="C100">
        <f t="shared" si="3"/>
        <v>-4.960063402991763E-3</v>
      </c>
    </row>
    <row r="101" spans="1:3" x14ac:dyDescent="0.35">
      <c r="A101" s="1">
        <v>41053</v>
      </c>
      <c r="B101">
        <v>68.215000000000003</v>
      </c>
      <c r="C101">
        <f t="shared" si="3"/>
        <v>4.1574243783547666E-3</v>
      </c>
    </row>
    <row r="102" spans="1:3" x14ac:dyDescent="0.35">
      <c r="A102" s="1">
        <v>41054</v>
      </c>
      <c r="B102">
        <v>67.941114999999996</v>
      </c>
      <c r="C102">
        <f t="shared" si="3"/>
        <v>-4.0231078774737765E-3</v>
      </c>
    </row>
    <row r="103" spans="1:3" x14ac:dyDescent="0.35">
      <c r="A103" s="1">
        <v>41058</v>
      </c>
      <c r="B103">
        <v>67.822434999999999</v>
      </c>
      <c r="C103">
        <f t="shared" si="3"/>
        <v>-1.7483342212322715E-3</v>
      </c>
    </row>
    <row r="104" spans="1:3" x14ac:dyDescent="0.35">
      <c r="A104" s="1">
        <v>41059</v>
      </c>
      <c r="B104">
        <v>67.046436</v>
      </c>
      <c r="C104">
        <f t="shared" si="3"/>
        <v>-1.1507585963603248E-2</v>
      </c>
    </row>
    <row r="105" spans="1:3" x14ac:dyDescent="0.35">
      <c r="A105" s="1">
        <v>41060</v>
      </c>
      <c r="B105">
        <v>66.763418999999999</v>
      </c>
      <c r="C105">
        <f t="shared" si="3"/>
        <v>-4.2301431688721762E-3</v>
      </c>
    </row>
    <row r="106" spans="1:3" x14ac:dyDescent="0.35">
      <c r="A106" s="1">
        <v>41061</v>
      </c>
      <c r="B106">
        <v>65.914383000000001</v>
      </c>
      <c r="C106">
        <f t="shared" si="3"/>
        <v>-1.2798638157622421E-2</v>
      </c>
    </row>
    <row r="107" spans="1:3" x14ac:dyDescent="0.35">
      <c r="A107" s="1">
        <v>41064</v>
      </c>
      <c r="B107">
        <v>65.896127000000007</v>
      </c>
      <c r="C107">
        <f t="shared" si="3"/>
        <v>-2.7700370959380511E-4</v>
      </c>
    </row>
    <row r="108" spans="1:3" x14ac:dyDescent="0.35">
      <c r="A108" s="1">
        <v>41065</v>
      </c>
      <c r="B108">
        <v>66.270430000000005</v>
      </c>
      <c r="C108">
        <f t="shared" si="3"/>
        <v>5.6641257698578484E-3</v>
      </c>
    </row>
    <row r="109" spans="1:3" x14ac:dyDescent="0.35">
      <c r="A109" s="1">
        <v>41066</v>
      </c>
      <c r="B109">
        <v>66.812431000000004</v>
      </c>
      <c r="C109">
        <f t="shared" si="3"/>
        <v>8.1453613575538757E-3</v>
      </c>
    </row>
    <row r="110" spans="1:3" x14ac:dyDescent="0.35">
      <c r="A110" s="1">
        <v>41067</v>
      </c>
      <c r="B110">
        <v>66.968598</v>
      </c>
      <c r="C110">
        <f t="shared" si="3"/>
        <v>2.3346669120708373E-3</v>
      </c>
    </row>
    <row r="111" spans="1:3" x14ac:dyDescent="0.35">
      <c r="A111" s="1">
        <v>41068</v>
      </c>
      <c r="B111">
        <v>67.299307999999996</v>
      </c>
      <c r="C111">
        <f t="shared" si="3"/>
        <v>4.9261313239171468E-3</v>
      </c>
    </row>
    <row r="112" spans="1:3" x14ac:dyDescent="0.35">
      <c r="A112" s="1">
        <v>41071</v>
      </c>
      <c r="B112">
        <v>66.628699999999995</v>
      </c>
      <c r="C112">
        <f t="shared" si="3"/>
        <v>-1.0014538626632553E-2</v>
      </c>
    </row>
    <row r="113" spans="1:3" x14ac:dyDescent="0.35">
      <c r="A113" s="1">
        <v>41072</v>
      </c>
      <c r="B113">
        <v>66.913475000000005</v>
      </c>
      <c r="C113">
        <f t="shared" si="3"/>
        <v>4.2649512285805914E-3</v>
      </c>
    </row>
    <row r="114" spans="1:3" x14ac:dyDescent="0.35">
      <c r="A114" s="1">
        <v>41073</v>
      </c>
      <c r="B114">
        <v>67.051271999999997</v>
      </c>
      <c r="C114">
        <f t="shared" si="3"/>
        <v>2.0572135831803638E-3</v>
      </c>
    </row>
    <row r="115" spans="1:3" x14ac:dyDescent="0.35">
      <c r="A115" s="1">
        <v>41074</v>
      </c>
      <c r="B115">
        <v>67.189069000000003</v>
      </c>
      <c r="C115">
        <f t="shared" si="3"/>
        <v>2.0529901424869751E-3</v>
      </c>
    </row>
    <row r="116" spans="1:3" x14ac:dyDescent="0.35">
      <c r="A116" s="1">
        <v>41075</v>
      </c>
      <c r="B116">
        <v>67.602452</v>
      </c>
      <c r="C116">
        <f t="shared" si="3"/>
        <v>6.1336839729927792E-3</v>
      </c>
    </row>
    <row r="117" spans="1:3" x14ac:dyDescent="0.35">
      <c r="A117" s="1">
        <v>41078</v>
      </c>
      <c r="B117">
        <v>67.455473999999995</v>
      </c>
      <c r="C117">
        <f t="shared" si="3"/>
        <v>-2.1765188075290919E-3</v>
      </c>
    </row>
    <row r="118" spans="1:3" x14ac:dyDescent="0.35">
      <c r="A118" s="1">
        <v>41079</v>
      </c>
      <c r="B118">
        <v>68.668074000000004</v>
      </c>
      <c r="C118">
        <f t="shared" si="3"/>
        <v>1.7816639284161377E-2</v>
      </c>
    </row>
    <row r="119" spans="1:3" x14ac:dyDescent="0.35">
      <c r="A119" s="1">
        <v>41080</v>
      </c>
      <c r="B119">
        <v>68.594581000000005</v>
      </c>
      <c r="C119">
        <f t="shared" si="3"/>
        <v>-1.0708376145402035E-3</v>
      </c>
    </row>
    <row r="120" spans="1:3" x14ac:dyDescent="0.35">
      <c r="A120" s="1">
        <v>41081</v>
      </c>
      <c r="B120">
        <v>67.731067999999993</v>
      </c>
      <c r="C120">
        <f t="shared" si="3"/>
        <v>-1.2668555847504929E-2</v>
      </c>
    </row>
    <row r="121" spans="1:3" x14ac:dyDescent="0.35">
      <c r="A121" s="1">
        <v>41082</v>
      </c>
      <c r="B121">
        <v>67.969908000000004</v>
      </c>
      <c r="C121">
        <f t="shared" si="3"/>
        <v>3.5200962242704146E-3</v>
      </c>
    </row>
    <row r="122" spans="1:3" x14ac:dyDescent="0.35">
      <c r="A122" s="1">
        <v>41085</v>
      </c>
      <c r="B122">
        <v>67.097206999999997</v>
      </c>
      <c r="C122">
        <f t="shared" si="3"/>
        <v>-1.2922659149122794E-2</v>
      </c>
    </row>
    <row r="123" spans="1:3" x14ac:dyDescent="0.35">
      <c r="A123" s="1">
        <v>41086</v>
      </c>
      <c r="B123">
        <v>66.849170999999998</v>
      </c>
      <c r="C123">
        <f t="shared" si="3"/>
        <v>-3.7035160966537649E-3</v>
      </c>
    </row>
    <row r="124" spans="1:3" x14ac:dyDescent="0.35">
      <c r="A124" s="1">
        <v>41087</v>
      </c>
      <c r="B124">
        <v>67.501408999999995</v>
      </c>
      <c r="C124">
        <f t="shared" si="3"/>
        <v>9.7095691611691608E-3</v>
      </c>
    </row>
    <row r="125" spans="1:3" x14ac:dyDescent="0.35">
      <c r="A125" s="1">
        <v>41088</v>
      </c>
      <c r="B125">
        <v>67.189069000000003</v>
      </c>
      <c r="C125">
        <f t="shared" si="3"/>
        <v>-4.6379011272428741E-3</v>
      </c>
    </row>
    <row r="126" spans="1:3" x14ac:dyDescent="0.35">
      <c r="A126" s="1">
        <v>41089</v>
      </c>
      <c r="B126">
        <v>68.668074000000004</v>
      </c>
      <c r="C126">
        <f t="shared" si="3"/>
        <v>2.1773804449625095E-2</v>
      </c>
    </row>
    <row r="127" spans="1:3" x14ac:dyDescent="0.35">
      <c r="A127" s="1">
        <v>41092</v>
      </c>
      <c r="B127">
        <v>69.237630999999993</v>
      </c>
      <c r="C127">
        <f t="shared" si="3"/>
        <v>8.2601403386265565E-3</v>
      </c>
    </row>
    <row r="128" spans="1:3" x14ac:dyDescent="0.35">
      <c r="A128" s="1">
        <v>41093</v>
      </c>
      <c r="B128">
        <v>69.531593999999998</v>
      </c>
      <c r="C128">
        <f t="shared" si="3"/>
        <v>4.2367238083995248E-3</v>
      </c>
    </row>
    <row r="129" spans="1:3" x14ac:dyDescent="0.35">
      <c r="A129" s="1">
        <v>41095</v>
      </c>
      <c r="B129">
        <v>69.210065999999998</v>
      </c>
      <c r="C129">
        <f t="shared" si="3"/>
        <v>-4.6349247313694992E-3</v>
      </c>
    </row>
    <row r="130" spans="1:3" x14ac:dyDescent="0.35">
      <c r="A130" s="1">
        <v>41096</v>
      </c>
      <c r="B130">
        <v>69.026342</v>
      </c>
      <c r="C130">
        <f t="shared" si="3"/>
        <v>-2.6581146144403459E-3</v>
      </c>
    </row>
    <row r="131" spans="1:3" x14ac:dyDescent="0.35">
      <c r="A131" s="1">
        <v>41099</v>
      </c>
      <c r="B131">
        <v>68.860986999999994</v>
      </c>
      <c r="C131">
        <f t="shared" si="3"/>
        <v>-2.398408620493024E-3</v>
      </c>
    </row>
    <row r="132" spans="1:3" x14ac:dyDescent="0.35">
      <c r="A132" s="1">
        <v>41100</v>
      </c>
      <c r="B132">
        <v>68.723190000000002</v>
      </c>
      <c r="C132">
        <f t="shared" ref="C132:C195" si="4">LN(B132/B131)</f>
        <v>-2.0030943830781269E-3</v>
      </c>
    </row>
    <row r="133" spans="1:3" x14ac:dyDescent="0.35">
      <c r="A133" s="1">
        <v>41101</v>
      </c>
      <c r="B133">
        <v>68.906920999999997</v>
      </c>
      <c r="C133">
        <f t="shared" si="4"/>
        <v>2.669926047562689E-3</v>
      </c>
    </row>
    <row r="134" spans="1:3" x14ac:dyDescent="0.35">
      <c r="A134" s="1">
        <v>41102</v>
      </c>
      <c r="B134">
        <v>68.300618</v>
      </c>
      <c r="C134">
        <f t="shared" si="4"/>
        <v>-8.8378080502273058E-3</v>
      </c>
    </row>
    <row r="135" spans="1:3" x14ac:dyDescent="0.35">
      <c r="A135" s="1">
        <v>41103</v>
      </c>
      <c r="B135">
        <v>68.364922000000007</v>
      </c>
      <c r="C135">
        <f t="shared" si="4"/>
        <v>9.4104197364500652E-4</v>
      </c>
    </row>
    <row r="136" spans="1:3" x14ac:dyDescent="0.35">
      <c r="A136" s="1">
        <v>41106</v>
      </c>
      <c r="B136">
        <v>68.429226999999997</v>
      </c>
      <c r="C136">
        <f t="shared" si="4"/>
        <v>9.4017185978784211E-4</v>
      </c>
    </row>
    <row r="137" spans="1:3" x14ac:dyDescent="0.35">
      <c r="A137" s="1">
        <v>41107</v>
      </c>
      <c r="B137">
        <v>69.090646000000007</v>
      </c>
      <c r="C137">
        <f t="shared" si="4"/>
        <v>9.6193238945261467E-3</v>
      </c>
    </row>
    <row r="138" spans="1:3" x14ac:dyDescent="0.35">
      <c r="A138" s="1">
        <v>41108</v>
      </c>
      <c r="B138">
        <v>69.283558999999997</v>
      </c>
      <c r="C138">
        <f t="shared" si="4"/>
        <v>2.7882816018160914E-3</v>
      </c>
    </row>
    <row r="139" spans="1:3" x14ac:dyDescent="0.35">
      <c r="A139" s="1">
        <v>41109</v>
      </c>
      <c r="B139">
        <v>69.770435000000006</v>
      </c>
      <c r="C139">
        <f t="shared" si="4"/>
        <v>7.0027185212654906E-3</v>
      </c>
    </row>
    <row r="140" spans="1:3" x14ac:dyDescent="0.35">
      <c r="A140" s="1">
        <v>41110</v>
      </c>
      <c r="B140">
        <v>68.704819999999998</v>
      </c>
      <c r="C140">
        <f t="shared" si="4"/>
        <v>-1.5390995819454785E-2</v>
      </c>
    </row>
    <row r="141" spans="1:3" x14ac:dyDescent="0.35">
      <c r="A141" s="1">
        <v>41113</v>
      </c>
      <c r="B141">
        <v>68.006654999999995</v>
      </c>
      <c r="C141">
        <f t="shared" si="4"/>
        <v>-1.0213788849206387E-2</v>
      </c>
    </row>
    <row r="142" spans="1:3" x14ac:dyDescent="0.35">
      <c r="A142" s="1">
        <v>41114</v>
      </c>
      <c r="B142">
        <v>67.216627000000003</v>
      </c>
      <c r="C142">
        <f t="shared" si="4"/>
        <v>-1.1684925514762119E-2</v>
      </c>
    </row>
    <row r="143" spans="1:3" x14ac:dyDescent="0.35">
      <c r="A143" s="1">
        <v>41115</v>
      </c>
      <c r="B143">
        <v>67.721879999999999</v>
      </c>
      <c r="C143">
        <f t="shared" si="4"/>
        <v>7.4886757302656901E-3</v>
      </c>
    </row>
    <row r="144" spans="1:3" x14ac:dyDescent="0.35">
      <c r="A144" s="1">
        <v>41116</v>
      </c>
      <c r="B144">
        <v>68.429226999999997</v>
      </c>
      <c r="C144">
        <f t="shared" si="4"/>
        <v>1.0390710435550017E-2</v>
      </c>
    </row>
    <row r="145" spans="1:3" x14ac:dyDescent="0.35">
      <c r="A145" s="1">
        <v>41117</v>
      </c>
      <c r="B145">
        <v>69.761253999999994</v>
      </c>
      <c r="C145">
        <f t="shared" si="4"/>
        <v>1.9278726671097222E-2</v>
      </c>
    </row>
    <row r="146" spans="1:3" x14ac:dyDescent="0.35">
      <c r="A146" s="1">
        <v>41120</v>
      </c>
      <c r="B146">
        <v>70.009281999999999</v>
      </c>
      <c r="C146">
        <f t="shared" si="4"/>
        <v>3.5490779021656663E-3</v>
      </c>
    </row>
    <row r="147" spans="1:3" x14ac:dyDescent="0.35">
      <c r="A147" s="1">
        <v>41121</v>
      </c>
      <c r="B147">
        <v>69.549964000000003</v>
      </c>
      <c r="C147">
        <f t="shared" si="4"/>
        <v>-6.5824325026660043E-3</v>
      </c>
    </row>
    <row r="148" spans="1:3" x14ac:dyDescent="0.35">
      <c r="A148" s="1">
        <v>41122</v>
      </c>
      <c r="B148">
        <v>69.063087999999993</v>
      </c>
      <c r="C148">
        <f t="shared" si="4"/>
        <v>-7.0249950531130669E-3</v>
      </c>
    </row>
    <row r="149" spans="1:3" x14ac:dyDescent="0.35">
      <c r="A149" s="1">
        <v>41123</v>
      </c>
      <c r="B149">
        <v>68.364922000000007</v>
      </c>
      <c r="C149">
        <f t="shared" si="4"/>
        <v>-1.0160548877271679E-2</v>
      </c>
    </row>
    <row r="150" spans="1:3" x14ac:dyDescent="0.35">
      <c r="A150" s="1">
        <v>41124</v>
      </c>
      <c r="B150">
        <v>68.300618</v>
      </c>
      <c r="C150">
        <f t="shared" si="4"/>
        <v>-9.4104197364501638E-4</v>
      </c>
    </row>
    <row r="151" spans="1:3" x14ac:dyDescent="0.35">
      <c r="A151" s="1">
        <v>41127</v>
      </c>
      <c r="B151">
        <v>68.686443999999995</v>
      </c>
      <c r="C151">
        <f t="shared" si="4"/>
        <v>5.6330432172567143E-3</v>
      </c>
    </row>
    <row r="152" spans="1:3" x14ac:dyDescent="0.35">
      <c r="A152" s="1">
        <v>41128</v>
      </c>
      <c r="B152">
        <v>69.329492999999999</v>
      </c>
      <c r="C152">
        <f t="shared" si="4"/>
        <v>9.3185420067635871E-3</v>
      </c>
    </row>
    <row r="153" spans="1:3" x14ac:dyDescent="0.35">
      <c r="A153" s="1">
        <v>41129</v>
      </c>
      <c r="B153">
        <v>69.402985999999999</v>
      </c>
      <c r="C153">
        <f t="shared" si="4"/>
        <v>1.0594924476885308E-3</v>
      </c>
    </row>
    <row r="154" spans="1:3" x14ac:dyDescent="0.35">
      <c r="A154" s="1">
        <v>41130</v>
      </c>
      <c r="B154">
        <v>69.357050999999998</v>
      </c>
      <c r="C154">
        <f t="shared" si="4"/>
        <v>-6.6207825640691152E-4</v>
      </c>
    </row>
    <row r="155" spans="1:3" x14ac:dyDescent="0.35">
      <c r="A155" s="1">
        <v>41131</v>
      </c>
      <c r="B155">
        <v>69.715318999999994</v>
      </c>
      <c r="C155">
        <f t="shared" si="4"/>
        <v>5.1522641419423721E-3</v>
      </c>
    </row>
    <row r="156" spans="1:3" x14ac:dyDescent="0.35">
      <c r="A156" s="1">
        <v>41134</v>
      </c>
      <c r="B156">
        <v>70.009281999999999</v>
      </c>
      <c r="C156">
        <f t="shared" si="4"/>
        <v>4.2077548494515267E-3</v>
      </c>
    </row>
    <row r="157" spans="1:3" x14ac:dyDescent="0.35">
      <c r="A157" s="1">
        <v>41135</v>
      </c>
      <c r="B157">
        <v>69.871485000000007</v>
      </c>
      <c r="C157">
        <f t="shared" si="4"/>
        <v>-1.9702071632772991E-3</v>
      </c>
    </row>
    <row r="158" spans="1:3" x14ac:dyDescent="0.35">
      <c r="A158" s="1">
        <v>41136</v>
      </c>
      <c r="B158">
        <v>69.972536000000005</v>
      </c>
      <c r="C158">
        <f t="shared" si="4"/>
        <v>1.445196110141144E-3</v>
      </c>
    </row>
    <row r="159" spans="1:3" x14ac:dyDescent="0.35">
      <c r="A159" s="1">
        <v>41137</v>
      </c>
      <c r="B159">
        <v>69.715318999999994</v>
      </c>
      <c r="C159">
        <f t="shared" si="4"/>
        <v>-3.6827437963153275E-3</v>
      </c>
    </row>
    <row r="160" spans="1:3" x14ac:dyDescent="0.35">
      <c r="A160" s="1">
        <v>41138</v>
      </c>
      <c r="B160">
        <v>70.321622000000005</v>
      </c>
      <c r="C160">
        <f t="shared" si="4"/>
        <v>8.659240685674011E-3</v>
      </c>
    </row>
    <row r="161" spans="1:3" x14ac:dyDescent="0.35">
      <c r="A161" s="1">
        <v>41141</v>
      </c>
      <c r="B161">
        <v>70.349180000000004</v>
      </c>
      <c r="C161">
        <f t="shared" si="4"/>
        <v>3.9180839180185783E-4</v>
      </c>
    </row>
    <row r="162" spans="1:3" x14ac:dyDescent="0.35">
      <c r="A162" s="1">
        <v>41142</v>
      </c>
      <c r="B162">
        <v>69.963355000000007</v>
      </c>
      <c r="C162">
        <f t="shared" si="4"/>
        <v>-5.4995225113873463E-3</v>
      </c>
    </row>
    <row r="163" spans="1:3" x14ac:dyDescent="0.35">
      <c r="A163" s="1">
        <v>41143</v>
      </c>
      <c r="B163">
        <v>69.807181</v>
      </c>
      <c r="C163">
        <f t="shared" si="4"/>
        <v>-2.234720842654774E-3</v>
      </c>
    </row>
    <row r="164" spans="1:3" x14ac:dyDescent="0.35">
      <c r="A164" s="1">
        <v>41144</v>
      </c>
      <c r="B164">
        <v>69.145762000000005</v>
      </c>
      <c r="C164">
        <f t="shared" si="4"/>
        <v>-9.5201149572216627E-3</v>
      </c>
    </row>
    <row r="165" spans="1:3" x14ac:dyDescent="0.35">
      <c r="A165" s="1">
        <v>41145</v>
      </c>
      <c r="B165">
        <v>69.752065000000002</v>
      </c>
      <c r="C165">
        <f t="shared" si="4"/>
        <v>8.7302568224842305E-3</v>
      </c>
    </row>
    <row r="166" spans="1:3" x14ac:dyDescent="0.35">
      <c r="A166" s="1">
        <v>41148</v>
      </c>
      <c r="B166">
        <v>69.641825999999995</v>
      </c>
      <c r="C166">
        <f t="shared" si="4"/>
        <v>-1.5816908788708122E-3</v>
      </c>
    </row>
    <row r="167" spans="1:3" x14ac:dyDescent="0.35">
      <c r="A167" s="1">
        <v>41149</v>
      </c>
      <c r="B167">
        <v>69.494848000000005</v>
      </c>
      <c r="C167">
        <f t="shared" si="4"/>
        <v>-2.1127147925133786E-3</v>
      </c>
    </row>
    <row r="168" spans="1:3" x14ac:dyDescent="0.35">
      <c r="A168" s="1">
        <v>41150</v>
      </c>
      <c r="B168">
        <v>69.375421000000003</v>
      </c>
      <c r="C168">
        <f t="shared" si="4"/>
        <v>-1.7199798099626958E-3</v>
      </c>
    </row>
    <row r="169" spans="1:3" x14ac:dyDescent="0.35">
      <c r="A169" s="1">
        <v>41151</v>
      </c>
      <c r="B169">
        <v>69.641825999999995</v>
      </c>
      <c r="C169">
        <f t="shared" si="4"/>
        <v>3.8326946024760783E-3</v>
      </c>
    </row>
    <row r="170" spans="1:3" x14ac:dyDescent="0.35">
      <c r="A170" s="1">
        <v>41152</v>
      </c>
      <c r="B170">
        <v>69.798000000000002</v>
      </c>
      <c r="C170">
        <f t="shared" si="4"/>
        <v>2.240020943554188E-3</v>
      </c>
    </row>
    <row r="171" spans="1:3" x14ac:dyDescent="0.35">
      <c r="A171" s="1">
        <v>41156</v>
      </c>
      <c r="B171">
        <v>70.349180000000004</v>
      </c>
      <c r="C171">
        <f t="shared" si="4"/>
        <v>7.8657714240961182E-3</v>
      </c>
    </row>
    <row r="172" spans="1:3" x14ac:dyDescent="0.35">
      <c r="A172" s="1">
        <v>41157</v>
      </c>
      <c r="B172">
        <v>70.681838999999997</v>
      </c>
      <c r="C172">
        <f t="shared" si="4"/>
        <v>4.7175383019567255E-3</v>
      </c>
    </row>
    <row r="173" spans="1:3" x14ac:dyDescent="0.35">
      <c r="A173" s="1">
        <v>41158</v>
      </c>
      <c r="B173">
        <v>71.337924999999998</v>
      </c>
      <c r="C173">
        <f t="shared" si="4"/>
        <v>9.2394276522776552E-3</v>
      </c>
    </row>
    <row r="174" spans="1:3" x14ac:dyDescent="0.35">
      <c r="A174" s="1">
        <v>41159</v>
      </c>
      <c r="B174">
        <v>71.966290999999998</v>
      </c>
      <c r="C174">
        <f t="shared" si="4"/>
        <v>8.7697353887492002E-3</v>
      </c>
    </row>
    <row r="175" spans="1:3" x14ac:dyDescent="0.35">
      <c r="A175" s="1">
        <v>41162</v>
      </c>
      <c r="B175">
        <v>71.763002</v>
      </c>
      <c r="C175">
        <f t="shared" si="4"/>
        <v>-2.8287780634892509E-3</v>
      </c>
    </row>
    <row r="176" spans="1:3" x14ac:dyDescent="0.35">
      <c r="A176" s="1">
        <v>41163</v>
      </c>
      <c r="B176">
        <v>72.308198000000004</v>
      </c>
      <c r="C176">
        <f t="shared" si="4"/>
        <v>7.5684606288041086E-3</v>
      </c>
    </row>
    <row r="177" spans="1:3" x14ac:dyDescent="0.35">
      <c r="A177" s="1">
        <v>41164</v>
      </c>
      <c r="B177">
        <v>72.086423999999994</v>
      </c>
      <c r="C177">
        <f t="shared" si="4"/>
        <v>-3.0717788697843455E-3</v>
      </c>
    </row>
    <row r="178" spans="1:3" x14ac:dyDescent="0.35">
      <c r="A178" s="1">
        <v>41165</v>
      </c>
      <c r="B178">
        <v>72.650104999999996</v>
      </c>
      <c r="C178">
        <f t="shared" si="4"/>
        <v>7.7891027755686831E-3</v>
      </c>
    </row>
    <row r="179" spans="1:3" x14ac:dyDescent="0.35">
      <c r="A179" s="1">
        <v>41166</v>
      </c>
      <c r="B179">
        <v>73.149101999999999</v>
      </c>
      <c r="C179">
        <f t="shared" si="4"/>
        <v>6.8450159450097227E-3</v>
      </c>
    </row>
    <row r="180" spans="1:3" x14ac:dyDescent="0.35">
      <c r="A180" s="1">
        <v>41169</v>
      </c>
      <c r="B180">
        <v>73.380117999999996</v>
      </c>
      <c r="C180">
        <f t="shared" si="4"/>
        <v>3.1531757475631887E-3</v>
      </c>
    </row>
    <row r="181" spans="1:3" x14ac:dyDescent="0.35">
      <c r="A181" s="1">
        <v>41170</v>
      </c>
      <c r="B181">
        <v>73.454037999999997</v>
      </c>
      <c r="C181">
        <f t="shared" si="4"/>
        <v>1.0068502895835775E-3</v>
      </c>
    </row>
    <row r="182" spans="1:3" x14ac:dyDescent="0.35">
      <c r="A182" s="1">
        <v>41171</v>
      </c>
      <c r="B182">
        <v>73.176822000000001</v>
      </c>
      <c r="C182">
        <f t="shared" si="4"/>
        <v>-3.7811458008382244E-3</v>
      </c>
    </row>
    <row r="183" spans="1:3" x14ac:dyDescent="0.35">
      <c r="A183" s="1">
        <v>41172</v>
      </c>
      <c r="B183">
        <v>73.204543000000001</v>
      </c>
      <c r="C183">
        <f t="shared" si="4"/>
        <v>3.7875040079567764E-4</v>
      </c>
    </row>
    <row r="184" spans="1:3" x14ac:dyDescent="0.35">
      <c r="A184" s="1">
        <v>41173</v>
      </c>
      <c r="B184">
        <v>73.296948</v>
      </c>
      <c r="C184">
        <f t="shared" si="4"/>
        <v>1.2614890350035721E-3</v>
      </c>
    </row>
    <row r="185" spans="1:3" x14ac:dyDescent="0.35">
      <c r="A185" s="1">
        <v>41176</v>
      </c>
      <c r="B185">
        <v>73.102895000000004</v>
      </c>
      <c r="C185">
        <f t="shared" si="4"/>
        <v>-2.6510016632638011E-3</v>
      </c>
    </row>
    <row r="186" spans="1:3" x14ac:dyDescent="0.35">
      <c r="A186" s="1">
        <v>41177</v>
      </c>
      <c r="B186">
        <v>73.001248000000004</v>
      </c>
      <c r="C186">
        <f t="shared" si="4"/>
        <v>-1.391432362048172E-3</v>
      </c>
    </row>
    <row r="187" spans="1:3" x14ac:dyDescent="0.35">
      <c r="A187" s="1">
        <v>41178</v>
      </c>
      <c r="B187">
        <v>72.391360000000006</v>
      </c>
      <c r="C187">
        <f t="shared" si="4"/>
        <v>-8.3895816388011909E-3</v>
      </c>
    </row>
    <row r="188" spans="1:3" x14ac:dyDescent="0.35">
      <c r="A188" s="1">
        <v>41179</v>
      </c>
      <c r="B188">
        <v>72.760987999999998</v>
      </c>
      <c r="C188">
        <f t="shared" si="4"/>
        <v>5.0929771933609968E-3</v>
      </c>
    </row>
    <row r="189" spans="1:3" x14ac:dyDescent="0.35">
      <c r="A189" s="1">
        <v>41180</v>
      </c>
      <c r="B189">
        <v>72.594656000000001</v>
      </c>
      <c r="C189">
        <f t="shared" si="4"/>
        <v>-2.2886221411673223E-3</v>
      </c>
    </row>
    <row r="190" spans="1:3" x14ac:dyDescent="0.35">
      <c r="A190" s="1">
        <v>41183</v>
      </c>
      <c r="B190">
        <v>72.955040999999994</v>
      </c>
      <c r="C190">
        <f t="shared" si="4"/>
        <v>4.9520644000340067E-3</v>
      </c>
    </row>
    <row r="191" spans="1:3" x14ac:dyDescent="0.35">
      <c r="A191" s="1">
        <v>41184</v>
      </c>
      <c r="B191">
        <v>73.186058000000003</v>
      </c>
      <c r="C191">
        <f t="shared" si="4"/>
        <v>3.1615636396331117E-3</v>
      </c>
    </row>
    <row r="192" spans="1:3" x14ac:dyDescent="0.35">
      <c r="A192" s="1">
        <v>41185</v>
      </c>
      <c r="B192">
        <v>72.788708999999997</v>
      </c>
      <c r="C192">
        <f t="shared" si="4"/>
        <v>-5.4440913255870268E-3</v>
      </c>
    </row>
    <row r="193" spans="1:3" x14ac:dyDescent="0.35">
      <c r="A193" s="1">
        <v>41186</v>
      </c>
      <c r="B193">
        <v>73.186058000000003</v>
      </c>
      <c r="C193">
        <f t="shared" si="4"/>
        <v>5.4440913255870017E-3</v>
      </c>
    </row>
    <row r="194" spans="1:3" x14ac:dyDescent="0.35">
      <c r="A194" s="1">
        <v>41187</v>
      </c>
      <c r="B194">
        <v>73.417074999999997</v>
      </c>
      <c r="C194">
        <f t="shared" si="4"/>
        <v>3.1515996485042531E-3</v>
      </c>
    </row>
    <row r="195" spans="1:3" x14ac:dyDescent="0.35">
      <c r="A195" s="1">
        <v>41190</v>
      </c>
      <c r="B195">
        <v>73.426316999999997</v>
      </c>
      <c r="C195">
        <f t="shared" si="4"/>
        <v>1.2587559966195934E-4</v>
      </c>
    </row>
    <row r="196" spans="1:3" x14ac:dyDescent="0.35">
      <c r="A196" s="1">
        <v>41191</v>
      </c>
      <c r="B196">
        <v>71.365652999999995</v>
      </c>
      <c r="C196">
        <f t="shared" ref="C196:C259" si="5">LN(B196/B195)</f>
        <v>-2.8465710410397853E-2</v>
      </c>
    </row>
    <row r="197" spans="1:3" x14ac:dyDescent="0.35">
      <c r="A197" s="1">
        <v>41192</v>
      </c>
      <c r="B197">
        <v>70.598675999999998</v>
      </c>
      <c r="C197">
        <f t="shared" si="5"/>
        <v>-1.0805312401227275E-2</v>
      </c>
    </row>
    <row r="198" spans="1:3" x14ac:dyDescent="0.35">
      <c r="A198" s="1">
        <v>41193</v>
      </c>
      <c r="B198">
        <v>71.180835999999999</v>
      </c>
      <c r="C198">
        <f t="shared" si="5"/>
        <v>8.2122341029612772E-3</v>
      </c>
    </row>
    <row r="199" spans="1:3" x14ac:dyDescent="0.35">
      <c r="A199" s="1">
        <v>41194</v>
      </c>
      <c r="B199">
        <v>70.801972000000006</v>
      </c>
      <c r="C199">
        <f t="shared" si="5"/>
        <v>-5.3367714661030448E-3</v>
      </c>
    </row>
    <row r="200" spans="1:3" x14ac:dyDescent="0.35">
      <c r="A200" s="1">
        <v>41197</v>
      </c>
      <c r="B200">
        <v>70.700323999999995</v>
      </c>
      <c r="C200">
        <f t="shared" si="5"/>
        <v>-1.436697783113291E-3</v>
      </c>
    </row>
    <row r="201" spans="1:3" x14ac:dyDescent="0.35">
      <c r="A201" s="1">
        <v>41198</v>
      </c>
      <c r="B201">
        <v>71.393373999999994</v>
      </c>
      <c r="C201">
        <f t="shared" si="5"/>
        <v>9.7549082827850433E-3</v>
      </c>
    </row>
    <row r="202" spans="1:3" x14ac:dyDescent="0.35">
      <c r="A202" s="1">
        <v>41199</v>
      </c>
      <c r="B202">
        <v>71.227041999999997</v>
      </c>
      <c r="C202">
        <f t="shared" si="5"/>
        <v>-2.3325142371265852E-3</v>
      </c>
    </row>
    <row r="203" spans="1:3" x14ac:dyDescent="0.35">
      <c r="A203" s="1">
        <v>41200</v>
      </c>
      <c r="B203">
        <v>71.051467000000002</v>
      </c>
      <c r="C203">
        <f t="shared" si="5"/>
        <v>-2.4680479203326453E-3</v>
      </c>
    </row>
    <row r="204" spans="1:3" x14ac:dyDescent="0.35">
      <c r="A204" s="1">
        <v>41201</v>
      </c>
      <c r="B204">
        <v>69.905625999999998</v>
      </c>
      <c r="C204">
        <f t="shared" si="5"/>
        <v>-1.6258369351277495E-2</v>
      </c>
    </row>
    <row r="205" spans="1:3" x14ac:dyDescent="0.35">
      <c r="A205" s="1">
        <v>41204</v>
      </c>
      <c r="B205">
        <v>70.136643000000007</v>
      </c>
      <c r="C205">
        <f t="shared" si="5"/>
        <v>3.2992497365574637E-3</v>
      </c>
    </row>
    <row r="206" spans="1:3" x14ac:dyDescent="0.35">
      <c r="A206" s="1">
        <v>41205</v>
      </c>
      <c r="B206">
        <v>69.674610000000001</v>
      </c>
      <c r="C206">
        <f t="shared" si="5"/>
        <v>-6.6094062108514057E-3</v>
      </c>
    </row>
    <row r="207" spans="1:3" x14ac:dyDescent="0.35">
      <c r="A207" s="1">
        <v>41206</v>
      </c>
      <c r="B207">
        <v>69.545241000000004</v>
      </c>
      <c r="C207">
        <f t="shared" si="5"/>
        <v>-1.8584855005535936E-3</v>
      </c>
    </row>
    <row r="208" spans="1:3" x14ac:dyDescent="0.35">
      <c r="A208" s="1">
        <v>41207</v>
      </c>
      <c r="B208">
        <v>69.572962000000004</v>
      </c>
      <c r="C208">
        <f t="shared" si="5"/>
        <v>3.9852441692169089E-4</v>
      </c>
    </row>
    <row r="209" spans="1:3" x14ac:dyDescent="0.35">
      <c r="A209" s="1">
        <v>41208</v>
      </c>
      <c r="B209">
        <v>69.619161000000005</v>
      </c>
      <c r="C209">
        <f t="shared" si="5"/>
        <v>6.6381632380837986E-4</v>
      </c>
    </row>
    <row r="210" spans="1:3" x14ac:dyDescent="0.35">
      <c r="A210" s="1">
        <v>41213</v>
      </c>
      <c r="B210">
        <v>69.933346999999998</v>
      </c>
      <c r="C210">
        <f t="shared" si="5"/>
        <v>4.5027715423355975E-3</v>
      </c>
    </row>
    <row r="211" spans="1:3" x14ac:dyDescent="0.35">
      <c r="A211" s="1">
        <v>41214</v>
      </c>
      <c r="B211">
        <v>70.487786</v>
      </c>
      <c r="C211">
        <f t="shared" si="5"/>
        <v>7.8968438637834586E-3</v>
      </c>
    </row>
    <row r="212" spans="1:3" x14ac:dyDescent="0.35">
      <c r="A212" s="1">
        <v>41215</v>
      </c>
      <c r="B212">
        <v>69.924104999999997</v>
      </c>
      <c r="C212">
        <f t="shared" si="5"/>
        <v>-8.0290070039134801E-3</v>
      </c>
    </row>
    <row r="213" spans="1:3" x14ac:dyDescent="0.35">
      <c r="A213" s="1">
        <v>41218</v>
      </c>
      <c r="B213">
        <v>70.774243999999996</v>
      </c>
      <c r="C213">
        <f t="shared" si="5"/>
        <v>1.2084709624859852E-2</v>
      </c>
    </row>
    <row r="214" spans="1:3" x14ac:dyDescent="0.35">
      <c r="A214" s="1">
        <v>41219</v>
      </c>
      <c r="B214">
        <v>72.511493000000002</v>
      </c>
      <c r="C214">
        <f t="shared" si="5"/>
        <v>2.4249924231925388E-2</v>
      </c>
    </row>
    <row r="215" spans="1:3" x14ac:dyDescent="0.35">
      <c r="A215" s="1">
        <v>41220</v>
      </c>
      <c r="B215">
        <v>69.794736</v>
      </c>
      <c r="C215">
        <f t="shared" si="5"/>
        <v>-3.818648198327905E-2</v>
      </c>
    </row>
    <row r="216" spans="1:3" x14ac:dyDescent="0.35">
      <c r="A216" s="1">
        <v>41221</v>
      </c>
      <c r="B216">
        <v>69.378908999999993</v>
      </c>
      <c r="C216">
        <f t="shared" si="5"/>
        <v>-5.9756750264864517E-3</v>
      </c>
    </row>
    <row r="217" spans="1:3" x14ac:dyDescent="0.35">
      <c r="A217" s="1">
        <v>41222</v>
      </c>
      <c r="B217">
        <v>69.517520000000005</v>
      </c>
      <c r="C217">
        <f t="shared" si="5"/>
        <v>1.9958907080902502E-3</v>
      </c>
    </row>
    <row r="218" spans="1:3" x14ac:dyDescent="0.35">
      <c r="A218" s="1">
        <v>41225</v>
      </c>
      <c r="B218">
        <v>68.963075000000003</v>
      </c>
      <c r="C218">
        <f t="shared" si="5"/>
        <v>-8.0075907046904191E-3</v>
      </c>
    </row>
    <row r="219" spans="1:3" x14ac:dyDescent="0.35">
      <c r="A219" s="1">
        <v>41226</v>
      </c>
      <c r="B219">
        <v>69.194091</v>
      </c>
      <c r="C219">
        <f t="shared" si="5"/>
        <v>3.3442523756940152E-3</v>
      </c>
    </row>
    <row r="220" spans="1:3" x14ac:dyDescent="0.35">
      <c r="A220" s="1">
        <v>41227</v>
      </c>
      <c r="B220">
        <v>68.963075000000003</v>
      </c>
      <c r="C220">
        <f t="shared" si="5"/>
        <v>-3.3442523756940542E-3</v>
      </c>
    </row>
    <row r="221" spans="1:3" x14ac:dyDescent="0.35">
      <c r="A221" s="1">
        <v>41228</v>
      </c>
      <c r="B221">
        <v>69.720809000000003</v>
      </c>
      <c r="C221">
        <f t="shared" si="5"/>
        <v>1.0927607713013853E-2</v>
      </c>
    </row>
    <row r="222" spans="1:3" x14ac:dyDescent="0.35">
      <c r="A222" s="1">
        <v>41229</v>
      </c>
      <c r="B222">
        <v>69.850178</v>
      </c>
      <c r="C222">
        <f t="shared" si="5"/>
        <v>1.8538098759628733E-3</v>
      </c>
    </row>
    <row r="223" spans="1:3" x14ac:dyDescent="0.35">
      <c r="A223" s="1">
        <v>41232</v>
      </c>
      <c r="B223">
        <v>70.034994999999995</v>
      </c>
      <c r="C223">
        <f t="shared" si="5"/>
        <v>2.642411680584573E-3</v>
      </c>
    </row>
    <row r="224" spans="1:3" x14ac:dyDescent="0.35">
      <c r="A224" s="1">
        <v>41233</v>
      </c>
      <c r="B224">
        <v>70.395380000000003</v>
      </c>
      <c r="C224">
        <f t="shared" si="5"/>
        <v>5.1325903124497798E-3</v>
      </c>
    </row>
    <row r="225" spans="1:3" x14ac:dyDescent="0.35">
      <c r="A225" s="1">
        <v>41234</v>
      </c>
      <c r="B225">
        <v>70.986782000000005</v>
      </c>
      <c r="C225">
        <f t="shared" si="5"/>
        <v>8.3660546850467567E-3</v>
      </c>
    </row>
    <row r="226" spans="1:3" x14ac:dyDescent="0.35">
      <c r="A226" s="1">
        <v>41236</v>
      </c>
      <c r="B226">
        <v>71.827686</v>
      </c>
      <c r="C226">
        <f t="shared" si="5"/>
        <v>1.1776309920198664E-2</v>
      </c>
    </row>
    <row r="227" spans="1:3" x14ac:dyDescent="0.35">
      <c r="A227" s="1">
        <v>41239</v>
      </c>
      <c r="B227">
        <v>71.855407</v>
      </c>
      <c r="C227">
        <f t="shared" si="5"/>
        <v>3.8586307915786853E-4</v>
      </c>
    </row>
    <row r="228" spans="1:3" x14ac:dyDescent="0.35">
      <c r="A228" s="1">
        <v>41240</v>
      </c>
      <c r="B228">
        <v>71.291725999999997</v>
      </c>
      <c r="C228">
        <f t="shared" si="5"/>
        <v>-7.8755878892486884E-3</v>
      </c>
    </row>
    <row r="229" spans="1:3" x14ac:dyDescent="0.35">
      <c r="A229" s="1">
        <v>41241</v>
      </c>
      <c r="B229">
        <v>71.716796000000002</v>
      </c>
      <c r="C229">
        <f t="shared" si="5"/>
        <v>5.9446982021178268E-3</v>
      </c>
    </row>
    <row r="230" spans="1:3" x14ac:dyDescent="0.35">
      <c r="A230" s="1">
        <v>41242</v>
      </c>
      <c r="B230">
        <v>71.125394</v>
      </c>
      <c r="C230">
        <f t="shared" si="5"/>
        <v>-8.2805420336447347E-3</v>
      </c>
    </row>
    <row r="231" spans="1:3" x14ac:dyDescent="0.35">
      <c r="A231" s="1">
        <v>41243</v>
      </c>
      <c r="B231">
        <v>70.848170999999994</v>
      </c>
      <c r="C231">
        <f t="shared" si="5"/>
        <v>-3.9052812730648308E-3</v>
      </c>
    </row>
    <row r="232" spans="1:3" x14ac:dyDescent="0.35">
      <c r="A232" s="1">
        <v>41246</v>
      </c>
      <c r="B232">
        <v>70.450822000000002</v>
      </c>
      <c r="C232">
        <f t="shared" si="5"/>
        <v>-5.6242445749859421E-3</v>
      </c>
    </row>
    <row r="233" spans="1:3" x14ac:dyDescent="0.35">
      <c r="A233" s="1">
        <v>41247</v>
      </c>
      <c r="B233">
        <v>71.125394</v>
      </c>
      <c r="C233">
        <f t="shared" si="5"/>
        <v>9.5295258480506163E-3</v>
      </c>
    </row>
    <row r="234" spans="1:3" x14ac:dyDescent="0.35">
      <c r="A234" s="1">
        <v>41248</v>
      </c>
      <c r="B234">
        <v>71.513499999999993</v>
      </c>
      <c r="C234">
        <f t="shared" si="5"/>
        <v>5.4418110919740737E-3</v>
      </c>
    </row>
    <row r="235" spans="1:3" x14ac:dyDescent="0.35">
      <c r="A235" s="1">
        <v>41249</v>
      </c>
      <c r="B235">
        <v>71.704153000000005</v>
      </c>
      <c r="C235">
        <f t="shared" si="5"/>
        <v>2.6624247587746421E-3</v>
      </c>
    </row>
    <row r="236" spans="1:3" x14ac:dyDescent="0.35">
      <c r="A236" s="1">
        <v>41250</v>
      </c>
      <c r="B236">
        <v>72.197058999999996</v>
      </c>
      <c r="C236">
        <f t="shared" si="5"/>
        <v>6.8506431721449433E-3</v>
      </c>
    </row>
    <row r="237" spans="1:3" x14ac:dyDescent="0.35">
      <c r="A237" s="1">
        <v>41253</v>
      </c>
      <c r="B237">
        <v>72.057563000000002</v>
      </c>
      <c r="C237">
        <f t="shared" si="5"/>
        <v>-1.9340252887220667E-3</v>
      </c>
    </row>
    <row r="238" spans="1:3" x14ac:dyDescent="0.35">
      <c r="A238" s="1">
        <v>41254</v>
      </c>
      <c r="B238">
        <v>72.745772000000002</v>
      </c>
      <c r="C238">
        <f t="shared" si="5"/>
        <v>9.5055018158836328E-3</v>
      </c>
    </row>
    <row r="239" spans="1:3" x14ac:dyDescent="0.35">
      <c r="A239" s="1">
        <v>41255</v>
      </c>
      <c r="B239">
        <v>73.108476999999993</v>
      </c>
      <c r="C239">
        <f t="shared" si="5"/>
        <v>4.9735369403972537E-3</v>
      </c>
    </row>
    <row r="240" spans="1:3" x14ac:dyDescent="0.35">
      <c r="A240" s="1">
        <v>41256</v>
      </c>
      <c r="B240">
        <v>72.978275999999994</v>
      </c>
      <c r="C240">
        <f t="shared" si="5"/>
        <v>-1.7825166457724939E-3</v>
      </c>
    </row>
    <row r="241" spans="1:3" x14ac:dyDescent="0.35">
      <c r="A241" s="1">
        <v>41257</v>
      </c>
      <c r="B241">
        <v>72.280764000000005</v>
      </c>
      <c r="C241">
        <f t="shared" si="5"/>
        <v>-9.6037721451899902E-3</v>
      </c>
    </row>
    <row r="242" spans="1:3" x14ac:dyDescent="0.35">
      <c r="A242" s="1">
        <v>41260</v>
      </c>
      <c r="B242">
        <v>73.220082000000005</v>
      </c>
      <c r="C242">
        <f t="shared" si="5"/>
        <v>1.2911691930355516E-2</v>
      </c>
    </row>
    <row r="243" spans="1:3" x14ac:dyDescent="0.35">
      <c r="A243" s="1">
        <v>41261</v>
      </c>
      <c r="B243">
        <v>73.322377000000003</v>
      </c>
      <c r="C243">
        <f t="shared" si="5"/>
        <v>1.3961143727711602E-3</v>
      </c>
    </row>
    <row r="244" spans="1:3" x14ac:dyDescent="0.35">
      <c r="A244" s="1">
        <v>41262</v>
      </c>
      <c r="B244">
        <v>73.034074000000004</v>
      </c>
      <c r="C244">
        <f t="shared" si="5"/>
        <v>-3.9397426070347562E-3</v>
      </c>
    </row>
    <row r="245" spans="1:3" x14ac:dyDescent="0.35">
      <c r="A245" s="1">
        <v>41263</v>
      </c>
      <c r="B245">
        <v>73.592082000000005</v>
      </c>
      <c r="C245">
        <f t="shared" si="5"/>
        <v>7.6113390559928379E-3</v>
      </c>
    </row>
    <row r="246" spans="1:3" x14ac:dyDescent="0.35">
      <c r="A246" s="1">
        <v>41264</v>
      </c>
      <c r="B246">
        <v>73.340980999999999</v>
      </c>
      <c r="C246">
        <f t="shared" si="5"/>
        <v>-3.4178998153411191E-3</v>
      </c>
    </row>
    <row r="247" spans="1:3" x14ac:dyDescent="0.35">
      <c r="A247" s="1">
        <v>41267</v>
      </c>
      <c r="B247">
        <v>73.061974000000006</v>
      </c>
      <c r="C247">
        <f t="shared" si="5"/>
        <v>-3.811498719725733E-3</v>
      </c>
    </row>
    <row r="248" spans="1:3" x14ac:dyDescent="0.35">
      <c r="A248" s="1">
        <v>41269</v>
      </c>
      <c r="B248">
        <v>72.559764999999999</v>
      </c>
      <c r="C248">
        <f t="shared" si="5"/>
        <v>-6.8974727880888537E-3</v>
      </c>
    </row>
    <row r="249" spans="1:3" x14ac:dyDescent="0.35">
      <c r="A249" s="1">
        <v>41270</v>
      </c>
      <c r="B249">
        <v>72.801570999999996</v>
      </c>
      <c r="C249">
        <f t="shared" si="5"/>
        <v>3.3269675375033414E-3</v>
      </c>
    </row>
    <row r="250" spans="1:3" x14ac:dyDescent="0.35">
      <c r="A250" s="1">
        <v>41271</v>
      </c>
      <c r="B250">
        <v>71.927353999999994</v>
      </c>
      <c r="C250">
        <f t="shared" si="5"/>
        <v>-1.2080897201417345E-2</v>
      </c>
    </row>
    <row r="251" spans="1:3" x14ac:dyDescent="0.35">
      <c r="A251" s="1">
        <v>41274</v>
      </c>
      <c r="B251">
        <v>72.717872999999997</v>
      </c>
      <c r="C251">
        <f t="shared" si="5"/>
        <v>1.0930562827825601E-2</v>
      </c>
    </row>
    <row r="252" spans="1:3" x14ac:dyDescent="0.35">
      <c r="A252" s="1">
        <v>41276</v>
      </c>
      <c r="B252">
        <v>73.889685999999998</v>
      </c>
      <c r="C252">
        <f t="shared" si="5"/>
        <v>1.5986050964829326E-2</v>
      </c>
    </row>
    <row r="253" spans="1:3" x14ac:dyDescent="0.35">
      <c r="A253" s="1">
        <v>41277</v>
      </c>
      <c r="B253">
        <v>74.763902999999999</v>
      </c>
      <c r="C253">
        <f t="shared" si="5"/>
        <v>1.1761937055851228E-2</v>
      </c>
    </row>
    <row r="254" spans="1:3" x14ac:dyDescent="0.35">
      <c r="A254" s="1">
        <v>41278</v>
      </c>
      <c r="B254">
        <v>74.726701000000006</v>
      </c>
      <c r="C254">
        <f t="shared" si="5"/>
        <v>-4.9771691026108205E-4</v>
      </c>
    </row>
    <row r="255" spans="1:3" x14ac:dyDescent="0.35">
      <c r="A255" s="1">
        <v>41281</v>
      </c>
      <c r="B255">
        <v>74.977808999999993</v>
      </c>
      <c r="C255">
        <f t="shared" si="5"/>
        <v>3.354718378226991E-3</v>
      </c>
    </row>
    <row r="256" spans="1:3" x14ac:dyDescent="0.35">
      <c r="A256" s="1">
        <v>41282</v>
      </c>
      <c r="B256">
        <v>75.647413999999998</v>
      </c>
      <c r="C256">
        <f t="shared" si="5"/>
        <v>8.8910661539883928E-3</v>
      </c>
    </row>
    <row r="257" spans="1:3" x14ac:dyDescent="0.35">
      <c r="A257" s="1">
        <v>41283</v>
      </c>
      <c r="B257">
        <v>75.842723000000007</v>
      </c>
      <c r="C257">
        <f t="shared" si="5"/>
        <v>2.5785059289035431E-3</v>
      </c>
    </row>
    <row r="258" spans="1:3" x14ac:dyDescent="0.35">
      <c r="A258" s="1">
        <v>41284</v>
      </c>
      <c r="B258">
        <v>75.963622999999998</v>
      </c>
      <c r="C258">
        <f t="shared" si="5"/>
        <v>1.5928191244521527E-3</v>
      </c>
    </row>
    <row r="259" spans="1:3" x14ac:dyDescent="0.35">
      <c r="A259" s="1">
        <v>41285</v>
      </c>
      <c r="B259">
        <v>76.038026000000002</v>
      </c>
      <c r="C259">
        <f t="shared" si="5"/>
        <v>9.7897629968863209E-4</v>
      </c>
    </row>
    <row r="260" spans="1:3" x14ac:dyDescent="0.35">
      <c r="A260" s="1">
        <v>41288</v>
      </c>
      <c r="B260">
        <v>76.540234999999996</v>
      </c>
      <c r="C260">
        <f t="shared" ref="C260:C323" si="6">LN(B260/B259)</f>
        <v>6.5829930206674821E-3</v>
      </c>
    </row>
    <row r="261" spans="1:3" x14ac:dyDescent="0.35">
      <c r="A261" s="1">
        <v>41289</v>
      </c>
      <c r="B261">
        <v>76.912234999999995</v>
      </c>
      <c r="C261">
        <f t="shared" si="6"/>
        <v>4.8484163040330127E-3</v>
      </c>
    </row>
    <row r="262" spans="1:3" x14ac:dyDescent="0.35">
      <c r="A262" s="1">
        <v>41290</v>
      </c>
      <c r="B262">
        <v>77.191242000000003</v>
      </c>
      <c r="C262">
        <f t="shared" si="6"/>
        <v>3.6210384125168493E-3</v>
      </c>
    </row>
    <row r="263" spans="1:3" x14ac:dyDescent="0.35">
      <c r="A263" s="1">
        <v>41291</v>
      </c>
      <c r="B263">
        <v>77.061041000000003</v>
      </c>
      <c r="C263">
        <f t="shared" si="6"/>
        <v>-1.6881569386090261E-3</v>
      </c>
    </row>
    <row r="264" spans="1:3" x14ac:dyDescent="0.35">
      <c r="A264" s="1">
        <v>41292</v>
      </c>
      <c r="B264">
        <v>78.065459000000004</v>
      </c>
      <c r="C264">
        <f t="shared" si="6"/>
        <v>1.294984463099148E-2</v>
      </c>
    </row>
    <row r="265" spans="1:3" x14ac:dyDescent="0.35">
      <c r="A265" s="1">
        <v>41296</v>
      </c>
      <c r="B265">
        <v>77.879451000000003</v>
      </c>
      <c r="C265">
        <f t="shared" si="6"/>
        <v>-2.3855615192928331E-3</v>
      </c>
    </row>
    <row r="266" spans="1:3" x14ac:dyDescent="0.35">
      <c r="A266" s="1">
        <v>41297</v>
      </c>
      <c r="B266">
        <v>77.823652999999993</v>
      </c>
      <c r="C266">
        <f t="shared" si="6"/>
        <v>-7.1672305760321793E-4</v>
      </c>
    </row>
    <row r="267" spans="1:3" x14ac:dyDescent="0.35">
      <c r="A267" s="1">
        <v>41298</v>
      </c>
      <c r="B267">
        <v>77.953854000000007</v>
      </c>
      <c r="C267">
        <f t="shared" si="6"/>
        <v>1.6716281166169731E-3</v>
      </c>
    </row>
    <row r="268" spans="1:3" x14ac:dyDescent="0.35">
      <c r="A268" s="1">
        <v>41299</v>
      </c>
      <c r="B268">
        <v>78.669962999999996</v>
      </c>
      <c r="C268">
        <f t="shared" si="6"/>
        <v>9.1443817904455164E-3</v>
      </c>
    </row>
    <row r="269" spans="1:3" x14ac:dyDescent="0.35">
      <c r="A269" s="1">
        <v>41302</v>
      </c>
      <c r="B269">
        <v>78.177055999999993</v>
      </c>
      <c r="C269">
        <f t="shared" si="6"/>
        <v>-6.2852150558989671E-3</v>
      </c>
    </row>
    <row r="270" spans="1:3" x14ac:dyDescent="0.35">
      <c r="A270" s="1">
        <v>41303</v>
      </c>
      <c r="B270">
        <v>78.381659999999997</v>
      </c>
      <c r="C270">
        <f t="shared" si="6"/>
        <v>2.6137684532901713E-3</v>
      </c>
    </row>
    <row r="271" spans="1:3" x14ac:dyDescent="0.35">
      <c r="A271" s="1">
        <v>41304</v>
      </c>
      <c r="B271">
        <v>78.232861999999997</v>
      </c>
      <c r="C271">
        <f t="shared" si="6"/>
        <v>-1.9001819610568317E-3</v>
      </c>
    </row>
    <row r="272" spans="1:3" x14ac:dyDescent="0.35">
      <c r="A272" s="1">
        <v>41305</v>
      </c>
      <c r="B272">
        <v>78.158458999999993</v>
      </c>
      <c r="C272">
        <f t="shared" si="6"/>
        <v>-9.5149788540232745E-4</v>
      </c>
    </row>
    <row r="273" spans="1:3" x14ac:dyDescent="0.35">
      <c r="A273" s="1">
        <v>41306</v>
      </c>
      <c r="B273">
        <v>79.190776</v>
      </c>
      <c r="C273">
        <f t="shared" si="6"/>
        <v>1.3121535818463658E-2</v>
      </c>
    </row>
    <row r="274" spans="1:3" x14ac:dyDescent="0.35">
      <c r="A274" s="1">
        <v>41309</v>
      </c>
      <c r="B274">
        <v>79.200078000000005</v>
      </c>
      <c r="C274">
        <f t="shared" si="6"/>
        <v>1.1745627699815614E-4</v>
      </c>
    </row>
    <row r="275" spans="1:3" x14ac:dyDescent="0.35">
      <c r="A275" s="1">
        <v>41310</v>
      </c>
      <c r="B275">
        <v>81.534411000000006</v>
      </c>
      <c r="C275">
        <f t="shared" si="6"/>
        <v>2.9047868327187806E-2</v>
      </c>
    </row>
    <row r="276" spans="1:3" x14ac:dyDescent="0.35">
      <c r="A276" s="1">
        <v>41311</v>
      </c>
      <c r="B276">
        <v>81.729713000000004</v>
      </c>
      <c r="C276">
        <f t="shared" si="6"/>
        <v>2.3924679638432059E-3</v>
      </c>
    </row>
    <row r="277" spans="1:3" x14ac:dyDescent="0.35">
      <c r="A277" s="1">
        <v>41312</v>
      </c>
      <c r="B277">
        <v>81.748317</v>
      </c>
      <c r="C277">
        <f t="shared" si="6"/>
        <v>2.2760245006995869E-4</v>
      </c>
    </row>
    <row r="278" spans="1:3" x14ac:dyDescent="0.35">
      <c r="A278" s="1">
        <v>41313</v>
      </c>
      <c r="B278">
        <v>82.073820999999995</v>
      </c>
      <c r="C278">
        <f t="shared" si="6"/>
        <v>3.9738759648556962E-3</v>
      </c>
    </row>
    <row r="279" spans="1:3" x14ac:dyDescent="0.35">
      <c r="A279" s="1">
        <v>41316</v>
      </c>
      <c r="B279">
        <v>82.129620000000003</v>
      </c>
      <c r="C279">
        <f t="shared" si="6"/>
        <v>6.7963255590734251E-4</v>
      </c>
    </row>
    <row r="280" spans="1:3" x14ac:dyDescent="0.35">
      <c r="A280" s="1">
        <v>41317</v>
      </c>
      <c r="B280">
        <v>82.352828000000002</v>
      </c>
      <c r="C280">
        <f t="shared" si="6"/>
        <v>2.7140663302311656E-3</v>
      </c>
    </row>
    <row r="281" spans="1:3" x14ac:dyDescent="0.35">
      <c r="A281" s="1">
        <v>41318</v>
      </c>
      <c r="B281">
        <v>82.278424999999999</v>
      </c>
      <c r="C281">
        <f t="shared" si="6"/>
        <v>-9.0387461323078694E-4</v>
      </c>
    </row>
    <row r="282" spans="1:3" x14ac:dyDescent="0.35">
      <c r="A282" s="1">
        <v>41319</v>
      </c>
      <c r="B282">
        <v>82.204021999999995</v>
      </c>
      <c r="C282">
        <f t="shared" si="6"/>
        <v>-9.0469234172707027E-4</v>
      </c>
    </row>
    <row r="283" spans="1:3" x14ac:dyDescent="0.35">
      <c r="A283" s="1">
        <v>41320</v>
      </c>
      <c r="B283">
        <v>82.297022999999996</v>
      </c>
      <c r="C283">
        <f t="shared" si="6"/>
        <v>1.1307041837749815E-3</v>
      </c>
    </row>
    <row r="284" spans="1:3" x14ac:dyDescent="0.35">
      <c r="A284" s="1">
        <v>41324</v>
      </c>
      <c r="B284">
        <v>82.371425000000002</v>
      </c>
      <c r="C284">
        <f t="shared" si="6"/>
        <v>9.0365830208168389E-4</v>
      </c>
    </row>
    <row r="285" spans="1:3" x14ac:dyDescent="0.35">
      <c r="A285" s="1">
        <v>41325</v>
      </c>
      <c r="B285">
        <v>81.301907</v>
      </c>
      <c r="C285">
        <f t="shared" si="6"/>
        <v>-1.3069120178141264E-2</v>
      </c>
    </row>
    <row r="286" spans="1:3" x14ac:dyDescent="0.35">
      <c r="A286" s="1">
        <v>41326</v>
      </c>
      <c r="B286">
        <v>80.753201000000004</v>
      </c>
      <c r="C286">
        <f t="shared" si="6"/>
        <v>-6.7718704292720686E-3</v>
      </c>
    </row>
    <row r="287" spans="1:3" x14ac:dyDescent="0.35">
      <c r="A287" s="1">
        <v>41327</v>
      </c>
      <c r="B287">
        <v>81.757619000000005</v>
      </c>
      <c r="C287">
        <f t="shared" si="6"/>
        <v>1.2361402027424374E-2</v>
      </c>
    </row>
    <row r="288" spans="1:3" x14ac:dyDescent="0.35">
      <c r="A288" s="1">
        <v>41330</v>
      </c>
      <c r="B288">
        <v>80.771799000000001</v>
      </c>
      <c r="C288">
        <f t="shared" si="6"/>
        <v>-1.213112188401406E-2</v>
      </c>
    </row>
    <row r="289" spans="1:3" x14ac:dyDescent="0.35">
      <c r="A289" s="1">
        <v>41331</v>
      </c>
      <c r="B289">
        <v>80.781101000000007</v>
      </c>
      <c r="C289">
        <f t="shared" si="6"/>
        <v>1.1515732630339378E-4</v>
      </c>
    </row>
    <row r="290" spans="1:3" x14ac:dyDescent="0.35">
      <c r="A290" s="1">
        <v>41332</v>
      </c>
      <c r="B290">
        <v>81.999418000000006</v>
      </c>
      <c r="C290">
        <f t="shared" si="6"/>
        <v>1.4969110024415202E-2</v>
      </c>
    </row>
    <row r="291" spans="1:3" x14ac:dyDescent="0.35">
      <c r="A291" s="1">
        <v>41333</v>
      </c>
      <c r="B291">
        <v>81.897115999999997</v>
      </c>
      <c r="C291">
        <f t="shared" si="6"/>
        <v>-1.2483731142957791E-3</v>
      </c>
    </row>
    <row r="292" spans="1:3" x14ac:dyDescent="0.35">
      <c r="A292" s="1">
        <v>41334</v>
      </c>
      <c r="B292">
        <v>82.538827999999995</v>
      </c>
      <c r="C292">
        <f t="shared" si="6"/>
        <v>7.805048483675448E-3</v>
      </c>
    </row>
    <row r="293" spans="1:3" x14ac:dyDescent="0.35">
      <c r="A293" s="1">
        <v>41337</v>
      </c>
      <c r="B293">
        <v>82.455129999999997</v>
      </c>
      <c r="C293">
        <f t="shared" si="6"/>
        <v>-1.0145584504300154E-3</v>
      </c>
    </row>
    <row r="294" spans="1:3" x14ac:dyDescent="0.35">
      <c r="A294" s="1">
        <v>41338</v>
      </c>
      <c r="B294">
        <v>82.948036999999999</v>
      </c>
      <c r="C294">
        <f t="shared" si="6"/>
        <v>5.9600849010484668E-3</v>
      </c>
    </row>
    <row r="295" spans="1:3" x14ac:dyDescent="0.35">
      <c r="A295" s="1">
        <v>41339</v>
      </c>
      <c r="B295">
        <v>82.410291999999998</v>
      </c>
      <c r="C295">
        <f t="shared" si="6"/>
        <v>-6.5040194697598471E-3</v>
      </c>
    </row>
    <row r="296" spans="1:3" x14ac:dyDescent="0.35">
      <c r="A296" s="1">
        <v>41340</v>
      </c>
      <c r="B296">
        <v>82.522512000000006</v>
      </c>
      <c r="C296">
        <f t="shared" si="6"/>
        <v>1.3607968165887799E-3</v>
      </c>
    </row>
    <row r="297" spans="1:3" x14ac:dyDescent="0.35">
      <c r="A297" s="1">
        <v>41341</v>
      </c>
      <c r="B297">
        <v>83.083634000000004</v>
      </c>
      <c r="C297">
        <f t="shared" si="6"/>
        <v>6.7766101789430233E-3</v>
      </c>
    </row>
    <row r="298" spans="1:3" x14ac:dyDescent="0.35">
      <c r="A298" s="1">
        <v>41344</v>
      </c>
      <c r="B298">
        <v>83.803746000000004</v>
      </c>
      <c r="C298">
        <f t="shared" si="6"/>
        <v>8.629969135732175E-3</v>
      </c>
    </row>
    <row r="299" spans="1:3" x14ac:dyDescent="0.35">
      <c r="A299" s="1">
        <v>41345</v>
      </c>
      <c r="B299">
        <v>84.299402999999998</v>
      </c>
      <c r="C299">
        <f t="shared" si="6"/>
        <v>5.8970749726077066E-3</v>
      </c>
    </row>
    <row r="300" spans="1:3" x14ac:dyDescent="0.35">
      <c r="A300" s="1">
        <v>41346</v>
      </c>
      <c r="B300">
        <v>85.169145</v>
      </c>
      <c r="C300">
        <f t="shared" si="6"/>
        <v>1.0264437224364001E-2</v>
      </c>
    </row>
    <row r="301" spans="1:3" x14ac:dyDescent="0.35">
      <c r="A301" s="1">
        <v>41347</v>
      </c>
      <c r="B301">
        <v>86.506488000000004</v>
      </c>
      <c r="C301">
        <f t="shared" si="6"/>
        <v>1.5580196548823951E-2</v>
      </c>
    </row>
    <row r="302" spans="1:3" x14ac:dyDescent="0.35">
      <c r="A302" s="1">
        <v>41348</v>
      </c>
      <c r="B302">
        <v>86.319450000000003</v>
      </c>
      <c r="C302">
        <f t="shared" si="6"/>
        <v>-2.1644676162151121E-3</v>
      </c>
    </row>
    <row r="303" spans="1:3" x14ac:dyDescent="0.35">
      <c r="A303" s="1">
        <v>41351</v>
      </c>
      <c r="B303">
        <v>85.898604000000006</v>
      </c>
      <c r="C303">
        <f t="shared" si="6"/>
        <v>-4.8873718861995128E-3</v>
      </c>
    </row>
    <row r="304" spans="1:3" x14ac:dyDescent="0.35">
      <c r="A304" s="1">
        <v>41352</v>
      </c>
      <c r="B304">
        <v>85.795730000000006</v>
      </c>
      <c r="C304">
        <f t="shared" si="6"/>
        <v>-1.19833904723641E-3</v>
      </c>
    </row>
    <row r="305" spans="1:3" x14ac:dyDescent="0.35">
      <c r="A305" s="1">
        <v>41353</v>
      </c>
      <c r="B305">
        <v>86.964737</v>
      </c>
      <c r="C305">
        <f t="shared" si="6"/>
        <v>1.3533476294667264E-2</v>
      </c>
    </row>
    <row r="306" spans="1:3" x14ac:dyDescent="0.35">
      <c r="A306" s="1">
        <v>41354</v>
      </c>
      <c r="B306">
        <v>85.973421999999999</v>
      </c>
      <c r="C306">
        <f t="shared" si="6"/>
        <v>-1.1464512673238355E-2</v>
      </c>
    </row>
    <row r="307" spans="1:3" x14ac:dyDescent="0.35">
      <c r="A307" s="1">
        <v>41355</v>
      </c>
      <c r="B307">
        <v>86.712235000000007</v>
      </c>
      <c r="C307">
        <f t="shared" si="6"/>
        <v>8.5567906534710688E-3</v>
      </c>
    </row>
    <row r="308" spans="1:3" x14ac:dyDescent="0.35">
      <c r="A308" s="1">
        <v>41358</v>
      </c>
      <c r="B308">
        <v>86.441023999999999</v>
      </c>
      <c r="C308">
        <f t="shared" si="6"/>
        <v>-3.1326146946962733E-3</v>
      </c>
    </row>
    <row r="309" spans="1:3" x14ac:dyDescent="0.35">
      <c r="A309" s="1">
        <v>41359</v>
      </c>
      <c r="B309">
        <v>87.825130999999999</v>
      </c>
      <c r="C309">
        <f t="shared" si="6"/>
        <v>1.5885311817457018E-2</v>
      </c>
    </row>
    <row r="310" spans="1:3" x14ac:dyDescent="0.35">
      <c r="A310" s="1">
        <v>41360</v>
      </c>
      <c r="B310">
        <v>88.994138000000007</v>
      </c>
      <c r="C310">
        <f t="shared" si="6"/>
        <v>1.3222812640997934E-2</v>
      </c>
    </row>
    <row r="311" spans="1:3" x14ac:dyDescent="0.35">
      <c r="A311" s="1">
        <v>41361</v>
      </c>
      <c r="B311">
        <v>89.414976999999993</v>
      </c>
      <c r="C311">
        <f t="shared" si="6"/>
        <v>4.7176937180368342E-3</v>
      </c>
    </row>
    <row r="312" spans="1:3" x14ac:dyDescent="0.35">
      <c r="A312" s="1">
        <v>41365</v>
      </c>
      <c r="B312">
        <v>89.508497000000006</v>
      </c>
      <c r="C312">
        <f t="shared" si="6"/>
        <v>1.0453632094852808E-3</v>
      </c>
    </row>
    <row r="313" spans="1:3" x14ac:dyDescent="0.35">
      <c r="A313" s="1">
        <v>41366</v>
      </c>
      <c r="B313">
        <v>90.322128000000006</v>
      </c>
      <c r="C313">
        <f t="shared" si="6"/>
        <v>9.0489209151033423E-3</v>
      </c>
    </row>
    <row r="314" spans="1:3" x14ac:dyDescent="0.35">
      <c r="A314" s="1">
        <v>41367</v>
      </c>
      <c r="B314">
        <v>90.163145</v>
      </c>
      <c r="C314">
        <f t="shared" si="6"/>
        <v>-1.7617286826441033E-3</v>
      </c>
    </row>
    <row r="315" spans="1:3" x14ac:dyDescent="0.35">
      <c r="A315" s="1">
        <v>41368</v>
      </c>
      <c r="B315">
        <v>90.303420000000003</v>
      </c>
      <c r="C315">
        <f t="shared" si="6"/>
        <v>1.5545819055236784E-3</v>
      </c>
    </row>
    <row r="316" spans="1:3" x14ac:dyDescent="0.35">
      <c r="A316" s="1">
        <v>41369</v>
      </c>
      <c r="B316">
        <v>89.882580000000004</v>
      </c>
      <c r="C316">
        <f t="shared" si="6"/>
        <v>-4.6711816148306594E-3</v>
      </c>
    </row>
    <row r="317" spans="1:3" x14ac:dyDescent="0.35">
      <c r="A317" s="1">
        <v>41372</v>
      </c>
      <c r="B317">
        <v>89.274694999999994</v>
      </c>
      <c r="C317">
        <f t="shared" si="6"/>
        <v>-6.7860747803625667E-3</v>
      </c>
    </row>
    <row r="318" spans="1:3" x14ac:dyDescent="0.35">
      <c r="A318" s="1">
        <v>41373</v>
      </c>
      <c r="B318">
        <v>89.817115999999999</v>
      </c>
      <c r="C318">
        <f t="shared" si="6"/>
        <v>6.0574814176228451E-3</v>
      </c>
    </row>
    <row r="319" spans="1:3" x14ac:dyDescent="0.35">
      <c r="A319" s="1">
        <v>41374</v>
      </c>
      <c r="B319">
        <v>90.163145</v>
      </c>
      <c r="C319">
        <f t="shared" si="6"/>
        <v>3.8451930720464771E-3</v>
      </c>
    </row>
    <row r="320" spans="1:3" x14ac:dyDescent="0.35">
      <c r="A320" s="1">
        <v>41375</v>
      </c>
      <c r="B320">
        <v>90.387591999999998</v>
      </c>
      <c r="C320">
        <f t="shared" si="6"/>
        <v>2.4862497860319542E-3</v>
      </c>
    </row>
    <row r="321" spans="1:3" x14ac:dyDescent="0.35">
      <c r="A321" s="1">
        <v>41376</v>
      </c>
      <c r="B321">
        <v>90.116381000000004</v>
      </c>
      <c r="C321">
        <f t="shared" si="6"/>
        <v>-3.0050441503889479E-3</v>
      </c>
    </row>
    <row r="322" spans="1:3" x14ac:dyDescent="0.35">
      <c r="A322" s="1">
        <v>41379</v>
      </c>
      <c r="B322">
        <v>88.694864999999993</v>
      </c>
      <c r="C322">
        <f t="shared" si="6"/>
        <v>-1.5899961320290212E-2</v>
      </c>
    </row>
    <row r="323" spans="1:3" x14ac:dyDescent="0.35">
      <c r="A323" s="1">
        <v>41380</v>
      </c>
      <c r="B323">
        <v>89.237285999999997</v>
      </c>
      <c r="C323">
        <f t="shared" si="6"/>
        <v>6.0969608610029922E-3</v>
      </c>
    </row>
    <row r="324" spans="1:3" x14ac:dyDescent="0.35">
      <c r="A324" s="1">
        <v>41381</v>
      </c>
      <c r="B324">
        <v>88.423661999999993</v>
      </c>
      <c r="C324">
        <f t="shared" ref="C324:C387" si="7">LN(B324/B323)</f>
        <v>-9.1593532210149219E-3</v>
      </c>
    </row>
    <row r="325" spans="1:3" x14ac:dyDescent="0.35">
      <c r="A325" s="1">
        <v>41382</v>
      </c>
      <c r="B325">
        <v>87.581975999999997</v>
      </c>
      <c r="C325">
        <f t="shared" si="7"/>
        <v>-9.5643801621688642E-3</v>
      </c>
    </row>
    <row r="326" spans="1:3" x14ac:dyDescent="0.35">
      <c r="A326" s="1">
        <v>41383</v>
      </c>
      <c r="B326">
        <v>88.433008999999998</v>
      </c>
      <c r="C326">
        <f t="shared" si="7"/>
        <v>9.6700815751361857E-3</v>
      </c>
    </row>
    <row r="327" spans="1:3" x14ac:dyDescent="0.35">
      <c r="A327" s="1">
        <v>41386</v>
      </c>
      <c r="B327">
        <v>88.994138000000007</v>
      </c>
      <c r="C327">
        <f t="shared" si="7"/>
        <v>6.3251974717104644E-3</v>
      </c>
    </row>
    <row r="328" spans="1:3" x14ac:dyDescent="0.35">
      <c r="A328" s="1">
        <v>41387</v>
      </c>
      <c r="B328">
        <v>89.630071000000001</v>
      </c>
      <c r="C328">
        <f t="shared" si="7"/>
        <v>7.1203751200483662E-3</v>
      </c>
    </row>
    <row r="329" spans="1:3" x14ac:dyDescent="0.35">
      <c r="A329" s="1">
        <v>41388</v>
      </c>
      <c r="B329">
        <v>88.807092999999995</v>
      </c>
      <c r="C329">
        <f t="shared" si="7"/>
        <v>-9.2243545801209918E-3</v>
      </c>
    </row>
    <row r="330" spans="1:3" x14ac:dyDescent="0.35">
      <c r="A330" s="1">
        <v>41389</v>
      </c>
      <c r="B330">
        <v>90.144435999999999</v>
      </c>
      <c r="C330">
        <f t="shared" si="7"/>
        <v>1.4946705453658095E-2</v>
      </c>
    </row>
    <row r="331" spans="1:3" x14ac:dyDescent="0.35">
      <c r="A331" s="1">
        <v>41390</v>
      </c>
      <c r="B331">
        <v>88.489125999999999</v>
      </c>
      <c r="C331">
        <f t="shared" si="7"/>
        <v>-1.853355397973774E-2</v>
      </c>
    </row>
    <row r="332" spans="1:3" x14ac:dyDescent="0.35">
      <c r="A332" s="1">
        <v>41393</v>
      </c>
      <c r="B332">
        <v>88.666809999999998</v>
      </c>
      <c r="C332">
        <f t="shared" si="7"/>
        <v>2.0059622453933359E-3</v>
      </c>
    </row>
    <row r="333" spans="1:3" x14ac:dyDescent="0.35">
      <c r="A333" s="1">
        <v>41394</v>
      </c>
      <c r="B333">
        <v>88.189860999999993</v>
      </c>
      <c r="C333">
        <f t="shared" si="7"/>
        <v>-5.3936348972087071E-3</v>
      </c>
    </row>
    <row r="334" spans="1:3" x14ac:dyDescent="0.35">
      <c r="A334" s="1">
        <v>41395</v>
      </c>
      <c r="B334">
        <v>87.516512000000006</v>
      </c>
      <c r="C334">
        <f t="shared" si="7"/>
        <v>-7.6645176246528772E-3</v>
      </c>
    </row>
    <row r="335" spans="1:3" x14ac:dyDescent="0.35">
      <c r="A335" s="1">
        <v>41396</v>
      </c>
      <c r="B335">
        <v>89.929343000000003</v>
      </c>
      <c r="C335">
        <f t="shared" si="7"/>
        <v>2.7196800085765537E-2</v>
      </c>
    </row>
    <row r="336" spans="1:3" x14ac:dyDescent="0.35">
      <c r="A336" s="1">
        <v>41397</v>
      </c>
      <c r="B336">
        <v>91.117051000000004</v>
      </c>
      <c r="C336">
        <f t="shared" si="7"/>
        <v>1.3120670481948066E-2</v>
      </c>
    </row>
    <row r="337" spans="1:3" x14ac:dyDescent="0.35">
      <c r="A337" s="1">
        <v>41400</v>
      </c>
      <c r="B337">
        <v>90.630747</v>
      </c>
      <c r="C337">
        <f t="shared" si="7"/>
        <v>-5.3514283628927749E-3</v>
      </c>
    </row>
    <row r="338" spans="1:3" x14ac:dyDescent="0.35">
      <c r="A338" s="1">
        <v>41401</v>
      </c>
      <c r="B338">
        <v>91.15446</v>
      </c>
      <c r="C338">
        <f t="shared" si="7"/>
        <v>5.7619039256399133E-3</v>
      </c>
    </row>
    <row r="339" spans="1:3" x14ac:dyDescent="0.35">
      <c r="A339" s="1">
        <v>41402</v>
      </c>
      <c r="B339">
        <v>91.257333000000003</v>
      </c>
      <c r="C339">
        <f t="shared" si="7"/>
        <v>1.12792061537716E-3</v>
      </c>
    </row>
    <row r="340" spans="1:3" x14ac:dyDescent="0.35">
      <c r="A340" s="1">
        <v>41403</v>
      </c>
      <c r="B340">
        <v>91.416315999999995</v>
      </c>
      <c r="C340">
        <f t="shared" si="7"/>
        <v>1.7406236861251066E-3</v>
      </c>
    </row>
    <row r="341" spans="1:3" x14ac:dyDescent="0.35">
      <c r="A341" s="1">
        <v>41404</v>
      </c>
      <c r="B341">
        <v>93.155799000000002</v>
      </c>
      <c r="C341">
        <f t="shared" si="7"/>
        <v>1.88493749744745E-2</v>
      </c>
    </row>
    <row r="342" spans="1:3" x14ac:dyDescent="0.35">
      <c r="A342" s="1">
        <v>41407</v>
      </c>
      <c r="B342">
        <v>93.829148000000004</v>
      </c>
      <c r="C342">
        <f t="shared" si="7"/>
        <v>7.2022044710015201E-3</v>
      </c>
    </row>
    <row r="343" spans="1:3" x14ac:dyDescent="0.35">
      <c r="A343" s="1">
        <v>41408</v>
      </c>
      <c r="B343">
        <v>95.175837999999999</v>
      </c>
      <c r="C343">
        <f t="shared" si="7"/>
        <v>1.425055305378679E-2</v>
      </c>
    </row>
    <row r="344" spans="1:3" x14ac:dyDescent="0.35">
      <c r="A344" s="1">
        <v>41409</v>
      </c>
      <c r="B344">
        <v>94.773700000000005</v>
      </c>
      <c r="C344">
        <f t="shared" si="7"/>
        <v>-4.2341624521182106E-3</v>
      </c>
    </row>
    <row r="345" spans="1:3" x14ac:dyDescent="0.35">
      <c r="A345" s="1">
        <v>41410</v>
      </c>
      <c r="B345">
        <v>93.988130999999996</v>
      </c>
      <c r="C345">
        <f t="shared" si="7"/>
        <v>-8.3234362705425554E-3</v>
      </c>
    </row>
    <row r="346" spans="1:3" x14ac:dyDescent="0.35">
      <c r="A346" s="1">
        <v>41411</v>
      </c>
      <c r="B346">
        <v>95.185192000000001</v>
      </c>
      <c r="C346">
        <f t="shared" si="7"/>
        <v>1.2655875139924631E-2</v>
      </c>
    </row>
    <row r="347" spans="1:3" x14ac:dyDescent="0.35">
      <c r="A347" s="1">
        <v>41414</v>
      </c>
      <c r="B347">
        <v>94.567960999999997</v>
      </c>
      <c r="C347">
        <f t="shared" si="7"/>
        <v>-6.5056434339319123E-3</v>
      </c>
    </row>
    <row r="348" spans="1:3" x14ac:dyDescent="0.35">
      <c r="A348" s="1">
        <v>41415</v>
      </c>
      <c r="B348">
        <v>94.465086999999997</v>
      </c>
      <c r="C348">
        <f t="shared" si="7"/>
        <v>-1.0884235454526909E-3</v>
      </c>
    </row>
    <row r="349" spans="1:3" x14ac:dyDescent="0.35">
      <c r="A349" s="1">
        <v>41416</v>
      </c>
      <c r="B349">
        <v>93.539229000000006</v>
      </c>
      <c r="C349">
        <f t="shared" si="7"/>
        <v>-9.8494067002265172E-3</v>
      </c>
    </row>
    <row r="350" spans="1:3" x14ac:dyDescent="0.35">
      <c r="A350" s="1">
        <v>41417</v>
      </c>
      <c r="B350">
        <v>93.679511000000005</v>
      </c>
      <c r="C350">
        <f t="shared" si="7"/>
        <v>1.4985895776613077E-3</v>
      </c>
    </row>
    <row r="351" spans="1:3" x14ac:dyDescent="0.35">
      <c r="A351" s="1">
        <v>41418</v>
      </c>
      <c r="B351">
        <v>94.296750000000003</v>
      </c>
      <c r="C351">
        <f t="shared" si="7"/>
        <v>6.5672251921037924E-3</v>
      </c>
    </row>
    <row r="352" spans="1:3" x14ac:dyDescent="0.35">
      <c r="A352" s="1">
        <v>41422</v>
      </c>
      <c r="B352">
        <v>95.316120999999995</v>
      </c>
      <c r="C352">
        <f t="shared" si="7"/>
        <v>1.0752232329351257E-2</v>
      </c>
    </row>
    <row r="353" spans="1:3" x14ac:dyDescent="0.35">
      <c r="A353" s="1">
        <v>41423</v>
      </c>
      <c r="B353">
        <v>94.278041999999999</v>
      </c>
      <c r="C353">
        <f t="shared" si="7"/>
        <v>-1.0950646972824706E-2</v>
      </c>
    </row>
    <row r="354" spans="1:3" x14ac:dyDescent="0.35">
      <c r="A354" s="1">
        <v>41424</v>
      </c>
      <c r="B354">
        <v>94.287396000000001</v>
      </c>
      <c r="C354">
        <f t="shared" si="7"/>
        <v>9.9212242783147683E-5</v>
      </c>
    </row>
    <row r="355" spans="1:3" x14ac:dyDescent="0.35">
      <c r="A355" s="1">
        <v>41425</v>
      </c>
      <c r="B355">
        <v>92.229946999999996</v>
      </c>
      <c r="C355">
        <f t="shared" si="7"/>
        <v>-2.2062639572596646E-2</v>
      </c>
    </row>
    <row r="356" spans="1:3" x14ac:dyDescent="0.35">
      <c r="A356" s="1">
        <v>41428</v>
      </c>
      <c r="B356">
        <v>92.772361000000004</v>
      </c>
      <c r="C356">
        <f t="shared" si="7"/>
        <v>5.8638787819294555E-3</v>
      </c>
    </row>
    <row r="357" spans="1:3" x14ac:dyDescent="0.35">
      <c r="A357" s="1">
        <v>41429</v>
      </c>
      <c r="B357">
        <v>91.996145999999996</v>
      </c>
      <c r="C357">
        <f t="shared" si="7"/>
        <v>-8.4020765118339377E-3</v>
      </c>
    </row>
    <row r="358" spans="1:3" x14ac:dyDescent="0.35">
      <c r="A358" s="1">
        <v>41430</v>
      </c>
      <c r="B358">
        <v>91.098506999999998</v>
      </c>
      <c r="C358">
        <f t="shared" si="7"/>
        <v>-9.8052693195826417E-3</v>
      </c>
    </row>
    <row r="359" spans="1:3" x14ac:dyDescent="0.35">
      <c r="A359" s="1">
        <v>41431</v>
      </c>
      <c r="B359">
        <v>91.878654999999995</v>
      </c>
      <c r="C359">
        <f t="shared" si="7"/>
        <v>8.5273235069858906E-3</v>
      </c>
    </row>
    <row r="360" spans="1:3" x14ac:dyDescent="0.35">
      <c r="A360" s="1">
        <v>41432</v>
      </c>
      <c r="B360">
        <v>92.762196000000003</v>
      </c>
      <c r="C360">
        <f t="shared" si="7"/>
        <v>9.5704470498882456E-3</v>
      </c>
    </row>
    <row r="361" spans="1:3" x14ac:dyDescent="0.35">
      <c r="A361" s="1">
        <v>41435</v>
      </c>
      <c r="B361">
        <v>92.602401999999998</v>
      </c>
      <c r="C361">
        <f t="shared" si="7"/>
        <v>-1.7241052639709108E-3</v>
      </c>
    </row>
    <row r="362" spans="1:3" x14ac:dyDescent="0.35">
      <c r="A362" s="1">
        <v>41436</v>
      </c>
      <c r="B362">
        <v>92.405016000000003</v>
      </c>
      <c r="C362">
        <f t="shared" si="7"/>
        <v>-2.1338179520399027E-3</v>
      </c>
    </row>
    <row r="363" spans="1:3" x14ac:dyDescent="0.35">
      <c r="A363" s="1">
        <v>41437</v>
      </c>
      <c r="B363">
        <v>91.803458000000006</v>
      </c>
      <c r="C363">
        <f t="shared" si="7"/>
        <v>-6.5312971262005996E-3</v>
      </c>
    </row>
    <row r="364" spans="1:3" x14ac:dyDescent="0.35">
      <c r="A364" s="1">
        <v>41438</v>
      </c>
      <c r="B364">
        <v>92.677598000000003</v>
      </c>
      <c r="C364">
        <f t="shared" si="7"/>
        <v>9.4768163317879104E-3</v>
      </c>
    </row>
    <row r="365" spans="1:3" x14ac:dyDescent="0.35">
      <c r="A365" s="1">
        <v>41439</v>
      </c>
      <c r="B365">
        <v>92.715197000000003</v>
      </c>
      <c r="C365">
        <f t="shared" si="7"/>
        <v>4.0561447401983065E-4</v>
      </c>
    </row>
    <row r="366" spans="1:3" x14ac:dyDescent="0.35">
      <c r="A366" s="1">
        <v>41442</v>
      </c>
      <c r="B366">
        <v>94.153295999999997</v>
      </c>
      <c r="C366">
        <f t="shared" si="7"/>
        <v>1.5391865888293289E-2</v>
      </c>
    </row>
    <row r="367" spans="1:3" x14ac:dyDescent="0.35">
      <c r="A367" s="1">
        <v>41443</v>
      </c>
      <c r="B367">
        <v>94.369484</v>
      </c>
      <c r="C367">
        <f t="shared" si="7"/>
        <v>2.293495722528632E-3</v>
      </c>
    </row>
    <row r="368" spans="1:3" x14ac:dyDescent="0.35">
      <c r="A368" s="1">
        <v>41444</v>
      </c>
      <c r="B368">
        <v>92.856188000000003</v>
      </c>
      <c r="C368">
        <f t="shared" si="7"/>
        <v>-1.6165827474361995E-2</v>
      </c>
    </row>
    <row r="369" spans="1:3" x14ac:dyDescent="0.35">
      <c r="A369" s="1">
        <v>41445</v>
      </c>
      <c r="B369">
        <v>90.468751999999995</v>
      </c>
      <c r="C369">
        <f t="shared" si="7"/>
        <v>-2.6047421390125308E-2</v>
      </c>
    </row>
    <row r="370" spans="1:3" x14ac:dyDescent="0.35">
      <c r="A370" s="1">
        <v>41446</v>
      </c>
      <c r="B370">
        <v>90.261965000000004</v>
      </c>
      <c r="C370">
        <f t="shared" si="7"/>
        <v>-2.288344711619034E-3</v>
      </c>
    </row>
    <row r="371" spans="1:3" x14ac:dyDescent="0.35">
      <c r="A371" s="1">
        <v>41449</v>
      </c>
      <c r="B371">
        <v>91.822260999999997</v>
      </c>
      <c r="C371">
        <f t="shared" si="7"/>
        <v>1.7138598179938822E-2</v>
      </c>
    </row>
    <row r="372" spans="1:3" x14ac:dyDescent="0.35">
      <c r="A372" s="1">
        <v>41450</v>
      </c>
      <c r="B372">
        <v>92.113639000000006</v>
      </c>
      <c r="C372">
        <f t="shared" si="7"/>
        <v>3.1682585480520831E-3</v>
      </c>
    </row>
    <row r="373" spans="1:3" x14ac:dyDescent="0.35">
      <c r="A373" s="1">
        <v>41451</v>
      </c>
      <c r="B373">
        <v>93.203967000000006</v>
      </c>
      <c r="C373">
        <f t="shared" si="7"/>
        <v>1.1767263832568795E-2</v>
      </c>
    </row>
    <row r="374" spans="1:3" x14ac:dyDescent="0.35">
      <c r="A374" s="1">
        <v>41452</v>
      </c>
      <c r="B374">
        <v>92.81859</v>
      </c>
      <c r="C374">
        <f t="shared" si="7"/>
        <v>-4.1433421574017994E-3</v>
      </c>
    </row>
    <row r="375" spans="1:3" x14ac:dyDescent="0.35">
      <c r="A375" s="1">
        <v>41453</v>
      </c>
      <c r="B375">
        <v>92.893786000000006</v>
      </c>
      <c r="C375">
        <f t="shared" si="7"/>
        <v>8.0981144853181685E-4</v>
      </c>
    </row>
    <row r="376" spans="1:3" x14ac:dyDescent="0.35">
      <c r="A376" s="1">
        <v>41456</v>
      </c>
      <c r="B376">
        <v>93.288556999999997</v>
      </c>
      <c r="C376">
        <f t="shared" si="7"/>
        <v>4.2406985029110628E-3</v>
      </c>
    </row>
    <row r="377" spans="1:3" x14ac:dyDescent="0.35">
      <c r="A377" s="1">
        <v>41457</v>
      </c>
      <c r="B377">
        <v>91.305294000000004</v>
      </c>
      <c r="C377">
        <f t="shared" si="7"/>
        <v>-2.1488682371618249E-2</v>
      </c>
    </row>
    <row r="378" spans="1:3" x14ac:dyDescent="0.35">
      <c r="A378" s="1">
        <v>41458</v>
      </c>
      <c r="B378">
        <v>91.925653999999994</v>
      </c>
      <c r="C378">
        <f t="shared" si="7"/>
        <v>6.7713710717269447E-3</v>
      </c>
    </row>
    <row r="379" spans="1:3" x14ac:dyDescent="0.35">
      <c r="A379" s="1">
        <v>41460</v>
      </c>
      <c r="B379">
        <v>92.743392999999998</v>
      </c>
      <c r="C379">
        <f t="shared" si="7"/>
        <v>8.8563227913589209E-3</v>
      </c>
    </row>
    <row r="380" spans="1:3" x14ac:dyDescent="0.35">
      <c r="A380" s="1">
        <v>41463</v>
      </c>
      <c r="B380">
        <v>93.391951000000006</v>
      </c>
      <c r="C380">
        <f t="shared" si="7"/>
        <v>6.9686993421912502E-3</v>
      </c>
    </row>
    <row r="381" spans="1:3" x14ac:dyDescent="0.35">
      <c r="A381" s="1">
        <v>41464</v>
      </c>
      <c r="B381">
        <v>92.827990999999997</v>
      </c>
      <c r="C381">
        <f t="shared" si="7"/>
        <v>-6.0569423240883014E-3</v>
      </c>
    </row>
    <row r="382" spans="1:3" x14ac:dyDescent="0.35">
      <c r="A382" s="1">
        <v>41465</v>
      </c>
      <c r="B382">
        <v>93.147565999999998</v>
      </c>
      <c r="C382">
        <f t="shared" si="7"/>
        <v>3.4367453411897008E-3</v>
      </c>
    </row>
    <row r="383" spans="1:3" x14ac:dyDescent="0.35">
      <c r="A383" s="1">
        <v>41466</v>
      </c>
      <c r="B383">
        <v>94.00291</v>
      </c>
      <c r="C383">
        <f t="shared" si="7"/>
        <v>9.1407724294488048E-3</v>
      </c>
    </row>
    <row r="384" spans="1:3" x14ac:dyDescent="0.35">
      <c r="A384" s="1">
        <v>41467</v>
      </c>
      <c r="B384">
        <v>95.882779999999997</v>
      </c>
      <c r="C384">
        <f t="shared" si="7"/>
        <v>1.9800664484762441E-2</v>
      </c>
    </row>
    <row r="385" spans="1:3" x14ac:dyDescent="0.35">
      <c r="A385" s="1">
        <v>41470</v>
      </c>
      <c r="B385">
        <v>96.033165999999994</v>
      </c>
      <c r="C385">
        <f t="shared" si="7"/>
        <v>1.5672072479139462E-3</v>
      </c>
    </row>
    <row r="386" spans="1:3" x14ac:dyDescent="0.35">
      <c r="A386" s="1">
        <v>41471</v>
      </c>
      <c r="B386">
        <v>95.779387</v>
      </c>
      <c r="C386">
        <f t="shared" si="7"/>
        <v>-2.6461161598589828E-3</v>
      </c>
    </row>
    <row r="387" spans="1:3" x14ac:dyDescent="0.35">
      <c r="A387" s="1">
        <v>41472</v>
      </c>
      <c r="B387">
        <v>95.835780999999997</v>
      </c>
      <c r="C387">
        <f t="shared" si="7"/>
        <v>5.8861730224027799E-4</v>
      </c>
    </row>
    <row r="388" spans="1:3" x14ac:dyDescent="0.35">
      <c r="A388" s="1">
        <v>41473</v>
      </c>
      <c r="B388">
        <v>96.794518999999994</v>
      </c>
      <c r="C388">
        <f t="shared" ref="C388:C451" si="8">LN(B388/B387)</f>
        <v>9.9542586659263962E-3</v>
      </c>
    </row>
    <row r="389" spans="1:3" x14ac:dyDescent="0.35">
      <c r="A389" s="1">
        <v>41474</v>
      </c>
      <c r="B389">
        <v>97.414872000000003</v>
      </c>
      <c r="C389">
        <f t="shared" si="8"/>
        <v>6.3885181523410592E-3</v>
      </c>
    </row>
    <row r="390" spans="1:3" x14ac:dyDescent="0.35">
      <c r="A390" s="1">
        <v>41477</v>
      </c>
      <c r="B390">
        <v>98.223217000000005</v>
      </c>
      <c r="C390">
        <f t="shared" si="8"/>
        <v>8.263724147226632E-3</v>
      </c>
    </row>
    <row r="391" spans="1:3" x14ac:dyDescent="0.35">
      <c r="A391" s="1">
        <v>41478</v>
      </c>
      <c r="B391">
        <v>98.044627000000006</v>
      </c>
      <c r="C391">
        <f t="shared" si="8"/>
        <v>-1.8198605094906018E-3</v>
      </c>
    </row>
    <row r="392" spans="1:3" x14ac:dyDescent="0.35">
      <c r="A392" s="1">
        <v>41479</v>
      </c>
      <c r="B392">
        <v>97.499470000000002</v>
      </c>
      <c r="C392">
        <f t="shared" si="8"/>
        <v>-5.5758104771105538E-3</v>
      </c>
    </row>
    <row r="393" spans="1:3" x14ac:dyDescent="0.35">
      <c r="A393" s="1">
        <v>41480</v>
      </c>
      <c r="B393">
        <v>97.302076999999997</v>
      </c>
      <c r="C393">
        <f t="shared" si="8"/>
        <v>-2.0266067759716609E-3</v>
      </c>
    </row>
    <row r="394" spans="1:3" x14ac:dyDescent="0.35">
      <c r="A394" s="1">
        <v>41481</v>
      </c>
      <c r="B394">
        <v>97.048298000000003</v>
      </c>
      <c r="C394">
        <f t="shared" si="8"/>
        <v>-2.6115632062618517E-3</v>
      </c>
    </row>
    <row r="395" spans="1:3" x14ac:dyDescent="0.35">
      <c r="A395" s="1">
        <v>41484</v>
      </c>
      <c r="B395">
        <v>96.916708</v>
      </c>
      <c r="C395">
        <f t="shared" si="8"/>
        <v>-1.3568428955514481E-3</v>
      </c>
    </row>
    <row r="396" spans="1:3" x14ac:dyDescent="0.35">
      <c r="A396" s="1">
        <v>41485</v>
      </c>
      <c r="B396">
        <v>96.803912999999994</v>
      </c>
      <c r="C396">
        <f t="shared" si="8"/>
        <v>-1.1645121945657222E-3</v>
      </c>
    </row>
    <row r="397" spans="1:3" x14ac:dyDescent="0.35">
      <c r="A397" s="1">
        <v>41486</v>
      </c>
      <c r="B397">
        <v>97.490067999999994</v>
      </c>
      <c r="C397">
        <f t="shared" si="8"/>
        <v>7.0630891291331042E-3</v>
      </c>
    </row>
    <row r="398" spans="1:3" x14ac:dyDescent="0.35">
      <c r="A398" s="1">
        <v>41487</v>
      </c>
      <c r="B398">
        <v>96.916708</v>
      </c>
      <c r="C398">
        <f t="shared" si="8"/>
        <v>-5.8985769345672812E-3</v>
      </c>
    </row>
    <row r="399" spans="1:3" x14ac:dyDescent="0.35">
      <c r="A399" s="1">
        <v>41488</v>
      </c>
      <c r="B399">
        <v>95.412813</v>
      </c>
      <c r="C399">
        <f t="shared" si="8"/>
        <v>-1.5639051602000284E-2</v>
      </c>
    </row>
    <row r="400" spans="1:3" x14ac:dyDescent="0.35">
      <c r="A400" s="1">
        <v>41491</v>
      </c>
      <c r="B400">
        <v>94.717256000000006</v>
      </c>
      <c r="C400">
        <f t="shared" si="8"/>
        <v>-7.3166764903316835E-3</v>
      </c>
    </row>
    <row r="401" spans="1:3" x14ac:dyDescent="0.35">
      <c r="A401" s="1">
        <v>41492</v>
      </c>
      <c r="B401">
        <v>94.153295999999997</v>
      </c>
      <c r="C401">
        <f t="shared" si="8"/>
        <v>-5.9719386650657312E-3</v>
      </c>
    </row>
    <row r="402" spans="1:3" x14ac:dyDescent="0.35">
      <c r="A402" s="1">
        <v>41493</v>
      </c>
      <c r="B402">
        <v>93.993509000000003</v>
      </c>
      <c r="C402">
        <f t="shared" si="8"/>
        <v>-1.6985357621753343E-3</v>
      </c>
    </row>
    <row r="403" spans="1:3" x14ac:dyDescent="0.35">
      <c r="A403" s="1">
        <v>41494</v>
      </c>
      <c r="B403">
        <v>94.284886</v>
      </c>
      <c r="C403">
        <f t="shared" si="8"/>
        <v>3.0951743838528922E-3</v>
      </c>
    </row>
    <row r="404" spans="1:3" x14ac:dyDescent="0.35">
      <c r="A404" s="1">
        <v>41495</v>
      </c>
      <c r="B404">
        <v>93.937115000000006</v>
      </c>
      <c r="C404">
        <f t="shared" si="8"/>
        <v>-3.6953320430187417E-3</v>
      </c>
    </row>
    <row r="405" spans="1:3" x14ac:dyDescent="0.35">
      <c r="A405" s="1">
        <v>41498</v>
      </c>
      <c r="B405">
        <v>93.993509000000003</v>
      </c>
      <c r="C405">
        <f t="shared" si="8"/>
        <v>6.0015765916589432E-4</v>
      </c>
    </row>
    <row r="406" spans="1:3" x14ac:dyDescent="0.35">
      <c r="A406" s="1">
        <v>41499</v>
      </c>
      <c r="B406">
        <v>93.861918000000003</v>
      </c>
      <c r="C406">
        <f t="shared" si="8"/>
        <v>-1.4009818467832472E-3</v>
      </c>
    </row>
    <row r="407" spans="1:3" x14ac:dyDescent="0.35">
      <c r="A407" s="1">
        <v>41500</v>
      </c>
      <c r="B407">
        <v>93.551738</v>
      </c>
      <c r="C407">
        <f t="shared" si="8"/>
        <v>-3.3101139995516493E-3</v>
      </c>
    </row>
    <row r="408" spans="1:3" x14ac:dyDescent="0.35">
      <c r="A408" s="1">
        <v>41501</v>
      </c>
      <c r="B408">
        <v>91.953851</v>
      </c>
      <c r="C408">
        <f t="shared" si="8"/>
        <v>-1.7227799217258116E-2</v>
      </c>
    </row>
    <row r="409" spans="1:3" x14ac:dyDescent="0.35">
      <c r="A409" s="1">
        <v>41502</v>
      </c>
      <c r="B409">
        <v>91.502679000000001</v>
      </c>
      <c r="C409">
        <f t="shared" si="8"/>
        <v>-4.918581089252346E-3</v>
      </c>
    </row>
    <row r="410" spans="1:3" x14ac:dyDescent="0.35">
      <c r="A410" s="1">
        <v>41505</v>
      </c>
      <c r="B410">
        <v>91.850458000000003</v>
      </c>
      <c r="C410">
        <f t="shared" si="8"/>
        <v>3.7935474981694514E-3</v>
      </c>
    </row>
    <row r="411" spans="1:3" x14ac:dyDescent="0.35">
      <c r="A411" s="1">
        <v>41506</v>
      </c>
      <c r="B411">
        <v>92.282826999999997</v>
      </c>
      <c r="C411">
        <f t="shared" si="8"/>
        <v>4.6962698205933419E-3</v>
      </c>
    </row>
    <row r="412" spans="1:3" x14ac:dyDescent="0.35">
      <c r="A412" s="1">
        <v>41507</v>
      </c>
      <c r="B412">
        <v>92.329826999999995</v>
      </c>
      <c r="C412">
        <f t="shared" si="8"/>
        <v>5.0917420877797813E-4</v>
      </c>
    </row>
    <row r="413" spans="1:3" x14ac:dyDescent="0.35">
      <c r="A413" s="1">
        <v>41508</v>
      </c>
      <c r="B413">
        <v>92.912582</v>
      </c>
      <c r="C413">
        <f t="shared" si="8"/>
        <v>6.2918305328808228E-3</v>
      </c>
    </row>
    <row r="414" spans="1:3" x14ac:dyDescent="0.35">
      <c r="A414" s="1">
        <v>41509</v>
      </c>
      <c r="B414">
        <v>93.072368999999995</v>
      </c>
      <c r="C414">
        <f t="shared" si="8"/>
        <v>1.7182792312485161E-3</v>
      </c>
    </row>
    <row r="415" spans="1:3" x14ac:dyDescent="0.35">
      <c r="A415" s="1">
        <v>41512</v>
      </c>
      <c r="B415">
        <v>93.147565999999998</v>
      </c>
      <c r="C415">
        <f t="shared" si="8"/>
        <v>8.0761497513387231E-4</v>
      </c>
    </row>
    <row r="416" spans="1:3" x14ac:dyDescent="0.35">
      <c r="A416" s="1">
        <v>41513</v>
      </c>
      <c r="B416">
        <v>91.408687</v>
      </c>
      <c r="C416">
        <f t="shared" si="8"/>
        <v>-1.8844449100783634E-2</v>
      </c>
    </row>
    <row r="417" spans="1:3" x14ac:dyDescent="0.35">
      <c r="A417" s="1">
        <v>41514</v>
      </c>
      <c r="B417">
        <v>91.728262000000001</v>
      </c>
      <c r="C417">
        <f t="shared" si="8"/>
        <v>3.4900147252529988E-3</v>
      </c>
    </row>
    <row r="418" spans="1:3" x14ac:dyDescent="0.35">
      <c r="A418" s="1">
        <v>41515</v>
      </c>
      <c r="B418">
        <v>91.718868000000001</v>
      </c>
      <c r="C418">
        <f t="shared" si="8"/>
        <v>-1.0241642928085442E-4</v>
      </c>
    </row>
    <row r="419" spans="1:3" x14ac:dyDescent="0.35">
      <c r="A419" s="1">
        <v>41516</v>
      </c>
      <c r="B419">
        <v>91.530876000000006</v>
      </c>
      <c r="C419">
        <f t="shared" si="8"/>
        <v>-2.0517580199109976E-3</v>
      </c>
    </row>
    <row r="420" spans="1:3" x14ac:dyDescent="0.35">
      <c r="A420" s="1">
        <v>41520</v>
      </c>
      <c r="B420">
        <v>91.465080999999998</v>
      </c>
      <c r="C420">
        <f t="shared" si="8"/>
        <v>-7.1908695595007796E-4</v>
      </c>
    </row>
    <row r="421" spans="1:3" x14ac:dyDescent="0.35">
      <c r="A421" s="1">
        <v>41521</v>
      </c>
      <c r="B421">
        <v>92.790392999999995</v>
      </c>
      <c r="C421">
        <f t="shared" si="8"/>
        <v>1.4385839698790285E-2</v>
      </c>
    </row>
    <row r="422" spans="1:3" x14ac:dyDescent="0.35">
      <c r="A422" s="1">
        <v>41522</v>
      </c>
      <c r="B422">
        <v>93.352468000000002</v>
      </c>
      <c r="C422">
        <f t="shared" si="8"/>
        <v>6.0391970479879015E-3</v>
      </c>
    </row>
    <row r="423" spans="1:3" x14ac:dyDescent="0.35">
      <c r="A423" s="1">
        <v>41523</v>
      </c>
      <c r="B423">
        <v>93.881482000000005</v>
      </c>
      <c r="C423">
        <f t="shared" si="8"/>
        <v>5.6508491938536513E-3</v>
      </c>
    </row>
    <row r="424" spans="1:3" x14ac:dyDescent="0.35">
      <c r="A424" s="1">
        <v>41526</v>
      </c>
      <c r="B424">
        <v>94.202674000000002</v>
      </c>
      <c r="C424">
        <f t="shared" si="8"/>
        <v>3.4154106231693068E-3</v>
      </c>
    </row>
    <row r="425" spans="1:3" x14ac:dyDescent="0.35">
      <c r="A425" s="1">
        <v>41527</v>
      </c>
      <c r="B425">
        <v>94.174334999999999</v>
      </c>
      <c r="C425">
        <f t="shared" si="8"/>
        <v>-3.0087536015379685E-4</v>
      </c>
    </row>
    <row r="426" spans="1:3" x14ac:dyDescent="0.35">
      <c r="A426" s="1">
        <v>41528</v>
      </c>
      <c r="B426">
        <v>94.807263000000006</v>
      </c>
      <c r="C426">
        <f t="shared" si="8"/>
        <v>6.6983280191634581E-3</v>
      </c>
    </row>
    <row r="427" spans="1:3" x14ac:dyDescent="0.35">
      <c r="A427" s="1">
        <v>41529</v>
      </c>
      <c r="B427">
        <v>94.136546999999993</v>
      </c>
      <c r="C427">
        <f t="shared" si="8"/>
        <v>-7.0996643636792442E-3</v>
      </c>
    </row>
    <row r="428" spans="1:3" x14ac:dyDescent="0.35">
      <c r="A428" s="1">
        <v>41530</v>
      </c>
      <c r="B428">
        <v>94.457731999999993</v>
      </c>
      <c r="C428">
        <f t="shared" si="8"/>
        <v>3.4060981300395973E-3</v>
      </c>
    </row>
    <row r="429" spans="1:3" x14ac:dyDescent="0.35">
      <c r="A429" s="1">
        <v>41533</v>
      </c>
      <c r="B429">
        <v>95.156795000000002</v>
      </c>
      <c r="C429">
        <f t="shared" si="8"/>
        <v>7.3735507331820233E-3</v>
      </c>
    </row>
    <row r="430" spans="1:3" x14ac:dyDescent="0.35">
      <c r="A430" s="1">
        <v>41534</v>
      </c>
      <c r="B430">
        <v>95.222920999999999</v>
      </c>
      <c r="C430">
        <f t="shared" si="8"/>
        <v>6.9467487449358253E-4</v>
      </c>
    </row>
    <row r="431" spans="1:3" x14ac:dyDescent="0.35">
      <c r="A431" s="1">
        <v>41535</v>
      </c>
      <c r="B431">
        <v>96.658818999999994</v>
      </c>
      <c r="C431">
        <f t="shared" si="8"/>
        <v>1.4966768633924482E-2</v>
      </c>
    </row>
    <row r="432" spans="1:3" x14ac:dyDescent="0.35">
      <c r="A432" s="1">
        <v>41536</v>
      </c>
      <c r="B432">
        <v>97.178392000000002</v>
      </c>
      <c r="C432">
        <f t="shared" si="8"/>
        <v>5.3609339680397942E-3</v>
      </c>
    </row>
    <row r="433" spans="1:3" x14ac:dyDescent="0.35">
      <c r="A433" s="1">
        <v>41537</v>
      </c>
      <c r="B433">
        <v>96.413202999999996</v>
      </c>
      <c r="C433">
        <f t="shared" si="8"/>
        <v>-7.9052294071617676E-3</v>
      </c>
    </row>
    <row r="434" spans="1:3" x14ac:dyDescent="0.35">
      <c r="A434" s="1">
        <v>41540</v>
      </c>
      <c r="B434">
        <v>96.243161000000001</v>
      </c>
      <c r="C434">
        <f t="shared" si="8"/>
        <v>-1.7652367212233958E-3</v>
      </c>
    </row>
    <row r="435" spans="1:3" x14ac:dyDescent="0.35">
      <c r="A435" s="1">
        <v>41541</v>
      </c>
      <c r="B435">
        <v>95.496870000000001</v>
      </c>
      <c r="C435">
        <f t="shared" si="8"/>
        <v>-7.784444017478449E-3</v>
      </c>
    </row>
    <row r="436" spans="1:3" x14ac:dyDescent="0.35">
      <c r="A436" s="1">
        <v>41542</v>
      </c>
      <c r="B436">
        <v>94.703349000000003</v>
      </c>
      <c r="C436">
        <f t="shared" si="8"/>
        <v>-8.3441082053945341E-3</v>
      </c>
    </row>
    <row r="437" spans="1:3" x14ac:dyDescent="0.35">
      <c r="A437" s="1">
        <v>41543</v>
      </c>
      <c r="B437">
        <v>95.336276999999995</v>
      </c>
      <c r="C437">
        <f t="shared" si="8"/>
        <v>6.6610354223442933E-3</v>
      </c>
    </row>
    <row r="438" spans="1:3" x14ac:dyDescent="0.35">
      <c r="A438" s="1">
        <v>41544</v>
      </c>
      <c r="B438">
        <v>94.363265999999996</v>
      </c>
      <c r="C438">
        <f t="shared" si="8"/>
        <v>-1.0258533233146766E-2</v>
      </c>
    </row>
    <row r="439" spans="1:3" x14ac:dyDescent="0.35">
      <c r="A439" s="1">
        <v>41547</v>
      </c>
      <c r="B439">
        <v>94.486070999999995</v>
      </c>
      <c r="C439">
        <f t="shared" si="8"/>
        <v>1.300560746050887E-3</v>
      </c>
    </row>
    <row r="440" spans="1:3" x14ac:dyDescent="0.35">
      <c r="A440" s="1">
        <v>41548</v>
      </c>
      <c r="B440">
        <v>95.336276999999995</v>
      </c>
      <c r="C440">
        <f t="shared" si="8"/>
        <v>8.9579724870959311E-3</v>
      </c>
    </row>
    <row r="441" spans="1:3" x14ac:dyDescent="0.35">
      <c r="A441" s="1">
        <v>41549</v>
      </c>
      <c r="B441">
        <v>95.081219000000004</v>
      </c>
      <c r="C441">
        <f t="shared" si="8"/>
        <v>-2.6789361051099006E-3</v>
      </c>
    </row>
    <row r="442" spans="1:3" x14ac:dyDescent="0.35">
      <c r="A442" s="1">
        <v>41550</v>
      </c>
      <c r="B442">
        <v>93.994844999999998</v>
      </c>
      <c r="C442">
        <f t="shared" si="8"/>
        <v>-1.1491522851625803E-2</v>
      </c>
    </row>
    <row r="443" spans="1:3" x14ac:dyDescent="0.35">
      <c r="A443" s="1">
        <v>41551</v>
      </c>
      <c r="B443">
        <v>94.863940999999997</v>
      </c>
      <c r="C443">
        <f t="shared" si="8"/>
        <v>9.2037246811454473E-3</v>
      </c>
    </row>
    <row r="444" spans="1:3" x14ac:dyDescent="0.35">
      <c r="A444" s="1">
        <v>41554</v>
      </c>
      <c r="B444">
        <v>93.928718000000003</v>
      </c>
      <c r="C444">
        <f t="shared" si="8"/>
        <v>-9.9074895701637584E-3</v>
      </c>
    </row>
    <row r="445" spans="1:3" x14ac:dyDescent="0.35">
      <c r="A445" s="1">
        <v>41555</v>
      </c>
      <c r="B445">
        <v>92.889581000000007</v>
      </c>
      <c r="C445">
        <f t="shared" si="8"/>
        <v>-1.1124688774000724E-2</v>
      </c>
    </row>
    <row r="446" spans="1:3" x14ac:dyDescent="0.35">
      <c r="A446" s="1">
        <v>41556</v>
      </c>
      <c r="B446">
        <v>93.616974999999996</v>
      </c>
      <c r="C446">
        <f t="shared" si="8"/>
        <v>7.8002372003281072E-3</v>
      </c>
    </row>
    <row r="447" spans="1:3" x14ac:dyDescent="0.35">
      <c r="A447" s="1">
        <v>41557</v>
      </c>
      <c r="B447">
        <v>95.563004000000006</v>
      </c>
      <c r="C447">
        <f t="shared" si="8"/>
        <v>2.0574033832700803E-2</v>
      </c>
    </row>
    <row r="448" spans="1:3" x14ac:dyDescent="0.35">
      <c r="A448" s="1">
        <v>41558</v>
      </c>
      <c r="B448">
        <v>97.121706000000003</v>
      </c>
      <c r="C448">
        <f t="shared" si="8"/>
        <v>1.6179135344077344E-2</v>
      </c>
    </row>
    <row r="449" spans="1:3" x14ac:dyDescent="0.35">
      <c r="A449" s="1">
        <v>41561</v>
      </c>
      <c r="B449">
        <v>97.074477000000002</v>
      </c>
      <c r="C449">
        <f t="shared" si="8"/>
        <v>-4.8640503846731064E-4</v>
      </c>
    </row>
    <row r="450" spans="1:3" x14ac:dyDescent="0.35">
      <c r="A450" s="1">
        <v>41562</v>
      </c>
      <c r="B450">
        <v>95.468530999999999</v>
      </c>
      <c r="C450">
        <f t="shared" si="8"/>
        <v>-1.6681813157316049E-2</v>
      </c>
    </row>
    <row r="451" spans="1:3" x14ac:dyDescent="0.35">
      <c r="A451" s="1">
        <v>41563</v>
      </c>
      <c r="B451">
        <v>97.187832999999998</v>
      </c>
      <c r="C451">
        <f t="shared" si="8"/>
        <v>1.7848853875258239E-2</v>
      </c>
    </row>
    <row r="452" spans="1:3" x14ac:dyDescent="0.35">
      <c r="A452" s="1">
        <v>41564</v>
      </c>
      <c r="B452">
        <v>98.330884999999995</v>
      </c>
      <c r="C452">
        <f t="shared" ref="C452:C515" si="9">LN(B452/B451)</f>
        <v>1.169264032241461E-2</v>
      </c>
    </row>
    <row r="453" spans="1:3" x14ac:dyDescent="0.35">
      <c r="A453" s="1">
        <v>41565</v>
      </c>
      <c r="B453">
        <v>99.011049999999997</v>
      </c>
      <c r="C453">
        <f t="shared" si="9"/>
        <v>6.8932910109283894E-3</v>
      </c>
    </row>
    <row r="454" spans="1:3" x14ac:dyDescent="0.35">
      <c r="A454" s="1">
        <v>41568</v>
      </c>
      <c r="B454">
        <v>99.209429999999998</v>
      </c>
      <c r="C454">
        <f t="shared" si="9"/>
        <v>2.0016101891508404E-3</v>
      </c>
    </row>
    <row r="455" spans="1:3" x14ac:dyDescent="0.35">
      <c r="A455" s="1">
        <v>41569</v>
      </c>
      <c r="B455">
        <v>99.606198000000006</v>
      </c>
      <c r="C455">
        <f t="shared" si="9"/>
        <v>3.9913213133400587E-3</v>
      </c>
    </row>
    <row r="456" spans="1:3" x14ac:dyDescent="0.35">
      <c r="A456" s="1">
        <v>41570</v>
      </c>
      <c r="B456">
        <v>100.67367400000001</v>
      </c>
      <c r="C456">
        <f t="shared" si="9"/>
        <v>1.0659943985593593E-2</v>
      </c>
    </row>
    <row r="457" spans="1:3" x14ac:dyDescent="0.35">
      <c r="A457" s="1">
        <v>41571</v>
      </c>
      <c r="B457">
        <v>100.144661</v>
      </c>
      <c r="C457">
        <f t="shared" si="9"/>
        <v>-5.2685848998210326E-3</v>
      </c>
    </row>
    <row r="458" spans="1:3" x14ac:dyDescent="0.35">
      <c r="A458" s="1">
        <v>41572</v>
      </c>
      <c r="B458">
        <v>99.710111999999995</v>
      </c>
      <c r="C458">
        <f t="shared" si="9"/>
        <v>-4.348654558332019E-3</v>
      </c>
    </row>
    <row r="459" spans="1:3" x14ac:dyDescent="0.35">
      <c r="A459" s="1">
        <v>41575</v>
      </c>
      <c r="B459">
        <v>100.465846</v>
      </c>
      <c r="C459">
        <f t="shared" si="9"/>
        <v>7.5507328466237929E-3</v>
      </c>
    </row>
    <row r="460" spans="1:3" x14ac:dyDescent="0.35">
      <c r="A460" s="1">
        <v>41576</v>
      </c>
      <c r="B460">
        <v>100.60754799999999</v>
      </c>
      <c r="C460">
        <f t="shared" si="9"/>
        <v>1.4094557279751695E-3</v>
      </c>
    </row>
    <row r="461" spans="1:3" x14ac:dyDescent="0.35">
      <c r="A461" s="1">
        <v>41577</v>
      </c>
      <c r="B461">
        <v>99.804578000000006</v>
      </c>
      <c r="C461">
        <f t="shared" si="9"/>
        <v>-8.0132306632870291E-3</v>
      </c>
    </row>
    <row r="462" spans="1:3" x14ac:dyDescent="0.35">
      <c r="A462" s="1">
        <v>41578</v>
      </c>
      <c r="B462">
        <v>99.313344999999998</v>
      </c>
      <c r="C462">
        <f t="shared" si="9"/>
        <v>-4.9341012521820528E-3</v>
      </c>
    </row>
    <row r="463" spans="1:3" x14ac:dyDescent="0.35">
      <c r="A463" s="1">
        <v>41579</v>
      </c>
      <c r="B463">
        <v>99.351132000000007</v>
      </c>
      <c r="C463">
        <f t="shared" si="9"/>
        <v>3.8041023766610552E-4</v>
      </c>
    </row>
    <row r="464" spans="1:3" x14ac:dyDescent="0.35">
      <c r="A464" s="1">
        <v>41582</v>
      </c>
      <c r="B464">
        <v>100.664226</v>
      </c>
      <c r="C464">
        <f t="shared" si="9"/>
        <v>1.3130120385418571E-2</v>
      </c>
    </row>
    <row r="465" spans="1:3" x14ac:dyDescent="0.35">
      <c r="A465" s="1">
        <v>41583</v>
      </c>
      <c r="B465">
        <v>101.089332</v>
      </c>
      <c r="C465">
        <f t="shared" si="9"/>
        <v>4.2141177913083217E-3</v>
      </c>
    </row>
    <row r="466" spans="1:3" x14ac:dyDescent="0.35">
      <c r="A466" s="1">
        <v>41584</v>
      </c>
      <c r="B466">
        <v>101.136562</v>
      </c>
      <c r="C466">
        <f t="shared" si="9"/>
        <v>4.6710141737574766E-4</v>
      </c>
    </row>
    <row r="467" spans="1:3" x14ac:dyDescent="0.35">
      <c r="A467" s="1">
        <v>41585</v>
      </c>
      <c r="B467">
        <v>100.418616</v>
      </c>
      <c r="C467">
        <f t="shared" si="9"/>
        <v>-7.1240941919472178E-3</v>
      </c>
    </row>
    <row r="468" spans="1:3" x14ac:dyDescent="0.35">
      <c r="A468" s="1">
        <v>41586</v>
      </c>
      <c r="B468">
        <v>101.75060000000001</v>
      </c>
      <c r="C468">
        <f t="shared" si="9"/>
        <v>1.3177112714746381E-2</v>
      </c>
    </row>
    <row r="469" spans="1:3" x14ac:dyDescent="0.35">
      <c r="A469" s="1">
        <v>41589</v>
      </c>
      <c r="B469">
        <v>102.02455500000001</v>
      </c>
      <c r="C469">
        <f t="shared" si="9"/>
        <v>2.6887984950824399E-3</v>
      </c>
    </row>
    <row r="470" spans="1:3" x14ac:dyDescent="0.35">
      <c r="A470" s="1">
        <v>41590</v>
      </c>
      <c r="B470">
        <v>102.893652</v>
      </c>
      <c r="C470">
        <f t="shared" si="9"/>
        <v>8.4824303686416563E-3</v>
      </c>
    </row>
    <row r="471" spans="1:3" x14ac:dyDescent="0.35">
      <c r="A471" s="1">
        <v>41591</v>
      </c>
      <c r="B471">
        <v>102.05289399999999</v>
      </c>
      <c r="C471">
        <f t="shared" si="9"/>
        <v>-8.2047024734625551E-3</v>
      </c>
    </row>
    <row r="472" spans="1:3" x14ac:dyDescent="0.35">
      <c r="A472" s="1">
        <v>41592</v>
      </c>
      <c r="B472">
        <v>102.648042</v>
      </c>
      <c r="C472">
        <f t="shared" si="9"/>
        <v>5.8148212564596473E-3</v>
      </c>
    </row>
    <row r="473" spans="1:3" x14ac:dyDescent="0.35">
      <c r="A473" s="1">
        <v>41593</v>
      </c>
      <c r="B473">
        <v>103.08259</v>
      </c>
      <c r="C473">
        <f t="shared" si="9"/>
        <v>4.2244428262108386E-3</v>
      </c>
    </row>
    <row r="474" spans="1:3" x14ac:dyDescent="0.35">
      <c r="A474" s="1">
        <v>41596</v>
      </c>
      <c r="B474">
        <v>102.137919</v>
      </c>
      <c r="C474">
        <f t="shared" si="9"/>
        <v>-9.2064645686773978E-3</v>
      </c>
    </row>
    <row r="475" spans="1:3" x14ac:dyDescent="0.35">
      <c r="A475" s="1">
        <v>41597</v>
      </c>
      <c r="B475">
        <v>102.440213</v>
      </c>
      <c r="C475">
        <f t="shared" si="9"/>
        <v>2.9552935796049494E-3</v>
      </c>
    </row>
    <row r="476" spans="1:3" x14ac:dyDescent="0.35">
      <c r="A476" s="1">
        <v>41598</v>
      </c>
      <c r="B476">
        <v>102.666933</v>
      </c>
      <c r="C476">
        <f t="shared" si="9"/>
        <v>2.2107478628695478E-3</v>
      </c>
    </row>
    <row r="477" spans="1:3" x14ac:dyDescent="0.35">
      <c r="A477" s="1">
        <v>41599</v>
      </c>
      <c r="B477">
        <v>103.120378</v>
      </c>
      <c r="C477">
        <f t="shared" si="9"/>
        <v>4.4069357985425045E-3</v>
      </c>
    </row>
    <row r="478" spans="1:3" x14ac:dyDescent="0.35">
      <c r="A478" s="1">
        <v>41600</v>
      </c>
      <c r="B478">
        <v>103.073142</v>
      </c>
      <c r="C478">
        <f t="shared" si="9"/>
        <v>-4.5817153542278516E-4</v>
      </c>
    </row>
    <row r="479" spans="1:3" x14ac:dyDescent="0.35">
      <c r="A479" s="1">
        <v>41603</v>
      </c>
      <c r="B479">
        <v>103.19594600000001</v>
      </c>
      <c r="C479">
        <f t="shared" si="9"/>
        <v>1.1907166090670588E-3</v>
      </c>
    </row>
    <row r="480" spans="1:3" x14ac:dyDescent="0.35">
      <c r="A480" s="1">
        <v>41604</v>
      </c>
      <c r="B480">
        <v>102.865313</v>
      </c>
      <c r="C480">
        <f t="shared" si="9"/>
        <v>-3.2090775854485571E-3</v>
      </c>
    </row>
    <row r="481" spans="1:3" x14ac:dyDescent="0.35">
      <c r="A481" s="1">
        <v>41605</v>
      </c>
      <c r="B481">
        <v>102.912549</v>
      </c>
      <c r="C481">
        <f t="shared" si="9"/>
        <v>4.5909701238579416E-4</v>
      </c>
    </row>
    <row r="482" spans="1:3" x14ac:dyDescent="0.35">
      <c r="A482" s="1">
        <v>41607</v>
      </c>
      <c r="B482">
        <v>102.581908</v>
      </c>
      <c r="C482">
        <f t="shared" si="9"/>
        <v>-3.218006851943774E-3</v>
      </c>
    </row>
    <row r="483" spans="1:3" x14ac:dyDescent="0.35">
      <c r="A483" s="1">
        <v>41610</v>
      </c>
      <c r="B483">
        <v>102.137919</v>
      </c>
      <c r="C483">
        <f t="shared" si="9"/>
        <v>-4.3375348896545112E-3</v>
      </c>
    </row>
    <row r="484" spans="1:3" x14ac:dyDescent="0.35">
      <c r="A484" s="1">
        <v>41611</v>
      </c>
      <c r="B484">
        <v>102.411874</v>
      </c>
      <c r="C484">
        <f t="shared" si="9"/>
        <v>2.6786158986908809E-3</v>
      </c>
    </row>
    <row r="485" spans="1:3" x14ac:dyDescent="0.35">
      <c r="A485" s="1">
        <v>41612</v>
      </c>
      <c r="B485">
        <v>101.467203</v>
      </c>
      <c r="C485">
        <f t="shared" si="9"/>
        <v>-9.2670398005621317E-3</v>
      </c>
    </row>
    <row r="486" spans="1:3" x14ac:dyDescent="0.35">
      <c r="A486" s="1">
        <v>41613</v>
      </c>
      <c r="B486">
        <v>101.07988400000001</v>
      </c>
      <c r="C486">
        <f t="shared" si="9"/>
        <v>-3.8244882001201245E-3</v>
      </c>
    </row>
    <row r="487" spans="1:3" x14ac:dyDescent="0.35">
      <c r="A487" s="1">
        <v>41614</v>
      </c>
      <c r="B487">
        <v>102.879204</v>
      </c>
      <c r="C487">
        <f t="shared" si="9"/>
        <v>1.7644388376381048E-2</v>
      </c>
    </row>
    <row r="488" spans="1:3" x14ac:dyDescent="0.35">
      <c r="A488" s="1">
        <v>41617</v>
      </c>
      <c r="B488">
        <v>103.126079</v>
      </c>
      <c r="C488">
        <f t="shared" si="9"/>
        <v>2.396784340551775E-3</v>
      </c>
    </row>
    <row r="489" spans="1:3" x14ac:dyDescent="0.35">
      <c r="A489" s="1">
        <v>41618</v>
      </c>
      <c r="B489">
        <v>101.901212</v>
      </c>
      <c r="C489">
        <f t="shared" si="9"/>
        <v>-1.1948473458726122E-2</v>
      </c>
    </row>
    <row r="490" spans="1:3" x14ac:dyDescent="0.35">
      <c r="A490" s="1">
        <v>41619</v>
      </c>
      <c r="B490">
        <v>100.306038</v>
      </c>
      <c r="C490">
        <f t="shared" si="9"/>
        <v>-1.577794161391164E-2</v>
      </c>
    </row>
    <row r="491" spans="1:3" x14ac:dyDescent="0.35">
      <c r="A491" s="1">
        <v>41620</v>
      </c>
      <c r="B491">
        <v>99.698353999999995</v>
      </c>
      <c r="C491">
        <f t="shared" si="9"/>
        <v>-6.0767252548500766E-3</v>
      </c>
    </row>
    <row r="492" spans="1:3" x14ac:dyDescent="0.35">
      <c r="A492" s="1">
        <v>41621</v>
      </c>
      <c r="B492">
        <v>100.125629</v>
      </c>
      <c r="C492">
        <f t="shared" si="9"/>
        <v>4.2765202131836008E-3</v>
      </c>
    </row>
    <row r="493" spans="1:3" x14ac:dyDescent="0.35">
      <c r="A493" s="1">
        <v>41624</v>
      </c>
      <c r="B493">
        <v>100.533918</v>
      </c>
      <c r="C493">
        <f t="shared" si="9"/>
        <v>4.0694755825412508E-3</v>
      </c>
    </row>
    <row r="494" spans="1:3" x14ac:dyDescent="0.35">
      <c r="A494" s="1">
        <v>41625</v>
      </c>
      <c r="B494">
        <v>100.41048499999999</v>
      </c>
      <c r="C494">
        <f t="shared" si="9"/>
        <v>-1.2285290227727502E-3</v>
      </c>
    </row>
    <row r="495" spans="1:3" x14ac:dyDescent="0.35">
      <c r="A495" s="1">
        <v>41626</v>
      </c>
      <c r="B495">
        <v>103.06910999999999</v>
      </c>
      <c r="C495">
        <f t="shared" si="9"/>
        <v>2.6133100027230394E-2</v>
      </c>
    </row>
    <row r="496" spans="1:3" x14ac:dyDescent="0.35">
      <c r="A496" s="1">
        <v>41627</v>
      </c>
      <c r="B496">
        <v>102.565865</v>
      </c>
      <c r="C496">
        <f t="shared" si="9"/>
        <v>-4.8945565283632451E-3</v>
      </c>
    </row>
    <row r="497" spans="1:3" x14ac:dyDescent="0.35">
      <c r="A497" s="1">
        <v>41628</v>
      </c>
      <c r="B497">
        <v>103.38244299999999</v>
      </c>
      <c r="C497">
        <f t="shared" si="9"/>
        <v>7.929973177237426E-3</v>
      </c>
    </row>
    <row r="498" spans="1:3" x14ac:dyDescent="0.35">
      <c r="A498" s="1">
        <v>41631</v>
      </c>
      <c r="B498">
        <v>103.904675</v>
      </c>
      <c r="C498">
        <f t="shared" si="9"/>
        <v>5.038741528629276E-3</v>
      </c>
    </row>
    <row r="499" spans="1:3" x14ac:dyDescent="0.35">
      <c r="A499" s="1">
        <v>41632</v>
      </c>
      <c r="B499">
        <v>104.14205200000001</v>
      </c>
      <c r="C499">
        <f t="shared" si="9"/>
        <v>2.2819595043045877E-3</v>
      </c>
    </row>
    <row r="500" spans="1:3" x14ac:dyDescent="0.35">
      <c r="A500" s="1">
        <v>41634</v>
      </c>
      <c r="B500">
        <v>104.54084400000001</v>
      </c>
      <c r="C500">
        <f t="shared" si="9"/>
        <v>3.8219949319745947E-3</v>
      </c>
    </row>
    <row r="501" spans="1:3" x14ac:dyDescent="0.35">
      <c r="A501" s="1">
        <v>41635</v>
      </c>
      <c r="B501">
        <v>104.778221</v>
      </c>
      <c r="C501">
        <f t="shared" si="9"/>
        <v>2.2680886880519927E-3</v>
      </c>
    </row>
    <row r="502" spans="1:3" x14ac:dyDescent="0.35">
      <c r="A502" s="1">
        <v>41638</v>
      </c>
      <c r="B502">
        <v>105.015598</v>
      </c>
      <c r="C502">
        <f t="shared" si="9"/>
        <v>2.2629561007231598E-3</v>
      </c>
    </row>
    <row r="503" spans="1:3" x14ac:dyDescent="0.35">
      <c r="A503" s="1">
        <v>41639</v>
      </c>
      <c r="B503">
        <v>104.911151</v>
      </c>
      <c r="C503">
        <f t="shared" si="9"/>
        <v>-9.9508051371276739E-4</v>
      </c>
    </row>
    <row r="504" spans="1:3" x14ac:dyDescent="0.35">
      <c r="A504" s="1">
        <v>41641</v>
      </c>
      <c r="B504">
        <v>103.629317</v>
      </c>
      <c r="C504">
        <f t="shared" si="9"/>
        <v>-1.2293538573116478E-2</v>
      </c>
    </row>
    <row r="505" spans="1:3" x14ac:dyDescent="0.35">
      <c r="A505" s="1">
        <v>41642</v>
      </c>
      <c r="B505">
        <v>103.847707</v>
      </c>
      <c r="C505">
        <f t="shared" si="9"/>
        <v>2.105197736556211E-3</v>
      </c>
    </row>
    <row r="506" spans="1:3" x14ac:dyDescent="0.35">
      <c r="A506" s="1">
        <v>41645</v>
      </c>
      <c r="B506">
        <v>103.92366199999999</v>
      </c>
      <c r="C506">
        <f t="shared" si="9"/>
        <v>7.3114023119886585E-4</v>
      </c>
    </row>
    <row r="507" spans="1:3" x14ac:dyDescent="0.35">
      <c r="A507" s="1">
        <v>41646</v>
      </c>
      <c r="B507">
        <v>105.42388699999999</v>
      </c>
      <c r="C507">
        <f t="shared" si="9"/>
        <v>1.4332631922105892E-2</v>
      </c>
    </row>
    <row r="508" spans="1:3" x14ac:dyDescent="0.35">
      <c r="A508" s="1">
        <v>41647</v>
      </c>
      <c r="B508">
        <v>105.47136500000001</v>
      </c>
      <c r="C508">
        <f t="shared" si="9"/>
        <v>4.5025196491490214E-4</v>
      </c>
    </row>
    <row r="509" spans="1:3" x14ac:dyDescent="0.35">
      <c r="A509" s="1">
        <v>41648</v>
      </c>
      <c r="B509">
        <v>106.48733799999999</v>
      </c>
      <c r="C509">
        <f t="shared" si="9"/>
        <v>9.58659178887423E-3</v>
      </c>
    </row>
    <row r="510" spans="1:3" x14ac:dyDescent="0.35">
      <c r="A510" s="1">
        <v>41649</v>
      </c>
      <c r="B510">
        <v>106.857646</v>
      </c>
      <c r="C510">
        <f t="shared" si="9"/>
        <v>3.4714514017443925E-3</v>
      </c>
    </row>
    <row r="511" spans="1:3" x14ac:dyDescent="0.35">
      <c r="A511" s="1">
        <v>41652</v>
      </c>
      <c r="B511">
        <v>105.452371</v>
      </c>
      <c r="C511">
        <f t="shared" si="9"/>
        <v>-1.3238146202366503E-2</v>
      </c>
    </row>
    <row r="512" spans="1:3" x14ac:dyDescent="0.35">
      <c r="A512" s="1">
        <v>41653</v>
      </c>
      <c r="B512">
        <v>106.06005500000001</v>
      </c>
      <c r="C512">
        <f t="shared" si="9"/>
        <v>5.7460990213793759E-3</v>
      </c>
    </row>
    <row r="513" spans="1:3" x14ac:dyDescent="0.35">
      <c r="A513" s="1">
        <v>41654</v>
      </c>
      <c r="B513">
        <v>106.17399899999999</v>
      </c>
      <c r="C513">
        <f t="shared" si="9"/>
        <v>1.0737580402406571E-3</v>
      </c>
    </row>
    <row r="514" spans="1:3" x14ac:dyDescent="0.35">
      <c r="A514" s="1">
        <v>41655</v>
      </c>
      <c r="B514">
        <v>106.335414</v>
      </c>
      <c r="C514">
        <f t="shared" si="9"/>
        <v>1.5191329999327805E-3</v>
      </c>
    </row>
    <row r="515" spans="1:3" x14ac:dyDescent="0.35">
      <c r="A515" s="1">
        <v>41656</v>
      </c>
      <c r="B515">
        <v>105.68974799999999</v>
      </c>
      <c r="C515">
        <f t="shared" si="9"/>
        <v>-6.0904846365371764E-3</v>
      </c>
    </row>
    <row r="516" spans="1:3" x14ac:dyDescent="0.35">
      <c r="A516" s="1">
        <v>41660</v>
      </c>
      <c r="B516">
        <v>105.822678</v>
      </c>
      <c r="C516">
        <f t="shared" ref="C516:C579" si="10">LN(B516/B515)</f>
        <v>1.2569475941952004E-3</v>
      </c>
    </row>
    <row r="517" spans="1:3" x14ac:dyDescent="0.35">
      <c r="A517" s="1">
        <v>41661</v>
      </c>
      <c r="B517">
        <v>105.927125</v>
      </c>
      <c r="C517">
        <f t="shared" si="10"/>
        <v>9.8651339449639763E-4</v>
      </c>
    </row>
    <row r="518" spans="1:3" x14ac:dyDescent="0.35">
      <c r="A518" s="1">
        <v>41662</v>
      </c>
      <c r="B518">
        <v>104.825699</v>
      </c>
      <c r="C518">
        <f t="shared" si="10"/>
        <v>-1.0452396384357399E-2</v>
      </c>
    </row>
    <row r="519" spans="1:3" x14ac:dyDescent="0.35">
      <c r="A519" s="1">
        <v>41663</v>
      </c>
      <c r="B519">
        <v>102.309501</v>
      </c>
      <c r="C519">
        <f t="shared" si="10"/>
        <v>-2.4296418745851468E-2</v>
      </c>
    </row>
    <row r="520" spans="1:3" x14ac:dyDescent="0.35">
      <c r="A520" s="1">
        <v>41666</v>
      </c>
      <c r="B520">
        <v>101.502421</v>
      </c>
      <c r="C520">
        <f t="shared" si="10"/>
        <v>-7.9198921312291972E-3</v>
      </c>
    </row>
    <row r="521" spans="1:3" x14ac:dyDescent="0.35">
      <c r="A521" s="1">
        <v>41667</v>
      </c>
      <c r="B521">
        <v>102.746274</v>
      </c>
      <c r="C521">
        <f t="shared" si="10"/>
        <v>1.2179939530979894E-2</v>
      </c>
    </row>
    <row r="522" spans="1:3" x14ac:dyDescent="0.35">
      <c r="A522" s="1">
        <v>41668</v>
      </c>
      <c r="B522">
        <v>102.300004</v>
      </c>
      <c r="C522">
        <f t="shared" si="10"/>
        <v>-4.3528778868468241E-3</v>
      </c>
    </row>
    <row r="523" spans="1:3" x14ac:dyDescent="0.35">
      <c r="A523" s="1">
        <v>41669</v>
      </c>
      <c r="B523">
        <v>102.527891</v>
      </c>
      <c r="C523">
        <f t="shared" si="10"/>
        <v>2.2251568227900456E-3</v>
      </c>
    </row>
    <row r="524" spans="1:3" x14ac:dyDescent="0.35">
      <c r="A524" s="1">
        <v>41670</v>
      </c>
      <c r="B524">
        <v>102.660822</v>
      </c>
      <c r="C524">
        <f t="shared" si="10"/>
        <v>1.2956952324890878E-3</v>
      </c>
    </row>
    <row r="525" spans="1:3" x14ac:dyDescent="0.35">
      <c r="A525" s="1">
        <v>41673</v>
      </c>
      <c r="B525">
        <v>100.078158</v>
      </c>
      <c r="C525">
        <f t="shared" si="10"/>
        <v>-2.5479103400046384E-2</v>
      </c>
    </row>
    <row r="526" spans="1:3" x14ac:dyDescent="0.35">
      <c r="A526" s="1">
        <v>41674</v>
      </c>
      <c r="B526">
        <v>100.657359</v>
      </c>
      <c r="C526">
        <f t="shared" si="10"/>
        <v>5.770803453648261E-3</v>
      </c>
    </row>
    <row r="527" spans="1:3" x14ac:dyDescent="0.35">
      <c r="A527" s="1">
        <v>41675</v>
      </c>
      <c r="B527">
        <v>101.83474699999999</v>
      </c>
      <c r="C527">
        <f t="shared" si="10"/>
        <v>1.1629107840431342E-2</v>
      </c>
    </row>
    <row r="528" spans="1:3" x14ac:dyDescent="0.35">
      <c r="A528" s="1">
        <v>41676</v>
      </c>
      <c r="B528">
        <v>101.758785</v>
      </c>
      <c r="C528">
        <f t="shared" si="10"/>
        <v>-7.4621234553596833E-4</v>
      </c>
    </row>
    <row r="529" spans="1:3" x14ac:dyDescent="0.35">
      <c r="A529" s="1">
        <v>41677</v>
      </c>
      <c r="B529">
        <v>104.559838</v>
      </c>
      <c r="C529">
        <f t="shared" si="10"/>
        <v>2.7154360303069665E-2</v>
      </c>
    </row>
    <row r="530" spans="1:3" x14ac:dyDescent="0.35">
      <c r="A530" s="1">
        <v>41680</v>
      </c>
      <c r="B530">
        <v>105.33843400000001</v>
      </c>
      <c r="C530">
        <f t="shared" si="10"/>
        <v>7.4188278319184398E-3</v>
      </c>
    </row>
    <row r="531" spans="1:3" x14ac:dyDescent="0.35">
      <c r="A531" s="1">
        <v>41681</v>
      </c>
      <c r="B531">
        <v>107.28492199999999</v>
      </c>
      <c r="C531">
        <f t="shared" si="10"/>
        <v>1.830977006428482E-2</v>
      </c>
    </row>
    <row r="532" spans="1:3" x14ac:dyDescent="0.35">
      <c r="A532" s="1">
        <v>41682</v>
      </c>
      <c r="B532">
        <v>107.588764</v>
      </c>
      <c r="C532">
        <f t="shared" si="10"/>
        <v>2.8281006220049051E-3</v>
      </c>
    </row>
    <row r="533" spans="1:3" x14ac:dyDescent="0.35">
      <c r="A533" s="1">
        <v>41683</v>
      </c>
      <c r="B533">
        <v>108.566756</v>
      </c>
      <c r="C533">
        <f t="shared" si="10"/>
        <v>9.049027973528077E-3</v>
      </c>
    </row>
    <row r="534" spans="1:3" x14ac:dyDescent="0.35">
      <c r="A534" s="1">
        <v>41684</v>
      </c>
      <c r="B534">
        <v>108.623732</v>
      </c>
      <c r="C534">
        <f t="shared" si="10"/>
        <v>5.2466387300526842E-4</v>
      </c>
    </row>
    <row r="535" spans="1:3" x14ac:dyDescent="0.35">
      <c r="A535" s="1">
        <v>41688</v>
      </c>
      <c r="B535">
        <v>109.54475600000001</v>
      </c>
      <c r="C535">
        <f t="shared" si="10"/>
        <v>8.4432860127156631E-3</v>
      </c>
    </row>
    <row r="536" spans="1:3" x14ac:dyDescent="0.35">
      <c r="A536" s="1">
        <v>41689</v>
      </c>
      <c r="B536">
        <v>108.23443</v>
      </c>
      <c r="C536">
        <f t="shared" si="10"/>
        <v>-1.2033673523274516E-2</v>
      </c>
    </row>
    <row r="537" spans="1:3" x14ac:dyDescent="0.35">
      <c r="A537" s="1">
        <v>41690</v>
      </c>
      <c r="B537">
        <v>109.68717599999999</v>
      </c>
      <c r="C537">
        <f t="shared" si="10"/>
        <v>1.333293699037527E-2</v>
      </c>
    </row>
    <row r="538" spans="1:3" x14ac:dyDescent="0.35">
      <c r="A538" s="1">
        <v>41691</v>
      </c>
      <c r="B538">
        <v>109.174448</v>
      </c>
      <c r="C538">
        <f t="shared" si="10"/>
        <v>-4.6854165534134717E-3</v>
      </c>
    </row>
    <row r="539" spans="1:3" x14ac:dyDescent="0.35">
      <c r="A539" s="1">
        <v>41694</v>
      </c>
      <c r="B539">
        <v>109.19343499999999</v>
      </c>
      <c r="C539">
        <f t="shared" si="10"/>
        <v>1.7389919970828109E-4</v>
      </c>
    </row>
    <row r="540" spans="1:3" x14ac:dyDescent="0.35">
      <c r="A540" s="1">
        <v>41695</v>
      </c>
      <c r="B540">
        <v>108.747165</v>
      </c>
      <c r="C540">
        <f t="shared" si="10"/>
        <v>-4.0953417924883924E-3</v>
      </c>
    </row>
    <row r="541" spans="1:3" x14ac:dyDescent="0.35">
      <c r="A541" s="1">
        <v>41696</v>
      </c>
      <c r="B541">
        <v>109.088989</v>
      </c>
      <c r="C541">
        <f t="shared" si="10"/>
        <v>3.1383613260165828E-3</v>
      </c>
    </row>
    <row r="542" spans="1:3" x14ac:dyDescent="0.35">
      <c r="A542" s="1">
        <v>41697</v>
      </c>
      <c r="B542">
        <v>109.28838399999999</v>
      </c>
      <c r="C542">
        <f t="shared" si="10"/>
        <v>1.8261512415239242E-3</v>
      </c>
    </row>
    <row r="543" spans="1:3" x14ac:dyDescent="0.35">
      <c r="A543" s="1">
        <v>41698</v>
      </c>
      <c r="B543">
        <v>109.402328</v>
      </c>
      <c r="C543">
        <f t="shared" si="10"/>
        <v>1.0420562379514272E-3</v>
      </c>
    </row>
    <row r="544" spans="1:3" x14ac:dyDescent="0.35">
      <c r="A544" s="1">
        <v>41701</v>
      </c>
      <c r="B544">
        <v>109.136467</v>
      </c>
      <c r="C544">
        <f t="shared" si="10"/>
        <v>-2.4330795011049317E-3</v>
      </c>
    </row>
    <row r="545" spans="1:3" x14ac:dyDescent="0.35">
      <c r="A545" s="1">
        <v>41702</v>
      </c>
      <c r="B545">
        <v>110.807596</v>
      </c>
      <c r="C545">
        <f t="shared" si="10"/>
        <v>1.5196237952148316E-2</v>
      </c>
    </row>
    <row r="546" spans="1:3" x14ac:dyDescent="0.35">
      <c r="A546" s="1">
        <v>41703</v>
      </c>
      <c r="B546">
        <v>110.408804</v>
      </c>
      <c r="C546">
        <f t="shared" si="10"/>
        <v>-3.6054508797767042E-3</v>
      </c>
    </row>
    <row r="547" spans="1:3" x14ac:dyDescent="0.35">
      <c r="A547" s="1">
        <v>41704</v>
      </c>
      <c r="B547">
        <v>109.860268</v>
      </c>
      <c r="C547">
        <f t="shared" si="10"/>
        <v>-4.9806096603200074E-3</v>
      </c>
    </row>
    <row r="548" spans="1:3" x14ac:dyDescent="0.35">
      <c r="A548" s="1">
        <v>41705</v>
      </c>
      <c r="B548">
        <v>110.251396</v>
      </c>
      <c r="C548">
        <f t="shared" si="10"/>
        <v>3.5539089983973688E-3</v>
      </c>
    </row>
    <row r="549" spans="1:3" x14ac:dyDescent="0.35">
      <c r="A549" s="1">
        <v>41708</v>
      </c>
      <c r="B549">
        <v>110.289556</v>
      </c>
      <c r="C549">
        <f t="shared" si="10"/>
        <v>3.4605818134692684E-4</v>
      </c>
    </row>
    <row r="550" spans="1:3" x14ac:dyDescent="0.35">
      <c r="A550" s="1">
        <v>41709</v>
      </c>
      <c r="B550">
        <v>110.031977</v>
      </c>
      <c r="C550">
        <f t="shared" si="10"/>
        <v>-2.3382110122994676E-3</v>
      </c>
    </row>
    <row r="551" spans="1:3" x14ac:dyDescent="0.35">
      <c r="A551" s="1">
        <v>41710</v>
      </c>
      <c r="B551">
        <v>110.15599899999999</v>
      </c>
      <c r="C551">
        <f t="shared" si="10"/>
        <v>1.1265103151281613E-3</v>
      </c>
    </row>
    <row r="552" spans="1:3" x14ac:dyDescent="0.35">
      <c r="A552" s="1">
        <v>41711</v>
      </c>
      <c r="B552">
        <v>109.888886</v>
      </c>
      <c r="C552">
        <f t="shared" si="10"/>
        <v>-2.4278058651748115E-3</v>
      </c>
    </row>
    <row r="553" spans="1:3" x14ac:dyDescent="0.35">
      <c r="A553" s="1">
        <v>41712</v>
      </c>
      <c r="B553">
        <v>110.04151899999999</v>
      </c>
      <c r="C553">
        <f t="shared" si="10"/>
        <v>1.3880120350338026E-3</v>
      </c>
    </row>
    <row r="554" spans="1:3" x14ac:dyDescent="0.35">
      <c r="A554" s="1">
        <v>41715</v>
      </c>
      <c r="B554">
        <v>110.299098</v>
      </c>
      <c r="C554">
        <f t="shared" si="10"/>
        <v>2.3380084964845153E-3</v>
      </c>
    </row>
    <row r="555" spans="1:3" x14ac:dyDescent="0.35">
      <c r="A555" s="1">
        <v>41716</v>
      </c>
      <c r="B555">
        <v>111.43432799999999</v>
      </c>
      <c r="C555">
        <f t="shared" si="10"/>
        <v>1.023968230354445E-2</v>
      </c>
    </row>
    <row r="556" spans="1:3" x14ac:dyDescent="0.35">
      <c r="A556" s="1">
        <v>41717</v>
      </c>
      <c r="B556">
        <v>110.33725800000001</v>
      </c>
      <c r="C556">
        <f t="shared" si="10"/>
        <v>-9.893773759075089E-3</v>
      </c>
    </row>
    <row r="557" spans="1:3" x14ac:dyDescent="0.35">
      <c r="A557" s="1">
        <v>41718</v>
      </c>
      <c r="B557">
        <v>110.33725800000001</v>
      </c>
      <c r="C557">
        <f t="shared" si="10"/>
        <v>0</v>
      </c>
    </row>
    <row r="558" spans="1:3" x14ac:dyDescent="0.35">
      <c r="A558" s="1">
        <v>41719</v>
      </c>
      <c r="B558">
        <v>109.297416</v>
      </c>
      <c r="C558">
        <f t="shared" si="10"/>
        <v>-9.4689035243389463E-3</v>
      </c>
    </row>
    <row r="559" spans="1:3" x14ac:dyDescent="0.35">
      <c r="A559" s="1">
        <v>41722</v>
      </c>
      <c r="B559">
        <v>108.333895</v>
      </c>
      <c r="C559">
        <f t="shared" si="10"/>
        <v>-8.8546752853879331E-3</v>
      </c>
    </row>
    <row r="560" spans="1:3" x14ac:dyDescent="0.35">
      <c r="A560" s="1">
        <v>41723</v>
      </c>
      <c r="B560">
        <v>109.04938</v>
      </c>
      <c r="C560">
        <f t="shared" si="10"/>
        <v>6.5827289025206549E-3</v>
      </c>
    </row>
    <row r="561" spans="1:3" x14ac:dyDescent="0.35">
      <c r="A561" s="1">
        <v>41724</v>
      </c>
      <c r="B561">
        <v>109.25925599999999</v>
      </c>
      <c r="C561">
        <f t="shared" si="10"/>
        <v>1.9227463329344837E-3</v>
      </c>
    </row>
    <row r="562" spans="1:3" x14ac:dyDescent="0.35">
      <c r="A562" s="1">
        <v>41725</v>
      </c>
      <c r="B562">
        <v>109.841184</v>
      </c>
      <c r="C562">
        <f t="shared" si="10"/>
        <v>5.3119872179596414E-3</v>
      </c>
    </row>
    <row r="563" spans="1:3" x14ac:dyDescent="0.35">
      <c r="A563" s="1">
        <v>41726</v>
      </c>
      <c r="B563">
        <v>110.22277800000001</v>
      </c>
      <c r="C563">
        <f t="shared" si="10"/>
        <v>3.4680315576636027E-3</v>
      </c>
    </row>
    <row r="564" spans="1:3" x14ac:dyDescent="0.35">
      <c r="A564" s="1">
        <v>41729</v>
      </c>
      <c r="B564">
        <v>111.691907</v>
      </c>
      <c r="C564">
        <f t="shared" si="10"/>
        <v>1.324067817655443E-2</v>
      </c>
    </row>
    <row r="565" spans="1:3" x14ac:dyDescent="0.35">
      <c r="A565" s="1">
        <v>41730</v>
      </c>
      <c r="B565">
        <v>111.863623</v>
      </c>
      <c r="C565">
        <f t="shared" si="10"/>
        <v>1.5362271178952858E-3</v>
      </c>
    </row>
    <row r="566" spans="1:3" x14ac:dyDescent="0.35">
      <c r="A566" s="1">
        <v>41731</v>
      </c>
      <c r="B566">
        <v>111.768227</v>
      </c>
      <c r="C566">
        <f t="shared" si="10"/>
        <v>-8.5315223020623594E-4</v>
      </c>
    </row>
    <row r="567" spans="1:3" x14ac:dyDescent="0.35">
      <c r="A567" s="1">
        <v>41732</v>
      </c>
      <c r="B567">
        <v>112.006722</v>
      </c>
      <c r="C567">
        <f t="shared" si="10"/>
        <v>2.1315620123437172E-3</v>
      </c>
    </row>
    <row r="568" spans="1:3" x14ac:dyDescent="0.35">
      <c r="A568" s="1">
        <v>41733</v>
      </c>
      <c r="B568">
        <v>110.985957</v>
      </c>
      <c r="C568">
        <f t="shared" si="10"/>
        <v>-9.1552075559268656E-3</v>
      </c>
    </row>
    <row r="569" spans="1:3" x14ac:dyDescent="0.35">
      <c r="A569" s="1">
        <v>41736</v>
      </c>
      <c r="B569">
        <v>110.127381</v>
      </c>
      <c r="C569">
        <f t="shared" si="10"/>
        <v>-7.7659748873378899E-3</v>
      </c>
    </row>
    <row r="570" spans="1:3" x14ac:dyDescent="0.35">
      <c r="A570" s="1">
        <v>41737</v>
      </c>
      <c r="B570">
        <v>108.515154</v>
      </c>
      <c r="C570">
        <f t="shared" si="10"/>
        <v>-1.4747873477389284E-2</v>
      </c>
    </row>
    <row r="571" spans="1:3" x14ac:dyDescent="0.35">
      <c r="A571" s="1">
        <v>41738</v>
      </c>
      <c r="B571">
        <v>110.165541</v>
      </c>
      <c r="C571">
        <f t="shared" si="10"/>
        <v>1.5094321289105192E-2</v>
      </c>
    </row>
    <row r="572" spans="1:3" x14ac:dyDescent="0.35">
      <c r="A572" s="1">
        <v>41739</v>
      </c>
      <c r="B572">
        <v>107.456236</v>
      </c>
      <c r="C572">
        <f t="shared" si="10"/>
        <v>-2.490049501925851E-2</v>
      </c>
    </row>
    <row r="573" spans="1:3" x14ac:dyDescent="0.35">
      <c r="A573" s="1">
        <v>41740</v>
      </c>
      <c r="B573">
        <v>106.063427</v>
      </c>
      <c r="C573">
        <f t="shared" si="10"/>
        <v>-1.3046374614539537E-2</v>
      </c>
    </row>
    <row r="574" spans="1:3" x14ac:dyDescent="0.35">
      <c r="A574" s="1">
        <v>41743</v>
      </c>
      <c r="B574">
        <v>107.542098</v>
      </c>
      <c r="C574">
        <f t="shared" si="10"/>
        <v>1.3845097125242262E-2</v>
      </c>
    </row>
    <row r="575" spans="1:3" x14ac:dyDescent="0.35">
      <c r="A575" s="1">
        <v>41744</v>
      </c>
      <c r="B575">
        <v>108.52469600000001</v>
      </c>
      <c r="C575">
        <f t="shared" si="10"/>
        <v>9.0953797727200691E-3</v>
      </c>
    </row>
    <row r="576" spans="1:3" x14ac:dyDescent="0.35">
      <c r="A576" s="1">
        <v>41745</v>
      </c>
      <c r="B576">
        <v>107.732891</v>
      </c>
      <c r="C576">
        <f t="shared" si="10"/>
        <v>-7.3228278302832836E-3</v>
      </c>
    </row>
    <row r="577" spans="1:3" x14ac:dyDescent="0.35">
      <c r="A577" s="1">
        <v>41746</v>
      </c>
      <c r="B577">
        <v>107.952309</v>
      </c>
      <c r="C577">
        <f t="shared" si="10"/>
        <v>2.034614110684313E-3</v>
      </c>
    </row>
    <row r="578" spans="1:3" x14ac:dyDescent="0.35">
      <c r="A578" s="1">
        <v>41750</v>
      </c>
      <c r="B578">
        <v>108.877663</v>
      </c>
      <c r="C578">
        <f t="shared" si="10"/>
        <v>8.5353478515403768E-3</v>
      </c>
    </row>
    <row r="579" spans="1:3" x14ac:dyDescent="0.35">
      <c r="A579" s="1">
        <v>41751</v>
      </c>
      <c r="B579">
        <v>108.934907</v>
      </c>
      <c r="C579">
        <f t="shared" si="10"/>
        <v>5.2562624202953103E-4</v>
      </c>
    </row>
    <row r="580" spans="1:3" x14ac:dyDescent="0.35">
      <c r="A580" s="1">
        <v>41752</v>
      </c>
      <c r="B580">
        <v>108.46745199999999</v>
      </c>
      <c r="C580">
        <f t="shared" ref="C580:C643" si="11">LN(B580/B579)</f>
        <v>-4.3003739476010451E-3</v>
      </c>
    </row>
    <row r="581" spans="1:3" x14ac:dyDescent="0.35">
      <c r="A581" s="1">
        <v>41753</v>
      </c>
      <c r="B581">
        <v>108.791809</v>
      </c>
      <c r="C581">
        <f t="shared" si="11"/>
        <v>2.98590025109601E-3</v>
      </c>
    </row>
    <row r="582" spans="1:3" x14ac:dyDescent="0.35">
      <c r="A582" s="1">
        <v>41754</v>
      </c>
      <c r="B582">
        <v>107.37991599999999</v>
      </c>
      <c r="C582">
        <f t="shared" si="11"/>
        <v>-1.306288393578078E-2</v>
      </c>
    </row>
    <row r="583" spans="1:3" x14ac:dyDescent="0.35">
      <c r="A583" s="1">
        <v>41757</v>
      </c>
      <c r="B583">
        <v>107.61841099999999</v>
      </c>
      <c r="C583">
        <f t="shared" si="11"/>
        <v>2.2185763131477368E-3</v>
      </c>
    </row>
    <row r="584" spans="1:3" x14ac:dyDescent="0.35">
      <c r="A584" s="1">
        <v>41758</v>
      </c>
      <c r="B584">
        <v>107.01740599999999</v>
      </c>
      <c r="C584">
        <f t="shared" si="11"/>
        <v>-5.6002449093849466E-3</v>
      </c>
    </row>
    <row r="585" spans="1:3" x14ac:dyDescent="0.35">
      <c r="A585" s="1">
        <v>41759</v>
      </c>
      <c r="B585">
        <v>107.828287</v>
      </c>
      <c r="C585">
        <f t="shared" si="11"/>
        <v>7.5485325214578684E-3</v>
      </c>
    </row>
    <row r="586" spans="1:3" x14ac:dyDescent="0.35">
      <c r="A586" s="1">
        <v>41760</v>
      </c>
      <c r="B586">
        <v>106.454555</v>
      </c>
      <c r="C586">
        <f t="shared" si="11"/>
        <v>-1.2821846184465099E-2</v>
      </c>
    </row>
    <row r="587" spans="1:3" x14ac:dyDescent="0.35">
      <c r="A587" s="1">
        <v>41761</v>
      </c>
      <c r="B587">
        <v>107.418076</v>
      </c>
      <c r="C587">
        <f t="shared" si="11"/>
        <v>9.0102928470777392E-3</v>
      </c>
    </row>
    <row r="588" spans="1:3" x14ac:dyDescent="0.35">
      <c r="A588" s="1">
        <v>41764</v>
      </c>
      <c r="B588">
        <v>108.267117</v>
      </c>
      <c r="C588">
        <f t="shared" si="11"/>
        <v>7.8730057801493832E-3</v>
      </c>
    </row>
    <row r="589" spans="1:3" x14ac:dyDescent="0.35">
      <c r="A589" s="1">
        <v>41765</v>
      </c>
      <c r="B589">
        <v>109.07799799999999</v>
      </c>
      <c r="C589">
        <f t="shared" si="11"/>
        <v>7.4617252134220298E-3</v>
      </c>
    </row>
    <row r="590" spans="1:3" x14ac:dyDescent="0.35">
      <c r="A590" s="1">
        <v>41766</v>
      </c>
      <c r="B590">
        <v>110.031977</v>
      </c>
      <c r="C590">
        <f t="shared" si="11"/>
        <v>8.7078192404148515E-3</v>
      </c>
    </row>
    <row r="591" spans="1:3" x14ac:dyDescent="0.35">
      <c r="A591" s="1">
        <v>41767</v>
      </c>
      <c r="B591">
        <v>111.138597</v>
      </c>
      <c r="C591">
        <f t="shared" si="11"/>
        <v>1.0007020506904048E-2</v>
      </c>
    </row>
    <row r="592" spans="1:3" x14ac:dyDescent="0.35">
      <c r="A592" s="1">
        <v>41768</v>
      </c>
      <c r="B592">
        <v>111.96856200000001</v>
      </c>
      <c r="C592">
        <f t="shared" si="11"/>
        <v>7.4400914096448946E-3</v>
      </c>
    </row>
    <row r="593" spans="1:3" x14ac:dyDescent="0.35">
      <c r="A593" s="1">
        <v>41771</v>
      </c>
      <c r="B593">
        <v>112.56956599999999</v>
      </c>
      <c r="C593">
        <f t="shared" si="11"/>
        <v>5.3532595164981142E-3</v>
      </c>
    </row>
    <row r="594" spans="1:3" x14ac:dyDescent="0.35">
      <c r="A594" s="1">
        <v>41772</v>
      </c>
      <c r="B594">
        <v>112.187973</v>
      </c>
      <c r="C594">
        <f t="shared" si="11"/>
        <v>-3.395600150706315E-3</v>
      </c>
    </row>
    <row r="595" spans="1:3" x14ac:dyDescent="0.35">
      <c r="A595" s="1">
        <v>41773</v>
      </c>
      <c r="B595">
        <v>111.815921</v>
      </c>
      <c r="C595">
        <f t="shared" si="11"/>
        <v>-3.3218381651938466E-3</v>
      </c>
    </row>
    <row r="596" spans="1:3" x14ac:dyDescent="0.35">
      <c r="A596" s="1">
        <v>41774</v>
      </c>
      <c r="B596">
        <v>110.451731</v>
      </c>
      <c r="C596">
        <f t="shared" si="11"/>
        <v>-1.2275354671300531E-2</v>
      </c>
    </row>
    <row r="597" spans="1:3" x14ac:dyDescent="0.35">
      <c r="A597" s="1">
        <v>41775</v>
      </c>
      <c r="B597">
        <v>110.995499</v>
      </c>
      <c r="C597">
        <f t="shared" si="11"/>
        <v>4.9110489474247371E-3</v>
      </c>
    </row>
    <row r="598" spans="1:3" x14ac:dyDescent="0.35">
      <c r="A598" s="1">
        <v>41778</v>
      </c>
      <c r="B598">
        <v>110.76654600000001</v>
      </c>
      <c r="C598">
        <f t="shared" si="11"/>
        <v>-2.064853625852704E-3</v>
      </c>
    </row>
    <row r="599" spans="1:3" x14ac:dyDescent="0.35">
      <c r="A599" s="1">
        <v>41779</v>
      </c>
      <c r="B599">
        <v>110.079679</v>
      </c>
      <c r="C599">
        <f t="shared" si="11"/>
        <v>-6.2203391950413399E-3</v>
      </c>
    </row>
    <row r="600" spans="1:3" x14ac:dyDescent="0.35">
      <c r="A600" s="1">
        <v>41780</v>
      </c>
      <c r="B600">
        <v>110.661607</v>
      </c>
      <c r="C600">
        <f t="shared" si="11"/>
        <v>5.2725012039400374E-3</v>
      </c>
    </row>
    <row r="601" spans="1:3" x14ac:dyDescent="0.35">
      <c r="A601" s="1">
        <v>41781</v>
      </c>
      <c r="B601">
        <v>110.22277800000001</v>
      </c>
      <c r="C601">
        <f t="shared" si="11"/>
        <v>-3.9733870490246811E-3</v>
      </c>
    </row>
    <row r="602" spans="1:3" x14ac:dyDescent="0.35">
      <c r="A602" s="1">
        <v>41782</v>
      </c>
      <c r="B602">
        <v>110.375411</v>
      </c>
      <c r="C602">
        <f t="shared" si="11"/>
        <v>1.3838103118497226E-3</v>
      </c>
    </row>
    <row r="603" spans="1:3" x14ac:dyDescent="0.35">
      <c r="A603" s="1">
        <v>41786</v>
      </c>
      <c r="B603">
        <v>111.19583299999999</v>
      </c>
      <c r="C603">
        <f t="shared" si="11"/>
        <v>7.405525506267629E-3</v>
      </c>
    </row>
    <row r="604" spans="1:3" x14ac:dyDescent="0.35">
      <c r="A604" s="1">
        <v>41787</v>
      </c>
      <c r="B604">
        <v>111.55835</v>
      </c>
      <c r="C604">
        <f t="shared" si="11"/>
        <v>3.2548643097429987E-3</v>
      </c>
    </row>
    <row r="605" spans="1:3" x14ac:dyDescent="0.35">
      <c r="A605" s="1">
        <v>41788</v>
      </c>
      <c r="B605">
        <v>111.615587</v>
      </c>
      <c r="C605">
        <f t="shared" si="11"/>
        <v>5.1293625074989781E-4</v>
      </c>
    </row>
    <row r="606" spans="1:3" x14ac:dyDescent="0.35">
      <c r="A606" s="1">
        <v>41789</v>
      </c>
      <c r="B606">
        <v>112.28336899999999</v>
      </c>
      <c r="C606">
        <f t="shared" si="11"/>
        <v>5.965047734052791E-3</v>
      </c>
    </row>
    <row r="607" spans="1:3" x14ac:dyDescent="0.35">
      <c r="A607" s="1">
        <v>41792</v>
      </c>
      <c r="B607">
        <v>112.617268</v>
      </c>
      <c r="C607">
        <f t="shared" si="11"/>
        <v>2.9693045762769618E-3</v>
      </c>
    </row>
    <row r="608" spans="1:3" x14ac:dyDescent="0.35">
      <c r="A608" s="1">
        <v>41793</v>
      </c>
      <c r="B608">
        <v>112.82713699999999</v>
      </c>
      <c r="C608">
        <f t="shared" si="11"/>
        <v>1.8618254076791553E-3</v>
      </c>
    </row>
    <row r="609" spans="1:3" x14ac:dyDescent="0.35">
      <c r="A609" s="1">
        <v>41794</v>
      </c>
      <c r="B609">
        <v>113.733422</v>
      </c>
      <c r="C609">
        <f t="shared" si="11"/>
        <v>8.0004201792475346E-3</v>
      </c>
    </row>
    <row r="610" spans="1:3" x14ac:dyDescent="0.35">
      <c r="A610" s="1">
        <v>41795</v>
      </c>
      <c r="B610">
        <v>113.824465</v>
      </c>
      <c r="C610">
        <f t="shared" si="11"/>
        <v>8.0017446161060734E-4</v>
      </c>
    </row>
    <row r="611" spans="1:3" x14ac:dyDescent="0.35">
      <c r="A611" s="1">
        <v>41796</v>
      </c>
      <c r="B611">
        <v>114.294067</v>
      </c>
      <c r="C611">
        <f t="shared" si="11"/>
        <v>4.1171811798162471E-3</v>
      </c>
    </row>
    <row r="612" spans="1:3" x14ac:dyDescent="0.35">
      <c r="A612" s="1">
        <v>41799</v>
      </c>
      <c r="B612">
        <v>115.319513</v>
      </c>
      <c r="C612">
        <f t="shared" si="11"/>
        <v>8.93198753777605E-3</v>
      </c>
    </row>
    <row r="613" spans="1:3" x14ac:dyDescent="0.35">
      <c r="A613" s="1">
        <v>41800</v>
      </c>
      <c r="B613">
        <v>114.476151</v>
      </c>
      <c r="C613">
        <f t="shared" si="11"/>
        <v>-7.340136640034441E-3</v>
      </c>
    </row>
    <row r="614" spans="1:3" x14ac:dyDescent="0.35">
      <c r="A614" s="1">
        <v>41801</v>
      </c>
      <c r="B614">
        <v>114.102391</v>
      </c>
      <c r="C614">
        <f t="shared" si="11"/>
        <v>-3.2703011388486429E-3</v>
      </c>
    </row>
    <row r="615" spans="1:3" x14ac:dyDescent="0.35">
      <c r="A615" s="1">
        <v>41802</v>
      </c>
      <c r="B615">
        <v>113.2782</v>
      </c>
      <c r="C615">
        <f t="shared" si="11"/>
        <v>-7.2494719621805101E-3</v>
      </c>
    </row>
    <row r="616" spans="1:3" x14ac:dyDescent="0.35">
      <c r="A616" s="1">
        <v>41803</v>
      </c>
      <c r="B616">
        <v>112.74152100000001</v>
      </c>
      <c r="C616">
        <f t="shared" si="11"/>
        <v>-4.7489662074997963E-3</v>
      </c>
    </row>
    <row r="617" spans="1:3" x14ac:dyDescent="0.35">
      <c r="A617" s="1">
        <v>41806</v>
      </c>
      <c r="B617">
        <v>113.297372</v>
      </c>
      <c r="C617">
        <f t="shared" si="11"/>
        <v>4.9181989264246734E-3</v>
      </c>
    </row>
    <row r="618" spans="1:3" x14ac:dyDescent="0.35">
      <c r="A618" s="1">
        <v>41807</v>
      </c>
      <c r="B618">
        <v>112.827777</v>
      </c>
      <c r="C618">
        <f t="shared" si="11"/>
        <v>-4.1534139581774765E-3</v>
      </c>
    </row>
    <row r="619" spans="1:3" x14ac:dyDescent="0.35">
      <c r="A619" s="1">
        <v>41808</v>
      </c>
      <c r="B619">
        <v>113.546547</v>
      </c>
      <c r="C619">
        <f t="shared" si="11"/>
        <v>6.3502998285565387E-3</v>
      </c>
    </row>
    <row r="620" spans="1:3" x14ac:dyDescent="0.35">
      <c r="A620" s="1">
        <v>41809</v>
      </c>
      <c r="B620">
        <v>113.374042</v>
      </c>
      <c r="C620">
        <f t="shared" si="11"/>
        <v>-1.5204000129794134E-3</v>
      </c>
    </row>
    <row r="621" spans="1:3" x14ac:dyDescent="0.35">
      <c r="A621" s="1">
        <v>41810</v>
      </c>
      <c r="B621">
        <v>113.527376</v>
      </c>
      <c r="C621">
        <f t="shared" si="11"/>
        <v>1.3515475107433621E-3</v>
      </c>
    </row>
    <row r="622" spans="1:3" x14ac:dyDescent="0.35">
      <c r="A622" s="1">
        <v>41813</v>
      </c>
      <c r="B622">
        <v>113.55612600000001</v>
      </c>
      <c r="C622">
        <f t="shared" si="11"/>
        <v>2.5321082245436912E-4</v>
      </c>
    </row>
    <row r="623" spans="1:3" x14ac:dyDescent="0.35">
      <c r="A623" s="1">
        <v>41814</v>
      </c>
      <c r="B623">
        <v>112.990697</v>
      </c>
      <c r="C623">
        <f t="shared" si="11"/>
        <v>-4.991729008555614E-3</v>
      </c>
    </row>
    <row r="624" spans="1:3" x14ac:dyDescent="0.35">
      <c r="A624" s="1">
        <v>41815</v>
      </c>
      <c r="B624">
        <v>114.274896</v>
      </c>
      <c r="C624">
        <f t="shared" si="11"/>
        <v>1.1301426242450271E-2</v>
      </c>
    </row>
    <row r="625" spans="1:3" x14ac:dyDescent="0.35">
      <c r="A625" s="1">
        <v>41816</v>
      </c>
      <c r="B625">
        <v>114.68699100000001</v>
      </c>
      <c r="C625">
        <f t="shared" si="11"/>
        <v>3.5996859598284967E-3</v>
      </c>
    </row>
    <row r="626" spans="1:3" x14ac:dyDescent="0.35">
      <c r="A626" s="1">
        <v>41817</v>
      </c>
      <c r="B626">
        <v>114.619906</v>
      </c>
      <c r="C626">
        <f t="shared" si="11"/>
        <v>-5.8511106985078415E-4</v>
      </c>
    </row>
    <row r="627" spans="1:3" x14ac:dyDescent="0.35">
      <c r="A627" s="1">
        <v>41820</v>
      </c>
      <c r="B627">
        <v>113.374042</v>
      </c>
      <c r="C627">
        <f t="shared" si="11"/>
        <v>-1.0929030457070091E-2</v>
      </c>
    </row>
    <row r="628" spans="1:3" x14ac:dyDescent="0.35">
      <c r="A628" s="1">
        <v>41821</v>
      </c>
      <c r="B628">
        <v>114.792412</v>
      </c>
      <c r="C628">
        <f t="shared" si="11"/>
        <v>1.2432925574969377E-2</v>
      </c>
    </row>
    <row r="629" spans="1:3" x14ac:dyDescent="0.35">
      <c r="A629" s="1">
        <v>41822</v>
      </c>
      <c r="B629">
        <v>114.878668</v>
      </c>
      <c r="C629">
        <f t="shared" si="11"/>
        <v>7.5112638522375162E-4</v>
      </c>
    </row>
    <row r="630" spans="1:3" x14ac:dyDescent="0.35">
      <c r="A630" s="1">
        <v>41823</v>
      </c>
      <c r="B630">
        <v>115.118258</v>
      </c>
      <c r="C630">
        <f t="shared" si="11"/>
        <v>2.0834199033117513E-3</v>
      </c>
    </row>
    <row r="631" spans="1:3" x14ac:dyDescent="0.35">
      <c r="A631" s="1">
        <v>41827</v>
      </c>
      <c r="B631">
        <v>115.20450700000001</v>
      </c>
      <c r="C631">
        <f t="shared" si="11"/>
        <v>7.4894033189916952E-4</v>
      </c>
    </row>
    <row r="632" spans="1:3" x14ac:dyDescent="0.35">
      <c r="A632" s="1">
        <v>41828</v>
      </c>
      <c r="B632">
        <v>114.792412</v>
      </c>
      <c r="C632">
        <f t="shared" si="11"/>
        <v>-3.5834866204345552E-3</v>
      </c>
    </row>
    <row r="633" spans="1:3" x14ac:dyDescent="0.35">
      <c r="A633" s="1">
        <v>41829</v>
      </c>
      <c r="B633">
        <v>114.495322</v>
      </c>
      <c r="C633">
        <f t="shared" si="11"/>
        <v>-2.5914178754773681E-3</v>
      </c>
    </row>
    <row r="634" spans="1:3" x14ac:dyDescent="0.35">
      <c r="A634" s="1">
        <v>41830</v>
      </c>
      <c r="B634">
        <v>113.92030699999999</v>
      </c>
      <c r="C634">
        <f t="shared" si="11"/>
        <v>-5.0348237308431099E-3</v>
      </c>
    </row>
    <row r="635" spans="1:3" x14ac:dyDescent="0.35">
      <c r="A635" s="1">
        <v>41831</v>
      </c>
      <c r="B635">
        <v>114.38990200000001</v>
      </c>
      <c r="C635">
        <f t="shared" si="11"/>
        <v>4.1136632853405386E-3</v>
      </c>
    </row>
    <row r="636" spans="1:3" x14ac:dyDescent="0.35">
      <c r="A636" s="1">
        <v>41834</v>
      </c>
      <c r="B636">
        <v>114.504908</v>
      </c>
      <c r="C636">
        <f t="shared" si="11"/>
        <v>1.0048808854827226E-3</v>
      </c>
    </row>
    <row r="637" spans="1:3" x14ac:dyDescent="0.35">
      <c r="A637" s="1">
        <v>41835</v>
      </c>
      <c r="B637">
        <v>114.07364099999999</v>
      </c>
      <c r="C637">
        <f t="shared" si="11"/>
        <v>-3.7734731769401612E-3</v>
      </c>
    </row>
    <row r="638" spans="1:3" x14ac:dyDescent="0.35">
      <c r="A638" s="1">
        <v>41836</v>
      </c>
      <c r="B638">
        <v>114.07364099999999</v>
      </c>
      <c r="C638">
        <f t="shared" si="11"/>
        <v>0</v>
      </c>
    </row>
    <row r="639" spans="1:3" x14ac:dyDescent="0.35">
      <c r="A639" s="1">
        <v>41837</v>
      </c>
      <c r="B639">
        <v>112.703186</v>
      </c>
      <c r="C639">
        <f t="shared" si="11"/>
        <v>-1.2086523138684505E-2</v>
      </c>
    </row>
    <row r="640" spans="1:3" x14ac:dyDescent="0.35">
      <c r="A640" s="1">
        <v>41838</v>
      </c>
      <c r="B640">
        <v>113.671132</v>
      </c>
      <c r="C640">
        <f t="shared" si="11"/>
        <v>8.5517819124423765E-3</v>
      </c>
    </row>
    <row r="641" spans="1:3" x14ac:dyDescent="0.35">
      <c r="A641" s="1">
        <v>41841</v>
      </c>
      <c r="B641">
        <v>112.93319</v>
      </c>
      <c r="C641">
        <f t="shared" si="11"/>
        <v>-6.5130673776469293E-3</v>
      </c>
    </row>
    <row r="642" spans="1:3" x14ac:dyDescent="0.35">
      <c r="A642" s="1">
        <v>41842</v>
      </c>
      <c r="B642">
        <v>113.316536</v>
      </c>
      <c r="C642">
        <f t="shared" si="11"/>
        <v>3.3887012693183389E-3</v>
      </c>
    </row>
    <row r="643" spans="1:3" x14ac:dyDescent="0.35">
      <c r="A643" s="1">
        <v>41843</v>
      </c>
      <c r="B643">
        <v>113.671132</v>
      </c>
      <c r="C643">
        <f t="shared" si="11"/>
        <v>3.1243661083284096E-3</v>
      </c>
    </row>
    <row r="644" spans="1:3" x14ac:dyDescent="0.35">
      <c r="A644" s="1">
        <v>41844</v>
      </c>
      <c r="B644">
        <v>113.55612600000001</v>
      </c>
      <c r="C644">
        <f t="shared" ref="C644:C707" si="12">LN(B644/B643)</f>
        <v>-1.0122554030922615E-3</v>
      </c>
    </row>
    <row r="645" spans="1:3" x14ac:dyDescent="0.35">
      <c r="A645" s="1">
        <v>41845</v>
      </c>
      <c r="B645">
        <v>113.44112699999999</v>
      </c>
      <c r="C645">
        <f t="shared" si="12"/>
        <v>-1.013219396432989E-3</v>
      </c>
    </row>
    <row r="646" spans="1:3" x14ac:dyDescent="0.35">
      <c r="A646" s="1">
        <v>41848</v>
      </c>
      <c r="B646">
        <v>113.87238600000001</v>
      </c>
      <c r="C646">
        <f t="shared" si="12"/>
        <v>3.7944028203952922E-3</v>
      </c>
    </row>
    <row r="647" spans="1:3" x14ac:dyDescent="0.35">
      <c r="A647" s="1">
        <v>41849</v>
      </c>
      <c r="B647">
        <v>113.91072200000001</v>
      </c>
      <c r="C647">
        <f t="shared" si="12"/>
        <v>3.3660090687640779E-4</v>
      </c>
    </row>
    <row r="648" spans="1:3" x14ac:dyDescent="0.35">
      <c r="A648" s="1">
        <v>41850</v>
      </c>
      <c r="B648">
        <v>114.409066</v>
      </c>
      <c r="C648">
        <f t="shared" si="12"/>
        <v>4.3653228284515483E-3</v>
      </c>
    </row>
    <row r="649" spans="1:3" x14ac:dyDescent="0.35">
      <c r="A649" s="1">
        <v>41851</v>
      </c>
      <c r="B649">
        <v>111.399815</v>
      </c>
      <c r="C649">
        <f t="shared" si="12"/>
        <v>-2.6654657247890429E-2</v>
      </c>
    </row>
    <row r="650" spans="1:3" x14ac:dyDescent="0.35">
      <c r="A650" s="1">
        <v>41852</v>
      </c>
      <c r="B650">
        <v>111.246481</v>
      </c>
      <c r="C650">
        <f t="shared" si="12"/>
        <v>-1.3773777241882779E-3</v>
      </c>
    </row>
    <row r="651" spans="1:3" x14ac:dyDescent="0.35">
      <c r="A651" s="1">
        <v>41855</v>
      </c>
      <c r="B651">
        <v>112.013165</v>
      </c>
      <c r="C651">
        <f t="shared" si="12"/>
        <v>6.8681199447312626E-3</v>
      </c>
    </row>
    <row r="652" spans="1:3" x14ac:dyDescent="0.35">
      <c r="A652" s="1">
        <v>41856</v>
      </c>
      <c r="B652">
        <v>111.006891</v>
      </c>
      <c r="C652">
        <f t="shared" si="12"/>
        <v>-9.0241285636568011E-3</v>
      </c>
    </row>
    <row r="653" spans="1:3" x14ac:dyDescent="0.35">
      <c r="A653" s="1">
        <v>41857</v>
      </c>
      <c r="B653">
        <v>110.997305</v>
      </c>
      <c r="C653">
        <f t="shared" si="12"/>
        <v>-8.6358728156239815E-5</v>
      </c>
    </row>
    <row r="654" spans="1:3" x14ac:dyDescent="0.35">
      <c r="A654" s="1">
        <v>41858</v>
      </c>
      <c r="B654">
        <v>110.000609</v>
      </c>
      <c r="C654">
        <f t="shared" si="12"/>
        <v>-9.0200195975813947E-3</v>
      </c>
    </row>
    <row r="655" spans="1:3" x14ac:dyDescent="0.35">
      <c r="A655" s="1">
        <v>41859</v>
      </c>
      <c r="B655">
        <v>111.505235</v>
      </c>
      <c r="C655">
        <f t="shared" si="12"/>
        <v>1.3585638329943944E-2</v>
      </c>
    </row>
    <row r="656" spans="1:3" x14ac:dyDescent="0.35">
      <c r="A656" s="1">
        <v>41862</v>
      </c>
      <c r="B656">
        <v>111.76399600000001</v>
      </c>
      <c r="C656">
        <f t="shared" si="12"/>
        <v>2.317929028526281E-3</v>
      </c>
    </row>
    <row r="657" spans="1:3" x14ac:dyDescent="0.35">
      <c r="A657" s="1">
        <v>41863</v>
      </c>
      <c r="B657">
        <v>111.90774500000001</v>
      </c>
      <c r="C657">
        <f t="shared" si="12"/>
        <v>1.2853570070897847E-3</v>
      </c>
    </row>
    <row r="658" spans="1:3" x14ac:dyDescent="0.35">
      <c r="A658" s="1">
        <v>41864</v>
      </c>
      <c r="B658">
        <v>112.837355</v>
      </c>
      <c r="C658">
        <f t="shared" si="12"/>
        <v>8.2726190833733327E-3</v>
      </c>
    </row>
    <row r="659" spans="1:3" x14ac:dyDescent="0.35">
      <c r="A659" s="1">
        <v>41865</v>
      </c>
      <c r="B659">
        <v>113.14403</v>
      </c>
      <c r="C659">
        <f t="shared" si="12"/>
        <v>2.7141632773402024E-3</v>
      </c>
    </row>
    <row r="660" spans="1:3" x14ac:dyDescent="0.35">
      <c r="A660" s="1">
        <v>41866</v>
      </c>
      <c r="B660">
        <v>112.38692500000001</v>
      </c>
      <c r="C660">
        <f t="shared" si="12"/>
        <v>-6.7140037965355412E-3</v>
      </c>
    </row>
    <row r="661" spans="1:3" x14ac:dyDescent="0.35">
      <c r="A661" s="1">
        <v>41869</v>
      </c>
      <c r="B661">
        <v>112.990697</v>
      </c>
      <c r="C661">
        <f t="shared" si="12"/>
        <v>5.3578828191580058E-3</v>
      </c>
    </row>
    <row r="662" spans="1:3" x14ac:dyDescent="0.35">
      <c r="A662" s="1">
        <v>41870</v>
      </c>
      <c r="B662">
        <v>113.297372</v>
      </c>
      <c r="C662">
        <f t="shared" si="12"/>
        <v>2.7104848179582679E-3</v>
      </c>
    </row>
    <row r="663" spans="1:3" x14ac:dyDescent="0.35">
      <c r="A663" s="1">
        <v>41871</v>
      </c>
      <c r="B663">
        <v>112.74152100000001</v>
      </c>
      <c r="C663">
        <f t="shared" si="12"/>
        <v>-4.9181989264246292E-3</v>
      </c>
    </row>
    <row r="664" spans="1:3" x14ac:dyDescent="0.35">
      <c r="A664" s="1">
        <v>41872</v>
      </c>
      <c r="B664">
        <v>112.636101</v>
      </c>
      <c r="C664">
        <f t="shared" si="12"/>
        <v>-9.3549667223156269E-4</v>
      </c>
    </row>
    <row r="665" spans="1:3" x14ac:dyDescent="0.35">
      <c r="A665" s="1">
        <v>41873</v>
      </c>
      <c r="B665">
        <v>112.09942100000001</v>
      </c>
      <c r="C665">
        <f t="shared" si="12"/>
        <v>-4.7761120753717938E-3</v>
      </c>
    </row>
    <row r="666" spans="1:3" x14ac:dyDescent="0.35">
      <c r="A666" s="1">
        <v>41876</v>
      </c>
      <c r="B666">
        <v>112.569016</v>
      </c>
      <c r="C666">
        <f t="shared" si="12"/>
        <v>4.1803440672739519E-3</v>
      </c>
    </row>
    <row r="667" spans="1:3" x14ac:dyDescent="0.35">
      <c r="A667" s="1">
        <v>41877</v>
      </c>
      <c r="B667">
        <v>112.827777</v>
      </c>
      <c r="C667">
        <f t="shared" si="12"/>
        <v>2.2960496485764869E-3</v>
      </c>
    </row>
    <row r="668" spans="1:3" x14ac:dyDescent="0.35">
      <c r="A668" s="1">
        <v>41878</v>
      </c>
      <c r="B668">
        <v>111.97483</v>
      </c>
      <c r="C668">
        <f t="shared" si="12"/>
        <v>-7.5884448532184444E-3</v>
      </c>
    </row>
    <row r="669" spans="1:3" x14ac:dyDescent="0.35">
      <c r="A669" s="1">
        <v>41879</v>
      </c>
      <c r="B669">
        <v>111.62982700000001</v>
      </c>
      <c r="C669">
        <f t="shared" si="12"/>
        <v>-3.0858326333539758E-3</v>
      </c>
    </row>
    <row r="670" spans="1:3" x14ac:dyDescent="0.35">
      <c r="A670" s="1">
        <v>41880</v>
      </c>
      <c r="B670">
        <v>112.29109</v>
      </c>
      <c r="C670">
        <f t="shared" si="12"/>
        <v>5.9062362831415376E-3</v>
      </c>
    </row>
    <row r="671" spans="1:3" x14ac:dyDescent="0.35">
      <c r="A671" s="1">
        <v>41884</v>
      </c>
      <c r="B671">
        <v>111.984415</v>
      </c>
      <c r="C671">
        <f t="shared" si="12"/>
        <v>-2.7348077191006572E-3</v>
      </c>
    </row>
    <row r="672" spans="1:3" x14ac:dyDescent="0.35">
      <c r="A672" s="1">
        <v>41885</v>
      </c>
      <c r="B672">
        <v>112.195256</v>
      </c>
      <c r="C672">
        <f t="shared" si="12"/>
        <v>1.8810007279013111E-3</v>
      </c>
    </row>
    <row r="673" spans="1:3" x14ac:dyDescent="0.35">
      <c r="A673" s="1">
        <v>41886</v>
      </c>
      <c r="B673">
        <v>111.57232</v>
      </c>
      <c r="C673">
        <f t="shared" si="12"/>
        <v>-5.5677200455965976E-3</v>
      </c>
    </row>
    <row r="674" spans="1:3" x14ac:dyDescent="0.35">
      <c r="A674" s="1">
        <v>41887</v>
      </c>
      <c r="B674">
        <v>111.90451</v>
      </c>
      <c r="C674">
        <f t="shared" si="12"/>
        <v>2.9729278392414157E-3</v>
      </c>
    </row>
    <row r="675" spans="1:3" x14ac:dyDescent="0.35">
      <c r="A675" s="1">
        <v>41890</v>
      </c>
      <c r="B675">
        <v>110.864611</v>
      </c>
      <c r="C675">
        <f t="shared" si="12"/>
        <v>-9.3361822215440836E-3</v>
      </c>
    </row>
    <row r="676" spans="1:3" x14ac:dyDescent="0.35">
      <c r="A676" s="1">
        <v>41891</v>
      </c>
      <c r="B676">
        <v>111.25939099999999</v>
      </c>
      <c r="C676">
        <f t="shared" si="12"/>
        <v>3.5545948400038177E-3</v>
      </c>
    </row>
    <row r="677" spans="1:3" x14ac:dyDescent="0.35">
      <c r="A677" s="1">
        <v>41892</v>
      </c>
      <c r="B677">
        <v>110.758695</v>
      </c>
      <c r="C677">
        <f t="shared" si="12"/>
        <v>-4.5104149653806148E-3</v>
      </c>
    </row>
    <row r="678" spans="1:3" x14ac:dyDescent="0.35">
      <c r="A678" s="1">
        <v>41893</v>
      </c>
      <c r="B678">
        <v>110.912758</v>
      </c>
      <c r="C678">
        <f t="shared" si="12"/>
        <v>1.39001231526066E-3</v>
      </c>
    </row>
    <row r="679" spans="1:3" x14ac:dyDescent="0.35">
      <c r="A679" s="1">
        <v>41894</v>
      </c>
      <c r="B679">
        <v>109.48771000000001</v>
      </c>
      <c r="C679">
        <f t="shared" si="12"/>
        <v>-1.2931622802217997E-2</v>
      </c>
    </row>
    <row r="680" spans="1:3" x14ac:dyDescent="0.35">
      <c r="A680" s="1">
        <v>41897</v>
      </c>
      <c r="B680">
        <v>109.82471200000001</v>
      </c>
      <c r="C680">
        <f t="shared" si="12"/>
        <v>3.0732619901202361E-3</v>
      </c>
    </row>
    <row r="681" spans="1:3" x14ac:dyDescent="0.35">
      <c r="A681" s="1">
        <v>41898</v>
      </c>
      <c r="B681">
        <v>110.04617500000001</v>
      </c>
      <c r="C681">
        <f t="shared" si="12"/>
        <v>2.0144829351054433E-3</v>
      </c>
    </row>
    <row r="682" spans="1:3" x14ac:dyDescent="0.35">
      <c r="A682" s="1">
        <v>41899</v>
      </c>
      <c r="B682">
        <v>110.26763</v>
      </c>
      <c r="C682">
        <f t="shared" si="12"/>
        <v>2.0103604001127937E-3</v>
      </c>
    </row>
    <row r="683" spans="1:3" x14ac:dyDescent="0.35">
      <c r="A683" s="1">
        <v>41900</v>
      </c>
      <c r="B683">
        <v>110.739441</v>
      </c>
      <c r="C683">
        <f t="shared" si="12"/>
        <v>4.2696526823499965E-3</v>
      </c>
    </row>
    <row r="684" spans="1:3" x14ac:dyDescent="0.35">
      <c r="A684" s="1">
        <v>41901</v>
      </c>
      <c r="B684">
        <v>109.47807899999999</v>
      </c>
      <c r="C684">
        <f t="shared" si="12"/>
        <v>-1.1455726087544485E-2</v>
      </c>
    </row>
    <row r="685" spans="1:3" x14ac:dyDescent="0.35">
      <c r="A685" s="1">
        <v>41904</v>
      </c>
      <c r="B685">
        <v>108.563357</v>
      </c>
      <c r="C685">
        <f t="shared" si="12"/>
        <v>-8.3903993942825682E-3</v>
      </c>
    </row>
    <row r="686" spans="1:3" x14ac:dyDescent="0.35">
      <c r="A686" s="1">
        <v>41905</v>
      </c>
      <c r="B686">
        <v>108.447811</v>
      </c>
      <c r="C686">
        <f t="shared" si="12"/>
        <v>-1.0648853880082941E-3</v>
      </c>
    </row>
    <row r="687" spans="1:3" x14ac:dyDescent="0.35">
      <c r="A687" s="1">
        <v>41906</v>
      </c>
      <c r="B687">
        <v>109.49734100000001</v>
      </c>
      <c r="C687">
        <f t="shared" si="12"/>
        <v>9.6312132043000296E-3</v>
      </c>
    </row>
    <row r="688" spans="1:3" x14ac:dyDescent="0.35">
      <c r="A688" s="1">
        <v>41907</v>
      </c>
      <c r="B688">
        <v>109.54548</v>
      </c>
      <c r="C688">
        <f t="shared" si="12"/>
        <v>4.3953963480967777E-4</v>
      </c>
    </row>
    <row r="689" spans="1:3" x14ac:dyDescent="0.35">
      <c r="A689" s="1">
        <v>41908</v>
      </c>
      <c r="B689">
        <v>109.88248900000001</v>
      </c>
      <c r="C689">
        <f t="shared" si="12"/>
        <v>3.0717074630004317E-3</v>
      </c>
    </row>
    <row r="690" spans="1:3" x14ac:dyDescent="0.35">
      <c r="A690" s="1">
        <v>41911</v>
      </c>
      <c r="B690">
        <v>110.103945</v>
      </c>
      <c r="C690">
        <f t="shared" si="12"/>
        <v>2.0133611948840455E-3</v>
      </c>
    </row>
    <row r="691" spans="1:3" x14ac:dyDescent="0.35">
      <c r="A691" s="1">
        <v>41912</v>
      </c>
      <c r="B691">
        <v>109.583995</v>
      </c>
      <c r="C691">
        <f t="shared" si="12"/>
        <v>-4.7335413209378605E-3</v>
      </c>
    </row>
    <row r="692" spans="1:3" x14ac:dyDescent="0.35">
      <c r="A692" s="1">
        <v>41913</v>
      </c>
      <c r="B692">
        <v>109.381794</v>
      </c>
      <c r="C692">
        <f t="shared" si="12"/>
        <v>-1.8468735083968007E-3</v>
      </c>
    </row>
    <row r="693" spans="1:3" x14ac:dyDescent="0.35">
      <c r="A693" s="1">
        <v>41914</v>
      </c>
      <c r="B693">
        <v>109.88248900000001</v>
      </c>
      <c r="C693">
        <f t="shared" si="12"/>
        <v>4.5670536344507469E-3</v>
      </c>
    </row>
    <row r="694" spans="1:3" x14ac:dyDescent="0.35">
      <c r="A694" s="1">
        <v>41915</v>
      </c>
      <c r="B694">
        <v>111.538616</v>
      </c>
      <c r="C694">
        <f t="shared" si="12"/>
        <v>1.495934982520728E-2</v>
      </c>
    </row>
    <row r="695" spans="1:3" x14ac:dyDescent="0.35">
      <c r="A695" s="1">
        <v>41918</v>
      </c>
      <c r="B695">
        <v>120.339235</v>
      </c>
      <c r="C695">
        <f t="shared" si="12"/>
        <v>7.5943850003756835E-2</v>
      </c>
    </row>
    <row r="696" spans="1:3" x14ac:dyDescent="0.35">
      <c r="A696" s="1">
        <v>41919</v>
      </c>
      <c r="B696">
        <v>123.24709300000001</v>
      </c>
      <c r="C696">
        <f t="shared" si="12"/>
        <v>2.3876513654276486E-2</v>
      </c>
    </row>
    <row r="697" spans="1:3" x14ac:dyDescent="0.35">
      <c r="A697" s="1">
        <v>41920</v>
      </c>
      <c r="B697">
        <v>125.076536</v>
      </c>
      <c r="C697">
        <f t="shared" si="12"/>
        <v>1.4734611492739445E-2</v>
      </c>
    </row>
    <row r="698" spans="1:3" x14ac:dyDescent="0.35">
      <c r="A698" s="1">
        <v>41921</v>
      </c>
      <c r="B698">
        <v>123.189323</v>
      </c>
      <c r="C698">
        <f t="shared" si="12"/>
        <v>-1.5203454547641083E-2</v>
      </c>
    </row>
    <row r="699" spans="1:3" x14ac:dyDescent="0.35">
      <c r="A699" s="1">
        <v>41922</v>
      </c>
      <c r="B699">
        <v>123.121923</v>
      </c>
      <c r="C699">
        <f t="shared" si="12"/>
        <v>-5.472750658104599E-4</v>
      </c>
    </row>
    <row r="700" spans="1:3" x14ac:dyDescent="0.35">
      <c r="A700" s="1">
        <v>41925</v>
      </c>
      <c r="B700">
        <v>121.15767200000001</v>
      </c>
      <c r="C700">
        <f t="shared" si="12"/>
        <v>-1.6082336604724412E-2</v>
      </c>
    </row>
    <row r="701" spans="1:3" x14ac:dyDescent="0.35">
      <c r="A701" s="1">
        <v>41926</v>
      </c>
      <c r="B701">
        <v>120.42589</v>
      </c>
      <c r="C701">
        <f t="shared" si="12"/>
        <v>-6.0582287313251885E-3</v>
      </c>
    </row>
    <row r="702" spans="1:3" x14ac:dyDescent="0.35">
      <c r="A702" s="1">
        <v>41927</v>
      </c>
      <c r="B702">
        <v>119.90594</v>
      </c>
      <c r="C702">
        <f t="shared" si="12"/>
        <v>-4.326940890238988E-3</v>
      </c>
    </row>
    <row r="703" spans="1:3" x14ac:dyDescent="0.35">
      <c r="A703" s="1">
        <v>41928</v>
      </c>
      <c r="B703">
        <v>116.295186</v>
      </c>
      <c r="C703">
        <f t="shared" si="12"/>
        <v>-3.0575936372105528E-2</v>
      </c>
    </row>
    <row r="704" spans="1:3" x14ac:dyDescent="0.35">
      <c r="A704" s="1">
        <v>41929</v>
      </c>
      <c r="B704">
        <v>117.209915</v>
      </c>
      <c r="C704">
        <f t="shared" si="12"/>
        <v>7.834806822092066E-3</v>
      </c>
    </row>
    <row r="705" spans="1:3" x14ac:dyDescent="0.35">
      <c r="A705" s="1">
        <v>41932</v>
      </c>
      <c r="B705">
        <v>118.10538200000001</v>
      </c>
      <c r="C705">
        <f t="shared" si="12"/>
        <v>7.6108211737696049E-3</v>
      </c>
    </row>
    <row r="706" spans="1:3" x14ac:dyDescent="0.35">
      <c r="A706" s="1">
        <v>41933</v>
      </c>
      <c r="B706">
        <v>118.73124</v>
      </c>
      <c r="C706">
        <f t="shared" si="12"/>
        <v>5.2851577728943158E-3</v>
      </c>
    </row>
    <row r="707" spans="1:3" x14ac:dyDescent="0.35">
      <c r="A707" s="1">
        <v>41934</v>
      </c>
      <c r="B707">
        <v>119.12602</v>
      </c>
      <c r="C707">
        <f t="shared" si="12"/>
        <v>3.3194728847324054E-3</v>
      </c>
    </row>
    <row r="708" spans="1:3" x14ac:dyDescent="0.35">
      <c r="A708" s="1">
        <v>41935</v>
      </c>
      <c r="B708">
        <v>120.35848900000001</v>
      </c>
      <c r="C708">
        <f t="shared" ref="C708:C771" si="13">LN(B708/B707)</f>
        <v>1.0292773306263185E-2</v>
      </c>
    </row>
    <row r="709" spans="1:3" x14ac:dyDescent="0.35">
      <c r="A709" s="1">
        <v>41936</v>
      </c>
      <c r="B709">
        <v>121.061386</v>
      </c>
      <c r="C709">
        <f t="shared" si="13"/>
        <v>5.8230415879435967E-3</v>
      </c>
    </row>
    <row r="710" spans="1:3" x14ac:dyDescent="0.35">
      <c r="A710" s="1">
        <v>41939</v>
      </c>
      <c r="B710">
        <v>121.128787</v>
      </c>
      <c r="C710">
        <f t="shared" si="13"/>
        <v>5.5659567772847317E-4</v>
      </c>
    </row>
    <row r="711" spans="1:3" x14ac:dyDescent="0.35">
      <c r="A711" s="1">
        <v>41940</v>
      </c>
      <c r="B711">
        <v>121.822045</v>
      </c>
      <c r="C711">
        <f t="shared" si="13"/>
        <v>5.7069973862552978E-3</v>
      </c>
    </row>
    <row r="712" spans="1:3" x14ac:dyDescent="0.35">
      <c r="A712" s="1">
        <v>41941</v>
      </c>
      <c r="B712">
        <v>122.06276200000001</v>
      </c>
      <c r="C712">
        <f t="shared" si="13"/>
        <v>1.9740227456493107E-3</v>
      </c>
    </row>
    <row r="713" spans="1:3" x14ac:dyDescent="0.35">
      <c r="A713" s="1">
        <v>41942</v>
      </c>
      <c r="B713">
        <v>122.784913</v>
      </c>
      <c r="C713">
        <f t="shared" si="13"/>
        <v>5.8987947831869222E-3</v>
      </c>
    </row>
    <row r="714" spans="1:3" x14ac:dyDescent="0.35">
      <c r="A714" s="1">
        <v>41943</v>
      </c>
      <c r="B714">
        <v>123.921098</v>
      </c>
      <c r="C714">
        <f t="shared" si="13"/>
        <v>9.2109067654023921E-3</v>
      </c>
    </row>
    <row r="715" spans="1:3" x14ac:dyDescent="0.35">
      <c r="A715" s="1">
        <v>41946</v>
      </c>
      <c r="B715">
        <v>122.68862799999999</v>
      </c>
      <c r="C715">
        <f t="shared" si="13"/>
        <v>-9.9953905394637409E-3</v>
      </c>
    </row>
    <row r="716" spans="1:3" x14ac:dyDescent="0.35">
      <c r="A716" s="1">
        <v>41947</v>
      </c>
      <c r="B716">
        <v>121.648729</v>
      </c>
      <c r="C716">
        <f t="shared" si="13"/>
        <v>-8.5120449167173286E-3</v>
      </c>
    </row>
    <row r="717" spans="1:3" x14ac:dyDescent="0.35">
      <c r="A717" s="1">
        <v>41948</v>
      </c>
      <c r="B717">
        <v>122.49605699999999</v>
      </c>
      <c r="C717">
        <f t="shared" si="13"/>
        <v>6.9412205432681515E-3</v>
      </c>
    </row>
    <row r="718" spans="1:3" x14ac:dyDescent="0.35">
      <c r="A718" s="1">
        <v>41949</v>
      </c>
      <c r="B718">
        <v>123.179693</v>
      </c>
      <c r="C718">
        <f t="shared" si="13"/>
        <v>5.5653662564396694E-3</v>
      </c>
    </row>
    <row r="719" spans="1:3" x14ac:dyDescent="0.35">
      <c r="A719" s="1">
        <v>41950</v>
      </c>
      <c r="B719">
        <v>120.878439</v>
      </c>
      <c r="C719">
        <f t="shared" si="13"/>
        <v>-1.8858803720335309E-2</v>
      </c>
    </row>
    <row r="720" spans="1:3" x14ac:dyDescent="0.35">
      <c r="A720" s="1">
        <v>41953</v>
      </c>
      <c r="B720">
        <v>123.535957</v>
      </c>
      <c r="C720">
        <f t="shared" si="13"/>
        <v>2.1746859241978205E-2</v>
      </c>
    </row>
    <row r="721" spans="1:3" x14ac:dyDescent="0.35">
      <c r="A721" s="1">
        <v>41954</v>
      </c>
      <c r="B721">
        <v>123.97886800000001</v>
      </c>
      <c r="C721">
        <f t="shared" si="13"/>
        <v>3.5788682374444727E-3</v>
      </c>
    </row>
    <row r="722" spans="1:3" x14ac:dyDescent="0.35">
      <c r="A722" s="1">
        <v>41955</v>
      </c>
      <c r="B722">
        <v>124.546971</v>
      </c>
      <c r="C722">
        <f t="shared" si="13"/>
        <v>4.5717901349129914E-3</v>
      </c>
    </row>
    <row r="723" spans="1:3" x14ac:dyDescent="0.35">
      <c r="A723" s="1">
        <v>41956</v>
      </c>
      <c r="B723">
        <v>124.508448</v>
      </c>
      <c r="C723">
        <f t="shared" si="13"/>
        <v>-3.0935283770893953E-4</v>
      </c>
    </row>
    <row r="724" spans="1:3" x14ac:dyDescent="0.35">
      <c r="A724" s="1">
        <v>41957</v>
      </c>
      <c r="B724">
        <v>124.40253199999999</v>
      </c>
      <c r="C724">
        <f t="shared" si="13"/>
        <v>-8.5103522867951888E-4</v>
      </c>
    </row>
    <row r="725" spans="1:3" x14ac:dyDescent="0.35">
      <c r="A725" s="1">
        <v>41960</v>
      </c>
      <c r="B725">
        <v>124.72990299999999</v>
      </c>
      <c r="C725">
        <f t="shared" si="13"/>
        <v>2.6280896618324306E-3</v>
      </c>
    </row>
    <row r="726" spans="1:3" x14ac:dyDescent="0.35">
      <c r="A726" s="1">
        <v>41961</v>
      </c>
      <c r="B726">
        <v>126.077927</v>
      </c>
      <c r="C726">
        <f t="shared" si="13"/>
        <v>1.0749560575247449E-2</v>
      </c>
    </row>
    <row r="727" spans="1:3" x14ac:dyDescent="0.35">
      <c r="A727" s="1">
        <v>41962</v>
      </c>
      <c r="B727">
        <v>125.278745</v>
      </c>
      <c r="C727">
        <f t="shared" si="13"/>
        <v>-6.3589694011216653E-3</v>
      </c>
    </row>
    <row r="728" spans="1:3" x14ac:dyDescent="0.35">
      <c r="A728" s="1">
        <v>41963</v>
      </c>
      <c r="B728">
        <v>125.55797</v>
      </c>
      <c r="C728">
        <f t="shared" si="13"/>
        <v>2.2263496421139066E-3</v>
      </c>
    </row>
    <row r="729" spans="1:3" x14ac:dyDescent="0.35">
      <c r="A729" s="1">
        <v>41964</v>
      </c>
      <c r="B729">
        <v>125.538724</v>
      </c>
      <c r="C729">
        <f t="shared" si="13"/>
        <v>-1.5329552716200669E-4</v>
      </c>
    </row>
    <row r="730" spans="1:3" x14ac:dyDescent="0.35">
      <c r="A730" s="1">
        <v>41967</v>
      </c>
      <c r="B730">
        <v>126.241613</v>
      </c>
      <c r="C730">
        <f t="shared" si="13"/>
        <v>5.583365519014249E-3</v>
      </c>
    </row>
    <row r="731" spans="1:3" x14ac:dyDescent="0.35">
      <c r="A731" s="1">
        <v>41968</v>
      </c>
      <c r="B731">
        <v>129.72719000000001</v>
      </c>
      <c r="C731">
        <f t="shared" si="13"/>
        <v>2.7236072711172152E-2</v>
      </c>
    </row>
    <row r="732" spans="1:3" x14ac:dyDescent="0.35">
      <c r="A732" s="1">
        <v>41969</v>
      </c>
      <c r="B732">
        <v>136.01471599999999</v>
      </c>
      <c r="C732">
        <f t="shared" si="13"/>
        <v>4.7329378787779708E-2</v>
      </c>
    </row>
    <row r="733" spans="1:3" x14ac:dyDescent="0.35">
      <c r="A733" s="1">
        <v>41971</v>
      </c>
      <c r="B733">
        <v>135.11925600000001</v>
      </c>
      <c r="C733">
        <f t="shared" si="13"/>
        <v>-6.6053194968815759E-3</v>
      </c>
    </row>
    <row r="734" spans="1:3" x14ac:dyDescent="0.35">
      <c r="A734" s="1">
        <v>41974</v>
      </c>
      <c r="B734">
        <v>135.90880000000001</v>
      </c>
      <c r="C734">
        <f t="shared" si="13"/>
        <v>5.8263062882089002E-3</v>
      </c>
    </row>
    <row r="735" spans="1:3" x14ac:dyDescent="0.35">
      <c r="A735" s="1">
        <v>41975</v>
      </c>
      <c r="B735">
        <v>135.783638</v>
      </c>
      <c r="C735">
        <f t="shared" si="13"/>
        <v>-9.2135069916120813E-4</v>
      </c>
    </row>
    <row r="736" spans="1:3" x14ac:dyDescent="0.35">
      <c r="A736" s="1">
        <v>41976</v>
      </c>
      <c r="B736">
        <v>135.15776500000001</v>
      </c>
      <c r="C736">
        <f t="shared" si="13"/>
        <v>-4.6199961047519306E-3</v>
      </c>
    </row>
    <row r="737" spans="1:3" x14ac:dyDescent="0.35">
      <c r="A737" s="1">
        <v>41977</v>
      </c>
      <c r="B737">
        <v>135.45625100000001</v>
      </c>
      <c r="C737">
        <f t="shared" si="13"/>
        <v>2.20599158504769E-3</v>
      </c>
    </row>
    <row r="738" spans="1:3" x14ac:dyDescent="0.35">
      <c r="A738" s="1">
        <v>41978</v>
      </c>
      <c r="B738">
        <v>133.98306500000001</v>
      </c>
      <c r="C738">
        <f t="shared" si="13"/>
        <v>-1.0935305969836762E-2</v>
      </c>
    </row>
    <row r="739" spans="1:3" x14ac:dyDescent="0.35">
      <c r="A739" s="1">
        <v>41981</v>
      </c>
      <c r="B739">
        <v>135.17252500000001</v>
      </c>
      <c r="C739">
        <f t="shared" si="13"/>
        <v>8.8385141345814558E-3</v>
      </c>
    </row>
    <row r="740" spans="1:3" x14ac:dyDescent="0.35">
      <c r="A740" s="1">
        <v>41982</v>
      </c>
      <c r="B740">
        <v>134.85340099999999</v>
      </c>
      <c r="C740">
        <f t="shared" si="13"/>
        <v>-2.3636556185742557E-3</v>
      </c>
    </row>
    <row r="741" spans="1:3" x14ac:dyDescent="0.35">
      <c r="A741" s="1">
        <v>41983</v>
      </c>
      <c r="B741">
        <v>132.14569299999999</v>
      </c>
      <c r="C741">
        <f t="shared" si="13"/>
        <v>-2.0283221115824902E-2</v>
      </c>
    </row>
    <row r="742" spans="1:3" x14ac:dyDescent="0.35">
      <c r="A742" s="1">
        <v>41984</v>
      </c>
      <c r="B742">
        <v>133.47054399999999</v>
      </c>
      <c r="C742">
        <f t="shared" si="13"/>
        <v>9.975760532657774E-3</v>
      </c>
    </row>
    <row r="743" spans="1:3" x14ac:dyDescent="0.35">
      <c r="A743" s="1">
        <v>41985</v>
      </c>
      <c r="B743">
        <v>132.47449700000001</v>
      </c>
      <c r="C743">
        <f t="shared" si="13"/>
        <v>-7.4906578712379841E-3</v>
      </c>
    </row>
    <row r="744" spans="1:3" x14ac:dyDescent="0.35">
      <c r="A744" s="1">
        <v>41988</v>
      </c>
      <c r="B744">
        <v>131.27536499999999</v>
      </c>
      <c r="C744">
        <f t="shared" si="13"/>
        <v>-9.093011485963913E-3</v>
      </c>
    </row>
    <row r="745" spans="1:3" x14ac:dyDescent="0.35">
      <c r="A745" s="1">
        <v>41989</v>
      </c>
      <c r="B745">
        <v>129.621724</v>
      </c>
      <c r="C745">
        <f t="shared" si="13"/>
        <v>-1.2676746615111648E-2</v>
      </c>
    </row>
    <row r="746" spans="1:3" x14ac:dyDescent="0.35">
      <c r="A746" s="1">
        <v>41990</v>
      </c>
      <c r="B746">
        <v>132.29075700000001</v>
      </c>
      <c r="C746">
        <f t="shared" si="13"/>
        <v>2.0381811407010151E-2</v>
      </c>
    </row>
    <row r="747" spans="1:3" x14ac:dyDescent="0.35">
      <c r="A747" s="1">
        <v>41991</v>
      </c>
      <c r="B747">
        <v>135.80109400000001</v>
      </c>
      <c r="C747">
        <f t="shared" si="13"/>
        <v>2.6189066322067755E-2</v>
      </c>
    </row>
    <row r="748" spans="1:3" x14ac:dyDescent="0.35">
      <c r="A748" s="1">
        <v>41992</v>
      </c>
      <c r="B748">
        <v>135.20153500000001</v>
      </c>
      <c r="C748">
        <f t="shared" si="13"/>
        <v>-4.4247539620919894E-3</v>
      </c>
    </row>
    <row r="749" spans="1:3" x14ac:dyDescent="0.35">
      <c r="A749" s="1">
        <v>41995</v>
      </c>
      <c r="B749">
        <v>135.38527500000001</v>
      </c>
      <c r="C749">
        <f t="shared" si="13"/>
        <v>1.3580856231741889E-3</v>
      </c>
    </row>
    <row r="750" spans="1:3" x14ac:dyDescent="0.35">
      <c r="A750" s="1">
        <v>41996</v>
      </c>
      <c r="B750">
        <v>133.89604299999999</v>
      </c>
      <c r="C750">
        <f t="shared" si="13"/>
        <v>-1.1060902361828356E-2</v>
      </c>
    </row>
    <row r="751" spans="1:3" x14ac:dyDescent="0.35">
      <c r="A751" s="1">
        <v>41997</v>
      </c>
      <c r="B751">
        <v>135.28856500000001</v>
      </c>
      <c r="C751">
        <f t="shared" si="13"/>
        <v>1.0346315358405436E-2</v>
      </c>
    </row>
    <row r="752" spans="1:3" x14ac:dyDescent="0.35">
      <c r="A752" s="1">
        <v>41999</v>
      </c>
      <c r="B752">
        <v>134.74702600000001</v>
      </c>
      <c r="C752">
        <f t="shared" si="13"/>
        <v>-4.0108766698379907E-3</v>
      </c>
    </row>
    <row r="753" spans="1:3" x14ac:dyDescent="0.35">
      <c r="A753" s="1">
        <v>42002</v>
      </c>
      <c r="B753">
        <v>135.00813099999999</v>
      </c>
      <c r="C753">
        <f t="shared" si="13"/>
        <v>1.9358672097057892E-3</v>
      </c>
    </row>
    <row r="754" spans="1:3" x14ac:dyDescent="0.35">
      <c r="A754" s="1">
        <v>42003</v>
      </c>
      <c r="B754">
        <v>135.31757500000001</v>
      </c>
      <c r="C754">
        <f t="shared" si="13"/>
        <v>2.289417012829525E-3</v>
      </c>
    </row>
    <row r="755" spans="1:3" x14ac:dyDescent="0.35">
      <c r="A755" s="1">
        <v>42004</v>
      </c>
      <c r="B755">
        <v>134.57296700000001</v>
      </c>
      <c r="C755">
        <f t="shared" si="13"/>
        <v>-5.5178657520048606E-3</v>
      </c>
    </row>
    <row r="756" spans="1:3" x14ac:dyDescent="0.35">
      <c r="A756" s="1">
        <v>42006</v>
      </c>
      <c r="B756">
        <v>135.24988999999999</v>
      </c>
      <c r="C756">
        <f t="shared" si="13"/>
        <v>5.0175469024201381E-3</v>
      </c>
    </row>
    <row r="757" spans="1:3" x14ac:dyDescent="0.35">
      <c r="A757" s="1">
        <v>42009</v>
      </c>
      <c r="B757">
        <v>136.08154300000001</v>
      </c>
      <c r="C757">
        <f t="shared" si="13"/>
        <v>6.1301825240323154E-3</v>
      </c>
    </row>
    <row r="758" spans="1:3" x14ac:dyDescent="0.35">
      <c r="A758" s="1">
        <v>42010</v>
      </c>
      <c r="B758">
        <v>135.82043899999999</v>
      </c>
      <c r="C758">
        <f t="shared" si="13"/>
        <v>-1.9205750420694446E-3</v>
      </c>
    </row>
    <row r="759" spans="1:3" x14ac:dyDescent="0.35">
      <c r="A759" s="1">
        <v>42011</v>
      </c>
      <c r="B759">
        <v>139.00200100000001</v>
      </c>
      <c r="C759">
        <f t="shared" si="13"/>
        <v>2.3154616810992942E-2</v>
      </c>
    </row>
    <row r="760" spans="1:3" x14ac:dyDescent="0.35">
      <c r="A760" s="1">
        <v>42012</v>
      </c>
      <c r="B760">
        <v>141.53563500000001</v>
      </c>
      <c r="C760">
        <f t="shared" si="13"/>
        <v>1.8063194122865608E-2</v>
      </c>
    </row>
    <row r="761" spans="1:3" x14ac:dyDescent="0.35">
      <c r="A761" s="1">
        <v>42013</v>
      </c>
      <c r="B761">
        <v>139.862664</v>
      </c>
      <c r="C761">
        <f t="shared" si="13"/>
        <v>-1.1890553120029028E-2</v>
      </c>
    </row>
    <row r="762" spans="1:3" x14ac:dyDescent="0.35">
      <c r="A762" s="1">
        <v>42016</v>
      </c>
      <c r="B762">
        <v>138.82792699999999</v>
      </c>
      <c r="C762">
        <f t="shared" si="13"/>
        <v>-7.4257387092749949E-3</v>
      </c>
    </row>
    <row r="763" spans="1:3" x14ac:dyDescent="0.35">
      <c r="A763" s="1">
        <v>42017</v>
      </c>
      <c r="B763">
        <v>137.04858100000001</v>
      </c>
      <c r="C763">
        <f t="shared" si="13"/>
        <v>-1.2899762194339923E-2</v>
      </c>
    </row>
    <row r="764" spans="1:3" x14ac:dyDescent="0.35">
      <c r="A764" s="1">
        <v>42018</v>
      </c>
      <c r="B764">
        <v>136.16857300000001</v>
      </c>
      <c r="C764">
        <f t="shared" si="13"/>
        <v>-6.4418432758009542E-3</v>
      </c>
    </row>
    <row r="765" spans="1:3" x14ac:dyDescent="0.35">
      <c r="A765" s="1">
        <v>42019</v>
      </c>
      <c r="B765">
        <v>136.033188</v>
      </c>
      <c r="C765">
        <f t="shared" si="13"/>
        <v>-9.9474015646598517E-4</v>
      </c>
    </row>
    <row r="766" spans="1:3" x14ac:dyDescent="0.35">
      <c r="A766" s="1">
        <v>42020</v>
      </c>
      <c r="B766">
        <v>135.75275400000001</v>
      </c>
      <c r="C766">
        <f t="shared" si="13"/>
        <v>-2.0636394764046244E-3</v>
      </c>
    </row>
    <row r="767" spans="1:3" x14ac:dyDescent="0.35">
      <c r="A767" s="1">
        <v>42024</v>
      </c>
      <c r="B767">
        <v>135.65604400000001</v>
      </c>
      <c r="C767">
        <f t="shared" si="13"/>
        <v>-7.1265194647842777E-4</v>
      </c>
    </row>
    <row r="768" spans="1:3" x14ac:dyDescent="0.35">
      <c r="A768" s="1">
        <v>42025</v>
      </c>
      <c r="B768">
        <v>138.14133799999999</v>
      </c>
      <c r="C768">
        <f t="shared" si="13"/>
        <v>1.815475548529339E-2</v>
      </c>
    </row>
    <row r="769" spans="1:3" x14ac:dyDescent="0.35">
      <c r="A769" s="1">
        <v>42026</v>
      </c>
      <c r="B769">
        <v>140.38485800000001</v>
      </c>
      <c r="C769">
        <f t="shared" si="13"/>
        <v>1.6110287332846796E-2</v>
      </c>
    </row>
    <row r="770" spans="1:3" x14ac:dyDescent="0.35">
      <c r="A770" s="1">
        <v>42027</v>
      </c>
      <c r="B770">
        <v>138.67319699999999</v>
      </c>
      <c r="C770">
        <f t="shared" si="13"/>
        <v>-1.2267572538462191E-2</v>
      </c>
    </row>
    <row r="771" spans="1:3" x14ac:dyDescent="0.35">
      <c r="A771" s="1">
        <v>42030</v>
      </c>
      <c r="B771">
        <v>138.76024200000001</v>
      </c>
      <c r="C771">
        <f t="shared" si="13"/>
        <v>6.2750188419975522E-4</v>
      </c>
    </row>
    <row r="772" spans="1:3" x14ac:dyDescent="0.35">
      <c r="A772" s="1">
        <v>42031</v>
      </c>
      <c r="B772">
        <v>137.53210000000001</v>
      </c>
      <c r="C772">
        <f t="shared" ref="C772:C835" si="14">LN(B772/B771)</f>
        <v>-8.8902217126686413E-3</v>
      </c>
    </row>
    <row r="773" spans="1:3" x14ac:dyDescent="0.35">
      <c r="A773" s="1">
        <v>42032</v>
      </c>
      <c r="B773">
        <v>136.17825300000001</v>
      </c>
      <c r="C773">
        <f t="shared" si="14"/>
        <v>-9.8926330424690158E-3</v>
      </c>
    </row>
    <row r="774" spans="1:3" x14ac:dyDescent="0.35">
      <c r="A774" s="1">
        <v>42033</v>
      </c>
      <c r="B774">
        <v>135.68505400000001</v>
      </c>
      <c r="C774">
        <f t="shared" si="14"/>
        <v>-3.6282906031113722E-3</v>
      </c>
    </row>
    <row r="775" spans="1:3" x14ac:dyDescent="0.35">
      <c r="A775" s="1">
        <v>42034</v>
      </c>
      <c r="B775">
        <v>133.52856399999999</v>
      </c>
      <c r="C775">
        <f t="shared" si="14"/>
        <v>-1.6021003259828869E-2</v>
      </c>
    </row>
    <row r="776" spans="1:3" x14ac:dyDescent="0.35">
      <c r="A776" s="1">
        <v>42037</v>
      </c>
      <c r="B776">
        <v>134.92110099999999</v>
      </c>
      <c r="C776">
        <f t="shared" si="14"/>
        <v>1.0374753051097278E-2</v>
      </c>
    </row>
    <row r="777" spans="1:3" x14ac:dyDescent="0.35">
      <c r="A777" s="1">
        <v>42038</v>
      </c>
      <c r="B777">
        <v>136.574727</v>
      </c>
      <c r="C777">
        <f t="shared" si="14"/>
        <v>1.2181744826584578E-2</v>
      </c>
    </row>
    <row r="778" spans="1:3" x14ac:dyDescent="0.35">
      <c r="A778" s="1">
        <v>42039</v>
      </c>
      <c r="B778">
        <v>135.30790999999999</v>
      </c>
      <c r="C778">
        <f t="shared" si="14"/>
        <v>-9.3189192346785545E-3</v>
      </c>
    </row>
    <row r="779" spans="1:3" x14ac:dyDescent="0.35">
      <c r="A779" s="1">
        <v>42040</v>
      </c>
      <c r="B779">
        <v>140.50089800000001</v>
      </c>
      <c r="C779">
        <f t="shared" si="14"/>
        <v>3.7660884069047509E-2</v>
      </c>
    </row>
    <row r="780" spans="1:3" x14ac:dyDescent="0.35">
      <c r="A780" s="1">
        <v>42041</v>
      </c>
      <c r="B780">
        <v>138.59584699999999</v>
      </c>
      <c r="C780">
        <f t="shared" si="14"/>
        <v>-1.365175783053839E-2</v>
      </c>
    </row>
    <row r="781" spans="1:3" x14ac:dyDescent="0.35">
      <c r="A781" s="1">
        <v>42044</v>
      </c>
      <c r="B781">
        <v>136.30395799999999</v>
      </c>
      <c r="C781">
        <f t="shared" si="14"/>
        <v>-1.6674745216231961E-2</v>
      </c>
    </row>
    <row r="782" spans="1:3" x14ac:dyDescent="0.35">
      <c r="A782" s="1">
        <v>42045</v>
      </c>
      <c r="B782">
        <v>137.13561100000001</v>
      </c>
      <c r="C782">
        <f t="shared" si="14"/>
        <v>6.0829203866608877E-3</v>
      </c>
    </row>
    <row r="783" spans="1:3" x14ac:dyDescent="0.35">
      <c r="A783" s="1">
        <v>42046</v>
      </c>
      <c r="B783">
        <v>137.154956</v>
      </c>
      <c r="C783">
        <f t="shared" si="14"/>
        <v>1.4105479633262522E-4</v>
      </c>
    </row>
    <row r="784" spans="1:3" x14ac:dyDescent="0.35">
      <c r="A784" s="1">
        <v>42047</v>
      </c>
      <c r="B784">
        <v>138.276723</v>
      </c>
      <c r="C784">
        <f t="shared" si="14"/>
        <v>8.1455641306237454E-3</v>
      </c>
    </row>
    <row r="785" spans="1:3" x14ac:dyDescent="0.35">
      <c r="A785" s="1">
        <v>42048</v>
      </c>
      <c r="B785">
        <v>138.97299100000001</v>
      </c>
      <c r="C785">
        <f t="shared" si="14"/>
        <v>5.0226884183689193E-3</v>
      </c>
    </row>
    <row r="786" spans="1:3" x14ac:dyDescent="0.35">
      <c r="A786" s="1">
        <v>42052</v>
      </c>
      <c r="B786">
        <v>139.07936599999999</v>
      </c>
      <c r="C786">
        <f t="shared" si="14"/>
        <v>7.6514370413852605E-4</v>
      </c>
    </row>
    <row r="787" spans="1:3" x14ac:dyDescent="0.35">
      <c r="A787" s="1">
        <v>42053</v>
      </c>
      <c r="B787">
        <v>139.147051</v>
      </c>
      <c r="C787">
        <f t="shared" si="14"/>
        <v>4.8654618828136942E-4</v>
      </c>
    </row>
    <row r="788" spans="1:3" x14ac:dyDescent="0.35">
      <c r="A788" s="1">
        <v>42054</v>
      </c>
      <c r="B788">
        <v>138.663532</v>
      </c>
      <c r="C788">
        <f t="shared" si="14"/>
        <v>-3.4809292216768915E-3</v>
      </c>
    </row>
    <row r="789" spans="1:3" x14ac:dyDescent="0.35">
      <c r="A789" s="1">
        <v>42055</v>
      </c>
      <c r="B789">
        <v>140.71364700000001</v>
      </c>
      <c r="C789">
        <f t="shared" si="14"/>
        <v>1.4676587451771E-2</v>
      </c>
    </row>
    <row r="790" spans="1:3" x14ac:dyDescent="0.35">
      <c r="A790" s="1">
        <v>42058</v>
      </c>
      <c r="B790">
        <v>142.038499</v>
      </c>
      <c r="C790">
        <f t="shared" si="14"/>
        <v>9.3711875530818386E-3</v>
      </c>
    </row>
    <row r="791" spans="1:3" x14ac:dyDescent="0.35">
      <c r="A791" s="1">
        <v>42059</v>
      </c>
      <c r="B791">
        <v>143.79849999999999</v>
      </c>
      <c r="C791">
        <f t="shared" si="14"/>
        <v>1.231487350489897E-2</v>
      </c>
    </row>
    <row r="792" spans="1:3" x14ac:dyDescent="0.35">
      <c r="A792" s="1">
        <v>42060</v>
      </c>
      <c r="B792">
        <v>143.22795099999999</v>
      </c>
      <c r="C792">
        <f t="shared" si="14"/>
        <v>-3.9755900509352345E-3</v>
      </c>
    </row>
    <row r="793" spans="1:3" x14ac:dyDescent="0.35">
      <c r="A793" s="1">
        <v>42061</v>
      </c>
      <c r="B793">
        <v>143.64376999999999</v>
      </c>
      <c r="C793">
        <f t="shared" si="14"/>
        <v>2.8989911572152331E-3</v>
      </c>
    </row>
    <row r="794" spans="1:3" x14ac:dyDescent="0.35">
      <c r="A794" s="1">
        <v>42062</v>
      </c>
      <c r="B794">
        <v>141.883769</v>
      </c>
      <c r="C794">
        <f t="shared" si="14"/>
        <v>-1.2328220929289129E-2</v>
      </c>
    </row>
    <row r="795" spans="1:3" x14ac:dyDescent="0.35">
      <c r="A795" s="1">
        <v>42065</v>
      </c>
      <c r="B795">
        <v>143.16025099999999</v>
      </c>
      <c r="C795">
        <f t="shared" si="14"/>
        <v>8.9564449241768401E-3</v>
      </c>
    </row>
    <row r="796" spans="1:3" x14ac:dyDescent="0.35">
      <c r="A796" s="1">
        <v>42066</v>
      </c>
      <c r="B796">
        <v>141.43892500000001</v>
      </c>
      <c r="C796">
        <f t="shared" si="14"/>
        <v>-1.2096640714805347E-2</v>
      </c>
    </row>
    <row r="797" spans="1:3" x14ac:dyDescent="0.35">
      <c r="A797" s="1">
        <v>42067</v>
      </c>
      <c r="B797">
        <v>143.46970999999999</v>
      </c>
      <c r="C797">
        <f t="shared" si="14"/>
        <v>1.4255934315232378E-2</v>
      </c>
    </row>
    <row r="798" spans="1:3" x14ac:dyDescent="0.35">
      <c r="A798" s="1">
        <v>42068</v>
      </c>
      <c r="B798">
        <v>144.57213300000001</v>
      </c>
      <c r="C798">
        <f t="shared" si="14"/>
        <v>7.6546405301162398E-3</v>
      </c>
    </row>
    <row r="799" spans="1:3" x14ac:dyDescent="0.35">
      <c r="A799" s="1">
        <v>42069</v>
      </c>
      <c r="B799">
        <v>140.66897900000001</v>
      </c>
      <c r="C799">
        <f t="shared" si="14"/>
        <v>-2.7369109688452239E-2</v>
      </c>
    </row>
    <row r="800" spans="1:3" x14ac:dyDescent="0.35">
      <c r="A800" s="1">
        <v>42072</v>
      </c>
      <c r="B800">
        <v>140.98938899999999</v>
      </c>
      <c r="C800">
        <f t="shared" si="14"/>
        <v>2.2751686057767488E-3</v>
      </c>
    </row>
    <row r="801" spans="1:3" x14ac:dyDescent="0.35">
      <c r="A801" s="1">
        <v>42073</v>
      </c>
      <c r="B801">
        <v>138.25134700000001</v>
      </c>
      <c r="C801">
        <f t="shared" si="14"/>
        <v>-1.9611248653409779E-2</v>
      </c>
    </row>
    <row r="802" spans="1:3" x14ac:dyDescent="0.35">
      <c r="A802" s="1">
        <v>42074</v>
      </c>
      <c r="B802">
        <v>136.892045</v>
      </c>
      <c r="C802">
        <f t="shared" si="14"/>
        <v>-9.8807610758324029E-3</v>
      </c>
    </row>
    <row r="803" spans="1:3" x14ac:dyDescent="0.35">
      <c r="A803" s="1">
        <v>42075</v>
      </c>
      <c r="B803">
        <v>138.88244900000001</v>
      </c>
      <c r="C803">
        <f t="shared" si="14"/>
        <v>1.4435262187182104E-2</v>
      </c>
    </row>
    <row r="804" spans="1:3" x14ac:dyDescent="0.35">
      <c r="A804" s="1">
        <v>42076</v>
      </c>
      <c r="B804">
        <v>137.72704899999999</v>
      </c>
      <c r="C804">
        <f t="shared" si="14"/>
        <v>-8.3540639637983242E-3</v>
      </c>
    </row>
    <row r="805" spans="1:3" x14ac:dyDescent="0.35">
      <c r="A805" s="1">
        <v>42079</v>
      </c>
      <c r="B805">
        <v>138.154248</v>
      </c>
      <c r="C805">
        <f t="shared" si="14"/>
        <v>3.0969793610095453E-3</v>
      </c>
    </row>
    <row r="806" spans="1:3" x14ac:dyDescent="0.35">
      <c r="A806" s="1">
        <v>42080</v>
      </c>
      <c r="B806">
        <v>137.435766</v>
      </c>
      <c r="C806">
        <f t="shared" si="14"/>
        <v>-5.2141484908863759E-3</v>
      </c>
    </row>
    <row r="807" spans="1:3" x14ac:dyDescent="0.35">
      <c r="A807" s="1">
        <v>42081</v>
      </c>
      <c r="B807">
        <v>140.30972399999999</v>
      </c>
      <c r="C807">
        <f t="shared" si="14"/>
        <v>2.0695641739599323E-2</v>
      </c>
    </row>
    <row r="808" spans="1:3" x14ac:dyDescent="0.35">
      <c r="A808" s="1">
        <v>42082</v>
      </c>
      <c r="B808">
        <v>140.71751399999999</v>
      </c>
      <c r="C808">
        <f t="shared" si="14"/>
        <v>2.902140654528805E-3</v>
      </c>
    </row>
    <row r="809" spans="1:3" x14ac:dyDescent="0.35">
      <c r="A809" s="1">
        <v>42083</v>
      </c>
      <c r="B809">
        <v>140.51362599999999</v>
      </c>
      <c r="C809">
        <f t="shared" si="14"/>
        <v>-1.4499677078525842E-3</v>
      </c>
    </row>
    <row r="810" spans="1:3" x14ac:dyDescent="0.35">
      <c r="A810" s="1">
        <v>42086</v>
      </c>
      <c r="B810">
        <v>141.27095399999999</v>
      </c>
      <c r="C810">
        <f t="shared" si="14"/>
        <v>5.3752396491555015E-3</v>
      </c>
    </row>
    <row r="811" spans="1:3" x14ac:dyDescent="0.35">
      <c r="A811" s="1">
        <v>42087</v>
      </c>
      <c r="B811">
        <v>140.008736</v>
      </c>
      <c r="C811">
        <f t="shared" si="14"/>
        <v>-8.9748852643861954E-3</v>
      </c>
    </row>
    <row r="812" spans="1:3" x14ac:dyDescent="0.35">
      <c r="A812" s="1">
        <v>42088</v>
      </c>
      <c r="B812">
        <v>138.46495400000001</v>
      </c>
      <c r="C812">
        <f t="shared" si="14"/>
        <v>-1.1087566766252714E-2</v>
      </c>
    </row>
    <row r="813" spans="1:3" x14ac:dyDescent="0.35">
      <c r="A813" s="1">
        <v>42089</v>
      </c>
      <c r="B813">
        <v>139.04752099999999</v>
      </c>
      <c r="C813">
        <f t="shared" si="14"/>
        <v>4.1984985054168197E-3</v>
      </c>
    </row>
    <row r="814" spans="1:3" x14ac:dyDescent="0.35">
      <c r="A814" s="1">
        <v>42090</v>
      </c>
      <c r="B814">
        <v>140.38740000000001</v>
      </c>
      <c r="C814">
        <f t="shared" si="14"/>
        <v>9.5899915731008367E-3</v>
      </c>
    </row>
    <row r="815" spans="1:3" x14ac:dyDescent="0.35">
      <c r="A815" s="1">
        <v>42093</v>
      </c>
      <c r="B815">
        <v>141.40688399999999</v>
      </c>
      <c r="C815">
        <f t="shared" si="14"/>
        <v>7.2356928853900375E-3</v>
      </c>
    </row>
    <row r="816" spans="1:3" x14ac:dyDescent="0.35">
      <c r="A816" s="1">
        <v>42094</v>
      </c>
      <c r="B816">
        <v>139.41646600000001</v>
      </c>
      <c r="C816">
        <f t="shared" si="14"/>
        <v>-1.4175824992916447E-2</v>
      </c>
    </row>
    <row r="817" spans="1:3" x14ac:dyDescent="0.35">
      <c r="A817" s="1">
        <v>42095</v>
      </c>
      <c r="B817">
        <v>137.82413399999999</v>
      </c>
      <c r="C817">
        <f t="shared" si="14"/>
        <v>-1.1487130741547162E-2</v>
      </c>
    </row>
    <row r="818" spans="1:3" x14ac:dyDescent="0.35">
      <c r="A818" s="1">
        <v>42096</v>
      </c>
      <c r="B818">
        <v>137.12505999999999</v>
      </c>
      <c r="C818">
        <f t="shared" si="14"/>
        <v>-5.0851249734247296E-3</v>
      </c>
    </row>
    <row r="819" spans="1:3" x14ac:dyDescent="0.35">
      <c r="A819" s="1">
        <v>42100</v>
      </c>
      <c r="B819">
        <v>137.34838500000001</v>
      </c>
      <c r="C819">
        <f t="shared" si="14"/>
        <v>1.6272980381198269E-3</v>
      </c>
    </row>
    <row r="820" spans="1:3" x14ac:dyDescent="0.35">
      <c r="A820" s="1">
        <v>42101</v>
      </c>
      <c r="B820">
        <v>136.62018499999999</v>
      </c>
      <c r="C820">
        <f t="shared" si="14"/>
        <v>-5.3159507666861311E-3</v>
      </c>
    </row>
    <row r="821" spans="1:3" x14ac:dyDescent="0.35">
      <c r="A821" s="1">
        <v>42102</v>
      </c>
      <c r="B821">
        <v>137.25128599999999</v>
      </c>
      <c r="C821">
        <f t="shared" si="14"/>
        <v>4.6087466852440719E-3</v>
      </c>
    </row>
    <row r="822" spans="1:3" x14ac:dyDescent="0.35">
      <c r="A822" s="1">
        <v>42103</v>
      </c>
      <c r="B822">
        <v>138.36785499999999</v>
      </c>
      <c r="C822">
        <f t="shared" si="14"/>
        <v>8.1023045370321369E-3</v>
      </c>
    </row>
    <row r="823" spans="1:3" x14ac:dyDescent="0.35">
      <c r="A823" s="1">
        <v>42104</v>
      </c>
      <c r="B823">
        <v>139.04752099999999</v>
      </c>
      <c r="C823">
        <f t="shared" si="14"/>
        <v>4.8999977556873795E-3</v>
      </c>
    </row>
    <row r="824" spans="1:3" x14ac:dyDescent="0.35">
      <c r="A824" s="1">
        <v>42107</v>
      </c>
      <c r="B824">
        <v>138.30960099999999</v>
      </c>
      <c r="C824">
        <f t="shared" si="14"/>
        <v>-5.3210945931603621E-3</v>
      </c>
    </row>
    <row r="825" spans="1:3" x14ac:dyDescent="0.35">
      <c r="A825" s="1">
        <v>42108</v>
      </c>
      <c r="B825">
        <v>137.20273599999999</v>
      </c>
      <c r="C825">
        <f t="shared" si="14"/>
        <v>-8.0350010245951887E-3</v>
      </c>
    </row>
    <row r="826" spans="1:3" x14ac:dyDescent="0.35">
      <c r="A826" s="1">
        <v>42109</v>
      </c>
      <c r="B826">
        <v>136.71726899999999</v>
      </c>
      <c r="C826">
        <f t="shared" si="14"/>
        <v>-3.5445933077401502E-3</v>
      </c>
    </row>
    <row r="827" spans="1:3" x14ac:dyDescent="0.35">
      <c r="A827" s="1">
        <v>42110</v>
      </c>
      <c r="B827">
        <v>138.25134700000001</v>
      </c>
      <c r="C827">
        <f t="shared" si="14"/>
        <v>1.1158320097612145E-2</v>
      </c>
    </row>
    <row r="828" spans="1:3" x14ac:dyDescent="0.35">
      <c r="A828" s="1">
        <v>42111</v>
      </c>
      <c r="B828">
        <v>137.41634300000001</v>
      </c>
      <c r="C828">
        <f t="shared" si="14"/>
        <v>-6.0580661718501426E-3</v>
      </c>
    </row>
    <row r="829" spans="1:3" x14ac:dyDescent="0.35">
      <c r="A829" s="1">
        <v>42114</v>
      </c>
      <c r="B829">
        <v>140.02815899999999</v>
      </c>
      <c r="C829">
        <f t="shared" si="14"/>
        <v>1.882822069657826E-2</v>
      </c>
    </row>
    <row r="830" spans="1:3" x14ac:dyDescent="0.35">
      <c r="A830" s="1">
        <v>42115</v>
      </c>
      <c r="B830">
        <v>141.33892599999999</v>
      </c>
      <c r="C830">
        <f t="shared" si="14"/>
        <v>9.3171984371490987E-3</v>
      </c>
    </row>
    <row r="831" spans="1:3" x14ac:dyDescent="0.35">
      <c r="A831" s="1">
        <v>42116</v>
      </c>
      <c r="B831">
        <v>140.134962</v>
      </c>
      <c r="C831">
        <f t="shared" si="14"/>
        <v>-8.554764004004867E-3</v>
      </c>
    </row>
    <row r="832" spans="1:3" x14ac:dyDescent="0.35">
      <c r="A832" s="1">
        <v>42117</v>
      </c>
      <c r="B832">
        <v>140.15438499999999</v>
      </c>
      <c r="C832">
        <f t="shared" si="14"/>
        <v>1.3859249549766009E-4</v>
      </c>
    </row>
    <row r="833" spans="1:3" x14ac:dyDescent="0.35">
      <c r="A833" s="1">
        <v>42118</v>
      </c>
      <c r="B833">
        <v>140.134962</v>
      </c>
      <c r="C833">
        <f t="shared" si="14"/>
        <v>-1.3859249549776792E-4</v>
      </c>
    </row>
    <row r="834" spans="1:3" x14ac:dyDescent="0.35">
      <c r="A834" s="1">
        <v>42121</v>
      </c>
      <c r="B834">
        <v>137.91151400000001</v>
      </c>
      <c r="C834">
        <f t="shared" si="14"/>
        <v>-1.5993695931500129E-2</v>
      </c>
    </row>
    <row r="835" spans="1:3" x14ac:dyDescent="0.35">
      <c r="A835" s="1">
        <v>42122</v>
      </c>
      <c r="B835">
        <v>139.105774</v>
      </c>
      <c r="C835">
        <f t="shared" si="14"/>
        <v>8.6223311729828975E-3</v>
      </c>
    </row>
    <row r="836" spans="1:3" x14ac:dyDescent="0.35">
      <c r="A836" s="1">
        <v>42123</v>
      </c>
      <c r="B836">
        <v>138.04744500000001</v>
      </c>
      <c r="C836">
        <f t="shared" ref="C836:C899" si="15">LN(B836/B835)</f>
        <v>-7.6371773552825727E-3</v>
      </c>
    </row>
    <row r="837" spans="1:3" x14ac:dyDescent="0.35">
      <c r="A837" s="1">
        <v>42124</v>
      </c>
      <c r="B837">
        <v>136.77552299999999</v>
      </c>
      <c r="C837">
        <f t="shared" si="15"/>
        <v>-9.2563666770710384E-3</v>
      </c>
    </row>
    <row r="838" spans="1:3" x14ac:dyDescent="0.35">
      <c r="A838" s="1">
        <v>42125</v>
      </c>
      <c r="B838">
        <v>138.057163</v>
      </c>
      <c r="C838">
        <f t="shared" si="15"/>
        <v>9.3267602867569566E-3</v>
      </c>
    </row>
    <row r="839" spans="1:3" x14ac:dyDescent="0.35">
      <c r="A839" s="1">
        <v>42128</v>
      </c>
      <c r="B839">
        <v>139.75629900000001</v>
      </c>
      <c r="C839">
        <f t="shared" si="15"/>
        <v>1.2232360337150932E-2</v>
      </c>
    </row>
    <row r="840" spans="1:3" x14ac:dyDescent="0.35">
      <c r="A840" s="1">
        <v>42129</v>
      </c>
      <c r="B840">
        <v>137.87268399999999</v>
      </c>
      <c r="C840">
        <f t="shared" si="15"/>
        <v>-1.356950475622995E-2</v>
      </c>
    </row>
    <row r="841" spans="1:3" x14ac:dyDescent="0.35">
      <c r="A841" s="1">
        <v>42130</v>
      </c>
      <c r="B841">
        <v>136.97942599999999</v>
      </c>
      <c r="C841">
        <f t="shared" si="15"/>
        <v>-6.4999402402440894E-3</v>
      </c>
    </row>
    <row r="842" spans="1:3" x14ac:dyDescent="0.35">
      <c r="A842" s="1">
        <v>42131</v>
      </c>
      <c r="B842">
        <v>138.64943400000001</v>
      </c>
      <c r="C842">
        <f t="shared" si="15"/>
        <v>1.211795046381273E-2</v>
      </c>
    </row>
    <row r="843" spans="1:3" x14ac:dyDescent="0.35">
      <c r="A843" s="1">
        <v>42132</v>
      </c>
      <c r="B843">
        <v>137.88238799999999</v>
      </c>
      <c r="C843">
        <f t="shared" si="15"/>
        <v>-5.5476289251676263E-3</v>
      </c>
    </row>
    <row r="844" spans="1:3" x14ac:dyDescent="0.35">
      <c r="A844" s="1">
        <v>42135</v>
      </c>
      <c r="B844">
        <v>137.46489299999999</v>
      </c>
      <c r="C844">
        <f t="shared" si="15"/>
        <v>-3.0325000372330218E-3</v>
      </c>
    </row>
    <row r="845" spans="1:3" x14ac:dyDescent="0.35">
      <c r="A845" s="1">
        <v>42136</v>
      </c>
      <c r="B845">
        <v>135.11523299999999</v>
      </c>
      <c r="C845">
        <f t="shared" si="15"/>
        <v>-1.7240568743766057E-2</v>
      </c>
    </row>
    <row r="846" spans="1:3" x14ac:dyDescent="0.35">
      <c r="A846" s="1">
        <v>42137</v>
      </c>
      <c r="B846">
        <v>134.82395</v>
      </c>
      <c r="C846">
        <f t="shared" si="15"/>
        <v>-2.1581388060712314E-3</v>
      </c>
    </row>
    <row r="847" spans="1:3" x14ac:dyDescent="0.35">
      <c r="A847" s="1">
        <v>42138</v>
      </c>
      <c r="B847">
        <v>136.94058000000001</v>
      </c>
      <c r="C847">
        <f t="shared" si="15"/>
        <v>1.557725579572731E-2</v>
      </c>
    </row>
    <row r="848" spans="1:3" x14ac:dyDescent="0.35">
      <c r="A848" s="1">
        <v>42139</v>
      </c>
      <c r="B848">
        <v>137.36779300000001</v>
      </c>
      <c r="C848">
        <f t="shared" si="15"/>
        <v>3.1148399936722308E-3</v>
      </c>
    </row>
    <row r="849" spans="1:3" x14ac:dyDescent="0.35">
      <c r="A849" s="1">
        <v>42142</v>
      </c>
      <c r="B849">
        <v>137.49402000000001</v>
      </c>
      <c r="C849">
        <f t="shared" si="15"/>
        <v>9.184761425826063E-4</v>
      </c>
    </row>
    <row r="850" spans="1:3" x14ac:dyDescent="0.35">
      <c r="A850" s="1">
        <v>42143</v>
      </c>
      <c r="B850">
        <v>137.30954</v>
      </c>
      <c r="C850">
        <f t="shared" si="15"/>
        <v>-1.3426320074813988E-3</v>
      </c>
    </row>
    <row r="851" spans="1:3" x14ac:dyDescent="0.35">
      <c r="A851" s="1">
        <v>42144</v>
      </c>
      <c r="B851">
        <v>137.27070900000001</v>
      </c>
      <c r="C851">
        <f t="shared" si="15"/>
        <v>-2.8283899078887791E-4</v>
      </c>
    </row>
    <row r="852" spans="1:3" x14ac:dyDescent="0.35">
      <c r="A852" s="1">
        <v>42145</v>
      </c>
      <c r="B852">
        <v>138.27077</v>
      </c>
      <c r="C852">
        <f t="shared" si="15"/>
        <v>7.2589099461507984E-3</v>
      </c>
    </row>
    <row r="853" spans="1:3" x14ac:dyDescent="0.35">
      <c r="A853" s="1">
        <v>42146</v>
      </c>
      <c r="B853">
        <v>137.81442999999999</v>
      </c>
      <c r="C853">
        <f t="shared" si="15"/>
        <v>-3.3057941214090017E-3</v>
      </c>
    </row>
    <row r="854" spans="1:3" x14ac:dyDescent="0.35">
      <c r="A854" s="1">
        <v>42150</v>
      </c>
      <c r="B854">
        <v>136.202675</v>
      </c>
      <c r="C854">
        <f t="shared" si="15"/>
        <v>-1.1764036320756146E-2</v>
      </c>
    </row>
    <row r="855" spans="1:3" x14ac:dyDescent="0.35">
      <c r="A855" s="1">
        <v>42151</v>
      </c>
      <c r="B855">
        <v>137.435766</v>
      </c>
      <c r="C855">
        <f t="shared" si="15"/>
        <v>9.0126178339666532E-3</v>
      </c>
    </row>
    <row r="856" spans="1:3" x14ac:dyDescent="0.35">
      <c r="A856" s="1">
        <v>42152</v>
      </c>
      <c r="B856">
        <v>137.319244</v>
      </c>
      <c r="C856">
        <f t="shared" si="15"/>
        <v>-8.4818840599654405E-4</v>
      </c>
    </row>
    <row r="857" spans="1:3" x14ac:dyDescent="0.35">
      <c r="A857" s="1">
        <v>42153</v>
      </c>
      <c r="B857">
        <v>136.42598599999999</v>
      </c>
      <c r="C857">
        <f t="shared" si="15"/>
        <v>-6.5262227249556874E-3</v>
      </c>
    </row>
    <row r="858" spans="1:3" x14ac:dyDescent="0.35">
      <c r="A858" s="1">
        <v>42156</v>
      </c>
      <c r="B858">
        <v>136.72698800000001</v>
      </c>
      <c r="C858">
        <f t="shared" si="15"/>
        <v>2.2039088019295862E-3</v>
      </c>
    </row>
    <row r="859" spans="1:3" x14ac:dyDescent="0.35">
      <c r="A859" s="1">
        <v>42157</v>
      </c>
      <c r="B859">
        <v>136.42598599999999</v>
      </c>
      <c r="C859">
        <f t="shared" si="15"/>
        <v>-2.2039088019296447E-3</v>
      </c>
    </row>
    <row r="860" spans="1:3" x14ac:dyDescent="0.35">
      <c r="A860" s="1">
        <v>42158</v>
      </c>
      <c r="B860">
        <v>136.49395799999999</v>
      </c>
      <c r="C860">
        <f t="shared" si="15"/>
        <v>4.9810944857437973E-4</v>
      </c>
    </row>
    <row r="861" spans="1:3" x14ac:dyDescent="0.35">
      <c r="A861" s="1">
        <v>42159</v>
      </c>
      <c r="B861">
        <v>136.115295</v>
      </c>
      <c r="C861">
        <f t="shared" si="15"/>
        <v>-2.7780659633907792E-3</v>
      </c>
    </row>
    <row r="862" spans="1:3" x14ac:dyDescent="0.35">
      <c r="A862" s="1">
        <v>42160</v>
      </c>
      <c r="B862">
        <v>136.544343</v>
      </c>
      <c r="C862">
        <f t="shared" si="15"/>
        <v>3.1471350675229392E-3</v>
      </c>
    </row>
    <row r="863" spans="1:3" x14ac:dyDescent="0.35">
      <c r="A863" s="1">
        <v>42163</v>
      </c>
      <c r="B863">
        <v>136.09580099999999</v>
      </c>
      <c r="C863">
        <f t="shared" si="15"/>
        <v>-3.2903621462114746E-3</v>
      </c>
    </row>
    <row r="864" spans="1:3" x14ac:dyDescent="0.35">
      <c r="A864" s="1">
        <v>42164</v>
      </c>
      <c r="B864">
        <v>134.49661</v>
      </c>
      <c r="C864">
        <f t="shared" si="15"/>
        <v>-1.1820062603713778E-2</v>
      </c>
    </row>
    <row r="865" spans="1:3" x14ac:dyDescent="0.35">
      <c r="A865" s="1">
        <v>42165</v>
      </c>
      <c r="B865">
        <v>136.563849</v>
      </c>
      <c r="C865">
        <f t="shared" si="15"/>
        <v>1.5253269238699718E-2</v>
      </c>
    </row>
    <row r="866" spans="1:3" x14ac:dyDescent="0.35">
      <c r="A866" s="1">
        <v>42166</v>
      </c>
      <c r="B866">
        <v>137.35368399999999</v>
      </c>
      <c r="C866">
        <f t="shared" si="15"/>
        <v>5.7669706672132792E-3</v>
      </c>
    </row>
    <row r="867" spans="1:3" x14ac:dyDescent="0.35">
      <c r="A867" s="1">
        <v>42167</v>
      </c>
      <c r="B867">
        <v>136.12505300000001</v>
      </c>
      <c r="C867">
        <f t="shared" si="15"/>
        <v>-8.985263568128057E-3</v>
      </c>
    </row>
    <row r="868" spans="1:3" x14ac:dyDescent="0.35">
      <c r="A868" s="1">
        <v>42170</v>
      </c>
      <c r="B868">
        <v>135.130439</v>
      </c>
      <c r="C868">
        <f t="shared" si="15"/>
        <v>-7.3334438329054645E-3</v>
      </c>
    </row>
    <row r="869" spans="1:3" x14ac:dyDescent="0.35">
      <c r="A869" s="1">
        <v>42171</v>
      </c>
      <c r="B869">
        <v>135.77401399999999</v>
      </c>
      <c r="C869">
        <f t="shared" si="15"/>
        <v>4.7513151120092611E-3</v>
      </c>
    </row>
    <row r="870" spans="1:3" x14ac:dyDescent="0.35">
      <c r="A870" s="1">
        <v>42172</v>
      </c>
      <c r="B870">
        <v>136.281059</v>
      </c>
      <c r="C870">
        <f t="shared" si="15"/>
        <v>3.7275216484651233E-3</v>
      </c>
    </row>
    <row r="871" spans="1:3" x14ac:dyDescent="0.35">
      <c r="A871" s="1">
        <v>42173</v>
      </c>
      <c r="B871">
        <v>137.304925</v>
      </c>
      <c r="C871">
        <f t="shared" si="15"/>
        <v>7.4848189588387851E-3</v>
      </c>
    </row>
    <row r="872" spans="1:3" x14ac:dyDescent="0.35">
      <c r="A872" s="1">
        <v>42174</v>
      </c>
      <c r="B872">
        <v>138.29954000000001</v>
      </c>
      <c r="C872">
        <f t="shared" si="15"/>
        <v>7.2177300750235398E-3</v>
      </c>
    </row>
    <row r="873" spans="1:3" x14ac:dyDescent="0.35">
      <c r="A873" s="1">
        <v>42177</v>
      </c>
      <c r="B873">
        <v>139.41116199999999</v>
      </c>
      <c r="C873">
        <f t="shared" si="15"/>
        <v>8.0056542943588715E-3</v>
      </c>
    </row>
    <row r="874" spans="1:3" x14ac:dyDescent="0.35">
      <c r="A874" s="1">
        <v>42178</v>
      </c>
      <c r="B874">
        <v>139.60617999999999</v>
      </c>
      <c r="C874">
        <f t="shared" si="15"/>
        <v>1.3978918325232548E-3</v>
      </c>
    </row>
    <row r="875" spans="1:3" x14ac:dyDescent="0.35">
      <c r="A875" s="1">
        <v>42179</v>
      </c>
      <c r="B875">
        <v>138.17277100000001</v>
      </c>
      <c r="C875">
        <f t="shared" si="15"/>
        <v>-1.0320592817204252E-2</v>
      </c>
    </row>
    <row r="876" spans="1:3" x14ac:dyDescent="0.35">
      <c r="A876" s="1">
        <v>42180</v>
      </c>
      <c r="B876">
        <v>138.37755000000001</v>
      </c>
      <c r="C876">
        <f t="shared" si="15"/>
        <v>1.4809531711023236E-3</v>
      </c>
    </row>
    <row r="877" spans="1:3" x14ac:dyDescent="0.35">
      <c r="A877" s="1">
        <v>42181</v>
      </c>
      <c r="B877">
        <v>138.50430399999999</v>
      </c>
      <c r="C877">
        <f t="shared" si="15"/>
        <v>9.1558191353845718E-4</v>
      </c>
    </row>
    <row r="878" spans="1:3" x14ac:dyDescent="0.35">
      <c r="A878" s="1">
        <v>42184</v>
      </c>
      <c r="B878">
        <v>138.25078099999999</v>
      </c>
      <c r="C878">
        <f t="shared" si="15"/>
        <v>-1.8321113840801886E-3</v>
      </c>
    </row>
    <row r="879" spans="1:3" x14ac:dyDescent="0.35">
      <c r="A879" s="1">
        <v>42185</v>
      </c>
      <c r="B879">
        <v>138.12401199999999</v>
      </c>
      <c r="C879">
        <f t="shared" si="15"/>
        <v>-9.1737026748599433E-4</v>
      </c>
    </row>
    <row r="880" spans="1:3" x14ac:dyDescent="0.35">
      <c r="A880" s="1">
        <v>42186</v>
      </c>
      <c r="B880">
        <v>139.65493900000001</v>
      </c>
      <c r="C880">
        <f t="shared" si="15"/>
        <v>1.1022739449431197E-2</v>
      </c>
    </row>
    <row r="881" spans="1:3" x14ac:dyDescent="0.35">
      <c r="A881" s="1">
        <v>42187</v>
      </c>
      <c r="B881">
        <v>139.615926</v>
      </c>
      <c r="C881">
        <f t="shared" si="15"/>
        <v>-2.7939183884280813E-4</v>
      </c>
    </row>
    <row r="882" spans="1:3" x14ac:dyDescent="0.35">
      <c r="A882" s="1">
        <v>42191</v>
      </c>
      <c r="B882">
        <v>139.09912</v>
      </c>
      <c r="C882">
        <f t="shared" si="15"/>
        <v>-3.7084943903574956E-3</v>
      </c>
    </row>
    <row r="883" spans="1:3" x14ac:dyDescent="0.35">
      <c r="A883" s="1">
        <v>42192</v>
      </c>
      <c r="B883">
        <v>139.67444499999999</v>
      </c>
      <c r="C883">
        <f t="shared" si="15"/>
        <v>4.1275493018951333E-3</v>
      </c>
    </row>
    <row r="884" spans="1:3" x14ac:dyDescent="0.35">
      <c r="A884" s="1">
        <v>42193</v>
      </c>
      <c r="B884">
        <v>137.626713</v>
      </c>
      <c r="C884">
        <f t="shared" si="15"/>
        <v>-1.4769279995516761E-2</v>
      </c>
    </row>
    <row r="885" spans="1:3" x14ac:dyDescent="0.35">
      <c r="A885" s="1">
        <v>42194</v>
      </c>
      <c r="B885">
        <v>138.29954000000001</v>
      </c>
      <c r="C885">
        <f t="shared" si="15"/>
        <v>4.8768707306383685E-3</v>
      </c>
    </row>
    <row r="886" spans="1:3" x14ac:dyDescent="0.35">
      <c r="A886" s="1">
        <v>42195</v>
      </c>
      <c r="B886">
        <v>140.67880500000001</v>
      </c>
      <c r="C886">
        <f t="shared" si="15"/>
        <v>1.7057400551696203E-2</v>
      </c>
    </row>
    <row r="887" spans="1:3" x14ac:dyDescent="0.35">
      <c r="A887" s="1">
        <v>42198</v>
      </c>
      <c r="B887">
        <v>142.316979</v>
      </c>
      <c r="C887">
        <f t="shared" si="15"/>
        <v>1.1577503205269664E-2</v>
      </c>
    </row>
    <row r="888" spans="1:3" x14ac:dyDescent="0.35">
      <c r="A888" s="1">
        <v>42199</v>
      </c>
      <c r="B888">
        <v>143.56511599999999</v>
      </c>
      <c r="C888">
        <f t="shared" si="15"/>
        <v>8.7318859925592986E-3</v>
      </c>
    </row>
    <row r="889" spans="1:3" x14ac:dyDescent="0.35">
      <c r="A889" s="1">
        <v>42200</v>
      </c>
      <c r="B889">
        <v>143.09706800000001</v>
      </c>
      <c r="C889">
        <f t="shared" si="15"/>
        <v>-3.2655051279452739E-3</v>
      </c>
    </row>
    <row r="890" spans="1:3" x14ac:dyDescent="0.35">
      <c r="A890" s="1">
        <v>42201</v>
      </c>
      <c r="B890">
        <v>144.31595300000001</v>
      </c>
      <c r="C890">
        <f t="shared" si="15"/>
        <v>8.4818168856065652E-3</v>
      </c>
    </row>
    <row r="891" spans="1:3" x14ac:dyDescent="0.35">
      <c r="A891" s="1">
        <v>42202</v>
      </c>
      <c r="B891">
        <v>144.364711</v>
      </c>
      <c r="C891">
        <f t="shared" si="15"/>
        <v>3.3779886597202948E-4</v>
      </c>
    </row>
    <row r="892" spans="1:3" x14ac:dyDescent="0.35">
      <c r="A892" s="1">
        <v>42205</v>
      </c>
      <c r="B892">
        <v>144.47197399999999</v>
      </c>
      <c r="C892">
        <f t="shared" si="15"/>
        <v>7.4272424869339232E-4</v>
      </c>
    </row>
    <row r="893" spans="1:3" x14ac:dyDescent="0.35">
      <c r="A893" s="1">
        <v>42206</v>
      </c>
      <c r="B893">
        <v>143.838145</v>
      </c>
      <c r="C893">
        <f t="shared" si="15"/>
        <v>-4.3968628178426413E-3</v>
      </c>
    </row>
    <row r="894" spans="1:3" x14ac:dyDescent="0.35">
      <c r="A894" s="1">
        <v>42207</v>
      </c>
      <c r="B894">
        <v>144.32569799999999</v>
      </c>
      <c r="C894">
        <f t="shared" si="15"/>
        <v>3.3838628757333618E-3</v>
      </c>
    </row>
    <row r="895" spans="1:3" x14ac:dyDescent="0.35">
      <c r="A895" s="1">
        <v>42208</v>
      </c>
      <c r="B895">
        <v>144.481719</v>
      </c>
      <c r="C895">
        <f t="shared" si="15"/>
        <v>1.080450196179607E-3</v>
      </c>
    </row>
    <row r="896" spans="1:3" x14ac:dyDescent="0.35">
      <c r="A896" s="1">
        <v>42209</v>
      </c>
      <c r="B896">
        <v>143.63337999999999</v>
      </c>
      <c r="C896">
        <f t="shared" si="15"/>
        <v>-5.8889065834290743E-3</v>
      </c>
    </row>
    <row r="897" spans="1:3" x14ac:dyDescent="0.35">
      <c r="A897" s="1">
        <v>42212</v>
      </c>
      <c r="B897">
        <v>142.68752499999999</v>
      </c>
      <c r="C897">
        <f t="shared" si="15"/>
        <v>-6.6069813569405427E-3</v>
      </c>
    </row>
    <row r="898" spans="1:3" x14ac:dyDescent="0.35">
      <c r="A898" s="1">
        <v>42213</v>
      </c>
      <c r="B898">
        <v>146.14915999999999</v>
      </c>
      <c r="C898">
        <f t="shared" si="15"/>
        <v>2.3970644523007813E-2</v>
      </c>
    </row>
    <row r="899" spans="1:3" x14ac:dyDescent="0.35">
      <c r="A899" s="1">
        <v>42214</v>
      </c>
      <c r="B899">
        <v>148.206638</v>
      </c>
      <c r="C899">
        <f t="shared" si="15"/>
        <v>1.3979758661053185E-2</v>
      </c>
    </row>
    <row r="900" spans="1:3" x14ac:dyDescent="0.35">
      <c r="A900" s="1">
        <v>42215</v>
      </c>
      <c r="B900">
        <v>148.21638400000001</v>
      </c>
      <c r="C900">
        <f t="shared" ref="C900:C963" si="16">LN(B900/B899)</f>
        <v>6.5757375643539102E-5</v>
      </c>
    </row>
    <row r="901" spans="1:3" x14ac:dyDescent="0.35">
      <c r="A901" s="1">
        <v>42216</v>
      </c>
      <c r="B901">
        <v>148.36264399999999</v>
      </c>
      <c r="C901">
        <f t="shared" si="16"/>
        <v>9.8631392005895605E-4</v>
      </c>
    </row>
    <row r="902" spans="1:3" x14ac:dyDescent="0.35">
      <c r="A902" s="1">
        <v>42219</v>
      </c>
      <c r="B902">
        <v>148.635673</v>
      </c>
      <c r="C902">
        <f t="shared" si="16"/>
        <v>1.8385900611860317E-3</v>
      </c>
    </row>
    <row r="903" spans="1:3" x14ac:dyDescent="0.35">
      <c r="A903" s="1">
        <v>42220</v>
      </c>
      <c r="B903">
        <v>148.55767800000001</v>
      </c>
      <c r="C903">
        <f t="shared" si="16"/>
        <v>-5.2487716517313535E-4</v>
      </c>
    </row>
    <row r="904" spans="1:3" x14ac:dyDescent="0.35">
      <c r="A904" s="1">
        <v>42221</v>
      </c>
      <c r="B904">
        <v>150.03008500000001</v>
      </c>
      <c r="C904">
        <f t="shared" si="16"/>
        <v>9.8625537782829134E-3</v>
      </c>
    </row>
    <row r="905" spans="1:3" x14ac:dyDescent="0.35">
      <c r="A905" s="1">
        <v>42222</v>
      </c>
      <c r="B905">
        <v>146.45144099999999</v>
      </c>
      <c r="C905">
        <f t="shared" si="16"/>
        <v>-2.4141927891105433E-2</v>
      </c>
    </row>
    <row r="906" spans="1:3" x14ac:dyDescent="0.35">
      <c r="A906" s="1">
        <v>42223</v>
      </c>
      <c r="B906">
        <v>145.21305000000001</v>
      </c>
      <c r="C906">
        <f t="shared" si="16"/>
        <v>-8.4919383758672619E-3</v>
      </c>
    </row>
    <row r="907" spans="1:3" x14ac:dyDescent="0.35">
      <c r="A907" s="1">
        <v>42226</v>
      </c>
      <c r="B907">
        <v>146.55870400000001</v>
      </c>
      <c r="C907">
        <f t="shared" si="16"/>
        <v>9.224083706817706E-3</v>
      </c>
    </row>
    <row r="908" spans="1:3" x14ac:dyDescent="0.35">
      <c r="A908" s="1">
        <v>42227</v>
      </c>
      <c r="B908">
        <v>144.90102300000001</v>
      </c>
      <c r="C908">
        <f t="shared" si="16"/>
        <v>-1.1375148748839983E-2</v>
      </c>
    </row>
    <row r="909" spans="1:3" x14ac:dyDescent="0.35">
      <c r="A909" s="1">
        <v>42228</v>
      </c>
      <c r="B909">
        <v>144.24768800000001</v>
      </c>
      <c r="C909">
        <f t="shared" si="16"/>
        <v>-4.5190318129950807E-3</v>
      </c>
    </row>
    <row r="910" spans="1:3" x14ac:dyDescent="0.35">
      <c r="A910" s="1">
        <v>42229</v>
      </c>
      <c r="B910">
        <v>143.925916</v>
      </c>
      <c r="C910">
        <f t="shared" si="16"/>
        <v>-2.2331825625908435E-3</v>
      </c>
    </row>
    <row r="911" spans="1:3" x14ac:dyDescent="0.35">
      <c r="A911" s="1">
        <v>42230</v>
      </c>
      <c r="B911">
        <v>144.57923600000001</v>
      </c>
      <c r="C911">
        <f t="shared" si="16"/>
        <v>4.5290083189690493E-3</v>
      </c>
    </row>
    <row r="912" spans="1:3" x14ac:dyDescent="0.35">
      <c r="A912" s="1">
        <v>42233</v>
      </c>
      <c r="B912">
        <v>144.90102300000001</v>
      </c>
      <c r="C912">
        <f t="shared" si="16"/>
        <v>2.2232060566167366E-3</v>
      </c>
    </row>
    <row r="913" spans="1:3" x14ac:dyDescent="0.35">
      <c r="A913" s="1">
        <v>42234</v>
      </c>
      <c r="B913">
        <v>143.41885500000001</v>
      </c>
      <c r="C913">
        <f t="shared" si="16"/>
        <v>-1.0281504465395799E-2</v>
      </c>
    </row>
    <row r="914" spans="1:3" x14ac:dyDescent="0.35">
      <c r="A914" s="1">
        <v>42235</v>
      </c>
      <c r="B914">
        <v>142.86303699999999</v>
      </c>
      <c r="C914">
        <f t="shared" si="16"/>
        <v>-3.8830168020322995E-3</v>
      </c>
    </row>
    <row r="915" spans="1:3" x14ac:dyDescent="0.35">
      <c r="A915" s="1">
        <v>42236</v>
      </c>
      <c r="B915">
        <v>140.005978</v>
      </c>
      <c r="C915">
        <f t="shared" si="16"/>
        <v>-2.0201266378009335E-2</v>
      </c>
    </row>
    <row r="916" spans="1:3" x14ac:dyDescent="0.35">
      <c r="A916" s="1">
        <v>42237</v>
      </c>
      <c r="B916">
        <v>138.38729599999999</v>
      </c>
      <c r="C916">
        <f t="shared" si="16"/>
        <v>-1.1628874634765533E-2</v>
      </c>
    </row>
    <row r="917" spans="1:3" x14ac:dyDescent="0.35">
      <c r="A917" s="1">
        <v>42240</v>
      </c>
      <c r="B917">
        <v>134.75989300000001</v>
      </c>
      <c r="C917">
        <f t="shared" si="16"/>
        <v>-2.6561622529038303E-2</v>
      </c>
    </row>
    <row r="918" spans="1:3" x14ac:dyDescent="0.35">
      <c r="A918" s="1">
        <v>42241</v>
      </c>
      <c r="B918">
        <v>134.19432900000001</v>
      </c>
      <c r="C918">
        <f t="shared" si="16"/>
        <v>-4.2056587133300028E-3</v>
      </c>
    </row>
    <row r="919" spans="1:3" x14ac:dyDescent="0.35">
      <c r="A919" s="1">
        <v>42242</v>
      </c>
      <c r="B919">
        <v>136.45658599999999</v>
      </c>
      <c r="C919">
        <f t="shared" si="16"/>
        <v>1.6717546933375831E-2</v>
      </c>
    </row>
    <row r="920" spans="1:3" x14ac:dyDescent="0.35">
      <c r="A920" s="1">
        <v>42243</v>
      </c>
      <c r="B920">
        <v>139.39165499999999</v>
      </c>
      <c r="C920">
        <f t="shared" si="16"/>
        <v>2.128112007901516E-2</v>
      </c>
    </row>
    <row r="921" spans="1:3" x14ac:dyDescent="0.35">
      <c r="A921" s="1">
        <v>42244</v>
      </c>
      <c r="B921">
        <v>139.27464699999999</v>
      </c>
      <c r="C921">
        <f t="shared" si="16"/>
        <v>-8.3977148321521763E-4</v>
      </c>
    </row>
    <row r="922" spans="1:3" x14ac:dyDescent="0.35">
      <c r="A922" s="1">
        <v>42247</v>
      </c>
      <c r="B922">
        <v>137.509705</v>
      </c>
      <c r="C922">
        <f t="shared" si="16"/>
        <v>-1.2753364915698633E-2</v>
      </c>
    </row>
    <row r="923" spans="1:3" x14ac:dyDescent="0.35">
      <c r="A923" s="1">
        <v>42248</v>
      </c>
      <c r="B923">
        <v>131.53228899999999</v>
      </c>
      <c r="C923">
        <f t="shared" si="16"/>
        <v>-4.4442131230900468E-2</v>
      </c>
    </row>
    <row r="924" spans="1:3" x14ac:dyDescent="0.35">
      <c r="A924" s="1">
        <v>42249</v>
      </c>
      <c r="B924">
        <v>133.31673799999999</v>
      </c>
      <c r="C924">
        <f t="shared" si="16"/>
        <v>1.3475420490333248E-2</v>
      </c>
    </row>
    <row r="925" spans="1:3" x14ac:dyDescent="0.35">
      <c r="A925" s="1">
        <v>42250</v>
      </c>
      <c r="B925">
        <v>133.13146499999999</v>
      </c>
      <c r="C925">
        <f t="shared" si="16"/>
        <v>-1.3906870286529371E-3</v>
      </c>
    </row>
    <row r="926" spans="1:3" x14ac:dyDescent="0.35">
      <c r="A926" s="1">
        <v>42251</v>
      </c>
      <c r="B926">
        <v>131.55462199999999</v>
      </c>
      <c r="C926">
        <f t="shared" si="16"/>
        <v>-1.191495686603939E-2</v>
      </c>
    </row>
    <row r="927" spans="1:3" x14ac:dyDescent="0.35">
      <c r="A927" s="1">
        <v>42255</v>
      </c>
      <c r="B927">
        <v>135.17844299999999</v>
      </c>
      <c r="C927">
        <f t="shared" si="16"/>
        <v>2.7173563831074589E-2</v>
      </c>
    </row>
    <row r="928" spans="1:3" x14ac:dyDescent="0.35">
      <c r="A928" s="1">
        <v>42256</v>
      </c>
      <c r="B928">
        <v>133.102079</v>
      </c>
      <c r="C928">
        <f t="shared" si="16"/>
        <v>-1.5479360516055208E-2</v>
      </c>
    </row>
    <row r="929" spans="1:3" x14ac:dyDescent="0.35">
      <c r="A929" s="1">
        <v>42257</v>
      </c>
      <c r="B929">
        <v>132.416494</v>
      </c>
      <c r="C929">
        <f t="shared" si="16"/>
        <v>-5.1641323306805577E-3</v>
      </c>
    </row>
    <row r="930" spans="1:3" x14ac:dyDescent="0.35">
      <c r="A930" s="1">
        <v>42258</v>
      </c>
      <c r="B930">
        <v>133.18043399999999</v>
      </c>
      <c r="C930">
        <f t="shared" si="16"/>
        <v>5.7526426416184342E-3</v>
      </c>
    </row>
    <row r="931" spans="1:3" x14ac:dyDescent="0.35">
      <c r="A931" s="1">
        <v>42261</v>
      </c>
      <c r="B931">
        <v>133.454668</v>
      </c>
      <c r="C931">
        <f t="shared" si="16"/>
        <v>2.0569992070732005E-3</v>
      </c>
    </row>
    <row r="932" spans="1:3" x14ac:dyDescent="0.35">
      <c r="A932" s="1">
        <v>42262</v>
      </c>
      <c r="B932">
        <v>134.35572500000001</v>
      </c>
      <c r="C932">
        <f t="shared" si="16"/>
        <v>6.7290921008950613E-3</v>
      </c>
    </row>
    <row r="933" spans="1:3" x14ac:dyDescent="0.35">
      <c r="A933" s="1">
        <v>42263</v>
      </c>
      <c r="B933">
        <v>136.01093399999999</v>
      </c>
      <c r="C933">
        <f t="shared" si="16"/>
        <v>1.2244332830510511E-2</v>
      </c>
    </row>
    <row r="934" spans="1:3" x14ac:dyDescent="0.35">
      <c r="A934" s="1">
        <v>42264</v>
      </c>
      <c r="B934">
        <v>136.921795</v>
      </c>
      <c r="C934">
        <f t="shared" si="16"/>
        <v>6.6746438580111414E-3</v>
      </c>
    </row>
    <row r="935" spans="1:3" x14ac:dyDescent="0.35">
      <c r="A935" s="1">
        <v>42265</v>
      </c>
      <c r="B935">
        <v>135.48205799999999</v>
      </c>
      <c r="C935">
        <f t="shared" si="16"/>
        <v>-1.0570705153006591E-2</v>
      </c>
    </row>
    <row r="936" spans="1:3" x14ac:dyDescent="0.35">
      <c r="A936" s="1">
        <v>42268</v>
      </c>
      <c r="B936">
        <v>136.24599799999999</v>
      </c>
      <c r="C936">
        <f t="shared" si="16"/>
        <v>5.6228423666996865E-3</v>
      </c>
    </row>
    <row r="937" spans="1:3" x14ac:dyDescent="0.35">
      <c r="A937" s="1">
        <v>42269</v>
      </c>
      <c r="B937">
        <v>135.41349199999999</v>
      </c>
      <c r="C937">
        <f t="shared" si="16"/>
        <v>-6.1290596261873078E-3</v>
      </c>
    </row>
    <row r="938" spans="1:3" x14ac:dyDescent="0.35">
      <c r="A938" s="1">
        <v>42270</v>
      </c>
      <c r="B938">
        <v>136.412497</v>
      </c>
      <c r="C938">
        <f t="shared" si="16"/>
        <v>7.3503604383664215E-3</v>
      </c>
    </row>
    <row r="939" spans="1:3" x14ac:dyDescent="0.35">
      <c r="A939" s="1">
        <v>42271</v>
      </c>
      <c r="B939">
        <v>135.98155299999999</v>
      </c>
      <c r="C939">
        <f t="shared" si="16"/>
        <v>-3.1641246168157815E-3</v>
      </c>
    </row>
    <row r="940" spans="1:3" x14ac:dyDescent="0.35">
      <c r="A940" s="1">
        <v>42272</v>
      </c>
      <c r="B940">
        <v>133.34693200000001</v>
      </c>
      <c r="C940">
        <f t="shared" si="16"/>
        <v>-1.956499359102681E-2</v>
      </c>
    </row>
    <row r="941" spans="1:3" x14ac:dyDescent="0.35">
      <c r="A941" s="1">
        <v>42275</v>
      </c>
      <c r="B941">
        <v>127.71531400000001</v>
      </c>
      <c r="C941">
        <f t="shared" si="16"/>
        <v>-4.3150565699319125E-2</v>
      </c>
    </row>
    <row r="942" spans="1:3" x14ac:dyDescent="0.35">
      <c r="A942" s="1">
        <v>42276</v>
      </c>
      <c r="B942">
        <v>128.19523100000001</v>
      </c>
      <c r="C942">
        <f t="shared" si="16"/>
        <v>3.7506665667298815E-3</v>
      </c>
    </row>
    <row r="943" spans="1:3" x14ac:dyDescent="0.35">
      <c r="A943" s="1">
        <v>42277</v>
      </c>
      <c r="B943">
        <v>129.92879400000001</v>
      </c>
      <c r="C943">
        <f t="shared" si="16"/>
        <v>1.3432217823876704E-2</v>
      </c>
    </row>
    <row r="944" spans="1:3" x14ac:dyDescent="0.35">
      <c r="A944" s="1">
        <v>42278</v>
      </c>
      <c r="B944">
        <v>129.468469</v>
      </c>
      <c r="C944">
        <f t="shared" si="16"/>
        <v>-3.5491930631304106E-3</v>
      </c>
    </row>
    <row r="945" spans="1:3" x14ac:dyDescent="0.35">
      <c r="A945" s="1">
        <v>42279</v>
      </c>
      <c r="B945">
        <v>132.58299199999999</v>
      </c>
      <c r="C945">
        <f t="shared" si="16"/>
        <v>2.3771435197611317E-2</v>
      </c>
    </row>
    <row r="946" spans="1:3" x14ac:dyDescent="0.35">
      <c r="A946" s="1">
        <v>42282</v>
      </c>
      <c r="B946">
        <v>134.16964999999999</v>
      </c>
      <c r="C946">
        <f t="shared" si="16"/>
        <v>1.1896239903121896E-2</v>
      </c>
    </row>
    <row r="947" spans="1:3" x14ac:dyDescent="0.35">
      <c r="A947" s="1">
        <v>42283</v>
      </c>
      <c r="B947">
        <v>131.819052</v>
      </c>
      <c r="C947">
        <f t="shared" si="16"/>
        <v>-1.7674879994365397E-2</v>
      </c>
    </row>
    <row r="948" spans="1:3" x14ac:dyDescent="0.35">
      <c r="A948" s="1">
        <v>42284</v>
      </c>
      <c r="B948">
        <v>134.414503</v>
      </c>
      <c r="C948">
        <f t="shared" si="16"/>
        <v>1.9498167519687019E-2</v>
      </c>
    </row>
    <row r="949" spans="1:3" x14ac:dyDescent="0.35">
      <c r="A949" s="1">
        <v>42285</v>
      </c>
      <c r="B949">
        <v>134.29696300000001</v>
      </c>
      <c r="C949">
        <f t="shared" si="16"/>
        <v>-8.7484177170599783E-4</v>
      </c>
    </row>
    <row r="950" spans="1:3" x14ac:dyDescent="0.35">
      <c r="A950" s="1">
        <v>42286</v>
      </c>
      <c r="B950">
        <v>134.92378600000001</v>
      </c>
      <c r="C950">
        <f t="shared" si="16"/>
        <v>4.6565811512217165E-3</v>
      </c>
    </row>
    <row r="951" spans="1:3" x14ac:dyDescent="0.35">
      <c r="A951" s="1">
        <v>42289</v>
      </c>
      <c r="B951">
        <v>135.609387</v>
      </c>
      <c r="C951">
        <f t="shared" si="16"/>
        <v>5.0685279010527608E-3</v>
      </c>
    </row>
    <row r="952" spans="1:3" x14ac:dyDescent="0.35">
      <c r="A952" s="1">
        <v>42290</v>
      </c>
      <c r="B952">
        <v>134.091295</v>
      </c>
      <c r="C952">
        <f t="shared" si="16"/>
        <v>-1.1257724836516296E-2</v>
      </c>
    </row>
    <row r="953" spans="1:3" x14ac:dyDescent="0.35">
      <c r="A953" s="1">
        <v>42291</v>
      </c>
      <c r="B953">
        <v>132.96496200000001</v>
      </c>
      <c r="C953">
        <f t="shared" si="16"/>
        <v>-8.4352240321420371E-3</v>
      </c>
    </row>
    <row r="954" spans="1:3" x14ac:dyDescent="0.35">
      <c r="A954" s="1">
        <v>42292</v>
      </c>
      <c r="B954">
        <v>134.24800400000001</v>
      </c>
      <c r="C954">
        <f t="shared" si="16"/>
        <v>9.6032155890945041E-3</v>
      </c>
    </row>
    <row r="955" spans="1:3" x14ac:dyDescent="0.35">
      <c r="A955" s="1">
        <v>42293</v>
      </c>
      <c r="B955">
        <v>136.68673100000001</v>
      </c>
      <c r="C955">
        <f t="shared" si="16"/>
        <v>1.8002806955047679E-2</v>
      </c>
    </row>
    <row r="956" spans="1:3" x14ac:dyDescent="0.35">
      <c r="A956" s="1">
        <v>42296</v>
      </c>
      <c r="B956">
        <v>137.068701</v>
      </c>
      <c r="C956">
        <f t="shared" si="16"/>
        <v>2.7905948392653E-3</v>
      </c>
    </row>
    <row r="957" spans="1:3" x14ac:dyDescent="0.35">
      <c r="A957" s="1">
        <v>42297</v>
      </c>
      <c r="B957">
        <v>136.88261</v>
      </c>
      <c r="C957">
        <f t="shared" si="16"/>
        <v>-1.3585700900153829E-3</v>
      </c>
    </row>
    <row r="958" spans="1:3" x14ac:dyDescent="0.35">
      <c r="A958" s="1">
        <v>42298</v>
      </c>
      <c r="B958">
        <v>136.88261</v>
      </c>
      <c r="C958">
        <f t="shared" si="16"/>
        <v>0</v>
      </c>
    </row>
    <row r="959" spans="1:3" x14ac:dyDescent="0.35">
      <c r="A959" s="1">
        <v>42299</v>
      </c>
      <c r="B959">
        <v>135.599583</v>
      </c>
      <c r="C959">
        <f t="shared" si="16"/>
        <v>-9.4173969184323299E-3</v>
      </c>
    </row>
    <row r="960" spans="1:3" x14ac:dyDescent="0.35">
      <c r="A960" s="1">
        <v>42300</v>
      </c>
      <c r="B960">
        <v>137.333146</v>
      </c>
      <c r="C960">
        <f t="shared" si="16"/>
        <v>1.2703396322488696E-2</v>
      </c>
    </row>
    <row r="961" spans="1:3" x14ac:dyDescent="0.35">
      <c r="A961" s="1">
        <v>42303</v>
      </c>
      <c r="B961">
        <v>137.01972699999999</v>
      </c>
      <c r="C961">
        <f t="shared" si="16"/>
        <v>-2.2847884399154984E-3</v>
      </c>
    </row>
    <row r="962" spans="1:3" x14ac:dyDescent="0.35">
      <c r="A962" s="1">
        <v>42304</v>
      </c>
      <c r="B962">
        <v>137.85223300000001</v>
      </c>
      <c r="C962">
        <f t="shared" si="16"/>
        <v>6.0574279424818415E-3</v>
      </c>
    </row>
    <row r="963" spans="1:3" x14ac:dyDescent="0.35">
      <c r="A963" s="1">
        <v>42305</v>
      </c>
      <c r="B963">
        <v>139.04711699999999</v>
      </c>
      <c r="C963">
        <f t="shared" si="16"/>
        <v>8.6305108105648939E-3</v>
      </c>
    </row>
    <row r="964" spans="1:3" x14ac:dyDescent="0.35">
      <c r="A964" s="1">
        <v>42306</v>
      </c>
      <c r="B964">
        <v>140.281171</v>
      </c>
      <c r="C964">
        <f t="shared" ref="C964:C1027" si="17">LN(B964/B963)</f>
        <v>8.8359259117219806E-3</v>
      </c>
    </row>
    <row r="965" spans="1:3" x14ac:dyDescent="0.35">
      <c r="A965" s="1">
        <v>42307</v>
      </c>
      <c r="B965">
        <v>139.58579700000001</v>
      </c>
      <c r="C965">
        <f t="shared" si="17"/>
        <v>-4.96932836301136E-3</v>
      </c>
    </row>
    <row r="966" spans="1:3" x14ac:dyDescent="0.35">
      <c r="A966" s="1">
        <v>42310</v>
      </c>
      <c r="B966">
        <v>141.828643</v>
      </c>
      <c r="C966">
        <f t="shared" si="17"/>
        <v>1.5940145003658628E-2</v>
      </c>
    </row>
    <row r="967" spans="1:3" x14ac:dyDescent="0.35">
      <c r="A967" s="1">
        <v>42311</v>
      </c>
      <c r="B967">
        <v>143.61117999999999</v>
      </c>
      <c r="C967">
        <f t="shared" si="17"/>
        <v>1.2489919268455022E-2</v>
      </c>
    </row>
    <row r="968" spans="1:3" x14ac:dyDescent="0.35">
      <c r="A968" s="1">
        <v>42312</v>
      </c>
      <c r="B968">
        <v>147.90099499999999</v>
      </c>
      <c r="C968">
        <f t="shared" si="17"/>
        <v>2.9433588475946092E-2</v>
      </c>
    </row>
    <row r="969" spans="1:3" x14ac:dyDescent="0.35">
      <c r="A969" s="1">
        <v>42313</v>
      </c>
      <c r="B969">
        <v>149.105682</v>
      </c>
      <c r="C969">
        <f t="shared" si="17"/>
        <v>8.112232483769969E-3</v>
      </c>
    </row>
    <row r="970" spans="1:3" x14ac:dyDescent="0.35">
      <c r="A970" s="1">
        <v>42314</v>
      </c>
      <c r="B970">
        <v>149.36032399999999</v>
      </c>
      <c r="C970">
        <f t="shared" si="17"/>
        <v>1.7063387901163915E-3</v>
      </c>
    </row>
    <row r="971" spans="1:3" x14ac:dyDescent="0.35">
      <c r="A971" s="1">
        <v>42317</v>
      </c>
      <c r="B971">
        <v>149.27217999999999</v>
      </c>
      <c r="C971">
        <f t="shared" si="17"/>
        <v>-5.9031753997995878E-4</v>
      </c>
    </row>
    <row r="972" spans="1:3" x14ac:dyDescent="0.35">
      <c r="A972" s="1">
        <v>42318</v>
      </c>
      <c r="B972">
        <v>148.978354</v>
      </c>
      <c r="C972">
        <f t="shared" si="17"/>
        <v>-1.9703307224098218E-3</v>
      </c>
    </row>
    <row r="973" spans="1:3" x14ac:dyDescent="0.35">
      <c r="A973" s="1">
        <v>42319</v>
      </c>
      <c r="B973">
        <v>148.83144799999999</v>
      </c>
      <c r="C973">
        <f t="shared" si="17"/>
        <v>-9.8657606921681595E-4</v>
      </c>
    </row>
    <row r="974" spans="1:3" x14ac:dyDescent="0.35">
      <c r="A974" s="1">
        <v>42320</v>
      </c>
      <c r="B974">
        <v>145.37411</v>
      </c>
      <c r="C974">
        <f t="shared" si="17"/>
        <v>-2.3503955432931777E-2</v>
      </c>
    </row>
    <row r="975" spans="1:3" x14ac:dyDescent="0.35">
      <c r="A975" s="1">
        <v>42321</v>
      </c>
      <c r="B975">
        <v>145.61896300000001</v>
      </c>
      <c r="C975">
        <f t="shared" si="17"/>
        <v>1.682878944592474E-3</v>
      </c>
    </row>
    <row r="976" spans="1:3" x14ac:dyDescent="0.35">
      <c r="A976" s="1">
        <v>42324</v>
      </c>
      <c r="B976">
        <v>147.68552299999999</v>
      </c>
      <c r="C976">
        <f t="shared" si="17"/>
        <v>1.4091800817615446E-2</v>
      </c>
    </row>
    <row r="977" spans="1:3" x14ac:dyDescent="0.35">
      <c r="A977" s="1">
        <v>42325</v>
      </c>
      <c r="B977">
        <v>147.852036</v>
      </c>
      <c r="C977">
        <f t="shared" si="17"/>
        <v>1.1268484329579253E-3</v>
      </c>
    </row>
    <row r="978" spans="1:3" x14ac:dyDescent="0.35">
      <c r="A978" s="1">
        <v>42326</v>
      </c>
      <c r="B978">
        <v>148.42008200000001</v>
      </c>
      <c r="C978">
        <f t="shared" si="17"/>
        <v>3.8346281107908709E-3</v>
      </c>
    </row>
    <row r="979" spans="1:3" x14ac:dyDescent="0.35">
      <c r="A979" s="1">
        <v>42327</v>
      </c>
      <c r="B979">
        <v>146.872624</v>
      </c>
      <c r="C979">
        <f t="shared" si="17"/>
        <v>-1.0480937281725394E-2</v>
      </c>
    </row>
    <row r="980" spans="1:3" x14ac:dyDescent="0.35">
      <c r="A980" s="1">
        <v>42328</v>
      </c>
      <c r="B980">
        <v>148.10667799999999</v>
      </c>
      <c r="C980">
        <f t="shared" si="17"/>
        <v>8.3671036655052974E-3</v>
      </c>
    </row>
    <row r="981" spans="1:3" x14ac:dyDescent="0.35">
      <c r="A981" s="1">
        <v>42331</v>
      </c>
      <c r="B981">
        <v>147.81285099999999</v>
      </c>
      <c r="C981">
        <f t="shared" si="17"/>
        <v>-1.9858580983489168E-3</v>
      </c>
    </row>
    <row r="982" spans="1:3" x14ac:dyDescent="0.35">
      <c r="A982" s="1">
        <v>42332</v>
      </c>
      <c r="B982">
        <v>147.45047400000001</v>
      </c>
      <c r="C982">
        <f t="shared" si="17"/>
        <v>-2.4546034083018945E-3</v>
      </c>
    </row>
    <row r="983" spans="1:3" x14ac:dyDescent="0.35">
      <c r="A983" s="1">
        <v>42333</v>
      </c>
      <c r="B983">
        <v>147.02931899999999</v>
      </c>
      <c r="C983">
        <f t="shared" si="17"/>
        <v>-2.8603340341273194E-3</v>
      </c>
    </row>
    <row r="984" spans="1:3" x14ac:dyDescent="0.35">
      <c r="A984" s="1">
        <v>42335</v>
      </c>
      <c r="B984">
        <v>148.175229</v>
      </c>
      <c r="C984">
        <f t="shared" si="17"/>
        <v>7.7635372715666147E-3</v>
      </c>
    </row>
    <row r="985" spans="1:3" x14ac:dyDescent="0.35">
      <c r="A985" s="1">
        <v>42338</v>
      </c>
      <c r="B985">
        <v>147.15664699999999</v>
      </c>
      <c r="C985">
        <f t="shared" si="17"/>
        <v>-6.897907889703226E-3</v>
      </c>
    </row>
    <row r="986" spans="1:3" x14ac:dyDescent="0.35">
      <c r="A986" s="1">
        <v>42339</v>
      </c>
      <c r="B986">
        <v>149.52682200000001</v>
      </c>
      <c r="C986">
        <f t="shared" si="17"/>
        <v>1.5978142856795403E-2</v>
      </c>
    </row>
    <row r="987" spans="1:3" x14ac:dyDescent="0.35">
      <c r="A987" s="1">
        <v>42340</v>
      </c>
      <c r="B987">
        <v>148.655146</v>
      </c>
      <c r="C987">
        <f t="shared" si="17"/>
        <v>-5.8466210340303443E-3</v>
      </c>
    </row>
    <row r="988" spans="1:3" x14ac:dyDescent="0.35">
      <c r="A988" s="1">
        <v>42341</v>
      </c>
      <c r="B988">
        <v>146.84322800000001</v>
      </c>
      <c r="C988">
        <f t="shared" si="17"/>
        <v>-1.226362557777539E-2</v>
      </c>
    </row>
    <row r="989" spans="1:3" x14ac:dyDescent="0.35">
      <c r="A989" s="1">
        <v>42342</v>
      </c>
      <c r="B989">
        <v>151.62276299999999</v>
      </c>
      <c r="C989">
        <f t="shared" si="17"/>
        <v>3.2030072153792784E-2</v>
      </c>
    </row>
    <row r="990" spans="1:3" x14ac:dyDescent="0.35">
      <c r="A990" s="1">
        <v>42345</v>
      </c>
      <c r="B990">
        <v>150.45725999999999</v>
      </c>
      <c r="C990">
        <f t="shared" si="17"/>
        <v>-7.7165565055654578E-3</v>
      </c>
    </row>
    <row r="991" spans="1:3" x14ac:dyDescent="0.35">
      <c r="A991" s="1">
        <v>42346</v>
      </c>
      <c r="B991">
        <v>152.16878500000001</v>
      </c>
      <c r="C991">
        <f t="shared" si="17"/>
        <v>1.1311275263012361E-2</v>
      </c>
    </row>
    <row r="992" spans="1:3" x14ac:dyDescent="0.35">
      <c r="A992" s="1">
        <v>42347</v>
      </c>
      <c r="B992">
        <v>150.36872500000001</v>
      </c>
      <c r="C992">
        <f t="shared" si="17"/>
        <v>-1.189988799575995E-2</v>
      </c>
    </row>
    <row r="993" spans="1:3" x14ac:dyDescent="0.35">
      <c r="A993" s="1">
        <v>42348</v>
      </c>
      <c r="B993">
        <v>151.82452000000001</v>
      </c>
      <c r="C993">
        <f t="shared" si="17"/>
        <v>9.6349358306223962E-3</v>
      </c>
    </row>
    <row r="994" spans="1:3" x14ac:dyDescent="0.35">
      <c r="A994" s="1">
        <v>42349</v>
      </c>
      <c r="B994">
        <v>149.198194</v>
      </c>
      <c r="C994">
        <f t="shared" si="17"/>
        <v>-1.7449797105220811E-2</v>
      </c>
    </row>
    <row r="995" spans="1:3" x14ac:dyDescent="0.35">
      <c r="A995" s="1">
        <v>42352</v>
      </c>
      <c r="B995">
        <v>150.68349699999999</v>
      </c>
      <c r="C995">
        <f t="shared" si="17"/>
        <v>9.9060075389518203E-3</v>
      </c>
    </row>
    <row r="996" spans="1:3" x14ac:dyDescent="0.35">
      <c r="A996" s="1">
        <v>42353</v>
      </c>
      <c r="B996">
        <v>150.78185199999999</v>
      </c>
      <c r="C996">
        <f t="shared" si="17"/>
        <v>6.5251282653882084E-4</v>
      </c>
    </row>
    <row r="997" spans="1:3" x14ac:dyDescent="0.35">
      <c r="A997" s="1">
        <v>42354</v>
      </c>
      <c r="B997">
        <v>153.339316</v>
      </c>
      <c r="C997">
        <f t="shared" si="17"/>
        <v>1.6819113940927125E-2</v>
      </c>
    </row>
    <row r="998" spans="1:3" x14ac:dyDescent="0.35">
      <c r="A998" s="1">
        <v>42355</v>
      </c>
      <c r="B998">
        <v>153.358993</v>
      </c>
      <c r="C998">
        <f t="shared" si="17"/>
        <v>1.2831502130653411E-4</v>
      </c>
    </row>
    <row r="999" spans="1:3" x14ac:dyDescent="0.35">
      <c r="A999" s="1">
        <v>42356</v>
      </c>
      <c r="B999">
        <v>150.61463499999999</v>
      </c>
      <c r="C999">
        <f t="shared" si="17"/>
        <v>-1.8057043867314351E-2</v>
      </c>
    </row>
    <row r="1000" spans="1:3" x14ac:dyDescent="0.35">
      <c r="A1000" s="1">
        <v>42359</v>
      </c>
      <c r="B1000">
        <v>151.07694599999999</v>
      </c>
      <c r="C1000">
        <f t="shared" si="17"/>
        <v>3.0647945848549804E-3</v>
      </c>
    </row>
    <row r="1001" spans="1:3" x14ac:dyDescent="0.35">
      <c r="A1001" s="1">
        <v>42360</v>
      </c>
      <c r="B1001">
        <v>151.84418199999999</v>
      </c>
      <c r="C1001">
        <f t="shared" si="17"/>
        <v>5.0655934479470624E-3</v>
      </c>
    </row>
    <row r="1002" spans="1:3" x14ac:dyDescent="0.35">
      <c r="A1002" s="1">
        <v>42361</v>
      </c>
      <c r="B1002">
        <v>153.319639</v>
      </c>
      <c r="C1002">
        <f t="shared" si="17"/>
        <v>9.670009325041631E-3</v>
      </c>
    </row>
    <row r="1003" spans="1:3" x14ac:dyDescent="0.35">
      <c r="A1003" s="1">
        <v>42362</v>
      </c>
      <c r="B1003">
        <v>153.358993</v>
      </c>
      <c r="C1003">
        <f t="shared" si="17"/>
        <v>2.566465094706823E-4</v>
      </c>
    </row>
    <row r="1004" spans="1:3" x14ac:dyDescent="0.35">
      <c r="A1004" s="1">
        <v>42366</v>
      </c>
      <c r="B1004">
        <v>152.82782</v>
      </c>
      <c r="C1004">
        <f t="shared" si="17"/>
        <v>-3.4696042436140372E-3</v>
      </c>
    </row>
    <row r="1005" spans="1:3" x14ac:dyDescent="0.35">
      <c r="A1005" s="1">
        <v>42367</v>
      </c>
      <c r="B1005">
        <v>153.96884399999999</v>
      </c>
      <c r="C1005">
        <f t="shared" si="17"/>
        <v>7.4383420346780509E-3</v>
      </c>
    </row>
    <row r="1006" spans="1:3" x14ac:dyDescent="0.35">
      <c r="A1006" s="1">
        <v>42368</v>
      </c>
      <c r="B1006">
        <v>152.88683599999999</v>
      </c>
      <c r="C1006">
        <f t="shared" si="17"/>
        <v>-7.0522565162063639E-3</v>
      </c>
    </row>
    <row r="1007" spans="1:3" x14ac:dyDescent="0.35">
      <c r="A1007" s="1">
        <v>42369</v>
      </c>
      <c r="B1007">
        <v>151.56876500000001</v>
      </c>
      <c r="C1007">
        <f t="shared" si="17"/>
        <v>-8.6585973813764275E-3</v>
      </c>
    </row>
    <row r="1008" spans="1:3" x14ac:dyDescent="0.35">
      <c r="A1008" s="1">
        <v>42373</v>
      </c>
      <c r="B1008">
        <v>145.52922899999999</v>
      </c>
      <c r="C1008">
        <f t="shared" si="17"/>
        <v>-4.0662463325489791E-2</v>
      </c>
    </row>
    <row r="1009" spans="1:3" x14ac:dyDescent="0.35">
      <c r="A1009" s="1">
        <v>42374</v>
      </c>
      <c r="B1009">
        <v>145.99153999999999</v>
      </c>
      <c r="C1009">
        <f t="shared" si="17"/>
        <v>3.1717217894940953E-3</v>
      </c>
    </row>
    <row r="1010" spans="1:3" x14ac:dyDescent="0.35">
      <c r="A1010" s="1">
        <v>42375</v>
      </c>
      <c r="B1010">
        <v>144.53576000000001</v>
      </c>
      <c r="C1010">
        <f t="shared" si="17"/>
        <v>-1.0021723839690043E-2</v>
      </c>
    </row>
    <row r="1011" spans="1:3" x14ac:dyDescent="0.35">
      <c r="A1011" s="1">
        <v>42376</v>
      </c>
      <c r="B1011">
        <v>142.165189</v>
      </c>
      <c r="C1011">
        <f t="shared" si="17"/>
        <v>-1.6537266678540261E-2</v>
      </c>
    </row>
    <row r="1012" spans="1:3" x14ac:dyDescent="0.35">
      <c r="A1012" s="1">
        <v>42377</v>
      </c>
      <c r="B1012">
        <v>140.03069600000001</v>
      </c>
      <c r="C1012">
        <f t="shared" si="17"/>
        <v>-1.5128028586911301E-2</v>
      </c>
    </row>
    <row r="1013" spans="1:3" x14ac:dyDescent="0.35">
      <c r="A1013" s="1">
        <v>42380</v>
      </c>
      <c r="B1013">
        <v>138.84048799999999</v>
      </c>
      <c r="C1013">
        <f t="shared" si="17"/>
        <v>-8.5359498941959249E-3</v>
      </c>
    </row>
    <row r="1014" spans="1:3" x14ac:dyDescent="0.35">
      <c r="A1014" s="1">
        <v>42381</v>
      </c>
      <c r="B1014">
        <v>140.11922000000001</v>
      </c>
      <c r="C1014">
        <f t="shared" si="17"/>
        <v>9.1679258320100585E-3</v>
      </c>
    </row>
    <row r="1015" spans="1:3" x14ac:dyDescent="0.35">
      <c r="A1015" s="1">
        <v>42382</v>
      </c>
      <c r="B1015">
        <v>139.06673499999999</v>
      </c>
      <c r="C1015">
        <f t="shared" si="17"/>
        <v>-7.539705827209209E-3</v>
      </c>
    </row>
    <row r="1016" spans="1:3" x14ac:dyDescent="0.35">
      <c r="A1016" s="1">
        <v>42383</v>
      </c>
      <c r="B1016">
        <v>143.03079500000001</v>
      </c>
      <c r="C1016">
        <f t="shared" si="17"/>
        <v>2.8106030896417441E-2</v>
      </c>
    </row>
    <row r="1017" spans="1:3" x14ac:dyDescent="0.35">
      <c r="A1017" s="1">
        <v>42384</v>
      </c>
      <c r="B1017">
        <v>140.09954300000001</v>
      </c>
      <c r="C1017">
        <f t="shared" si="17"/>
        <v>-2.0706765343954225E-2</v>
      </c>
    </row>
    <row r="1018" spans="1:3" x14ac:dyDescent="0.35">
      <c r="A1018" s="1">
        <v>42388</v>
      </c>
      <c r="B1018">
        <v>140.16840500000001</v>
      </c>
      <c r="C1018">
        <f t="shared" si="17"/>
        <v>4.9140118859179293E-4</v>
      </c>
    </row>
    <row r="1019" spans="1:3" x14ac:dyDescent="0.35">
      <c r="A1019" s="1">
        <v>42389</v>
      </c>
      <c r="B1019">
        <v>138.555239</v>
      </c>
      <c r="C1019">
        <f t="shared" si="17"/>
        <v>-1.157550891251978E-2</v>
      </c>
    </row>
    <row r="1020" spans="1:3" x14ac:dyDescent="0.35">
      <c r="A1020" s="1">
        <v>42390</v>
      </c>
      <c r="B1020">
        <v>139.33230699999999</v>
      </c>
      <c r="C1020">
        <f t="shared" si="17"/>
        <v>5.5926941428415793E-3</v>
      </c>
    </row>
    <row r="1021" spans="1:3" x14ac:dyDescent="0.35">
      <c r="A1021" s="1">
        <v>42391</v>
      </c>
      <c r="B1021">
        <v>142.39142100000001</v>
      </c>
      <c r="C1021">
        <f t="shared" si="17"/>
        <v>2.1717973575699222E-2</v>
      </c>
    </row>
    <row r="1022" spans="1:3" x14ac:dyDescent="0.35">
      <c r="A1022" s="1">
        <v>42394</v>
      </c>
      <c r="B1022">
        <v>142.52913000000001</v>
      </c>
      <c r="C1022">
        <f t="shared" si="17"/>
        <v>9.6664849369215787E-4</v>
      </c>
    </row>
    <row r="1023" spans="1:3" x14ac:dyDescent="0.35">
      <c r="A1023" s="1">
        <v>42395</v>
      </c>
      <c r="B1023">
        <v>143.12915000000001</v>
      </c>
      <c r="C1023">
        <f t="shared" si="17"/>
        <v>4.2009696511262897E-3</v>
      </c>
    </row>
    <row r="1024" spans="1:3" x14ac:dyDescent="0.35">
      <c r="A1024" s="1">
        <v>42396</v>
      </c>
      <c r="B1024">
        <v>143.650477</v>
      </c>
      <c r="C1024">
        <f t="shared" si="17"/>
        <v>3.6357364692906711E-3</v>
      </c>
    </row>
    <row r="1025" spans="1:3" x14ac:dyDescent="0.35">
      <c r="A1025" s="1">
        <v>42397</v>
      </c>
      <c r="B1025">
        <v>139.95200299999999</v>
      </c>
      <c r="C1025">
        <f t="shared" si="17"/>
        <v>-2.6083577877197613E-2</v>
      </c>
    </row>
    <row r="1026" spans="1:3" x14ac:dyDescent="0.35">
      <c r="A1026" s="1">
        <v>42398</v>
      </c>
      <c r="B1026">
        <v>142.99144100000001</v>
      </c>
      <c r="C1026">
        <f t="shared" si="17"/>
        <v>2.1485247208363471E-2</v>
      </c>
    </row>
    <row r="1027" spans="1:3" x14ac:dyDescent="0.35">
      <c r="A1027" s="1">
        <v>42401</v>
      </c>
      <c r="B1027">
        <v>143.63081500000001</v>
      </c>
      <c r="C1027">
        <f t="shared" si="17"/>
        <v>4.4614474078755505E-3</v>
      </c>
    </row>
    <row r="1028" spans="1:3" x14ac:dyDescent="0.35">
      <c r="A1028" s="1">
        <v>42402</v>
      </c>
      <c r="B1028">
        <v>142.67668499999999</v>
      </c>
      <c r="C1028">
        <f t="shared" ref="C1028:C1091" si="18">LN(B1028/B1027)</f>
        <v>-6.6650963188014268E-3</v>
      </c>
    </row>
    <row r="1029" spans="1:3" x14ac:dyDescent="0.35">
      <c r="A1029" s="1">
        <v>42403</v>
      </c>
      <c r="B1029">
        <v>138.77164099999999</v>
      </c>
      <c r="C1029">
        <f t="shared" si="18"/>
        <v>-2.7751414775380824E-2</v>
      </c>
    </row>
    <row r="1030" spans="1:3" x14ac:dyDescent="0.35">
      <c r="A1030" s="1">
        <v>42404</v>
      </c>
      <c r="B1030">
        <v>135.65351000000001</v>
      </c>
      <c r="C1030">
        <f t="shared" si="18"/>
        <v>-2.2725797450628263E-2</v>
      </c>
    </row>
    <row r="1031" spans="1:3" x14ac:dyDescent="0.35">
      <c r="A1031" s="1">
        <v>42405</v>
      </c>
      <c r="B1031">
        <v>133.03702999999999</v>
      </c>
      <c r="C1031">
        <f t="shared" si="18"/>
        <v>-1.9476403662411487E-2</v>
      </c>
    </row>
    <row r="1032" spans="1:3" x14ac:dyDescent="0.35">
      <c r="A1032" s="1">
        <v>42408</v>
      </c>
      <c r="B1032">
        <v>130.70581300000001</v>
      </c>
      <c r="C1032">
        <f t="shared" si="18"/>
        <v>-1.7678414982278512E-2</v>
      </c>
    </row>
    <row r="1033" spans="1:3" x14ac:dyDescent="0.35">
      <c r="A1033" s="1">
        <v>42409</v>
      </c>
      <c r="B1033">
        <v>132.14191600000001</v>
      </c>
      <c r="C1033">
        <f t="shared" si="18"/>
        <v>1.0927370729428973E-2</v>
      </c>
    </row>
    <row r="1034" spans="1:3" x14ac:dyDescent="0.35">
      <c r="A1034" s="1">
        <v>42410</v>
      </c>
      <c r="B1034">
        <v>133.91246699999999</v>
      </c>
      <c r="C1034">
        <f t="shared" si="18"/>
        <v>1.3309888889487557E-2</v>
      </c>
    </row>
    <row r="1035" spans="1:3" x14ac:dyDescent="0.35">
      <c r="A1035" s="1">
        <v>42411</v>
      </c>
      <c r="B1035">
        <v>133.115723</v>
      </c>
      <c r="C1035">
        <f t="shared" si="18"/>
        <v>-5.9675075085704335E-3</v>
      </c>
    </row>
    <row r="1036" spans="1:3" x14ac:dyDescent="0.35">
      <c r="A1036" s="1">
        <v>42412</v>
      </c>
      <c r="B1036">
        <v>137.52241599999999</v>
      </c>
      <c r="C1036">
        <f t="shared" si="18"/>
        <v>3.2568081623461829E-2</v>
      </c>
    </row>
    <row r="1037" spans="1:3" x14ac:dyDescent="0.35">
      <c r="A1037" s="1">
        <v>42416</v>
      </c>
      <c r="B1037">
        <v>139.79461800000001</v>
      </c>
      <c r="C1037">
        <f t="shared" si="18"/>
        <v>1.6387401930605196E-2</v>
      </c>
    </row>
    <row r="1038" spans="1:3" x14ac:dyDescent="0.35">
      <c r="A1038" s="1">
        <v>42417</v>
      </c>
      <c r="B1038">
        <v>141.75206299999999</v>
      </c>
      <c r="C1038">
        <f t="shared" si="18"/>
        <v>1.3905165089271821E-2</v>
      </c>
    </row>
    <row r="1039" spans="1:3" x14ac:dyDescent="0.35">
      <c r="A1039" s="1">
        <v>42418</v>
      </c>
      <c r="B1039">
        <v>140.83727099999999</v>
      </c>
      <c r="C1039">
        <f t="shared" si="18"/>
        <v>-6.4743787922776994E-3</v>
      </c>
    </row>
    <row r="1040" spans="1:3" x14ac:dyDescent="0.35">
      <c r="A1040" s="1">
        <v>42419</v>
      </c>
      <c r="B1040">
        <v>142.52913000000001</v>
      </c>
      <c r="C1040">
        <f t="shared" si="18"/>
        <v>1.194128236863496E-2</v>
      </c>
    </row>
    <row r="1041" spans="1:3" x14ac:dyDescent="0.35">
      <c r="A1041" s="1">
        <v>42422</v>
      </c>
      <c r="B1041">
        <v>143.29636600000001</v>
      </c>
      <c r="C1041">
        <f t="shared" si="18"/>
        <v>5.3685752564672897E-3</v>
      </c>
    </row>
    <row r="1042" spans="1:3" x14ac:dyDescent="0.35">
      <c r="A1042" s="1">
        <v>42423</v>
      </c>
      <c r="B1042">
        <v>144.06361799999999</v>
      </c>
      <c r="C1042">
        <f t="shared" si="18"/>
        <v>5.3400185547944762E-3</v>
      </c>
    </row>
    <row r="1043" spans="1:3" x14ac:dyDescent="0.35">
      <c r="A1043" s="1">
        <v>42424</v>
      </c>
      <c r="B1043">
        <v>145.057087</v>
      </c>
      <c r="C1043">
        <f t="shared" si="18"/>
        <v>6.8723747065209933E-3</v>
      </c>
    </row>
    <row r="1044" spans="1:3" x14ac:dyDescent="0.35">
      <c r="A1044" s="1">
        <v>42425</v>
      </c>
      <c r="B1044">
        <v>146.237449</v>
      </c>
      <c r="C1044">
        <f t="shared" si="18"/>
        <v>8.1042952379195149E-3</v>
      </c>
    </row>
    <row r="1045" spans="1:3" x14ac:dyDescent="0.35">
      <c r="A1045" s="1">
        <v>42426</v>
      </c>
      <c r="B1045">
        <v>147.19157899999999</v>
      </c>
      <c r="C1045">
        <f t="shared" si="18"/>
        <v>6.5033331520048619E-3</v>
      </c>
    </row>
    <row r="1046" spans="1:3" x14ac:dyDescent="0.35">
      <c r="A1046" s="1">
        <v>42429</v>
      </c>
      <c r="B1046">
        <v>145.03740999999999</v>
      </c>
      <c r="C1046">
        <f t="shared" si="18"/>
        <v>-1.474328763361008E-2</v>
      </c>
    </row>
    <row r="1047" spans="1:3" x14ac:dyDescent="0.35">
      <c r="A1047" s="1">
        <v>42430</v>
      </c>
      <c r="B1047">
        <v>147.66372100000001</v>
      </c>
      <c r="C1047">
        <f t="shared" si="18"/>
        <v>1.7945823952498427E-2</v>
      </c>
    </row>
    <row r="1048" spans="1:3" x14ac:dyDescent="0.35">
      <c r="A1048" s="1">
        <v>42431</v>
      </c>
      <c r="B1048">
        <v>148.25390999999999</v>
      </c>
      <c r="C1048">
        <f t="shared" si="18"/>
        <v>3.9888788008631366E-3</v>
      </c>
    </row>
    <row r="1049" spans="1:3" x14ac:dyDescent="0.35">
      <c r="A1049" s="1">
        <v>42432</v>
      </c>
      <c r="B1049">
        <v>147.05386999999999</v>
      </c>
      <c r="C1049">
        <f t="shared" si="18"/>
        <v>-8.1274296649022117E-3</v>
      </c>
    </row>
    <row r="1050" spans="1:3" x14ac:dyDescent="0.35">
      <c r="A1050" s="1">
        <v>42433</v>
      </c>
      <c r="B1050">
        <v>146.70959099999999</v>
      </c>
      <c r="C1050">
        <f t="shared" si="18"/>
        <v>-2.3439208977823283E-3</v>
      </c>
    </row>
    <row r="1051" spans="1:3" x14ac:dyDescent="0.35">
      <c r="A1051" s="1">
        <v>42436</v>
      </c>
      <c r="B1051">
        <v>146.24727999999999</v>
      </c>
      <c r="C1051">
        <f t="shared" si="18"/>
        <v>-3.1561736865577121E-3</v>
      </c>
    </row>
    <row r="1052" spans="1:3" x14ac:dyDescent="0.35">
      <c r="A1052" s="1">
        <v>42437</v>
      </c>
      <c r="B1052">
        <v>145.42723699999999</v>
      </c>
      <c r="C1052">
        <f t="shared" si="18"/>
        <v>-5.623015470331263E-3</v>
      </c>
    </row>
    <row r="1053" spans="1:3" x14ac:dyDescent="0.35">
      <c r="A1053" s="1">
        <v>42438</v>
      </c>
      <c r="B1053">
        <v>145.34819300000001</v>
      </c>
      <c r="C1053">
        <f t="shared" si="18"/>
        <v>-5.4367731102310853E-4</v>
      </c>
    </row>
    <row r="1054" spans="1:3" x14ac:dyDescent="0.35">
      <c r="A1054" s="1">
        <v>42439</v>
      </c>
      <c r="B1054">
        <v>146.73142100000001</v>
      </c>
      <c r="C1054">
        <f t="shared" si="18"/>
        <v>9.4716527598589922E-3</v>
      </c>
    </row>
    <row r="1055" spans="1:3" x14ac:dyDescent="0.35">
      <c r="A1055" s="1">
        <v>42440</v>
      </c>
      <c r="B1055">
        <v>147.98621499999999</v>
      </c>
      <c r="C1055">
        <f t="shared" si="18"/>
        <v>8.5152799073260448E-3</v>
      </c>
    </row>
    <row r="1056" spans="1:3" x14ac:dyDescent="0.35">
      <c r="A1056" s="1">
        <v>42443</v>
      </c>
      <c r="B1056">
        <v>148.954474</v>
      </c>
      <c r="C1056">
        <f t="shared" si="18"/>
        <v>6.5215880990868429E-3</v>
      </c>
    </row>
    <row r="1057" spans="1:3" x14ac:dyDescent="0.35">
      <c r="A1057" s="1">
        <v>42444</v>
      </c>
      <c r="B1057">
        <v>147.50207800000001</v>
      </c>
      <c r="C1057">
        <f t="shared" si="18"/>
        <v>-9.7984518171035876E-3</v>
      </c>
    </row>
    <row r="1058" spans="1:3" x14ac:dyDescent="0.35">
      <c r="A1058" s="1">
        <v>42445</v>
      </c>
      <c r="B1058">
        <v>147.98621499999999</v>
      </c>
      <c r="C1058">
        <f t="shared" si="18"/>
        <v>3.276863718016726E-3</v>
      </c>
    </row>
    <row r="1059" spans="1:3" x14ac:dyDescent="0.35">
      <c r="A1059" s="1">
        <v>42446</v>
      </c>
      <c r="B1059">
        <v>145.941014</v>
      </c>
      <c r="C1059">
        <f t="shared" si="18"/>
        <v>-1.3916601160064388E-2</v>
      </c>
    </row>
    <row r="1060" spans="1:3" x14ac:dyDescent="0.35">
      <c r="A1060" s="1">
        <v>42447</v>
      </c>
      <c r="B1060">
        <v>148.44071299999999</v>
      </c>
      <c r="C1060">
        <f t="shared" si="18"/>
        <v>1.6983113094201217E-2</v>
      </c>
    </row>
    <row r="1061" spans="1:3" x14ac:dyDescent="0.35">
      <c r="A1061" s="1">
        <v>42450</v>
      </c>
      <c r="B1061">
        <v>147.38352</v>
      </c>
      <c r="C1061">
        <f t="shared" si="18"/>
        <v>-7.1474705770472021E-3</v>
      </c>
    </row>
    <row r="1062" spans="1:3" x14ac:dyDescent="0.35">
      <c r="A1062" s="1">
        <v>42451</v>
      </c>
      <c r="B1062">
        <v>147.75897399999999</v>
      </c>
      <c r="C1062">
        <f t="shared" si="18"/>
        <v>2.5442232830652335E-3</v>
      </c>
    </row>
    <row r="1063" spans="1:3" x14ac:dyDescent="0.35">
      <c r="A1063" s="1">
        <v>42452</v>
      </c>
      <c r="B1063">
        <v>147.45268899999999</v>
      </c>
      <c r="C1063">
        <f t="shared" si="18"/>
        <v>-2.0750203890003605E-3</v>
      </c>
    </row>
    <row r="1064" spans="1:3" x14ac:dyDescent="0.35">
      <c r="A1064" s="1">
        <v>42453</v>
      </c>
      <c r="B1064">
        <v>147.34400600000001</v>
      </c>
      <c r="C1064">
        <f t="shared" si="18"/>
        <v>-7.373420853580624E-4</v>
      </c>
    </row>
    <row r="1065" spans="1:3" x14ac:dyDescent="0.35">
      <c r="A1065" s="1">
        <v>42457</v>
      </c>
      <c r="B1065">
        <v>147.24519699999999</v>
      </c>
      <c r="C1065">
        <f t="shared" si="18"/>
        <v>-6.708256969309639E-4</v>
      </c>
    </row>
    <row r="1066" spans="1:3" x14ac:dyDescent="0.35">
      <c r="A1066" s="1">
        <v>42458</v>
      </c>
      <c r="B1066">
        <v>149.70538199999999</v>
      </c>
      <c r="C1066">
        <f t="shared" si="18"/>
        <v>1.6570038680022783E-2</v>
      </c>
    </row>
    <row r="1067" spans="1:3" x14ac:dyDescent="0.35">
      <c r="A1067" s="1">
        <v>42459</v>
      </c>
      <c r="B1067">
        <v>150.713156</v>
      </c>
      <c r="C1067">
        <f t="shared" si="18"/>
        <v>6.7091584090272988E-3</v>
      </c>
    </row>
    <row r="1068" spans="1:3" x14ac:dyDescent="0.35">
      <c r="A1068" s="1">
        <v>42460</v>
      </c>
      <c r="B1068">
        <v>150.00179199999999</v>
      </c>
      <c r="C1068">
        <f t="shared" si="18"/>
        <v>-4.7311604006016611E-3</v>
      </c>
    </row>
    <row r="1069" spans="1:3" x14ac:dyDescent="0.35">
      <c r="A1069" s="1">
        <v>42461</v>
      </c>
      <c r="B1069">
        <v>151.65179000000001</v>
      </c>
      <c r="C1069">
        <f t="shared" si="18"/>
        <v>1.0939796868257379E-2</v>
      </c>
    </row>
    <row r="1070" spans="1:3" x14ac:dyDescent="0.35">
      <c r="A1070" s="1">
        <v>42464</v>
      </c>
      <c r="B1070">
        <v>153.06465700000001</v>
      </c>
      <c r="C1070">
        <f t="shared" si="18"/>
        <v>9.2733893358365287E-3</v>
      </c>
    </row>
    <row r="1071" spans="1:3" x14ac:dyDescent="0.35">
      <c r="A1071" s="1">
        <v>42465</v>
      </c>
      <c r="B1071">
        <v>151.02932999999999</v>
      </c>
      <c r="C1071">
        <f t="shared" si="18"/>
        <v>-1.3386370531973019E-2</v>
      </c>
    </row>
    <row r="1072" spans="1:3" x14ac:dyDescent="0.35">
      <c r="A1072" s="1">
        <v>42466</v>
      </c>
      <c r="B1072">
        <v>153.55866900000001</v>
      </c>
      <c r="C1072">
        <f t="shared" si="18"/>
        <v>1.6608646109573893E-2</v>
      </c>
    </row>
    <row r="1073" spans="1:3" x14ac:dyDescent="0.35">
      <c r="A1073" s="1">
        <v>42467</v>
      </c>
      <c r="B1073">
        <v>153.17334</v>
      </c>
      <c r="C1073">
        <f t="shared" si="18"/>
        <v>-2.5124811978856202E-3</v>
      </c>
    </row>
    <row r="1074" spans="1:3" x14ac:dyDescent="0.35">
      <c r="A1074" s="1">
        <v>42468</v>
      </c>
      <c r="B1074">
        <v>152.78801200000001</v>
      </c>
      <c r="C1074">
        <f t="shared" si="18"/>
        <v>-2.5188031181264054E-3</v>
      </c>
    </row>
    <row r="1075" spans="1:3" x14ac:dyDescent="0.35">
      <c r="A1075" s="1">
        <v>42471</v>
      </c>
      <c r="B1075">
        <v>152.06675899999999</v>
      </c>
      <c r="C1075">
        <f t="shared" si="18"/>
        <v>-4.7317897854218865E-3</v>
      </c>
    </row>
    <row r="1076" spans="1:3" x14ac:dyDescent="0.35">
      <c r="A1076" s="1">
        <v>42472</v>
      </c>
      <c r="B1076">
        <v>155.781723</v>
      </c>
      <c r="C1076">
        <f t="shared" si="18"/>
        <v>2.4136187528706828E-2</v>
      </c>
    </row>
    <row r="1077" spans="1:3" x14ac:dyDescent="0.35">
      <c r="A1077" s="1">
        <v>42473</v>
      </c>
      <c r="B1077">
        <v>157.076032</v>
      </c>
      <c r="C1077">
        <f t="shared" si="18"/>
        <v>8.2741524767184476E-3</v>
      </c>
    </row>
    <row r="1078" spans="1:3" x14ac:dyDescent="0.35">
      <c r="A1078" s="1">
        <v>42474</v>
      </c>
      <c r="B1078">
        <v>156.2955</v>
      </c>
      <c r="C1078">
        <f t="shared" si="18"/>
        <v>-4.9815221512276636E-3</v>
      </c>
    </row>
    <row r="1079" spans="1:3" x14ac:dyDescent="0.35">
      <c r="A1079" s="1">
        <v>42475</v>
      </c>
      <c r="B1079">
        <v>157.24399399999999</v>
      </c>
      <c r="C1079">
        <f t="shared" si="18"/>
        <v>6.0502546664572736E-3</v>
      </c>
    </row>
    <row r="1080" spans="1:3" x14ac:dyDescent="0.35">
      <c r="A1080" s="1">
        <v>42478</v>
      </c>
      <c r="B1080">
        <v>157.570044</v>
      </c>
      <c r="C1080">
        <f t="shared" si="18"/>
        <v>2.0713823224099387E-3</v>
      </c>
    </row>
    <row r="1081" spans="1:3" x14ac:dyDescent="0.35">
      <c r="A1081" s="1">
        <v>42479</v>
      </c>
      <c r="B1081">
        <v>156.09789799999999</v>
      </c>
      <c r="C1081">
        <f t="shared" si="18"/>
        <v>-9.3867215112629129E-3</v>
      </c>
    </row>
    <row r="1082" spans="1:3" x14ac:dyDescent="0.35">
      <c r="A1082" s="1">
        <v>42480</v>
      </c>
      <c r="B1082">
        <v>156.81915100000001</v>
      </c>
      <c r="C1082">
        <f t="shared" si="18"/>
        <v>4.6098752342223189E-3</v>
      </c>
    </row>
    <row r="1083" spans="1:3" x14ac:dyDescent="0.35">
      <c r="A1083" s="1">
        <v>42481</v>
      </c>
      <c r="B1083">
        <v>156.829026</v>
      </c>
      <c r="C1083">
        <f t="shared" si="18"/>
        <v>6.296864274930789E-5</v>
      </c>
    </row>
    <row r="1084" spans="1:3" x14ac:dyDescent="0.35">
      <c r="A1084" s="1">
        <v>42482</v>
      </c>
      <c r="B1084">
        <v>157.965262</v>
      </c>
      <c r="C1084">
        <f t="shared" si="18"/>
        <v>7.2189425139568587E-3</v>
      </c>
    </row>
    <row r="1085" spans="1:3" x14ac:dyDescent="0.35">
      <c r="A1085" s="1">
        <v>42485</v>
      </c>
      <c r="B1085">
        <v>158.340701</v>
      </c>
      <c r="C1085">
        <f t="shared" si="18"/>
        <v>2.3738988209479265E-3</v>
      </c>
    </row>
    <row r="1086" spans="1:3" x14ac:dyDescent="0.35">
      <c r="A1086" s="1">
        <v>42486</v>
      </c>
      <c r="B1086">
        <v>157.63921300000001</v>
      </c>
      <c r="C1086">
        <f t="shared" si="18"/>
        <v>-4.4400869888789121E-3</v>
      </c>
    </row>
    <row r="1087" spans="1:3" x14ac:dyDescent="0.35">
      <c r="A1087" s="1">
        <v>42487</v>
      </c>
      <c r="B1087">
        <v>159.51645199999999</v>
      </c>
      <c r="C1087">
        <f t="shared" si="18"/>
        <v>1.1838104314379568E-2</v>
      </c>
    </row>
    <row r="1088" spans="1:3" x14ac:dyDescent="0.35">
      <c r="A1088" s="1">
        <v>42488</v>
      </c>
      <c r="B1088">
        <v>159.99069900000001</v>
      </c>
      <c r="C1088">
        <f t="shared" si="18"/>
        <v>2.9686180531386585E-3</v>
      </c>
    </row>
    <row r="1089" spans="1:3" x14ac:dyDescent="0.35">
      <c r="A1089" s="1">
        <v>42489</v>
      </c>
      <c r="B1089">
        <v>159.32872499999999</v>
      </c>
      <c r="C1089">
        <f t="shared" si="18"/>
        <v>-4.1461614832026886E-3</v>
      </c>
    </row>
    <row r="1090" spans="1:3" x14ac:dyDescent="0.35">
      <c r="A1090" s="1">
        <v>42492</v>
      </c>
      <c r="B1090">
        <v>158.97303600000001</v>
      </c>
      <c r="C1090">
        <f t="shared" si="18"/>
        <v>-2.2349178775124654E-3</v>
      </c>
    </row>
    <row r="1091" spans="1:3" x14ac:dyDescent="0.35">
      <c r="A1091" s="1">
        <v>42493</v>
      </c>
      <c r="B1091">
        <v>158.50866300000001</v>
      </c>
      <c r="C1091">
        <f t="shared" si="18"/>
        <v>-2.9253549582632494E-3</v>
      </c>
    </row>
    <row r="1092" spans="1:3" x14ac:dyDescent="0.35">
      <c r="A1092" s="1">
        <v>42494</v>
      </c>
      <c r="B1092">
        <v>159.66466500000001</v>
      </c>
      <c r="C1092">
        <f t="shared" ref="C1092:C1155" si="19">LN(B1092/B1091)</f>
        <v>7.2665241546139812E-3</v>
      </c>
    </row>
    <row r="1093" spans="1:3" x14ac:dyDescent="0.35">
      <c r="A1093" s="1">
        <v>42495</v>
      </c>
      <c r="B1093">
        <v>163.23143099999999</v>
      </c>
      <c r="C1093">
        <f t="shared" si="19"/>
        <v>2.2093243768554101E-2</v>
      </c>
    </row>
    <row r="1094" spans="1:3" x14ac:dyDescent="0.35">
      <c r="A1094" s="1">
        <v>42496</v>
      </c>
      <c r="B1094">
        <v>162.86585199999999</v>
      </c>
      <c r="C1094">
        <f t="shared" si="19"/>
        <v>-2.2421478019737811E-3</v>
      </c>
    </row>
    <row r="1095" spans="1:3" x14ac:dyDescent="0.35">
      <c r="A1095" s="1">
        <v>42499</v>
      </c>
      <c r="B1095">
        <v>163.992199</v>
      </c>
      <c r="C1095">
        <f t="shared" si="19"/>
        <v>6.891991523322363E-3</v>
      </c>
    </row>
    <row r="1096" spans="1:3" x14ac:dyDescent="0.35">
      <c r="A1096" s="1">
        <v>42500</v>
      </c>
      <c r="B1096">
        <v>165.63232199999999</v>
      </c>
      <c r="C1096">
        <f t="shared" si="19"/>
        <v>9.9515444455366853E-3</v>
      </c>
    </row>
    <row r="1097" spans="1:3" x14ac:dyDescent="0.35">
      <c r="A1097" s="1">
        <v>42501</v>
      </c>
      <c r="B1097">
        <v>165.04939200000001</v>
      </c>
      <c r="C1097">
        <f t="shared" si="19"/>
        <v>-3.5256295050004262E-3</v>
      </c>
    </row>
    <row r="1098" spans="1:3" x14ac:dyDescent="0.35">
      <c r="A1098" s="1">
        <v>42502</v>
      </c>
      <c r="B1098">
        <v>165.14818500000001</v>
      </c>
      <c r="C1098">
        <f t="shared" si="19"/>
        <v>5.9838720711074774E-4</v>
      </c>
    </row>
    <row r="1099" spans="1:3" x14ac:dyDescent="0.35">
      <c r="A1099" s="1">
        <v>42503</v>
      </c>
      <c r="B1099">
        <v>164.298484</v>
      </c>
      <c r="C1099">
        <f t="shared" si="19"/>
        <v>-5.158363790409356E-3</v>
      </c>
    </row>
    <row r="1100" spans="1:3" x14ac:dyDescent="0.35">
      <c r="A1100" s="1">
        <v>42506</v>
      </c>
      <c r="B1100">
        <v>166.55119199999999</v>
      </c>
      <c r="C1100">
        <f t="shared" si="19"/>
        <v>1.3617923647068148E-2</v>
      </c>
    </row>
    <row r="1101" spans="1:3" x14ac:dyDescent="0.35">
      <c r="A1101" s="1">
        <v>42507</v>
      </c>
      <c r="B1101">
        <v>163.44878299999999</v>
      </c>
      <c r="C1101">
        <f t="shared" si="19"/>
        <v>-1.8803034183533542E-2</v>
      </c>
    </row>
    <row r="1102" spans="1:3" x14ac:dyDescent="0.35">
      <c r="A1102" s="1">
        <v>42508</v>
      </c>
      <c r="B1102">
        <v>163.468547</v>
      </c>
      <c r="C1102">
        <f t="shared" si="19"/>
        <v>1.2091130209634969E-4</v>
      </c>
    </row>
    <row r="1103" spans="1:3" x14ac:dyDescent="0.35">
      <c r="A1103" s="1">
        <v>42509</v>
      </c>
      <c r="B1103">
        <v>161.97663700000001</v>
      </c>
      <c r="C1103">
        <f t="shared" si="19"/>
        <v>-9.1684899596799988E-3</v>
      </c>
    </row>
    <row r="1104" spans="1:3" x14ac:dyDescent="0.35">
      <c r="A1104" s="1">
        <v>42510</v>
      </c>
      <c r="B1104">
        <v>163.02394000000001</v>
      </c>
      <c r="C1104">
        <f t="shared" si="19"/>
        <v>6.4449524050258673E-3</v>
      </c>
    </row>
    <row r="1105" spans="1:3" x14ac:dyDescent="0.35">
      <c r="A1105" s="1">
        <v>42513</v>
      </c>
      <c r="B1105">
        <v>162.184113</v>
      </c>
      <c r="C1105">
        <f t="shared" si="19"/>
        <v>-5.1648712827371199E-3</v>
      </c>
    </row>
    <row r="1106" spans="1:3" x14ac:dyDescent="0.35">
      <c r="A1106" s="1">
        <v>42514</v>
      </c>
      <c r="B1106">
        <v>164.08113299999999</v>
      </c>
      <c r="C1106">
        <f t="shared" si="19"/>
        <v>1.1628829003339433E-2</v>
      </c>
    </row>
    <row r="1107" spans="1:3" x14ac:dyDescent="0.35">
      <c r="A1107" s="1">
        <v>42515</v>
      </c>
      <c r="B1107">
        <v>164.999987</v>
      </c>
      <c r="C1107">
        <f t="shared" si="19"/>
        <v>5.5843762042034669E-3</v>
      </c>
    </row>
    <row r="1108" spans="1:3" x14ac:dyDescent="0.35">
      <c r="A1108" s="1">
        <v>42516</v>
      </c>
      <c r="B1108">
        <v>165.187714</v>
      </c>
      <c r="C1108">
        <f t="shared" si="19"/>
        <v>1.1370927485107117E-3</v>
      </c>
    </row>
    <row r="1109" spans="1:3" x14ac:dyDescent="0.35">
      <c r="A1109" s="1">
        <v>42517</v>
      </c>
      <c r="B1109">
        <v>164.99011300000001</v>
      </c>
      <c r="C1109">
        <f t="shared" si="19"/>
        <v>-1.1969369680976309E-3</v>
      </c>
    </row>
    <row r="1110" spans="1:3" x14ac:dyDescent="0.35">
      <c r="A1110" s="1">
        <v>42521</v>
      </c>
      <c r="B1110">
        <v>164.456571</v>
      </c>
      <c r="C1110">
        <f t="shared" si="19"/>
        <v>-3.2390216224524068E-3</v>
      </c>
    </row>
    <row r="1111" spans="1:3" x14ac:dyDescent="0.35">
      <c r="A1111" s="1">
        <v>42522</v>
      </c>
      <c r="B1111">
        <v>165.039502</v>
      </c>
      <c r="C1111">
        <f t="shared" si="19"/>
        <v>3.5383220374693787E-3</v>
      </c>
    </row>
    <row r="1112" spans="1:3" x14ac:dyDescent="0.35">
      <c r="A1112" s="1">
        <v>42523</v>
      </c>
      <c r="B1112">
        <v>166.729029</v>
      </c>
      <c r="C1112">
        <f t="shared" si="19"/>
        <v>1.0185062460319357E-2</v>
      </c>
    </row>
    <row r="1113" spans="1:3" x14ac:dyDescent="0.35">
      <c r="A1113" s="1">
        <v>42524</v>
      </c>
      <c r="B1113">
        <v>167.20327700000001</v>
      </c>
      <c r="C1113">
        <f t="shared" si="19"/>
        <v>2.8403859723862453E-3</v>
      </c>
    </row>
    <row r="1114" spans="1:3" x14ac:dyDescent="0.35">
      <c r="A1114" s="1">
        <v>42527</v>
      </c>
      <c r="B1114">
        <v>167.94429400000001</v>
      </c>
      <c r="C1114">
        <f t="shared" si="19"/>
        <v>4.4220413431823816E-3</v>
      </c>
    </row>
    <row r="1115" spans="1:3" x14ac:dyDescent="0.35">
      <c r="A1115" s="1">
        <v>42528</v>
      </c>
      <c r="B1115">
        <v>167.249977</v>
      </c>
      <c r="C1115">
        <f t="shared" si="19"/>
        <v>-4.1427795943731957E-3</v>
      </c>
    </row>
    <row r="1116" spans="1:3" x14ac:dyDescent="0.35">
      <c r="A1116" s="1">
        <v>42529</v>
      </c>
      <c r="B1116">
        <v>168.757631</v>
      </c>
      <c r="C1116">
        <f t="shared" si="19"/>
        <v>8.9739879813092258E-3</v>
      </c>
    </row>
    <row r="1117" spans="1:3" x14ac:dyDescent="0.35">
      <c r="A1117" s="1">
        <v>42530</v>
      </c>
      <c r="B1117">
        <v>168.84689599999999</v>
      </c>
      <c r="C1117">
        <f t="shared" si="19"/>
        <v>5.2881401131320066E-4</v>
      </c>
    </row>
    <row r="1118" spans="1:3" x14ac:dyDescent="0.35">
      <c r="A1118" s="1">
        <v>42531</v>
      </c>
      <c r="B1118">
        <v>167.91453100000001</v>
      </c>
      <c r="C1118">
        <f t="shared" si="19"/>
        <v>-5.5372575807872094E-3</v>
      </c>
    </row>
    <row r="1119" spans="1:3" x14ac:dyDescent="0.35">
      <c r="A1119" s="1">
        <v>42534</v>
      </c>
      <c r="B1119">
        <v>166.982181</v>
      </c>
      <c r="C1119">
        <f t="shared" si="19"/>
        <v>-5.5679997764402616E-3</v>
      </c>
    </row>
    <row r="1120" spans="1:3" x14ac:dyDescent="0.35">
      <c r="A1120" s="1">
        <v>42535</v>
      </c>
      <c r="B1120">
        <v>167.636807</v>
      </c>
      <c r="C1120">
        <f t="shared" si="19"/>
        <v>3.9126699835585104E-3</v>
      </c>
    </row>
    <row r="1121" spans="1:3" x14ac:dyDescent="0.35">
      <c r="A1121" s="1">
        <v>42536</v>
      </c>
      <c r="B1121">
        <v>165.40508800000001</v>
      </c>
      <c r="C1121">
        <f t="shared" si="19"/>
        <v>-1.3402232202539598E-2</v>
      </c>
    </row>
    <row r="1122" spans="1:3" x14ac:dyDescent="0.35">
      <c r="A1122" s="1">
        <v>42537</v>
      </c>
      <c r="B1122">
        <v>165.940709</v>
      </c>
      <c r="C1122">
        <f t="shared" si="19"/>
        <v>3.2330059496147642E-3</v>
      </c>
    </row>
    <row r="1123" spans="1:3" x14ac:dyDescent="0.35">
      <c r="A1123" s="1">
        <v>42538</v>
      </c>
      <c r="B1123">
        <v>164.44296800000001</v>
      </c>
      <c r="C1123">
        <f t="shared" si="19"/>
        <v>-9.0667388524153323E-3</v>
      </c>
    </row>
    <row r="1124" spans="1:3" x14ac:dyDescent="0.35">
      <c r="A1124" s="1">
        <v>42541</v>
      </c>
      <c r="B1124">
        <v>166.66477399999999</v>
      </c>
      <c r="C1124">
        <f t="shared" si="19"/>
        <v>1.3420642686344979E-2</v>
      </c>
    </row>
    <row r="1125" spans="1:3" x14ac:dyDescent="0.35">
      <c r="A1125" s="1">
        <v>42542</v>
      </c>
      <c r="B1125">
        <v>168.638611</v>
      </c>
      <c r="C1125">
        <f t="shared" si="19"/>
        <v>1.1773575149399496E-2</v>
      </c>
    </row>
    <row r="1126" spans="1:3" x14ac:dyDescent="0.35">
      <c r="A1126" s="1">
        <v>42543</v>
      </c>
      <c r="B1126">
        <v>168.58901399999999</v>
      </c>
      <c r="C1126">
        <f t="shared" si="19"/>
        <v>-2.9414553660967471E-4</v>
      </c>
    </row>
    <row r="1127" spans="1:3" x14ac:dyDescent="0.35">
      <c r="A1127" s="1">
        <v>42544</v>
      </c>
      <c r="B1127">
        <v>170.790978</v>
      </c>
      <c r="C1127">
        <f t="shared" si="19"/>
        <v>1.2976574642894185E-2</v>
      </c>
    </row>
    <row r="1128" spans="1:3" x14ac:dyDescent="0.35">
      <c r="A1128" s="1">
        <v>42545</v>
      </c>
      <c r="B1128">
        <v>165.35550699999999</v>
      </c>
      <c r="C1128">
        <f t="shared" si="19"/>
        <v>-3.2342713961715452E-2</v>
      </c>
    </row>
    <row r="1129" spans="1:3" x14ac:dyDescent="0.35">
      <c r="A1129" s="1">
        <v>42548</v>
      </c>
      <c r="B1129">
        <v>161.68555699999999</v>
      </c>
      <c r="C1129">
        <f t="shared" si="19"/>
        <v>-2.2444301117645338E-2</v>
      </c>
    </row>
    <row r="1130" spans="1:3" x14ac:dyDescent="0.35">
      <c r="A1130" s="1">
        <v>42549</v>
      </c>
      <c r="B1130">
        <v>162.74687</v>
      </c>
      <c r="C1130">
        <f t="shared" si="19"/>
        <v>6.542606086972034E-3</v>
      </c>
    </row>
    <row r="1131" spans="1:3" x14ac:dyDescent="0.35">
      <c r="A1131" s="1">
        <v>42550</v>
      </c>
      <c r="B1131">
        <v>166.80363600000001</v>
      </c>
      <c r="C1131">
        <f t="shared" si="19"/>
        <v>2.4621239295314932E-2</v>
      </c>
    </row>
    <row r="1132" spans="1:3" x14ac:dyDescent="0.35">
      <c r="A1132" s="1">
        <v>42551</v>
      </c>
      <c r="B1132">
        <v>168.212097</v>
      </c>
      <c r="C1132">
        <f t="shared" si="19"/>
        <v>8.4083770374291239E-3</v>
      </c>
    </row>
    <row r="1133" spans="1:3" x14ac:dyDescent="0.35">
      <c r="A1133" s="1">
        <v>42552</v>
      </c>
      <c r="B1133">
        <v>168.26169300000001</v>
      </c>
      <c r="C1133">
        <f t="shared" si="19"/>
        <v>2.9479859551141208E-4</v>
      </c>
    </row>
    <row r="1134" spans="1:3" x14ac:dyDescent="0.35">
      <c r="A1134" s="1">
        <v>42556</v>
      </c>
      <c r="B1134">
        <v>169.81894500000001</v>
      </c>
      <c r="C1134">
        <f t="shared" si="19"/>
        <v>9.2123762105151101E-3</v>
      </c>
    </row>
    <row r="1135" spans="1:3" x14ac:dyDescent="0.35">
      <c r="A1135" s="1">
        <v>42557</v>
      </c>
      <c r="B1135">
        <v>170.67195799999999</v>
      </c>
      <c r="C1135">
        <f t="shared" si="19"/>
        <v>5.0104997053687398E-3</v>
      </c>
    </row>
    <row r="1136" spans="1:3" x14ac:dyDescent="0.35">
      <c r="A1136" s="1">
        <v>42558</v>
      </c>
      <c r="B1136">
        <v>171.76301100000001</v>
      </c>
      <c r="C1136">
        <f t="shared" si="19"/>
        <v>6.3723438946373624E-3</v>
      </c>
    </row>
    <row r="1137" spans="1:3" x14ac:dyDescent="0.35">
      <c r="A1137" s="1">
        <v>42559</v>
      </c>
      <c r="B1137">
        <v>174.21294399999999</v>
      </c>
      <c r="C1137">
        <f t="shared" si="19"/>
        <v>1.4162683362315527E-2</v>
      </c>
    </row>
    <row r="1138" spans="1:3" x14ac:dyDescent="0.35">
      <c r="A1138" s="1">
        <v>42562</v>
      </c>
      <c r="B1138">
        <v>174.917182</v>
      </c>
      <c r="C1138">
        <f t="shared" si="19"/>
        <v>4.0342491391435796E-3</v>
      </c>
    </row>
    <row r="1139" spans="1:3" x14ac:dyDescent="0.35">
      <c r="A1139" s="1">
        <v>42563</v>
      </c>
      <c r="B1139">
        <v>174.27245400000001</v>
      </c>
      <c r="C1139">
        <f t="shared" si="19"/>
        <v>-3.692714022205864E-3</v>
      </c>
    </row>
    <row r="1140" spans="1:3" x14ac:dyDescent="0.35">
      <c r="A1140" s="1">
        <v>42564</v>
      </c>
      <c r="B1140">
        <v>174.51051000000001</v>
      </c>
      <c r="C1140">
        <f t="shared" si="19"/>
        <v>1.3650668842087614E-3</v>
      </c>
    </row>
    <row r="1141" spans="1:3" x14ac:dyDescent="0.35">
      <c r="A1141" s="1">
        <v>42565</v>
      </c>
      <c r="B1141">
        <v>175.09571199999999</v>
      </c>
      <c r="C1141">
        <f t="shared" si="19"/>
        <v>3.3477810733065494E-3</v>
      </c>
    </row>
    <row r="1142" spans="1:3" x14ac:dyDescent="0.35">
      <c r="A1142" s="1">
        <v>42566</v>
      </c>
      <c r="B1142">
        <v>173.65749600000001</v>
      </c>
      <c r="C1142">
        <f t="shared" si="19"/>
        <v>-8.2478045795131589E-3</v>
      </c>
    </row>
    <row r="1143" spans="1:3" x14ac:dyDescent="0.35">
      <c r="A1143" s="1">
        <v>42569</v>
      </c>
      <c r="B1143">
        <v>172.983013</v>
      </c>
      <c r="C1143">
        <f t="shared" si="19"/>
        <v>-3.8915466236229233E-3</v>
      </c>
    </row>
    <row r="1144" spans="1:3" x14ac:dyDescent="0.35">
      <c r="A1144" s="1">
        <v>42570</v>
      </c>
      <c r="B1144">
        <v>173.10204899999999</v>
      </c>
      <c r="C1144">
        <f t="shared" si="19"/>
        <v>6.8790027518760564E-4</v>
      </c>
    </row>
    <row r="1145" spans="1:3" x14ac:dyDescent="0.35">
      <c r="A1145" s="1">
        <v>42571</v>
      </c>
      <c r="B1145">
        <v>174.35180600000001</v>
      </c>
      <c r="C1145">
        <f t="shared" si="19"/>
        <v>7.193832341850801E-3</v>
      </c>
    </row>
    <row r="1146" spans="1:3" x14ac:dyDescent="0.35">
      <c r="A1146" s="1">
        <v>42572</v>
      </c>
      <c r="B1146">
        <v>173.43928299999999</v>
      </c>
      <c r="C1146">
        <f t="shared" si="19"/>
        <v>-5.2475472940734678E-3</v>
      </c>
    </row>
    <row r="1147" spans="1:3" x14ac:dyDescent="0.35">
      <c r="A1147" s="1">
        <v>42573</v>
      </c>
      <c r="B1147">
        <v>172.258949</v>
      </c>
      <c r="C1147">
        <f t="shared" si="19"/>
        <v>-6.8287221481646452E-3</v>
      </c>
    </row>
    <row r="1148" spans="1:3" x14ac:dyDescent="0.35">
      <c r="A1148" s="1">
        <v>42576</v>
      </c>
      <c r="B1148">
        <v>171.376181</v>
      </c>
      <c r="C1148">
        <f t="shared" si="19"/>
        <v>-5.137832921169142E-3</v>
      </c>
    </row>
    <row r="1149" spans="1:3" x14ac:dyDescent="0.35">
      <c r="A1149" s="1">
        <v>42577</v>
      </c>
      <c r="B1149">
        <v>173.6079</v>
      </c>
      <c r="C1149">
        <f t="shared" si="19"/>
        <v>1.2938278924346333E-2</v>
      </c>
    </row>
    <row r="1150" spans="1:3" x14ac:dyDescent="0.35">
      <c r="A1150" s="1">
        <v>42578</v>
      </c>
      <c r="B1150">
        <v>173.11196200000001</v>
      </c>
      <c r="C1150">
        <f t="shared" si="19"/>
        <v>-2.8607437448949272E-3</v>
      </c>
    </row>
    <row r="1151" spans="1:3" x14ac:dyDescent="0.35">
      <c r="A1151" s="1">
        <v>42579</v>
      </c>
      <c r="B1151">
        <v>174.530351</v>
      </c>
      <c r="C1151">
        <f t="shared" si="19"/>
        <v>8.1600933919013345E-3</v>
      </c>
    </row>
    <row r="1152" spans="1:3" x14ac:dyDescent="0.35">
      <c r="A1152" s="1">
        <v>42580</v>
      </c>
      <c r="B1152">
        <v>174.57002</v>
      </c>
      <c r="C1152">
        <f t="shared" si="19"/>
        <v>2.2726415361351554E-4</v>
      </c>
    </row>
    <row r="1153" spans="1:3" x14ac:dyDescent="0.35">
      <c r="A1153" s="1">
        <v>42583</v>
      </c>
      <c r="B1153">
        <v>175.343681</v>
      </c>
      <c r="C1153">
        <f t="shared" si="19"/>
        <v>4.4220175345212453E-3</v>
      </c>
    </row>
    <row r="1154" spans="1:3" x14ac:dyDescent="0.35">
      <c r="A1154" s="1">
        <v>42584</v>
      </c>
      <c r="B1154">
        <v>174.99651900000001</v>
      </c>
      <c r="C1154">
        <f t="shared" si="19"/>
        <v>-1.981857141319631E-3</v>
      </c>
    </row>
    <row r="1155" spans="1:3" x14ac:dyDescent="0.35">
      <c r="A1155" s="1">
        <v>42585</v>
      </c>
      <c r="B1155">
        <v>174.35180600000001</v>
      </c>
      <c r="C1155">
        <f t="shared" si="19"/>
        <v>-3.6909507547607892E-3</v>
      </c>
    </row>
    <row r="1156" spans="1:3" x14ac:dyDescent="0.35">
      <c r="A1156" s="1">
        <v>42586</v>
      </c>
      <c r="B1156">
        <v>170.136337</v>
      </c>
      <c r="C1156">
        <f t="shared" ref="C1156:C1219" si="20">LN(B1156/B1155)</f>
        <v>-2.4475033555153996E-2</v>
      </c>
    </row>
    <row r="1157" spans="1:3" x14ac:dyDescent="0.35">
      <c r="A1157" s="1">
        <v>42587</v>
      </c>
      <c r="B1157">
        <v>172.31845899999999</v>
      </c>
      <c r="C1157">
        <f t="shared" si="20"/>
        <v>1.2744172716091948E-2</v>
      </c>
    </row>
    <row r="1158" spans="1:3" x14ac:dyDescent="0.35">
      <c r="A1158" s="1">
        <v>42590</v>
      </c>
      <c r="B1158">
        <v>172.110174</v>
      </c>
      <c r="C1158">
        <f t="shared" si="20"/>
        <v>-1.2094524405553719E-3</v>
      </c>
    </row>
    <row r="1159" spans="1:3" x14ac:dyDescent="0.35">
      <c r="A1159" s="1">
        <v>42591</v>
      </c>
      <c r="B1159">
        <v>172.73504500000001</v>
      </c>
      <c r="C1159">
        <f t="shared" si="20"/>
        <v>3.6240704495038162E-3</v>
      </c>
    </row>
    <row r="1160" spans="1:3" x14ac:dyDescent="0.35">
      <c r="A1160" s="1">
        <v>42592</v>
      </c>
      <c r="B1160">
        <v>173.54839000000001</v>
      </c>
      <c r="C1160">
        <f t="shared" si="20"/>
        <v>4.6975766870771081E-3</v>
      </c>
    </row>
    <row r="1161" spans="1:3" x14ac:dyDescent="0.35">
      <c r="A1161" s="1">
        <v>42593</v>
      </c>
      <c r="B1161">
        <v>175.274258</v>
      </c>
      <c r="C1161">
        <f t="shared" si="20"/>
        <v>9.8954703371656842E-3</v>
      </c>
    </row>
    <row r="1162" spans="1:3" x14ac:dyDescent="0.35">
      <c r="A1162" s="1">
        <v>42594</v>
      </c>
      <c r="B1162">
        <v>172.566428</v>
      </c>
      <c r="C1162">
        <f t="shared" si="20"/>
        <v>-1.5569683538055362E-2</v>
      </c>
    </row>
    <row r="1163" spans="1:3" x14ac:dyDescent="0.35">
      <c r="A1163" s="1">
        <v>42597</v>
      </c>
      <c r="B1163">
        <v>172.79456999999999</v>
      </c>
      <c r="C1163">
        <f t="shared" si="20"/>
        <v>1.3211800666933988E-3</v>
      </c>
    </row>
    <row r="1164" spans="1:3" x14ac:dyDescent="0.35">
      <c r="A1164" s="1">
        <v>42598</v>
      </c>
      <c r="B1164">
        <v>171.376181</v>
      </c>
      <c r="C1164">
        <f t="shared" si="20"/>
        <v>-8.242403086174464E-3</v>
      </c>
    </row>
    <row r="1165" spans="1:3" x14ac:dyDescent="0.35">
      <c r="A1165" s="1">
        <v>42599</v>
      </c>
      <c r="B1165">
        <v>171.70350099999999</v>
      </c>
      <c r="C1165">
        <f t="shared" si="20"/>
        <v>1.9081287321067021E-3</v>
      </c>
    </row>
    <row r="1166" spans="1:3" x14ac:dyDescent="0.35">
      <c r="A1166" s="1">
        <v>42600</v>
      </c>
      <c r="B1166">
        <v>172.288704</v>
      </c>
      <c r="C1166">
        <f t="shared" si="20"/>
        <v>3.4024234040383838E-3</v>
      </c>
    </row>
    <row r="1167" spans="1:3" x14ac:dyDescent="0.35">
      <c r="A1167" s="1">
        <v>42601</v>
      </c>
      <c r="B1167">
        <v>172.43749399999999</v>
      </c>
      <c r="C1167">
        <f t="shared" si="20"/>
        <v>8.6323586720583542E-4</v>
      </c>
    </row>
    <row r="1168" spans="1:3" x14ac:dyDescent="0.35">
      <c r="A1168" s="1">
        <v>42604</v>
      </c>
      <c r="B1168">
        <v>173.042539</v>
      </c>
      <c r="C1168">
        <f t="shared" si="20"/>
        <v>3.5026372628669585E-3</v>
      </c>
    </row>
    <row r="1169" spans="1:3" x14ac:dyDescent="0.35">
      <c r="A1169" s="1">
        <v>42605</v>
      </c>
      <c r="B1169">
        <v>173.488879</v>
      </c>
      <c r="C1169">
        <f t="shared" si="20"/>
        <v>2.5760449046859589E-3</v>
      </c>
    </row>
    <row r="1170" spans="1:3" x14ac:dyDescent="0.35">
      <c r="A1170" s="1">
        <v>42606</v>
      </c>
      <c r="B1170">
        <v>171.84236300000001</v>
      </c>
      <c r="C1170">
        <f t="shared" si="20"/>
        <v>-9.5359369600145783E-3</v>
      </c>
    </row>
    <row r="1171" spans="1:3" x14ac:dyDescent="0.35">
      <c r="A1171" s="1">
        <v>42607</v>
      </c>
      <c r="B1171">
        <v>172.725131</v>
      </c>
      <c r="C1171">
        <f t="shared" si="20"/>
        <v>5.1239304157762152E-3</v>
      </c>
    </row>
    <row r="1172" spans="1:3" x14ac:dyDescent="0.35">
      <c r="A1172" s="1">
        <v>42608</v>
      </c>
      <c r="B1172">
        <v>174.04432700000001</v>
      </c>
      <c r="C1172">
        <f t="shared" si="20"/>
        <v>7.6085268384861304E-3</v>
      </c>
    </row>
    <row r="1173" spans="1:3" x14ac:dyDescent="0.35">
      <c r="A1173" s="1">
        <v>42611</v>
      </c>
      <c r="B1173">
        <v>175.809864</v>
      </c>
      <c r="C1173">
        <f t="shared" si="20"/>
        <v>1.0093073247941529E-2</v>
      </c>
    </row>
    <row r="1174" spans="1:3" x14ac:dyDescent="0.35">
      <c r="A1174" s="1">
        <v>42612</v>
      </c>
      <c r="B1174">
        <v>176.28595899999999</v>
      </c>
      <c r="C1174">
        <f t="shared" si="20"/>
        <v>2.7043506855832164E-3</v>
      </c>
    </row>
    <row r="1175" spans="1:3" x14ac:dyDescent="0.35">
      <c r="A1175" s="1">
        <v>42613</v>
      </c>
      <c r="B1175">
        <v>175.770195</v>
      </c>
      <c r="C1175">
        <f t="shared" si="20"/>
        <v>-2.9300119490870756E-3</v>
      </c>
    </row>
    <row r="1176" spans="1:3" x14ac:dyDescent="0.35">
      <c r="A1176" s="1">
        <v>42614</v>
      </c>
      <c r="B1176">
        <v>175.581737</v>
      </c>
      <c r="C1176">
        <f t="shared" si="20"/>
        <v>-1.0727592530972965E-3</v>
      </c>
    </row>
    <row r="1177" spans="1:3" x14ac:dyDescent="0.35">
      <c r="A1177" s="1">
        <v>42615</v>
      </c>
      <c r="B1177">
        <v>175.879302</v>
      </c>
      <c r="C1177">
        <f t="shared" si="20"/>
        <v>1.6933033143402012E-3</v>
      </c>
    </row>
    <row r="1178" spans="1:3" x14ac:dyDescent="0.35">
      <c r="A1178" s="1">
        <v>42619</v>
      </c>
      <c r="B1178">
        <v>176.43475000000001</v>
      </c>
      <c r="C1178">
        <f t="shared" si="20"/>
        <v>3.1531439467152047E-3</v>
      </c>
    </row>
    <row r="1179" spans="1:3" x14ac:dyDescent="0.35">
      <c r="A1179" s="1">
        <v>42620</v>
      </c>
      <c r="B1179">
        <v>176.97234900000001</v>
      </c>
      <c r="C1179">
        <f t="shared" si="20"/>
        <v>3.0423803946930182E-3</v>
      </c>
    </row>
    <row r="1180" spans="1:3" x14ac:dyDescent="0.35">
      <c r="A1180" s="1">
        <v>42621</v>
      </c>
      <c r="B1180">
        <v>175.867267</v>
      </c>
      <c r="C1180">
        <f t="shared" si="20"/>
        <v>-6.263954291067372E-3</v>
      </c>
    </row>
    <row r="1181" spans="1:3" x14ac:dyDescent="0.35">
      <c r="A1181" s="1">
        <v>42622</v>
      </c>
      <c r="B1181">
        <v>170.24230800000001</v>
      </c>
      <c r="C1181">
        <f t="shared" si="20"/>
        <v>-3.2506782347903732E-2</v>
      </c>
    </row>
    <row r="1182" spans="1:3" x14ac:dyDescent="0.35">
      <c r="A1182" s="1">
        <v>42625</v>
      </c>
      <c r="B1182">
        <v>172.522154</v>
      </c>
      <c r="C1182">
        <f t="shared" si="20"/>
        <v>1.3302893818418648E-2</v>
      </c>
    </row>
    <row r="1183" spans="1:3" x14ac:dyDescent="0.35">
      <c r="A1183" s="1">
        <v>42626</v>
      </c>
      <c r="B1183">
        <v>170.341871</v>
      </c>
      <c r="C1183">
        <f t="shared" si="20"/>
        <v>-1.2718233643489609E-2</v>
      </c>
    </row>
    <row r="1184" spans="1:3" x14ac:dyDescent="0.35">
      <c r="A1184" s="1">
        <v>42627</v>
      </c>
      <c r="B1184">
        <v>172.034335</v>
      </c>
      <c r="C1184">
        <f t="shared" si="20"/>
        <v>9.8866554175015657E-3</v>
      </c>
    </row>
    <row r="1185" spans="1:3" x14ac:dyDescent="0.35">
      <c r="A1185" s="1">
        <v>42628</v>
      </c>
      <c r="B1185">
        <v>175.24006800000001</v>
      </c>
      <c r="C1185">
        <f t="shared" si="20"/>
        <v>1.8462772000245417E-2</v>
      </c>
    </row>
    <row r="1186" spans="1:3" x14ac:dyDescent="0.35">
      <c r="A1186" s="1">
        <v>42629</v>
      </c>
      <c r="B1186">
        <v>174.42369500000001</v>
      </c>
      <c r="C1186">
        <f t="shared" si="20"/>
        <v>-4.6694829132408692E-3</v>
      </c>
    </row>
    <row r="1187" spans="1:3" x14ac:dyDescent="0.35">
      <c r="A1187" s="1">
        <v>42632</v>
      </c>
      <c r="B1187">
        <v>174.881663</v>
      </c>
      <c r="C1187">
        <f t="shared" si="20"/>
        <v>2.6221656892317516E-3</v>
      </c>
    </row>
    <row r="1188" spans="1:3" x14ac:dyDescent="0.35">
      <c r="A1188" s="1">
        <v>42633</v>
      </c>
      <c r="B1188">
        <v>175.11063999999999</v>
      </c>
      <c r="C1188">
        <f t="shared" si="20"/>
        <v>1.308468961782295E-3</v>
      </c>
    </row>
    <row r="1189" spans="1:3" x14ac:dyDescent="0.35">
      <c r="A1189" s="1">
        <v>42634</v>
      </c>
      <c r="B1189">
        <v>178.58518100000001</v>
      </c>
      <c r="C1189">
        <f t="shared" si="20"/>
        <v>1.9647689152982394E-2</v>
      </c>
    </row>
    <row r="1190" spans="1:3" x14ac:dyDescent="0.35">
      <c r="A1190" s="1">
        <v>42635</v>
      </c>
      <c r="B1190">
        <v>180.745564</v>
      </c>
      <c r="C1190">
        <f t="shared" si="20"/>
        <v>1.2024626676732438E-2</v>
      </c>
    </row>
    <row r="1191" spans="1:3" x14ac:dyDescent="0.35">
      <c r="A1191" s="1">
        <v>42636</v>
      </c>
      <c r="B1191">
        <v>178.704645</v>
      </c>
      <c r="C1191">
        <f t="shared" si="20"/>
        <v>-1.1355903439973178E-2</v>
      </c>
    </row>
    <row r="1192" spans="1:3" x14ac:dyDescent="0.35">
      <c r="A1192" s="1">
        <v>42639</v>
      </c>
      <c r="B1192">
        <v>176.225672</v>
      </c>
      <c r="C1192">
        <f t="shared" si="20"/>
        <v>-1.3969014152876954E-2</v>
      </c>
    </row>
    <row r="1193" spans="1:3" x14ac:dyDescent="0.35">
      <c r="A1193" s="1">
        <v>42640</v>
      </c>
      <c r="B1193">
        <v>178.17699400000001</v>
      </c>
      <c r="C1193">
        <f t="shared" si="20"/>
        <v>1.1012003610355155E-2</v>
      </c>
    </row>
    <row r="1194" spans="1:3" x14ac:dyDescent="0.35">
      <c r="A1194" s="1">
        <v>42641</v>
      </c>
      <c r="B1194">
        <v>178.376105</v>
      </c>
      <c r="C1194">
        <f t="shared" si="20"/>
        <v>1.1168660222326072E-3</v>
      </c>
    </row>
    <row r="1195" spans="1:3" x14ac:dyDescent="0.35">
      <c r="A1195" s="1">
        <v>42642</v>
      </c>
      <c r="B1195">
        <v>175.65820600000001</v>
      </c>
      <c r="C1195">
        <f t="shared" si="20"/>
        <v>-1.5354175066595147E-2</v>
      </c>
    </row>
    <row r="1196" spans="1:3" x14ac:dyDescent="0.35">
      <c r="A1196" s="1">
        <v>42643</v>
      </c>
      <c r="B1196">
        <v>178.93362099999999</v>
      </c>
      <c r="C1196">
        <f t="shared" si="20"/>
        <v>1.8474809137668476E-2</v>
      </c>
    </row>
    <row r="1197" spans="1:3" x14ac:dyDescent="0.35">
      <c r="A1197" s="1">
        <v>42646</v>
      </c>
      <c r="B1197">
        <v>177.61947799999999</v>
      </c>
      <c r="C1197">
        <f t="shared" si="20"/>
        <v>-7.3714066953789641E-3</v>
      </c>
    </row>
    <row r="1198" spans="1:3" x14ac:dyDescent="0.35">
      <c r="A1198" s="1">
        <v>42647</v>
      </c>
      <c r="B1198">
        <v>175.2998</v>
      </c>
      <c r="C1198">
        <f t="shared" si="20"/>
        <v>-1.3145846942576889E-2</v>
      </c>
    </row>
    <row r="1199" spans="1:3" x14ac:dyDescent="0.35">
      <c r="A1199" s="1">
        <v>42648</v>
      </c>
      <c r="B1199">
        <v>175.867267</v>
      </c>
      <c r="C1199">
        <f t="shared" si="20"/>
        <v>3.2318947148846562E-3</v>
      </c>
    </row>
    <row r="1200" spans="1:3" x14ac:dyDescent="0.35">
      <c r="A1200" s="1">
        <v>42649</v>
      </c>
      <c r="B1200">
        <v>176.32523499999999</v>
      </c>
      <c r="C1200">
        <f t="shared" si="20"/>
        <v>2.600670119442954E-3</v>
      </c>
    </row>
    <row r="1201" spans="1:3" x14ac:dyDescent="0.35">
      <c r="A1201" s="1">
        <v>42650</v>
      </c>
      <c r="B1201">
        <v>176.61394300000001</v>
      </c>
      <c r="C1201">
        <f t="shared" si="20"/>
        <v>1.6360216286077523E-3</v>
      </c>
    </row>
    <row r="1202" spans="1:3" x14ac:dyDescent="0.35">
      <c r="A1202" s="1">
        <v>42653</v>
      </c>
      <c r="B1202">
        <v>178.39602099999999</v>
      </c>
      <c r="C1202">
        <f t="shared" si="20"/>
        <v>1.0039678597354834E-2</v>
      </c>
    </row>
    <row r="1203" spans="1:3" x14ac:dyDescent="0.35">
      <c r="A1203" s="1">
        <v>42654</v>
      </c>
      <c r="B1203">
        <v>173.19914900000001</v>
      </c>
      <c r="C1203">
        <f t="shared" si="20"/>
        <v>-2.9563833364171215E-2</v>
      </c>
    </row>
    <row r="1204" spans="1:3" x14ac:dyDescent="0.35">
      <c r="A1204" s="1">
        <v>42655</v>
      </c>
      <c r="B1204">
        <v>172.70136400000001</v>
      </c>
      <c r="C1204">
        <f t="shared" si="20"/>
        <v>-2.8781995107296783E-3</v>
      </c>
    </row>
    <row r="1205" spans="1:3" x14ac:dyDescent="0.35">
      <c r="A1205" s="1">
        <v>42656</v>
      </c>
      <c r="B1205">
        <v>172.094067</v>
      </c>
      <c r="C1205">
        <f t="shared" si="20"/>
        <v>-3.5226547303085806E-3</v>
      </c>
    </row>
    <row r="1206" spans="1:3" x14ac:dyDescent="0.35">
      <c r="A1206" s="1">
        <v>42657</v>
      </c>
      <c r="B1206">
        <v>171.16818000000001</v>
      </c>
      <c r="C1206">
        <f t="shared" si="20"/>
        <v>-5.3946465335903398E-3</v>
      </c>
    </row>
    <row r="1207" spans="1:3" x14ac:dyDescent="0.35">
      <c r="A1207" s="1">
        <v>42660</v>
      </c>
      <c r="B1207">
        <v>170.77990800000001</v>
      </c>
      <c r="C1207">
        <f t="shared" si="20"/>
        <v>-2.2709421721676358E-3</v>
      </c>
    </row>
    <row r="1208" spans="1:3" x14ac:dyDescent="0.35">
      <c r="A1208" s="1">
        <v>42661</v>
      </c>
      <c r="B1208">
        <v>172.02437</v>
      </c>
      <c r="C1208">
        <f t="shared" si="20"/>
        <v>7.2605130488960961E-3</v>
      </c>
    </row>
    <row r="1209" spans="1:3" x14ac:dyDescent="0.35">
      <c r="A1209" s="1">
        <v>42662</v>
      </c>
      <c r="B1209">
        <v>171.45690300000001</v>
      </c>
      <c r="C1209">
        <f t="shared" si="20"/>
        <v>-3.3042122578351408E-3</v>
      </c>
    </row>
    <row r="1210" spans="1:3" x14ac:dyDescent="0.35">
      <c r="A1210" s="1">
        <v>42663</v>
      </c>
      <c r="B1210">
        <v>172.26331200000001</v>
      </c>
      <c r="C1210">
        <f t="shared" si="20"/>
        <v>4.6922493608477457E-3</v>
      </c>
    </row>
    <row r="1211" spans="1:3" x14ac:dyDescent="0.35">
      <c r="A1211" s="1">
        <v>42664</v>
      </c>
      <c r="B1211">
        <v>171.556466</v>
      </c>
      <c r="C1211">
        <f t="shared" si="20"/>
        <v>-4.1117296972186072E-3</v>
      </c>
    </row>
    <row r="1212" spans="1:3" x14ac:dyDescent="0.35">
      <c r="A1212" s="1">
        <v>42667</v>
      </c>
      <c r="B1212">
        <v>171.39717099999999</v>
      </c>
      <c r="C1212">
        <f t="shared" si="20"/>
        <v>-9.2895945264772522E-4</v>
      </c>
    </row>
    <row r="1213" spans="1:3" x14ac:dyDescent="0.35">
      <c r="A1213" s="1">
        <v>42668</v>
      </c>
      <c r="B1213">
        <v>170.22239200000001</v>
      </c>
      <c r="C1213">
        <f t="shared" si="20"/>
        <v>-6.8777304237371455E-3</v>
      </c>
    </row>
    <row r="1214" spans="1:3" x14ac:dyDescent="0.35">
      <c r="A1214" s="1">
        <v>42669</v>
      </c>
      <c r="B1214">
        <v>166.80759699999999</v>
      </c>
      <c r="C1214">
        <f t="shared" si="20"/>
        <v>-2.0264735901826068E-2</v>
      </c>
    </row>
    <row r="1215" spans="1:3" x14ac:dyDescent="0.35">
      <c r="A1215" s="1">
        <v>42670</v>
      </c>
      <c r="B1215">
        <v>166.50892400000001</v>
      </c>
      <c r="C1215">
        <f t="shared" si="20"/>
        <v>-1.7921288692314913E-3</v>
      </c>
    </row>
    <row r="1216" spans="1:3" x14ac:dyDescent="0.35">
      <c r="A1216" s="1">
        <v>42671</v>
      </c>
      <c r="B1216">
        <v>167.04652400000001</v>
      </c>
      <c r="C1216">
        <f t="shared" si="20"/>
        <v>3.2234548632019597E-3</v>
      </c>
    </row>
    <row r="1217" spans="1:3" x14ac:dyDescent="0.35">
      <c r="A1217" s="1">
        <v>42674</v>
      </c>
      <c r="B1217">
        <v>167.16600299999999</v>
      </c>
      <c r="C1217">
        <f t="shared" si="20"/>
        <v>7.1498819127064066E-4</v>
      </c>
    </row>
    <row r="1218" spans="1:3" x14ac:dyDescent="0.35">
      <c r="A1218" s="1">
        <v>42675</v>
      </c>
      <c r="B1218">
        <v>165.63281799999999</v>
      </c>
      <c r="C1218">
        <f t="shared" si="20"/>
        <v>-9.2139499909417201E-3</v>
      </c>
    </row>
    <row r="1219" spans="1:3" x14ac:dyDescent="0.35">
      <c r="A1219" s="1">
        <v>42676</v>
      </c>
      <c r="B1219">
        <v>166.13060300000001</v>
      </c>
      <c r="C1219">
        <f t="shared" si="20"/>
        <v>3.0008454340670625E-3</v>
      </c>
    </row>
    <row r="1220" spans="1:3" x14ac:dyDescent="0.35">
      <c r="A1220" s="1">
        <v>42677</v>
      </c>
      <c r="B1220">
        <v>172.41264100000001</v>
      </c>
      <c r="C1220">
        <f t="shared" ref="C1220:C1259" si="21">LN(B1220/B1219)</f>
        <v>3.7116435128043274E-2</v>
      </c>
    </row>
    <row r="1221" spans="1:3" x14ac:dyDescent="0.35">
      <c r="A1221" s="1">
        <v>42678</v>
      </c>
      <c r="B1221">
        <v>174.21463399999999</v>
      </c>
      <c r="C1221">
        <f t="shared" si="21"/>
        <v>1.039738857121766E-2</v>
      </c>
    </row>
    <row r="1222" spans="1:3" x14ac:dyDescent="0.35">
      <c r="A1222" s="1">
        <v>42681</v>
      </c>
      <c r="B1222">
        <v>177.101778</v>
      </c>
      <c r="C1222">
        <f t="shared" si="21"/>
        <v>1.6436516485428765E-2</v>
      </c>
    </row>
    <row r="1223" spans="1:3" x14ac:dyDescent="0.35">
      <c r="A1223" s="1">
        <v>42682</v>
      </c>
      <c r="B1223">
        <v>177.91815199999999</v>
      </c>
      <c r="C1223">
        <f t="shared" si="21"/>
        <v>4.5990400535440542E-3</v>
      </c>
    </row>
    <row r="1224" spans="1:3" x14ac:dyDescent="0.35">
      <c r="A1224" s="1">
        <v>42683</v>
      </c>
      <c r="B1224">
        <v>174.03542300000001</v>
      </c>
      <c r="C1224">
        <f t="shared" si="21"/>
        <v>-2.2064765363018504E-2</v>
      </c>
    </row>
    <row r="1225" spans="1:3" x14ac:dyDescent="0.35">
      <c r="A1225" s="1">
        <v>42684</v>
      </c>
      <c r="B1225">
        <v>174.83188200000001</v>
      </c>
      <c r="C1225">
        <f t="shared" si="21"/>
        <v>4.5659789399017433E-3</v>
      </c>
    </row>
    <row r="1226" spans="1:3" x14ac:dyDescent="0.35">
      <c r="A1226" s="1">
        <v>42685</v>
      </c>
      <c r="B1226">
        <v>169.605144</v>
      </c>
      <c r="C1226">
        <f t="shared" si="21"/>
        <v>-3.0351784807980169E-2</v>
      </c>
    </row>
    <row r="1227" spans="1:3" x14ac:dyDescent="0.35">
      <c r="A1227" s="1">
        <v>42688</v>
      </c>
      <c r="B1227">
        <v>162.078644</v>
      </c>
      <c r="C1227">
        <f t="shared" si="21"/>
        <v>-4.5391378860049417E-2</v>
      </c>
    </row>
    <row r="1228" spans="1:3" x14ac:dyDescent="0.35">
      <c r="A1228" s="1">
        <v>42689</v>
      </c>
      <c r="B1228">
        <v>166.04100500000001</v>
      </c>
      <c r="C1228">
        <f t="shared" si="21"/>
        <v>2.4153101698409937E-2</v>
      </c>
    </row>
    <row r="1229" spans="1:3" x14ac:dyDescent="0.35">
      <c r="A1229" s="1">
        <v>42690</v>
      </c>
      <c r="B1229">
        <v>168.51001199999999</v>
      </c>
      <c r="C1229">
        <f t="shared" si="21"/>
        <v>1.4760390499947602E-2</v>
      </c>
    </row>
    <row r="1230" spans="1:3" x14ac:dyDescent="0.35">
      <c r="A1230" s="1">
        <v>42691</v>
      </c>
      <c r="B1230">
        <v>172.65158299999999</v>
      </c>
      <c r="C1230">
        <f t="shared" si="21"/>
        <v>2.4280426207819398E-2</v>
      </c>
    </row>
    <row r="1231" spans="1:3" x14ac:dyDescent="0.35">
      <c r="A1231" s="1">
        <v>42692</v>
      </c>
      <c r="B1231">
        <v>171.09849800000001</v>
      </c>
      <c r="C1231">
        <f t="shared" si="21"/>
        <v>-9.0361902651519294E-3</v>
      </c>
    </row>
    <row r="1232" spans="1:3" x14ac:dyDescent="0.35">
      <c r="A1232" s="1">
        <v>42695</v>
      </c>
      <c r="B1232">
        <v>171.30757399999999</v>
      </c>
      <c r="C1232">
        <f t="shared" si="21"/>
        <v>1.2212168129083177E-3</v>
      </c>
    </row>
    <row r="1233" spans="1:3" x14ac:dyDescent="0.35">
      <c r="A1233" s="1">
        <v>42696</v>
      </c>
      <c r="B1233">
        <v>166.92706100000001</v>
      </c>
      <c r="C1233">
        <f t="shared" si="21"/>
        <v>-2.5903662650341004E-2</v>
      </c>
    </row>
    <row r="1234" spans="1:3" x14ac:dyDescent="0.35">
      <c r="A1234" s="1">
        <v>42697</v>
      </c>
      <c r="B1234">
        <v>167.73346900000001</v>
      </c>
      <c r="C1234">
        <f t="shared" si="21"/>
        <v>4.8192690112494902E-3</v>
      </c>
    </row>
    <row r="1235" spans="1:3" x14ac:dyDescent="0.35">
      <c r="A1235" s="1">
        <v>42699</v>
      </c>
      <c r="B1235">
        <v>169.933684</v>
      </c>
      <c r="C1235">
        <f t="shared" si="21"/>
        <v>1.3032041284787844E-2</v>
      </c>
    </row>
    <row r="1236" spans="1:3" x14ac:dyDescent="0.35">
      <c r="A1236" s="1">
        <v>42702</v>
      </c>
      <c r="B1236">
        <v>169.555363</v>
      </c>
      <c r="C1236">
        <f t="shared" si="21"/>
        <v>-2.2287679673280644E-3</v>
      </c>
    </row>
    <row r="1237" spans="1:3" x14ac:dyDescent="0.35">
      <c r="A1237" s="1">
        <v>42703</v>
      </c>
      <c r="B1237">
        <v>171.96463800000001</v>
      </c>
      <c r="C1237">
        <f t="shared" si="21"/>
        <v>1.4109363794271424E-2</v>
      </c>
    </row>
    <row r="1238" spans="1:3" x14ac:dyDescent="0.35">
      <c r="A1238" s="1">
        <v>42704</v>
      </c>
      <c r="B1238">
        <v>168.35073199999999</v>
      </c>
      <c r="C1238">
        <f t="shared" si="21"/>
        <v>-2.1239368971075884E-2</v>
      </c>
    </row>
    <row r="1239" spans="1:3" x14ac:dyDescent="0.35">
      <c r="A1239" s="1">
        <v>42705</v>
      </c>
      <c r="B1239">
        <v>163.89057199999999</v>
      </c>
      <c r="C1239">
        <f t="shared" si="21"/>
        <v>-2.6850532466503721E-2</v>
      </c>
    </row>
    <row r="1240" spans="1:3" x14ac:dyDescent="0.35">
      <c r="A1240" s="1">
        <v>42706</v>
      </c>
      <c r="B1240">
        <v>164.79654400000001</v>
      </c>
      <c r="C1240">
        <f t="shared" si="21"/>
        <v>5.5126851662183384E-3</v>
      </c>
    </row>
    <row r="1241" spans="1:3" x14ac:dyDescent="0.35">
      <c r="A1241" s="1">
        <v>42709</v>
      </c>
      <c r="B1241">
        <v>163.681511</v>
      </c>
      <c r="C1241">
        <f t="shared" si="21"/>
        <v>-6.7891127938111426E-3</v>
      </c>
    </row>
    <row r="1242" spans="1:3" x14ac:dyDescent="0.35">
      <c r="A1242" s="1">
        <v>42710</v>
      </c>
      <c r="B1242">
        <v>164.02000100000001</v>
      </c>
      <c r="C1242">
        <f t="shared" si="21"/>
        <v>2.0658441172006266E-3</v>
      </c>
    </row>
    <row r="1243" spans="1:3" x14ac:dyDescent="0.35">
      <c r="A1243" s="1">
        <v>42711</v>
      </c>
      <c r="B1243">
        <v>163.990005</v>
      </c>
      <c r="C1243">
        <f t="shared" si="21"/>
        <v>-1.8289686006482466E-4</v>
      </c>
    </row>
    <row r="1244" spans="1:3" x14ac:dyDescent="0.35">
      <c r="A1244" s="1">
        <v>42712</v>
      </c>
      <c r="B1244">
        <v>163.63999899999999</v>
      </c>
      <c r="C1244">
        <f t="shared" si="21"/>
        <v>-2.1365938947953476E-3</v>
      </c>
    </row>
    <row r="1245" spans="1:3" x14ac:dyDescent="0.35">
      <c r="A1245" s="1">
        <v>42713</v>
      </c>
      <c r="B1245">
        <v>166.509995</v>
      </c>
      <c r="C1245">
        <f t="shared" si="21"/>
        <v>1.7386450698575921E-2</v>
      </c>
    </row>
    <row r="1246" spans="1:3" x14ac:dyDescent="0.35">
      <c r="A1246" s="1">
        <v>42716</v>
      </c>
      <c r="B1246">
        <v>169.39999399999999</v>
      </c>
      <c r="C1246">
        <f t="shared" si="21"/>
        <v>1.7207409150028528E-2</v>
      </c>
    </row>
    <row r="1247" spans="1:3" x14ac:dyDescent="0.35">
      <c r="A1247" s="1">
        <v>42717</v>
      </c>
      <c r="B1247">
        <v>168.11999499999999</v>
      </c>
      <c r="C1247">
        <f t="shared" si="21"/>
        <v>-7.5847664025729825E-3</v>
      </c>
    </row>
    <row r="1248" spans="1:3" x14ac:dyDescent="0.35">
      <c r="A1248" s="1">
        <v>42718</v>
      </c>
      <c r="B1248">
        <v>167.75</v>
      </c>
      <c r="C1248">
        <f t="shared" si="21"/>
        <v>-2.2032045444628436E-3</v>
      </c>
    </row>
    <row r="1249" spans="1:3" x14ac:dyDescent="0.35">
      <c r="A1249" s="1">
        <v>42719</v>
      </c>
      <c r="B1249">
        <v>169.19000199999999</v>
      </c>
      <c r="C1249">
        <f t="shared" si="21"/>
        <v>8.5475797399432295E-3</v>
      </c>
    </row>
    <row r="1250" spans="1:3" x14ac:dyDescent="0.35">
      <c r="A1250" s="1">
        <v>42720</v>
      </c>
      <c r="B1250">
        <v>167.75</v>
      </c>
      <c r="C1250">
        <f t="shared" si="21"/>
        <v>-8.5475797399432348E-3</v>
      </c>
    </row>
    <row r="1251" spans="1:3" x14ac:dyDescent="0.35">
      <c r="A1251" s="1">
        <v>42723</v>
      </c>
      <c r="B1251">
        <v>166.740005</v>
      </c>
      <c r="C1251">
        <f t="shared" si="21"/>
        <v>-6.0390328825184764E-3</v>
      </c>
    </row>
    <row r="1252" spans="1:3" x14ac:dyDescent="0.35">
      <c r="A1252" s="1">
        <v>42724</v>
      </c>
      <c r="B1252">
        <v>166.14999399999999</v>
      </c>
      <c r="C1252">
        <f t="shared" si="21"/>
        <v>-3.5447842806171515E-3</v>
      </c>
    </row>
    <row r="1253" spans="1:3" x14ac:dyDescent="0.35">
      <c r="A1253" s="1">
        <v>42725</v>
      </c>
      <c r="B1253">
        <v>165.970001</v>
      </c>
      <c r="C1253">
        <f t="shared" si="21"/>
        <v>-1.083903530842941E-3</v>
      </c>
    </row>
    <row r="1254" spans="1:3" x14ac:dyDescent="0.35">
      <c r="A1254" s="1">
        <v>42726</v>
      </c>
      <c r="B1254">
        <v>165.91000399999999</v>
      </c>
      <c r="C1254">
        <f t="shared" si="21"/>
        <v>-3.615583930921053E-4</v>
      </c>
    </row>
    <row r="1255" spans="1:3" x14ac:dyDescent="0.35">
      <c r="A1255" s="1">
        <v>42727</v>
      </c>
      <c r="B1255">
        <v>166.479996</v>
      </c>
      <c r="C1255">
        <f t="shared" si="21"/>
        <v>3.4296612937479102E-3</v>
      </c>
    </row>
    <row r="1256" spans="1:3" x14ac:dyDescent="0.35">
      <c r="A1256" s="1">
        <v>42731</v>
      </c>
      <c r="B1256">
        <v>167.05999800000001</v>
      </c>
      <c r="C1256">
        <f t="shared" si="21"/>
        <v>3.4778592975449971E-3</v>
      </c>
    </row>
    <row r="1257" spans="1:3" x14ac:dyDescent="0.35">
      <c r="A1257" s="1">
        <v>42732</v>
      </c>
      <c r="B1257">
        <v>165.86999499999999</v>
      </c>
      <c r="C1257">
        <f t="shared" si="21"/>
        <v>-7.148698482151444E-3</v>
      </c>
    </row>
    <row r="1258" spans="1:3" x14ac:dyDescent="0.35">
      <c r="A1258" s="1">
        <v>42733</v>
      </c>
      <c r="B1258">
        <v>166.14999399999999</v>
      </c>
      <c r="C1258">
        <f t="shared" si="21"/>
        <v>1.6866398147934822E-3</v>
      </c>
    </row>
    <row r="1259" spans="1:3" x14ac:dyDescent="0.35">
      <c r="A1259" s="1">
        <v>42734</v>
      </c>
      <c r="B1259">
        <v>165.550003</v>
      </c>
      <c r="C1259">
        <f t="shared" si="21"/>
        <v>-3.617676573986971E-3</v>
      </c>
    </row>
  </sheetData>
  <sortState ref="A2:B1259">
    <sortCondition ref="A2:A1259"/>
  </sortState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I1360"/>
  <sheetViews>
    <sheetView topLeftCell="A1219" workbookViewId="0">
      <selection activeCell="K6" sqref="K6"/>
    </sheetView>
  </sheetViews>
  <sheetFormatPr defaultRowHeight="14.5" x14ac:dyDescent="0.35"/>
  <cols>
    <col min="1" max="1" width="10.54296875" customWidth="1"/>
    <col min="10" max="10" width="8.7265625" customWidth="1"/>
  </cols>
  <sheetData>
    <row r="1" spans="1:9" x14ac:dyDescent="0.35">
      <c r="A1" s="18" t="s">
        <v>0</v>
      </c>
      <c r="B1" s="18" t="s">
        <v>5</v>
      </c>
      <c r="C1" s="18" t="s">
        <v>23</v>
      </c>
      <c r="D1" s="18" t="s">
        <v>35</v>
      </c>
      <c r="E1" s="18" t="s">
        <v>28</v>
      </c>
      <c r="F1" s="18" t="s">
        <v>33</v>
      </c>
      <c r="G1" s="18" t="s">
        <v>35</v>
      </c>
      <c r="H1" s="18" t="s">
        <v>28</v>
      </c>
      <c r="I1" s="18" t="s">
        <v>33</v>
      </c>
    </row>
    <row r="2" spans="1:9" x14ac:dyDescent="0.35">
      <c r="A2" s="1">
        <v>40911</v>
      </c>
      <c r="B2">
        <v>67.563068000000001</v>
      </c>
    </row>
    <row r="3" spans="1:9" x14ac:dyDescent="0.35">
      <c r="A3" s="1">
        <v>40912</v>
      </c>
      <c r="B3">
        <v>66.410550999999998</v>
      </c>
      <c r="C3" s="3">
        <f>LN(B2)-LN(B3)</f>
        <v>1.7205557933181126E-2</v>
      </c>
    </row>
    <row r="4" spans="1:9" x14ac:dyDescent="0.35">
      <c r="A4" s="1">
        <v>40913</v>
      </c>
      <c r="B4">
        <v>65.965879999999999</v>
      </c>
      <c r="C4" s="3">
        <f t="shared" ref="C4:C67" si="0">LN(B3)-LN(B4)</f>
        <v>6.7183058068849277E-3</v>
      </c>
    </row>
    <row r="5" spans="1:9" x14ac:dyDescent="0.35">
      <c r="A5" s="1">
        <v>40914</v>
      </c>
      <c r="B5">
        <v>66.274426000000005</v>
      </c>
      <c r="C5" s="3">
        <f t="shared" si="0"/>
        <v>-4.6664526003485918E-3</v>
      </c>
    </row>
    <row r="6" spans="1:9" x14ac:dyDescent="0.35">
      <c r="A6" s="1">
        <v>40917</v>
      </c>
      <c r="B6">
        <v>66.564824000000002</v>
      </c>
      <c r="C6" s="3">
        <f t="shared" si="0"/>
        <v>-4.3721785933383828E-3</v>
      </c>
    </row>
    <row r="7" spans="1:9" x14ac:dyDescent="0.35">
      <c r="A7" s="1">
        <v>40918</v>
      </c>
      <c r="B7">
        <v>67.354348000000002</v>
      </c>
      <c r="C7" s="3">
        <f t="shared" si="0"/>
        <v>-1.1791189201995067E-2</v>
      </c>
    </row>
    <row r="8" spans="1:9" x14ac:dyDescent="0.35">
      <c r="A8" s="1">
        <v>40919</v>
      </c>
      <c r="B8">
        <v>67.826243000000005</v>
      </c>
      <c r="C8" s="3">
        <f t="shared" si="0"/>
        <v>-6.9817259025812817E-3</v>
      </c>
    </row>
    <row r="9" spans="1:9" x14ac:dyDescent="0.35">
      <c r="A9" s="1">
        <v>40920</v>
      </c>
      <c r="B9">
        <v>67.780872000000002</v>
      </c>
      <c r="C9" s="3">
        <f t="shared" si="0"/>
        <v>6.6915370470077562E-4</v>
      </c>
    </row>
    <row r="10" spans="1:9" x14ac:dyDescent="0.35">
      <c r="A10" s="1">
        <v>40921</v>
      </c>
      <c r="B10">
        <v>67.980521999999993</v>
      </c>
      <c r="C10" s="3">
        <f t="shared" si="0"/>
        <v>-2.9411917194144266E-3</v>
      </c>
    </row>
    <row r="11" spans="1:9" x14ac:dyDescent="0.35">
      <c r="A11" s="1">
        <v>40925</v>
      </c>
      <c r="B11">
        <v>68.289068</v>
      </c>
      <c r="C11" s="3">
        <f t="shared" si="0"/>
        <v>-4.5284722333249761E-3</v>
      </c>
    </row>
    <row r="12" spans="1:9" x14ac:dyDescent="0.35">
      <c r="A12" s="1">
        <v>40926</v>
      </c>
      <c r="B12">
        <v>69.405291000000005</v>
      </c>
      <c r="C12" s="3">
        <f t="shared" si="0"/>
        <v>-1.6213408598931167E-2</v>
      </c>
    </row>
    <row r="13" spans="1:9" x14ac:dyDescent="0.35">
      <c r="A13" s="1">
        <v>40927</v>
      </c>
      <c r="B13">
        <v>70.703010000000006</v>
      </c>
      <c r="C13" s="3">
        <f t="shared" si="0"/>
        <v>-1.8525042453912732E-2</v>
      </c>
    </row>
    <row r="14" spans="1:9" x14ac:dyDescent="0.35">
      <c r="A14" s="1">
        <v>40928</v>
      </c>
      <c r="B14">
        <v>70.920806999999996</v>
      </c>
      <c r="C14" s="3">
        <f t="shared" si="0"/>
        <v>-3.0757139061838856E-3</v>
      </c>
    </row>
    <row r="15" spans="1:9" x14ac:dyDescent="0.35">
      <c r="A15" s="1">
        <v>40931</v>
      </c>
      <c r="B15">
        <v>70.412604999999999</v>
      </c>
      <c r="C15" s="3">
        <f t="shared" si="0"/>
        <v>7.1915647276608041E-3</v>
      </c>
    </row>
    <row r="16" spans="1:9" x14ac:dyDescent="0.35">
      <c r="A16" s="1">
        <v>40932</v>
      </c>
      <c r="B16">
        <v>71.047855999999996</v>
      </c>
      <c r="C16" s="3">
        <f t="shared" si="0"/>
        <v>-8.9813827231468579E-3</v>
      </c>
    </row>
    <row r="17" spans="1:3" x14ac:dyDescent="0.35">
      <c r="A17" s="1">
        <v>40933</v>
      </c>
      <c r="B17">
        <v>71.919050999999996</v>
      </c>
      <c r="C17" s="3">
        <f t="shared" si="0"/>
        <v>-1.2187516704034174E-2</v>
      </c>
    </row>
    <row r="18" spans="1:3" x14ac:dyDescent="0.35">
      <c r="A18" s="1">
        <v>40934</v>
      </c>
      <c r="B18">
        <v>72.027952999999997</v>
      </c>
      <c r="C18" s="3">
        <f t="shared" si="0"/>
        <v>-1.5130849236282273E-3</v>
      </c>
    </row>
    <row r="19" spans="1:3" x14ac:dyDescent="0.35">
      <c r="A19" s="1">
        <v>40935</v>
      </c>
      <c r="B19">
        <v>71.773848999999998</v>
      </c>
      <c r="C19" s="3">
        <f t="shared" si="0"/>
        <v>3.5340901287934656E-3</v>
      </c>
    </row>
    <row r="20" spans="1:3" x14ac:dyDescent="0.35">
      <c r="A20" s="1">
        <v>40938</v>
      </c>
      <c r="B20">
        <v>71.683099999999996</v>
      </c>
      <c r="C20" s="3">
        <f t="shared" si="0"/>
        <v>1.2651741548594941E-3</v>
      </c>
    </row>
    <row r="21" spans="1:3" x14ac:dyDescent="0.35">
      <c r="A21" s="1">
        <v>40939</v>
      </c>
      <c r="B21">
        <v>71.156757999999996</v>
      </c>
      <c r="C21" s="3">
        <f t="shared" si="0"/>
        <v>7.3697130425758317E-3</v>
      </c>
    </row>
    <row r="22" spans="1:3" x14ac:dyDescent="0.35">
      <c r="A22" s="1">
        <v>40940</v>
      </c>
      <c r="B22">
        <v>72.145925000000005</v>
      </c>
      <c r="C22" s="3">
        <f t="shared" si="0"/>
        <v>-1.3805501611571458E-2</v>
      </c>
    </row>
    <row r="23" spans="1:3" x14ac:dyDescent="0.35">
      <c r="A23" s="1">
        <v>40941</v>
      </c>
      <c r="B23">
        <v>72.037023000000005</v>
      </c>
      <c r="C23" s="3">
        <f t="shared" si="0"/>
        <v>1.5106088787835148E-3</v>
      </c>
    </row>
    <row r="24" spans="1:3" x14ac:dyDescent="0.35">
      <c r="A24" s="1">
        <v>40942</v>
      </c>
      <c r="B24">
        <v>72.518001999999996</v>
      </c>
      <c r="C24" s="3">
        <f t="shared" si="0"/>
        <v>-6.6546392971194024E-3</v>
      </c>
    </row>
    <row r="25" spans="1:3" x14ac:dyDescent="0.35">
      <c r="A25" s="1">
        <v>40945</v>
      </c>
      <c r="B25">
        <v>73.080645000000004</v>
      </c>
      <c r="C25" s="3">
        <f t="shared" si="0"/>
        <v>-7.7287229283227177E-3</v>
      </c>
    </row>
    <row r="26" spans="1:3" x14ac:dyDescent="0.35">
      <c r="A26" s="1">
        <v>40946</v>
      </c>
      <c r="B26">
        <v>70.340010000000007</v>
      </c>
      <c r="C26" s="3">
        <f t="shared" si="0"/>
        <v>3.8222788202583402E-2</v>
      </c>
    </row>
    <row r="27" spans="1:3" x14ac:dyDescent="0.35">
      <c r="A27" s="1">
        <v>40947</v>
      </c>
      <c r="B27">
        <v>69.704758999999996</v>
      </c>
      <c r="C27" s="3">
        <f t="shared" si="0"/>
        <v>9.0721754411022815E-3</v>
      </c>
    </row>
    <row r="28" spans="1:3" x14ac:dyDescent="0.35">
      <c r="A28" s="1">
        <v>40948</v>
      </c>
      <c r="B28">
        <v>69.741060000000004</v>
      </c>
      <c r="C28" s="3">
        <f t="shared" si="0"/>
        <v>-5.2064667238305162E-4</v>
      </c>
    </row>
    <row r="29" spans="1:3" x14ac:dyDescent="0.35">
      <c r="A29" s="1">
        <v>40949</v>
      </c>
      <c r="B29">
        <v>69.350836000000001</v>
      </c>
      <c r="C29" s="3">
        <f t="shared" si="0"/>
        <v>5.6110389610237732E-3</v>
      </c>
    </row>
    <row r="30" spans="1:3" x14ac:dyDescent="0.35">
      <c r="A30" s="1">
        <v>40952</v>
      </c>
      <c r="B30">
        <v>69.750136999999995</v>
      </c>
      <c r="C30" s="3">
        <f t="shared" si="0"/>
        <v>-5.7411833745497631E-3</v>
      </c>
    </row>
    <row r="31" spans="1:3" x14ac:dyDescent="0.35">
      <c r="A31" s="1">
        <v>40953</v>
      </c>
      <c r="B31">
        <v>69.604934</v>
      </c>
      <c r="C31" s="3">
        <f t="shared" si="0"/>
        <v>2.0839292249146268E-3</v>
      </c>
    </row>
    <row r="32" spans="1:3" x14ac:dyDescent="0.35">
      <c r="A32" s="1">
        <v>40954</v>
      </c>
      <c r="B32">
        <v>70.113135999999997</v>
      </c>
      <c r="C32" s="3">
        <f t="shared" si="0"/>
        <v>-7.2747102966497224E-3</v>
      </c>
    </row>
    <row r="33" spans="1:3" x14ac:dyDescent="0.35">
      <c r="A33" s="1">
        <v>40955</v>
      </c>
      <c r="B33">
        <v>70.430758999999995</v>
      </c>
      <c r="C33" s="3">
        <f t="shared" si="0"/>
        <v>-4.5199194279383903E-3</v>
      </c>
    </row>
    <row r="34" spans="1:3" x14ac:dyDescent="0.35">
      <c r="A34" s="1">
        <v>40956</v>
      </c>
      <c r="B34">
        <v>70.240184999999997</v>
      </c>
      <c r="C34" s="3">
        <f t="shared" si="0"/>
        <v>2.7095022066534469E-3</v>
      </c>
    </row>
    <row r="35" spans="1:3" x14ac:dyDescent="0.35">
      <c r="A35" s="1">
        <v>40960</v>
      </c>
      <c r="B35">
        <v>69.977011000000005</v>
      </c>
      <c r="C35" s="3">
        <f t="shared" si="0"/>
        <v>3.7538093264091188E-3</v>
      </c>
    </row>
    <row r="36" spans="1:3" x14ac:dyDescent="0.35">
      <c r="A36" s="1">
        <v>40961</v>
      </c>
      <c r="B36">
        <v>69.722913000000005</v>
      </c>
      <c r="C36" s="3">
        <f t="shared" si="0"/>
        <v>3.6377726335024008E-3</v>
      </c>
    </row>
    <row r="37" spans="1:3" x14ac:dyDescent="0.35">
      <c r="A37" s="1">
        <v>40962</v>
      </c>
      <c r="B37">
        <v>69.378060000000005</v>
      </c>
      <c r="C37" s="3">
        <f t="shared" si="0"/>
        <v>4.9583219883881924E-3</v>
      </c>
    </row>
    <row r="38" spans="1:3" x14ac:dyDescent="0.35">
      <c r="A38" s="1">
        <v>40963</v>
      </c>
      <c r="B38">
        <v>70.131282999999996</v>
      </c>
      <c r="C38" s="3">
        <f t="shared" si="0"/>
        <v>-1.0798277775252885E-2</v>
      </c>
    </row>
    <row r="39" spans="1:3" x14ac:dyDescent="0.35">
      <c r="A39" s="1">
        <v>40966</v>
      </c>
      <c r="B39">
        <v>69.986087999999995</v>
      </c>
      <c r="C39" s="3">
        <f t="shared" si="0"/>
        <v>2.0724775369878046E-3</v>
      </c>
    </row>
    <row r="40" spans="1:3" x14ac:dyDescent="0.35">
      <c r="A40" s="1">
        <v>40967</v>
      </c>
      <c r="B40">
        <v>70.076836</v>
      </c>
      <c r="C40" s="3">
        <f t="shared" si="0"/>
        <v>-1.2958177668522808E-3</v>
      </c>
    </row>
    <row r="41" spans="1:3" x14ac:dyDescent="0.35">
      <c r="A41" s="1">
        <v>40968</v>
      </c>
      <c r="B41">
        <v>69.169340000000005</v>
      </c>
      <c r="C41" s="3">
        <f t="shared" si="0"/>
        <v>1.3034596348951766E-2</v>
      </c>
    </row>
    <row r="42" spans="1:3" x14ac:dyDescent="0.35">
      <c r="A42" s="1">
        <v>40969</v>
      </c>
      <c r="B42">
        <v>69.314536000000004</v>
      </c>
      <c r="C42" s="3">
        <f t="shared" si="0"/>
        <v>-2.0969380320350339E-3</v>
      </c>
    </row>
    <row r="43" spans="1:3" x14ac:dyDescent="0.35">
      <c r="A43" s="1">
        <v>40970</v>
      </c>
      <c r="B43">
        <v>69.577709999999996</v>
      </c>
      <c r="C43" s="3">
        <f t="shared" si="0"/>
        <v>-3.7896185357668699E-3</v>
      </c>
    </row>
    <row r="44" spans="1:3" x14ac:dyDescent="0.35">
      <c r="A44" s="1">
        <v>40973</v>
      </c>
      <c r="B44">
        <v>68.978767000000005</v>
      </c>
      <c r="C44" s="3">
        <f t="shared" si="0"/>
        <v>8.6455248233034965E-3</v>
      </c>
    </row>
    <row r="45" spans="1:3" x14ac:dyDescent="0.35">
      <c r="A45" s="1">
        <v>40974</v>
      </c>
      <c r="B45">
        <v>68.461494000000002</v>
      </c>
      <c r="C45" s="3">
        <f t="shared" si="0"/>
        <v>7.5272767764005266E-3</v>
      </c>
    </row>
    <row r="46" spans="1:3" x14ac:dyDescent="0.35">
      <c r="A46" s="1">
        <v>40975</v>
      </c>
      <c r="B46">
        <v>68.881444000000002</v>
      </c>
      <c r="C46" s="3">
        <f t="shared" si="0"/>
        <v>-6.1153680688521561E-3</v>
      </c>
    </row>
    <row r="47" spans="1:3" x14ac:dyDescent="0.35">
      <c r="A47" s="1">
        <v>40976</v>
      </c>
      <c r="B47">
        <v>69.931327999999993</v>
      </c>
      <c r="C47" s="3">
        <f t="shared" si="0"/>
        <v>-1.5126908059362343E-2</v>
      </c>
    </row>
    <row r="48" spans="1:3" x14ac:dyDescent="0.35">
      <c r="A48" s="1">
        <v>40977</v>
      </c>
      <c r="B48">
        <v>70.132176000000001</v>
      </c>
      <c r="C48" s="3">
        <f t="shared" si="0"/>
        <v>-2.8679582036961193E-3</v>
      </c>
    </row>
    <row r="49" spans="1:3" x14ac:dyDescent="0.35">
      <c r="A49" s="1">
        <v>40980</v>
      </c>
      <c r="B49">
        <v>70.031751999999997</v>
      </c>
      <c r="C49" s="3">
        <f t="shared" si="0"/>
        <v>1.4329509541681773E-3</v>
      </c>
    </row>
    <row r="50" spans="1:3" x14ac:dyDescent="0.35">
      <c r="A50" s="1">
        <v>40981</v>
      </c>
      <c r="B50">
        <v>71.026861999999994</v>
      </c>
      <c r="C50" s="3">
        <f t="shared" si="0"/>
        <v>-1.4109404313720653E-2</v>
      </c>
    </row>
    <row r="51" spans="1:3" x14ac:dyDescent="0.35">
      <c r="A51" s="1">
        <v>40982</v>
      </c>
      <c r="B51">
        <v>70.844268999999997</v>
      </c>
      <c r="C51" s="3">
        <f t="shared" si="0"/>
        <v>2.5740698552585428E-3</v>
      </c>
    </row>
    <row r="52" spans="1:3" x14ac:dyDescent="0.35">
      <c r="A52" s="1">
        <v>40983</v>
      </c>
      <c r="B52">
        <v>71.291608999999994</v>
      </c>
      <c r="C52" s="3">
        <f t="shared" si="0"/>
        <v>-6.2945609977864692E-3</v>
      </c>
    </row>
    <row r="53" spans="1:3" x14ac:dyDescent="0.35">
      <c r="A53" s="1">
        <v>40984</v>
      </c>
      <c r="B53">
        <v>71.309871999999999</v>
      </c>
      <c r="C53" s="3">
        <f t="shared" si="0"/>
        <v>-2.5614039870802685E-4</v>
      </c>
    </row>
    <row r="54" spans="1:3" x14ac:dyDescent="0.35">
      <c r="A54" s="1">
        <v>40987</v>
      </c>
      <c r="B54">
        <v>71.072505000000007</v>
      </c>
      <c r="C54" s="3">
        <f t="shared" si="0"/>
        <v>3.3342219016532226E-3</v>
      </c>
    </row>
    <row r="55" spans="1:3" x14ac:dyDescent="0.35">
      <c r="A55" s="1">
        <v>40988</v>
      </c>
      <c r="B55">
        <v>70.378666999999993</v>
      </c>
      <c r="C55" s="3">
        <f t="shared" si="0"/>
        <v>9.8103614829918584E-3</v>
      </c>
    </row>
    <row r="56" spans="1:3" x14ac:dyDescent="0.35">
      <c r="A56" s="1">
        <v>40989</v>
      </c>
      <c r="B56">
        <v>70.141306999999998</v>
      </c>
      <c r="C56" s="3">
        <f t="shared" si="0"/>
        <v>3.3783129756210784E-3</v>
      </c>
    </row>
    <row r="57" spans="1:3" x14ac:dyDescent="0.35">
      <c r="A57" s="1">
        <v>40990</v>
      </c>
      <c r="B57">
        <v>70.186949999999996</v>
      </c>
      <c r="C57" s="3">
        <f t="shared" si="0"/>
        <v>-6.5051761612888725E-4</v>
      </c>
    </row>
    <row r="58" spans="1:3" x14ac:dyDescent="0.35">
      <c r="A58" s="1">
        <v>40991</v>
      </c>
      <c r="B58">
        <v>69.748741999999993</v>
      </c>
      <c r="C58" s="3">
        <f t="shared" si="0"/>
        <v>6.2630116182642581E-3</v>
      </c>
    </row>
    <row r="59" spans="1:3" x14ac:dyDescent="0.35">
      <c r="A59" s="1">
        <v>40994</v>
      </c>
      <c r="B59">
        <v>70.908175</v>
      </c>
      <c r="C59" s="3">
        <f t="shared" si="0"/>
        <v>-1.6486345438646133E-2</v>
      </c>
    </row>
    <row r="60" spans="1:3" x14ac:dyDescent="0.35">
      <c r="A60" s="1">
        <v>40995</v>
      </c>
      <c r="B60">
        <v>70.990342999999996</v>
      </c>
      <c r="C60" s="3">
        <f t="shared" si="0"/>
        <v>-1.1581235708746362E-3</v>
      </c>
    </row>
    <row r="61" spans="1:3" x14ac:dyDescent="0.35">
      <c r="A61" s="1">
        <v>40996</v>
      </c>
      <c r="B61">
        <v>70.789495000000002</v>
      </c>
      <c r="C61" s="3">
        <f t="shared" si="0"/>
        <v>2.833239721359071E-3</v>
      </c>
    </row>
    <row r="62" spans="1:3" x14ac:dyDescent="0.35">
      <c r="A62" s="1">
        <v>40997</v>
      </c>
      <c r="B62">
        <v>70.387799000000001</v>
      </c>
      <c r="C62" s="3">
        <f t="shared" si="0"/>
        <v>5.6906754996441933E-3</v>
      </c>
    </row>
    <row r="63" spans="1:3" x14ac:dyDescent="0.35">
      <c r="A63" s="1">
        <v>40998</v>
      </c>
      <c r="B63">
        <v>70.889919000000006</v>
      </c>
      <c r="C63" s="3">
        <f t="shared" si="0"/>
        <v>-7.1082987659032426E-3</v>
      </c>
    </row>
    <row r="64" spans="1:3" x14ac:dyDescent="0.35">
      <c r="A64" s="1">
        <v>41001</v>
      </c>
      <c r="B64">
        <v>71.127285999999998</v>
      </c>
      <c r="C64" s="3">
        <f t="shared" si="0"/>
        <v>-3.3427952765823221E-3</v>
      </c>
    </row>
    <row r="65" spans="1:3" x14ac:dyDescent="0.35">
      <c r="A65" s="1">
        <v>41002</v>
      </c>
      <c r="B65">
        <v>71.328126999999995</v>
      </c>
      <c r="C65" s="3">
        <f t="shared" si="0"/>
        <v>-2.8197051812908214E-3</v>
      </c>
    </row>
    <row r="66" spans="1:3" x14ac:dyDescent="0.35">
      <c r="A66" s="1">
        <v>41003</v>
      </c>
      <c r="B66">
        <v>70.990342999999996</v>
      </c>
      <c r="C66" s="3">
        <f t="shared" si="0"/>
        <v>4.7468840027731218E-3</v>
      </c>
    </row>
    <row r="67" spans="1:3" x14ac:dyDescent="0.35">
      <c r="A67" s="1">
        <v>41004</v>
      </c>
      <c r="B67">
        <v>70.889919000000006</v>
      </c>
      <c r="C67" s="3">
        <f t="shared" si="0"/>
        <v>1.4156164551000217E-3</v>
      </c>
    </row>
    <row r="68" spans="1:3" x14ac:dyDescent="0.35">
      <c r="A68" s="1">
        <v>41008</v>
      </c>
      <c r="B68">
        <v>70.013496000000004</v>
      </c>
      <c r="C68" s="3">
        <f t="shared" ref="C68:C131" si="1">LN(B67)-LN(B68)</f>
        <v>1.2440213785126275E-2</v>
      </c>
    </row>
    <row r="69" spans="1:3" x14ac:dyDescent="0.35">
      <c r="A69" s="1">
        <v>41009</v>
      </c>
      <c r="B69">
        <v>69.392696000000001</v>
      </c>
      <c r="C69" s="3">
        <f t="shared" si="1"/>
        <v>8.9064064484807304E-3</v>
      </c>
    </row>
    <row r="70" spans="1:3" x14ac:dyDescent="0.35">
      <c r="A70" s="1">
        <v>41010</v>
      </c>
      <c r="B70">
        <v>69.429214000000002</v>
      </c>
      <c r="C70" s="3">
        <f t="shared" si="1"/>
        <v>-5.2611292903748108E-4</v>
      </c>
    </row>
    <row r="71" spans="1:3" x14ac:dyDescent="0.35">
      <c r="A71" s="1">
        <v>41011</v>
      </c>
      <c r="B71">
        <v>69.639187000000007</v>
      </c>
      <c r="C71" s="3">
        <f t="shared" si="1"/>
        <v>-3.0197105603573249E-3</v>
      </c>
    </row>
    <row r="72" spans="1:3" x14ac:dyDescent="0.35">
      <c r="A72" s="1">
        <v>41012</v>
      </c>
      <c r="B72">
        <v>68.278906000000006</v>
      </c>
      <c r="C72" s="3">
        <f t="shared" si="1"/>
        <v>1.9726564970136806E-2</v>
      </c>
    </row>
    <row r="73" spans="1:3" x14ac:dyDescent="0.35">
      <c r="A73" s="1">
        <v>41015</v>
      </c>
      <c r="B73">
        <v>68.488878</v>
      </c>
      <c r="C73" s="3">
        <f t="shared" si="1"/>
        <v>-3.070491585453361E-3</v>
      </c>
    </row>
    <row r="74" spans="1:3" x14ac:dyDescent="0.35">
      <c r="A74" s="1">
        <v>41016</v>
      </c>
      <c r="B74">
        <v>69.922196</v>
      </c>
      <c r="C74" s="3">
        <f t="shared" si="1"/>
        <v>-2.0711771054676476E-2</v>
      </c>
    </row>
    <row r="75" spans="1:3" x14ac:dyDescent="0.35">
      <c r="A75" s="1">
        <v>41017</v>
      </c>
      <c r="B75">
        <v>69.630054999999999</v>
      </c>
      <c r="C75" s="3">
        <f t="shared" si="1"/>
        <v>4.1868393331760956E-3</v>
      </c>
    </row>
    <row r="76" spans="1:3" x14ac:dyDescent="0.35">
      <c r="A76" s="1">
        <v>41018</v>
      </c>
      <c r="B76">
        <v>69.566149999999993</v>
      </c>
      <c r="C76" s="3">
        <f t="shared" si="1"/>
        <v>9.1820038469947463E-4</v>
      </c>
    </row>
    <row r="77" spans="1:3" x14ac:dyDescent="0.35">
      <c r="A77" s="1">
        <v>41019</v>
      </c>
      <c r="B77">
        <v>69.776128999999997</v>
      </c>
      <c r="C77" s="3">
        <f t="shared" si="1"/>
        <v>-3.01386141305926E-3</v>
      </c>
    </row>
    <row r="78" spans="1:3" x14ac:dyDescent="0.35">
      <c r="A78" s="1">
        <v>41022</v>
      </c>
      <c r="B78">
        <v>69.064036000000002</v>
      </c>
      <c r="C78" s="3">
        <f t="shared" si="1"/>
        <v>1.0257827683186171E-2</v>
      </c>
    </row>
    <row r="79" spans="1:3" x14ac:dyDescent="0.35">
      <c r="A79" s="1">
        <v>41023</v>
      </c>
      <c r="B79">
        <v>69.438338999999999</v>
      </c>
      <c r="C79" s="3">
        <f t="shared" si="1"/>
        <v>-5.40501794640047E-3</v>
      </c>
    </row>
    <row r="80" spans="1:3" x14ac:dyDescent="0.35">
      <c r="A80" s="1">
        <v>41024</v>
      </c>
      <c r="B80">
        <v>70.196082000000004</v>
      </c>
      <c r="C80" s="3">
        <f t="shared" si="1"/>
        <v>-1.0853347373275035E-2</v>
      </c>
    </row>
    <row r="81" spans="1:3" x14ac:dyDescent="0.35">
      <c r="A81" s="1">
        <v>41025</v>
      </c>
      <c r="B81">
        <v>70.588646999999995</v>
      </c>
      <c r="C81" s="3">
        <f t="shared" si="1"/>
        <v>-5.5768266944582479E-3</v>
      </c>
    </row>
    <row r="82" spans="1:3" x14ac:dyDescent="0.35">
      <c r="A82" s="1">
        <v>41026</v>
      </c>
      <c r="B82">
        <v>71.182060000000007</v>
      </c>
      <c r="C82" s="3">
        <f t="shared" si="1"/>
        <v>-8.3714961740897209E-3</v>
      </c>
    </row>
    <row r="83" spans="1:3" x14ac:dyDescent="0.35">
      <c r="A83" s="1">
        <v>41029</v>
      </c>
      <c r="B83">
        <v>71.620267999999996</v>
      </c>
      <c r="C83" s="3">
        <f t="shared" si="1"/>
        <v>-6.1372861578457005E-3</v>
      </c>
    </row>
    <row r="84" spans="1:3" x14ac:dyDescent="0.35">
      <c r="A84" s="1">
        <v>41030</v>
      </c>
      <c r="B84">
        <v>70.743844999999993</v>
      </c>
      <c r="C84" s="3">
        <f t="shared" si="1"/>
        <v>1.2312570262298372E-2</v>
      </c>
    </row>
    <row r="85" spans="1:3" x14ac:dyDescent="0.35">
      <c r="A85" s="1">
        <v>41031</v>
      </c>
      <c r="B85">
        <v>70.752977000000001</v>
      </c>
      <c r="C85" s="3">
        <f t="shared" si="1"/>
        <v>-1.2907710411624862E-4</v>
      </c>
    </row>
    <row r="86" spans="1:3" x14ac:dyDescent="0.35">
      <c r="A86" s="1">
        <v>41032</v>
      </c>
      <c r="B86">
        <v>70.889919000000006</v>
      </c>
      <c r="C86" s="3">
        <f t="shared" si="1"/>
        <v>-1.9336238743346001E-3</v>
      </c>
    </row>
    <row r="87" spans="1:3" x14ac:dyDescent="0.35">
      <c r="A87" s="1">
        <v>41033</v>
      </c>
      <c r="B87">
        <v>70.013496000000004</v>
      </c>
      <c r="C87" s="3">
        <f t="shared" si="1"/>
        <v>1.2440213785126275E-2</v>
      </c>
    </row>
    <row r="88" spans="1:3" x14ac:dyDescent="0.35">
      <c r="A88" s="1">
        <v>41036</v>
      </c>
      <c r="B88">
        <v>70.040882999999994</v>
      </c>
      <c r="C88" s="3">
        <f t="shared" si="1"/>
        <v>-3.9109095402167782E-4</v>
      </c>
    </row>
    <row r="89" spans="1:3" x14ac:dyDescent="0.35">
      <c r="A89" s="1">
        <v>41037</v>
      </c>
      <c r="B89">
        <v>70.050015000000002</v>
      </c>
      <c r="C89" s="3">
        <f t="shared" si="1"/>
        <v>-1.303724959056396E-4</v>
      </c>
    </row>
    <row r="90" spans="1:3" x14ac:dyDescent="0.35">
      <c r="A90" s="1">
        <v>41038</v>
      </c>
      <c r="B90">
        <v>69.401820000000001</v>
      </c>
      <c r="C90" s="3">
        <f t="shared" si="1"/>
        <v>9.2963949629982778E-3</v>
      </c>
    </row>
    <row r="91" spans="1:3" x14ac:dyDescent="0.35">
      <c r="A91" s="1">
        <v>41039</v>
      </c>
      <c r="B91">
        <v>69.949590999999998</v>
      </c>
      <c r="C91" s="3">
        <f t="shared" si="1"/>
        <v>-7.8617621080434574E-3</v>
      </c>
    </row>
    <row r="92" spans="1:3" x14ac:dyDescent="0.35">
      <c r="A92" s="1">
        <v>41040</v>
      </c>
      <c r="B92">
        <v>70.077402000000006</v>
      </c>
      <c r="C92" s="3">
        <f t="shared" si="1"/>
        <v>-1.8255199623471441E-3</v>
      </c>
    </row>
    <row r="93" spans="1:3" x14ac:dyDescent="0.35">
      <c r="A93" s="1">
        <v>41043</v>
      </c>
      <c r="B93">
        <v>69.821779000000006</v>
      </c>
      <c r="C93" s="3">
        <f t="shared" si="1"/>
        <v>3.6543928656485036E-3</v>
      </c>
    </row>
    <row r="94" spans="1:3" x14ac:dyDescent="0.35">
      <c r="A94" s="1">
        <v>41044</v>
      </c>
      <c r="B94">
        <v>69.374432999999996</v>
      </c>
      <c r="C94" s="3">
        <f t="shared" si="1"/>
        <v>6.427582097272122E-3</v>
      </c>
    </row>
    <row r="95" spans="1:3" x14ac:dyDescent="0.35">
      <c r="A95" s="1">
        <v>41045</v>
      </c>
      <c r="B95">
        <v>69.347046000000006</v>
      </c>
      <c r="C95" s="3">
        <f t="shared" si="1"/>
        <v>3.9484873652195773E-4</v>
      </c>
    </row>
    <row r="96" spans="1:3" x14ac:dyDescent="0.35">
      <c r="A96" s="1">
        <v>41046</v>
      </c>
      <c r="B96">
        <v>68.278906000000006</v>
      </c>
      <c r="C96" s="3">
        <f t="shared" si="1"/>
        <v>1.5522674787099788E-2</v>
      </c>
    </row>
    <row r="97" spans="1:3" x14ac:dyDescent="0.35">
      <c r="A97" s="1">
        <v>41047</v>
      </c>
      <c r="B97">
        <v>67.731142000000006</v>
      </c>
      <c r="C97" s="3">
        <f t="shared" si="1"/>
        <v>8.0548013859420564E-3</v>
      </c>
    </row>
    <row r="98" spans="1:3" x14ac:dyDescent="0.35">
      <c r="A98" s="1">
        <v>41050</v>
      </c>
      <c r="B98">
        <v>68.826668999999995</v>
      </c>
      <c r="C98" s="3">
        <f t="shared" si="1"/>
        <v>-1.6045226493173637E-2</v>
      </c>
    </row>
    <row r="99" spans="1:3" x14ac:dyDescent="0.35">
      <c r="A99" s="1">
        <v>41051</v>
      </c>
      <c r="B99">
        <v>68.269773999999998</v>
      </c>
      <c r="C99" s="3">
        <f t="shared" si="1"/>
        <v>8.1241796043620695E-3</v>
      </c>
    </row>
    <row r="100" spans="1:3" x14ac:dyDescent="0.35">
      <c r="A100" s="1">
        <v>41052</v>
      </c>
      <c r="B100">
        <v>67.931989999999999</v>
      </c>
      <c r="C100" s="3">
        <f t="shared" si="1"/>
        <v>4.9600634029918211E-3</v>
      </c>
    </row>
    <row r="101" spans="1:3" x14ac:dyDescent="0.35">
      <c r="A101" s="1">
        <v>41053</v>
      </c>
      <c r="B101">
        <v>68.215000000000003</v>
      </c>
      <c r="C101" s="3">
        <f t="shared" si="1"/>
        <v>-4.1574243783548681E-3</v>
      </c>
    </row>
    <row r="102" spans="1:3" x14ac:dyDescent="0.35">
      <c r="A102" s="1">
        <v>41054</v>
      </c>
      <c r="B102">
        <v>67.941114999999996</v>
      </c>
      <c r="C102" s="3">
        <f t="shared" si="1"/>
        <v>4.0231078774741746E-3</v>
      </c>
    </row>
    <row r="103" spans="1:3" x14ac:dyDescent="0.35">
      <c r="A103" s="1">
        <v>41058</v>
      </c>
      <c r="B103">
        <v>67.822434999999999</v>
      </c>
      <c r="C103" s="3">
        <f t="shared" si="1"/>
        <v>1.7483342212321062E-3</v>
      </c>
    </row>
    <row r="104" spans="1:3" x14ac:dyDescent="0.35">
      <c r="A104" s="1">
        <v>41059</v>
      </c>
      <c r="B104">
        <v>67.046436</v>
      </c>
      <c r="C104" s="3">
        <f t="shared" si="1"/>
        <v>1.1507585963602907E-2</v>
      </c>
    </row>
    <row r="105" spans="1:3" x14ac:dyDescent="0.35">
      <c r="A105" s="1">
        <v>41060</v>
      </c>
      <c r="B105">
        <v>66.763418999999999</v>
      </c>
      <c r="C105" s="3">
        <f t="shared" si="1"/>
        <v>4.2301431688729352E-3</v>
      </c>
    </row>
    <row r="106" spans="1:3" x14ac:dyDescent="0.35">
      <c r="A106" s="1">
        <v>41061</v>
      </c>
      <c r="B106">
        <v>65.914383000000001</v>
      </c>
      <c r="C106" s="3">
        <f t="shared" si="1"/>
        <v>1.2798638157621944E-2</v>
      </c>
    </row>
    <row r="107" spans="1:3" x14ac:dyDescent="0.35">
      <c r="A107" s="1">
        <v>41064</v>
      </c>
      <c r="B107">
        <v>65.896127000000007</v>
      </c>
      <c r="C107" s="3">
        <f t="shared" si="1"/>
        <v>2.7700370959404808E-4</v>
      </c>
    </row>
    <row r="108" spans="1:3" x14ac:dyDescent="0.35">
      <c r="A108" s="1">
        <v>41065</v>
      </c>
      <c r="B108">
        <v>66.270430000000005</v>
      </c>
      <c r="C108" s="3">
        <f t="shared" si="1"/>
        <v>-5.664125769857975E-3</v>
      </c>
    </row>
    <row r="109" spans="1:3" x14ac:dyDescent="0.35">
      <c r="A109" s="1">
        <v>41066</v>
      </c>
      <c r="B109">
        <v>66.812431000000004</v>
      </c>
      <c r="C109" s="3">
        <f t="shared" si="1"/>
        <v>-8.1453613575535044E-3</v>
      </c>
    </row>
    <row r="110" spans="1:3" x14ac:dyDescent="0.35">
      <c r="A110" s="1">
        <v>41067</v>
      </c>
      <c r="B110">
        <v>66.968598</v>
      </c>
      <c r="C110" s="3">
        <f t="shared" si="1"/>
        <v>-2.3346669120716257E-3</v>
      </c>
    </row>
    <row r="111" spans="1:3" x14ac:dyDescent="0.35">
      <c r="A111" s="1">
        <v>41068</v>
      </c>
      <c r="B111">
        <v>67.299307999999996</v>
      </c>
      <c r="C111" s="3">
        <f t="shared" si="1"/>
        <v>-4.926131323916394E-3</v>
      </c>
    </row>
    <row r="112" spans="1:3" x14ac:dyDescent="0.35">
      <c r="A112" s="1">
        <v>41071</v>
      </c>
      <c r="B112">
        <v>66.628699999999995</v>
      </c>
      <c r="C112" s="3">
        <f t="shared" si="1"/>
        <v>1.0014538626632152E-2</v>
      </c>
    </row>
    <row r="113" spans="1:3" x14ac:dyDescent="0.35">
      <c r="A113" s="1">
        <v>41072</v>
      </c>
      <c r="B113">
        <v>66.913475000000005</v>
      </c>
      <c r="C113" s="3">
        <f t="shared" si="1"/>
        <v>-4.2649512285803937E-3</v>
      </c>
    </row>
    <row r="114" spans="1:3" x14ac:dyDescent="0.35">
      <c r="A114" s="1">
        <v>41073</v>
      </c>
      <c r="B114">
        <v>67.051271999999997</v>
      </c>
      <c r="C114" s="3">
        <f t="shared" si="1"/>
        <v>-2.0572135831802285E-3</v>
      </c>
    </row>
    <row r="115" spans="1:3" x14ac:dyDescent="0.35">
      <c r="A115" s="1">
        <v>41074</v>
      </c>
      <c r="B115">
        <v>67.189069000000003</v>
      </c>
      <c r="C115" s="3">
        <f t="shared" si="1"/>
        <v>-2.0529901424870545E-3</v>
      </c>
    </row>
    <row r="116" spans="1:3" x14ac:dyDescent="0.35">
      <c r="A116" s="1">
        <v>41075</v>
      </c>
      <c r="B116">
        <v>67.602452</v>
      </c>
      <c r="C116" s="3">
        <f t="shared" si="1"/>
        <v>-6.1336839729930759E-3</v>
      </c>
    </row>
    <row r="117" spans="1:3" x14ac:dyDescent="0.35">
      <c r="A117" s="1">
        <v>41078</v>
      </c>
      <c r="B117">
        <v>67.455473999999995</v>
      </c>
      <c r="C117" s="3">
        <f t="shared" si="1"/>
        <v>2.1765188075288933E-3</v>
      </c>
    </row>
    <row r="118" spans="1:3" x14ac:dyDescent="0.35">
      <c r="A118" s="1">
        <v>41079</v>
      </c>
      <c r="B118">
        <v>68.668074000000004</v>
      </c>
      <c r="C118" s="3">
        <f t="shared" si="1"/>
        <v>-1.781663928416144E-2</v>
      </c>
    </row>
    <row r="119" spans="1:3" x14ac:dyDescent="0.35">
      <c r="A119" s="1">
        <v>41080</v>
      </c>
      <c r="B119">
        <v>68.594581000000005</v>
      </c>
      <c r="C119" s="3">
        <f t="shared" si="1"/>
        <v>1.0708376145407428E-3</v>
      </c>
    </row>
    <row r="120" spans="1:3" x14ac:dyDescent="0.35">
      <c r="A120" s="1">
        <v>41081</v>
      </c>
      <c r="B120">
        <v>67.731067999999993</v>
      </c>
      <c r="C120" s="3">
        <f t="shared" si="1"/>
        <v>1.2668555847504592E-2</v>
      </c>
    </row>
    <row r="121" spans="1:3" x14ac:dyDescent="0.35">
      <c r="A121" s="1">
        <v>41082</v>
      </c>
      <c r="B121">
        <v>67.969908000000004</v>
      </c>
      <c r="C121" s="3">
        <f t="shared" si="1"/>
        <v>-3.5200962242702971E-3</v>
      </c>
    </row>
    <row r="122" spans="1:3" x14ac:dyDescent="0.35">
      <c r="A122" s="1">
        <v>41085</v>
      </c>
      <c r="B122">
        <v>67.097206999999997</v>
      </c>
      <c r="C122" s="3">
        <f t="shared" si="1"/>
        <v>1.2922659149123383E-2</v>
      </c>
    </row>
    <row r="123" spans="1:3" x14ac:dyDescent="0.35">
      <c r="A123" s="1">
        <v>41086</v>
      </c>
      <c r="B123">
        <v>66.849170999999998</v>
      </c>
      <c r="C123" s="3">
        <f t="shared" si="1"/>
        <v>3.7035160966532032E-3</v>
      </c>
    </row>
    <row r="124" spans="1:3" x14ac:dyDescent="0.35">
      <c r="A124" s="1">
        <v>41087</v>
      </c>
      <c r="B124">
        <v>67.501408999999995</v>
      </c>
      <c r="C124" s="3">
        <f t="shared" si="1"/>
        <v>-9.7095691611688295E-3</v>
      </c>
    </row>
    <row r="125" spans="1:3" x14ac:dyDescent="0.35">
      <c r="A125" s="1">
        <v>41088</v>
      </c>
      <c r="B125">
        <v>67.189069000000003</v>
      </c>
      <c r="C125" s="3">
        <f t="shared" si="1"/>
        <v>4.6379011272428272E-3</v>
      </c>
    </row>
    <row r="126" spans="1:3" x14ac:dyDescent="0.35">
      <c r="A126" s="1">
        <v>41089</v>
      </c>
      <c r="B126">
        <v>68.668074000000004</v>
      </c>
      <c r="C126" s="3">
        <f t="shared" si="1"/>
        <v>-2.1773804449625622E-2</v>
      </c>
    </row>
    <row r="127" spans="1:3" x14ac:dyDescent="0.35">
      <c r="A127" s="1">
        <v>41092</v>
      </c>
      <c r="B127">
        <v>69.237630999999993</v>
      </c>
      <c r="C127" s="3">
        <f t="shared" si="1"/>
        <v>-8.2601403386259875E-3</v>
      </c>
    </row>
    <row r="128" spans="1:3" x14ac:dyDescent="0.35">
      <c r="A128" s="1">
        <v>41093</v>
      </c>
      <c r="B128">
        <v>69.531593999999998</v>
      </c>
      <c r="C128" s="3">
        <f t="shared" si="1"/>
        <v>-4.2367238083995673E-3</v>
      </c>
    </row>
    <row r="129" spans="1:3" x14ac:dyDescent="0.35">
      <c r="A129" s="1">
        <v>41095</v>
      </c>
      <c r="B129">
        <v>69.210065999999998</v>
      </c>
      <c r="C129" s="3">
        <f t="shared" si="1"/>
        <v>4.6349247313690611E-3</v>
      </c>
    </row>
    <row r="130" spans="1:3" x14ac:dyDescent="0.35">
      <c r="A130" s="1">
        <v>41096</v>
      </c>
      <c r="B130">
        <v>69.026342</v>
      </c>
      <c r="C130" s="3">
        <f t="shared" si="1"/>
        <v>2.6581146144408763E-3</v>
      </c>
    </row>
    <row r="131" spans="1:3" x14ac:dyDescent="0.35">
      <c r="A131" s="1">
        <v>41099</v>
      </c>
      <c r="B131">
        <v>68.860986999999994</v>
      </c>
      <c r="C131" s="3">
        <f t="shared" si="1"/>
        <v>2.3984086204924537E-3</v>
      </c>
    </row>
    <row r="132" spans="1:3" x14ac:dyDescent="0.35">
      <c r="A132" s="1">
        <v>41100</v>
      </c>
      <c r="B132">
        <v>68.723190000000002</v>
      </c>
      <c r="C132" s="3">
        <f t="shared" ref="C132:C195" si="2">LN(B131)-LN(B132)</f>
        <v>2.0030943830784409E-3</v>
      </c>
    </row>
    <row r="133" spans="1:3" x14ac:dyDescent="0.35">
      <c r="A133" s="1">
        <v>41101</v>
      </c>
      <c r="B133">
        <v>68.906920999999997</v>
      </c>
      <c r="C133" s="3">
        <f t="shared" si="2"/>
        <v>-2.6699260475631093E-3</v>
      </c>
    </row>
    <row r="134" spans="1:3" x14ac:dyDescent="0.35">
      <c r="A134" s="1">
        <v>41102</v>
      </c>
      <c r="B134">
        <v>68.300618</v>
      </c>
      <c r="C134" s="3">
        <f t="shared" si="2"/>
        <v>8.8378080502273804E-3</v>
      </c>
    </row>
    <row r="135" spans="1:3" x14ac:dyDescent="0.35">
      <c r="A135" s="1">
        <v>41103</v>
      </c>
      <c r="B135">
        <v>68.364922000000007</v>
      </c>
      <c r="C135" s="3">
        <f t="shared" si="2"/>
        <v>-9.4104197364419662E-4</v>
      </c>
    </row>
    <row r="136" spans="1:3" x14ac:dyDescent="0.35">
      <c r="A136" s="1">
        <v>41106</v>
      </c>
      <c r="B136">
        <v>68.429226999999997</v>
      </c>
      <c r="C136" s="3">
        <f t="shared" si="2"/>
        <v>-9.4017185978856332E-4</v>
      </c>
    </row>
    <row r="137" spans="1:3" x14ac:dyDescent="0.35">
      <c r="A137" s="1">
        <v>41107</v>
      </c>
      <c r="B137">
        <v>69.090646000000007</v>
      </c>
      <c r="C137" s="3">
        <f t="shared" si="2"/>
        <v>-9.6193238945261328E-3</v>
      </c>
    </row>
    <row r="138" spans="1:3" x14ac:dyDescent="0.35">
      <c r="A138" s="1">
        <v>41108</v>
      </c>
      <c r="B138">
        <v>69.283558999999997</v>
      </c>
      <c r="C138" s="3">
        <f t="shared" si="2"/>
        <v>-2.7882816018154344E-3</v>
      </c>
    </row>
    <row r="139" spans="1:3" x14ac:dyDescent="0.35">
      <c r="A139" s="1">
        <v>41109</v>
      </c>
      <c r="B139">
        <v>69.770435000000006</v>
      </c>
      <c r="C139" s="3">
        <f t="shared" si="2"/>
        <v>-7.0027185212655496E-3</v>
      </c>
    </row>
    <row r="140" spans="1:3" x14ac:dyDescent="0.35">
      <c r="A140" s="1">
        <v>41110</v>
      </c>
      <c r="B140">
        <v>68.704819999999998</v>
      </c>
      <c r="C140" s="3">
        <f t="shared" si="2"/>
        <v>1.5390995819454467E-2</v>
      </c>
    </row>
    <row r="141" spans="1:3" x14ac:dyDescent="0.35">
      <c r="A141" s="1">
        <v>41113</v>
      </c>
      <c r="B141">
        <v>68.006654999999995</v>
      </c>
      <c r="C141" s="3">
        <f t="shared" si="2"/>
        <v>1.0213788849206651E-2</v>
      </c>
    </row>
    <row r="142" spans="1:3" x14ac:dyDescent="0.35">
      <c r="A142" s="1">
        <v>41114</v>
      </c>
      <c r="B142">
        <v>67.216627000000003</v>
      </c>
      <c r="C142" s="3">
        <f t="shared" si="2"/>
        <v>1.1684925514762412E-2</v>
      </c>
    </row>
    <row r="143" spans="1:3" x14ac:dyDescent="0.35">
      <c r="A143" s="1">
        <v>41115</v>
      </c>
      <c r="B143">
        <v>67.721879999999999</v>
      </c>
      <c r="C143" s="3">
        <f t="shared" si="2"/>
        <v>-7.4886757302659035E-3</v>
      </c>
    </row>
    <row r="144" spans="1:3" x14ac:dyDescent="0.35">
      <c r="A144" s="1">
        <v>41116</v>
      </c>
      <c r="B144">
        <v>68.429226999999997</v>
      </c>
      <c r="C144" s="3">
        <f t="shared" si="2"/>
        <v>-1.039071043555051E-2</v>
      </c>
    </row>
    <row r="145" spans="1:3" x14ac:dyDescent="0.35">
      <c r="A145" s="1">
        <v>41117</v>
      </c>
      <c r="B145">
        <v>69.761253999999994</v>
      </c>
      <c r="C145" s="3">
        <f t="shared" si="2"/>
        <v>-1.9278726671096535E-2</v>
      </c>
    </row>
    <row r="146" spans="1:3" x14ac:dyDescent="0.35">
      <c r="A146" s="1">
        <v>41120</v>
      </c>
      <c r="B146">
        <v>70.009281999999999</v>
      </c>
      <c r="C146" s="3">
        <f t="shared" si="2"/>
        <v>-3.5490779021660757E-3</v>
      </c>
    </row>
    <row r="147" spans="1:3" x14ac:dyDescent="0.35">
      <c r="A147" s="1">
        <v>41121</v>
      </c>
      <c r="B147">
        <v>69.549964000000003</v>
      </c>
      <c r="C147" s="3">
        <f t="shared" si="2"/>
        <v>6.5824325026664354E-3</v>
      </c>
    </row>
    <row r="148" spans="1:3" x14ac:dyDescent="0.35">
      <c r="A148" s="1">
        <v>41122</v>
      </c>
      <c r="B148">
        <v>69.063087999999993</v>
      </c>
      <c r="C148" s="3">
        <f t="shared" si="2"/>
        <v>7.0249950531122707E-3</v>
      </c>
    </row>
    <row r="149" spans="1:3" x14ac:dyDescent="0.35">
      <c r="A149" s="1">
        <v>41123</v>
      </c>
      <c r="B149">
        <v>68.364922000000007</v>
      </c>
      <c r="C149" s="3">
        <f t="shared" si="2"/>
        <v>1.0160548877272468E-2</v>
      </c>
    </row>
    <row r="150" spans="1:3" x14ac:dyDescent="0.35">
      <c r="A150" s="1">
        <v>41124</v>
      </c>
      <c r="B150">
        <v>68.300618</v>
      </c>
      <c r="C150" s="3">
        <f t="shared" si="2"/>
        <v>9.4104197364419662E-4</v>
      </c>
    </row>
    <row r="151" spans="1:3" x14ac:dyDescent="0.35">
      <c r="A151" s="1">
        <v>41127</v>
      </c>
      <c r="B151">
        <v>68.686443999999995</v>
      </c>
      <c r="C151" s="3">
        <f t="shared" si="2"/>
        <v>-5.6330432172559952E-3</v>
      </c>
    </row>
    <row r="152" spans="1:3" x14ac:dyDescent="0.35">
      <c r="A152" s="1">
        <v>41128</v>
      </c>
      <c r="B152">
        <v>69.329492999999999</v>
      </c>
      <c r="C152" s="3">
        <f t="shared" si="2"/>
        <v>-9.3185420067634084E-3</v>
      </c>
    </row>
    <row r="153" spans="1:3" x14ac:dyDescent="0.35">
      <c r="A153" s="1">
        <v>41129</v>
      </c>
      <c r="B153">
        <v>69.402985999999999</v>
      </c>
      <c r="C153" s="3">
        <f t="shared" si="2"/>
        <v>-1.0594924476885481E-3</v>
      </c>
    </row>
    <row r="154" spans="1:3" x14ac:dyDescent="0.35">
      <c r="A154" s="1">
        <v>41130</v>
      </c>
      <c r="B154">
        <v>69.357050999999998</v>
      </c>
      <c r="C154" s="3">
        <f t="shared" si="2"/>
        <v>6.6207825640685058E-4</v>
      </c>
    </row>
    <row r="155" spans="1:3" x14ac:dyDescent="0.35">
      <c r="A155" s="1">
        <v>41131</v>
      </c>
      <c r="B155">
        <v>69.715318999999994</v>
      </c>
      <c r="C155" s="3">
        <f t="shared" si="2"/>
        <v>-5.1522641419428084E-3</v>
      </c>
    </row>
    <row r="156" spans="1:3" x14ac:dyDescent="0.35">
      <c r="A156" s="1">
        <v>41134</v>
      </c>
      <c r="B156">
        <v>70.009281999999999</v>
      </c>
      <c r="C156" s="3">
        <f t="shared" si="2"/>
        <v>-4.2077548494514616E-3</v>
      </c>
    </row>
    <row r="157" spans="1:3" x14ac:dyDescent="0.35">
      <c r="A157" s="1">
        <v>41135</v>
      </c>
      <c r="B157">
        <v>69.871485000000007</v>
      </c>
      <c r="C157" s="3">
        <f t="shared" si="2"/>
        <v>1.9702071632776708E-3</v>
      </c>
    </row>
    <row r="158" spans="1:3" x14ac:dyDescent="0.35">
      <c r="A158" s="1">
        <v>41136</v>
      </c>
      <c r="B158">
        <v>69.972536000000005</v>
      </c>
      <c r="C158" s="3">
        <f t="shared" si="2"/>
        <v>-1.445196110141822E-3</v>
      </c>
    </row>
    <row r="159" spans="1:3" x14ac:dyDescent="0.35">
      <c r="A159" s="1">
        <v>41137</v>
      </c>
      <c r="B159">
        <v>69.715318999999994</v>
      </c>
      <c r="C159" s="3">
        <f t="shared" si="2"/>
        <v>3.6827437963156129E-3</v>
      </c>
    </row>
    <row r="160" spans="1:3" x14ac:dyDescent="0.35">
      <c r="A160" s="1">
        <v>41138</v>
      </c>
      <c r="B160">
        <v>70.321622000000005</v>
      </c>
      <c r="C160" s="3">
        <f t="shared" si="2"/>
        <v>-8.659240685673808E-3</v>
      </c>
    </row>
    <row r="161" spans="1:3" x14ac:dyDescent="0.35">
      <c r="A161" s="1">
        <v>41141</v>
      </c>
      <c r="B161">
        <v>70.349180000000004</v>
      </c>
      <c r="C161" s="3">
        <f t="shared" si="2"/>
        <v>-3.9180839180197324E-4</v>
      </c>
    </row>
    <row r="162" spans="1:3" x14ac:dyDescent="0.35">
      <c r="A162" s="1">
        <v>41142</v>
      </c>
      <c r="B162">
        <v>69.963355000000007</v>
      </c>
      <c r="C162" s="3">
        <f t="shared" si="2"/>
        <v>5.4995225113874113E-3</v>
      </c>
    </row>
    <row r="163" spans="1:3" x14ac:dyDescent="0.35">
      <c r="A163" s="1">
        <v>41143</v>
      </c>
      <c r="B163">
        <v>69.807181</v>
      </c>
      <c r="C163" s="3">
        <f t="shared" si="2"/>
        <v>2.2347208426545251E-3</v>
      </c>
    </row>
    <row r="164" spans="1:3" x14ac:dyDescent="0.35">
      <c r="A164" s="1">
        <v>41144</v>
      </c>
      <c r="B164">
        <v>69.145762000000005</v>
      </c>
      <c r="C164" s="3">
        <f t="shared" si="2"/>
        <v>9.5201149572217147E-3</v>
      </c>
    </row>
    <row r="165" spans="1:3" x14ac:dyDescent="0.35">
      <c r="A165" s="1">
        <v>41145</v>
      </c>
      <c r="B165">
        <v>69.752065000000002</v>
      </c>
      <c r="C165" s="3">
        <f t="shared" si="2"/>
        <v>-8.7302568224840726E-3</v>
      </c>
    </row>
    <row r="166" spans="1:3" x14ac:dyDescent="0.35">
      <c r="A166" s="1">
        <v>41148</v>
      </c>
      <c r="B166">
        <v>69.641825999999995</v>
      </c>
      <c r="C166" s="3">
        <f t="shared" si="2"/>
        <v>1.5816908788703898E-3</v>
      </c>
    </row>
    <row r="167" spans="1:3" x14ac:dyDescent="0.35">
      <c r="A167" s="1">
        <v>41149</v>
      </c>
      <c r="B167">
        <v>69.494848000000005</v>
      </c>
      <c r="C167" s="3">
        <f t="shared" si="2"/>
        <v>2.1127147925135148E-3</v>
      </c>
    </row>
    <row r="168" spans="1:3" x14ac:dyDescent="0.35">
      <c r="A168" s="1">
        <v>41150</v>
      </c>
      <c r="B168">
        <v>69.375421000000003</v>
      </c>
      <c r="C168" s="3">
        <f t="shared" si="2"/>
        <v>1.7199798099634123E-3</v>
      </c>
    </row>
    <row r="169" spans="1:3" x14ac:dyDescent="0.35">
      <c r="A169" s="1">
        <v>41151</v>
      </c>
      <c r="B169">
        <v>69.641825999999995</v>
      </c>
      <c r="C169" s="3">
        <f t="shared" si="2"/>
        <v>-3.8326946024769271E-3</v>
      </c>
    </row>
    <row r="170" spans="1:3" x14ac:dyDescent="0.35">
      <c r="A170" s="1">
        <v>41152</v>
      </c>
      <c r="B170">
        <v>69.798000000000002</v>
      </c>
      <c r="C170" s="3">
        <f t="shared" si="2"/>
        <v>-2.2400209435540219E-3</v>
      </c>
    </row>
    <row r="171" spans="1:3" x14ac:dyDescent="0.35">
      <c r="A171" s="1">
        <v>41156</v>
      </c>
      <c r="B171">
        <v>70.349180000000004</v>
      </c>
      <c r="C171" s="3">
        <f t="shared" si="2"/>
        <v>-7.8657714240959464E-3</v>
      </c>
    </row>
    <row r="172" spans="1:3" x14ac:dyDescent="0.35">
      <c r="A172" s="1">
        <v>41157</v>
      </c>
      <c r="B172">
        <v>70.681838999999997</v>
      </c>
      <c r="C172" s="3">
        <f t="shared" si="2"/>
        <v>-4.7175383019570916E-3</v>
      </c>
    </row>
    <row r="173" spans="1:3" x14ac:dyDescent="0.35">
      <c r="A173" s="1">
        <v>41158</v>
      </c>
      <c r="B173">
        <v>71.337924999999998</v>
      </c>
      <c r="C173" s="3">
        <f t="shared" si="2"/>
        <v>-9.2394276522771435E-3</v>
      </c>
    </row>
    <row r="174" spans="1:3" x14ac:dyDescent="0.35">
      <c r="A174" s="1">
        <v>41159</v>
      </c>
      <c r="B174">
        <v>71.966290999999998</v>
      </c>
      <c r="C174" s="3">
        <f t="shared" si="2"/>
        <v>-8.7697353887490337E-3</v>
      </c>
    </row>
    <row r="175" spans="1:3" x14ac:dyDescent="0.35">
      <c r="A175" s="1">
        <v>41162</v>
      </c>
      <c r="B175">
        <v>71.763002</v>
      </c>
      <c r="C175" s="3">
        <f t="shared" si="2"/>
        <v>2.8287780634892457E-3</v>
      </c>
    </row>
    <row r="176" spans="1:3" x14ac:dyDescent="0.35">
      <c r="A176" s="1">
        <v>41163</v>
      </c>
      <c r="B176">
        <v>72.308198000000004</v>
      </c>
      <c r="C176" s="3">
        <f t="shared" si="2"/>
        <v>-7.568460628804452E-3</v>
      </c>
    </row>
    <row r="177" spans="1:3" x14ac:dyDescent="0.35">
      <c r="A177" s="1">
        <v>41164</v>
      </c>
      <c r="B177">
        <v>72.086423999999994</v>
      </c>
      <c r="C177" s="3">
        <f t="shared" si="2"/>
        <v>3.0717788697840476E-3</v>
      </c>
    </row>
    <row r="178" spans="1:3" x14ac:dyDescent="0.35">
      <c r="A178" s="1">
        <v>41165</v>
      </c>
      <c r="B178">
        <v>72.650104999999996</v>
      </c>
      <c r="C178" s="3">
        <f t="shared" si="2"/>
        <v>-7.789102775568324E-3</v>
      </c>
    </row>
    <row r="179" spans="1:3" x14ac:dyDescent="0.35">
      <c r="A179" s="1">
        <v>41166</v>
      </c>
      <c r="B179">
        <v>73.149101999999999</v>
      </c>
      <c r="C179" s="3">
        <f t="shared" si="2"/>
        <v>-6.845015945009969E-3</v>
      </c>
    </row>
    <row r="180" spans="1:3" x14ac:dyDescent="0.35">
      <c r="A180" s="1">
        <v>41169</v>
      </c>
      <c r="B180">
        <v>73.380117999999996</v>
      </c>
      <c r="C180" s="3">
        <f t="shared" si="2"/>
        <v>-3.1531757475633526E-3</v>
      </c>
    </row>
    <row r="181" spans="1:3" x14ac:dyDescent="0.35">
      <c r="A181" s="1">
        <v>41170</v>
      </c>
      <c r="B181">
        <v>73.454037999999997</v>
      </c>
      <c r="C181" s="3">
        <f t="shared" si="2"/>
        <v>-1.0068502895830278E-3</v>
      </c>
    </row>
    <row r="182" spans="1:3" x14ac:dyDescent="0.35">
      <c r="A182" s="1">
        <v>41171</v>
      </c>
      <c r="B182">
        <v>73.176822000000001</v>
      </c>
      <c r="C182" s="3">
        <f t="shared" si="2"/>
        <v>3.7811458008381038E-3</v>
      </c>
    </row>
    <row r="183" spans="1:3" x14ac:dyDescent="0.35">
      <c r="A183" s="1">
        <v>41172</v>
      </c>
      <c r="B183">
        <v>73.204543000000001</v>
      </c>
      <c r="C183" s="3">
        <f t="shared" si="2"/>
        <v>-3.7875040079615729E-4</v>
      </c>
    </row>
    <row r="184" spans="1:3" x14ac:dyDescent="0.35">
      <c r="A184" s="1">
        <v>41173</v>
      </c>
      <c r="B184">
        <v>73.296948</v>
      </c>
      <c r="C184" s="3">
        <f t="shared" si="2"/>
        <v>-1.261489035003116E-3</v>
      </c>
    </row>
    <row r="185" spans="1:3" x14ac:dyDescent="0.35">
      <c r="A185" s="1">
        <v>41176</v>
      </c>
      <c r="B185">
        <v>73.102895000000004</v>
      </c>
      <c r="C185" s="3">
        <f t="shared" si="2"/>
        <v>2.6510016632634859E-3</v>
      </c>
    </row>
    <row r="186" spans="1:3" x14ac:dyDescent="0.35">
      <c r="A186" s="1">
        <v>41177</v>
      </c>
      <c r="B186">
        <v>73.001248000000004</v>
      </c>
      <c r="C186" s="3">
        <f t="shared" si="2"/>
        <v>1.391432362048306E-3</v>
      </c>
    </row>
    <row r="187" spans="1:3" x14ac:dyDescent="0.35">
      <c r="A187" s="1">
        <v>41178</v>
      </c>
      <c r="B187">
        <v>72.391360000000006</v>
      </c>
      <c r="C187" s="3">
        <f t="shared" si="2"/>
        <v>8.3895816388013245E-3</v>
      </c>
    </row>
    <row r="188" spans="1:3" x14ac:dyDescent="0.35">
      <c r="A188" s="1">
        <v>41179</v>
      </c>
      <c r="B188">
        <v>72.760987999999998</v>
      </c>
      <c r="C188" s="3">
        <f t="shared" si="2"/>
        <v>-5.0929771933612145E-3</v>
      </c>
    </row>
    <row r="189" spans="1:3" x14ac:dyDescent="0.35">
      <c r="A189" s="1">
        <v>41180</v>
      </c>
      <c r="B189">
        <v>72.594656000000001</v>
      </c>
      <c r="C189" s="3">
        <f t="shared" si="2"/>
        <v>2.2886221411670959E-3</v>
      </c>
    </row>
    <row r="190" spans="1:3" x14ac:dyDescent="0.35">
      <c r="A190" s="1">
        <v>41183</v>
      </c>
      <c r="B190">
        <v>72.955040999999994</v>
      </c>
      <c r="C190" s="3">
        <f t="shared" si="2"/>
        <v>-4.9520644000340397E-3</v>
      </c>
    </row>
    <row r="191" spans="1:3" x14ac:dyDescent="0.35">
      <c r="A191" s="1">
        <v>41184</v>
      </c>
      <c r="B191">
        <v>73.186058000000003</v>
      </c>
      <c r="C191" s="3">
        <f t="shared" si="2"/>
        <v>-3.1615636396331581E-3</v>
      </c>
    </row>
    <row r="192" spans="1:3" x14ac:dyDescent="0.35">
      <c r="A192" s="1">
        <v>41185</v>
      </c>
      <c r="B192">
        <v>72.788708999999997</v>
      </c>
      <c r="C192" s="3">
        <f t="shared" si="2"/>
        <v>5.444091325586875E-3</v>
      </c>
    </row>
    <row r="193" spans="1:3" x14ac:dyDescent="0.35">
      <c r="A193" s="1">
        <v>41186</v>
      </c>
      <c r="B193">
        <v>73.186058000000003</v>
      </c>
      <c r="C193" s="3">
        <f t="shared" si="2"/>
        <v>-5.444091325586875E-3</v>
      </c>
    </row>
    <row r="194" spans="1:3" x14ac:dyDescent="0.35">
      <c r="A194" s="1">
        <v>41187</v>
      </c>
      <c r="B194">
        <v>73.417074999999997</v>
      </c>
      <c r="C194" s="3">
        <f t="shared" si="2"/>
        <v>-3.1515996485040887E-3</v>
      </c>
    </row>
    <row r="195" spans="1:3" x14ac:dyDescent="0.35">
      <c r="A195" s="1">
        <v>41190</v>
      </c>
      <c r="B195">
        <v>73.426316999999997</v>
      </c>
      <c r="C195" s="3">
        <f t="shared" si="2"/>
        <v>-1.2587559966181772E-4</v>
      </c>
    </row>
    <row r="196" spans="1:3" x14ac:dyDescent="0.35">
      <c r="A196" s="1">
        <v>41191</v>
      </c>
      <c r="B196">
        <v>71.365652999999995</v>
      </c>
      <c r="C196" s="3">
        <f t="shared" ref="C196:C259" si="3">LN(B195)-LN(B196)</f>
        <v>2.8465710410397804E-2</v>
      </c>
    </row>
    <row r="197" spans="1:3" x14ac:dyDescent="0.35">
      <c r="A197" s="1">
        <v>41192</v>
      </c>
      <c r="B197">
        <v>70.598675999999998</v>
      </c>
      <c r="C197" s="3">
        <f t="shared" si="3"/>
        <v>1.0805312401227063E-2</v>
      </c>
    </row>
    <row r="198" spans="1:3" x14ac:dyDescent="0.35">
      <c r="A198" s="1">
        <v>41193</v>
      </c>
      <c r="B198">
        <v>71.180835999999999</v>
      </c>
      <c r="C198" s="3">
        <f t="shared" si="3"/>
        <v>-8.2122341029613466E-3</v>
      </c>
    </row>
    <row r="199" spans="1:3" x14ac:dyDescent="0.35">
      <c r="A199" s="1">
        <v>41194</v>
      </c>
      <c r="B199">
        <v>70.801972000000006</v>
      </c>
      <c r="C199" s="3">
        <f t="shared" si="3"/>
        <v>5.3367714661032295E-3</v>
      </c>
    </row>
    <row r="200" spans="1:3" x14ac:dyDescent="0.35">
      <c r="A200" s="1">
        <v>41197</v>
      </c>
      <c r="B200">
        <v>70.700323999999995</v>
      </c>
      <c r="C200" s="3">
        <f t="shared" si="3"/>
        <v>1.4366977831130612E-3</v>
      </c>
    </row>
    <row r="201" spans="1:3" x14ac:dyDescent="0.35">
      <c r="A201" s="1">
        <v>41198</v>
      </c>
      <c r="B201">
        <v>71.393373999999994</v>
      </c>
      <c r="C201" s="3">
        <f t="shared" si="3"/>
        <v>-9.7549082827850242E-3</v>
      </c>
    </row>
    <row r="202" spans="1:3" x14ac:dyDescent="0.35">
      <c r="A202" s="1">
        <v>41199</v>
      </c>
      <c r="B202">
        <v>71.227041999999997</v>
      </c>
      <c r="C202" s="3">
        <f t="shared" si="3"/>
        <v>2.3325142371266594E-3</v>
      </c>
    </row>
    <row r="203" spans="1:3" x14ac:dyDescent="0.35">
      <c r="A203" s="1">
        <v>41200</v>
      </c>
      <c r="B203">
        <v>71.051467000000002</v>
      </c>
      <c r="C203" s="3">
        <f t="shared" si="3"/>
        <v>2.4680479203329497E-3</v>
      </c>
    </row>
    <row r="204" spans="1:3" x14ac:dyDescent="0.35">
      <c r="A204" s="1">
        <v>41201</v>
      </c>
      <c r="B204">
        <v>69.905625999999998</v>
      </c>
      <c r="C204" s="3">
        <f t="shared" si="3"/>
        <v>1.6258369351277224E-2</v>
      </c>
    </row>
    <row r="205" spans="1:3" x14ac:dyDescent="0.35">
      <c r="A205" s="1">
        <v>41204</v>
      </c>
      <c r="B205">
        <v>70.136643000000007</v>
      </c>
      <c r="C205" s="3">
        <f t="shared" si="3"/>
        <v>-3.2992497365578188E-3</v>
      </c>
    </row>
    <row r="206" spans="1:3" x14ac:dyDescent="0.35">
      <c r="A206" s="1">
        <v>41205</v>
      </c>
      <c r="B206">
        <v>69.674610000000001</v>
      </c>
      <c r="C206" s="3">
        <f t="shared" si="3"/>
        <v>6.6094062108517093E-3</v>
      </c>
    </row>
    <row r="207" spans="1:3" x14ac:dyDescent="0.35">
      <c r="A207" s="1">
        <v>41206</v>
      </c>
      <c r="B207">
        <v>69.545241000000004</v>
      </c>
      <c r="C207" s="3">
        <f t="shared" si="3"/>
        <v>1.8584855005538969E-3</v>
      </c>
    </row>
    <row r="208" spans="1:3" x14ac:dyDescent="0.35">
      <c r="A208" s="1">
        <v>41207</v>
      </c>
      <c r="B208">
        <v>69.572962000000004</v>
      </c>
      <c r="C208" s="3">
        <f t="shared" si="3"/>
        <v>-3.9852441692200813E-4</v>
      </c>
    </row>
    <row r="209" spans="1:3" x14ac:dyDescent="0.35">
      <c r="A209" s="1">
        <v>41208</v>
      </c>
      <c r="B209">
        <v>69.619161000000005</v>
      </c>
      <c r="C209" s="3">
        <f t="shared" si="3"/>
        <v>-6.6381632380885236E-4</v>
      </c>
    </row>
    <row r="210" spans="1:3" x14ac:dyDescent="0.35">
      <c r="A210" s="1">
        <v>41213</v>
      </c>
      <c r="B210">
        <v>69.933346999999998</v>
      </c>
      <c r="C210" s="3">
        <f t="shared" si="3"/>
        <v>-4.5027715423353598E-3</v>
      </c>
    </row>
    <row r="211" spans="1:3" x14ac:dyDescent="0.35">
      <c r="A211" s="1">
        <v>41214</v>
      </c>
      <c r="B211">
        <v>70.487786</v>
      </c>
      <c r="C211" s="3">
        <f t="shared" si="3"/>
        <v>-7.8968438637829763E-3</v>
      </c>
    </row>
    <row r="212" spans="1:3" x14ac:dyDescent="0.35">
      <c r="A212" s="1">
        <v>41215</v>
      </c>
      <c r="B212">
        <v>69.924104999999997</v>
      </c>
      <c r="C212" s="3">
        <f t="shared" si="3"/>
        <v>8.0290070039135131E-3</v>
      </c>
    </row>
    <row r="213" spans="1:3" x14ac:dyDescent="0.35">
      <c r="A213" s="1">
        <v>41218</v>
      </c>
      <c r="B213">
        <v>70.774243999999996</v>
      </c>
      <c r="C213" s="3">
        <f t="shared" si="3"/>
        <v>-1.2084709624859968E-2</v>
      </c>
    </row>
    <row r="214" spans="1:3" x14ac:dyDescent="0.35">
      <c r="A214" s="1">
        <v>41219</v>
      </c>
      <c r="B214">
        <v>72.511493000000002</v>
      </c>
      <c r="C214" s="3">
        <f t="shared" si="3"/>
        <v>-2.4249924231925846E-2</v>
      </c>
    </row>
    <row r="215" spans="1:3" x14ac:dyDescent="0.35">
      <c r="A215" s="1">
        <v>41220</v>
      </c>
      <c r="B215">
        <v>69.794736</v>
      </c>
      <c r="C215" s="3">
        <f t="shared" si="3"/>
        <v>3.8186481983279563E-2</v>
      </c>
    </row>
    <row r="216" spans="1:3" x14ac:dyDescent="0.35">
      <c r="A216" s="1">
        <v>41221</v>
      </c>
      <c r="B216">
        <v>69.378908999999993</v>
      </c>
      <c r="C216" s="3">
        <f t="shared" si="3"/>
        <v>5.9756750264865488E-3</v>
      </c>
    </row>
    <row r="217" spans="1:3" x14ac:dyDescent="0.35">
      <c r="A217" s="1">
        <v>41222</v>
      </c>
      <c r="B217">
        <v>69.517520000000005</v>
      </c>
      <c r="C217" s="3">
        <f t="shared" si="3"/>
        <v>-1.9958907080903643E-3</v>
      </c>
    </row>
    <row r="218" spans="1:3" x14ac:dyDescent="0.35">
      <c r="A218" s="1">
        <v>41225</v>
      </c>
      <c r="B218">
        <v>68.963075000000003</v>
      </c>
      <c r="C218" s="3">
        <f t="shared" si="3"/>
        <v>8.0075907046905925E-3</v>
      </c>
    </row>
    <row r="219" spans="1:3" x14ac:dyDescent="0.35">
      <c r="A219" s="1">
        <v>41226</v>
      </c>
      <c r="B219">
        <v>69.194091</v>
      </c>
      <c r="C219" s="3">
        <f t="shared" si="3"/>
        <v>-3.3442523756948006E-3</v>
      </c>
    </row>
    <row r="220" spans="1:3" x14ac:dyDescent="0.35">
      <c r="A220" s="1">
        <v>41227</v>
      </c>
      <c r="B220">
        <v>68.963075000000003</v>
      </c>
      <c r="C220" s="3">
        <f t="shared" si="3"/>
        <v>3.3442523756948006E-3</v>
      </c>
    </row>
    <row r="221" spans="1:3" x14ac:dyDescent="0.35">
      <c r="A221" s="1">
        <v>41228</v>
      </c>
      <c r="B221">
        <v>69.720809000000003</v>
      </c>
      <c r="C221" s="3">
        <f t="shared" si="3"/>
        <v>-1.0927607713014709E-2</v>
      </c>
    </row>
    <row r="222" spans="1:3" x14ac:dyDescent="0.35">
      <c r="A222" s="1">
        <v>41229</v>
      </c>
      <c r="B222">
        <v>69.850178</v>
      </c>
      <c r="C222" s="3">
        <f t="shared" si="3"/>
        <v>-1.8538098759623978E-3</v>
      </c>
    </row>
    <row r="223" spans="1:3" x14ac:dyDescent="0.35">
      <c r="A223" s="1">
        <v>41232</v>
      </c>
      <c r="B223">
        <v>70.034994999999995</v>
      </c>
      <c r="C223" s="3">
        <f t="shared" si="3"/>
        <v>-2.6424116805845443E-3</v>
      </c>
    </row>
    <row r="224" spans="1:3" x14ac:dyDescent="0.35">
      <c r="A224" s="1">
        <v>41233</v>
      </c>
      <c r="B224">
        <v>70.395380000000003</v>
      </c>
      <c r="C224" s="3">
        <f t="shared" si="3"/>
        <v>-5.1325903124501693E-3</v>
      </c>
    </row>
    <row r="225" spans="1:3" x14ac:dyDescent="0.35">
      <c r="A225" s="1">
        <v>41234</v>
      </c>
      <c r="B225">
        <v>70.986782000000005</v>
      </c>
      <c r="C225" s="3">
        <f t="shared" si="3"/>
        <v>-8.3660546850463646E-3</v>
      </c>
    </row>
    <row r="226" spans="1:3" x14ac:dyDescent="0.35">
      <c r="A226" s="1">
        <v>41236</v>
      </c>
      <c r="B226">
        <v>71.827686</v>
      </c>
      <c r="C226" s="3">
        <f t="shared" si="3"/>
        <v>-1.1776309920199068E-2</v>
      </c>
    </row>
    <row r="227" spans="1:3" x14ac:dyDescent="0.35">
      <c r="A227" s="1">
        <v>41239</v>
      </c>
      <c r="B227">
        <v>71.855407</v>
      </c>
      <c r="C227" s="3">
        <f t="shared" si="3"/>
        <v>-3.8586307915799978E-4</v>
      </c>
    </row>
    <row r="228" spans="1:3" x14ac:dyDescent="0.35">
      <c r="A228" s="1">
        <v>41240</v>
      </c>
      <c r="B228">
        <v>71.291725999999997</v>
      </c>
      <c r="C228" s="3">
        <f t="shared" si="3"/>
        <v>7.8755878892495801E-3</v>
      </c>
    </row>
    <row r="229" spans="1:3" x14ac:dyDescent="0.35">
      <c r="A229" s="1">
        <v>41241</v>
      </c>
      <c r="B229">
        <v>71.716796000000002</v>
      </c>
      <c r="C229" s="3">
        <f t="shared" si="3"/>
        <v>-5.9446982021178485E-3</v>
      </c>
    </row>
    <row r="230" spans="1:3" x14ac:dyDescent="0.35">
      <c r="A230" s="1">
        <v>41242</v>
      </c>
      <c r="B230">
        <v>71.125394</v>
      </c>
      <c r="C230" s="3">
        <f t="shared" si="3"/>
        <v>8.2805420336447E-3</v>
      </c>
    </row>
    <row r="231" spans="1:3" x14ac:dyDescent="0.35">
      <c r="A231" s="1">
        <v>41243</v>
      </c>
      <c r="B231">
        <v>70.848170999999994</v>
      </c>
      <c r="C231" s="3">
        <f t="shared" si="3"/>
        <v>3.9052812730639985E-3</v>
      </c>
    </row>
    <row r="232" spans="1:3" x14ac:dyDescent="0.35">
      <c r="A232" s="1">
        <v>41246</v>
      </c>
      <c r="B232">
        <v>70.450822000000002</v>
      </c>
      <c r="C232" s="3">
        <f t="shared" si="3"/>
        <v>5.6242445749861147E-3</v>
      </c>
    </row>
    <row r="233" spans="1:3" x14ac:dyDescent="0.35">
      <c r="A233" s="1">
        <v>41247</v>
      </c>
      <c r="B233">
        <v>71.125394</v>
      </c>
      <c r="C233" s="3">
        <f t="shared" si="3"/>
        <v>-9.5295258480501133E-3</v>
      </c>
    </row>
    <row r="234" spans="1:3" x14ac:dyDescent="0.35">
      <c r="A234" s="1">
        <v>41248</v>
      </c>
      <c r="B234">
        <v>71.513499999999993</v>
      </c>
      <c r="C234" s="3">
        <f t="shared" si="3"/>
        <v>-5.4418110919742801E-3</v>
      </c>
    </row>
    <row r="235" spans="1:3" x14ac:dyDescent="0.35">
      <c r="A235" s="1">
        <v>41249</v>
      </c>
      <c r="B235">
        <v>71.704153000000005</v>
      </c>
      <c r="C235" s="3">
        <f t="shared" si="3"/>
        <v>-2.6624247587747618E-3</v>
      </c>
    </row>
    <row r="236" spans="1:3" x14ac:dyDescent="0.35">
      <c r="A236" s="1">
        <v>41250</v>
      </c>
      <c r="B236">
        <v>72.197058999999996</v>
      </c>
      <c r="C236" s="3">
        <f t="shared" si="3"/>
        <v>-6.850643172144899E-3</v>
      </c>
    </row>
    <row r="237" spans="1:3" x14ac:dyDescent="0.35">
      <c r="A237" s="1">
        <v>41253</v>
      </c>
      <c r="B237">
        <v>72.057563000000002</v>
      </c>
      <c r="C237" s="3">
        <f t="shared" si="3"/>
        <v>1.9340252887216636E-3</v>
      </c>
    </row>
    <row r="238" spans="1:3" x14ac:dyDescent="0.35">
      <c r="A238" s="1">
        <v>41254</v>
      </c>
      <c r="B238">
        <v>72.745772000000002</v>
      </c>
      <c r="C238" s="3">
        <f t="shared" si="3"/>
        <v>-9.5055018158829441E-3</v>
      </c>
    </row>
    <row r="239" spans="1:3" x14ac:dyDescent="0.35">
      <c r="A239" s="1">
        <v>41255</v>
      </c>
      <c r="B239">
        <v>73.108476999999993</v>
      </c>
      <c r="C239" s="3">
        <f t="shared" si="3"/>
        <v>-4.9735369403975938E-3</v>
      </c>
    </row>
    <row r="240" spans="1:3" x14ac:dyDescent="0.35">
      <c r="A240" s="1">
        <v>41256</v>
      </c>
      <c r="B240">
        <v>72.978275999999994</v>
      </c>
      <c r="C240" s="3">
        <f t="shared" si="3"/>
        <v>1.7825166457727804E-3</v>
      </c>
    </row>
    <row r="241" spans="1:3" x14ac:dyDescent="0.35">
      <c r="A241" s="1">
        <v>41257</v>
      </c>
      <c r="B241">
        <v>72.280764000000005</v>
      </c>
      <c r="C241" s="3">
        <f t="shared" si="3"/>
        <v>9.603772145189815E-3</v>
      </c>
    </row>
    <row r="242" spans="1:3" x14ac:dyDescent="0.35">
      <c r="A242" s="1">
        <v>41260</v>
      </c>
      <c r="B242">
        <v>73.220082000000005</v>
      </c>
      <c r="C242" s="3">
        <f t="shared" si="3"/>
        <v>-1.2911691930355573E-2</v>
      </c>
    </row>
    <row r="243" spans="1:3" x14ac:dyDescent="0.35">
      <c r="A243" s="1">
        <v>41261</v>
      </c>
      <c r="B243">
        <v>73.322377000000003</v>
      </c>
      <c r="C243" s="3">
        <f t="shared" si="3"/>
        <v>-1.3961143727714287E-3</v>
      </c>
    </row>
    <row r="244" spans="1:3" x14ac:dyDescent="0.35">
      <c r="A244" s="1">
        <v>41262</v>
      </c>
      <c r="B244">
        <v>73.034074000000004</v>
      </c>
      <c r="C244" s="3">
        <f t="shared" si="3"/>
        <v>3.9397426070353347E-3</v>
      </c>
    </row>
    <row r="245" spans="1:3" x14ac:dyDescent="0.35">
      <c r="A245" s="1">
        <v>41263</v>
      </c>
      <c r="B245">
        <v>73.592082000000005</v>
      </c>
      <c r="C245" s="3">
        <f t="shared" si="3"/>
        <v>-7.6113390559928717E-3</v>
      </c>
    </row>
    <row r="246" spans="1:3" x14ac:dyDescent="0.35">
      <c r="A246" s="1">
        <v>41264</v>
      </c>
      <c r="B246">
        <v>73.340980999999999</v>
      </c>
      <c r="C246" s="3">
        <f t="shared" si="3"/>
        <v>3.41789981534113E-3</v>
      </c>
    </row>
    <row r="247" spans="1:3" x14ac:dyDescent="0.35">
      <c r="A247" s="1">
        <v>41267</v>
      </c>
      <c r="B247">
        <v>73.061974000000006</v>
      </c>
      <c r="C247" s="3">
        <f t="shared" si="3"/>
        <v>3.8114987197257477E-3</v>
      </c>
    </row>
    <row r="248" spans="1:3" x14ac:dyDescent="0.35">
      <c r="A248" s="1">
        <v>41269</v>
      </c>
      <c r="B248">
        <v>72.559764999999999</v>
      </c>
      <c r="C248" s="3">
        <f t="shared" si="3"/>
        <v>6.8974727880881659E-3</v>
      </c>
    </row>
    <row r="249" spans="1:3" x14ac:dyDescent="0.35">
      <c r="A249" s="1">
        <v>41270</v>
      </c>
      <c r="B249">
        <v>72.801570999999996</v>
      </c>
      <c r="C249" s="3">
        <f t="shared" si="3"/>
        <v>-3.326967537502945E-3</v>
      </c>
    </row>
    <row r="250" spans="1:3" x14ac:dyDescent="0.35">
      <c r="A250" s="1">
        <v>41271</v>
      </c>
      <c r="B250">
        <v>71.927353999999994</v>
      </c>
      <c r="C250" s="3">
        <f t="shared" si="3"/>
        <v>1.2080897201417251E-2</v>
      </c>
    </row>
    <row r="251" spans="1:3" x14ac:dyDescent="0.35">
      <c r="A251" s="1">
        <v>41274</v>
      </c>
      <c r="B251">
        <v>72.717872999999997</v>
      </c>
      <c r="C251" s="3">
        <f t="shared" si="3"/>
        <v>-1.0930562827825341E-2</v>
      </c>
    </row>
    <row r="252" spans="1:3" x14ac:dyDescent="0.35">
      <c r="A252" s="1">
        <v>41276</v>
      </c>
      <c r="B252">
        <v>73.889685999999998</v>
      </c>
      <c r="C252" s="3">
        <f t="shared" si="3"/>
        <v>-1.5986050964829523E-2</v>
      </c>
    </row>
    <row r="253" spans="1:3" x14ac:dyDescent="0.35">
      <c r="A253" s="1">
        <v>41277</v>
      </c>
      <c r="B253">
        <v>74.763902999999999</v>
      </c>
      <c r="C253" s="3">
        <f t="shared" si="3"/>
        <v>-1.176193705585149E-2</v>
      </c>
    </row>
    <row r="254" spans="1:3" x14ac:dyDescent="0.35">
      <c r="A254" s="1">
        <v>41278</v>
      </c>
      <c r="B254">
        <v>74.726701000000006</v>
      </c>
      <c r="C254" s="3">
        <f t="shared" si="3"/>
        <v>4.9771691026112563E-4</v>
      </c>
    </row>
    <row r="255" spans="1:3" x14ac:dyDescent="0.35">
      <c r="A255" s="1">
        <v>41281</v>
      </c>
      <c r="B255">
        <v>74.977808999999993</v>
      </c>
      <c r="C255" s="3">
        <f t="shared" si="3"/>
        <v>-3.354718378226984E-3</v>
      </c>
    </row>
    <row r="256" spans="1:3" x14ac:dyDescent="0.35">
      <c r="A256" s="1">
        <v>41282</v>
      </c>
      <c r="B256">
        <v>75.647413999999998</v>
      </c>
      <c r="C256" s="3">
        <f t="shared" si="3"/>
        <v>-8.8910661539882696E-3</v>
      </c>
    </row>
    <row r="257" spans="1:3" x14ac:dyDescent="0.35">
      <c r="A257" s="1">
        <v>41283</v>
      </c>
      <c r="B257">
        <v>75.842723000000007</v>
      </c>
      <c r="C257" s="3">
        <f t="shared" si="3"/>
        <v>-2.5785059289038514E-3</v>
      </c>
    </row>
    <row r="258" spans="1:3" x14ac:dyDescent="0.35">
      <c r="A258" s="1">
        <v>41284</v>
      </c>
      <c r="B258">
        <v>75.963622999999998</v>
      </c>
      <c r="C258" s="3">
        <f t="shared" si="3"/>
        <v>-1.5928191244523049E-3</v>
      </c>
    </row>
    <row r="259" spans="1:3" x14ac:dyDescent="0.35">
      <c r="A259" s="1">
        <v>41285</v>
      </c>
      <c r="B259">
        <v>76.038026000000002</v>
      </c>
      <c r="C259" s="3">
        <f t="shared" si="3"/>
        <v>-9.7897629968812794E-4</v>
      </c>
    </row>
    <row r="260" spans="1:3" x14ac:dyDescent="0.35">
      <c r="A260" s="1">
        <v>41288</v>
      </c>
      <c r="B260">
        <v>76.540234999999996</v>
      </c>
      <c r="C260" s="3">
        <f t="shared" ref="C260:C323" si="4">LN(B259)-LN(B260)</f>
        <v>-6.5829930206673382E-3</v>
      </c>
    </row>
    <row r="261" spans="1:3" x14ac:dyDescent="0.35">
      <c r="A261" s="1">
        <v>41289</v>
      </c>
      <c r="B261">
        <v>76.912234999999995</v>
      </c>
      <c r="C261" s="3">
        <f t="shared" si="4"/>
        <v>-4.8484163040329875E-3</v>
      </c>
    </row>
    <row r="262" spans="1:3" x14ac:dyDescent="0.35">
      <c r="A262" s="1">
        <v>41290</v>
      </c>
      <c r="B262">
        <v>77.191242000000003</v>
      </c>
      <c r="C262" s="3">
        <f t="shared" si="4"/>
        <v>-3.6210384125174855E-3</v>
      </c>
    </row>
    <row r="263" spans="1:3" x14ac:dyDescent="0.35">
      <c r="A263" s="1">
        <v>41291</v>
      </c>
      <c r="B263">
        <v>77.061041000000003</v>
      </c>
      <c r="C263" s="3">
        <f t="shared" si="4"/>
        <v>1.6881569386093531E-3</v>
      </c>
    </row>
    <row r="264" spans="1:3" x14ac:dyDescent="0.35">
      <c r="A264" s="1">
        <v>41292</v>
      </c>
      <c r="B264">
        <v>78.065459000000004</v>
      </c>
      <c r="C264" s="3">
        <f t="shared" si="4"/>
        <v>-1.2949844630991691E-2</v>
      </c>
    </row>
    <row r="265" spans="1:3" x14ac:dyDescent="0.35">
      <c r="A265" s="1">
        <v>41296</v>
      </c>
      <c r="B265">
        <v>77.879451000000003</v>
      </c>
      <c r="C265" s="3">
        <f t="shared" si="4"/>
        <v>2.3855615192927004E-3</v>
      </c>
    </row>
    <row r="266" spans="1:3" x14ac:dyDescent="0.35">
      <c r="A266" s="1">
        <v>41297</v>
      </c>
      <c r="B266">
        <v>77.823652999999993</v>
      </c>
      <c r="C266" s="3">
        <f t="shared" si="4"/>
        <v>7.1672305760372979E-4</v>
      </c>
    </row>
    <row r="267" spans="1:3" x14ac:dyDescent="0.35">
      <c r="A267" s="1">
        <v>41298</v>
      </c>
      <c r="B267">
        <v>77.953854000000007</v>
      </c>
      <c r="C267" s="3">
        <f t="shared" si="4"/>
        <v>-1.671628116617363E-3</v>
      </c>
    </row>
    <row r="268" spans="1:3" x14ac:dyDescent="0.35">
      <c r="A268" s="1">
        <v>41299</v>
      </c>
      <c r="B268">
        <v>78.669962999999996</v>
      </c>
      <c r="C268" s="3">
        <f t="shared" si="4"/>
        <v>-9.1443817904455216E-3</v>
      </c>
    </row>
    <row r="269" spans="1:3" x14ac:dyDescent="0.35">
      <c r="A269" s="1">
        <v>41302</v>
      </c>
      <c r="B269">
        <v>78.177055999999993</v>
      </c>
      <c r="C269" s="3">
        <f t="shared" si="4"/>
        <v>6.2852150558985187E-3</v>
      </c>
    </row>
    <row r="270" spans="1:3" x14ac:dyDescent="0.35">
      <c r="A270" s="1">
        <v>41303</v>
      </c>
      <c r="B270">
        <v>78.381659999999997</v>
      </c>
      <c r="C270" s="3">
        <f t="shared" si="4"/>
        <v>-2.6137684532896444E-3</v>
      </c>
    </row>
    <row r="271" spans="1:3" x14ac:dyDescent="0.35">
      <c r="A271" s="1">
        <v>41304</v>
      </c>
      <c r="B271">
        <v>78.232861999999997</v>
      </c>
      <c r="C271" s="3">
        <f t="shared" si="4"/>
        <v>1.9001819610569015E-3</v>
      </c>
    </row>
    <row r="272" spans="1:3" x14ac:dyDescent="0.35">
      <c r="A272" s="1">
        <v>41305</v>
      </c>
      <c r="B272">
        <v>78.158458999999993</v>
      </c>
      <c r="C272" s="3">
        <f t="shared" si="4"/>
        <v>9.514978854019418E-4</v>
      </c>
    </row>
    <row r="273" spans="1:3" x14ac:dyDescent="0.35">
      <c r="A273" s="1">
        <v>41306</v>
      </c>
      <c r="B273">
        <v>79.190776</v>
      </c>
      <c r="C273" s="3">
        <f t="shared" si="4"/>
        <v>-1.3121535818463315E-2</v>
      </c>
    </row>
    <row r="274" spans="1:3" x14ac:dyDescent="0.35">
      <c r="A274" s="1">
        <v>41309</v>
      </c>
      <c r="B274">
        <v>79.200078000000005</v>
      </c>
      <c r="C274" s="3">
        <f t="shared" si="4"/>
        <v>-1.1745627699788486E-4</v>
      </c>
    </row>
    <row r="275" spans="1:3" x14ac:dyDescent="0.35">
      <c r="A275" s="1">
        <v>41310</v>
      </c>
      <c r="B275">
        <v>81.534411000000006</v>
      </c>
      <c r="C275" s="3">
        <f t="shared" si="4"/>
        <v>-2.9047868327188198E-2</v>
      </c>
    </row>
    <row r="276" spans="1:3" x14ac:dyDescent="0.35">
      <c r="A276" s="1">
        <v>41311</v>
      </c>
      <c r="B276">
        <v>81.729713000000004</v>
      </c>
      <c r="C276" s="3">
        <f t="shared" si="4"/>
        <v>-2.3924679638431812E-3</v>
      </c>
    </row>
    <row r="277" spans="1:3" x14ac:dyDescent="0.35">
      <c r="A277" s="1">
        <v>41312</v>
      </c>
      <c r="B277">
        <v>81.748317</v>
      </c>
      <c r="C277" s="3">
        <f t="shared" si="4"/>
        <v>-2.2760245007003022E-4</v>
      </c>
    </row>
    <row r="278" spans="1:3" x14ac:dyDescent="0.35">
      <c r="A278" s="1">
        <v>41313</v>
      </c>
      <c r="B278">
        <v>82.073820999999995</v>
      </c>
      <c r="C278" s="3">
        <f t="shared" si="4"/>
        <v>-3.9738759648555444E-3</v>
      </c>
    </row>
    <row r="279" spans="1:3" x14ac:dyDescent="0.35">
      <c r="A279" s="1">
        <v>41316</v>
      </c>
      <c r="B279">
        <v>82.129620000000003</v>
      </c>
      <c r="C279" s="3">
        <f t="shared" si="4"/>
        <v>-6.7963255590797189E-4</v>
      </c>
    </row>
    <row r="280" spans="1:3" x14ac:dyDescent="0.35">
      <c r="A280" s="1">
        <v>41317</v>
      </c>
      <c r="B280">
        <v>82.352828000000002</v>
      </c>
      <c r="C280" s="3">
        <f t="shared" si="4"/>
        <v>-2.7140663302303025E-3</v>
      </c>
    </row>
    <row r="281" spans="1:3" x14ac:dyDescent="0.35">
      <c r="A281" s="1">
        <v>41318</v>
      </c>
      <c r="B281">
        <v>82.278424999999999</v>
      </c>
      <c r="C281" s="3">
        <f t="shared" si="4"/>
        <v>9.0387461323082618E-4</v>
      </c>
    </row>
    <row r="282" spans="1:3" x14ac:dyDescent="0.35">
      <c r="A282" s="1">
        <v>41319</v>
      </c>
      <c r="B282">
        <v>82.204021999999995</v>
      </c>
      <c r="C282" s="3">
        <f t="shared" si="4"/>
        <v>9.0469234172640967E-4</v>
      </c>
    </row>
    <row r="283" spans="1:3" x14ac:dyDescent="0.35">
      <c r="A283" s="1">
        <v>41320</v>
      </c>
      <c r="B283">
        <v>82.297022999999996</v>
      </c>
      <c r="C283" s="3">
        <f t="shared" si="4"/>
        <v>-1.130704183774256E-3</v>
      </c>
    </row>
    <row r="284" spans="1:3" x14ac:dyDescent="0.35">
      <c r="A284" s="1">
        <v>41324</v>
      </c>
      <c r="B284">
        <v>82.371425000000002</v>
      </c>
      <c r="C284" s="3">
        <f t="shared" si="4"/>
        <v>-9.0365830208227749E-4</v>
      </c>
    </row>
    <row r="285" spans="1:3" x14ac:dyDescent="0.35">
      <c r="A285" s="1">
        <v>41325</v>
      </c>
      <c r="B285">
        <v>81.301907</v>
      </c>
      <c r="C285" s="3">
        <f t="shared" si="4"/>
        <v>1.306912017814188E-2</v>
      </c>
    </row>
    <row r="286" spans="1:3" x14ac:dyDescent="0.35">
      <c r="A286" s="1">
        <v>41326</v>
      </c>
      <c r="B286">
        <v>80.753201000000004</v>
      </c>
      <c r="C286" s="3">
        <f t="shared" si="4"/>
        <v>6.7718704292714094E-3</v>
      </c>
    </row>
    <row r="287" spans="1:3" x14ac:dyDescent="0.35">
      <c r="A287" s="1">
        <v>41327</v>
      </c>
      <c r="B287">
        <v>81.757619000000005</v>
      </c>
      <c r="C287" s="3">
        <f t="shared" si="4"/>
        <v>-1.2361402027424084E-2</v>
      </c>
    </row>
    <row r="288" spans="1:3" x14ac:dyDescent="0.35">
      <c r="A288" s="1">
        <v>41330</v>
      </c>
      <c r="B288">
        <v>80.771799000000001</v>
      </c>
      <c r="C288" s="3">
        <f t="shared" si="4"/>
        <v>1.2131121884014107E-2</v>
      </c>
    </row>
    <row r="289" spans="1:3" x14ac:dyDescent="0.35">
      <c r="A289" s="1">
        <v>41331</v>
      </c>
      <c r="B289">
        <v>80.781101000000007</v>
      </c>
      <c r="C289" s="3">
        <f t="shared" si="4"/>
        <v>-1.1515732630318354E-4</v>
      </c>
    </row>
    <row r="290" spans="1:3" x14ac:dyDescent="0.35">
      <c r="A290" s="1">
        <v>41332</v>
      </c>
      <c r="B290">
        <v>81.999418000000006</v>
      </c>
      <c r="C290" s="3">
        <f t="shared" si="4"/>
        <v>-1.4969110024416032E-2</v>
      </c>
    </row>
    <row r="291" spans="1:3" x14ac:dyDescent="0.35">
      <c r="A291" s="1">
        <v>41333</v>
      </c>
      <c r="B291">
        <v>81.897115999999997</v>
      </c>
      <c r="C291" s="3">
        <f t="shared" si="4"/>
        <v>1.248373114296264E-3</v>
      </c>
    </row>
    <row r="292" spans="1:3" x14ac:dyDescent="0.35">
      <c r="A292" s="1">
        <v>41334</v>
      </c>
      <c r="B292">
        <v>82.538827999999995</v>
      </c>
      <c r="C292" s="3">
        <f t="shared" si="4"/>
        <v>-7.8050484836760248E-3</v>
      </c>
    </row>
    <row r="293" spans="1:3" x14ac:dyDescent="0.35">
      <c r="A293" s="1">
        <v>41337</v>
      </c>
      <c r="B293">
        <v>82.455129999999997</v>
      </c>
      <c r="C293" s="3">
        <f t="shared" si="4"/>
        <v>1.0145584504304139E-3</v>
      </c>
    </row>
    <row r="294" spans="1:3" x14ac:dyDescent="0.35">
      <c r="A294" s="1">
        <v>41338</v>
      </c>
      <c r="B294">
        <v>82.948036999999999</v>
      </c>
      <c r="C294" s="3">
        <f t="shared" si="4"/>
        <v>-5.9600849010488233E-3</v>
      </c>
    </row>
    <row r="295" spans="1:3" x14ac:dyDescent="0.35">
      <c r="A295" s="1">
        <v>41339</v>
      </c>
      <c r="B295">
        <v>82.410291999999998</v>
      </c>
      <c r="C295" s="3">
        <f t="shared" si="4"/>
        <v>6.5040194697605358E-3</v>
      </c>
    </row>
    <row r="296" spans="1:3" x14ac:dyDescent="0.35">
      <c r="A296" s="1">
        <v>41340</v>
      </c>
      <c r="B296">
        <v>82.522512000000006</v>
      </c>
      <c r="C296" s="3">
        <f t="shared" si="4"/>
        <v>-1.3607968165887385E-3</v>
      </c>
    </row>
    <row r="297" spans="1:3" x14ac:dyDescent="0.35">
      <c r="A297" s="1">
        <v>41341</v>
      </c>
      <c r="B297">
        <v>83.083634000000004</v>
      </c>
      <c r="C297" s="3">
        <f t="shared" si="4"/>
        <v>-6.7766101789432653E-3</v>
      </c>
    </row>
    <row r="298" spans="1:3" x14ac:dyDescent="0.35">
      <c r="A298" s="1">
        <v>41344</v>
      </c>
      <c r="B298">
        <v>83.803746000000004</v>
      </c>
      <c r="C298" s="3">
        <f t="shared" si="4"/>
        <v>-8.6299691357325514E-3</v>
      </c>
    </row>
    <row r="299" spans="1:3" x14ac:dyDescent="0.35">
      <c r="A299" s="1">
        <v>41345</v>
      </c>
      <c r="B299">
        <v>84.299402999999998</v>
      </c>
      <c r="C299" s="3">
        <f t="shared" si="4"/>
        <v>-5.8970749726068306E-3</v>
      </c>
    </row>
    <row r="300" spans="1:3" x14ac:dyDescent="0.35">
      <c r="A300" s="1">
        <v>41346</v>
      </c>
      <c r="B300">
        <v>85.169145</v>
      </c>
      <c r="C300" s="3">
        <f t="shared" si="4"/>
        <v>-1.0264437224364542E-2</v>
      </c>
    </row>
    <row r="301" spans="1:3" x14ac:dyDescent="0.35">
      <c r="A301" s="1">
        <v>41347</v>
      </c>
      <c r="B301">
        <v>86.506488000000004</v>
      </c>
      <c r="C301" s="3">
        <f t="shared" si="4"/>
        <v>-1.5580196548824254E-2</v>
      </c>
    </row>
    <row r="302" spans="1:3" x14ac:dyDescent="0.35">
      <c r="A302" s="1">
        <v>41348</v>
      </c>
      <c r="B302">
        <v>86.319450000000003</v>
      </c>
      <c r="C302" s="3">
        <f t="shared" si="4"/>
        <v>2.1644676162155818E-3</v>
      </c>
    </row>
    <row r="303" spans="1:3" x14ac:dyDescent="0.35">
      <c r="A303" s="1">
        <v>41351</v>
      </c>
      <c r="B303">
        <v>85.898604000000006</v>
      </c>
      <c r="C303" s="3">
        <f t="shared" si="4"/>
        <v>4.8873718861992543E-3</v>
      </c>
    </row>
    <row r="304" spans="1:3" x14ac:dyDescent="0.35">
      <c r="A304" s="1">
        <v>41352</v>
      </c>
      <c r="B304">
        <v>85.795730000000006</v>
      </c>
      <c r="C304" s="3">
        <f t="shared" si="4"/>
        <v>1.1983390472369848E-3</v>
      </c>
    </row>
    <row r="305" spans="1:3" x14ac:dyDescent="0.35">
      <c r="A305" s="1">
        <v>41353</v>
      </c>
      <c r="B305">
        <v>86.964737</v>
      </c>
      <c r="C305" s="3">
        <f t="shared" si="4"/>
        <v>-1.3533476294667501E-2</v>
      </c>
    </row>
    <row r="306" spans="1:3" x14ac:dyDescent="0.35">
      <c r="A306" s="1">
        <v>41354</v>
      </c>
      <c r="B306">
        <v>85.973421999999999</v>
      </c>
      <c r="C306" s="3">
        <f t="shared" si="4"/>
        <v>1.1464512673238225E-2</v>
      </c>
    </row>
    <row r="307" spans="1:3" x14ac:dyDescent="0.35">
      <c r="A307" s="1">
        <v>41355</v>
      </c>
      <c r="B307">
        <v>86.712235000000007</v>
      </c>
      <c r="C307" s="3">
        <f t="shared" si="4"/>
        <v>-8.5567906534711469E-3</v>
      </c>
    </row>
    <row r="308" spans="1:3" x14ac:dyDescent="0.35">
      <c r="A308" s="1">
        <v>41358</v>
      </c>
      <c r="B308">
        <v>86.441023999999999</v>
      </c>
      <c r="C308" s="3">
        <f t="shared" si="4"/>
        <v>3.1326146946968336E-3</v>
      </c>
    </row>
    <row r="309" spans="1:3" x14ac:dyDescent="0.35">
      <c r="A309" s="1">
        <v>41359</v>
      </c>
      <c r="B309">
        <v>87.825130999999999</v>
      </c>
      <c r="C309" s="3">
        <f t="shared" si="4"/>
        <v>-1.5885311817457115E-2</v>
      </c>
    </row>
    <row r="310" spans="1:3" x14ac:dyDescent="0.35">
      <c r="A310" s="1">
        <v>41360</v>
      </c>
      <c r="B310">
        <v>88.994138000000007</v>
      </c>
      <c r="C310" s="3">
        <f t="shared" si="4"/>
        <v>-1.3222812640997894E-2</v>
      </c>
    </row>
    <row r="311" spans="1:3" x14ac:dyDescent="0.35">
      <c r="A311" s="1">
        <v>41361</v>
      </c>
      <c r="B311">
        <v>89.414976999999993</v>
      </c>
      <c r="C311" s="3">
        <f t="shared" si="4"/>
        <v>-4.717693718037097E-3</v>
      </c>
    </row>
    <row r="312" spans="1:3" x14ac:dyDescent="0.35">
      <c r="A312" s="1">
        <v>41365</v>
      </c>
      <c r="B312">
        <v>89.508497000000006</v>
      </c>
      <c r="C312" s="3">
        <f t="shared" si="4"/>
        <v>-1.0453632094851173E-3</v>
      </c>
    </row>
    <row r="313" spans="1:3" x14ac:dyDescent="0.35">
      <c r="A313" s="1">
        <v>41366</v>
      </c>
      <c r="B313">
        <v>90.322128000000006</v>
      </c>
      <c r="C313" s="3">
        <f t="shared" si="4"/>
        <v>-9.0489209151032313E-3</v>
      </c>
    </row>
    <row r="314" spans="1:3" x14ac:dyDescent="0.35">
      <c r="A314" s="1">
        <v>41367</v>
      </c>
      <c r="B314">
        <v>90.163145</v>
      </c>
      <c r="C314" s="3">
        <f t="shared" si="4"/>
        <v>1.7617286826441259E-3</v>
      </c>
    </row>
    <row r="315" spans="1:3" x14ac:dyDescent="0.35">
      <c r="A315" s="1">
        <v>41368</v>
      </c>
      <c r="B315">
        <v>90.303420000000003</v>
      </c>
      <c r="C315" s="3">
        <f t="shared" si="4"/>
        <v>-1.554581905524266E-3</v>
      </c>
    </row>
    <row r="316" spans="1:3" x14ac:dyDescent="0.35">
      <c r="A316" s="1">
        <v>41369</v>
      </c>
      <c r="B316">
        <v>89.882580000000004</v>
      </c>
      <c r="C316" s="3">
        <f t="shared" si="4"/>
        <v>4.6711816148308216E-3</v>
      </c>
    </row>
    <row r="317" spans="1:3" x14ac:dyDescent="0.35">
      <c r="A317" s="1">
        <v>41372</v>
      </c>
      <c r="B317">
        <v>89.274694999999994</v>
      </c>
      <c r="C317" s="3">
        <f t="shared" si="4"/>
        <v>6.7860747803623056E-3</v>
      </c>
    </row>
    <row r="318" spans="1:3" x14ac:dyDescent="0.35">
      <c r="A318" s="1">
        <v>41373</v>
      </c>
      <c r="B318">
        <v>89.817115999999999</v>
      </c>
      <c r="C318" s="3">
        <f t="shared" si="4"/>
        <v>-6.0574814176224123E-3</v>
      </c>
    </row>
    <row r="319" spans="1:3" x14ac:dyDescent="0.35">
      <c r="A319" s="1">
        <v>41374</v>
      </c>
      <c r="B319">
        <v>90.163145</v>
      </c>
      <c r="C319" s="3">
        <f t="shared" si="4"/>
        <v>-3.8451930720464489E-3</v>
      </c>
    </row>
    <row r="320" spans="1:3" x14ac:dyDescent="0.35">
      <c r="A320" s="1">
        <v>41375</v>
      </c>
      <c r="B320">
        <v>90.387591999999998</v>
      </c>
      <c r="C320" s="3">
        <f t="shared" si="4"/>
        <v>-2.4862497860320687E-3</v>
      </c>
    </row>
    <row r="321" spans="1:3" x14ac:dyDescent="0.35">
      <c r="A321" s="1">
        <v>41376</v>
      </c>
      <c r="B321">
        <v>90.116381000000004</v>
      </c>
      <c r="C321" s="3">
        <f t="shared" si="4"/>
        <v>3.0050441503881586E-3</v>
      </c>
    </row>
    <row r="322" spans="1:3" x14ac:dyDescent="0.35">
      <c r="A322" s="1">
        <v>41379</v>
      </c>
      <c r="B322">
        <v>88.694864999999993</v>
      </c>
      <c r="C322" s="3">
        <f t="shared" si="4"/>
        <v>1.5899961320291034E-2</v>
      </c>
    </row>
    <row r="323" spans="1:3" x14ac:dyDescent="0.35">
      <c r="A323" s="1">
        <v>41380</v>
      </c>
      <c r="B323">
        <v>89.237285999999997</v>
      </c>
      <c r="C323" s="3">
        <f t="shared" si="4"/>
        <v>-6.0969608610035309E-3</v>
      </c>
    </row>
    <row r="324" spans="1:3" x14ac:dyDescent="0.35">
      <c r="A324" s="1">
        <v>41381</v>
      </c>
      <c r="B324">
        <v>88.423661999999993</v>
      </c>
      <c r="C324" s="3">
        <f t="shared" ref="C324:C387" si="5">LN(B323)-LN(B324)</f>
        <v>9.1593532210154649E-3</v>
      </c>
    </row>
    <row r="325" spans="1:3" x14ac:dyDescent="0.35">
      <c r="A325" s="1">
        <v>41382</v>
      </c>
      <c r="B325">
        <v>87.581975999999997</v>
      </c>
      <c r="C325" s="3">
        <f t="shared" si="5"/>
        <v>9.5643801621685398E-3</v>
      </c>
    </row>
    <row r="326" spans="1:3" x14ac:dyDescent="0.35">
      <c r="A326" s="1">
        <v>41383</v>
      </c>
      <c r="B326">
        <v>88.433008999999998</v>
      </c>
      <c r="C326" s="3">
        <f t="shared" si="5"/>
        <v>-9.6700815751358249E-3</v>
      </c>
    </row>
    <row r="327" spans="1:3" x14ac:dyDescent="0.35">
      <c r="A327" s="1">
        <v>41386</v>
      </c>
      <c r="B327">
        <v>88.994138000000007</v>
      </c>
      <c r="C327" s="3">
        <f t="shared" si="5"/>
        <v>-6.3251974717104531E-3</v>
      </c>
    </row>
    <row r="328" spans="1:3" x14ac:dyDescent="0.35">
      <c r="A328" s="1">
        <v>41387</v>
      </c>
      <c r="B328">
        <v>89.630071000000001</v>
      </c>
      <c r="C328" s="3">
        <f t="shared" si="5"/>
        <v>-7.1203751200492604E-3</v>
      </c>
    </row>
    <row r="329" spans="1:3" x14ac:dyDescent="0.35">
      <c r="A329" s="1">
        <v>41388</v>
      </c>
      <c r="B329">
        <v>88.807092999999995</v>
      </c>
      <c r="C329" s="3">
        <f t="shared" si="5"/>
        <v>9.2243545801213855E-3</v>
      </c>
    </row>
    <row r="330" spans="1:3" x14ac:dyDescent="0.35">
      <c r="A330" s="1">
        <v>41389</v>
      </c>
      <c r="B330">
        <v>90.144435999999999</v>
      </c>
      <c r="C330" s="3">
        <f t="shared" si="5"/>
        <v>-1.4946705453658282E-2</v>
      </c>
    </row>
    <row r="331" spans="1:3" x14ac:dyDescent="0.35">
      <c r="A331" s="1">
        <v>41390</v>
      </c>
      <c r="B331">
        <v>88.489125999999999</v>
      </c>
      <c r="C331" s="3">
        <f t="shared" si="5"/>
        <v>1.8533553979738215E-2</v>
      </c>
    </row>
    <row r="332" spans="1:3" x14ac:dyDescent="0.35">
      <c r="A332" s="1">
        <v>41393</v>
      </c>
      <c r="B332">
        <v>88.666809999999998</v>
      </c>
      <c r="C332" s="3">
        <f t="shared" si="5"/>
        <v>-2.005962245393178E-3</v>
      </c>
    </row>
    <row r="333" spans="1:3" x14ac:dyDescent="0.35">
      <c r="A333" s="1">
        <v>41394</v>
      </c>
      <c r="B333">
        <v>88.189860999999993</v>
      </c>
      <c r="C333" s="3">
        <f t="shared" si="5"/>
        <v>5.3936348972083437E-3</v>
      </c>
    </row>
    <row r="334" spans="1:3" x14ac:dyDescent="0.35">
      <c r="A334" s="1">
        <v>41395</v>
      </c>
      <c r="B334">
        <v>87.516512000000006</v>
      </c>
      <c r="C334" s="3">
        <f t="shared" si="5"/>
        <v>7.6645176246525892E-3</v>
      </c>
    </row>
    <row r="335" spans="1:3" x14ac:dyDescent="0.35">
      <c r="A335" s="1">
        <v>41396</v>
      </c>
      <c r="B335">
        <v>89.929343000000003</v>
      </c>
      <c r="C335" s="3">
        <f t="shared" si="5"/>
        <v>-2.7196800085765638E-2</v>
      </c>
    </row>
    <row r="336" spans="1:3" x14ac:dyDescent="0.35">
      <c r="A336" s="1">
        <v>41397</v>
      </c>
      <c r="B336">
        <v>91.117051000000004</v>
      </c>
      <c r="C336" s="3">
        <f t="shared" si="5"/>
        <v>-1.3120670481947982E-2</v>
      </c>
    </row>
    <row r="337" spans="1:3" x14ac:dyDescent="0.35">
      <c r="A337" s="1">
        <v>41400</v>
      </c>
      <c r="B337">
        <v>90.630747</v>
      </c>
      <c r="C337" s="3">
        <f t="shared" si="5"/>
        <v>5.3514283628928183E-3</v>
      </c>
    </row>
    <row r="338" spans="1:3" x14ac:dyDescent="0.35">
      <c r="A338" s="1">
        <v>41401</v>
      </c>
      <c r="B338">
        <v>91.15446</v>
      </c>
      <c r="C338" s="3">
        <f t="shared" si="5"/>
        <v>-5.7619039256397997E-3</v>
      </c>
    </row>
    <row r="339" spans="1:3" x14ac:dyDescent="0.35">
      <c r="A339" s="1">
        <v>41402</v>
      </c>
      <c r="B339">
        <v>91.257333000000003</v>
      </c>
      <c r="C339" s="3">
        <f t="shared" si="5"/>
        <v>-1.1279206153771426E-3</v>
      </c>
    </row>
    <row r="340" spans="1:3" x14ac:dyDescent="0.35">
      <c r="A340" s="1">
        <v>41403</v>
      </c>
      <c r="B340">
        <v>91.416315999999995</v>
      </c>
      <c r="C340" s="3">
        <f t="shared" si="5"/>
        <v>-1.7406236861248203E-3</v>
      </c>
    </row>
    <row r="341" spans="1:3" x14ac:dyDescent="0.35">
      <c r="A341" s="1">
        <v>41404</v>
      </c>
      <c r="B341">
        <v>93.155799000000002</v>
      </c>
      <c r="C341" s="3">
        <f t="shared" si="5"/>
        <v>-1.8849374974474919E-2</v>
      </c>
    </row>
    <row r="342" spans="1:3" x14ac:dyDescent="0.35">
      <c r="A342" s="1">
        <v>41407</v>
      </c>
      <c r="B342">
        <v>93.829148000000004</v>
      </c>
      <c r="C342" s="3">
        <f t="shared" si="5"/>
        <v>-7.2022044710013944E-3</v>
      </c>
    </row>
    <row r="343" spans="1:3" x14ac:dyDescent="0.35">
      <c r="A343" s="1">
        <v>41408</v>
      </c>
      <c r="B343">
        <v>95.175837999999999</v>
      </c>
      <c r="C343" s="3">
        <f t="shared" si="5"/>
        <v>-1.4250553053787307E-2</v>
      </c>
    </row>
    <row r="344" spans="1:3" x14ac:dyDescent="0.35">
      <c r="A344" s="1">
        <v>41409</v>
      </c>
      <c r="B344">
        <v>94.773700000000005</v>
      </c>
      <c r="C344" s="3">
        <f t="shared" si="5"/>
        <v>4.2341624521187171E-3</v>
      </c>
    </row>
    <row r="345" spans="1:3" x14ac:dyDescent="0.35">
      <c r="A345" s="1">
        <v>41410</v>
      </c>
      <c r="B345">
        <v>93.988130999999996</v>
      </c>
      <c r="C345" s="3">
        <f t="shared" si="5"/>
        <v>8.3234362705422171E-3</v>
      </c>
    </row>
    <row r="346" spans="1:3" x14ac:dyDescent="0.35">
      <c r="A346" s="1">
        <v>41411</v>
      </c>
      <c r="B346">
        <v>95.185192000000001</v>
      </c>
      <c r="C346" s="3">
        <f t="shared" si="5"/>
        <v>-1.2655875139924611E-2</v>
      </c>
    </row>
    <row r="347" spans="1:3" x14ac:dyDescent="0.35">
      <c r="A347" s="1">
        <v>41414</v>
      </c>
      <c r="B347">
        <v>94.567960999999997</v>
      </c>
      <c r="C347" s="3">
        <f t="shared" si="5"/>
        <v>6.5056434339316738E-3</v>
      </c>
    </row>
    <row r="348" spans="1:3" x14ac:dyDescent="0.35">
      <c r="A348" s="1">
        <v>41415</v>
      </c>
      <c r="B348">
        <v>94.465086999999997</v>
      </c>
      <c r="C348" s="3">
        <f t="shared" si="5"/>
        <v>1.0884235454531321E-3</v>
      </c>
    </row>
    <row r="349" spans="1:3" x14ac:dyDescent="0.35">
      <c r="A349" s="1">
        <v>41416</v>
      </c>
      <c r="B349">
        <v>93.539229000000006</v>
      </c>
      <c r="C349" s="3">
        <f t="shared" si="5"/>
        <v>9.8494067002263819E-3</v>
      </c>
    </row>
    <row r="350" spans="1:3" x14ac:dyDescent="0.35">
      <c r="A350" s="1">
        <v>41417</v>
      </c>
      <c r="B350">
        <v>93.679511000000005</v>
      </c>
      <c r="C350" s="3">
        <f t="shared" si="5"/>
        <v>-1.4985895776611358E-3</v>
      </c>
    </row>
    <row r="351" spans="1:3" x14ac:dyDescent="0.35">
      <c r="A351" s="1">
        <v>41418</v>
      </c>
      <c r="B351">
        <v>94.296750000000003</v>
      </c>
      <c r="C351" s="3">
        <f t="shared" si="5"/>
        <v>-6.5672251921036207E-3</v>
      </c>
    </row>
    <row r="352" spans="1:3" x14ac:dyDescent="0.35">
      <c r="A352" s="1">
        <v>41422</v>
      </c>
      <c r="B352">
        <v>95.316120999999995</v>
      </c>
      <c r="C352" s="3">
        <f t="shared" si="5"/>
        <v>-1.0752232329351408E-2</v>
      </c>
    </row>
    <row r="353" spans="1:3" x14ac:dyDescent="0.35">
      <c r="A353" s="1">
        <v>41423</v>
      </c>
      <c r="B353">
        <v>94.278041999999999</v>
      </c>
      <c r="C353" s="3">
        <f t="shared" si="5"/>
        <v>1.0950646972824885E-2</v>
      </c>
    </row>
    <row r="354" spans="1:3" x14ac:dyDescent="0.35">
      <c r="A354" s="1">
        <v>41424</v>
      </c>
      <c r="B354">
        <v>94.287396000000001</v>
      </c>
      <c r="C354" s="3">
        <f t="shared" si="5"/>
        <v>-9.9212242782975579E-5</v>
      </c>
    </row>
    <row r="355" spans="1:3" x14ac:dyDescent="0.35">
      <c r="A355" s="1">
        <v>41425</v>
      </c>
      <c r="B355">
        <v>92.229946999999996</v>
      </c>
      <c r="C355" s="3">
        <f t="shared" si="5"/>
        <v>2.2062639572595799E-2</v>
      </c>
    </row>
    <row r="356" spans="1:3" x14ac:dyDescent="0.35">
      <c r="A356" s="1">
        <v>41428</v>
      </c>
      <c r="B356">
        <v>92.772361000000004</v>
      </c>
      <c r="C356" s="3">
        <f t="shared" si="5"/>
        <v>-5.863878781928733E-3</v>
      </c>
    </row>
    <row r="357" spans="1:3" x14ac:dyDescent="0.35">
      <c r="A357" s="1">
        <v>41429</v>
      </c>
      <c r="B357">
        <v>91.996145999999996</v>
      </c>
      <c r="C357" s="3">
        <f t="shared" si="5"/>
        <v>8.4020765118335561E-3</v>
      </c>
    </row>
    <row r="358" spans="1:3" x14ac:dyDescent="0.35">
      <c r="A358" s="1">
        <v>41430</v>
      </c>
      <c r="B358">
        <v>91.098506999999998</v>
      </c>
      <c r="C358" s="3">
        <f t="shared" si="5"/>
        <v>9.805269319582699E-3</v>
      </c>
    </row>
    <row r="359" spans="1:3" x14ac:dyDescent="0.35">
      <c r="A359" s="1">
        <v>41431</v>
      </c>
      <c r="B359">
        <v>91.878654999999995</v>
      </c>
      <c r="C359" s="3">
        <f t="shared" si="5"/>
        <v>-8.5273235069864839E-3</v>
      </c>
    </row>
    <row r="360" spans="1:3" x14ac:dyDescent="0.35">
      <c r="A360" s="1">
        <v>41432</v>
      </c>
      <c r="B360">
        <v>92.762196000000003</v>
      </c>
      <c r="C360" s="3">
        <f t="shared" si="5"/>
        <v>-9.5704470498878536E-3</v>
      </c>
    </row>
    <row r="361" spans="1:3" x14ac:dyDescent="0.35">
      <c r="A361" s="1">
        <v>41435</v>
      </c>
      <c r="B361">
        <v>92.602401999999998</v>
      </c>
      <c r="C361" s="3">
        <f t="shared" si="5"/>
        <v>1.724105263971154E-3</v>
      </c>
    </row>
    <row r="362" spans="1:3" x14ac:dyDescent="0.35">
      <c r="A362" s="1">
        <v>41436</v>
      </c>
      <c r="B362">
        <v>92.405016000000003</v>
      </c>
      <c r="C362" s="3">
        <f t="shared" si="5"/>
        <v>2.133817952039152E-3</v>
      </c>
    </row>
    <row r="363" spans="1:3" x14ac:dyDescent="0.35">
      <c r="A363" s="1">
        <v>41437</v>
      </c>
      <c r="B363">
        <v>91.803458000000006</v>
      </c>
      <c r="C363" s="3">
        <f t="shared" si="5"/>
        <v>6.531297126200819E-3</v>
      </c>
    </row>
    <row r="364" spans="1:3" x14ac:dyDescent="0.35">
      <c r="A364" s="1">
        <v>41438</v>
      </c>
      <c r="B364">
        <v>92.677598000000003</v>
      </c>
      <c r="C364" s="3">
        <f t="shared" si="5"/>
        <v>-9.476816331788207E-3</v>
      </c>
    </row>
    <row r="365" spans="1:3" x14ac:dyDescent="0.35">
      <c r="A365" s="1">
        <v>41439</v>
      </c>
      <c r="B365">
        <v>92.715197000000003</v>
      </c>
      <c r="C365" s="3">
        <f t="shared" si="5"/>
        <v>-4.0561447401898931E-4</v>
      </c>
    </row>
    <row r="366" spans="1:3" x14ac:dyDescent="0.35">
      <c r="A366" s="1">
        <v>41442</v>
      </c>
      <c r="B366">
        <v>94.153295999999997</v>
      </c>
      <c r="C366" s="3">
        <f t="shared" si="5"/>
        <v>-1.5391865888293665E-2</v>
      </c>
    </row>
    <row r="367" spans="1:3" x14ac:dyDescent="0.35">
      <c r="A367" s="1">
        <v>41443</v>
      </c>
      <c r="B367">
        <v>94.369484</v>
      </c>
      <c r="C367" s="3">
        <f t="shared" si="5"/>
        <v>-2.2934957225286823E-3</v>
      </c>
    </row>
    <row r="368" spans="1:3" x14ac:dyDescent="0.35">
      <c r="A368" s="1">
        <v>41444</v>
      </c>
      <c r="B368">
        <v>92.856188000000003</v>
      </c>
      <c r="C368" s="3">
        <f t="shared" si="5"/>
        <v>1.6165827474361905E-2</v>
      </c>
    </row>
    <row r="369" spans="1:3" x14ac:dyDescent="0.35">
      <c r="A369" s="1">
        <v>41445</v>
      </c>
      <c r="B369">
        <v>90.468751999999995</v>
      </c>
      <c r="C369" s="3">
        <f t="shared" si="5"/>
        <v>2.6047421390125614E-2</v>
      </c>
    </row>
    <row r="370" spans="1:3" x14ac:dyDescent="0.35">
      <c r="A370" s="1">
        <v>41446</v>
      </c>
      <c r="B370">
        <v>90.261965000000004</v>
      </c>
      <c r="C370" s="3">
        <f t="shared" si="5"/>
        <v>2.2883447116184286E-3</v>
      </c>
    </row>
    <row r="371" spans="1:3" x14ac:dyDescent="0.35">
      <c r="A371" s="1">
        <v>41449</v>
      </c>
      <c r="B371">
        <v>91.822260999999997</v>
      </c>
      <c r="C371" s="3">
        <f t="shared" si="5"/>
        <v>-1.7138598179938569E-2</v>
      </c>
    </row>
    <row r="372" spans="1:3" x14ac:dyDescent="0.35">
      <c r="A372" s="1">
        <v>41450</v>
      </c>
      <c r="B372">
        <v>92.113639000000006</v>
      </c>
      <c r="C372" s="3">
        <f t="shared" si="5"/>
        <v>-3.1682585480519165E-3</v>
      </c>
    </row>
    <row r="373" spans="1:3" x14ac:dyDescent="0.35">
      <c r="A373" s="1">
        <v>41451</v>
      </c>
      <c r="B373">
        <v>93.203967000000006</v>
      </c>
      <c r="C373" s="3">
        <f t="shared" si="5"/>
        <v>-1.1767263832568986E-2</v>
      </c>
    </row>
    <row r="374" spans="1:3" x14ac:dyDescent="0.35">
      <c r="A374" s="1">
        <v>41452</v>
      </c>
      <c r="B374">
        <v>92.81859</v>
      </c>
      <c r="C374" s="3">
        <f t="shared" si="5"/>
        <v>4.1433421574019746E-3</v>
      </c>
    </row>
    <row r="375" spans="1:3" x14ac:dyDescent="0.35">
      <c r="A375" s="1">
        <v>41453</v>
      </c>
      <c r="B375">
        <v>92.893786000000006</v>
      </c>
      <c r="C375" s="3">
        <f t="shared" si="5"/>
        <v>-8.098114485317609E-4</v>
      </c>
    </row>
    <row r="376" spans="1:3" x14ac:dyDescent="0.35">
      <c r="A376" s="1">
        <v>41456</v>
      </c>
      <c r="B376">
        <v>93.288556999999997</v>
      </c>
      <c r="C376" s="3">
        <f t="shared" si="5"/>
        <v>-4.2406985029108668E-3</v>
      </c>
    </row>
    <row r="377" spans="1:3" x14ac:dyDescent="0.35">
      <c r="A377" s="1">
        <v>41457</v>
      </c>
      <c r="B377">
        <v>91.305294000000004</v>
      </c>
      <c r="C377" s="3">
        <f t="shared" si="5"/>
        <v>2.1488682371617607E-2</v>
      </c>
    </row>
    <row r="378" spans="1:3" x14ac:dyDescent="0.35">
      <c r="A378" s="1">
        <v>41458</v>
      </c>
      <c r="B378">
        <v>91.925653999999994</v>
      </c>
      <c r="C378" s="3">
        <f t="shared" si="5"/>
        <v>-6.7713710717267617E-3</v>
      </c>
    </row>
    <row r="379" spans="1:3" x14ac:dyDescent="0.35">
      <c r="A379" s="1">
        <v>41460</v>
      </c>
      <c r="B379">
        <v>92.743392999999998</v>
      </c>
      <c r="C379" s="3">
        <f t="shared" si="5"/>
        <v>-8.8563227913587284E-3</v>
      </c>
    </row>
    <row r="380" spans="1:3" x14ac:dyDescent="0.35">
      <c r="A380" s="1">
        <v>41463</v>
      </c>
      <c r="B380">
        <v>93.391951000000006</v>
      </c>
      <c r="C380" s="3">
        <f t="shared" si="5"/>
        <v>-6.9686993421909094E-3</v>
      </c>
    </row>
    <row r="381" spans="1:3" x14ac:dyDescent="0.35">
      <c r="A381" s="1">
        <v>41464</v>
      </c>
      <c r="B381">
        <v>92.827990999999997</v>
      </c>
      <c r="C381" s="3">
        <f t="shared" si="5"/>
        <v>6.0569423240881548E-3</v>
      </c>
    </row>
    <row r="382" spans="1:3" x14ac:dyDescent="0.35">
      <c r="A382" s="1">
        <v>41465</v>
      </c>
      <c r="B382">
        <v>93.147565999999998</v>
      </c>
      <c r="C382" s="3">
        <f t="shared" si="5"/>
        <v>-3.4367453411894289E-3</v>
      </c>
    </row>
    <row r="383" spans="1:3" x14ac:dyDescent="0.35">
      <c r="A383" s="1">
        <v>41466</v>
      </c>
      <c r="B383">
        <v>94.00291</v>
      </c>
      <c r="C383" s="3">
        <f t="shared" si="5"/>
        <v>-9.1407724294487736E-3</v>
      </c>
    </row>
    <row r="384" spans="1:3" x14ac:dyDescent="0.35">
      <c r="A384" s="1">
        <v>41467</v>
      </c>
      <c r="B384">
        <v>95.882779999999997</v>
      </c>
      <c r="C384" s="3">
        <f t="shared" si="5"/>
        <v>-1.9800664484762365E-2</v>
      </c>
    </row>
    <row r="385" spans="1:3" x14ac:dyDescent="0.35">
      <c r="A385" s="1">
        <v>41470</v>
      </c>
      <c r="B385">
        <v>96.033165999999994</v>
      </c>
      <c r="C385" s="3">
        <f t="shared" si="5"/>
        <v>-1.5672072479144816E-3</v>
      </c>
    </row>
    <row r="386" spans="1:3" x14ac:dyDescent="0.35">
      <c r="A386" s="1">
        <v>41471</v>
      </c>
      <c r="B386">
        <v>95.779387</v>
      </c>
      <c r="C386" s="3">
        <f t="shared" si="5"/>
        <v>2.6461161598589911E-3</v>
      </c>
    </row>
    <row r="387" spans="1:3" x14ac:dyDescent="0.35">
      <c r="A387" s="1">
        <v>41472</v>
      </c>
      <c r="B387">
        <v>95.835780999999997</v>
      </c>
      <c r="C387" s="3">
        <f t="shared" si="5"/>
        <v>-5.8861730224002429E-4</v>
      </c>
    </row>
    <row r="388" spans="1:3" x14ac:dyDescent="0.35">
      <c r="A388" s="1">
        <v>41473</v>
      </c>
      <c r="B388">
        <v>96.794518999999994</v>
      </c>
      <c r="C388" s="3">
        <f t="shared" ref="C388:C451" si="6">LN(B387)-LN(B388)</f>
        <v>-9.9542586659264742E-3</v>
      </c>
    </row>
    <row r="389" spans="1:3" x14ac:dyDescent="0.35">
      <c r="A389" s="1">
        <v>41474</v>
      </c>
      <c r="B389">
        <v>97.414872000000003</v>
      </c>
      <c r="C389" s="3">
        <f t="shared" si="6"/>
        <v>-6.3885181523408718E-3</v>
      </c>
    </row>
    <row r="390" spans="1:3" x14ac:dyDescent="0.35">
      <c r="A390" s="1">
        <v>41477</v>
      </c>
      <c r="B390">
        <v>98.223217000000005</v>
      </c>
      <c r="C390" s="3">
        <f t="shared" si="6"/>
        <v>-8.2637241472269807E-3</v>
      </c>
    </row>
    <row r="391" spans="1:3" x14ac:dyDescent="0.35">
      <c r="A391" s="1">
        <v>41478</v>
      </c>
      <c r="B391">
        <v>98.044627000000006</v>
      </c>
      <c r="C391" s="3">
        <f t="shared" si="6"/>
        <v>1.8198605094905673E-3</v>
      </c>
    </row>
    <row r="392" spans="1:3" x14ac:dyDescent="0.35">
      <c r="A392" s="1">
        <v>41479</v>
      </c>
      <c r="B392">
        <v>97.499470000000002</v>
      </c>
      <c r="C392" s="3">
        <f t="shared" si="6"/>
        <v>5.5758104771106431E-3</v>
      </c>
    </row>
    <row r="393" spans="1:3" x14ac:dyDescent="0.35">
      <c r="A393" s="1">
        <v>41480</v>
      </c>
      <c r="B393">
        <v>97.302076999999997</v>
      </c>
      <c r="C393" s="3">
        <f t="shared" si="6"/>
        <v>2.0266067759715511E-3</v>
      </c>
    </row>
    <row r="394" spans="1:3" x14ac:dyDescent="0.35">
      <c r="A394" s="1">
        <v>41481</v>
      </c>
      <c r="B394">
        <v>97.048298000000003</v>
      </c>
      <c r="C394" s="3">
        <f t="shared" si="6"/>
        <v>2.6115632062619909E-3</v>
      </c>
    </row>
    <row r="395" spans="1:3" x14ac:dyDescent="0.35">
      <c r="A395" s="1">
        <v>41484</v>
      </c>
      <c r="B395">
        <v>96.916708</v>
      </c>
      <c r="C395" s="3">
        <f t="shared" si="6"/>
        <v>1.3568428955519352E-3</v>
      </c>
    </row>
    <row r="396" spans="1:3" x14ac:dyDescent="0.35">
      <c r="A396" s="1">
        <v>41485</v>
      </c>
      <c r="B396">
        <v>96.803912999999994</v>
      </c>
      <c r="C396" s="3">
        <f t="shared" si="6"/>
        <v>1.1645121945651482E-3</v>
      </c>
    </row>
    <row r="397" spans="1:3" x14ac:dyDescent="0.35">
      <c r="A397" s="1">
        <v>41486</v>
      </c>
      <c r="B397">
        <v>97.490067999999994</v>
      </c>
      <c r="C397" s="3">
        <f t="shared" si="6"/>
        <v>-7.0630891291330045E-3</v>
      </c>
    </row>
    <row r="398" spans="1:3" x14ac:dyDescent="0.35">
      <c r="A398" s="1">
        <v>41487</v>
      </c>
      <c r="B398">
        <v>96.916708</v>
      </c>
      <c r="C398" s="3">
        <f t="shared" si="6"/>
        <v>5.8985769345678563E-3</v>
      </c>
    </row>
    <row r="399" spans="1:3" x14ac:dyDescent="0.35">
      <c r="A399" s="1">
        <v>41488</v>
      </c>
      <c r="B399">
        <v>95.412813</v>
      </c>
      <c r="C399" s="3">
        <f t="shared" si="6"/>
        <v>1.5639051602000187E-2</v>
      </c>
    </row>
    <row r="400" spans="1:3" x14ac:dyDescent="0.35">
      <c r="A400" s="1">
        <v>41491</v>
      </c>
      <c r="B400">
        <v>94.717256000000006</v>
      </c>
      <c r="C400" s="3">
        <f t="shared" si="6"/>
        <v>7.3166764903316306E-3</v>
      </c>
    </row>
    <row r="401" spans="1:3" x14ac:dyDescent="0.35">
      <c r="A401" s="1">
        <v>41492</v>
      </c>
      <c r="B401">
        <v>94.153295999999997</v>
      </c>
      <c r="C401" s="3">
        <f t="shared" si="6"/>
        <v>5.9719386650654016E-3</v>
      </c>
    </row>
    <row r="402" spans="1:3" x14ac:dyDescent="0.35">
      <c r="A402" s="1">
        <v>41493</v>
      </c>
      <c r="B402">
        <v>93.993509000000003</v>
      </c>
      <c r="C402" s="3">
        <f t="shared" si="6"/>
        <v>1.6985357621752684E-3</v>
      </c>
    </row>
    <row r="403" spans="1:3" x14ac:dyDescent="0.35">
      <c r="A403" s="1">
        <v>41494</v>
      </c>
      <c r="B403">
        <v>94.284886</v>
      </c>
      <c r="C403" s="3">
        <f t="shared" si="6"/>
        <v>-3.0951743838532053E-3</v>
      </c>
    </row>
    <row r="404" spans="1:3" x14ac:dyDescent="0.35">
      <c r="A404" s="1">
        <v>41495</v>
      </c>
      <c r="B404">
        <v>93.937115000000006</v>
      </c>
      <c r="C404" s="3">
        <f t="shared" si="6"/>
        <v>3.695332043019306E-3</v>
      </c>
    </row>
    <row r="405" spans="1:3" x14ac:dyDescent="0.35">
      <c r="A405" s="1">
        <v>41498</v>
      </c>
      <c r="B405">
        <v>93.993509000000003</v>
      </c>
      <c r="C405" s="3">
        <f t="shared" si="6"/>
        <v>-6.0015765916610064E-4</v>
      </c>
    </row>
    <row r="406" spans="1:3" x14ac:dyDescent="0.35">
      <c r="A406" s="1">
        <v>41499</v>
      </c>
      <c r="B406">
        <v>93.861918000000003</v>
      </c>
      <c r="C406" s="3">
        <f t="shared" si="6"/>
        <v>1.4009818467837221E-3</v>
      </c>
    </row>
    <row r="407" spans="1:3" x14ac:dyDescent="0.35">
      <c r="A407" s="1">
        <v>41500</v>
      </c>
      <c r="B407">
        <v>93.551738</v>
      </c>
      <c r="C407" s="3">
        <f t="shared" si="6"/>
        <v>3.3101139995510565E-3</v>
      </c>
    </row>
    <row r="408" spans="1:3" x14ac:dyDescent="0.35">
      <c r="A408" s="1">
        <v>41501</v>
      </c>
      <c r="B408">
        <v>91.953851</v>
      </c>
      <c r="C408" s="3">
        <f t="shared" si="6"/>
        <v>1.7227799217258699E-2</v>
      </c>
    </row>
    <row r="409" spans="1:3" x14ac:dyDescent="0.35">
      <c r="A409" s="1">
        <v>41502</v>
      </c>
      <c r="B409">
        <v>91.502679000000001</v>
      </c>
      <c r="C409" s="3">
        <f t="shared" si="6"/>
        <v>4.9185810892522497E-3</v>
      </c>
    </row>
    <row r="410" spans="1:3" x14ac:dyDescent="0.35">
      <c r="A410" s="1">
        <v>41505</v>
      </c>
      <c r="B410">
        <v>91.850458000000003</v>
      </c>
      <c r="C410" s="3">
        <f t="shared" si="6"/>
        <v>-3.7935474981694028E-3</v>
      </c>
    </row>
    <row r="411" spans="1:3" x14ac:dyDescent="0.35">
      <c r="A411" s="1">
        <v>41506</v>
      </c>
      <c r="B411">
        <v>92.282826999999997</v>
      </c>
      <c r="C411" s="3">
        <f t="shared" si="6"/>
        <v>-4.6962698205934572E-3</v>
      </c>
    </row>
    <row r="412" spans="1:3" x14ac:dyDescent="0.35">
      <c r="A412" s="1">
        <v>41507</v>
      </c>
      <c r="B412">
        <v>92.329826999999995</v>
      </c>
      <c r="C412" s="3">
        <f t="shared" si="6"/>
        <v>-5.0917420877816255E-4</v>
      </c>
    </row>
    <row r="413" spans="1:3" x14ac:dyDescent="0.35">
      <c r="A413" s="1">
        <v>41508</v>
      </c>
      <c r="B413">
        <v>92.912582</v>
      </c>
      <c r="C413" s="3">
        <f t="shared" si="6"/>
        <v>-6.2918305328807378E-3</v>
      </c>
    </row>
    <row r="414" spans="1:3" x14ac:dyDescent="0.35">
      <c r="A414" s="1">
        <v>41509</v>
      </c>
      <c r="B414">
        <v>93.072368999999995</v>
      </c>
      <c r="C414" s="3">
        <f t="shared" si="6"/>
        <v>-1.718279231248232E-3</v>
      </c>
    </row>
    <row r="415" spans="1:3" x14ac:dyDescent="0.35">
      <c r="A415" s="1">
        <v>41512</v>
      </c>
      <c r="B415">
        <v>93.147565999999998</v>
      </c>
      <c r="C415" s="3">
        <f t="shared" si="6"/>
        <v>-8.076149751339301E-4</v>
      </c>
    </row>
    <row r="416" spans="1:3" x14ac:dyDescent="0.35">
      <c r="A416" s="1">
        <v>41513</v>
      </c>
      <c r="B416">
        <v>91.408687</v>
      </c>
      <c r="C416" s="3">
        <f t="shared" si="6"/>
        <v>1.8844449100783756E-2</v>
      </c>
    </row>
    <row r="417" spans="1:3" x14ac:dyDescent="0.35">
      <c r="A417" s="1">
        <v>41514</v>
      </c>
      <c r="B417">
        <v>91.728262000000001</v>
      </c>
      <c r="C417" s="3">
        <f t="shared" si="6"/>
        <v>-3.4900147252532321E-3</v>
      </c>
    </row>
    <row r="418" spans="1:3" x14ac:dyDescent="0.35">
      <c r="A418" s="1">
        <v>41515</v>
      </c>
      <c r="B418">
        <v>91.718868000000001</v>
      </c>
      <c r="C418" s="3">
        <f t="shared" si="6"/>
        <v>1.0241642928043859E-4</v>
      </c>
    </row>
    <row r="419" spans="1:3" x14ac:dyDescent="0.35">
      <c r="A419" s="1">
        <v>41516</v>
      </c>
      <c r="B419">
        <v>91.530876000000006</v>
      </c>
      <c r="C419" s="3">
        <f t="shared" si="6"/>
        <v>2.0517580199115315E-3</v>
      </c>
    </row>
    <row r="420" spans="1:3" x14ac:dyDescent="0.35">
      <c r="A420" s="1">
        <v>41520</v>
      </c>
      <c r="B420">
        <v>91.465080999999998</v>
      </c>
      <c r="C420" s="3">
        <f t="shared" si="6"/>
        <v>7.1908695595013228E-4</v>
      </c>
    </row>
    <row r="421" spans="1:3" x14ac:dyDescent="0.35">
      <c r="A421" s="1">
        <v>41521</v>
      </c>
      <c r="B421">
        <v>92.790392999999995</v>
      </c>
      <c r="C421" s="3">
        <f t="shared" si="6"/>
        <v>-1.438583969879037E-2</v>
      </c>
    </row>
    <row r="422" spans="1:3" x14ac:dyDescent="0.35">
      <c r="A422" s="1">
        <v>41522</v>
      </c>
      <c r="B422">
        <v>93.352468000000002</v>
      </c>
      <c r="C422" s="3">
        <f t="shared" si="6"/>
        <v>-6.0391970479880541E-3</v>
      </c>
    </row>
    <row r="423" spans="1:3" x14ac:dyDescent="0.35">
      <c r="A423" s="1">
        <v>41523</v>
      </c>
      <c r="B423">
        <v>93.881482000000005</v>
      </c>
      <c r="C423" s="3">
        <f t="shared" si="6"/>
        <v>-5.6508491938540573E-3</v>
      </c>
    </row>
    <row r="424" spans="1:3" x14ac:dyDescent="0.35">
      <c r="A424" s="1">
        <v>41526</v>
      </c>
      <c r="B424">
        <v>94.202674000000002</v>
      </c>
      <c r="C424" s="3">
        <f t="shared" si="6"/>
        <v>-3.4154106231687464E-3</v>
      </c>
    </row>
    <row r="425" spans="1:3" x14ac:dyDescent="0.35">
      <c r="A425" s="1">
        <v>41527</v>
      </c>
      <c r="B425">
        <v>94.174334999999999</v>
      </c>
      <c r="C425" s="3">
        <f t="shared" si="6"/>
        <v>3.0087536015344085E-4</v>
      </c>
    </row>
    <row r="426" spans="1:3" x14ac:dyDescent="0.35">
      <c r="A426" s="1">
        <v>41528</v>
      </c>
      <c r="B426">
        <v>94.807263000000006</v>
      </c>
      <c r="C426" s="3">
        <f t="shared" si="6"/>
        <v>-6.6983280191630357E-3</v>
      </c>
    </row>
    <row r="427" spans="1:3" x14ac:dyDescent="0.35">
      <c r="A427" s="1">
        <v>41529</v>
      </c>
      <c r="B427">
        <v>94.136546999999993</v>
      </c>
      <c r="C427" s="3">
        <f t="shared" si="6"/>
        <v>7.0996643636789258E-3</v>
      </c>
    </row>
    <row r="428" spans="1:3" x14ac:dyDescent="0.35">
      <c r="A428" s="1">
        <v>41530</v>
      </c>
      <c r="B428">
        <v>94.457731999999993</v>
      </c>
      <c r="C428" s="3">
        <f t="shared" si="6"/>
        <v>-3.4060981300392257E-3</v>
      </c>
    </row>
    <row r="429" spans="1:3" x14ac:dyDescent="0.35">
      <c r="A429" s="1">
        <v>41533</v>
      </c>
      <c r="B429">
        <v>95.156795000000002</v>
      </c>
      <c r="C429" s="3">
        <f t="shared" si="6"/>
        <v>-7.3735507331829098E-3</v>
      </c>
    </row>
    <row r="430" spans="1:3" x14ac:dyDescent="0.35">
      <c r="A430" s="1">
        <v>41534</v>
      </c>
      <c r="B430">
        <v>95.222920999999999</v>
      </c>
      <c r="C430" s="3">
        <f t="shared" si="6"/>
        <v>-6.9467487449337284E-4</v>
      </c>
    </row>
    <row r="431" spans="1:3" x14ac:dyDescent="0.35">
      <c r="A431" s="1">
        <v>41535</v>
      </c>
      <c r="B431">
        <v>96.658818999999994</v>
      </c>
      <c r="C431" s="3">
        <f t="shared" si="6"/>
        <v>-1.4966768633924765E-2</v>
      </c>
    </row>
    <row r="432" spans="1:3" x14ac:dyDescent="0.35">
      <c r="A432" s="1">
        <v>41536</v>
      </c>
      <c r="B432">
        <v>97.178392000000002</v>
      </c>
      <c r="C432" s="3">
        <f t="shared" si="6"/>
        <v>-5.360933968039383E-3</v>
      </c>
    </row>
    <row r="433" spans="1:3" x14ac:dyDescent="0.35">
      <c r="A433" s="1">
        <v>41537</v>
      </c>
      <c r="B433">
        <v>96.413202999999996</v>
      </c>
      <c r="C433" s="3">
        <f t="shared" si="6"/>
        <v>7.9052294071617624E-3</v>
      </c>
    </row>
    <row r="434" spans="1:3" x14ac:dyDescent="0.35">
      <c r="A434" s="1">
        <v>41540</v>
      </c>
      <c r="B434">
        <v>96.243161000000001</v>
      </c>
      <c r="C434" s="3">
        <f t="shared" si="6"/>
        <v>1.7652367212237507E-3</v>
      </c>
    </row>
    <row r="435" spans="1:3" x14ac:dyDescent="0.35">
      <c r="A435" s="1">
        <v>41541</v>
      </c>
      <c r="B435">
        <v>95.496870000000001</v>
      </c>
      <c r="C435" s="3">
        <f t="shared" si="6"/>
        <v>7.7844440174779095E-3</v>
      </c>
    </row>
    <row r="436" spans="1:3" x14ac:dyDescent="0.35">
      <c r="A436" s="1">
        <v>41542</v>
      </c>
      <c r="B436">
        <v>94.703349000000003</v>
      </c>
      <c r="C436" s="3">
        <f t="shared" si="6"/>
        <v>8.3441082053949955E-3</v>
      </c>
    </row>
    <row r="437" spans="1:3" x14ac:dyDescent="0.35">
      <c r="A437" s="1">
        <v>41543</v>
      </c>
      <c r="B437">
        <v>95.336276999999995</v>
      </c>
      <c r="C437" s="3">
        <f t="shared" si="6"/>
        <v>-6.661035422344419E-3</v>
      </c>
    </row>
    <row r="438" spans="1:3" x14ac:dyDescent="0.35">
      <c r="A438" s="1">
        <v>41544</v>
      </c>
      <c r="B438">
        <v>94.363265999999996</v>
      </c>
      <c r="C438" s="3">
        <f t="shared" si="6"/>
        <v>1.0258533233146849E-2</v>
      </c>
    </row>
    <row r="439" spans="1:3" x14ac:dyDescent="0.35">
      <c r="A439" s="1">
        <v>41547</v>
      </c>
      <c r="B439">
        <v>94.486070999999995</v>
      </c>
      <c r="C439" s="3">
        <f t="shared" si="6"/>
        <v>-1.3005607460510049E-3</v>
      </c>
    </row>
    <row r="440" spans="1:3" x14ac:dyDescent="0.35">
      <c r="A440" s="1">
        <v>41548</v>
      </c>
      <c r="B440">
        <v>95.336276999999995</v>
      </c>
      <c r="C440" s="3">
        <f t="shared" si="6"/>
        <v>-8.9579724870958444E-3</v>
      </c>
    </row>
    <row r="441" spans="1:3" x14ac:dyDescent="0.35">
      <c r="A441" s="1">
        <v>41549</v>
      </c>
      <c r="B441">
        <v>95.081219000000004</v>
      </c>
      <c r="C441" s="3">
        <f t="shared" si="6"/>
        <v>2.6789361051093863E-3</v>
      </c>
    </row>
    <row r="442" spans="1:3" x14ac:dyDescent="0.35">
      <c r="A442" s="1">
        <v>41550</v>
      </c>
      <c r="B442">
        <v>93.994844999999998</v>
      </c>
      <c r="C442" s="3">
        <f t="shared" si="6"/>
        <v>1.1491522851626357E-2</v>
      </c>
    </row>
    <row r="443" spans="1:3" x14ac:dyDescent="0.35">
      <c r="A443" s="1">
        <v>41551</v>
      </c>
      <c r="B443">
        <v>94.863940999999997</v>
      </c>
      <c r="C443" s="3">
        <f t="shared" si="6"/>
        <v>-9.2037246811456086E-3</v>
      </c>
    </row>
    <row r="444" spans="1:3" x14ac:dyDescent="0.35">
      <c r="A444" s="1">
        <v>41554</v>
      </c>
      <c r="B444">
        <v>93.928718000000003</v>
      </c>
      <c r="C444" s="3">
        <f t="shared" si="6"/>
        <v>9.9074895701640742E-3</v>
      </c>
    </row>
    <row r="445" spans="1:3" x14ac:dyDescent="0.35">
      <c r="A445" s="1">
        <v>41555</v>
      </c>
      <c r="B445">
        <v>92.889581000000007</v>
      </c>
      <c r="C445" s="3">
        <f t="shared" si="6"/>
        <v>1.1124688774000191E-2</v>
      </c>
    </row>
    <row r="446" spans="1:3" x14ac:dyDescent="0.35">
      <c r="A446" s="1">
        <v>41556</v>
      </c>
      <c r="B446">
        <v>93.616974999999996</v>
      </c>
      <c r="C446" s="3">
        <f t="shared" si="6"/>
        <v>-7.8002372003282971E-3</v>
      </c>
    </row>
    <row r="447" spans="1:3" x14ac:dyDescent="0.35">
      <c r="A447" s="1">
        <v>41557</v>
      </c>
      <c r="B447">
        <v>95.563004000000006</v>
      </c>
      <c r="C447" s="3">
        <f t="shared" si="6"/>
        <v>-2.0574033832700067E-2</v>
      </c>
    </row>
    <row r="448" spans="1:3" x14ac:dyDescent="0.35">
      <c r="A448" s="1">
        <v>41558</v>
      </c>
      <c r="B448">
        <v>97.121706000000003</v>
      </c>
      <c r="C448" s="3">
        <f t="shared" si="6"/>
        <v>-1.6179135344077444E-2</v>
      </c>
    </row>
    <row r="449" spans="1:3" x14ac:dyDescent="0.35">
      <c r="A449" s="1">
        <v>41561</v>
      </c>
      <c r="B449">
        <v>97.074477000000002</v>
      </c>
      <c r="C449" s="3">
        <f t="shared" si="6"/>
        <v>4.8640503846719696E-4</v>
      </c>
    </row>
    <row r="450" spans="1:3" x14ac:dyDescent="0.35">
      <c r="A450" s="1">
        <v>41562</v>
      </c>
      <c r="B450">
        <v>95.468530999999999</v>
      </c>
      <c r="C450" s="3">
        <f t="shared" si="6"/>
        <v>1.6681813157315872E-2</v>
      </c>
    </row>
    <row r="451" spans="1:3" x14ac:dyDescent="0.35">
      <c r="A451" s="1">
        <v>41563</v>
      </c>
      <c r="B451">
        <v>97.187832999999998</v>
      </c>
      <c r="C451" s="3">
        <f t="shared" si="6"/>
        <v>-1.7848853875258364E-2</v>
      </c>
    </row>
    <row r="452" spans="1:3" x14ac:dyDescent="0.35">
      <c r="A452" s="1">
        <v>41564</v>
      </c>
      <c r="B452">
        <v>98.330884999999995</v>
      </c>
      <c r="C452" s="3">
        <f t="shared" ref="C452:C515" si="7">LN(B451)-LN(B452)</f>
        <v>-1.1692640322414682E-2</v>
      </c>
    </row>
    <row r="453" spans="1:3" x14ac:dyDescent="0.35">
      <c r="A453" s="1">
        <v>41565</v>
      </c>
      <c r="B453">
        <v>99.011049999999997</v>
      </c>
      <c r="C453" s="3">
        <f t="shared" si="7"/>
        <v>-6.8932910109280598E-3</v>
      </c>
    </row>
    <row r="454" spans="1:3" x14ac:dyDescent="0.35">
      <c r="A454" s="1">
        <v>41568</v>
      </c>
      <c r="B454">
        <v>99.209429999999998</v>
      </c>
      <c r="C454" s="3">
        <f t="shared" si="7"/>
        <v>-2.0016101891506821E-3</v>
      </c>
    </row>
    <row r="455" spans="1:3" x14ac:dyDescent="0.35">
      <c r="A455" s="1">
        <v>41569</v>
      </c>
      <c r="B455">
        <v>99.606198000000006</v>
      </c>
      <c r="C455" s="3">
        <f t="shared" si="7"/>
        <v>-3.9913213133404568E-3</v>
      </c>
    </row>
    <row r="456" spans="1:3" x14ac:dyDescent="0.35">
      <c r="A456" s="1">
        <v>41570</v>
      </c>
      <c r="B456">
        <v>100.67367400000001</v>
      </c>
      <c r="C456" s="3">
        <f t="shared" si="7"/>
        <v>-1.0659943985593223E-2</v>
      </c>
    </row>
    <row r="457" spans="1:3" x14ac:dyDescent="0.35">
      <c r="A457" s="1">
        <v>41571</v>
      </c>
      <c r="B457">
        <v>100.144661</v>
      </c>
      <c r="C457" s="3">
        <f t="shared" si="7"/>
        <v>5.2685848998210716E-3</v>
      </c>
    </row>
    <row r="458" spans="1:3" x14ac:dyDescent="0.35">
      <c r="A458" s="1">
        <v>41572</v>
      </c>
      <c r="B458">
        <v>99.710111999999995</v>
      </c>
      <c r="C458" s="3">
        <f t="shared" si="7"/>
        <v>4.3486545583322211E-3</v>
      </c>
    </row>
    <row r="459" spans="1:3" x14ac:dyDescent="0.35">
      <c r="A459" s="1">
        <v>41575</v>
      </c>
      <c r="B459">
        <v>100.465846</v>
      </c>
      <c r="C459" s="3">
        <f t="shared" si="7"/>
        <v>-7.5507328466244417E-3</v>
      </c>
    </row>
    <row r="460" spans="1:3" x14ac:dyDescent="0.35">
      <c r="A460" s="1">
        <v>41576</v>
      </c>
      <c r="B460">
        <v>100.60754799999999</v>
      </c>
      <c r="C460" s="3">
        <f t="shared" si="7"/>
        <v>-1.4094557279751285E-3</v>
      </c>
    </row>
    <row r="461" spans="1:3" x14ac:dyDescent="0.35">
      <c r="A461" s="1">
        <v>41577</v>
      </c>
      <c r="B461">
        <v>99.804578000000006</v>
      </c>
      <c r="C461" s="3">
        <f t="shared" si="7"/>
        <v>8.0132306632876293E-3</v>
      </c>
    </row>
    <row r="462" spans="1:3" x14ac:dyDescent="0.35">
      <c r="A462" s="1">
        <v>41578</v>
      </c>
      <c r="B462">
        <v>99.313344999999998</v>
      </c>
      <c r="C462" s="3">
        <f t="shared" si="7"/>
        <v>4.9341012521821881E-3</v>
      </c>
    </row>
    <row r="463" spans="1:3" x14ac:dyDescent="0.35">
      <c r="A463" s="1">
        <v>41579</v>
      </c>
      <c r="B463">
        <v>99.351132000000007</v>
      </c>
      <c r="C463" s="3">
        <f t="shared" si="7"/>
        <v>-3.8041023766677284E-4</v>
      </c>
    </row>
    <row r="464" spans="1:3" x14ac:dyDescent="0.35">
      <c r="A464" s="1">
        <v>41582</v>
      </c>
      <c r="B464">
        <v>100.664226</v>
      </c>
      <c r="C464" s="3">
        <f t="shared" si="7"/>
        <v>-1.3130120385418387E-2</v>
      </c>
    </row>
    <row r="465" spans="1:3" x14ac:dyDescent="0.35">
      <c r="A465" s="1">
        <v>41583</v>
      </c>
      <c r="B465">
        <v>101.089332</v>
      </c>
      <c r="C465" s="3">
        <f t="shared" si="7"/>
        <v>-4.2141177913084249E-3</v>
      </c>
    </row>
    <row r="466" spans="1:3" x14ac:dyDescent="0.35">
      <c r="A466" s="1">
        <v>41584</v>
      </c>
      <c r="B466">
        <v>101.136562</v>
      </c>
      <c r="C466" s="3">
        <f t="shared" si="7"/>
        <v>-4.671014173753818E-4</v>
      </c>
    </row>
    <row r="467" spans="1:3" x14ac:dyDescent="0.35">
      <c r="A467" s="1">
        <v>41585</v>
      </c>
      <c r="B467">
        <v>100.418616</v>
      </c>
      <c r="C467" s="3">
        <f t="shared" si="7"/>
        <v>7.124094191946817E-3</v>
      </c>
    </row>
    <row r="468" spans="1:3" x14ac:dyDescent="0.35">
      <c r="A468" s="1">
        <v>41586</v>
      </c>
      <c r="B468">
        <v>101.75060000000001</v>
      </c>
      <c r="C468" s="3">
        <f t="shared" si="7"/>
        <v>-1.3177112714746642E-2</v>
      </c>
    </row>
    <row r="469" spans="1:3" x14ac:dyDescent="0.35">
      <c r="A469" s="1">
        <v>41589</v>
      </c>
      <c r="B469">
        <v>102.02455500000001</v>
      </c>
      <c r="C469" s="3">
        <f t="shared" si="7"/>
        <v>-2.6887984950816346E-3</v>
      </c>
    </row>
    <row r="470" spans="1:3" x14ac:dyDescent="0.35">
      <c r="A470" s="1">
        <v>41590</v>
      </c>
      <c r="B470">
        <v>102.893652</v>
      </c>
      <c r="C470" s="3">
        <f t="shared" si="7"/>
        <v>-8.4824303686419356E-3</v>
      </c>
    </row>
    <row r="471" spans="1:3" x14ac:dyDescent="0.35">
      <c r="A471" s="1">
        <v>41591</v>
      </c>
      <c r="B471">
        <v>102.05289399999999</v>
      </c>
      <c r="C471" s="3">
        <f t="shared" si="7"/>
        <v>8.2047024734626106E-3</v>
      </c>
    </row>
    <row r="472" spans="1:3" x14ac:dyDescent="0.35">
      <c r="A472" s="1">
        <v>41592</v>
      </c>
      <c r="B472">
        <v>102.648042</v>
      </c>
      <c r="C472" s="3">
        <f t="shared" si="7"/>
        <v>-5.8148212564601565E-3</v>
      </c>
    </row>
    <row r="473" spans="1:3" x14ac:dyDescent="0.35">
      <c r="A473" s="1">
        <v>41593</v>
      </c>
      <c r="B473">
        <v>103.08259</v>
      </c>
      <c r="C473" s="3">
        <f t="shared" si="7"/>
        <v>-4.2244428262101508E-3</v>
      </c>
    </row>
    <row r="474" spans="1:3" x14ac:dyDescent="0.35">
      <c r="A474" s="1">
        <v>41596</v>
      </c>
      <c r="B474">
        <v>102.137919</v>
      </c>
      <c r="C474" s="3">
        <f t="shared" si="7"/>
        <v>9.2064645686766866E-3</v>
      </c>
    </row>
    <row r="475" spans="1:3" x14ac:dyDescent="0.35">
      <c r="A475" s="1">
        <v>41597</v>
      </c>
      <c r="B475">
        <v>102.440213</v>
      </c>
      <c r="C475" s="3">
        <f t="shared" si="7"/>
        <v>-2.9552935796042235E-3</v>
      </c>
    </row>
    <row r="476" spans="1:3" x14ac:dyDescent="0.35">
      <c r="A476" s="1">
        <v>41598</v>
      </c>
      <c r="B476">
        <v>102.666933</v>
      </c>
      <c r="C476" s="3">
        <f t="shared" si="7"/>
        <v>-2.2107478628701216E-3</v>
      </c>
    </row>
    <row r="477" spans="1:3" x14ac:dyDescent="0.35">
      <c r="A477" s="1">
        <v>41599</v>
      </c>
      <c r="B477">
        <v>103.120378</v>
      </c>
      <c r="C477" s="3">
        <f t="shared" si="7"/>
        <v>-4.406935798542122E-3</v>
      </c>
    </row>
    <row r="478" spans="1:3" x14ac:dyDescent="0.35">
      <c r="A478" s="1">
        <v>41600</v>
      </c>
      <c r="B478">
        <v>103.073142</v>
      </c>
      <c r="C478" s="3">
        <f t="shared" si="7"/>
        <v>4.5817153542238032E-4</v>
      </c>
    </row>
    <row r="479" spans="1:3" x14ac:dyDescent="0.35">
      <c r="A479" s="1">
        <v>41603</v>
      </c>
      <c r="B479">
        <v>103.19594600000001</v>
      </c>
      <c r="C479" s="3">
        <f t="shared" si="7"/>
        <v>-1.1907166090665555E-3</v>
      </c>
    </row>
    <row r="480" spans="1:3" x14ac:dyDescent="0.35">
      <c r="A480" s="1">
        <v>41604</v>
      </c>
      <c r="B480">
        <v>102.865313</v>
      </c>
      <c r="C480" s="3">
        <f t="shared" si="7"/>
        <v>3.2090775854483056E-3</v>
      </c>
    </row>
    <row r="481" spans="1:3" x14ac:dyDescent="0.35">
      <c r="A481" s="1">
        <v>41605</v>
      </c>
      <c r="B481">
        <v>102.912549</v>
      </c>
      <c r="C481" s="3">
        <f t="shared" si="7"/>
        <v>-4.5909701238588951E-4</v>
      </c>
    </row>
    <row r="482" spans="1:3" x14ac:dyDescent="0.35">
      <c r="A482" s="1">
        <v>41607</v>
      </c>
      <c r="B482">
        <v>102.581908</v>
      </c>
      <c r="C482" s="3">
        <f t="shared" si="7"/>
        <v>3.2180068519442884E-3</v>
      </c>
    </row>
    <row r="483" spans="1:3" x14ac:dyDescent="0.35">
      <c r="A483" s="1">
        <v>41610</v>
      </c>
      <c r="B483">
        <v>102.137919</v>
      </c>
      <c r="C483" s="3">
        <f t="shared" si="7"/>
        <v>4.3375348896539379E-3</v>
      </c>
    </row>
    <row r="484" spans="1:3" x14ac:dyDescent="0.35">
      <c r="A484" s="1">
        <v>41611</v>
      </c>
      <c r="B484">
        <v>102.411874</v>
      </c>
      <c r="C484" s="3">
        <f t="shared" si="7"/>
        <v>-2.6786158986906727E-3</v>
      </c>
    </row>
    <row r="485" spans="1:3" x14ac:dyDescent="0.35">
      <c r="A485" s="1">
        <v>41612</v>
      </c>
      <c r="B485">
        <v>101.467203</v>
      </c>
      <c r="C485" s="3">
        <f t="shared" si="7"/>
        <v>9.2670398005623156E-3</v>
      </c>
    </row>
    <row r="486" spans="1:3" x14ac:dyDescent="0.35">
      <c r="A486" s="1">
        <v>41613</v>
      </c>
      <c r="B486">
        <v>101.07988400000001</v>
      </c>
      <c r="C486" s="3">
        <f t="shared" si="7"/>
        <v>3.8244882001201574E-3</v>
      </c>
    </row>
    <row r="487" spans="1:3" x14ac:dyDescent="0.35">
      <c r="A487" s="1">
        <v>41614</v>
      </c>
      <c r="B487">
        <v>102.879204</v>
      </c>
      <c r="C487" s="3">
        <f t="shared" si="7"/>
        <v>-1.7644388376381492E-2</v>
      </c>
    </row>
    <row r="488" spans="1:3" x14ac:dyDescent="0.35">
      <c r="A488" s="1">
        <v>41617</v>
      </c>
      <c r="B488">
        <v>103.126079</v>
      </c>
      <c r="C488" s="3">
        <f t="shared" si="7"/>
        <v>-2.3967843405516831E-3</v>
      </c>
    </row>
    <row r="489" spans="1:3" x14ac:dyDescent="0.35">
      <c r="A489" s="1">
        <v>41618</v>
      </c>
      <c r="B489">
        <v>101.901212</v>
      </c>
      <c r="C489" s="3">
        <f t="shared" si="7"/>
        <v>1.1948473458726738E-2</v>
      </c>
    </row>
    <row r="490" spans="1:3" x14ac:dyDescent="0.35">
      <c r="A490" s="1">
        <v>41619</v>
      </c>
      <c r="B490">
        <v>100.306038</v>
      </c>
      <c r="C490" s="3">
        <f t="shared" si="7"/>
        <v>1.5777941613911217E-2</v>
      </c>
    </row>
    <row r="491" spans="1:3" x14ac:dyDescent="0.35">
      <c r="A491" s="1">
        <v>41620</v>
      </c>
      <c r="B491">
        <v>99.698353999999995</v>
      </c>
      <c r="C491" s="3">
        <f t="shared" si="7"/>
        <v>6.076725254850146E-3</v>
      </c>
    </row>
    <row r="492" spans="1:3" x14ac:dyDescent="0.35">
      <c r="A492" s="1">
        <v>41621</v>
      </c>
      <c r="B492">
        <v>100.125629</v>
      </c>
      <c r="C492" s="3">
        <f t="shared" si="7"/>
        <v>-4.2765202131835878E-3</v>
      </c>
    </row>
    <row r="493" spans="1:3" x14ac:dyDescent="0.35">
      <c r="A493" s="1">
        <v>41624</v>
      </c>
      <c r="B493">
        <v>100.533918</v>
      </c>
      <c r="C493" s="3">
        <f t="shared" si="7"/>
        <v>-4.0694755825407825E-3</v>
      </c>
    </row>
    <row r="494" spans="1:3" x14ac:dyDescent="0.35">
      <c r="A494" s="1">
        <v>41625</v>
      </c>
      <c r="B494">
        <v>100.41048499999999</v>
      </c>
      <c r="C494" s="3">
        <f t="shared" si="7"/>
        <v>1.2285290227724843E-3</v>
      </c>
    </row>
    <row r="495" spans="1:3" x14ac:dyDescent="0.35">
      <c r="A495" s="1">
        <v>41626</v>
      </c>
      <c r="B495">
        <v>103.06910999999999</v>
      </c>
      <c r="C495" s="3">
        <f t="shared" si="7"/>
        <v>-2.6133100027230682E-2</v>
      </c>
    </row>
    <row r="496" spans="1:3" x14ac:dyDescent="0.35">
      <c r="A496" s="1">
        <v>41627</v>
      </c>
      <c r="B496">
        <v>102.565865</v>
      </c>
      <c r="C496" s="3">
        <f t="shared" si="7"/>
        <v>4.8945565283640136E-3</v>
      </c>
    </row>
    <row r="497" spans="1:3" x14ac:dyDescent="0.35">
      <c r="A497" s="1">
        <v>41628</v>
      </c>
      <c r="B497">
        <v>103.38244299999999</v>
      </c>
      <c r="C497" s="3">
        <f t="shared" si="7"/>
        <v>-7.9299731772382032E-3</v>
      </c>
    </row>
    <row r="498" spans="1:3" x14ac:dyDescent="0.35">
      <c r="A498" s="1">
        <v>41631</v>
      </c>
      <c r="B498">
        <v>103.904675</v>
      </c>
      <c r="C498" s="3">
        <f t="shared" si="7"/>
        <v>-5.0387415286285986E-3</v>
      </c>
    </row>
    <row r="499" spans="1:3" x14ac:dyDescent="0.35">
      <c r="A499" s="1">
        <v>41632</v>
      </c>
      <c r="B499">
        <v>104.14205200000001</v>
      </c>
      <c r="C499" s="3">
        <f t="shared" si="7"/>
        <v>-2.2819595043044316E-3</v>
      </c>
    </row>
    <row r="500" spans="1:3" x14ac:dyDescent="0.35">
      <c r="A500" s="1">
        <v>41634</v>
      </c>
      <c r="B500">
        <v>104.54084400000001</v>
      </c>
      <c r="C500" s="3">
        <f t="shared" si="7"/>
        <v>-3.8219949319753255E-3</v>
      </c>
    </row>
    <row r="501" spans="1:3" x14ac:dyDescent="0.35">
      <c r="A501" s="1">
        <v>41635</v>
      </c>
      <c r="B501">
        <v>104.778221</v>
      </c>
      <c r="C501" s="3">
        <f t="shared" si="7"/>
        <v>-2.2680886880515061E-3</v>
      </c>
    </row>
    <row r="502" spans="1:3" x14ac:dyDescent="0.35">
      <c r="A502" s="1">
        <v>41638</v>
      </c>
      <c r="B502">
        <v>105.015598</v>
      </c>
      <c r="C502" s="3">
        <f t="shared" si="7"/>
        <v>-2.2629561007230237E-3</v>
      </c>
    </row>
    <row r="503" spans="1:3" x14ac:dyDescent="0.35">
      <c r="A503" s="1">
        <v>41639</v>
      </c>
      <c r="B503">
        <v>104.911151</v>
      </c>
      <c r="C503" s="3">
        <f t="shared" si="7"/>
        <v>9.9508051371266504E-4</v>
      </c>
    </row>
    <row r="504" spans="1:3" x14ac:dyDescent="0.35">
      <c r="A504" s="1">
        <v>41641</v>
      </c>
      <c r="B504">
        <v>103.629317</v>
      </c>
      <c r="C504" s="3">
        <f t="shared" si="7"/>
        <v>1.2293538573116436E-2</v>
      </c>
    </row>
    <row r="505" spans="1:3" x14ac:dyDescent="0.35">
      <c r="A505" s="1">
        <v>41642</v>
      </c>
      <c r="B505">
        <v>103.847707</v>
      </c>
      <c r="C505" s="3">
        <f t="shared" si="7"/>
        <v>-2.1051977365562635E-3</v>
      </c>
    </row>
    <row r="506" spans="1:3" x14ac:dyDescent="0.35">
      <c r="A506" s="1">
        <v>41645</v>
      </c>
      <c r="B506">
        <v>103.92366199999999</v>
      </c>
      <c r="C506" s="3">
        <f t="shared" si="7"/>
        <v>-7.311402311991344E-4</v>
      </c>
    </row>
    <row r="507" spans="1:3" x14ac:dyDescent="0.35">
      <c r="A507" s="1">
        <v>41646</v>
      </c>
      <c r="B507">
        <v>105.42388699999999</v>
      </c>
      <c r="C507" s="3">
        <f t="shared" si="7"/>
        <v>-1.4332631922105321E-2</v>
      </c>
    </row>
    <row r="508" spans="1:3" x14ac:dyDescent="0.35">
      <c r="A508" s="1">
        <v>41647</v>
      </c>
      <c r="B508">
        <v>105.47136500000001</v>
      </c>
      <c r="C508" s="3">
        <f t="shared" si="7"/>
        <v>-4.5025196491543795E-4</v>
      </c>
    </row>
    <row r="509" spans="1:3" x14ac:dyDescent="0.35">
      <c r="A509" s="1">
        <v>41648</v>
      </c>
      <c r="B509">
        <v>106.48733799999999</v>
      </c>
      <c r="C509" s="3">
        <f t="shared" si="7"/>
        <v>-9.5865917888744434E-3</v>
      </c>
    </row>
    <row r="510" spans="1:3" x14ac:dyDescent="0.35">
      <c r="A510" s="1">
        <v>41649</v>
      </c>
      <c r="B510">
        <v>106.857646</v>
      </c>
      <c r="C510" s="3">
        <f t="shared" si="7"/>
        <v>-3.4714514017437637E-3</v>
      </c>
    </row>
    <row r="511" spans="1:3" x14ac:dyDescent="0.35">
      <c r="A511" s="1">
        <v>41652</v>
      </c>
      <c r="B511">
        <v>105.452371</v>
      </c>
      <c r="C511" s="3">
        <f t="shared" si="7"/>
        <v>1.3238146202366075E-2</v>
      </c>
    </row>
    <row r="512" spans="1:3" x14ac:dyDescent="0.35">
      <c r="A512" s="1">
        <v>41653</v>
      </c>
      <c r="B512">
        <v>106.06005500000001</v>
      </c>
      <c r="C512" s="3">
        <f t="shared" si="7"/>
        <v>-5.7460990213789032E-3</v>
      </c>
    </row>
    <row r="513" spans="1:3" x14ac:dyDescent="0.35">
      <c r="A513" s="1">
        <v>41654</v>
      </c>
      <c r="B513">
        <v>106.17399899999999</v>
      </c>
      <c r="C513" s="3">
        <f t="shared" si="7"/>
        <v>-1.073758040241124E-3</v>
      </c>
    </row>
    <row r="514" spans="1:3" x14ac:dyDescent="0.35">
      <c r="A514" s="1">
        <v>41655</v>
      </c>
      <c r="B514">
        <v>106.335414</v>
      </c>
      <c r="C514" s="3">
        <f t="shared" si="7"/>
        <v>-1.5191329999328929E-3</v>
      </c>
    </row>
    <row r="515" spans="1:3" x14ac:dyDescent="0.35">
      <c r="A515" s="1">
        <v>41656</v>
      </c>
      <c r="B515">
        <v>105.68974799999999</v>
      </c>
      <c r="C515" s="3">
        <f t="shared" si="7"/>
        <v>6.0904846365374965E-3</v>
      </c>
    </row>
    <row r="516" spans="1:3" x14ac:dyDescent="0.35">
      <c r="A516" s="1">
        <v>41660</v>
      </c>
      <c r="B516">
        <v>105.822678</v>
      </c>
      <c r="C516" s="3">
        <f t="shared" ref="C516:C579" si="8">LN(B515)-LN(B516)</f>
        <v>-1.2569475941957009E-3</v>
      </c>
    </row>
    <row r="517" spans="1:3" x14ac:dyDescent="0.35">
      <c r="A517" s="1">
        <v>41661</v>
      </c>
      <c r="B517">
        <v>105.927125</v>
      </c>
      <c r="C517" s="3">
        <f t="shared" si="8"/>
        <v>-9.865133944959581E-4</v>
      </c>
    </row>
    <row r="518" spans="1:3" x14ac:dyDescent="0.35">
      <c r="A518" s="1">
        <v>41662</v>
      </c>
      <c r="B518">
        <v>104.825699</v>
      </c>
      <c r="C518" s="3">
        <f t="shared" si="8"/>
        <v>1.0452396384357243E-2</v>
      </c>
    </row>
    <row r="519" spans="1:3" x14ac:dyDescent="0.35">
      <c r="A519" s="1">
        <v>41663</v>
      </c>
      <c r="B519">
        <v>102.309501</v>
      </c>
      <c r="C519" s="3">
        <f t="shared" si="8"/>
        <v>2.4296418745851867E-2</v>
      </c>
    </row>
    <row r="520" spans="1:3" x14ac:dyDescent="0.35">
      <c r="A520" s="1">
        <v>41666</v>
      </c>
      <c r="B520">
        <v>101.502421</v>
      </c>
      <c r="C520" s="3">
        <f t="shared" si="8"/>
        <v>7.9198921312286785E-3</v>
      </c>
    </row>
    <row r="521" spans="1:3" x14ac:dyDescent="0.35">
      <c r="A521" s="1">
        <v>41667</v>
      </c>
      <c r="B521">
        <v>102.746274</v>
      </c>
      <c r="C521" s="3">
        <f t="shared" si="8"/>
        <v>-1.2179939530979844E-2</v>
      </c>
    </row>
    <row r="522" spans="1:3" x14ac:dyDescent="0.35">
      <c r="A522" s="1">
        <v>41668</v>
      </c>
      <c r="B522">
        <v>102.300004</v>
      </c>
      <c r="C522" s="3">
        <f t="shared" si="8"/>
        <v>4.3528778868466844E-3</v>
      </c>
    </row>
    <row r="523" spans="1:3" x14ac:dyDescent="0.35">
      <c r="A523" s="1">
        <v>41669</v>
      </c>
      <c r="B523">
        <v>102.527891</v>
      </c>
      <c r="C523" s="3">
        <f t="shared" si="8"/>
        <v>-2.2251568227895646E-3</v>
      </c>
    </row>
    <row r="524" spans="1:3" x14ac:dyDescent="0.35">
      <c r="A524" s="1">
        <v>41670</v>
      </c>
      <c r="B524">
        <v>102.660822</v>
      </c>
      <c r="C524" s="3">
        <f t="shared" si="8"/>
        <v>-1.2956952324891802E-3</v>
      </c>
    </row>
    <row r="525" spans="1:3" x14ac:dyDescent="0.35">
      <c r="A525" s="1">
        <v>41673</v>
      </c>
      <c r="B525">
        <v>100.078158</v>
      </c>
      <c r="C525" s="3">
        <f t="shared" si="8"/>
        <v>2.5479103400046554E-2</v>
      </c>
    </row>
    <row r="526" spans="1:3" x14ac:dyDescent="0.35">
      <c r="A526" s="1">
        <v>41674</v>
      </c>
      <c r="B526">
        <v>100.657359</v>
      </c>
      <c r="C526" s="3">
        <f t="shared" si="8"/>
        <v>-5.7708034536485542E-3</v>
      </c>
    </row>
    <row r="527" spans="1:3" x14ac:dyDescent="0.35">
      <c r="A527" s="1">
        <v>41675</v>
      </c>
      <c r="B527">
        <v>101.83474699999999</v>
      </c>
      <c r="C527" s="3">
        <f t="shared" si="8"/>
        <v>-1.1629107840431807E-2</v>
      </c>
    </row>
    <row r="528" spans="1:3" x14ac:dyDescent="0.35">
      <c r="A528" s="1">
        <v>41676</v>
      </c>
      <c r="B528">
        <v>101.758785</v>
      </c>
      <c r="C528" s="3">
        <f t="shared" si="8"/>
        <v>7.462123455361791E-4</v>
      </c>
    </row>
    <row r="529" spans="1:3" x14ac:dyDescent="0.35">
      <c r="A529" s="1">
        <v>41677</v>
      </c>
      <c r="B529">
        <v>104.559838</v>
      </c>
      <c r="C529" s="3">
        <f t="shared" si="8"/>
        <v>-2.7154360303069502E-2</v>
      </c>
    </row>
    <row r="530" spans="1:3" x14ac:dyDescent="0.35">
      <c r="A530" s="1">
        <v>41680</v>
      </c>
      <c r="B530">
        <v>105.33843400000001</v>
      </c>
      <c r="C530" s="3">
        <f t="shared" si="8"/>
        <v>-7.4188278319180512E-3</v>
      </c>
    </row>
    <row r="531" spans="1:3" x14ac:dyDescent="0.35">
      <c r="A531" s="1">
        <v>41681</v>
      </c>
      <c r="B531">
        <v>107.28492199999999</v>
      </c>
      <c r="C531" s="3">
        <f t="shared" si="8"/>
        <v>-1.830977006428558E-2</v>
      </c>
    </row>
    <row r="532" spans="1:3" x14ac:dyDescent="0.35">
      <c r="A532" s="1">
        <v>41682</v>
      </c>
      <c r="B532">
        <v>107.588764</v>
      </c>
      <c r="C532" s="3">
        <f t="shared" si="8"/>
        <v>-2.8281006220050031E-3</v>
      </c>
    </row>
    <row r="533" spans="1:3" x14ac:dyDescent="0.35">
      <c r="A533" s="1">
        <v>41683</v>
      </c>
      <c r="B533">
        <v>108.566756</v>
      </c>
      <c r="C533" s="3">
        <f t="shared" si="8"/>
        <v>-9.0490279735275791E-3</v>
      </c>
    </row>
    <row r="534" spans="1:3" x14ac:dyDescent="0.35">
      <c r="A534" s="1">
        <v>41684</v>
      </c>
      <c r="B534">
        <v>108.623732</v>
      </c>
      <c r="C534" s="3">
        <f t="shared" si="8"/>
        <v>-5.2466387300498241E-4</v>
      </c>
    </row>
    <row r="535" spans="1:3" x14ac:dyDescent="0.35">
      <c r="A535" s="1">
        <v>41688</v>
      </c>
      <c r="B535">
        <v>109.54475600000001</v>
      </c>
      <c r="C535" s="3">
        <f t="shared" si="8"/>
        <v>-8.4432860127163778E-3</v>
      </c>
    </row>
    <row r="536" spans="1:3" x14ac:dyDescent="0.35">
      <c r="A536" s="1">
        <v>41689</v>
      </c>
      <c r="B536">
        <v>108.23443</v>
      </c>
      <c r="C536" s="3">
        <f t="shared" si="8"/>
        <v>1.2033673523275112E-2</v>
      </c>
    </row>
    <row r="537" spans="1:3" x14ac:dyDescent="0.35">
      <c r="A537" s="1">
        <v>41690</v>
      </c>
      <c r="B537">
        <v>109.68717599999999</v>
      </c>
      <c r="C537" s="3">
        <f t="shared" si="8"/>
        <v>-1.3332936990375188E-2</v>
      </c>
    </row>
    <row r="538" spans="1:3" x14ac:dyDescent="0.35">
      <c r="A538" s="1">
        <v>41691</v>
      </c>
      <c r="B538">
        <v>109.174448</v>
      </c>
      <c r="C538" s="3">
        <f t="shared" si="8"/>
        <v>4.6854165534133685E-3</v>
      </c>
    </row>
    <row r="539" spans="1:3" x14ac:dyDescent="0.35">
      <c r="A539" s="1">
        <v>41694</v>
      </c>
      <c r="B539">
        <v>109.19343499999999</v>
      </c>
      <c r="C539" s="3">
        <f t="shared" si="8"/>
        <v>-1.738991997086714E-4</v>
      </c>
    </row>
    <row r="540" spans="1:3" x14ac:dyDescent="0.35">
      <c r="A540" s="1">
        <v>41695</v>
      </c>
      <c r="B540">
        <v>108.747165</v>
      </c>
      <c r="C540" s="3">
        <f t="shared" si="8"/>
        <v>4.0953417924889379E-3</v>
      </c>
    </row>
    <row r="541" spans="1:3" x14ac:dyDescent="0.35">
      <c r="A541" s="1">
        <v>41696</v>
      </c>
      <c r="B541">
        <v>109.088989</v>
      </c>
      <c r="C541" s="3">
        <f t="shared" si="8"/>
        <v>-3.1383613260169696E-3</v>
      </c>
    </row>
    <row r="542" spans="1:3" x14ac:dyDescent="0.35">
      <c r="A542" s="1">
        <v>41697</v>
      </c>
      <c r="B542">
        <v>109.28838399999999</v>
      </c>
      <c r="C542" s="3">
        <f t="shared" si="8"/>
        <v>-1.8261512415236325E-3</v>
      </c>
    </row>
    <row r="543" spans="1:3" x14ac:dyDescent="0.35">
      <c r="A543" s="1">
        <v>41698</v>
      </c>
      <c r="B543">
        <v>109.402328</v>
      </c>
      <c r="C543" s="3">
        <f t="shared" si="8"/>
        <v>-1.0420562379511722E-3</v>
      </c>
    </row>
    <row r="544" spans="1:3" x14ac:dyDescent="0.35">
      <c r="A544" s="1">
        <v>41701</v>
      </c>
      <c r="B544">
        <v>109.136467</v>
      </c>
      <c r="C544" s="3">
        <f t="shared" si="8"/>
        <v>2.4330795011042738E-3</v>
      </c>
    </row>
    <row r="545" spans="1:3" x14ac:dyDescent="0.35">
      <c r="A545" s="1">
        <v>41702</v>
      </c>
      <c r="B545">
        <v>110.807596</v>
      </c>
      <c r="C545" s="3">
        <f t="shared" si="8"/>
        <v>-1.5196237952148195E-2</v>
      </c>
    </row>
    <row r="546" spans="1:3" x14ac:dyDescent="0.35">
      <c r="A546" s="1">
        <v>41703</v>
      </c>
      <c r="B546">
        <v>110.408804</v>
      </c>
      <c r="C546" s="3">
        <f t="shared" si="8"/>
        <v>3.6054508797764839E-3</v>
      </c>
    </row>
    <row r="547" spans="1:3" x14ac:dyDescent="0.35">
      <c r="A547" s="1">
        <v>41704</v>
      </c>
      <c r="B547">
        <v>109.860268</v>
      </c>
      <c r="C547" s="3">
        <f t="shared" si="8"/>
        <v>4.9806096603202121E-3</v>
      </c>
    </row>
    <row r="548" spans="1:3" x14ac:dyDescent="0.35">
      <c r="A548" s="1">
        <v>41705</v>
      </c>
      <c r="B548">
        <v>110.251396</v>
      </c>
      <c r="C548" s="3">
        <f t="shared" si="8"/>
        <v>-3.5539089983966932E-3</v>
      </c>
    </row>
    <row r="549" spans="1:3" x14ac:dyDescent="0.35">
      <c r="A549" s="1">
        <v>41708</v>
      </c>
      <c r="B549">
        <v>110.289556</v>
      </c>
      <c r="C549" s="3">
        <f t="shared" si="8"/>
        <v>-3.4605818134725297E-4</v>
      </c>
    </row>
    <row r="550" spans="1:3" x14ac:dyDescent="0.35">
      <c r="A550" s="1">
        <v>41709</v>
      </c>
      <c r="B550">
        <v>110.031977</v>
      </c>
      <c r="C550" s="3">
        <f t="shared" si="8"/>
        <v>2.3382110122991406E-3</v>
      </c>
    </row>
    <row r="551" spans="1:3" x14ac:dyDescent="0.35">
      <c r="A551" s="1">
        <v>41710</v>
      </c>
      <c r="B551">
        <v>110.15599899999999</v>
      </c>
      <c r="C551" s="3">
        <f t="shared" si="8"/>
        <v>-1.1265103151281153E-3</v>
      </c>
    </row>
    <row r="552" spans="1:3" x14ac:dyDescent="0.35">
      <c r="A552" s="1">
        <v>41711</v>
      </c>
      <c r="B552">
        <v>109.888886</v>
      </c>
      <c r="C552" s="3">
        <f t="shared" si="8"/>
        <v>2.4278058651754364E-3</v>
      </c>
    </row>
    <row r="553" spans="1:3" x14ac:dyDescent="0.35">
      <c r="A553" s="1">
        <v>41712</v>
      </c>
      <c r="B553">
        <v>110.04151899999999</v>
      </c>
      <c r="C553" s="3">
        <f t="shared" si="8"/>
        <v>-1.3880120350338032E-3</v>
      </c>
    </row>
    <row r="554" spans="1:3" x14ac:dyDescent="0.35">
      <c r="A554" s="1">
        <v>41715</v>
      </c>
      <c r="B554">
        <v>110.299098</v>
      </c>
      <c r="C554" s="3">
        <f t="shared" si="8"/>
        <v>-2.3380084964852443E-3</v>
      </c>
    </row>
    <row r="555" spans="1:3" x14ac:dyDescent="0.35">
      <c r="A555" s="1">
        <v>41716</v>
      </c>
      <c r="B555">
        <v>111.43432799999999</v>
      </c>
      <c r="C555" s="3">
        <f t="shared" si="8"/>
        <v>-1.0239682303544662E-2</v>
      </c>
    </row>
    <row r="556" spans="1:3" x14ac:dyDescent="0.35">
      <c r="A556" s="1">
        <v>41717</v>
      </c>
      <c r="B556">
        <v>110.33725800000001</v>
      </c>
      <c r="C556" s="3">
        <f t="shared" si="8"/>
        <v>9.8937737590754082E-3</v>
      </c>
    </row>
    <row r="557" spans="1:3" x14ac:dyDescent="0.35">
      <c r="A557" s="1">
        <v>41718</v>
      </c>
      <c r="B557">
        <v>110.33725800000001</v>
      </c>
      <c r="C557" s="3">
        <f t="shared" si="8"/>
        <v>0</v>
      </c>
    </row>
    <row r="558" spans="1:3" x14ac:dyDescent="0.35">
      <c r="A558" s="1">
        <v>41719</v>
      </c>
      <c r="B558">
        <v>109.297416</v>
      </c>
      <c r="C558" s="3">
        <f t="shared" si="8"/>
        <v>9.4689035243389341E-3</v>
      </c>
    </row>
    <row r="559" spans="1:3" x14ac:dyDescent="0.35">
      <c r="A559" s="1">
        <v>41722</v>
      </c>
      <c r="B559">
        <v>108.333895</v>
      </c>
      <c r="C559" s="3">
        <f t="shared" si="8"/>
        <v>8.8546752853879696E-3</v>
      </c>
    </row>
    <row r="560" spans="1:3" x14ac:dyDescent="0.35">
      <c r="A560" s="1">
        <v>41723</v>
      </c>
      <c r="B560">
        <v>109.04938</v>
      </c>
      <c r="C560" s="3">
        <f t="shared" si="8"/>
        <v>-6.5827289025204294E-3</v>
      </c>
    </row>
    <row r="561" spans="1:3" x14ac:dyDescent="0.35">
      <c r="A561" s="1">
        <v>41724</v>
      </c>
      <c r="B561">
        <v>109.25925599999999</v>
      </c>
      <c r="C561" s="3">
        <f t="shared" si="8"/>
        <v>-1.922746332934544E-3</v>
      </c>
    </row>
    <row r="562" spans="1:3" x14ac:dyDescent="0.35">
      <c r="A562" s="1">
        <v>41725</v>
      </c>
      <c r="B562">
        <v>109.841184</v>
      </c>
      <c r="C562" s="3">
        <f t="shared" si="8"/>
        <v>-5.3119872179596683E-3</v>
      </c>
    </row>
    <row r="563" spans="1:3" x14ac:dyDescent="0.35">
      <c r="A563" s="1">
        <v>41726</v>
      </c>
      <c r="B563">
        <v>110.22277800000001</v>
      </c>
      <c r="C563" s="3">
        <f t="shared" si="8"/>
        <v>-3.4680315576638421E-3</v>
      </c>
    </row>
    <row r="564" spans="1:3" x14ac:dyDescent="0.35">
      <c r="A564" s="1">
        <v>41729</v>
      </c>
      <c r="B564">
        <v>111.691907</v>
      </c>
      <c r="C564" s="3">
        <f t="shared" si="8"/>
        <v>-1.3240678176553722E-2</v>
      </c>
    </row>
    <row r="565" spans="1:3" x14ac:dyDescent="0.35">
      <c r="A565" s="1">
        <v>41730</v>
      </c>
      <c r="B565">
        <v>111.863623</v>
      </c>
      <c r="C565" s="3">
        <f t="shared" si="8"/>
        <v>-1.5362271178958053E-3</v>
      </c>
    </row>
    <row r="566" spans="1:3" x14ac:dyDescent="0.35">
      <c r="A566" s="1">
        <v>41731</v>
      </c>
      <c r="B566">
        <v>111.768227</v>
      </c>
      <c r="C566" s="3">
        <f t="shared" si="8"/>
        <v>8.5315223020643316E-4</v>
      </c>
    </row>
    <row r="567" spans="1:3" x14ac:dyDescent="0.35">
      <c r="A567" s="1">
        <v>41732</v>
      </c>
      <c r="B567">
        <v>112.006722</v>
      </c>
      <c r="C567" s="3">
        <f t="shared" si="8"/>
        <v>-2.1315620123436574E-3</v>
      </c>
    </row>
    <row r="568" spans="1:3" x14ac:dyDescent="0.35">
      <c r="A568" s="1">
        <v>41733</v>
      </c>
      <c r="B568">
        <v>110.985957</v>
      </c>
      <c r="C568" s="3">
        <f t="shared" si="8"/>
        <v>9.1552075559269142E-3</v>
      </c>
    </row>
    <row r="569" spans="1:3" x14ac:dyDescent="0.35">
      <c r="A569" s="1">
        <v>41736</v>
      </c>
      <c r="B569">
        <v>110.127381</v>
      </c>
      <c r="C569" s="3">
        <f t="shared" si="8"/>
        <v>7.7659748873379897E-3</v>
      </c>
    </row>
    <row r="570" spans="1:3" x14ac:dyDescent="0.35">
      <c r="A570" s="1">
        <v>41737</v>
      </c>
      <c r="B570">
        <v>108.515154</v>
      </c>
      <c r="C570" s="3">
        <f t="shared" si="8"/>
        <v>1.4747873477388929E-2</v>
      </c>
    </row>
    <row r="571" spans="1:3" x14ac:dyDescent="0.35">
      <c r="A571" s="1">
        <v>41738</v>
      </c>
      <c r="B571">
        <v>110.165541</v>
      </c>
      <c r="C571" s="3">
        <f t="shared" si="8"/>
        <v>-1.5094321289105039E-2</v>
      </c>
    </row>
    <row r="572" spans="1:3" x14ac:dyDescent="0.35">
      <c r="A572" s="1">
        <v>41739</v>
      </c>
      <c r="B572">
        <v>107.456236</v>
      </c>
      <c r="C572" s="3">
        <f t="shared" si="8"/>
        <v>2.4900495019258173E-2</v>
      </c>
    </row>
    <row r="573" spans="1:3" x14ac:dyDescent="0.35">
      <c r="A573" s="1">
        <v>41740</v>
      </c>
      <c r="B573">
        <v>106.063427</v>
      </c>
      <c r="C573" s="3">
        <f t="shared" si="8"/>
        <v>1.3046374614539502E-2</v>
      </c>
    </row>
    <row r="574" spans="1:3" x14ac:dyDescent="0.35">
      <c r="A574" s="1">
        <v>41743</v>
      </c>
      <c r="B574">
        <v>107.542098</v>
      </c>
      <c r="C574" s="3">
        <f t="shared" si="8"/>
        <v>-1.3845097125241956E-2</v>
      </c>
    </row>
    <row r="575" spans="1:3" x14ac:dyDescent="0.35">
      <c r="A575" s="1">
        <v>41744</v>
      </c>
      <c r="B575">
        <v>108.52469600000001</v>
      </c>
      <c r="C575" s="3">
        <f t="shared" si="8"/>
        <v>-9.0953797727202357E-3</v>
      </c>
    </row>
    <row r="576" spans="1:3" x14ac:dyDescent="0.35">
      <c r="A576" s="1">
        <v>41745</v>
      </c>
      <c r="B576">
        <v>107.732891</v>
      </c>
      <c r="C576" s="3">
        <f t="shared" si="8"/>
        <v>7.3228278302837069E-3</v>
      </c>
    </row>
    <row r="577" spans="1:3" x14ac:dyDescent="0.35">
      <c r="A577" s="1">
        <v>41746</v>
      </c>
      <c r="B577">
        <v>107.952309</v>
      </c>
      <c r="C577" s="3">
        <f t="shared" si="8"/>
        <v>-2.0346141106850624E-3</v>
      </c>
    </row>
    <row r="578" spans="1:3" x14ac:dyDescent="0.35">
      <c r="A578" s="1">
        <v>41750</v>
      </c>
      <c r="B578">
        <v>108.877663</v>
      </c>
      <c r="C578" s="3">
        <f t="shared" si="8"/>
        <v>-8.5353478515397541E-3</v>
      </c>
    </row>
    <row r="579" spans="1:3" x14ac:dyDescent="0.35">
      <c r="A579" s="1">
        <v>41751</v>
      </c>
      <c r="B579">
        <v>108.934907</v>
      </c>
      <c r="C579" s="3">
        <f t="shared" si="8"/>
        <v>-5.2562624203034147E-4</v>
      </c>
    </row>
    <row r="580" spans="1:3" x14ac:dyDescent="0.35">
      <c r="A580" s="1">
        <v>41752</v>
      </c>
      <c r="B580">
        <v>108.46745199999999</v>
      </c>
      <c r="C580" s="3">
        <f t="shared" ref="C580:C643" si="9">LN(B579)-LN(B580)</f>
        <v>4.3003739476015213E-3</v>
      </c>
    </row>
    <row r="581" spans="1:3" x14ac:dyDescent="0.35">
      <c r="A581" s="1">
        <v>41753</v>
      </c>
      <c r="B581">
        <v>108.791809</v>
      </c>
      <c r="C581" s="3">
        <f t="shared" si="9"/>
        <v>-2.9859002510956856E-3</v>
      </c>
    </row>
    <row r="582" spans="1:3" x14ac:dyDescent="0.35">
      <c r="A582" s="1">
        <v>41754</v>
      </c>
      <c r="B582">
        <v>107.37991599999999</v>
      </c>
      <c r="C582" s="3">
        <f t="shared" si="9"/>
        <v>1.3062883935780256E-2</v>
      </c>
    </row>
    <row r="583" spans="1:3" x14ac:dyDescent="0.35">
      <c r="A583" s="1">
        <v>41757</v>
      </c>
      <c r="B583">
        <v>107.61841099999999</v>
      </c>
      <c r="C583" s="3">
        <f t="shared" si="9"/>
        <v>-2.2185763131474801E-3</v>
      </c>
    </row>
    <row r="584" spans="1:3" x14ac:dyDescent="0.35">
      <c r="A584" s="1">
        <v>41758</v>
      </c>
      <c r="B584">
        <v>107.01740599999999</v>
      </c>
      <c r="C584" s="3">
        <f t="shared" si="9"/>
        <v>5.6002449093845996E-3</v>
      </c>
    </row>
    <row r="585" spans="1:3" x14ac:dyDescent="0.35">
      <c r="A585" s="1">
        <v>41759</v>
      </c>
      <c r="B585">
        <v>107.828287</v>
      </c>
      <c r="C585" s="3">
        <f t="shared" si="9"/>
        <v>-7.5485325214579291E-3</v>
      </c>
    </row>
    <row r="586" spans="1:3" x14ac:dyDescent="0.35">
      <c r="A586" s="1">
        <v>41760</v>
      </c>
      <c r="B586">
        <v>106.454555</v>
      </c>
      <c r="C586" s="3">
        <f t="shared" si="9"/>
        <v>1.2821846184465358E-2</v>
      </c>
    </row>
    <row r="587" spans="1:3" x14ac:dyDescent="0.35">
      <c r="A587" s="1">
        <v>41761</v>
      </c>
      <c r="B587">
        <v>107.418076</v>
      </c>
      <c r="C587" s="3">
        <f t="shared" si="9"/>
        <v>-9.0102928470781052E-3</v>
      </c>
    </row>
    <row r="588" spans="1:3" x14ac:dyDescent="0.35">
      <c r="A588" s="1">
        <v>41764</v>
      </c>
      <c r="B588">
        <v>108.267117</v>
      </c>
      <c r="C588" s="3">
        <f t="shared" si="9"/>
        <v>-7.8730057801488229E-3</v>
      </c>
    </row>
    <row r="589" spans="1:3" x14ac:dyDescent="0.35">
      <c r="A589" s="1">
        <v>41765</v>
      </c>
      <c r="B589">
        <v>109.07799799999999</v>
      </c>
      <c r="C589" s="3">
        <f t="shared" si="9"/>
        <v>-7.4617252134219214E-3</v>
      </c>
    </row>
    <row r="590" spans="1:3" x14ac:dyDescent="0.35">
      <c r="A590" s="1">
        <v>41766</v>
      </c>
      <c r="B590">
        <v>110.031977</v>
      </c>
      <c r="C590" s="3">
        <f t="shared" si="9"/>
        <v>-8.7078192404153043E-3</v>
      </c>
    </row>
    <row r="591" spans="1:3" x14ac:dyDescent="0.35">
      <c r="A591" s="1">
        <v>41767</v>
      </c>
      <c r="B591">
        <v>111.138597</v>
      </c>
      <c r="C591" s="3">
        <f t="shared" si="9"/>
        <v>-1.0007020506903608E-2</v>
      </c>
    </row>
    <row r="592" spans="1:3" x14ac:dyDescent="0.35">
      <c r="A592" s="1">
        <v>41768</v>
      </c>
      <c r="B592">
        <v>111.96856200000001</v>
      </c>
      <c r="C592" s="3">
        <f t="shared" si="9"/>
        <v>-7.4400914096450776E-3</v>
      </c>
    </row>
    <row r="593" spans="1:3" x14ac:dyDescent="0.35">
      <c r="A593" s="1">
        <v>41771</v>
      </c>
      <c r="B593">
        <v>112.56956599999999</v>
      </c>
      <c r="C593" s="3">
        <f t="shared" si="9"/>
        <v>-5.3532595164984542E-3</v>
      </c>
    </row>
    <row r="594" spans="1:3" x14ac:dyDescent="0.35">
      <c r="A594" s="1">
        <v>41772</v>
      </c>
      <c r="B594">
        <v>112.187973</v>
      </c>
      <c r="C594" s="3">
        <f t="shared" si="9"/>
        <v>3.3956001507062794E-3</v>
      </c>
    </row>
    <row r="595" spans="1:3" x14ac:dyDescent="0.35">
      <c r="A595" s="1">
        <v>41773</v>
      </c>
      <c r="B595">
        <v>111.815921</v>
      </c>
      <c r="C595" s="3">
        <f t="shared" si="9"/>
        <v>3.3218381651938245E-3</v>
      </c>
    </row>
    <row r="596" spans="1:3" x14ac:dyDescent="0.35">
      <c r="A596" s="1">
        <v>41774</v>
      </c>
      <c r="B596">
        <v>110.451731</v>
      </c>
      <c r="C596" s="3">
        <f t="shared" si="9"/>
        <v>1.2275354671301031E-2</v>
      </c>
    </row>
    <row r="597" spans="1:3" x14ac:dyDescent="0.35">
      <c r="A597" s="1">
        <v>41775</v>
      </c>
      <c r="B597">
        <v>110.995499</v>
      </c>
      <c r="C597" s="3">
        <f t="shared" si="9"/>
        <v>-4.9110489474246677E-3</v>
      </c>
    </row>
    <row r="598" spans="1:3" x14ac:dyDescent="0.35">
      <c r="A598" s="1">
        <v>41778</v>
      </c>
      <c r="B598">
        <v>110.76654600000001</v>
      </c>
      <c r="C598" s="3">
        <f t="shared" si="9"/>
        <v>2.0648536258525141E-3</v>
      </c>
    </row>
    <row r="599" spans="1:3" x14ac:dyDescent="0.35">
      <c r="A599" s="1">
        <v>41779</v>
      </c>
      <c r="B599">
        <v>110.079679</v>
      </c>
      <c r="C599" s="3">
        <f t="shared" si="9"/>
        <v>6.220339195040836E-3</v>
      </c>
    </row>
    <row r="600" spans="1:3" x14ac:dyDescent="0.35">
      <c r="A600" s="1">
        <v>41780</v>
      </c>
      <c r="B600">
        <v>110.661607</v>
      </c>
      <c r="C600" s="3">
        <f t="shared" si="9"/>
        <v>-5.2725012039394059E-3</v>
      </c>
    </row>
    <row r="601" spans="1:3" x14ac:dyDescent="0.35">
      <c r="A601" s="1">
        <v>41781</v>
      </c>
      <c r="B601">
        <v>110.22277800000001</v>
      </c>
      <c r="C601" s="3">
        <f t="shared" si="9"/>
        <v>3.9733870490241685E-3</v>
      </c>
    </row>
    <row r="602" spans="1:3" x14ac:dyDescent="0.35">
      <c r="A602" s="1">
        <v>41782</v>
      </c>
      <c r="B602">
        <v>110.375411</v>
      </c>
      <c r="C602" s="3">
        <f t="shared" si="9"/>
        <v>-1.3838103118493095E-3</v>
      </c>
    </row>
    <row r="603" spans="1:3" x14ac:dyDescent="0.35">
      <c r="A603" s="1">
        <v>41786</v>
      </c>
      <c r="B603">
        <v>111.19583299999999</v>
      </c>
      <c r="C603" s="3">
        <f t="shared" si="9"/>
        <v>-7.4055255062681624E-3</v>
      </c>
    </row>
    <row r="604" spans="1:3" x14ac:dyDescent="0.35">
      <c r="A604" s="1">
        <v>41787</v>
      </c>
      <c r="B604">
        <v>111.55835</v>
      </c>
      <c r="C604" s="3">
        <f t="shared" si="9"/>
        <v>-3.2548643097429775E-3</v>
      </c>
    </row>
    <row r="605" spans="1:3" x14ac:dyDescent="0.35">
      <c r="A605" s="1">
        <v>41788</v>
      </c>
      <c r="B605">
        <v>111.615587</v>
      </c>
      <c r="C605" s="3">
        <f t="shared" si="9"/>
        <v>-5.129362507494406E-4</v>
      </c>
    </row>
    <row r="606" spans="1:3" x14ac:dyDescent="0.35">
      <c r="A606" s="1">
        <v>41789</v>
      </c>
      <c r="B606">
        <v>112.28336899999999</v>
      </c>
      <c r="C606" s="3">
        <f t="shared" si="9"/>
        <v>-5.9650477340529307E-3</v>
      </c>
    </row>
    <row r="607" spans="1:3" x14ac:dyDescent="0.35">
      <c r="A607" s="1">
        <v>41792</v>
      </c>
      <c r="B607">
        <v>112.617268</v>
      </c>
      <c r="C607" s="3">
        <f t="shared" si="9"/>
        <v>-2.9693045762773096E-3</v>
      </c>
    </row>
    <row r="608" spans="1:3" x14ac:dyDescent="0.35">
      <c r="A608" s="1">
        <v>41793</v>
      </c>
      <c r="B608">
        <v>112.82713699999999</v>
      </c>
      <c r="C608" s="3">
        <f t="shared" si="9"/>
        <v>-1.8618254076789853E-3</v>
      </c>
    </row>
    <row r="609" spans="1:3" x14ac:dyDescent="0.35">
      <c r="A609" s="1">
        <v>41794</v>
      </c>
      <c r="B609">
        <v>113.733422</v>
      </c>
      <c r="C609" s="3">
        <f t="shared" si="9"/>
        <v>-8.0004201792469587E-3</v>
      </c>
    </row>
    <row r="610" spans="1:3" x14ac:dyDescent="0.35">
      <c r="A610" s="1">
        <v>41795</v>
      </c>
      <c r="B610">
        <v>113.824465</v>
      </c>
      <c r="C610" s="3">
        <f t="shared" si="9"/>
        <v>-8.0017446161129158E-4</v>
      </c>
    </row>
    <row r="611" spans="1:3" x14ac:dyDescent="0.35">
      <c r="A611" s="1">
        <v>41796</v>
      </c>
      <c r="B611">
        <v>114.294067</v>
      </c>
      <c r="C611" s="3">
        <f t="shared" si="9"/>
        <v>-4.1171811798159652E-3</v>
      </c>
    </row>
    <row r="612" spans="1:3" x14ac:dyDescent="0.35">
      <c r="A612" s="1">
        <v>41799</v>
      </c>
      <c r="B612">
        <v>115.319513</v>
      </c>
      <c r="C612" s="3">
        <f t="shared" si="9"/>
        <v>-8.9319875377755764E-3</v>
      </c>
    </row>
    <row r="613" spans="1:3" x14ac:dyDescent="0.35">
      <c r="A613" s="1">
        <v>41800</v>
      </c>
      <c r="B613">
        <v>114.476151</v>
      </c>
      <c r="C613" s="3">
        <f t="shared" si="9"/>
        <v>7.3401366400345225E-3</v>
      </c>
    </row>
    <row r="614" spans="1:3" x14ac:dyDescent="0.35">
      <c r="A614" s="1">
        <v>41801</v>
      </c>
      <c r="B614">
        <v>114.102391</v>
      </c>
      <c r="C614" s="3">
        <f t="shared" si="9"/>
        <v>3.2703011388486303E-3</v>
      </c>
    </row>
    <row r="615" spans="1:3" x14ac:dyDescent="0.35">
      <c r="A615" s="1">
        <v>41802</v>
      </c>
      <c r="B615">
        <v>113.2782</v>
      </c>
      <c r="C615" s="3">
        <f t="shared" si="9"/>
        <v>7.2494719621802872E-3</v>
      </c>
    </row>
    <row r="616" spans="1:3" x14ac:dyDescent="0.35">
      <c r="A616" s="1">
        <v>41803</v>
      </c>
      <c r="B616">
        <v>112.74152100000001</v>
      </c>
      <c r="C616" s="3">
        <f t="shared" si="9"/>
        <v>4.7489662074999828E-3</v>
      </c>
    </row>
    <row r="617" spans="1:3" x14ac:dyDescent="0.35">
      <c r="A617" s="1">
        <v>41806</v>
      </c>
      <c r="B617">
        <v>113.297372</v>
      </c>
      <c r="C617" s="3">
        <f t="shared" si="9"/>
        <v>-4.918198926424644E-3</v>
      </c>
    </row>
    <row r="618" spans="1:3" x14ac:dyDescent="0.35">
      <c r="A618" s="1">
        <v>41807</v>
      </c>
      <c r="B618">
        <v>112.827777</v>
      </c>
      <c r="C618" s="3">
        <f t="shared" si="9"/>
        <v>4.1534139581775875E-3</v>
      </c>
    </row>
    <row r="619" spans="1:3" x14ac:dyDescent="0.35">
      <c r="A619" s="1">
        <v>41808</v>
      </c>
      <c r="B619">
        <v>113.546547</v>
      </c>
      <c r="C619" s="3">
        <f t="shared" si="9"/>
        <v>-6.350299828556949E-3</v>
      </c>
    </row>
    <row r="620" spans="1:3" x14ac:dyDescent="0.35">
      <c r="A620" s="1">
        <v>41809</v>
      </c>
      <c r="B620">
        <v>113.374042</v>
      </c>
      <c r="C620" s="3">
        <f t="shared" si="9"/>
        <v>1.5204000129793727E-3</v>
      </c>
    </row>
    <row r="621" spans="1:3" x14ac:dyDescent="0.35">
      <c r="A621" s="1">
        <v>41810</v>
      </c>
      <c r="B621">
        <v>113.527376</v>
      </c>
      <c r="C621" s="3">
        <f t="shared" si="9"/>
        <v>-1.3515475107430674E-3</v>
      </c>
    </row>
    <row r="622" spans="1:3" x14ac:dyDescent="0.35">
      <c r="A622" s="1">
        <v>41813</v>
      </c>
      <c r="B622">
        <v>113.55612600000001</v>
      </c>
      <c r="C622" s="3">
        <f t="shared" si="9"/>
        <v>-2.532108224544416E-4</v>
      </c>
    </row>
    <row r="623" spans="1:3" x14ac:dyDescent="0.35">
      <c r="A623" s="1">
        <v>41814</v>
      </c>
      <c r="B623">
        <v>112.990697</v>
      </c>
      <c r="C623" s="3">
        <f t="shared" si="9"/>
        <v>4.9917290085552679E-3</v>
      </c>
    </row>
    <row r="624" spans="1:3" x14ac:dyDescent="0.35">
      <c r="A624" s="1">
        <v>41815</v>
      </c>
      <c r="B624">
        <v>114.274896</v>
      </c>
      <c r="C624" s="3">
        <f t="shared" si="9"/>
        <v>-1.1301426242449786E-2</v>
      </c>
    </row>
    <row r="625" spans="1:3" x14ac:dyDescent="0.35">
      <c r="A625" s="1">
        <v>41816</v>
      </c>
      <c r="B625">
        <v>114.68699100000001</v>
      </c>
      <c r="C625" s="3">
        <f t="shared" si="9"/>
        <v>-3.5996859598288466E-3</v>
      </c>
    </row>
    <row r="626" spans="1:3" x14ac:dyDescent="0.35">
      <c r="A626" s="1">
        <v>41817</v>
      </c>
      <c r="B626">
        <v>114.619906</v>
      </c>
      <c r="C626" s="3">
        <f t="shared" si="9"/>
        <v>5.8511106985115191E-4</v>
      </c>
    </row>
    <row r="627" spans="1:3" x14ac:dyDescent="0.35">
      <c r="A627" s="1">
        <v>41820</v>
      </c>
      <c r="B627">
        <v>113.374042</v>
      </c>
      <c r="C627" s="3">
        <f t="shared" si="9"/>
        <v>1.0929030457069722E-2</v>
      </c>
    </row>
    <row r="628" spans="1:3" x14ac:dyDescent="0.35">
      <c r="A628" s="1">
        <v>41821</v>
      </c>
      <c r="B628">
        <v>114.792412</v>
      </c>
      <c r="C628" s="3">
        <f t="shared" si="9"/>
        <v>-1.2432925574969111E-2</v>
      </c>
    </row>
    <row r="629" spans="1:3" x14ac:dyDescent="0.35">
      <c r="A629" s="1">
        <v>41822</v>
      </c>
      <c r="B629">
        <v>114.878668</v>
      </c>
      <c r="C629" s="3">
        <f t="shared" si="9"/>
        <v>-7.5112638522423225E-4</v>
      </c>
    </row>
    <row r="630" spans="1:3" x14ac:dyDescent="0.35">
      <c r="A630" s="1">
        <v>41823</v>
      </c>
      <c r="B630">
        <v>115.118258</v>
      </c>
      <c r="C630" s="3">
        <f t="shared" si="9"/>
        <v>-2.0834199033110679E-3</v>
      </c>
    </row>
    <row r="631" spans="1:3" x14ac:dyDescent="0.35">
      <c r="A631" s="1">
        <v>41827</v>
      </c>
      <c r="B631">
        <v>115.20450700000001</v>
      </c>
      <c r="C631" s="3">
        <f t="shared" si="9"/>
        <v>-7.4894033189920606E-4</v>
      </c>
    </row>
    <row r="632" spans="1:3" x14ac:dyDescent="0.35">
      <c r="A632" s="1">
        <v>41828</v>
      </c>
      <c r="B632">
        <v>114.792412</v>
      </c>
      <c r="C632" s="3">
        <f t="shared" si="9"/>
        <v>3.5834866204345062E-3</v>
      </c>
    </row>
    <row r="633" spans="1:3" x14ac:dyDescent="0.35">
      <c r="A633" s="1">
        <v>41829</v>
      </c>
      <c r="B633">
        <v>114.495322</v>
      </c>
      <c r="C633" s="3">
        <f t="shared" si="9"/>
        <v>2.59141787547712E-3</v>
      </c>
    </row>
    <row r="634" spans="1:3" x14ac:dyDescent="0.35">
      <c r="A634" s="1">
        <v>41830</v>
      </c>
      <c r="B634">
        <v>113.92030699999999</v>
      </c>
      <c r="C634" s="3">
        <f t="shared" si="9"/>
        <v>5.0348237308428523E-3</v>
      </c>
    </row>
    <row r="635" spans="1:3" x14ac:dyDescent="0.35">
      <c r="A635" s="1">
        <v>41831</v>
      </c>
      <c r="B635">
        <v>114.38990200000001</v>
      </c>
      <c r="C635" s="3">
        <f t="shared" si="9"/>
        <v>-4.1136632853406851E-3</v>
      </c>
    </row>
    <row r="636" spans="1:3" x14ac:dyDescent="0.35">
      <c r="A636" s="1">
        <v>41834</v>
      </c>
      <c r="B636">
        <v>114.504908</v>
      </c>
      <c r="C636" s="3">
        <f t="shared" si="9"/>
        <v>-1.004880885482784E-3</v>
      </c>
    </row>
    <row r="637" spans="1:3" x14ac:dyDescent="0.35">
      <c r="A637" s="1">
        <v>41835</v>
      </c>
      <c r="B637">
        <v>114.07364099999999</v>
      </c>
      <c r="C637" s="3">
        <f t="shared" si="9"/>
        <v>3.7734731769401009E-3</v>
      </c>
    </row>
    <row r="638" spans="1:3" x14ac:dyDescent="0.35">
      <c r="A638" s="1">
        <v>41836</v>
      </c>
      <c r="B638">
        <v>114.07364099999999</v>
      </c>
      <c r="C638" s="3">
        <f t="shared" si="9"/>
        <v>0</v>
      </c>
    </row>
    <row r="639" spans="1:3" x14ac:dyDescent="0.35">
      <c r="A639" s="1">
        <v>41837</v>
      </c>
      <c r="B639">
        <v>112.703186</v>
      </c>
      <c r="C639" s="3">
        <f t="shared" si="9"/>
        <v>1.2086523138684413E-2</v>
      </c>
    </row>
    <row r="640" spans="1:3" x14ac:dyDescent="0.35">
      <c r="A640" s="1">
        <v>41838</v>
      </c>
      <c r="B640">
        <v>113.671132</v>
      </c>
      <c r="C640" s="3">
        <f t="shared" si="9"/>
        <v>-8.5517819124421024E-3</v>
      </c>
    </row>
    <row r="641" spans="1:3" x14ac:dyDescent="0.35">
      <c r="A641" s="1">
        <v>41841</v>
      </c>
      <c r="B641">
        <v>112.93319</v>
      </c>
      <c r="C641" s="3">
        <f t="shared" si="9"/>
        <v>6.5130673776474524E-3</v>
      </c>
    </row>
    <row r="642" spans="1:3" x14ac:dyDescent="0.35">
      <c r="A642" s="1">
        <v>41842</v>
      </c>
      <c r="B642">
        <v>113.316536</v>
      </c>
      <c r="C642" s="3">
        <f t="shared" si="9"/>
        <v>-3.3887012693192275E-3</v>
      </c>
    </row>
    <row r="643" spans="1:3" x14ac:dyDescent="0.35">
      <c r="A643" s="1">
        <v>41843</v>
      </c>
      <c r="B643">
        <v>113.671132</v>
      </c>
      <c r="C643" s="3">
        <f t="shared" si="9"/>
        <v>-3.1243661083282248E-3</v>
      </c>
    </row>
    <row r="644" spans="1:3" x14ac:dyDescent="0.35">
      <c r="A644" s="1">
        <v>41844</v>
      </c>
      <c r="B644">
        <v>113.55612600000001</v>
      </c>
      <c r="C644" s="3">
        <f t="shared" ref="C644:C707" si="10">LN(B643)-LN(B644)</f>
        <v>1.0122554030926878E-3</v>
      </c>
    </row>
    <row r="645" spans="1:3" x14ac:dyDescent="0.35">
      <c r="A645" s="1">
        <v>41845</v>
      </c>
      <c r="B645">
        <v>113.44112699999999</v>
      </c>
      <c r="C645" s="3">
        <f t="shared" si="10"/>
        <v>1.0132193964329517E-3</v>
      </c>
    </row>
    <row r="646" spans="1:3" x14ac:dyDescent="0.35">
      <c r="A646" s="1">
        <v>41848</v>
      </c>
      <c r="B646">
        <v>113.87238600000001</v>
      </c>
      <c r="C646" s="3">
        <f t="shared" si="10"/>
        <v>-3.7944028203957814E-3</v>
      </c>
    </row>
    <row r="647" spans="1:3" x14ac:dyDescent="0.35">
      <c r="A647" s="1">
        <v>41849</v>
      </c>
      <c r="B647">
        <v>113.91072200000001</v>
      </c>
      <c r="C647" s="3">
        <f t="shared" si="10"/>
        <v>-3.3660090687614996E-4</v>
      </c>
    </row>
    <row r="648" spans="1:3" x14ac:dyDescent="0.35">
      <c r="A648" s="1">
        <v>41850</v>
      </c>
      <c r="B648">
        <v>114.409066</v>
      </c>
      <c r="C648" s="3">
        <f t="shared" si="10"/>
        <v>-4.3653228284510348E-3</v>
      </c>
    </row>
    <row r="649" spans="1:3" x14ac:dyDescent="0.35">
      <c r="A649" s="1">
        <v>41851</v>
      </c>
      <c r="B649">
        <v>111.399815</v>
      </c>
      <c r="C649" s="3">
        <f t="shared" si="10"/>
        <v>2.6654657247889624E-2</v>
      </c>
    </row>
    <row r="650" spans="1:3" x14ac:dyDescent="0.35">
      <c r="A650" s="1">
        <v>41852</v>
      </c>
      <c r="B650">
        <v>111.246481</v>
      </c>
      <c r="C650" s="3">
        <f t="shared" si="10"/>
        <v>1.3773777241885554E-3</v>
      </c>
    </row>
    <row r="651" spans="1:3" x14ac:dyDescent="0.35">
      <c r="A651" s="1">
        <v>41855</v>
      </c>
      <c r="B651">
        <v>112.013165</v>
      </c>
      <c r="C651" s="3">
        <f t="shared" si="10"/>
        <v>-6.8681199447313546E-3</v>
      </c>
    </row>
    <row r="652" spans="1:3" x14ac:dyDescent="0.35">
      <c r="A652" s="1">
        <v>41856</v>
      </c>
      <c r="B652">
        <v>111.006891</v>
      </c>
      <c r="C652" s="3">
        <f t="shared" si="10"/>
        <v>9.0241285636567525E-3</v>
      </c>
    </row>
    <row r="653" spans="1:3" x14ac:dyDescent="0.35">
      <c r="A653" s="1">
        <v>41857</v>
      </c>
      <c r="B653">
        <v>110.997305</v>
      </c>
      <c r="C653" s="3">
        <f t="shared" si="10"/>
        <v>8.6358728156987752E-5</v>
      </c>
    </row>
    <row r="654" spans="1:3" x14ac:dyDescent="0.35">
      <c r="A654" s="1">
        <v>41858</v>
      </c>
      <c r="B654">
        <v>110.000609</v>
      </c>
      <c r="C654" s="3">
        <f t="shared" si="10"/>
        <v>9.0200195975809194E-3</v>
      </c>
    </row>
    <row r="655" spans="1:3" x14ac:dyDescent="0.35">
      <c r="A655" s="1">
        <v>41859</v>
      </c>
      <c r="B655">
        <v>111.505235</v>
      </c>
      <c r="C655" s="3">
        <f t="shared" si="10"/>
        <v>-1.3585638329943528E-2</v>
      </c>
    </row>
    <row r="656" spans="1:3" x14ac:dyDescent="0.35">
      <c r="A656" s="1">
        <v>41862</v>
      </c>
      <c r="B656">
        <v>111.76399600000001</v>
      </c>
      <c r="C656" s="3">
        <f t="shared" si="10"/>
        <v>-2.3179290285266774E-3</v>
      </c>
    </row>
    <row r="657" spans="1:3" x14ac:dyDescent="0.35">
      <c r="A657" s="1">
        <v>41863</v>
      </c>
      <c r="B657">
        <v>111.90774500000001</v>
      </c>
      <c r="C657" s="3">
        <f t="shared" si="10"/>
        <v>-1.2853570070898712E-3</v>
      </c>
    </row>
    <row r="658" spans="1:3" x14ac:dyDescent="0.35">
      <c r="A658" s="1">
        <v>41864</v>
      </c>
      <c r="B658">
        <v>112.837355</v>
      </c>
      <c r="C658" s="3">
        <f t="shared" si="10"/>
        <v>-8.2726190833728452E-3</v>
      </c>
    </row>
    <row r="659" spans="1:3" x14ac:dyDescent="0.35">
      <c r="A659" s="1">
        <v>41865</v>
      </c>
      <c r="B659">
        <v>113.14403</v>
      </c>
      <c r="C659" s="3">
        <f t="shared" si="10"/>
        <v>-2.714163277340198E-3</v>
      </c>
    </row>
    <row r="660" spans="1:3" x14ac:dyDescent="0.35">
      <c r="A660" s="1">
        <v>41866</v>
      </c>
      <c r="B660">
        <v>112.38692500000001</v>
      </c>
      <c r="C660" s="3">
        <f t="shared" si="10"/>
        <v>6.7140037965351951E-3</v>
      </c>
    </row>
    <row r="661" spans="1:3" x14ac:dyDescent="0.35">
      <c r="A661" s="1">
        <v>41869</v>
      </c>
      <c r="B661">
        <v>112.990697</v>
      </c>
      <c r="C661" s="3">
        <f t="shared" si="10"/>
        <v>-5.3578828191582772E-3</v>
      </c>
    </row>
    <row r="662" spans="1:3" x14ac:dyDescent="0.35">
      <c r="A662" s="1">
        <v>41870</v>
      </c>
      <c r="B662">
        <v>113.297372</v>
      </c>
      <c r="C662" s="3">
        <f t="shared" si="10"/>
        <v>-2.7104848179577701E-3</v>
      </c>
    </row>
    <row r="663" spans="1:3" x14ac:dyDescent="0.35">
      <c r="A663" s="1">
        <v>41871</v>
      </c>
      <c r="B663">
        <v>112.74152100000001</v>
      </c>
      <c r="C663" s="3">
        <f t="shared" si="10"/>
        <v>4.918198926424644E-3</v>
      </c>
    </row>
    <row r="664" spans="1:3" x14ac:dyDescent="0.35">
      <c r="A664" s="1">
        <v>41872</v>
      </c>
      <c r="B664">
        <v>112.636101</v>
      </c>
      <c r="C664" s="3">
        <f t="shared" si="10"/>
        <v>9.3549667223147281E-4</v>
      </c>
    </row>
    <row r="665" spans="1:3" x14ac:dyDescent="0.35">
      <c r="A665" s="1">
        <v>41873</v>
      </c>
      <c r="B665">
        <v>112.09942100000001</v>
      </c>
      <c r="C665" s="3">
        <f t="shared" si="10"/>
        <v>4.7761120753717634E-3</v>
      </c>
    </row>
    <row r="666" spans="1:3" x14ac:dyDescent="0.35">
      <c r="A666" s="1">
        <v>41876</v>
      </c>
      <c r="B666">
        <v>112.569016</v>
      </c>
      <c r="C666" s="3">
        <f t="shared" si="10"/>
        <v>-4.1803440672740777E-3</v>
      </c>
    </row>
    <row r="667" spans="1:3" x14ac:dyDescent="0.35">
      <c r="A667" s="1">
        <v>41877</v>
      </c>
      <c r="B667">
        <v>112.827777</v>
      </c>
      <c r="C667" s="3">
        <f t="shared" si="10"/>
        <v>-2.296049648576215E-3</v>
      </c>
    </row>
    <row r="668" spans="1:3" x14ac:dyDescent="0.35">
      <c r="A668" s="1">
        <v>41878</v>
      </c>
      <c r="B668">
        <v>111.97483</v>
      </c>
      <c r="C668" s="3">
        <f t="shared" si="10"/>
        <v>7.5884448532184123E-3</v>
      </c>
    </row>
    <row r="669" spans="1:3" x14ac:dyDescent="0.35">
      <c r="A669" s="1">
        <v>41879</v>
      </c>
      <c r="B669">
        <v>111.62982700000001</v>
      </c>
      <c r="C669" s="3">
        <f t="shared" si="10"/>
        <v>3.0858326333538244E-3</v>
      </c>
    </row>
    <row r="670" spans="1:3" x14ac:dyDescent="0.35">
      <c r="A670" s="1">
        <v>41880</v>
      </c>
      <c r="B670">
        <v>112.29109</v>
      </c>
      <c r="C670" s="3">
        <f t="shared" si="10"/>
        <v>-5.906236283141908E-3</v>
      </c>
    </row>
    <row r="671" spans="1:3" x14ac:dyDescent="0.35">
      <c r="A671" s="1">
        <v>41884</v>
      </c>
      <c r="B671">
        <v>111.984415</v>
      </c>
      <c r="C671" s="3">
        <f t="shared" si="10"/>
        <v>2.7348077191007292E-3</v>
      </c>
    </row>
    <row r="672" spans="1:3" x14ac:dyDescent="0.35">
      <c r="A672" s="1">
        <v>41885</v>
      </c>
      <c r="B672">
        <v>112.195256</v>
      </c>
      <c r="C672" s="3">
        <f t="shared" si="10"/>
        <v>-1.8810007279013163E-3</v>
      </c>
    </row>
    <row r="673" spans="1:3" x14ac:dyDescent="0.35">
      <c r="A673" s="1">
        <v>41886</v>
      </c>
      <c r="B673">
        <v>111.57232</v>
      </c>
      <c r="C673" s="3">
        <f t="shared" si="10"/>
        <v>5.5677200455965803E-3</v>
      </c>
    </row>
    <row r="674" spans="1:3" x14ac:dyDescent="0.35">
      <c r="A674" s="1">
        <v>41887</v>
      </c>
      <c r="B674">
        <v>111.90451</v>
      </c>
      <c r="C674" s="3">
        <f t="shared" si="10"/>
        <v>-2.9729278392407466E-3</v>
      </c>
    </row>
    <row r="675" spans="1:3" x14ac:dyDescent="0.35">
      <c r="A675" s="1">
        <v>41890</v>
      </c>
      <c r="B675">
        <v>110.864611</v>
      </c>
      <c r="C675" s="3">
        <f t="shared" si="10"/>
        <v>9.336182221543865E-3</v>
      </c>
    </row>
    <row r="676" spans="1:3" x14ac:dyDescent="0.35">
      <c r="A676" s="1">
        <v>41891</v>
      </c>
      <c r="B676">
        <v>111.25939099999999</v>
      </c>
      <c r="C676" s="3">
        <f t="shared" si="10"/>
        <v>-3.5545948400041993E-3</v>
      </c>
    </row>
    <row r="677" spans="1:3" x14ac:dyDescent="0.35">
      <c r="A677" s="1">
        <v>41892</v>
      </c>
      <c r="B677">
        <v>110.758695</v>
      </c>
      <c r="C677" s="3">
        <f t="shared" si="10"/>
        <v>4.51041496538096E-3</v>
      </c>
    </row>
    <row r="678" spans="1:3" x14ac:dyDescent="0.35">
      <c r="A678" s="1">
        <v>41893</v>
      </c>
      <c r="B678">
        <v>110.912758</v>
      </c>
      <c r="C678" s="3">
        <f t="shared" si="10"/>
        <v>-1.3900123152605914E-3</v>
      </c>
    </row>
    <row r="679" spans="1:3" x14ac:dyDescent="0.35">
      <c r="A679" s="1">
        <v>41894</v>
      </c>
      <c r="B679">
        <v>109.48771000000001</v>
      </c>
      <c r="C679" s="3">
        <f t="shared" si="10"/>
        <v>1.2931622802217824E-2</v>
      </c>
    </row>
    <row r="680" spans="1:3" x14ac:dyDescent="0.35">
      <c r="A680" s="1">
        <v>41897</v>
      </c>
      <c r="B680">
        <v>109.82471200000001</v>
      </c>
      <c r="C680" s="3">
        <f t="shared" si="10"/>
        <v>-3.0732619901199243E-3</v>
      </c>
    </row>
    <row r="681" spans="1:3" x14ac:dyDescent="0.35">
      <c r="A681" s="1">
        <v>41898</v>
      </c>
      <c r="B681">
        <v>110.04617500000001</v>
      </c>
      <c r="C681" s="3">
        <f t="shared" si="10"/>
        <v>-2.0144829351060878E-3</v>
      </c>
    </row>
    <row r="682" spans="1:3" x14ac:dyDescent="0.35">
      <c r="A682" s="1">
        <v>41899</v>
      </c>
      <c r="B682">
        <v>110.26763</v>
      </c>
      <c r="C682" s="3">
        <f t="shared" si="10"/>
        <v>-2.0103604001127096E-3</v>
      </c>
    </row>
    <row r="683" spans="1:3" x14ac:dyDescent="0.35">
      <c r="A683" s="1">
        <v>41900</v>
      </c>
      <c r="B683">
        <v>110.739441</v>
      </c>
      <c r="C683" s="3">
        <f t="shared" si="10"/>
        <v>-4.2696526823498004E-3</v>
      </c>
    </row>
    <row r="684" spans="1:3" x14ac:dyDescent="0.35">
      <c r="A684" s="1">
        <v>41901</v>
      </c>
      <c r="B684">
        <v>109.47807899999999</v>
      </c>
      <c r="C684" s="3">
        <f t="shared" si="10"/>
        <v>1.1455726087544527E-2</v>
      </c>
    </row>
    <row r="685" spans="1:3" x14ac:dyDescent="0.35">
      <c r="A685" s="1">
        <v>41904</v>
      </c>
      <c r="B685">
        <v>108.563357</v>
      </c>
      <c r="C685" s="3">
        <f t="shared" si="10"/>
        <v>8.3903993942824329E-3</v>
      </c>
    </row>
    <row r="686" spans="1:3" x14ac:dyDescent="0.35">
      <c r="A686" s="1">
        <v>41905</v>
      </c>
      <c r="B686">
        <v>108.447811</v>
      </c>
      <c r="C686" s="3">
        <f t="shared" si="10"/>
        <v>1.0648853880077525E-3</v>
      </c>
    </row>
    <row r="687" spans="1:3" x14ac:dyDescent="0.35">
      <c r="A687" s="1">
        <v>41906</v>
      </c>
      <c r="B687">
        <v>109.49734100000001</v>
      </c>
      <c r="C687" s="3">
        <f t="shared" si="10"/>
        <v>-9.6312132042992715E-3</v>
      </c>
    </row>
    <row r="688" spans="1:3" x14ac:dyDescent="0.35">
      <c r="A688" s="1">
        <v>41907</v>
      </c>
      <c r="B688">
        <v>109.54548</v>
      </c>
      <c r="C688" s="3">
        <f t="shared" si="10"/>
        <v>-4.3953963480980462E-4</v>
      </c>
    </row>
    <row r="689" spans="1:3" x14ac:dyDescent="0.35">
      <c r="A689" s="1">
        <v>41908</v>
      </c>
      <c r="B689">
        <v>109.88248900000001</v>
      </c>
      <c r="C689" s="3">
        <f t="shared" si="10"/>
        <v>-3.0717074630004504E-3</v>
      </c>
    </row>
    <row r="690" spans="1:3" x14ac:dyDescent="0.35">
      <c r="A690" s="1">
        <v>41911</v>
      </c>
      <c r="B690">
        <v>110.103945</v>
      </c>
      <c r="C690" s="3">
        <f t="shared" si="10"/>
        <v>-2.0133611948836005E-3</v>
      </c>
    </row>
    <row r="691" spans="1:3" x14ac:dyDescent="0.35">
      <c r="A691" s="1">
        <v>41912</v>
      </c>
      <c r="B691">
        <v>109.583995</v>
      </c>
      <c r="C691" s="3">
        <f t="shared" si="10"/>
        <v>4.7335413209372845E-3</v>
      </c>
    </row>
    <row r="692" spans="1:3" x14ac:dyDescent="0.35">
      <c r="A692" s="1">
        <v>41913</v>
      </c>
      <c r="B692">
        <v>109.381794</v>
      </c>
      <c r="C692" s="3">
        <f t="shared" si="10"/>
        <v>1.8468735083967402E-3</v>
      </c>
    </row>
    <row r="693" spans="1:3" x14ac:dyDescent="0.35">
      <c r="A693" s="1">
        <v>41914</v>
      </c>
      <c r="B693">
        <v>109.88248900000001</v>
      </c>
      <c r="C693" s="3">
        <f t="shared" si="10"/>
        <v>-4.5670536344504242E-3</v>
      </c>
    </row>
    <row r="694" spans="1:3" x14ac:dyDescent="0.35">
      <c r="A694" s="1">
        <v>41915</v>
      </c>
      <c r="B694">
        <v>111.538616</v>
      </c>
      <c r="C694" s="3">
        <f t="shared" si="10"/>
        <v>-1.4959349825207191E-2</v>
      </c>
    </row>
    <row r="695" spans="1:3" x14ac:dyDescent="0.35">
      <c r="A695" s="1">
        <v>41918</v>
      </c>
      <c r="B695">
        <v>120.339235</v>
      </c>
      <c r="C695" s="3">
        <f t="shared" si="10"/>
        <v>-7.5943850003756808E-2</v>
      </c>
    </row>
    <row r="696" spans="1:3" x14ac:dyDescent="0.35">
      <c r="A696" s="1">
        <v>41919</v>
      </c>
      <c r="B696">
        <v>123.24709300000001</v>
      </c>
      <c r="C696" s="3">
        <f t="shared" si="10"/>
        <v>-2.3876513654276899E-2</v>
      </c>
    </row>
    <row r="697" spans="1:3" x14ac:dyDescent="0.35">
      <c r="A697" s="1">
        <v>41920</v>
      </c>
      <c r="B697">
        <v>125.076536</v>
      </c>
      <c r="C697" s="3">
        <f t="shared" si="10"/>
        <v>-1.4734611492738914E-2</v>
      </c>
    </row>
    <row r="698" spans="1:3" x14ac:dyDescent="0.35">
      <c r="A698" s="1">
        <v>41921</v>
      </c>
      <c r="B698">
        <v>123.189323</v>
      </c>
      <c r="C698" s="3">
        <f t="shared" si="10"/>
        <v>1.5203454547640938E-2</v>
      </c>
    </row>
    <row r="699" spans="1:3" x14ac:dyDescent="0.35">
      <c r="A699" s="1">
        <v>41922</v>
      </c>
      <c r="B699">
        <v>123.121923</v>
      </c>
      <c r="C699" s="3">
        <f t="shared" si="10"/>
        <v>5.4727506581020435E-4</v>
      </c>
    </row>
    <row r="700" spans="1:3" x14ac:dyDescent="0.35">
      <c r="A700" s="1">
        <v>41925</v>
      </c>
      <c r="B700">
        <v>121.15767200000001</v>
      </c>
      <c r="C700" s="3">
        <f t="shared" si="10"/>
        <v>1.6082336604724468E-2</v>
      </c>
    </row>
    <row r="701" spans="1:3" x14ac:dyDescent="0.35">
      <c r="A701" s="1">
        <v>41926</v>
      </c>
      <c r="B701">
        <v>120.42589</v>
      </c>
      <c r="C701" s="3">
        <f t="shared" si="10"/>
        <v>6.0582287313248884E-3</v>
      </c>
    </row>
    <row r="702" spans="1:3" x14ac:dyDescent="0.35">
      <c r="A702" s="1">
        <v>41927</v>
      </c>
      <c r="B702">
        <v>119.90594</v>
      </c>
      <c r="C702" s="3">
        <f t="shared" si="10"/>
        <v>4.326940890239328E-3</v>
      </c>
    </row>
    <row r="703" spans="1:3" x14ac:dyDescent="0.35">
      <c r="A703" s="1">
        <v>41928</v>
      </c>
      <c r="B703">
        <v>116.295186</v>
      </c>
      <c r="C703" s="3">
        <f t="shared" si="10"/>
        <v>3.0575936372105872E-2</v>
      </c>
    </row>
    <row r="704" spans="1:3" x14ac:dyDescent="0.35">
      <c r="A704" s="1">
        <v>41929</v>
      </c>
      <c r="B704">
        <v>117.209915</v>
      </c>
      <c r="C704" s="3">
        <f t="shared" si="10"/>
        <v>-7.8348068220925882E-3</v>
      </c>
    </row>
    <row r="705" spans="1:3" x14ac:dyDescent="0.35">
      <c r="A705" s="1">
        <v>41932</v>
      </c>
      <c r="B705">
        <v>118.10538200000001</v>
      </c>
      <c r="C705" s="3">
        <f t="shared" si="10"/>
        <v>-7.6108211737695441E-3</v>
      </c>
    </row>
    <row r="706" spans="1:3" x14ac:dyDescent="0.35">
      <c r="A706" s="1">
        <v>41933</v>
      </c>
      <c r="B706">
        <v>118.73124</v>
      </c>
      <c r="C706" s="3">
        <f t="shared" si="10"/>
        <v>-5.2851577728940669E-3</v>
      </c>
    </row>
    <row r="707" spans="1:3" x14ac:dyDescent="0.35">
      <c r="A707" s="1">
        <v>41934</v>
      </c>
      <c r="B707">
        <v>119.12602</v>
      </c>
      <c r="C707" s="3">
        <f t="shared" si="10"/>
        <v>-3.319472884732555E-3</v>
      </c>
    </row>
    <row r="708" spans="1:3" x14ac:dyDescent="0.35">
      <c r="A708" s="1">
        <v>41935</v>
      </c>
      <c r="B708">
        <v>120.35848900000001</v>
      </c>
      <c r="C708" s="3">
        <f t="shared" ref="C708:C771" si="11">LN(B707)-LN(B708)</f>
        <v>-1.0292773306263214E-2</v>
      </c>
    </row>
    <row r="709" spans="1:3" x14ac:dyDescent="0.35">
      <c r="A709" s="1">
        <v>41936</v>
      </c>
      <c r="B709">
        <v>121.061386</v>
      </c>
      <c r="C709" s="3">
        <f t="shared" si="11"/>
        <v>-5.8230415879441111E-3</v>
      </c>
    </row>
    <row r="710" spans="1:3" x14ac:dyDescent="0.35">
      <c r="A710" s="1">
        <v>41939</v>
      </c>
      <c r="B710">
        <v>121.128787</v>
      </c>
      <c r="C710" s="3">
        <f t="shared" si="11"/>
        <v>-5.5659567772803342E-4</v>
      </c>
    </row>
    <row r="711" spans="1:3" x14ac:dyDescent="0.35">
      <c r="A711" s="1">
        <v>41940</v>
      </c>
      <c r="B711">
        <v>121.822045</v>
      </c>
      <c r="C711" s="3">
        <f t="shared" si="11"/>
        <v>-5.7069973862553525E-3</v>
      </c>
    </row>
    <row r="712" spans="1:3" x14ac:dyDescent="0.35">
      <c r="A712" s="1">
        <v>41941</v>
      </c>
      <c r="B712">
        <v>122.06276200000001</v>
      </c>
      <c r="C712" s="3">
        <f t="shared" si="11"/>
        <v>-1.9740227456495063E-3</v>
      </c>
    </row>
    <row r="713" spans="1:3" x14ac:dyDescent="0.35">
      <c r="A713" s="1">
        <v>41942</v>
      </c>
      <c r="B713">
        <v>122.784913</v>
      </c>
      <c r="C713" s="3">
        <f t="shared" si="11"/>
        <v>-5.8987947831870002E-3</v>
      </c>
    </row>
    <row r="714" spans="1:3" x14ac:dyDescent="0.35">
      <c r="A714" s="1">
        <v>41943</v>
      </c>
      <c r="B714">
        <v>123.921098</v>
      </c>
      <c r="C714" s="3">
        <f t="shared" si="11"/>
        <v>-9.2109067654018162E-3</v>
      </c>
    </row>
    <row r="715" spans="1:3" x14ac:dyDescent="0.35">
      <c r="A715" s="1">
        <v>41946</v>
      </c>
      <c r="B715">
        <v>122.68862799999999</v>
      </c>
      <c r="C715" s="3">
        <f t="shared" si="11"/>
        <v>9.9953905394629672E-3</v>
      </c>
    </row>
    <row r="716" spans="1:3" x14ac:dyDescent="0.35">
      <c r="A716" s="1">
        <v>41947</v>
      </c>
      <c r="B716">
        <v>121.648729</v>
      </c>
      <c r="C716" s="3">
        <f t="shared" si="11"/>
        <v>8.5120449167179757E-3</v>
      </c>
    </row>
    <row r="717" spans="1:3" x14ac:dyDescent="0.35">
      <c r="A717" s="1">
        <v>41948</v>
      </c>
      <c r="B717">
        <v>122.49605699999999</v>
      </c>
      <c r="C717" s="3">
        <f t="shared" si="11"/>
        <v>-6.9412205432684004E-3</v>
      </c>
    </row>
    <row r="718" spans="1:3" x14ac:dyDescent="0.35">
      <c r="A718" s="1">
        <v>41949</v>
      </c>
      <c r="B718">
        <v>123.179693</v>
      </c>
      <c r="C718" s="3">
        <f t="shared" si="11"/>
        <v>-5.5653662564401074E-3</v>
      </c>
    </row>
    <row r="719" spans="1:3" x14ac:dyDescent="0.35">
      <c r="A719" s="1">
        <v>41950</v>
      </c>
      <c r="B719">
        <v>120.878439</v>
      </c>
      <c r="C719" s="3">
        <f t="shared" si="11"/>
        <v>1.8858803720335438E-2</v>
      </c>
    </row>
    <row r="720" spans="1:3" x14ac:dyDescent="0.35">
      <c r="A720" s="1">
        <v>41953</v>
      </c>
      <c r="B720">
        <v>123.535957</v>
      </c>
      <c r="C720" s="3">
        <f t="shared" si="11"/>
        <v>-2.1746859241978278E-2</v>
      </c>
    </row>
    <row r="721" spans="1:3" x14ac:dyDescent="0.35">
      <c r="A721" s="1">
        <v>41954</v>
      </c>
      <c r="B721">
        <v>123.97886800000001</v>
      </c>
      <c r="C721" s="3">
        <f t="shared" si="11"/>
        <v>-3.5788682374446878E-3</v>
      </c>
    </row>
    <row r="722" spans="1:3" x14ac:dyDescent="0.35">
      <c r="A722" s="1">
        <v>41955</v>
      </c>
      <c r="B722">
        <v>124.546971</v>
      </c>
      <c r="C722" s="3">
        <f t="shared" si="11"/>
        <v>-4.5717901349124901E-3</v>
      </c>
    </row>
    <row r="723" spans="1:3" x14ac:dyDescent="0.35">
      <c r="A723" s="1">
        <v>41956</v>
      </c>
      <c r="B723">
        <v>124.508448</v>
      </c>
      <c r="C723" s="3">
        <f t="shared" si="11"/>
        <v>3.0935283770894273E-4</v>
      </c>
    </row>
    <row r="724" spans="1:3" x14ac:dyDescent="0.35">
      <c r="A724" s="1">
        <v>41957</v>
      </c>
      <c r="B724">
        <v>124.40253199999999</v>
      </c>
      <c r="C724" s="3">
        <f t="shared" si="11"/>
        <v>8.5103522867946424E-4</v>
      </c>
    </row>
    <row r="725" spans="1:3" x14ac:dyDescent="0.35">
      <c r="A725" s="1">
        <v>41960</v>
      </c>
      <c r="B725">
        <v>124.72990299999999</v>
      </c>
      <c r="C725" s="3">
        <f t="shared" si="11"/>
        <v>-2.6280896618322558E-3</v>
      </c>
    </row>
    <row r="726" spans="1:3" x14ac:dyDescent="0.35">
      <c r="A726" s="1">
        <v>41961</v>
      </c>
      <c r="B726">
        <v>126.077927</v>
      </c>
      <c r="C726" s="3">
        <f t="shared" si="11"/>
        <v>-1.0749560575248118E-2</v>
      </c>
    </row>
    <row r="727" spans="1:3" x14ac:dyDescent="0.35">
      <c r="A727" s="1">
        <v>41962</v>
      </c>
      <c r="B727">
        <v>125.278745</v>
      </c>
      <c r="C727" s="3">
        <f t="shared" si="11"/>
        <v>6.3589694011216835E-3</v>
      </c>
    </row>
    <row r="728" spans="1:3" x14ac:dyDescent="0.35">
      <c r="A728" s="1">
        <v>41963</v>
      </c>
      <c r="B728">
        <v>125.55797</v>
      </c>
      <c r="C728" s="3">
        <f t="shared" si="11"/>
        <v>-2.2263496421137674E-3</v>
      </c>
    </row>
    <row r="729" spans="1:3" x14ac:dyDescent="0.35">
      <c r="A729" s="1">
        <v>41964</v>
      </c>
      <c r="B729">
        <v>125.538724</v>
      </c>
      <c r="C729" s="3">
        <f t="shared" si="11"/>
        <v>1.5329552716192296E-4</v>
      </c>
    </row>
    <row r="730" spans="1:3" x14ac:dyDescent="0.35">
      <c r="A730" s="1">
        <v>41967</v>
      </c>
      <c r="B730">
        <v>126.241613</v>
      </c>
      <c r="C730" s="3">
        <f t="shared" si="11"/>
        <v>-5.5833655190138387E-3</v>
      </c>
    </row>
    <row r="731" spans="1:3" x14ac:dyDescent="0.35">
      <c r="A731" s="1">
        <v>41968</v>
      </c>
      <c r="B731">
        <v>129.72719000000001</v>
      </c>
      <c r="C731" s="3">
        <f t="shared" si="11"/>
        <v>-2.7236072711172454E-2</v>
      </c>
    </row>
    <row r="732" spans="1:3" x14ac:dyDescent="0.35">
      <c r="A732" s="1">
        <v>41969</v>
      </c>
      <c r="B732">
        <v>136.01471599999999</v>
      </c>
      <c r="C732" s="3">
        <f t="shared" si="11"/>
        <v>-4.7329378787779319E-2</v>
      </c>
    </row>
    <row r="733" spans="1:3" x14ac:dyDescent="0.35">
      <c r="A733" s="1">
        <v>41971</v>
      </c>
      <c r="B733">
        <v>135.11925600000001</v>
      </c>
      <c r="C733" s="3">
        <f t="shared" si="11"/>
        <v>6.6053194968818119E-3</v>
      </c>
    </row>
    <row r="734" spans="1:3" x14ac:dyDescent="0.35">
      <c r="A734" s="1">
        <v>41974</v>
      </c>
      <c r="B734">
        <v>135.90880000000001</v>
      </c>
      <c r="C734" s="3">
        <f t="shared" si="11"/>
        <v>-5.8263062882097927E-3</v>
      </c>
    </row>
    <row r="735" spans="1:3" x14ac:dyDescent="0.35">
      <c r="A735" s="1">
        <v>41975</v>
      </c>
      <c r="B735">
        <v>135.783638</v>
      </c>
      <c r="C735" s="3">
        <f t="shared" si="11"/>
        <v>9.2135069916121637E-4</v>
      </c>
    </row>
    <row r="736" spans="1:3" x14ac:dyDescent="0.35">
      <c r="A736" s="1">
        <v>41976</v>
      </c>
      <c r="B736">
        <v>135.15776500000001</v>
      </c>
      <c r="C736" s="3">
        <f t="shared" si="11"/>
        <v>4.6199961047523885E-3</v>
      </c>
    </row>
    <row r="737" spans="1:3" x14ac:dyDescent="0.35">
      <c r="A737" s="1">
        <v>41977</v>
      </c>
      <c r="B737">
        <v>135.45625100000001</v>
      </c>
      <c r="C737" s="3">
        <f t="shared" si="11"/>
        <v>-2.2059915850478617E-3</v>
      </c>
    </row>
    <row r="738" spans="1:3" x14ac:dyDescent="0.35">
      <c r="A738" s="1">
        <v>41978</v>
      </c>
      <c r="B738">
        <v>133.98306500000001</v>
      </c>
      <c r="C738" s="3">
        <f t="shared" si="11"/>
        <v>1.0935305969836939E-2</v>
      </c>
    </row>
    <row r="739" spans="1:3" x14ac:dyDescent="0.35">
      <c r="A739" s="1">
        <v>41981</v>
      </c>
      <c r="B739">
        <v>135.17252500000001</v>
      </c>
      <c r="C739" s="3">
        <f t="shared" si="11"/>
        <v>-8.8385141345819207E-3</v>
      </c>
    </row>
    <row r="740" spans="1:3" x14ac:dyDescent="0.35">
      <c r="A740" s="1">
        <v>41982</v>
      </c>
      <c r="B740">
        <v>134.85340099999999</v>
      </c>
      <c r="C740" s="3">
        <f t="shared" si="11"/>
        <v>2.363655618574434E-3</v>
      </c>
    </row>
    <row r="741" spans="1:3" x14ac:dyDescent="0.35">
      <c r="A741" s="1">
        <v>41983</v>
      </c>
      <c r="B741">
        <v>132.14569299999999</v>
      </c>
      <c r="C741" s="3">
        <f t="shared" si="11"/>
        <v>2.0283221115825256E-2</v>
      </c>
    </row>
    <row r="742" spans="1:3" x14ac:dyDescent="0.35">
      <c r="A742" s="1">
        <v>41984</v>
      </c>
      <c r="B742">
        <v>133.47054399999999</v>
      </c>
      <c r="C742" s="3">
        <f t="shared" si="11"/>
        <v>-9.975760532658029E-3</v>
      </c>
    </row>
    <row r="743" spans="1:3" x14ac:dyDescent="0.35">
      <c r="A743" s="1">
        <v>41985</v>
      </c>
      <c r="B743">
        <v>132.47449700000001</v>
      </c>
      <c r="C743" s="3">
        <f t="shared" si="11"/>
        <v>7.4906578712381489E-3</v>
      </c>
    </row>
    <row r="744" spans="1:3" x14ac:dyDescent="0.35">
      <c r="A744" s="1">
        <v>41988</v>
      </c>
      <c r="B744">
        <v>131.27536499999999</v>
      </c>
      <c r="C744" s="3">
        <f t="shared" si="11"/>
        <v>9.0930114859641975E-3</v>
      </c>
    </row>
    <row r="745" spans="1:3" x14ac:dyDescent="0.35">
      <c r="A745" s="1">
        <v>41989</v>
      </c>
      <c r="B745">
        <v>129.621724</v>
      </c>
      <c r="C745" s="3">
        <f t="shared" si="11"/>
        <v>1.2676746615110979E-2</v>
      </c>
    </row>
    <row r="746" spans="1:3" x14ac:dyDescent="0.35">
      <c r="A746" s="1">
        <v>41990</v>
      </c>
      <c r="B746">
        <v>132.29075700000001</v>
      </c>
      <c r="C746" s="3">
        <f t="shared" si="11"/>
        <v>-2.0381811407009565E-2</v>
      </c>
    </row>
    <row r="747" spans="1:3" x14ac:dyDescent="0.35">
      <c r="A747" s="1">
        <v>41991</v>
      </c>
      <c r="B747">
        <v>135.80109400000001</v>
      </c>
      <c r="C747" s="3">
        <f t="shared" si="11"/>
        <v>-2.61890663220683E-2</v>
      </c>
    </row>
    <row r="748" spans="1:3" x14ac:dyDescent="0.35">
      <c r="A748" s="1">
        <v>41992</v>
      </c>
      <c r="B748">
        <v>135.20153500000001</v>
      </c>
      <c r="C748" s="3">
        <f t="shared" si="11"/>
        <v>4.4247539620920762E-3</v>
      </c>
    </row>
    <row r="749" spans="1:3" x14ac:dyDescent="0.35">
      <c r="A749" s="1">
        <v>41995</v>
      </c>
      <c r="B749">
        <v>135.38527500000001</v>
      </c>
      <c r="C749" s="3">
        <f t="shared" si="11"/>
        <v>-1.3580856231740768E-3</v>
      </c>
    </row>
    <row r="750" spans="1:3" x14ac:dyDescent="0.35">
      <c r="A750" s="1">
        <v>41996</v>
      </c>
      <c r="B750">
        <v>133.89604299999999</v>
      </c>
      <c r="C750" s="3">
        <f t="shared" si="11"/>
        <v>1.106090236182844E-2</v>
      </c>
    </row>
    <row r="751" spans="1:3" x14ac:dyDescent="0.35">
      <c r="A751" s="1">
        <v>41997</v>
      </c>
      <c r="B751">
        <v>135.28856500000001</v>
      </c>
      <c r="C751" s="3">
        <f t="shared" si="11"/>
        <v>-1.0346315358405356E-2</v>
      </c>
    </row>
    <row r="752" spans="1:3" x14ac:dyDescent="0.35">
      <c r="A752" s="1">
        <v>41999</v>
      </c>
      <c r="B752">
        <v>134.74702600000001</v>
      </c>
      <c r="C752" s="3">
        <f t="shared" si="11"/>
        <v>4.010876669838126E-3</v>
      </c>
    </row>
    <row r="753" spans="1:3" x14ac:dyDescent="0.35">
      <c r="A753" s="1">
        <v>42002</v>
      </c>
      <c r="B753">
        <v>135.00813099999999</v>
      </c>
      <c r="C753" s="3">
        <f t="shared" si="11"/>
        <v>-1.9358672097062879E-3</v>
      </c>
    </row>
    <row r="754" spans="1:3" x14ac:dyDescent="0.35">
      <c r="A754" s="1">
        <v>42003</v>
      </c>
      <c r="B754">
        <v>135.31757500000001</v>
      </c>
      <c r="C754" s="3">
        <f t="shared" si="11"/>
        <v>-2.2894170128298086E-3</v>
      </c>
    </row>
    <row r="755" spans="1:3" x14ac:dyDescent="0.35">
      <c r="A755" s="1">
        <v>42004</v>
      </c>
      <c r="B755">
        <v>134.57296700000001</v>
      </c>
      <c r="C755" s="3">
        <f t="shared" si="11"/>
        <v>5.5178657520054131E-3</v>
      </c>
    </row>
    <row r="756" spans="1:3" x14ac:dyDescent="0.35">
      <c r="A756" s="1">
        <v>42006</v>
      </c>
      <c r="B756">
        <v>135.24988999999999</v>
      </c>
      <c r="C756" s="3">
        <f t="shared" si="11"/>
        <v>-5.0175469024207331E-3</v>
      </c>
    </row>
    <row r="757" spans="1:3" x14ac:dyDescent="0.35">
      <c r="A757" s="1">
        <v>42009</v>
      </c>
      <c r="B757">
        <v>136.08154300000001</v>
      </c>
      <c r="C757" s="3">
        <f t="shared" si="11"/>
        <v>-6.1301825240320795E-3</v>
      </c>
    </row>
    <row r="758" spans="1:3" x14ac:dyDescent="0.35">
      <c r="A758" s="1">
        <v>42010</v>
      </c>
      <c r="B758">
        <v>135.82043899999999</v>
      </c>
      <c r="C758" s="3">
        <f t="shared" si="11"/>
        <v>1.9205750420701051E-3</v>
      </c>
    </row>
    <row r="759" spans="1:3" x14ac:dyDescent="0.35">
      <c r="A759" s="1">
        <v>42011</v>
      </c>
      <c r="B759">
        <v>139.00200100000001</v>
      </c>
      <c r="C759" s="3">
        <f t="shared" si="11"/>
        <v>-2.3154616810993289E-2</v>
      </c>
    </row>
    <row r="760" spans="1:3" x14ac:dyDescent="0.35">
      <c r="A760" s="1">
        <v>42012</v>
      </c>
      <c r="B760">
        <v>141.53563500000001</v>
      </c>
      <c r="C760" s="3">
        <f t="shared" si="11"/>
        <v>-1.8063194122865944E-2</v>
      </c>
    </row>
    <row r="761" spans="1:3" x14ac:dyDescent="0.35">
      <c r="A761" s="1">
        <v>42013</v>
      </c>
      <c r="B761">
        <v>139.862664</v>
      </c>
      <c r="C761" s="3">
        <f t="shared" si="11"/>
        <v>1.1890553120029068E-2</v>
      </c>
    </row>
    <row r="762" spans="1:3" x14ac:dyDescent="0.35">
      <c r="A762" s="1">
        <v>42016</v>
      </c>
      <c r="B762">
        <v>138.82792699999999</v>
      </c>
      <c r="C762" s="3">
        <f t="shared" si="11"/>
        <v>7.4257387092755422E-3</v>
      </c>
    </row>
    <row r="763" spans="1:3" x14ac:dyDescent="0.35">
      <c r="A763" s="1">
        <v>42017</v>
      </c>
      <c r="B763">
        <v>137.04858100000001</v>
      </c>
      <c r="C763" s="3">
        <f t="shared" si="11"/>
        <v>1.2899762194339637E-2</v>
      </c>
    </row>
    <row r="764" spans="1:3" x14ac:dyDescent="0.35">
      <c r="A764" s="1">
        <v>42018</v>
      </c>
      <c r="B764">
        <v>136.16857300000001</v>
      </c>
      <c r="C764" s="3">
        <f t="shared" si="11"/>
        <v>6.4418432758008848E-3</v>
      </c>
    </row>
    <row r="765" spans="1:3" x14ac:dyDescent="0.35">
      <c r="A765" s="1">
        <v>42019</v>
      </c>
      <c r="B765">
        <v>136.033188</v>
      </c>
      <c r="C765" s="3">
        <f t="shared" si="11"/>
        <v>9.9474015646627834E-4</v>
      </c>
    </row>
    <row r="766" spans="1:3" x14ac:dyDescent="0.35">
      <c r="A766" s="1">
        <v>42020</v>
      </c>
      <c r="B766">
        <v>135.75275400000001</v>
      </c>
      <c r="C766" s="3">
        <f t="shared" si="11"/>
        <v>2.0636394764039778E-3</v>
      </c>
    </row>
    <row r="767" spans="1:3" x14ac:dyDescent="0.35">
      <c r="A767" s="1">
        <v>42024</v>
      </c>
      <c r="B767">
        <v>135.65604400000001</v>
      </c>
      <c r="C767" s="3">
        <f t="shared" si="11"/>
        <v>7.1265194647907038E-4</v>
      </c>
    </row>
    <row r="768" spans="1:3" x14ac:dyDescent="0.35">
      <c r="A768" s="1">
        <v>42025</v>
      </c>
      <c r="B768">
        <v>138.14133799999999</v>
      </c>
      <c r="C768" s="3">
        <f t="shared" si="11"/>
        <v>-1.8154755485293883E-2</v>
      </c>
    </row>
    <row r="769" spans="1:3" x14ac:dyDescent="0.35">
      <c r="A769" s="1">
        <v>42026</v>
      </c>
      <c r="B769">
        <v>140.38485800000001</v>
      </c>
      <c r="C769" s="3">
        <f t="shared" si="11"/>
        <v>-1.6110287332846696E-2</v>
      </c>
    </row>
    <row r="770" spans="1:3" x14ac:dyDescent="0.35">
      <c r="A770" s="1">
        <v>42027</v>
      </c>
      <c r="B770">
        <v>138.67319699999999</v>
      </c>
      <c r="C770" s="3">
        <f t="shared" si="11"/>
        <v>1.2267572538462446E-2</v>
      </c>
    </row>
    <row r="771" spans="1:3" x14ac:dyDescent="0.35">
      <c r="A771" s="1">
        <v>42030</v>
      </c>
      <c r="B771">
        <v>138.76024200000001</v>
      </c>
      <c r="C771" s="3">
        <f t="shared" si="11"/>
        <v>-6.2750188419968822E-4</v>
      </c>
    </row>
    <row r="772" spans="1:3" x14ac:dyDescent="0.35">
      <c r="A772" s="1">
        <v>42031</v>
      </c>
      <c r="B772">
        <v>137.53210000000001</v>
      </c>
      <c r="C772" s="3">
        <f t="shared" ref="C772:C835" si="12">LN(B771)-LN(B772)</f>
        <v>8.8902217126687333E-3</v>
      </c>
    </row>
    <row r="773" spans="1:3" x14ac:dyDescent="0.35">
      <c r="A773" s="1">
        <v>42032</v>
      </c>
      <c r="B773">
        <v>136.17825300000001</v>
      </c>
      <c r="C773" s="3">
        <f t="shared" si="12"/>
        <v>9.8926330424689013E-3</v>
      </c>
    </row>
    <row r="774" spans="1:3" x14ac:dyDescent="0.35">
      <c r="A774" s="1">
        <v>42033</v>
      </c>
      <c r="B774">
        <v>135.68505400000001</v>
      </c>
      <c r="C774" s="3">
        <f t="shared" si="12"/>
        <v>3.6282906031113171E-3</v>
      </c>
    </row>
    <row r="775" spans="1:3" x14ac:dyDescent="0.35">
      <c r="A775" s="1">
        <v>42034</v>
      </c>
      <c r="B775">
        <v>133.52856399999999</v>
      </c>
      <c r="C775" s="3">
        <f t="shared" si="12"/>
        <v>1.6021003259829136E-2</v>
      </c>
    </row>
    <row r="776" spans="1:3" x14ac:dyDescent="0.35">
      <c r="A776" s="1">
        <v>42037</v>
      </c>
      <c r="B776">
        <v>134.92110099999999</v>
      </c>
      <c r="C776" s="3">
        <f t="shared" si="12"/>
        <v>-1.0374753051097585E-2</v>
      </c>
    </row>
    <row r="777" spans="1:3" x14ac:dyDescent="0.35">
      <c r="A777" s="1">
        <v>42038</v>
      </c>
      <c r="B777">
        <v>136.574727</v>
      </c>
      <c r="C777" s="3">
        <f t="shared" si="12"/>
        <v>-1.2181744826584406E-2</v>
      </c>
    </row>
    <row r="778" spans="1:3" x14ac:dyDescent="0.35">
      <c r="A778" s="1">
        <v>42039</v>
      </c>
      <c r="B778">
        <v>135.30790999999999</v>
      </c>
      <c r="C778" s="3">
        <f t="shared" si="12"/>
        <v>9.3189192346789795E-3</v>
      </c>
    </row>
    <row r="779" spans="1:3" x14ac:dyDescent="0.35">
      <c r="A779" s="1">
        <v>42040</v>
      </c>
      <c r="B779">
        <v>140.50089800000001</v>
      </c>
      <c r="C779" s="3">
        <f t="shared" si="12"/>
        <v>-3.7660884069047995E-2</v>
      </c>
    </row>
    <row r="780" spans="1:3" x14ac:dyDescent="0.35">
      <c r="A780" s="1">
        <v>42041</v>
      </c>
      <c r="B780">
        <v>138.59584699999999</v>
      </c>
      <c r="C780" s="3">
        <f t="shared" si="12"/>
        <v>1.3651757830539069E-2</v>
      </c>
    </row>
    <row r="781" spans="1:3" x14ac:dyDescent="0.35">
      <c r="A781" s="1">
        <v>42044</v>
      </c>
      <c r="B781">
        <v>136.30395799999999</v>
      </c>
      <c r="C781" s="3">
        <f t="shared" si="12"/>
        <v>1.6674745216231912E-2</v>
      </c>
    </row>
    <row r="782" spans="1:3" x14ac:dyDescent="0.35">
      <c r="A782" s="1">
        <v>42045</v>
      </c>
      <c r="B782">
        <v>137.13561100000001</v>
      </c>
      <c r="C782" s="3">
        <f t="shared" si="12"/>
        <v>-6.0829203866612502E-3</v>
      </c>
    </row>
    <row r="783" spans="1:3" x14ac:dyDescent="0.35">
      <c r="A783" s="1">
        <v>42046</v>
      </c>
      <c r="B783">
        <v>137.154956</v>
      </c>
      <c r="C783" s="3">
        <f t="shared" si="12"/>
        <v>-1.4105479633208517E-4</v>
      </c>
    </row>
    <row r="784" spans="1:3" x14ac:dyDescent="0.35">
      <c r="A784" s="1">
        <v>42047</v>
      </c>
      <c r="B784">
        <v>138.276723</v>
      </c>
      <c r="C784" s="3">
        <f t="shared" si="12"/>
        <v>-8.1455641306238391E-3</v>
      </c>
    </row>
    <row r="785" spans="1:3" x14ac:dyDescent="0.35">
      <c r="A785" s="1">
        <v>42048</v>
      </c>
      <c r="B785">
        <v>138.97299100000001</v>
      </c>
      <c r="C785" s="3">
        <f t="shared" si="12"/>
        <v>-5.0226884183688369E-3</v>
      </c>
    </row>
    <row r="786" spans="1:3" x14ac:dyDescent="0.35">
      <c r="A786" s="1">
        <v>42052</v>
      </c>
      <c r="B786">
        <v>139.07936599999999</v>
      </c>
      <c r="C786" s="3">
        <f t="shared" si="12"/>
        <v>-7.6514370413871546E-4</v>
      </c>
    </row>
    <row r="787" spans="1:3" x14ac:dyDescent="0.35">
      <c r="A787" s="1">
        <v>42053</v>
      </c>
      <c r="B787">
        <v>139.147051</v>
      </c>
      <c r="C787" s="3">
        <f t="shared" si="12"/>
        <v>-4.8654618828170015E-4</v>
      </c>
    </row>
    <row r="788" spans="1:3" x14ac:dyDescent="0.35">
      <c r="A788" s="1">
        <v>42054</v>
      </c>
      <c r="B788">
        <v>138.663532</v>
      </c>
      <c r="C788" s="3">
        <f t="shared" si="12"/>
        <v>3.4809292216770871E-3</v>
      </c>
    </row>
    <row r="789" spans="1:3" x14ac:dyDescent="0.35">
      <c r="A789" s="1">
        <v>42055</v>
      </c>
      <c r="B789">
        <v>140.71364700000001</v>
      </c>
      <c r="C789" s="3">
        <f t="shared" si="12"/>
        <v>-1.4676587451770473E-2</v>
      </c>
    </row>
    <row r="790" spans="1:3" x14ac:dyDescent="0.35">
      <c r="A790" s="1">
        <v>42058</v>
      </c>
      <c r="B790">
        <v>142.038499</v>
      </c>
      <c r="C790" s="3">
        <f t="shared" si="12"/>
        <v>-9.3711875530821942E-3</v>
      </c>
    </row>
    <row r="791" spans="1:3" x14ac:dyDescent="0.35">
      <c r="A791" s="1">
        <v>42059</v>
      </c>
      <c r="B791">
        <v>143.79849999999999</v>
      </c>
      <c r="C791" s="3">
        <f t="shared" si="12"/>
        <v>-1.2314873504898571E-2</v>
      </c>
    </row>
    <row r="792" spans="1:3" x14ac:dyDescent="0.35">
      <c r="A792" s="1">
        <v>42060</v>
      </c>
      <c r="B792">
        <v>143.22795099999999</v>
      </c>
      <c r="C792" s="3">
        <f t="shared" si="12"/>
        <v>3.9755900509348407E-3</v>
      </c>
    </row>
    <row r="793" spans="1:3" x14ac:dyDescent="0.35">
      <c r="A793" s="1">
        <v>42061</v>
      </c>
      <c r="B793">
        <v>143.64376999999999</v>
      </c>
      <c r="C793" s="3">
        <f t="shared" si="12"/>
        <v>-2.8989911572150362E-3</v>
      </c>
    </row>
    <row r="794" spans="1:3" x14ac:dyDescent="0.35">
      <c r="A794" s="1">
        <v>42062</v>
      </c>
      <c r="B794">
        <v>141.883769</v>
      </c>
      <c r="C794" s="3">
        <f t="shared" si="12"/>
        <v>1.2328220929289202E-2</v>
      </c>
    </row>
    <row r="795" spans="1:3" x14ac:dyDescent="0.35">
      <c r="A795" s="1">
        <v>42065</v>
      </c>
      <c r="B795">
        <v>143.16025099999999</v>
      </c>
      <c r="C795" s="3">
        <f t="shared" si="12"/>
        <v>-8.9564449241770205E-3</v>
      </c>
    </row>
    <row r="796" spans="1:3" x14ac:dyDescent="0.35">
      <c r="A796" s="1">
        <v>42066</v>
      </c>
      <c r="B796">
        <v>141.43892500000001</v>
      </c>
      <c r="C796" s="3">
        <f t="shared" si="12"/>
        <v>1.2096640714805318E-2</v>
      </c>
    </row>
    <row r="797" spans="1:3" x14ac:dyDescent="0.35">
      <c r="A797" s="1">
        <v>42067</v>
      </c>
      <c r="B797">
        <v>143.46970999999999</v>
      </c>
      <c r="C797" s="3">
        <f t="shared" si="12"/>
        <v>-1.4255934315232643E-2</v>
      </c>
    </row>
    <row r="798" spans="1:3" x14ac:dyDescent="0.35">
      <c r="A798" s="1">
        <v>42068</v>
      </c>
      <c r="B798">
        <v>144.57213300000001</v>
      </c>
      <c r="C798" s="3">
        <f t="shared" si="12"/>
        <v>-7.6546405301156639E-3</v>
      </c>
    </row>
    <row r="799" spans="1:3" x14ac:dyDescent="0.35">
      <c r="A799" s="1">
        <v>42069</v>
      </c>
      <c r="B799">
        <v>140.66897900000001</v>
      </c>
      <c r="C799" s="3">
        <f t="shared" si="12"/>
        <v>2.7369109688452298E-2</v>
      </c>
    </row>
    <row r="800" spans="1:3" x14ac:dyDescent="0.35">
      <c r="A800" s="1">
        <v>42072</v>
      </c>
      <c r="B800">
        <v>140.98938899999999</v>
      </c>
      <c r="C800" s="3">
        <f t="shared" si="12"/>
        <v>-2.2751686057773668E-3</v>
      </c>
    </row>
    <row r="801" spans="1:3" x14ac:dyDescent="0.35">
      <c r="A801" s="1">
        <v>42073</v>
      </c>
      <c r="B801">
        <v>138.25134700000001</v>
      </c>
      <c r="C801" s="3">
        <f t="shared" si="12"/>
        <v>1.9611248653410129E-2</v>
      </c>
    </row>
    <row r="802" spans="1:3" x14ac:dyDescent="0.35">
      <c r="A802" s="1">
        <v>42074</v>
      </c>
      <c r="B802">
        <v>136.892045</v>
      </c>
      <c r="C802" s="3">
        <f t="shared" si="12"/>
        <v>9.8807610758324671E-3</v>
      </c>
    </row>
    <row r="803" spans="1:3" x14ac:dyDescent="0.35">
      <c r="A803" s="1">
        <v>42075</v>
      </c>
      <c r="B803">
        <v>138.88244900000001</v>
      </c>
      <c r="C803" s="3">
        <f t="shared" si="12"/>
        <v>-1.4435262187181941E-2</v>
      </c>
    </row>
    <row r="804" spans="1:3" x14ac:dyDescent="0.35">
      <c r="A804" s="1">
        <v>42076</v>
      </c>
      <c r="B804">
        <v>137.72704899999999</v>
      </c>
      <c r="C804" s="3">
        <f t="shared" si="12"/>
        <v>8.3540639637984526E-3</v>
      </c>
    </row>
    <row r="805" spans="1:3" x14ac:dyDescent="0.35">
      <c r="A805" s="1">
        <v>42079</v>
      </c>
      <c r="B805">
        <v>138.154248</v>
      </c>
      <c r="C805" s="3">
        <f t="shared" si="12"/>
        <v>-3.0969793610102769E-3</v>
      </c>
    </row>
    <row r="806" spans="1:3" x14ac:dyDescent="0.35">
      <c r="A806" s="1">
        <v>42080</v>
      </c>
      <c r="B806">
        <v>137.435766</v>
      </c>
      <c r="C806" s="3">
        <f t="shared" si="12"/>
        <v>5.2141484908867497E-3</v>
      </c>
    </row>
    <row r="807" spans="1:3" x14ac:dyDescent="0.35">
      <c r="A807" s="1">
        <v>42081</v>
      </c>
      <c r="B807">
        <v>140.30972399999999</v>
      </c>
      <c r="C807" s="3">
        <f t="shared" si="12"/>
        <v>-2.0695641739599147E-2</v>
      </c>
    </row>
    <row r="808" spans="1:3" x14ac:dyDescent="0.35">
      <c r="A808" s="1">
        <v>42082</v>
      </c>
      <c r="B808">
        <v>140.71751399999999</v>
      </c>
      <c r="C808" s="3">
        <f t="shared" si="12"/>
        <v>-2.902140654528651E-3</v>
      </c>
    </row>
    <row r="809" spans="1:3" x14ac:dyDescent="0.35">
      <c r="A809" s="1">
        <v>42083</v>
      </c>
      <c r="B809">
        <v>140.51362599999999</v>
      </c>
      <c r="C809" s="3">
        <f t="shared" si="12"/>
        <v>1.4499677078525508E-3</v>
      </c>
    </row>
    <row r="810" spans="1:3" x14ac:dyDescent="0.35">
      <c r="A810" s="1">
        <v>42086</v>
      </c>
      <c r="B810">
        <v>141.27095399999999</v>
      </c>
      <c r="C810" s="3">
        <f t="shared" si="12"/>
        <v>-5.3752396491555388E-3</v>
      </c>
    </row>
    <row r="811" spans="1:3" x14ac:dyDescent="0.35">
      <c r="A811" s="1">
        <v>42087</v>
      </c>
      <c r="B811">
        <v>140.008736</v>
      </c>
      <c r="C811" s="3">
        <f t="shared" si="12"/>
        <v>8.9748852643856125E-3</v>
      </c>
    </row>
    <row r="812" spans="1:3" x14ac:dyDescent="0.35">
      <c r="A812" s="1">
        <v>42088</v>
      </c>
      <c r="B812">
        <v>138.46495400000001</v>
      </c>
      <c r="C812" s="3">
        <f t="shared" si="12"/>
        <v>1.1087566766253332E-2</v>
      </c>
    </row>
    <row r="813" spans="1:3" x14ac:dyDescent="0.35">
      <c r="A813" s="1">
        <v>42089</v>
      </c>
      <c r="B813">
        <v>139.04752099999999</v>
      </c>
      <c r="C813" s="3">
        <f t="shared" si="12"/>
        <v>-4.198498505417092E-3</v>
      </c>
    </row>
    <row r="814" spans="1:3" x14ac:dyDescent="0.35">
      <c r="A814" s="1">
        <v>42090</v>
      </c>
      <c r="B814">
        <v>140.38740000000001</v>
      </c>
      <c r="C814" s="3">
        <f t="shared" si="12"/>
        <v>-9.589991573101031E-3</v>
      </c>
    </row>
    <row r="815" spans="1:3" x14ac:dyDescent="0.35">
      <c r="A815" s="1">
        <v>42093</v>
      </c>
      <c r="B815">
        <v>141.40688399999999</v>
      </c>
      <c r="C815" s="3">
        <f t="shared" si="12"/>
        <v>-7.2356928853904989E-3</v>
      </c>
    </row>
    <row r="816" spans="1:3" x14ac:dyDescent="0.35">
      <c r="A816" s="1">
        <v>42094</v>
      </c>
      <c r="B816">
        <v>139.41646600000001</v>
      </c>
      <c r="C816" s="3">
        <f t="shared" si="12"/>
        <v>1.4175824992916475E-2</v>
      </c>
    </row>
    <row r="817" spans="1:3" x14ac:dyDescent="0.35">
      <c r="A817" s="1">
        <v>42095</v>
      </c>
      <c r="B817">
        <v>137.82413399999999</v>
      </c>
      <c r="C817" s="3">
        <f t="shared" si="12"/>
        <v>1.1487130741547169E-2</v>
      </c>
    </row>
    <row r="818" spans="1:3" x14ac:dyDescent="0.35">
      <c r="A818" s="1">
        <v>42096</v>
      </c>
      <c r="B818">
        <v>137.12505999999999</v>
      </c>
      <c r="C818" s="3">
        <f t="shared" si="12"/>
        <v>5.0851249734247261E-3</v>
      </c>
    </row>
    <row r="819" spans="1:3" x14ac:dyDescent="0.35">
      <c r="A819" s="1">
        <v>42100</v>
      </c>
      <c r="B819">
        <v>137.34838500000001</v>
      </c>
      <c r="C819" s="3">
        <f t="shared" si="12"/>
        <v>-1.6272980381195623E-3</v>
      </c>
    </row>
    <row r="820" spans="1:3" x14ac:dyDescent="0.35">
      <c r="A820" s="1">
        <v>42101</v>
      </c>
      <c r="B820">
        <v>136.62018499999999</v>
      </c>
      <c r="C820" s="3">
        <f t="shared" si="12"/>
        <v>5.3159507666862282E-3</v>
      </c>
    </row>
    <row r="821" spans="1:3" x14ac:dyDescent="0.35">
      <c r="A821" s="1">
        <v>42102</v>
      </c>
      <c r="B821">
        <v>137.25128599999999</v>
      </c>
      <c r="C821" s="3">
        <f t="shared" si="12"/>
        <v>-4.608746685243581E-3</v>
      </c>
    </row>
    <row r="822" spans="1:3" x14ac:dyDescent="0.35">
      <c r="A822" s="1">
        <v>42103</v>
      </c>
      <c r="B822">
        <v>138.36785499999999</v>
      </c>
      <c r="C822" s="3">
        <f t="shared" si="12"/>
        <v>-8.1023045370329783E-3</v>
      </c>
    </row>
    <row r="823" spans="1:3" x14ac:dyDescent="0.35">
      <c r="A823" s="1">
        <v>42104</v>
      </c>
      <c r="B823">
        <v>139.04752099999999</v>
      </c>
      <c r="C823" s="3">
        <f t="shared" si="12"/>
        <v>-4.8999977556869467E-3</v>
      </c>
    </row>
    <row r="824" spans="1:3" x14ac:dyDescent="0.35">
      <c r="A824" s="1">
        <v>42107</v>
      </c>
      <c r="B824">
        <v>138.30960099999999</v>
      </c>
      <c r="C824" s="3">
        <f t="shared" si="12"/>
        <v>5.3210945931603248E-3</v>
      </c>
    </row>
    <row r="825" spans="1:3" x14ac:dyDescent="0.35">
      <c r="A825" s="1">
        <v>42108</v>
      </c>
      <c r="B825">
        <v>137.20273599999999</v>
      </c>
      <c r="C825" s="3">
        <f t="shared" si="12"/>
        <v>8.0350010245950898E-3</v>
      </c>
    </row>
    <row r="826" spans="1:3" x14ac:dyDescent="0.35">
      <c r="A826" s="1">
        <v>42109</v>
      </c>
      <c r="B826">
        <v>136.71726899999999</v>
      </c>
      <c r="C826" s="3">
        <f t="shared" si="12"/>
        <v>3.5445933077404845E-3</v>
      </c>
    </row>
    <row r="827" spans="1:3" x14ac:dyDescent="0.35">
      <c r="A827" s="1">
        <v>42110</v>
      </c>
      <c r="B827">
        <v>138.25134700000001</v>
      </c>
      <c r="C827" s="3">
        <f t="shared" si="12"/>
        <v>-1.1158320097612417E-2</v>
      </c>
    </row>
    <row r="828" spans="1:3" x14ac:dyDescent="0.35">
      <c r="A828" s="1">
        <v>42111</v>
      </c>
      <c r="B828">
        <v>137.41634300000001</v>
      </c>
      <c r="C828" s="3">
        <f t="shared" si="12"/>
        <v>6.0580661718496742E-3</v>
      </c>
    </row>
    <row r="829" spans="1:3" x14ac:dyDescent="0.35">
      <c r="A829" s="1">
        <v>42114</v>
      </c>
      <c r="B829">
        <v>140.02815899999999</v>
      </c>
      <c r="C829" s="3">
        <f t="shared" si="12"/>
        <v>-1.8828220696577525E-2</v>
      </c>
    </row>
    <row r="830" spans="1:3" x14ac:dyDescent="0.35">
      <c r="A830" s="1">
        <v>42115</v>
      </c>
      <c r="B830">
        <v>141.33892599999999</v>
      </c>
      <c r="C830" s="3">
        <f t="shared" si="12"/>
        <v>-9.3171984371496208E-3</v>
      </c>
    </row>
    <row r="831" spans="1:3" x14ac:dyDescent="0.35">
      <c r="A831" s="1">
        <v>42116</v>
      </c>
      <c r="B831">
        <v>140.134962</v>
      </c>
      <c r="C831" s="3">
        <f t="shared" si="12"/>
        <v>8.554764004005122E-3</v>
      </c>
    </row>
    <row r="832" spans="1:3" x14ac:dyDescent="0.35">
      <c r="A832" s="1">
        <v>42117</v>
      </c>
      <c r="B832">
        <v>140.15438499999999</v>
      </c>
      <c r="C832" s="3">
        <f t="shared" si="12"/>
        <v>-1.3859249549774688E-4</v>
      </c>
    </row>
    <row r="833" spans="1:3" x14ac:dyDescent="0.35">
      <c r="A833" s="1">
        <v>42118</v>
      </c>
      <c r="B833">
        <v>140.134962</v>
      </c>
      <c r="C833" s="3">
        <f t="shared" si="12"/>
        <v>1.3859249549774688E-4</v>
      </c>
    </row>
    <row r="834" spans="1:3" x14ac:dyDescent="0.35">
      <c r="A834" s="1">
        <v>42121</v>
      </c>
      <c r="B834">
        <v>137.91151400000001</v>
      </c>
      <c r="C834" s="3">
        <f t="shared" si="12"/>
        <v>1.5993695931499907E-2</v>
      </c>
    </row>
    <row r="835" spans="1:3" x14ac:dyDescent="0.35">
      <c r="A835" s="1">
        <v>42122</v>
      </c>
      <c r="B835">
        <v>139.105774</v>
      </c>
      <c r="C835" s="3">
        <f t="shared" si="12"/>
        <v>-8.6223311729831664E-3</v>
      </c>
    </row>
    <row r="836" spans="1:3" x14ac:dyDescent="0.35">
      <c r="A836" s="1">
        <v>42123</v>
      </c>
      <c r="B836">
        <v>138.04744500000001</v>
      </c>
      <c r="C836" s="3">
        <f t="shared" ref="C836:C899" si="13">LN(B835)-LN(B836)</f>
        <v>7.6371773552832423E-3</v>
      </c>
    </row>
    <row r="837" spans="1:3" x14ac:dyDescent="0.35">
      <c r="A837" s="1">
        <v>42124</v>
      </c>
      <c r="B837">
        <v>136.77552299999999</v>
      </c>
      <c r="C837" s="3">
        <f t="shared" si="13"/>
        <v>9.2563666770706376E-3</v>
      </c>
    </row>
    <row r="838" spans="1:3" x14ac:dyDescent="0.35">
      <c r="A838" s="1">
        <v>42125</v>
      </c>
      <c r="B838">
        <v>138.057163</v>
      </c>
      <c r="C838" s="3">
        <f t="shared" si="13"/>
        <v>-9.32676028675683E-3</v>
      </c>
    </row>
    <row r="839" spans="1:3" x14ac:dyDescent="0.35">
      <c r="A839" s="1">
        <v>42128</v>
      </c>
      <c r="B839">
        <v>139.75629900000001</v>
      </c>
      <c r="C839" s="3">
        <f t="shared" si="13"/>
        <v>-1.2232360337151249E-2</v>
      </c>
    </row>
    <row r="840" spans="1:3" x14ac:dyDescent="0.35">
      <c r="A840" s="1">
        <v>42129</v>
      </c>
      <c r="B840">
        <v>137.87268399999999</v>
      </c>
      <c r="C840" s="3">
        <f t="shared" si="13"/>
        <v>1.3569504756230089E-2</v>
      </c>
    </row>
    <row r="841" spans="1:3" x14ac:dyDescent="0.35">
      <c r="A841" s="1">
        <v>42130</v>
      </c>
      <c r="B841">
        <v>136.97942599999999</v>
      </c>
      <c r="C841" s="3">
        <f t="shared" si="13"/>
        <v>6.4999402402445838E-3</v>
      </c>
    </row>
    <row r="842" spans="1:3" x14ac:dyDescent="0.35">
      <c r="A842" s="1">
        <v>42131</v>
      </c>
      <c r="B842">
        <v>138.64943400000001</v>
      </c>
      <c r="C842" s="3">
        <f t="shared" si="13"/>
        <v>-1.2117950463813365E-2</v>
      </c>
    </row>
    <row r="843" spans="1:3" x14ac:dyDescent="0.35">
      <c r="A843" s="1">
        <v>42132</v>
      </c>
      <c r="B843">
        <v>137.88238799999999</v>
      </c>
      <c r="C843" s="3">
        <f t="shared" si="13"/>
        <v>5.5476289251679134E-3</v>
      </c>
    </row>
    <row r="844" spans="1:3" x14ac:dyDescent="0.35">
      <c r="A844" s="1">
        <v>42135</v>
      </c>
      <c r="B844">
        <v>137.46489299999999</v>
      </c>
      <c r="C844" s="3">
        <f t="shared" si="13"/>
        <v>3.032500037233099E-3</v>
      </c>
    </row>
    <row r="845" spans="1:3" x14ac:dyDescent="0.35">
      <c r="A845" s="1">
        <v>42136</v>
      </c>
      <c r="B845">
        <v>135.11523299999999</v>
      </c>
      <c r="C845" s="3">
        <f t="shared" si="13"/>
        <v>1.7240568743766005E-2</v>
      </c>
    </row>
    <row r="846" spans="1:3" x14ac:dyDescent="0.35">
      <c r="A846" s="1">
        <v>42137</v>
      </c>
      <c r="B846">
        <v>134.82395</v>
      </c>
      <c r="C846" s="3">
        <f t="shared" si="13"/>
        <v>2.1581388060711859E-3</v>
      </c>
    </row>
    <row r="847" spans="1:3" x14ac:dyDescent="0.35">
      <c r="A847" s="1">
        <v>42138</v>
      </c>
      <c r="B847">
        <v>136.94058000000001</v>
      </c>
      <c r="C847" s="3">
        <f t="shared" si="13"/>
        <v>-1.5577255795727218E-2</v>
      </c>
    </row>
    <row r="848" spans="1:3" x14ac:dyDescent="0.35">
      <c r="A848" s="1">
        <v>42139</v>
      </c>
      <c r="B848">
        <v>137.36779300000001</v>
      </c>
      <c r="C848" s="3">
        <f t="shared" si="13"/>
        <v>-3.1148399936720139E-3</v>
      </c>
    </row>
    <row r="849" spans="1:3" x14ac:dyDescent="0.35">
      <c r="A849" s="1">
        <v>42142</v>
      </c>
      <c r="B849">
        <v>137.49402000000001</v>
      </c>
      <c r="C849" s="3">
        <f t="shared" si="13"/>
        <v>-9.184761425826693E-4</v>
      </c>
    </row>
    <row r="850" spans="1:3" x14ac:dyDescent="0.35">
      <c r="A850" s="1">
        <v>42143</v>
      </c>
      <c r="B850">
        <v>137.30954</v>
      </c>
      <c r="C850" s="3">
        <f t="shared" si="13"/>
        <v>1.3426320074811926E-3</v>
      </c>
    </row>
    <row r="851" spans="1:3" x14ac:dyDescent="0.35">
      <c r="A851" s="1">
        <v>42144</v>
      </c>
      <c r="B851">
        <v>137.27070900000001</v>
      </c>
      <c r="C851" s="3">
        <f t="shared" si="13"/>
        <v>2.828389907891804E-4</v>
      </c>
    </row>
    <row r="852" spans="1:3" x14ac:dyDescent="0.35">
      <c r="A852" s="1">
        <v>42145</v>
      </c>
      <c r="B852">
        <v>138.27077</v>
      </c>
      <c r="C852" s="3">
        <f t="shared" si="13"/>
        <v>-7.2589099461515261E-3</v>
      </c>
    </row>
    <row r="853" spans="1:3" x14ac:dyDescent="0.35">
      <c r="A853" s="1">
        <v>42146</v>
      </c>
      <c r="B853">
        <v>137.81442999999999</v>
      </c>
      <c r="C853" s="3">
        <f t="shared" si="13"/>
        <v>3.3057941214096331E-3</v>
      </c>
    </row>
    <row r="854" spans="1:3" x14ac:dyDescent="0.35">
      <c r="A854" s="1">
        <v>42150</v>
      </c>
      <c r="B854">
        <v>136.202675</v>
      </c>
      <c r="C854" s="3">
        <f t="shared" si="13"/>
        <v>1.1764036320755622E-2</v>
      </c>
    </row>
    <row r="855" spans="1:3" x14ac:dyDescent="0.35">
      <c r="A855" s="1">
        <v>42151</v>
      </c>
      <c r="B855">
        <v>137.435766</v>
      </c>
      <c r="C855" s="3">
        <f t="shared" si="13"/>
        <v>-9.012617833966452E-3</v>
      </c>
    </row>
    <row r="856" spans="1:3" x14ac:dyDescent="0.35">
      <c r="A856" s="1">
        <v>42152</v>
      </c>
      <c r="B856">
        <v>137.319244</v>
      </c>
      <c r="C856" s="3">
        <f t="shared" si="13"/>
        <v>8.4818840599698575E-4</v>
      </c>
    </row>
    <row r="857" spans="1:3" x14ac:dyDescent="0.35">
      <c r="A857" s="1">
        <v>42153</v>
      </c>
      <c r="B857">
        <v>136.42598599999999</v>
      </c>
      <c r="C857" s="3">
        <f t="shared" si="13"/>
        <v>6.5262227249549554E-3</v>
      </c>
    </row>
    <row r="858" spans="1:3" x14ac:dyDescent="0.35">
      <c r="A858" s="1">
        <v>42156</v>
      </c>
      <c r="B858">
        <v>136.72698800000001</v>
      </c>
      <c r="C858" s="3">
        <f t="shared" si="13"/>
        <v>-2.2039088019294439E-3</v>
      </c>
    </row>
    <row r="859" spans="1:3" x14ac:dyDescent="0.35">
      <c r="A859" s="1">
        <v>42157</v>
      </c>
      <c r="B859">
        <v>136.42598599999999</v>
      </c>
      <c r="C859" s="3">
        <f t="shared" si="13"/>
        <v>2.2039088019294439E-3</v>
      </c>
    </row>
    <row r="860" spans="1:3" x14ac:dyDescent="0.35">
      <c r="A860" s="1">
        <v>42158</v>
      </c>
      <c r="B860">
        <v>136.49395799999999</v>
      </c>
      <c r="C860" s="3">
        <f t="shared" si="13"/>
        <v>-4.9810944857409112E-4</v>
      </c>
    </row>
    <row r="861" spans="1:3" x14ac:dyDescent="0.35">
      <c r="A861" s="1">
        <v>42159</v>
      </c>
      <c r="B861">
        <v>136.115295</v>
      </c>
      <c r="C861" s="3">
        <f t="shared" si="13"/>
        <v>2.7780659633904747E-3</v>
      </c>
    </row>
    <row r="862" spans="1:3" x14ac:dyDescent="0.35">
      <c r="A862" s="1">
        <v>42160</v>
      </c>
      <c r="B862">
        <v>136.544343</v>
      </c>
      <c r="C862" s="3">
        <f t="shared" si="13"/>
        <v>-3.1471350675227328E-3</v>
      </c>
    </row>
    <row r="863" spans="1:3" x14ac:dyDescent="0.35">
      <c r="A863" s="1">
        <v>42163</v>
      </c>
      <c r="B863">
        <v>136.09580099999999</v>
      </c>
      <c r="C863" s="3">
        <f t="shared" si="13"/>
        <v>3.2903621462114785E-3</v>
      </c>
    </row>
    <row r="864" spans="1:3" x14ac:dyDescent="0.35">
      <c r="A864" s="1">
        <v>42164</v>
      </c>
      <c r="B864">
        <v>134.49661</v>
      </c>
      <c r="C864" s="3">
        <f t="shared" si="13"/>
        <v>1.1820062603713488E-2</v>
      </c>
    </row>
    <row r="865" spans="1:3" x14ac:dyDescent="0.35">
      <c r="A865" s="1">
        <v>42165</v>
      </c>
      <c r="B865">
        <v>136.563849</v>
      </c>
      <c r="C865" s="3">
        <f t="shared" si="13"/>
        <v>-1.5253269238699296E-2</v>
      </c>
    </row>
    <row r="866" spans="1:3" x14ac:dyDescent="0.35">
      <c r="A866" s="1">
        <v>42166</v>
      </c>
      <c r="B866">
        <v>137.35368399999999</v>
      </c>
      <c r="C866" s="3">
        <f t="shared" si="13"/>
        <v>-5.7669706672136556E-3</v>
      </c>
    </row>
    <row r="867" spans="1:3" x14ac:dyDescent="0.35">
      <c r="A867" s="1">
        <v>42167</v>
      </c>
      <c r="B867">
        <v>136.12505300000001</v>
      </c>
      <c r="C867" s="3">
        <f t="shared" si="13"/>
        <v>8.9852635681282322E-3</v>
      </c>
    </row>
    <row r="868" spans="1:3" x14ac:dyDescent="0.35">
      <c r="A868" s="1">
        <v>42170</v>
      </c>
      <c r="B868">
        <v>135.130439</v>
      </c>
      <c r="C868" s="3">
        <f t="shared" si="13"/>
        <v>7.3334438329055729E-3</v>
      </c>
    </row>
    <row r="869" spans="1:3" x14ac:dyDescent="0.35">
      <c r="A869" s="1">
        <v>42171</v>
      </c>
      <c r="B869">
        <v>135.77401399999999</v>
      </c>
      <c r="C869" s="3">
        <f t="shared" si="13"/>
        <v>-4.7513151120091024E-3</v>
      </c>
    </row>
    <row r="870" spans="1:3" x14ac:dyDescent="0.35">
      <c r="A870" s="1">
        <v>42172</v>
      </c>
      <c r="B870">
        <v>136.281059</v>
      </c>
      <c r="C870" s="3">
        <f t="shared" si="13"/>
        <v>-3.7275216484653484E-3</v>
      </c>
    </row>
    <row r="871" spans="1:3" x14ac:dyDescent="0.35">
      <c r="A871" s="1">
        <v>42173</v>
      </c>
      <c r="B871">
        <v>137.304925</v>
      </c>
      <c r="C871" s="3">
        <f t="shared" si="13"/>
        <v>-7.4848189588383462E-3</v>
      </c>
    </row>
    <row r="872" spans="1:3" x14ac:dyDescent="0.35">
      <c r="A872" s="1">
        <v>42174</v>
      </c>
      <c r="B872">
        <v>138.29954000000001</v>
      </c>
      <c r="C872" s="3">
        <f t="shared" si="13"/>
        <v>-7.2177300750242424E-3</v>
      </c>
    </row>
    <row r="873" spans="1:3" x14ac:dyDescent="0.35">
      <c r="A873" s="1">
        <v>42177</v>
      </c>
      <c r="B873">
        <v>139.41116199999999</v>
      </c>
      <c r="C873" s="3">
        <f t="shared" si="13"/>
        <v>-8.0056542943589548E-3</v>
      </c>
    </row>
    <row r="874" spans="1:3" x14ac:dyDescent="0.35">
      <c r="A874" s="1">
        <v>42178</v>
      </c>
      <c r="B874">
        <v>139.60617999999999</v>
      </c>
      <c r="C874" s="3">
        <f t="shared" si="13"/>
        <v>-1.397891832523257E-3</v>
      </c>
    </row>
    <row r="875" spans="1:3" x14ac:dyDescent="0.35">
      <c r="A875" s="1">
        <v>42179</v>
      </c>
      <c r="B875">
        <v>138.17277100000001</v>
      </c>
      <c r="C875" s="3">
        <f t="shared" si="13"/>
        <v>1.0320592817204322E-2</v>
      </c>
    </row>
    <row r="876" spans="1:3" x14ac:dyDescent="0.35">
      <c r="A876" s="1">
        <v>42180</v>
      </c>
      <c r="B876">
        <v>138.37755000000001</v>
      </c>
      <c r="C876" s="3">
        <f t="shared" si="13"/>
        <v>-1.480953171101973E-3</v>
      </c>
    </row>
    <row r="877" spans="1:3" x14ac:dyDescent="0.35">
      <c r="A877" s="1">
        <v>42181</v>
      </c>
      <c r="B877">
        <v>138.50430399999999</v>
      </c>
      <c r="C877" s="3">
        <f t="shared" si="13"/>
        <v>-9.1558191353868779E-4</v>
      </c>
    </row>
    <row r="878" spans="1:3" x14ac:dyDescent="0.35">
      <c r="A878" s="1">
        <v>42184</v>
      </c>
      <c r="B878">
        <v>138.25078099999999</v>
      </c>
      <c r="C878" s="3">
        <f t="shared" si="13"/>
        <v>1.8321113840800152E-3</v>
      </c>
    </row>
    <row r="879" spans="1:3" x14ac:dyDescent="0.35">
      <c r="A879" s="1">
        <v>42185</v>
      </c>
      <c r="B879">
        <v>138.12401199999999</v>
      </c>
      <c r="C879" s="3">
        <f t="shared" si="13"/>
        <v>9.1737026748628381E-4</v>
      </c>
    </row>
    <row r="880" spans="1:3" x14ac:dyDescent="0.35">
      <c r="A880" s="1">
        <v>42186</v>
      </c>
      <c r="B880">
        <v>139.65493900000001</v>
      </c>
      <c r="C880" s="3">
        <f t="shared" si="13"/>
        <v>-1.1022739449431107E-2</v>
      </c>
    </row>
    <row r="881" spans="1:3" x14ac:dyDescent="0.35">
      <c r="A881" s="1">
        <v>42187</v>
      </c>
      <c r="B881">
        <v>139.615926</v>
      </c>
      <c r="C881" s="3">
        <f t="shared" si="13"/>
        <v>2.7939183884306829E-4</v>
      </c>
    </row>
    <row r="882" spans="1:3" x14ac:dyDescent="0.35">
      <c r="A882" s="1">
        <v>42191</v>
      </c>
      <c r="B882">
        <v>139.09912</v>
      </c>
      <c r="C882" s="3">
        <f t="shared" si="13"/>
        <v>3.7084943903575862E-3</v>
      </c>
    </row>
    <row r="883" spans="1:3" x14ac:dyDescent="0.35">
      <c r="A883" s="1">
        <v>42192</v>
      </c>
      <c r="B883">
        <v>139.67444499999999</v>
      </c>
      <c r="C883" s="3">
        <f t="shared" si="13"/>
        <v>-4.1275493018950726E-3</v>
      </c>
    </row>
    <row r="884" spans="1:3" x14ac:dyDescent="0.35">
      <c r="A884" s="1">
        <v>42193</v>
      </c>
      <c r="B884">
        <v>137.626713</v>
      </c>
      <c r="C884" s="3">
        <f t="shared" si="13"/>
        <v>1.4769279995516804E-2</v>
      </c>
    </row>
    <row r="885" spans="1:3" x14ac:dyDescent="0.35">
      <c r="A885" s="1">
        <v>42194</v>
      </c>
      <c r="B885">
        <v>138.29954000000001</v>
      </c>
      <c r="C885" s="3">
        <f t="shared" si="13"/>
        <v>-4.8768707306390269E-3</v>
      </c>
    </row>
    <row r="886" spans="1:3" x14ac:dyDescent="0.35">
      <c r="A886" s="1">
        <v>42195</v>
      </c>
      <c r="B886">
        <v>140.67880500000001</v>
      </c>
      <c r="C886" s="3">
        <f t="shared" si="13"/>
        <v>-1.7057400551696134E-2</v>
      </c>
    </row>
    <row r="887" spans="1:3" x14ac:dyDescent="0.35">
      <c r="A887" s="1">
        <v>42198</v>
      </c>
      <c r="B887">
        <v>142.316979</v>
      </c>
      <c r="C887" s="3">
        <f t="shared" si="13"/>
        <v>-1.1577503205269402E-2</v>
      </c>
    </row>
    <row r="888" spans="1:3" x14ac:dyDescent="0.35">
      <c r="A888" s="1">
        <v>42199</v>
      </c>
      <c r="B888">
        <v>143.56511599999999</v>
      </c>
      <c r="C888" s="3">
        <f t="shared" si="13"/>
        <v>-8.7318859925593628E-3</v>
      </c>
    </row>
    <row r="889" spans="1:3" x14ac:dyDescent="0.35">
      <c r="A889" s="1">
        <v>42200</v>
      </c>
      <c r="B889">
        <v>143.09706800000001</v>
      </c>
      <c r="C889" s="3">
        <f t="shared" si="13"/>
        <v>3.2655051279455449E-3</v>
      </c>
    </row>
    <row r="890" spans="1:3" x14ac:dyDescent="0.35">
      <c r="A890" s="1">
        <v>42201</v>
      </c>
      <c r="B890">
        <v>144.31595300000001</v>
      </c>
      <c r="C890" s="3">
        <f t="shared" si="13"/>
        <v>-8.4818168856068965E-3</v>
      </c>
    </row>
    <row r="891" spans="1:3" x14ac:dyDescent="0.35">
      <c r="A891" s="1">
        <v>42202</v>
      </c>
      <c r="B891">
        <v>144.364711</v>
      </c>
      <c r="C891" s="3">
        <f t="shared" si="13"/>
        <v>-3.37798865971628E-4</v>
      </c>
    </row>
    <row r="892" spans="1:3" x14ac:dyDescent="0.35">
      <c r="A892" s="1">
        <v>42205</v>
      </c>
      <c r="B892">
        <v>144.47197399999999</v>
      </c>
      <c r="C892" s="3">
        <f t="shared" si="13"/>
        <v>-7.4272424869370468E-4</v>
      </c>
    </row>
    <row r="893" spans="1:3" x14ac:dyDescent="0.35">
      <c r="A893" s="1">
        <v>42206</v>
      </c>
      <c r="B893">
        <v>143.838145</v>
      </c>
      <c r="C893" s="3">
        <f t="shared" si="13"/>
        <v>4.3968628178427949E-3</v>
      </c>
    </row>
    <row r="894" spans="1:3" x14ac:dyDescent="0.35">
      <c r="A894" s="1">
        <v>42207</v>
      </c>
      <c r="B894">
        <v>144.32569799999999</v>
      </c>
      <c r="C894" s="3">
        <f t="shared" si="13"/>
        <v>-3.3838628757338896E-3</v>
      </c>
    </row>
    <row r="895" spans="1:3" x14ac:dyDescent="0.35">
      <c r="A895" s="1">
        <v>42208</v>
      </c>
      <c r="B895">
        <v>144.481719</v>
      </c>
      <c r="C895" s="3">
        <f t="shared" si="13"/>
        <v>-1.0804501961789725E-3</v>
      </c>
    </row>
    <row r="896" spans="1:3" x14ac:dyDescent="0.35">
      <c r="A896" s="1">
        <v>42209</v>
      </c>
      <c r="B896">
        <v>143.63337999999999</v>
      </c>
      <c r="C896" s="3">
        <f t="shared" si="13"/>
        <v>5.8889065834284438E-3</v>
      </c>
    </row>
    <row r="897" spans="1:3" x14ac:dyDescent="0.35">
      <c r="A897" s="1">
        <v>42212</v>
      </c>
      <c r="B897">
        <v>142.68752499999999</v>
      </c>
      <c r="C897" s="3">
        <f t="shared" si="13"/>
        <v>6.6069813569411551E-3</v>
      </c>
    </row>
    <row r="898" spans="1:3" x14ac:dyDescent="0.35">
      <c r="A898" s="1">
        <v>42213</v>
      </c>
      <c r="B898">
        <v>146.14915999999999</v>
      </c>
      <c r="C898" s="3">
        <f t="shared" si="13"/>
        <v>-2.3970644523008566E-2</v>
      </c>
    </row>
    <row r="899" spans="1:3" x14ac:dyDescent="0.35">
      <c r="A899" s="1">
        <v>42214</v>
      </c>
      <c r="B899">
        <v>148.206638</v>
      </c>
      <c r="C899" s="3">
        <f t="shared" si="13"/>
        <v>-1.3979758661053054E-2</v>
      </c>
    </row>
    <row r="900" spans="1:3" x14ac:dyDescent="0.35">
      <c r="A900" s="1">
        <v>42215</v>
      </c>
      <c r="B900">
        <v>148.21638400000001</v>
      </c>
      <c r="C900" s="3">
        <f t="shared" ref="C900:C963" si="14">LN(B899)-LN(B900)</f>
        <v>-6.5757375643293869E-5</v>
      </c>
    </row>
    <row r="901" spans="1:3" x14ac:dyDescent="0.35">
      <c r="A901" s="1">
        <v>42216</v>
      </c>
      <c r="B901">
        <v>148.36264399999999</v>
      </c>
      <c r="C901" s="3">
        <f t="shared" si="14"/>
        <v>-9.8631392005898988E-4</v>
      </c>
    </row>
    <row r="902" spans="1:3" x14ac:dyDescent="0.35">
      <c r="A902" s="1">
        <v>42219</v>
      </c>
      <c r="B902">
        <v>148.635673</v>
      </c>
      <c r="C902" s="3">
        <f t="shared" si="14"/>
        <v>-1.8385900611859185E-3</v>
      </c>
    </row>
    <row r="903" spans="1:3" x14ac:dyDescent="0.35">
      <c r="A903" s="1">
        <v>42220</v>
      </c>
      <c r="B903">
        <v>148.55767800000001</v>
      </c>
      <c r="C903" s="3">
        <f t="shared" si="14"/>
        <v>5.2487716517291005E-4</v>
      </c>
    </row>
    <row r="904" spans="1:3" x14ac:dyDescent="0.35">
      <c r="A904" s="1">
        <v>42221</v>
      </c>
      <c r="B904">
        <v>150.03008500000001</v>
      </c>
      <c r="C904" s="3">
        <f t="shared" si="14"/>
        <v>-9.8625537782828232E-3</v>
      </c>
    </row>
    <row r="905" spans="1:3" x14ac:dyDescent="0.35">
      <c r="A905" s="1">
        <v>42222</v>
      </c>
      <c r="B905">
        <v>146.45144099999999</v>
      </c>
      <c r="C905" s="3">
        <f t="shared" si="14"/>
        <v>2.4141927891105475E-2</v>
      </c>
    </row>
    <row r="906" spans="1:3" x14ac:dyDescent="0.35">
      <c r="A906" s="1">
        <v>42223</v>
      </c>
      <c r="B906">
        <v>145.21305000000001</v>
      </c>
      <c r="C906" s="3">
        <f t="shared" si="14"/>
        <v>8.4919383758670364E-3</v>
      </c>
    </row>
    <row r="907" spans="1:3" x14ac:dyDescent="0.35">
      <c r="A907" s="1">
        <v>42226</v>
      </c>
      <c r="B907">
        <v>146.55870400000001</v>
      </c>
      <c r="C907" s="3">
        <f t="shared" si="14"/>
        <v>-9.2240837068171544E-3</v>
      </c>
    </row>
    <row r="908" spans="1:3" x14ac:dyDescent="0.35">
      <c r="A908" s="1">
        <v>42227</v>
      </c>
      <c r="B908">
        <v>144.90102300000001</v>
      </c>
      <c r="C908" s="3">
        <f t="shared" si="14"/>
        <v>1.1375148748840047E-2</v>
      </c>
    </row>
    <row r="909" spans="1:3" x14ac:dyDescent="0.35">
      <c r="A909" s="1">
        <v>42228</v>
      </c>
      <c r="B909">
        <v>144.24768800000001</v>
      </c>
      <c r="C909" s="3">
        <f t="shared" si="14"/>
        <v>4.5190318129950668E-3</v>
      </c>
    </row>
    <row r="910" spans="1:3" x14ac:dyDescent="0.35">
      <c r="A910" s="1">
        <v>42229</v>
      </c>
      <c r="B910">
        <v>143.925916</v>
      </c>
      <c r="C910" s="3">
        <f t="shared" si="14"/>
        <v>2.2331825625903079E-3</v>
      </c>
    </row>
    <row r="911" spans="1:3" x14ac:dyDescent="0.35">
      <c r="A911" s="1">
        <v>42230</v>
      </c>
      <c r="B911">
        <v>144.57923600000001</v>
      </c>
      <c r="C911" s="3">
        <f t="shared" si="14"/>
        <v>-4.5290083189684083E-3</v>
      </c>
    </row>
    <row r="912" spans="1:3" x14ac:dyDescent="0.35">
      <c r="A912" s="1">
        <v>42233</v>
      </c>
      <c r="B912">
        <v>144.90102300000001</v>
      </c>
      <c r="C912" s="3">
        <f t="shared" si="14"/>
        <v>-2.2232060566169665E-3</v>
      </c>
    </row>
    <row r="913" spans="1:3" x14ac:dyDescent="0.35">
      <c r="A913" s="1">
        <v>42234</v>
      </c>
      <c r="B913">
        <v>143.41885500000001</v>
      </c>
      <c r="C913" s="3">
        <f t="shared" si="14"/>
        <v>1.0281504465395663E-2</v>
      </c>
    </row>
    <row r="914" spans="1:3" x14ac:dyDescent="0.35">
      <c r="A914" s="1">
        <v>42235</v>
      </c>
      <c r="B914">
        <v>142.86303699999999</v>
      </c>
      <c r="C914" s="3">
        <f t="shared" si="14"/>
        <v>3.8830168020318467E-3</v>
      </c>
    </row>
    <row r="915" spans="1:3" x14ac:dyDescent="0.35">
      <c r="A915" s="1">
        <v>42236</v>
      </c>
      <c r="B915">
        <v>140.005978</v>
      </c>
      <c r="C915" s="3">
        <f t="shared" si="14"/>
        <v>2.0201266378009564E-2</v>
      </c>
    </row>
    <row r="916" spans="1:3" x14ac:dyDescent="0.35">
      <c r="A916" s="1">
        <v>42237</v>
      </c>
      <c r="B916">
        <v>138.38729599999999</v>
      </c>
      <c r="C916" s="3">
        <f t="shared" si="14"/>
        <v>1.1628874634765474E-2</v>
      </c>
    </row>
    <row r="917" spans="1:3" x14ac:dyDescent="0.35">
      <c r="A917" s="1">
        <v>42240</v>
      </c>
      <c r="B917">
        <v>134.75989300000001</v>
      </c>
      <c r="C917" s="3">
        <f t="shared" si="14"/>
        <v>2.6561622529038154E-2</v>
      </c>
    </row>
    <row r="918" spans="1:3" x14ac:dyDescent="0.35">
      <c r="A918" s="1">
        <v>42241</v>
      </c>
      <c r="B918">
        <v>134.19432900000001</v>
      </c>
      <c r="C918" s="3">
        <f t="shared" si="14"/>
        <v>4.2056587133298962E-3</v>
      </c>
    </row>
    <row r="919" spans="1:3" x14ac:dyDescent="0.35">
      <c r="A919" s="1">
        <v>42242</v>
      </c>
      <c r="B919">
        <v>136.45658599999999</v>
      </c>
      <c r="C919" s="3">
        <f t="shared" si="14"/>
        <v>-1.6717546933374905E-2</v>
      </c>
    </row>
    <row r="920" spans="1:3" x14ac:dyDescent="0.35">
      <c r="A920" s="1">
        <v>42243</v>
      </c>
      <c r="B920">
        <v>139.39165499999999</v>
      </c>
      <c r="C920" s="3">
        <f t="shared" si="14"/>
        <v>-2.1281120079015281E-2</v>
      </c>
    </row>
    <row r="921" spans="1:3" x14ac:dyDescent="0.35">
      <c r="A921" s="1">
        <v>42244</v>
      </c>
      <c r="B921">
        <v>139.27464699999999</v>
      </c>
      <c r="C921" s="3">
        <f t="shared" si="14"/>
        <v>8.3977148321512374E-4</v>
      </c>
    </row>
    <row r="922" spans="1:3" x14ac:dyDescent="0.35">
      <c r="A922" s="1">
        <v>42247</v>
      </c>
      <c r="B922">
        <v>137.509705</v>
      </c>
      <c r="C922" s="3">
        <f t="shared" si="14"/>
        <v>1.2753364915698562E-2</v>
      </c>
    </row>
    <row r="923" spans="1:3" x14ac:dyDescent="0.35">
      <c r="A923" s="1">
        <v>42248</v>
      </c>
      <c r="B923">
        <v>131.53228899999999</v>
      </c>
      <c r="C923" s="3">
        <f t="shared" si="14"/>
        <v>4.4442131230900017E-2</v>
      </c>
    </row>
    <row r="924" spans="1:3" x14ac:dyDescent="0.35">
      <c r="A924" s="1">
        <v>42249</v>
      </c>
      <c r="B924">
        <v>133.31673799999999</v>
      </c>
      <c r="C924" s="3">
        <f t="shared" si="14"/>
        <v>-1.3475420490332901E-2</v>
      </c>
    </row>
    <row r="925" spans="1:3" x14ac:dyDescent="0.35">
      <c r="A925" s="1">
        <v>42250</v>
      </c>
      <c r="B925">
        <v>133.13146499999999</v>
      </c>
      <c r="C925" s="3">
        <f t="shared" si="14"/>
        <v>1.3906870286524153E-3</v>
      </c>
    </row>
    <row r="926" spans="1:3" x14ac:dyDescent="0.35">
      <c r="A926" s="1">
        <v>42251</v>
      </c>
      <c r="B926">
        <v>131.55462199999999</v>
      </c>
      <c r="C926" s="3">
        <f t="shared" si="14"/>
        <v>1.1914956866039716E-2</v>
      </c>
    </row>
    <row r="927" spans="1:3" x14ac:dyDescent="0.35">
      <c r="A927" s="1">
        <v>42255</v>
      </c>
      <c r="B927">
        <v>135.17844299999999</v>
      </c>
      <c r="C927" s="3">
        <f t="shared" si="14"/>
        <v>-2.717356383107461E-2</v>
      </c>
    </row>
    <row r="928" spans="1:3" x14ac:dyDescent="0.35">
      <c r="A928" s="1">
        <v>42256</v>
      </c>
      <c r="B928">
        <v>133.102079</v>
      </c>
      <c r="C928" s="3">
        <f t="shared" si="14"/>
        <v>1.5479360516055252E-2</v>
      </c>
    </row>
    <row r="929" spans="1:3" x14ac:dyDescent="0.35">
      <c r="A929" s="1">
        <v>42257</v>
      </c>
      <c r="B929">
        <v>132.416494</v>
      </c>
      <c r="C929" s="3">
        <f t="shared" si="14"/>
        <v>5.1641323306803599E-3</v>
      </c>
    </row>
    <row r="930" spans="1:3" x14ac:dyDescent="0.35">
      <c r="A930" s="1">
        <v>42258</v>
      </c>
      <c r="B930">
        <v>133.18043399999999</v>
      </c>
      <c r="C930" s="3">
        <f t="shared" si="14"/>
        <v>-5.752642641618344E-3</v>
      </c>
    </row>
    <row r="931" spans="1:3" x14ac:dyDescent="0.35">
      <c r="A931" s="1">
        <v>42261</v>
      </c>
      <c r="B931">
        <v>133.454668</v>
      </c>
      <c r="C931" s="3">
        <f t="shared" si="14"/>
        <v>-2.0569992070731402E-3</v>
      </c>
    </row>
    <row r="932" spans="1:3" x14ac:dyDescent="0.35">
      <c r="A932" s="1">
        <v>42262</v>
      </c>
      <c r="B932">
        <v>134.35572500000001</v>
      </c>
      <c r="C932" s="3">
        <f t="shared" si="14"/>
        <v>-6.7290921008948956E-3</v>
      </c>
    </row>
    <row r="933" spans="1:3" x14ac:dyDescent="0.35">
      <c r="A933" s="1">
        <v>42263</v>
      </c>
      <c r="B933">
        <v>136.01093399999999</v>
      </c>
      <c r="C933" s="3">
        <f t="shared" si="14"/>
        <v>-1.2244332830510629E-2</v>
      </c>
    </row>
    <row r="934" spans="1:3" x14ac:dyDescent="0.35">
      <c r="A934" s="1">
        <v>42264</v>
      </c>
      <c r="B934">
        <v>136.921795</v>
      </c>
      <c r="C934" s="3">
        <f t="shared" si="14"/>
        <v>-6.6746438580116418E-3</v>
      </c>
    </row>
    <row r="935" spans="1:3" x14ac:dyDescent="0.35">
      <c r="A935" s="1">
        <v>42265</v>
      </c>
      <c r="B935">
        <v>135.48205799999999</v>
      </c>
      <c r="C935" s="3">
        <f t="shared" si="14"/>
        <v>1.0570705153006621E-2</v>
      </c>
    </row>
    <row r="936" spans="1:3" x14ac:dyDescent="0.35">
      <c r="A936" s="1">
        <v>42268</v>
      </c>
      <c r="B936">
        <v>136.24599799999999</v>
      </c>
      <c r="C936" s="3">
        <f t="shared" si="14"/>
        <v>-5.6228423666997429E-3</v>
      </c>
    </row>
    <row r="937" spans="1:3" x14ac:dyDescent="0.35">
      <c r="A937" s="1">
        <v>42269</v>
      </c>
      <c r="B937">
        <v>135.41349199999999</v>
      </c>
      <c r="C937" s="3">
        <f t="shared" si="14"/>
        <v>6.1290596261880381E-3</v>
      </c>
    </row>
    <row r="938" spans="1:3" x14ac:dyDescent="0.35">
      <c r="A938" s="1">
        <v>42270</v>
      </c>
      <c r="B938">
        <v>136.412497</v>
      </c>
      <c r="C938" s="3">
        <f t="shared" si="14"/>
        <v>-7.3503604383668986E-3</v>
      </c>
    </row>
    <row r="939" spans="1:3" x14ac:dyDescent="0.35">
      <c r="A939" s="1">
        <v>42271</v>
      </c>
      <c r="B939">
        <v>135.98155299999999</v>
      </c>
      <c r="C939" s="3">
        <f t="shared" si="14"/>
        <v>3.1641246168163661E-3</v>
      </c>
    </row>
    <row r="940" spans="1:3" x14ac:dyDescent="0.35">
      <c r="A940" s="1">
        <v>42272</v>
      </c>
      <c r="B940">
        <v>133.34693200000001</v>
      </c>
      <c r="C940" s="3">
        <f t="shared" si="14"/>
        <v>1.9564993591026258E-2</v>
      </c>
    </row>
    <row r="941" spans="1:3" x14ac:dyDescent="0.35">
      <c r="A941" s="1">
        <v>42275</v>
      </c>
      <c r="B941">
        <v>127.71531400000001</v>
      </c>
      <c r="C941" s="3">
        <f t="shared" si="14"/>
        <v>4.3150565699319188E-2</v>
      </c>
    </row>
    <row r="942" spans="1:3" x14ac:dyDescent="0.35">
      <c r="A942" s="1">
        <v>42276</v>
      </c>
      <c r="B942">
        <v>128.19523100000001</v>
      </c>
      <c r="C942" s="3">
        <f t="shared" si="14"/>
        <v>-3.7506665667299544E-3</v>
      </c>
    </row>
    <row r="943" spans="1:3" x14ac:dyDescent="0.35">
      <c r="A943" s="1">
        <v>42277</v>
      </c>
      <c r="B943">
        <v>129.92879400000001</v>
      </c>
      <c r="C943" s="3">
        <f t="shared" si="14"/>
        <v>-1.3432217823876158E-2</v>
      </c>
    </row>
    <row r="944" spans="1:3" x14ac:dyDescent="0.35">
      <c r="A944" s="1">
        <v>42278</v>
      </c>
      <c r="B944">
        <v>129.468469</v>
      </c>
      <c r="C944" s="3">
        <f t="shared" si="14"/>
        <v>3.5491930631303958E-3</v>
      </c>
    </row>
    <row r="945" spans="1:3" x14ac:dyDescent="0.35">
      <c r="A945" s="1">
        <v>42279</v>
      </c>
      <c r="B945">
        <v>132.58299199999999</v>
      </c>
      <c r="C945" s="3">
        <f t="shared" si="14"/>
        <v>-2.3771435197611268E-2</v>
      </c>
    </row>
    <row r="946" spans="1:3" x14ac:dyDescent="0.35">
      <c r="A946" s="1">
        <v>42282</v>
      </c>
      <c r="B946">
        <v>134.16964999999999</v>
      </c>
      <c r="C946" s="3">
        <f t="shared" si="14"/>
        <v>-1.1896239903122385E-2</v>
      </c>
    </row>
    <row r="947" spans="1:3" x14ac:dyDescent="0.35">
      <c r="A947" s="1">
        <v>42283</v>
      </c>
      <c r="B947">
        <v>131.819052</v>
      </c>
      <c r="C947" s="3">
        <f t="shared" si="14"/>
        <v>1.7674879994365789E-2</v>
      </c>
    </row>
    <row r="948" spans="1:3" x14ac:dyDescent="0.35">
      <c r="A948" s="1">
        <v>42284</v>
      </c>
      <c r="B948">
        <v>134.414503</v>
      </c>
      <c r="C948" s="3">
        <f t="shared" si="14"/>
        <v>-1.949816751968747E-2</v>
      </c>
    </row>
    <row r="949" spans="1:3" x14ac:dyDescent="0.35">
      <c r="A949" s="1">
        <v>42285</v>
      </c>
      <c r="B949">
        <v>134.29696300000001</v>
      </c>
      <c r="C949" s="3">
        <f t="shared" si="14"/>
        <v>8.7484177170615851E-4</v>
      </c>
    </row>
    <row r="950" spans="1:3" x14ac:dyDescent="0.35">
      <c r="A950" s="1">
        <v>42286</v>
      </c>
      <c r="B950">
        <v>134.92378600000001</v>
      </c>
      <c r="C950" s="3">
        <f t="shared" si="14"/>
        <v>-4.6565811512220279E-3</v>
      </c>
    </row>
    <row r="951" spans="1:3" x14ac:dyDescent="0.35">
      <c r="A951" s="1">
        <v>42289</v>
      </c>
      <c r="B951">
        <v>135.609387</v>
      </c>
      <c r="C951" s="3">
        <f t="shared" si="14"/>
        <v>-5.0685279010522777E-3</v>
      </c>
    </row>
    <row r="952" spans="1:3" x14ac:dyDescent="0.35">
      <c r="A952" s="1">
        <v>42290</v>
      </c>
      <c r="B952">
        <v>134.091295</v>
      </c>
      <c r="C952" s="3">
        <f t="shared" si="14"/>
        <v>1.125772483651577E-2</v>
      </c>
    </row>
    <row r="953" spans="1:3" x14ac:dyDescent="0.35">
      <c r="A953" s="1">
        <v>42291</v>
      </c>
      <c r="B953">
        <v>132.96496200000001</v>
      </c>
      <c r="C953" s="3">
        <f t="shared" si="14"/>
        <v>8.4352240321425853E-3</v>
      </c>
    </row>
    <row r="954" spans="1:3" x14ac:dyDescent="0.35">
      <c r="A954" s="1">
        <v>42292</v>
      </c>
      <c r="B954">
        <v>134.24800400000001</v>
      </c>
      <c r="C954" s="3">
        <f t="shared" si="14"/>
        <v>-9.6032155890943827E-3</v>
      </c>
    </row>
    <row r="955" spans="1:3" x14ac:dyDescent="0.35">
      <c r="A955" s="1">
        <v>42293</v>
      </c>
      <c r="B955">
        <v>136.68673100000001</v>
      </c>
      <c r="C955" s="3">
        <f t="shared" si="14"/>
        <v>-1.8002806955047745E-2</v>
      </c>
    </row>
    <row r="956" spans="1:3" x14ac:dyDescent="0.35">
      <c r="A956" s="1">
        <v>42296</v>
      </c>
      <c r="B956">
        <v>137.068701</v>
      </c>
      <c r="C956" s="3">
        <f t="shared" si="14"/>
        <v>-2.7905948392659141E-3</v>
      </c>
    </row>
    <row r="957" spans="1:3" x14ac:dyDescent="0.35">
      <c r="A957" s="1">
        <v>42297</v>
      </c>
      <c r="B957">
        <v>136.88261</v>
      </c>
      <c r="C957" s="3">
        <f t="shared" si="14"/>
        <v>1.3585700900158315E-3</v>
      </c>
    </row>
    <row r="958" spans="1:3" x14ac:dyDescent="0.35">
      <c r="A958" s="1">
        <v>42298</v>
      </c>
      <c r="B958">
        <v>136.88261</v>
      </c>
      <c r="C958" s="3">
        <f t="shared" si="14"/>
        <v>0</v>
      </c>
    </row>
    <row r="959" spans="1:3" x14ac:dyDescent="0.35">
      <c r="A959" s="1">
        <v>42299</v>
      </c>
      <c r="B959">
        <v>135.599583</v>
      </c>
      <c r="C959" s="3">
        <f t="shared" si="14"/>
        <v>9.4173969184323525E-3</v>
      </c>
    </row>
    <row r="960" spans="1:3" x14ac:dyDescent="0.35">
      <c r="A960" s="1">
        <v>42300</v>
      </c>
      <c r="B960">
        <v>137.333146</v>
      </c>
      <c r="C960" s="3">
        <f t="shared" si="14"/>
        <v>-1.2703396322488736E-2</v>
      </c>
    </row>
    <row r="961" spans="1:3" x14ac:dyDescent="0.35">
      <c r="A961" s="1">
        <v>42303</v>
      </c>
      <c r="B961">
        <v>137.01972699999999</v>
      </c>
      <c r="C961" s="3">
        <f t="shared" si="14"/>
        <v>2.2847884399155305E-3</v>
      </c>
    </row>
    <row r="962" spans="1:3" x14ac:dyDescent="0.35">
      <c r="A962" s="1">
        <v>42304</v>
      </c>
      <c r="B962">
        <v>137.85223300000001</v>
      </c>
      <c r="C962" s="3">
        <f t="shared" si="14"/>
        <v>-6.0574279424816524E-3</v>
      </c>
    </row>
    <row r="963" spans="1:3" x14ac:dyDescent="0.35">
      <c r="A963" s="1">
        <v>42305</v>
      </c>
      <c r="B963">
        <v>139.04711699999999</v>
      </c>
      <c r="C963" s="3">
        <f t="shared" si="14"/>
        <v>-8.6305108105655393E-3</v>
      </c>
    </row>
    <row r="964" spans="1:3" x14ac:dyDescent="0.35">
      <c r="A964" s="1">
        <v>42306</v>
      </c>
      <c r="B964">
        <v>140.281171</v>
      </c>
      <c r="C964" s="3">
        <f t="shared" ref="C964:C1027" si="15">LN(B963)-LN(B964)</f>
        <v>-8.8359259117218869E-3</v>
      </c>
    </row>
    <row r="965" spans="1:3" x14ac:dyDescent="0.35">
      <c r="A965" s="1">
        <v>42307</v>
      </c>
      <c r="B965">
        <v>139.58579700000001</v>
      </c>
      <c r="C965" s="3">
        <f t="shared" si="15"/>
        <v>4.9693283630114493E-3</v>
      </c>
    </row>
    <row r="966" spans="1:3" x14ac:dyDescent="0.35">
      <c r="A966" s="1">
        <v>42310</v>
      </c>
      <c r="B966">
        <v>141.828643</v>
      </c>
      <c r="C966" s="3">
        <f t="shared" si="15"/>
        <v>-1.5940145003658479E-2</v>
      </c>
    </row>
    <row r="967" spans="1:3" x14ac:dyDescent="0.35">
      <c r="A967" s="1">
        <v>42311</v>
      </c>
      <c r="B967">
        <v>143.61117999999999</v>
      </c>
      <c r="C967" s="3">
        <f t="shared" si="15"/>
        <v>-1.2489919268454663E-2</v>
      </c>
    </row>
    <row r="968" spans="1:3" x14ac:dyDescent="0.35">
      <c r="A968" s="1">
        <v>42312</v>
      </c>
      <c r="B968">
        <v>147.90099499999999</v>
      </c>
      <c r="C968" s="3">
        <f t="shared" si="15"/>
        <v>-2.9433588475946237E-2</v>
      </c>
    </row>
    <row r="969" spans="1:3" x14ac:dyDescent="0.35">
      <c r="A969" s="1">
        <v>42313</v>
      </c>
      <c r="B969">
        <v>149.105682</v>
      </c>
      <c r="C969" s="3">
        <f t="shared" si="15"/>
        <v>-8.1122324837705762E-3</v>
      </c>
    </row>
    <row r="970" spans="1:3" x14ac:dyDescent="0.35">
      <c r="A970" s="1">
        <v>42314</v>
      </c>
      <c r="B970">
        <v>149.36032399999999</v>
      </c>
      <c r="C970" s="3">
        <f t="shared" si="15"/>
        <v>-1.7063387901163907E-3</v>
      </c>
    </row>
    <row r="971" spans="1:3" x14ac:dyDescent="0.35">
      <c r="A971" s="1">
        <v>42317</v>
      </c>
      <c r="B971">
        <v>149.27217999999999</v>
      </c>
      <c r="C971" s="3">
        <f t="shared" si="15"/>
        <v>5.9031753997995651E-4</v>
      </c>
    </row>
    <row r="972" spans="1:3" x14ac:dyDescent="0.35">
      <c r="A972" s="1">
        <v>42318</v>
      </c>
      <c r="B972">
        <v>148.978354</v>
      </c>
      <c r="C972" s="3">
        <f t="shared" si="15"/>
        <v>1.9703307224103739E-3</v>
      </c>
    </row>
    <row r="973" spans="1:3" x14ac:dyDescent="0.35">
      <c r="A973" s="1">
        <v>42319</v>
      </c>
      <c r="B973">
        <v>148.83144799999999</v>
      </c>
      <c r="C973" s="3">
        <f t="shared" si="15"/>
        <v>9.8657606921648267E-4</v>
      </c>
    </row>
    <row r="974" spans="1:3" x14ac:dyDescent="0.35">
      <c r="A974" s="1">
        <v>42320</v>
      </c>
      <c r="B974">
        <v>145.37411</v>
      </c>
      <c r="C974" s="3">
        <f t="shared" si="15"/>
        <v>2.3503955432931711E-2</v>
      </c>
    </row>
    <row r="975" spans="1:3" x14ac:dyDescent="0.35">
      <c r="A975" s="1">
        <v>42321</v>
      </c>
      <c r="B975">
        <v>145.61896300000001</v>
      </c>
      <c r="C975" s="3">
        <f t="shared" si="15"/>
        <v>-1.6828789445924031E-3</v>
      </c>
    </row>
    <row r="976" spans="1:3" x14ac:dyDescent="0.35">
      <c r="A976" s="1">
        <v>42324</v>
      </c>
      <c r="B976">
        <v>147.68552299999999</v>
      </c>
      <c r="C976" s="3">
        <f t="shared" si="15"/>
        <v>-1.4091800817615407E-2</v>
      </c>
    </row>
    <row r="977" spans="1:3" x14ac:dyDescent="0.35">
      <c r="A977" s="1">
        <v>42325</v>
      </c>
      <c r="B977">
        <v>147.852036</v>
      </c>
      <c r="C977" s="3">
        <f t="shared" si="15"/>
        <v>-1.1268484329578499E-3</v>
      </c>
    </row>
    <row r="978" spans="1:3" x14ac:dyDescent="0.35">
      <c r="A978" s="1">
        <v>42326</v>
      </c>
      <c r="B978">
        <v>148.42008200000001</v>
      </c>
      <c r="C978" s="3">
        <f t="shared" si="15"/>
        <v>-3.8346281107912716E-3</v>
      </c>
    </row>
    <row r="979" spans="1:3" x14ac:dyDescent="0.35">
      <c r="A979" s="1">
        <v>42327</v>
      </c>
      <c r="B979">
        <v>146.872624</v>
      </c>
      <c r="C979" s="3">
        <f t="shared" si="15"/>
        <v>1.0480937281725389E-2</v>
      </c>
    </row>
    <row r="980" spans="1:3" x14ac:dyDescent="0.35">
      <c r="A980" s="1">
        <v>42328</v>
      </c>
      <c r="B980">
        <v>148.10667799999999</v>
      </c>
      <c r="C980" s="3">
        <f t="shared" si="15"/>
        <v>-8.3671036655053044E-3</v>
      </c>
    </row>
    <row r="981" spans="1:3" x14ac:dyDescent="0.35">
      <c r="A981" s="1">
        <v>42331</v>
      </c>
      <c r="B981">
        <v>147.81285099999999</v>
      </c>
      <c r="C981" s="3">
        <f t="shared" si="15"/>
        <v>1.9858580983491692E-3</v>
      </c>
    </row>
    <row r="982" spans="1:3" x14ac:dyDescent="0.35">
      <c r="A982" s="1">
        <v>42332</v>
      </c>
      <c r="B982">
        <v>147.45047400000001</v>
      </c>
      <c r="C982" s="3">
        <f t="shared" si="15"/>
        <v>2.4546034083021695E-3</v>
      </c>
    </row>
    <row r="983" spans="1:3" x14ac:dyDescent="0.35">
      <c r="A983" s="1">
        <v>42333</v>
      </c>
      <c r="B983">
        <v>147.02931899999999</v>
      </c>
      <c r="C983" s="3">
        <f t="shared" si="15"/>
        <v>2.860334034127554E-3</v>
      </c>
    </row>
    <row r="984" spans="1:3" x14ac:dyDescent="0.35">
      <c r="A984" s="1">
        <v>42335</v>
      </c>
      <c r="B984">
        <v>148.175229</v>
      </c>
      <c r="C984" s="3">
        <f t="shared" si="15"/>
        <v>-7.7635372715674222E-3</v>
      </c>
    </row>
    <row r="985" spans="1:3" x14ac:dyDescent="0.35">
      <c r="A985" s="1">
        <v>42338</v>
      </c>
      <c r="B985">
        <v>147.15664699999999</v>
      </c>
      <c r="C985" s="3">
        <f t="shared" si="15"/>
        <v>6.8979078897033475E-3</v>
      </c>
    </row>
    <row r="986" spans="1:3" x14ac:dyDescent="0.35">
      <c r="A986" s="1">
        <v>42339</v>
      </c>
      <c r="B986">
        <v>149.52682200000001</v>
      </c>
      <c r="C986" s="3">
        <f t="shared" si="15"/>
        <v>-1.597814285679533E-2</v>
      </c>
    </row>
    <row r="987" spans="1:3" x14ac:dyDescent="0.35">
      <c r="A987" s="1">
        <v>42340</v>
      </c>
      <c r="B987">
        <v>148.655146</v>
      </c>
      <c r="C987" s="3">
        <f t="shared" si="15"/>
        <v>5.8466210340304414E-3</v>
      </c>
    </row>
    <row r="988" spans="1:3" x14ac:dyDescent="0.35">
      <c r="A988" s="1">
        <v>42341</v>
      </c>
      <c r="B988">
        <v>146.84322800000001</v>
      </c>
      <c r="C988" s="3">
        <f t="shared" si="15"/>
        <v>1.2263625577775272E-2</v>
      </c>
    </row>
    <row r="989" spans="1:3" x14ac:dyDescent="0.35">
      <c r="A989" s="1">
        <v>42342</v>
      </c>
      <c r="B989">
        <v>151.62276299999999</v>
      </c>
      <c r="C989" s="3">
        <f t="shared" si="15"/>
        <v>-3.2030072153792055E-2</v>
      </c>
    </row>
    <row r="990" spans="1:3" x14ac:dyDescent="0.35">
      <c r="A990" s="1">
        <v>42345</v>
      </c>
      <c r="B990">
        <v>150.45725999999999</v>
      </c>
      <c r="C990" s="3">
        <f t="shared" si="15"/>
        <v>7.7165565055654639E-3</v>
      </c>
    </row>
    <row r="991" spans="1:3" x14ac:dyDescent="0.35">
      <c r="A991" s="1">
        <v>42346</v>
      </c>
      <c r="B991">
        <v>152.16878500000001</v>
      </c>
      <c r="C991" s="3">
        <f t="shared" si="15"/>
        <v>-1.1311275263012455E-2</v>
      </c>
    </row>
    <row r="992" spans="1:3" x14ac:dyDescent="0.35">
      <c r="A992" s="1">
        <v>42347</v>
      </c>
      <c r="B992">
        <v>150.36872500000001</v>
      </c>
      <c r="C992" s="3">
        <f t="shared" si="15"/>
        <v>1.1899887995759251E-2</v>
      </c>
    </row>
    <row r="993" spans="1:3" x14ac:dyDescent="0.35">
      <c r="A993" s="1">
        <v>42348</v>
      </c>
      <c r="B993">
        <v>151.82452000000001</v>
      </c>
      <c r="C993" s="3">
        <f t="shared" si="15"/>
        <v>-9.6349358306220267E-3</v>
      </c>
    </row>
    <row r="994" spans="1:3" x14ac:dyDescent="0.35">
      <c r="A994" s="1">
        <v>42349</v>
      </c>
      <c r="B994">
        <v>149.198194</v>
      </c>
      <c r="C994" s="3">
        <f t="shared" si="15"/>
        <v>1.7449797105220988E-2</v>
      </c>
    </row>
    <row r="995" spans="1:3" x14ac:dyDescent="0.35">
      <c r="A995" s="1">
        <v>42352</v>
      </c>
      <c r="B995">
        <v>150.68349699999999</v>
      </c>
      <c r="C995" s="3">
        <f t="shared" si="15"/>
        <v>-9.9060075389525437E-3</v>
      </c>
    </row>
    <row r="996" spans="1:3" x14ac:dyDescent="0.35">
      <c r="A996" s="1">
        <v>42353</v>
      </c>
      <c r="B996">
        <v>150.78185199999999</v>
      </c>
      <c r="C996" s="3">
        <f t="shared" si="15"/>
        <v>-6.5251282653822074E-4</v>
      </c>
    </row>
    <row r="997" spans="1:3" x14ac:dyDescent="0.35">
      <c r="A997" s="1">
        <v>42354</v>
      </c>
      <c r="B997">
        <v>153.339316</v>
      </c>
      <c r="C997" s="3">
        <f t="shared" si="15"/>
        <v>-1.6819113940926833E-2</v>
      </c>
    </row>
    <row r="998" spans="1:3" x14ac:dyDescent="0.35">
      <c r="A998" s="1">
        <v>42355</v>
      </c>
      <c r="B998">
        <v>153.358993</v>
      </c>
      <c r="C998" s="3">
        <f t="shared" si="15"/>
        <v>-1.2831502130694616E-4</v>
      </c>
    </row>
    <row r="999" spans="1:3" x14ac:dyDescent="0.35">
      <c r="A999" s="1">
        <v>42356</v>
      </c>
      <c r="B999">
        <v>150.61463499999999</v>
      </c>
      <c r="C999" s="3">
        <f t="shared" si="15"/>
        <v>1.8057043867314881E-2</v>
      </c>
    </row>
    <row r="1000" spans="1:3" x14ac:dyDescent="0.35">
      <c r="A1000" s="1">
        <v>42359</v>
      </c>
      <c r="B1000">
        <v>151.07694599999999</v>
      </c>
      <c r="C1000" s="3">
        <f t="shared" si="15"/>
        <v>-3.0647945848549796E-3</v>
      </c>
    </row>
    <row r="1001" spans="1:3" x14ac:dyDescent="0.35">
      <c r="A1001" s="1">
        <v>42360</v>
      </c>
      <c r="B1001">
        <v>151.84418199999999</v>
      </c>
      <c r="C1001" s="3">
        <f t="shared" si="15"/>
        <v>-5.0655934479477693E-3</v>
      </c>
    </row>
    <row r="1002" spans="1:3" x14ac:dyDescent="0.35">
      <c r="A1002" s="1">
        <v>42361</v>
      </c>
      <c r="B1002">
        <v>153.319639</v>
      </c>
      <c r="C1002" s="3">
        <f t="shared" si="15"/>
        <v>-9.6700093250410291E-3</v>
      </c>
    </row>
    <row r="1003" spans="1:3" x14ac:dyDescent="0.35">
      <c r="A1003" s="1">
        <v>42362</v>
      </c>
      <c r="B1003">
        <v>153.358993</v>
      </c>
      <c r="C1003" s="3">
        <f t="shared" si="15"/>
        <v>-2.5664650947110346E-4</v>
      </c>
    </row>
    <row r="1004" spans="1:3" x14ac:dyDescent="0.35">
      <c r="A1004" s="1">
        <v>42366</v>
      </c>
      <c r="B1004">
        <v>152.82782</v>
      </c>
      <c r="C1004" s="3">
        <f t="shared" si="15"/>
        <v>3.4696042436141994E-3</v>
      </c>
    </row>
    <row r="1005" spans="1:3" x14ac:dyDescent="0.35">
      <c r="A1005" s="1">
        <v>42367</v>
      </c>
      <c r="B1005">
        <v>153.96884399999999</v>
      </c>
      <c r="C1005" s="3">
        <f t="shared" si="15"/>
        <v>-7.4383420346784135E-3</v>
      </c>
    </row>
    <row r="1006" spans="1:3" x14ac:dyDescent="0.35">
      <c r="A1006" s="1">
        <v>42368</v>
      </c>
      <c r="B1006">
        <v>152.88683599999999</v>
      </c>
      <c r="C1006" s="3">
        <f t="shared" si="15"/>
        <v>7.0522565162063344E-3</v>
      </c>
    </row>
    <row r="1007" spans="1:3" x14ac:dyDescent="0.35">
      <c r="A1007" s="1">
        <v>42369</v>
      </c>
      <c r="B1007">
        <v>151.56876500000001</v>
      </c>
      <c r="C1007" s="3">
        <f t="shared" si="15"/>
        <v>8.6585973813768646E-3</v>
      </c>
    </row>
    <row r="1008" spans="1:3" x14ac:dyDescent="0.35">
      <c r="A1008" s="1">
        <v>42373</v>
      </c>
      <c r="B1008">
        <v>145.52922899999999</v>
      </c>
      <c r="C1008" s="3">
        <f t="shared" si="15"/>
        <v>4.0662463325490172E-2</v>
      </c>
    </row>
    <row r="1009" spans="1:3" x14ac:dyDescent="0.35">
      <c r="A1009" s="1">
        <v>42374</v>
      </c>
      <c r="B1009">
        <v>145.99153999999999</v>
      </c>
      <c r="C1009" s="3">
        <f t="shared" si="15"/>
        <v>-3.1717217894948746E-3</v>
      </c>
    </row>
    <row r="1010" spans="1:3" x14ac:dyDescent="0.35">
      <c r="A1010" s="1">
        <v>42375</v>
      </c>
      <c r="B1010">
        <v>144.53576000000001</v>
      </c>
      <c r="C1010" s="3">
        <f t="shared" si="15"/>
        <v>1.0021723839690466E-2</v>
      </c>
    </row>
    <row r="1011" spans="1:3" x14ac:dyDescent="0.35">
      <c r="A1011" s="1">
        <v>42376</v>
      </c>
      <c r="B1011">
        <v>142.165189</v>
      </c>
      <c r="C1011" s="3">
        <f t="shared" si="15"/>
        <v>1.6537266678540163E-2</v>
      </c>
    </row>
    <row r="1012" spans="1:3" x14ac:dyDescent="0.35">
      <c r="A1012" s="1">
        <v>42377</v>
      </c>
      <c r="B1012">
        <v>140.03069600000001</v>
      </c>
      <c r="C1012" s="3">
        <f t="shared" si="15"/>
        <v>1.5128028586911313E-2</v>
      </c>
    </row>
    <row r="1013" spans="1:3" x14ac:dyDescent="0.35">
      <c r="A1013" s="1">
        <v>42380</v>
      </c>
      <c r="B1013">
        <v>138.84048799999999</v>
      </c>
      <c r="C1013" s="3">
        <f t="shared" si="15"/>
        <v>8.5359498941963707E-3</v>
      </c>
    </row>
    <row r="1014" spans="1:3" x14ac:dyDescent="0.35">
      <c r="A1014" s="1">
        <v>42381</v>
      </c>
      <c r="B1014">
        <v>140.11922000000001</v>
      </c>
      <c r="C1014" s="3">
        <f t="shared" si="15"/>
        <v>-9.1679258320107593E-3</v>
      </c>
    </row>
    <row r="1015" spans="1:3" x14ac:dyDescent="0.35">
      <c r="A1015" s="1">
        <v>42382</v>
      </c>
      <c r="B1015">
        <v>139.06673499999999</v>
      </c>
      <c r="C1015" s="3">
        <f t="shared" si="15"/>
        <v>7.5397058272095308E-3</v>
      </c>
    </row>
    <row r="1016" spans="1:3" x14ac:dyDescent="0.35">
      <c r="A1016" s="1">
        <v>42383</v>
      </c>
      <c r="B1016">
        <v>143.03079500000001</v>
      </c>
      <c r="C1016" s="3">
        <f t="shared" si="15"/>
        <v>-2.8106030896417167E-2</v>
      </c>
    </row>
    <row r="1017" spans="1:3" x14ac:dyDescent="0.35">
      <c r="A1017" s="1">
        <v>42384</v>
      </c>
      <c r="B1017">
        <v>140.09954300000001</v>
      </c>
      <c r="C1017" s="3">
        <f t="shared" si="15"/>
        <v>2.0706765343954103E-2</v>
      </c>
    </row>
    <row r="1018" spans="1:3" x14ac:dyDescent="0.35">
      <c r="A1018" s="1">
        <v>42388</v>
      </c>
      <c r="B1018">
        <v>140.16840500000001</v>
      </c>
      <c r="C1018" s="3">
        <f t="shared" si="15"/>
        <v>-4.9140118859192228E-4</v>
      </c>
    </row>
    <row r="1019" spans="1:3" x14ac:dyDescent="0.35">
      <c r="A1019" s="1">
        <v>42389</v>
      </c>
      <c r="B1019">
        <v>138.555239</v>
      </c>
      <c r="C1019" s="3">
        <f t="shared" si="15"/>
        <v>1.1575508912519794E-2</v>
      </c>
    </row>
    <row r="1020" spans="1:3" x14ac:dyDescent="0.35">
      <c r="A1020" s="1">
        <v>42390</v>
      </c>
      <c r="B1020">
        <v>139.33230699999999</v>
      </c>
      <c r="C1020" s="3">
        <f t="shared" si="15"/>
        <v>-5.5926941428419141E-3</v>
      </c>
    </row>
    <row r="1021" spans="1:3" x14ac:dyDescent="0.35">
      <c r="A1021" s="1">
        <v>42391</v>
      </c>
      <c r="B1021">
        <v>142.39142100000001</v>
      </c>
      <c r="C1021" s="3">
        <f t="shared" si="15"/>
        <v>-2.1717973575698934E-2</v>
      </c>
    </row>
    <row r="1022" spans="1:3" x14ac:dyDescent="0.35">
      <c r="A1022" s="1">
        <v>42394</v>
      </c>
      <c r="B1022">
        <v>142.52913000000001</v>
      </c>
      <c r="C1022" s="3">
        <f t="shared" si="15"/>
        <v>-9.6664849369254569E-4</v>
      </c>
    </row>
    <row r="1023" spans="1:3" x14ac:dyDescent="0.35">
      <c r="A1023" s="1">
        <v>42395</v>
      </c>
      <c r="B1023">
        <v>143.12915000000001</v>
      </c>
      <c r="C1023" s="3">
        <f t="shared" si="15"/>
        <v>-4.2009696511264849E-3</v>
      </c>
    </row>
    <row r="1024" spans="1:3" x14ac:dyDescent="0.35">
      <c r="A1024" s="1">
        <v>42396</v>
      </c>
      <c r="B1024">
        <v>143.650477</v>
      </c>
      <c r="C1024" s="3">
        <f t="shared" si="15"/>
        <v>-3.6357364692900518E-3</v>
      </c>
    </row>
    <row r="1025" spans="1:3" x14ac:dyDescent="0.35">
      <c r="A1025" s="1">
        <v>42397</v>
      </c>
      <c r="B1025">
        <v>139.95200299999999</v>
      </c>
      <c r="C1025" s="3">
        <f t="shared" si="15"/>
        <v>2.6083577877197506E-2</v>
      </c>
    </row>
    <row r="1026" spans="1:3" x14ac:dyDescent="0.35">
      <c r="A1026" s="1">
        <v>42398</v>
      </c>
      <c r="B1026">
        <v>142.99144100000001</v>
      </c>
      <c r="C1026" s="3">
        <f t="shared" si="15"/>
        <v>-2.1485247208363312E-2</v>
      </c>
    </row>
    <row r="1027" spans="1:3" x14ac:dyDescent="0.35">
      <c r="A1027" s="1">
        <v>42401</v>
      </c>
      <c r="B1027">
        <v>143.63081500000001</v>
      </c>
      <c r="C1027" s="3">
        <f t="shared" si="15"/>
        <v>-4.461447407876129E-3</v>
      </c>
    </row>
    <row r="1028" spans="1:3" x14ac:dyDescent="0.35">
      <c r="A1028" s="1">
        <v>42402</v>
      </c>
      <c r="B1028">
        <v>142.67668499999999</v>
      </c>
      <c r="C1028" s="3">
        <f t="shared" ref="C1028:C1091" si="16">LN(B1027)-LN(B1028)</f>
        <v>6.6650963188017442E-3</v>
      </c>
    </row>
    <row r="1029" spans="1:3" x14ac:dyDescent="0.35">
      <c r="A1029" s="1">
        <v>42403</v>
      </c>
      <c r="B1029">
        <v>138.77164099999999</v>
      </c>
      <c r="C1029" s="3">
        <f t="shared" si="16"/>
        <v>2.7751414775380567E-2</v>
      </c>
    </row>
    <row r="1030" spans="1:3" x14ac:dyDescent="0.35">
      <c r="A1030" s="1">
        <v>42404</v>
      </c>
      <c r="B1030">
        <v>135.65351000000001</v>
      </c>
      <c r="C1030" s="3">
        <f t="shared" si="16"/>
        <v>2.2725797450628527E-2</v>
      </c>
    </row>
    <row r="1031" spans="1:3" x14ac:dyDescent="0.35">
      <c r="A1031" s="1">
        <v>42405</v>
      </c>
      <c r="B1031">
        <v>133.03702999999999</v>
      </c>
      <c r="C1031" s="3">
        <f t="shared" si="16"/>
        <v>1.9476403662411101E-2</v>
      </c>
    </row>
    <row r="1032" spans="1:3" x14ac:dyDescent="0.35">
      <c r="A1032" s="1">
        <v>42408</v>
      </c>
      <c r="B1032">
        <v>130.70581300000001</v>
      </c>
      <c r="C1032" s="3">
        <f t="shared" si="16"/>
        <v>1.7678414982278845E-2</v>
      </c>
    </row>
    <row r="1033" spans="1:3" x14ac:dyDescent="0.35">
      <c r="A1033" s="1">
        <v>42409</v>
      </c>
      <c r="B1033">
        <v>132.14191600000001</v>
      </c>
      <c r="C1033" s="3">
        <f t="shared" si="16"/>
        <v>-1.0927370729429065E-2</v>
      </c>
    </row>
    <row r="1034" spans="1:3" x14ac:dyDescent="0.35">
      <c r="A1034" s="1">
        <v>42410</v>
      </c>
      <c r="B1034">
        <v>133.91246699999999</v>
      </c>
      <c r="C1034" s="3">
        <f t="shared" si="16"/>
        <v>-1.3309888889486921E-2</v>
      </c>
    </row>
    <row r="1035" spans="1:3" x14ac:dyDescent="0.35">
      <c r="A1035" s="1">
        <v>42411</v>
      </c>
      <c r="B1035">
        <v>133.115723</v>
      </c>
      <c r="C1035" s="3">
        <f t="shared" si="16"/>
        <v>5.9675075085703355E-3</v>
      </c>
    </row>
    <row r="1036" spans="1:3" x14ac:dyDescent="0.35">
      <c r="A1036" s="1">
        <v>42412</v>
      </c>
      <c r="B1036">
        <v>137.52241599999999</v>
      </c>
      <c r="C1036" s="3">
        <f t="shared" si="16"/>
        <v>-3.2568081623462142E-2</v>
      </c>
    </row>
    <row r="1037" spans="1:3" x14ac:dyDescent="0.35">
      <c r="A1037" s="1">
        <v>42416</v>
      </c>
      <c r="B1037">
        <v>139.79461800000001</v>
      </c>
      <c r="C1037" s="3">
        <f t="shared" si="16"/>
        <v>-1.6387401930605172E-2</v>
      </c>
    </row>
    <row r="1038" spans="1:3" x14ac:dyDescent="0.35">
      <c r="A1038" s="1">
        <v>42417</v>
      </c>
      <c r="B1038">
        <v>141.75206299999999</v>
      </c>
      <c r="C1038" s="3">
        <f t="shared" si="16"/>
        <v>-1.3905165089272309E-2</v>
      </c>
    </row>
    <row r="1039" spans="1:3" x14ac:dyDescent="0.35">
      <c r="A1039" s="1">
        <v>42418</v>
      </c>
      <c r="B1039">
        <v>140.83727099999999</v>
      </c>
      <c r="C1039" s="3">
        <f t="shared" si="16"/>
        <v>6.4743787922783014E-3</v>
      </c>
    </row>
    <row r="1040" spans="1:3" x14ac:dyDescent="0.35">
      <c r="A1040" s="1">
        <v>42419</v>
      </c>
      <c r="B1040">
        <v>142.52913000000001</v>
      </c>
      <c r="C1040" s="3">
        <f t="shared" si="16"/>
        <v>-1.1941282368635342E-2</v>
      </c>
    </row>
    <row r="1041" spans="1:3" x14ac:dyDescent="0.35">
      <c r="A1041" s="1">
        <v>42422</v>
      </c>
      <c r="B1041">
        <v>143.29636600000001</v>
      </c>
      <c r="C1041" s="3">
        <f t="shared" si="16"/>
        <v>-5.3685752564671674E-3</v>
      </c>
    </row>
    <row r="1042" spans="1:3" x14ac:dyDescent="0.35">
      <c r="A1042" s="1">
        <v>42423</v>
      </c>
      <c r="B1042">
        <v>144.06361799999999</v>
      </c>
      <c r="C1042" s="3">
        <f t="shared" si="16"/>
        <v>-5.3400185547944901E-3</v>
      </c>
    </row>
    <row r="1043" spans="1:3" x14ac:dyDescent="0.35">
      <c r="A1043" s="1">
        <v>42424</v>
      </c>
      <c r="B1043">
        <v>145.057087</v>
      </c>
      <c r="C1043" s="3">
        <f t="shared" si="16"/>
        <v>-6.8723747065213558E-3</v>
      </c>
    </row>
    <row r="1044" spans="1:3" x14ac:dyDescent="0.35">
      <c r="A1044" s="1">
        <v>42425</v>
      </c>
      <c r="B1044">
        <v>146.237449</v>
      </c>
      <c r="C1044" s="3">
        <f t="shared" si="16"/>
        <v>-8.1042952379188904E-3</v>
      </c>
    </row>
    <row r="1045" spans="1:3" x14ac:dyDescent="0.35">
      <c r="A1045" s="1">
        <v>42426</v>
      </c>
      <c r="B1045">
        <v>147.19157899999999</v>
      </c>
      <c r="C1045" s="3">
        <f t="shared" si="16"/>
        <v>-6.5033331520050197E-3</v>
      </c>
    </row>
    <row r="1046" spans="1:3" x14ac:dyDescent="0.35">
      <c r="A1046" s="1">
        <v>42429</v>
      </c>
      <c r="B1046">
        <v>145.03740999999999</v>
      </c>
      <c r="C1046" s="3">
        <f t="shared" si="16"/>
        <v>1.4743287633609548E-2</v>
      </c>
    </row>
    <row r="1047" spans="1:3" x14ac:dyDescent="0.35">
      <c r="A1047" s="1">
        <v>42430</v>
      </c>
      <c r="B1047">
        <v>147.66372100000001</v>
      </c>
      <c r="C1047" s="3">
        <f t="shared" si="16"/>
        <v>-1.794582395249833E-2</v>
      </c>
    </row>
    <row r="1048" spans="1:3" x14ac:dyDescent="0.35">
      <c r="A1048" s="1">
        <v>42431</v>
      </c>
      <c r="B1048">
        <v>148.25390999999999</v>
      </c>
      <c r="C1048" s="3">
        <f t="shared" si="16"/>
        <v>-3.9888788008628495E-3</v>
      </c>
    </row>
    <row r="1049" spans="1:3" x14ac:dyDescent="0.35">
      <c r="A1049" s="1">
        <v>42432</v>
      </c>
      <c r="B1049">
        <v>147.05386999999999</v>
      </c>
      <c r="C1049" s="3">
        <f t="shared" si="16"/>
        <v>8.1274296649018751E-3</v>
      </c>
    </row>
    <row r="1050" spans="1:3" x14ac:dyDescent="0.35">
      <c r="A1050" s="1">
        <v>42433</v>
      </c>
      <c r="B1050">
        <v>146.70959099999999</v>
      </c>
      <c r="C1050" s="3">
        <f t="shared" si="16"/>
        <v>2.3439208977826809E-3</v>
      </c>
    </row>
    <row r="1051" spans="1:3" x14ac:dyDescent="0.35">
      <c r="A1051" s="1">
        <v>42436</v>
      </c>
      <c r="B1051">
        <v>146.24727999999999</v>
      </c>
      <c r="C1051" s="3">
        <f t="shared" si="16"/>
        <v>3.1561736865572954E-3</v>
      </c>
    </row>
    <row r="1052" spans="1:3" x14ac:dyDescent="0.35">
      <c r="A1052" s="1">
        <v>42437</v>
      </c>
      <c r="B1052">
        <v>145.42723699999999</v>
      </c>
      <c r="C1052" s="3">
        <f t="shared" si="16"/>
        <v>5.623015470331616E-3</v>
      </c>
    </row>
    <row r="1053" spans="1:3" x14ac:dyDescent="0.35">
      <c r="A1053" s="1">
        <v>42438</v>
      </c>
      <c r="B1053">
        <v>145.34819300000001</v>
      </c>
      <c r="C1053" s="3">
        <f t="shared" si="16"/>
        <v>5.4367731102278327E-4</v>
      </c>
    </row>
    <row r="1054" spans="1:3" x14ac:dyDescent="0.35">
      <c r="A1054" s="1">
        <v>42439</v>
      </c>
      <c r="B1054">
        <v>146.73142100000001</v>
      </c>
      <c r="C1054" s="3">
        <f t="shared" si="16"/>
        <v>-9.4716527598590616E-3</v>
      </c>
    </row>
    <row r="1055" spans="1:3" x14ac:dyDescent="0.35">
      <c r="A1055" s="1">
        <v>42440</v>
      </c>
      <c r="B1055">
        <v>147.98621499999999</v>
      </c>
      <c r="C1055" s="3">
        <f t="shared" si="16"/>
        <v>-8.5152799073258123E-3</v>
      </c>
    </row>
    <row r="1056" spans="1:3" x14ac:dyDescent="0.35">
      <c r="A1056" s="1">
        <v>42443</v>
      </c>
      <c r="B1056">
        <v>148.954474</v>
      </c>
      <c r="C1056" s="3">
        <f t="shared" si="16"/>
        <v>-6.5215880990869834E-3</v>
      </c>
    </row>
    <row r="1057" spans="1:3" x14ac:dyDescent="0.35">
      <c r="A1057" s="1">
        <v>42444</v>
      </c>
      <c r="B1057">
        <v>147.50207800000001</v>
      </c>
      <c r="C1057" s="3">
        <f t="shared" si="16"/>
        <v>9.7984518171037038E-3</v>
      </c>
    </row>
    <row r="1058" spans="1:3" x14ac:dyDescent="0.35">
      <c r="A1058" s="1">
        <v>42445</v>
      </c>
      <c r="B1058">
        <v>147.98621499999999</v>
      </c>
      <c r="C1058" s="3">
        <f t="shared" si="16"/>
        <v>-3.2768637180167204E-3</v>
      </c>
    </row>
    <row r="1059" spans="1:3" x14ac:dyDescent="0.35">
      <c r="A1059" s="1">
        <v>42446</v>
      </c>
      <c r="B1059">
        <v>145.941014</v>
      </c>
      <c r="C1059" s="3">
        <f t="shared" si="16"/>
        <v>1.3916601160063991E-2</v>
      </c>
    </row>
    <row r="1060" spans="1:3" x14ac:dyDescent="0.35">
      <c r="A1060" s="1">
        <v>42447</v>
      </c>
      <c r="B1060">
        <v>148.44071299999999</v>
      </c>
      <c r="C1060" s="3">
        <f t="shared" si="16"/>
        <v>-1.6983113094201308E-2</v>
      </c>
    </row>
    <row r="1061" spans="1:3" x14ac:dyDescent="0.35">
      <c r="A1061" s="1">
        <v>42450</v>
      </c>
      <c r="B1061">
        <v>147.38352</v>
      </c>
      <c r="C1061" s="3">
        <f t="shared" si="16"/>
        <v>7.1474705770473435E-3</v>
      </c>
    </row>
    <row r="1062" spans="1:3" x14ac:dyDescent="0.35">
      <c r="A1062" s="1">
        <v>42451</v>
      </c>
      <c r="B1062">
        <v>147.75897399999999</v>
      </c>
      <c r="C1062" s="3">
        <f t="shared" si="16"/>
        <v>-2.54422328306525E-3</v>
      </c>
    </row>
    <row r="1063" spans="1:3" x14ac:dyDescent="0.35">
      <c r="A1063" s="1">
        <v>42452</v>
      </c>
      <c r="B1063">
        <v>147.45268899999999</v>
      </c>
      <c r="C1063" s="3">
        <f t="shared" si="16"/>
        <v>2.0750203890003149E-3</v>
      </c>
    </row>
    <row r="1064" spans="1:3" x14ac:dyDescent="0.35">
      <c r="A1064" s="1">
        <v>42453</v>
      </c>
      <c r="B1064">
        <v>147.34400600000001</v>
      </c>
      <c r="C1064" s="3">
        <f t="shared" si="16"/>
        <v>7.3734208535825019E-4</v>
      </c>
    </row>
    <row r="1065" spans="1:3" x14ac:dyDescent="0.35">
      <c r="A1065" s="1">
        <v>42457</v>
      </c>
      <c r="B1065">
        <v>147.24519699999999</v>
      </c>
      <c r="C1065" s="3">
        <f t="shared" si="16"/>
        <v>6.7082569693077687E-4</v>
      </c>
    </row>
    <row r="1066" spans="1:3" x14ac:dyDescent="0.35">
      <c r="A1066" s="1">
        <v>42458</v>
      </c>
      <c r="B1066">
        <v>149.70538199999999</v>
      </c>
      <c r="C1066" s="3">
        <f t="shared" si="16"/>
        <v>-1.6570038680022492E-2</v>
      </c>
    </row>
    <row r="1067" spans="1:3" x14ac:dyDescent="0.35">
      <c r="A1067" s="1">
        <v>42459</v>
      </c>
      <c r="B1067">
        <v>150.713156</v>
      </c>
      <c r="C1067" s="3">
        <f t="shared" si="16"/>
        <v>-6.7091584090270828E-3</v>
      </c>
    </row>
    <row r="1068" spans="1:3" x14ac:dyDescent="0.35">
      <c r="A1068" s="1">
        <v>42460</v>
      </c>
      <c r="B1068">
        <v>150.00179199999999</v>
      </c>
      <c r="C1068" s="3">
        <f t="shared" si="16"/>
        <v>4.7311604006017305E-3</v>
      </c>
    </row>
    <row r="1069" spans="1:3" x14ac:dyDescent="0.35">
      <c r="A1069" s="1">
        <v>42461</v>
      </c>
      <c r="B1069">
        <v>151.65179000000001</v>
      </c>
      <c r="C1069" s="3">
        <f t="shared" si="16"/>
        <v>-1.093979686825719E-2</v>
      </c>
    </row>
    <row r="1070" spans="1:3" x14ac:dyDescent="0.35">
      <c r="A1070" s="1">
        <v>42464</v>
      </c>
      <c r="B1070">
        <v>153.06465700000001</v>
      </c>
      <c r="C1070" s="3">
        <f t="shared" si="16"/>
        <v>-9.2733893358367681E-3</v>
      </c>
    </row>
    <row r="1071" spans="1:3" x14ac:dyDescent="0.35">
      <c r="A1071" s="1">
        <v>42465</v>
      </c>
      <c r="B1071">
        <v>151.02932999999999</v>
      </c>
      <c r="C1071" s="3">
        <f t="shared" si="16"/>
        <v>1.338637053197278E-2</v>
      </c>
    </row>
    <row r="1072" spans="1:3" x14ac:dyDescent="0.35">
      <c r="A1072" s="1">
        <v>42466</v>
      </c>
      <c r="B1072">
        <v>153.55866900000001</v>
      </c>
      <c r="C1072" s="3">
        <f t="shared" si="16"/>
        <v>-1.6608646109573577E-2</v>
      </c>
    </row>
    <row r="1073" spans="1:3" x14ac:dyDescent="0.35">
      <c r="A1073" s="1">
        <v>42467</v>
      </c>
      <c r="B1073">
        <v>153.17334</v>
      </c>
      <c r="C1073" s="3">
        <f t="shared" si="16"/>
        <v>2.5124811978853856E-3</v>
      </c>
    </row>
    <row r="1074" spans="1:3" x14ac:dyDescent="0.35">
      <c r="A1074" s="1">
        <v>42468</v>
      </c>
      <c r="B1074">
        <v>152.78801200000001</v>
      </c>
      <c r="C1074" s="3">
        <f t="shared" si="16"/>
        <v>2.5188031181260229E-3</v>
      </c>
    </row>
    <row r="1075" spans="1:3" x14ac:dyDescent="0.35">
      <c r="A1075" s="1">
        <v>42471</v>
      </c>
      <c r="B1075">
        <v>152.06675899999999</v>
      </c>
      <c r="C1075" s="3">
        <f t="shared" si="16"/>
        <v>4.7317897854224356E-3</v>
      </c>
    </row>
    <row r="1076" spans="1:3" x14ac:dyDescent="0.35">
      <c r="A1076" s="1">
        <v>42472</v>
      </c>
      <c r="B1076">
        <v>155.781723</v>
      </c>
      <c r="C1076" s="3">
        <f t="shared" si="16"/>
        <v>-2.4136187528706721E-2</v>
      </c>
    </row>
    <row r="1077" spans="1:3" x14ac:dyDescent="0.35">
      <c r="A1077" s="1">
        <v>42473</v>
      </c>
      <c r="B1077">
        <v>157.076032</v>
      </c>
      <c r="C1077" s="3">
        <f t="shared" si="16"/>
        <v>-8.2741524767184771E-3</v>
      </c>
    </row>
    <row r="1078" spans="1:3" x14ac:dyDescent="0.35">
      <c r="A1078" s="1">
        <v>42474</v>
      </c>
      <c r="B1078">
        <v>156.2955</v>
      </c>
      <c r="C1078" s="3">
        <f t="shared" si="16"/>
        <v>4.9815221512270469E-3</v>
      </c>
    </row>
    <row r="1079" spans="1:3" x14ac:dyDescent="0.35">
      <c r="A1079" s="1">
        <v>42475</v>
      </c>
      <c r="B1079">
        <v>157.24399399999999</v>
      </c>
      <c r="C1079" s="3">
        <f t="shared" si="16"/>
        <v>-6.0502546664569223E-3</v>
      </c>
    </row>
    <row r="1080" spans="1:3" x14ac:dyDescent="0.35">
      <c r="A1080" s="1">
        <v>42478</v>
      </c>
      <c r="B1080">
        <v>157.570044</v>
      </c>
      <c r="C1080" s="3">
        <f t="shared" si="16"/>
        <v>-2.0713823224101091E-3</v>
      </c>
    </row>
    <row r="1081" spans="1:3" x14ac:dyDescent="0.35">
      <c r="A1081" s="1">
        <v>42479</v>
      </c>
      <c r="B1081">
        <v>156.09789799999999</v>
      </c>
      <c r="C1081" s="3">
        <f t="shared" si="16"/>
        <v>9.3867215112632962E-3</v>
      </c>
    </row>
    <row r="1082" spans="1:3" x14ac:dyDescent="0.35">
      <c r="A1082" s="1">
        <v>42480</v>
      </c>
      <c r="B1082">
        <v>156.81915100000001</v>
      </c>
      <c r="C1082" s="3">
        <f t="shared" si="16"/>
        <v>-4.6098752342222937E-3</v>
      </c>
    </row>
    <row r="1083" spans="1:3" x14ac:dyDescent="0.35">
      <c r="A1083" s="1">
        <v>42481</v>
      </c>
      <c r="B1083">
        <v>156.829026</v>
      </c>
      <c r="C1083" s="3">
        <f t="shared" si="16"/>
        <v>-6.2968642749794412E-5</v>
      </c>
    </row>
    <row r="1084" spans="1:3" x14ac:dyDescent="0.35">
      <c r="A1084" s="1">
        <v>42482</v>
      </c>
      <c r="B1084">
        <v>157.965262</v>
      </c>
      <c r="C1084" s="3">
        <f t="shared" si="16"/>
        <v>-7.2189425139566055E-3</v>
      </c>
    </row>
    <row r="1085" spans="1:3" x14ac:dyDescent="0.35">
      <c r="A1085" s="1">
        <v>42485</v>
      </c>
      <c r="B1085">
        <v>158.340701</v>
      </c>
      <c r="C1085" s="3">
        <f t="shared" si="16"/>
        <v>-2.3738988209478507E-3</v>
      </c>
    </row>
    <row r="1086" spans="1:3" x14ac:dyDescent="0.35">
      <c r="A1086" s="1">
        <v>42486</v>
      </c>
      <c r="B1086">
        <v>157.63921300000001</v>
      </c>
      <c r="C1086" s="3">
        <f t="shared" si="16"/>
        <v>4.4400869888789884E-3</v>
      </c>
    </row>
    <row r="1087" spans="1:3" x14ac:dyDescent="0.35">
      <c r="A1087" s="1">
        <v>42487</v>
      </c>
      <c r="B1087">
        <v>159.51645199999999</v>
      </c>
      <c r="C1087" s="3">
        <f t="shared" si="16"/>
        <v>-1.183810431438026E-2</v>
      </c>
    </row>
    <row r="1088" spans="1:3" x14ac:dyDescent="0.35">
      <c r="A1088" s="1">
        <v>42488</v>
      </c>
      <c r="B1088">
        <v>159.99069900000001</v>
      </c>
      <c r="C1088" s="3">
        <f t="shared" si="16"/>
        <v>-2.9686180531385276E-3</v>
      </c>
    </row>
    <row r="1089" spans="1:3" x14ac:dyDescent="0.35">
      <c r="A1089" s="1">
        <v>42489</v>
      </c>
      <c r="B1089">
        <v>159.32872499999999</v>
      </c>
      <c r="C1089" s="3">
        <f t="shared" si="16"/>
        <v>4.1461614832032367E-3</v>
      </c>
    </row>
    <row r="1090" spans="1:3" x14ac:dyDescent="0.35">
      <c r="A1090" s="1">
        <v>42492</v>
      </c>
      <c r="B1090">
        <v>158.97303600000001</v>
      </c>
      <c r="C1090" s="3">
        <f t="shared" si="16"/>
        <v>2.234917877512288E-3</v>
      </c>
    </row>
    <row r="1091" spans="1:3" x14ac:dyDescent="0.35">
      <c r="A1091" s="1">
        <v>42493</v>
      </c>
      <c r="B1091">
        <v>158.50866300000001</v>
      </c>
      <c r="C1091" s="3">
        <f t="shared" si="16"/>
        <v>2.9253549582630711E-3</v>
      </c>
    </row>
    <row r="1092" spans="1:3" x14ac:dyDescent="0.35">
      <c r="A1092" s="1">
        <v>42494</v>
      </c>
      <c r="B1092">
        <v>159.66466500000001</v>
      </c>
      <c r="C1092" s="3">
        <f t="shared" ref="C1092:C1155" si="17">LN(B1091)-LN(B1092)</f>
        <v>-7.2665241546134851E-3</v>
      </c>
    </row>
    <row r="1093" spans="1:3" x14ac:dyDescent="0.35">
      <c r="A1093" s="1">
        <v>42495</v>
      </c>
      <c r="B1093">
        <v>163.23143099999999</v>
      </c>
      <c r="C1093" s="3">
        <f t="shared" si="17"/>
        <v>-2.2093243768554593E-2</v>
      </c>
    </row>
    <row r="1094" spans="1:3" x14ac:dyDescent="0.35">
      <c r="A1094" s="1">
        <v>42496</v>
      </c>
      <c r="B1094">
        <v>162.86585199999999</v>
      </c>
      <c r="C1094" s="3">
        <f t="shared" si="17"/>
        <v>2.2421478019740704E-3</v>
      </c>
    </row>
    <row r="1095" spans="1:3" x14ac:dyDescent="0.35">
      <c r="A1095" s="1">
        <v>42499</v>
      </c>
      <c r="B1095">
        <v>163.992199</v>
      </c>
      <c r="C1095" s="3">
        <f t="shared" si="17"/>
        <v>-6.8919915233225382E-3</v>
      </c>
    </row>
    <row r="1096" spans="1:3" x14ac:dyDescent="0.35">
      <c r="A1096" s="1">
        <v>42500</v>
      </c>
      <c r="B1096">
        <v>165.63232199999999</v>
      </c>
      <c r="C1096" s="3">
        <f t="shared" si="17"/>
        <v>-9.9515444455366975E-3</v>
      </c>
    </row>
    <row r="1097" spans="1:3" x14ac:dyDescent="0.35">
      <c r="A1097" s="1">
        <v>42501</v>
      </c>
      <c r="B1097">
        <v>165.04939200000001</v>
      </c>
      <c r="C1097" s="3">
        <f t="shared" si="17"/>
        <v>3.5256295050007935E-3</v>
      </c>
    </row>
    <row r="1098" spans="1:3" x14ac:dyDescent="0.35">
      <c r="A1098" s="1">
        <v>42502</v>
      </c>
      <c r="B1098">
        <v>165.14818500000001</v>
      </c>
      <c r="C1098" s="3">
        <f t="shared" si="17"/>
        <v>-5.9838720711091753E-4</v>
      </c>
    </row>
    <row r="1099" spans="1:3" x14ac:dyDescent="0.35">
      <c r="A1099" s="1">
        <v>42503</v>
      </c>
      <c r="B1099">
        <v>164.298484</v>
      </c>
      <c r="C1099" s="3">
        <f t="shared" si="17"/>
        <v>5.1583637904091262E-3</v>
      </c>
    </row>
    <row r="1100" spans="1:3" x14ac:dyDescent="0.35">
      <c r="A1100" s="1">
        <v>42506</v>
      </c>
      <c r="B1100">
        <v>166.55119199999999</v>
      </c>
      <c r="C1100" s="3">
        <f t="shared" si="17"/>
        <v>-1.3617923647068153E-2</v>
      </c>
    </row>
    <row r="1101" spans="1:3" x14ac:dyDescent="0.35">
      <c r="A1101" s="1">
        <v>42507</v>
      </c>
      <c r="B1101">
        <v>163.44878299999999</v>
      </c>
      <c r="C1101" s="3">
        <f t="shared" si="17"/>
        <v>1.8803034183533462E-2</v>
      </c>
    </row>
    <row r="1102" spans="1:3" x14ac:dyDescent="0.35">
      <c r="A1102" s="1">
        <v>42508</v>
      </c>
      <c r="B1102">
        <v>163.468547</v>
      </c>
      <c r="C1102" s="3">
        <f t="shared" si="17"/>
        <v>-1.2091130209590517E-4</v>
      </c>
    </row>
    <row r="1103" spans="1:3" x14ac:dyDescent="0.35">
      <c r="A1103" s="1">
        <v>42509</v>
      </c>
      <c r="B1103">
        <v>161.97663700000001</v>
      </c>
      <c r="C1103" s="3">
        <f t="shared" si="17"/>
        <v>9.168489959679782E-3</v>
      </c>
    </row>
    <row r="1104" spans="1:3" x14ac:dyDescent="0.35">
      <c r="A1104" s="1">
        <v>42510</v>
      </c>
      <c r="B1104">
        <v>163.02394000000001</v>
      </c>
      <c r="C1104" s="3">
        <f t="shared" si="17"/>
        <v>-6.444952405026072E-3</v>
      </c>
    </row>
    <row r="1105" spans="1:3" x14ac:dyDescent="0.35">
      <c r="A1105" s="1">
        <v>42513</v>
      </c>
      <c r="B1105">
        <v>162.184113</v>
      </c>
      <c r="C1105" s="3">
        <f t="shared" si="17"/>
        <v>5.1648712827372378E-3</v>
      </c>
    </row>
    <row r="1106" spans="1:3" x14ac:dyDescent="0.35">
      <c r="A1106" s="1">
        <v>42514</v>
      </c>
      <c r="B1106">
        <v>164.08113299999999</v>
      </c>
      <c r="C1106" s="3">
        <f t="shared" si="17"/>
        <v>-1.1628829003339725E-2</v>
      </c>
    </row>
    <row r="1107" spans="1:3" x14ac:dyDescent="0.35">
      <c r="A1107" s="1">
        <v>42515</v>
      </c>
      <c r="B1107">
        <v>164.999987</v>
      </c>
      <c r="C1107" s="3">
        <f t="shared" si="17"/>
        <v>-5.5843762042036005E-3</v>
      </c>
    </row>
    <row r="1108" spans="1:3" x14ac:dyDescent="0.35">
      <c r="A1108" s="1">
        <v>42516</v>
      </c>
      <c r="B1108">
        <v>165.187714</v>
      </c>
      <c r="C1108" s="3">
        <f t="shared" si="17"/>
        <v>-1.137092748510149E-3</v>
      </c>
    </row>
    <row r="1109" spans="1:3" x14ac:dyDescent="0.35">
      <c r="A1109" s="1">
        <v>42517</v>
      </c>
      <c r="B1109">
        <v>164.99011300000001</v>
      </c>
      <c r="C1109" s="3">
        <f t="shared" si="17"/>
        <v>1.1969369680970843E-3</v>
      </c>
    </row>
    <row r="1110" spans="1:3" x14ac:dyDescent="0.35">
      <c r="A1110" s="1">
        <v>42521</v>
      </c>
      <c r="B1110">
        <v>164.456571</v>
      </c>
      <c r="C1110" s="3">
        <f t="shared" si="17"/>
        <v>3.2390216224529311E-3</v>
      </c>
    </row>
    <row r="1111" spans="1:3" x14ac:dyDescent="0.35">
      <c r="A1111" s="1">
        <v>42522</v>
      </c>
      <c r="B1111">
        <v>165.039502</v>
      </c>
      <c r="C1111" s="3">
        <f t="shared" si="17"/>
        <v>-3.5383220374693991E-3</v>
      </c>
    </row>
    <row r="1112" spans="1:3" x14ac:dyDescent="0.35">
      <c r="A1112" s="1">
        <v>42523</v>
      </c>
      <c r="B1112">
        <v>166.729029</v>
      </c>
      <c r="C1112" s="3">
        <f t="shared" si="17"/>
        <v>-1.0185062460319472E-2</v>
      </c>
    </row>
    <row r="1113" spans="1:3" x14ac:dyDescent="0.35">
      <c r="A1113" s="1">
        <v>42524</v>
      </c>
      <c r="B1113">
        <v>167.20327700000001</v>
      </c>
      <c r="C1113" s="3">
        <f t="shared" si="17"/>
        <v>-2.84038597238645E-3</v>
      </c>
    </row>
    <row r="1114" spans="1:3" x14ac:dyDescent="0.35">
      <c r="A1114" s="1">
        <v>42527</v>
      </c>
      <c r="B1114">
        <v>167.94429400000001</v>
      </c>
      <c r="C1114" s="3">
        <f t="shared" si="17"/>
        <v>-4.422041343182137E-3</v>
      </c>
    </row>
    <row r="1115" spans="1:3" x14ac:dyDescent="0.35">
      <c r="A1115" s="1">
        <v>42528</v>
      </c>
      <c r="B1115">
        <v>167.249977</v>
      </c>
      <c r="C1115" s="3">
        <f t="shared" si="17"/>
        <v>4.1427795943729251E-3</v>
      </c>
    </row>
    <row r="1116" spans="1:3" x14ac:dyDescent="0.35">
      <c r="A1116" s="1">
        <v>42529</v>
      </c>
      <c r="B1116">
        <v>168.757631</v>
      </c>
      <c r="C1116" s="3">
        <f t="shared" si="17"/>
        <v>-8.9739879813093282E-3</v>
      </c>
    </row>
    <row r="1117" spans="1:3" x14ac:dyDescent="0.35">
      <c r="A1117" s="1">
        <v>42530</v>
      </c>
      <c r="B1117">
        <v>168.84689599999999</v>
      </c>
      <c r="C1117" s="3">
        <f t="shared" si="17"/>
        <v>-5.2881401131354977E-4</v>
      </c>
    </row>
    <row r="1118" spans="1:3" x14ac:dyDescent="0.35">
      <c r="A1118" s="1">
        <v>42531</v>
      </c>
      <c r="B1118">
        <v>167.91453100000001</v>
      </c>
      <c r="C1118" s="3">
        <f t="shared" si="17"/>
        <v>5.5372575807872693E-3</v>
      </c>
    </row>
    <row r="1119" spans="1:3" x14ac:dyDescent="0.35">
      <c r="A1119" s="1">
        <v>42534</v>
      </c>
      <c r="B1119">
        <v>166.982181</v>
      </c>
      <c r="C1119" s="3">
        <f t="shared" si="17"/>
        <v>5.5679997764404021E-3</v>
      </c>
    </row>
    <row r="1120" spans="1:3" x14ac:dyDescent="0.35">
      <c r="A1120" s="1">
        <v>42535</v>
      </c>
      <c r="B1120">
        <v>167.636807</v>
      </c>
      <c r="C1120" s="3">
        <f t="shared" si="17"/>
        <v>-3.9126699835581036E-3</v>
      </c>
    </row>
    <row r="1121" spans="1:3" x14ac:dyDescent="0.35">
      <c r="A1121" s="1">
        <v>42536</v>
      </c>
      <c r="B1121">
        <v>165.40508800000001</v>
      </c>
      <c r="C1121" s="3">
        <f t="shared" si="17"/>
        <v>1.3402232202539111E-2</v>
      </c>
    </row>
    <row r="1122" spans="1:3" x14ac:dyDescent="0.35">
      <c r="A1122" s="1">
        <v>42537</v>
      </c>
      <c r="B1122">
        <v>165.940709</v>
      </c>
      <c r="C1122" s="3">
        <f t="shared" si="17"/>
        <v>-3.2330059496148422E-3</v>
      </c>
    </row>
    <row r="1123" spans="1:3" x14ac:dyDescent="0.35">
      <c r="A1123" s="1">
        <v>42538</v>
      </c>
      <c r="B1123">
        <v>164.44296800000001</v>
      </c>
      <c r="C1123" s="3">
        <f t="shared" si="17"/>
        <v>9.0667388524154902E-3</v>
      </c>
    </row>
    <row r="1124" spans="1:3" x14ac:dyDescent="0.35">
      <c r="A1124" s="1">
        <v>42541</v>
      </c>
      <c r="B1124">
        <v>166.66477399999999</v>
      </c>
      <c r="C1124" s="3">
        <f t="shared" si="17"/>
        <v>-1.3420642686345019E-2</v>
      </c>
    </row>
    <row r="1125" spans="1:3" x14ac:dyDescent="0.35">
      <c r="A1125" s="1">
        <v>42542</v>
      </c>
      <c r="B1125">
        <v>168.638611</v>
      </c>
      <c r="C1125" s="3">
        <f t="shared" si="17"/>
        <v>-1.1773575149399029E-2</v>
      </c>
    </row>
    <row r="1126" spans="1:3" x14ac:dyDescent="0.35">
      <c r="A1126" s="1">
        <v>42543</v>
      </c>
      <c r="B1126">
        <v>168.58901399999999</v>
      </c>
      <c r="C1126" s="3">
        <f t="shared" si="17"/>
        <v>2.9414553660966902E-4</v>
      </c>
    </row>
    <row r="1127" spans="1:3" x14ac:dyDescent="0.35">
      <c r="A1127" s="1">
        <v>42544</v>
      </c>
      <c r="B1127">
        <v>170.790978</v>
      </c>
      <c r="C1127" s="3">
        <f t="shared" si="17"/>
        <v>-1.2976574642894256E-2</v>
      </c>
    </row>
    <row r="1128" spans="1:3" x14ac:dyDescent="0.35">
      <c r="A1128" s="1">
        <v>42545</v>
      </c>
      <c r="B1128">
        <v>165.35550699999999</v>
      </c>
      <c r="C1128" s="3">
        <f t="shared" si="17"/>
        <v>3.2342713961715397E-2</v>
      </c>
    </row>
    <row r="1129" spans="1:3" x14ac:dyDescent="0.35">
      <c r="A1129" s="1">
        <v>42548</v>
      </c>
      <c r="B1129">
        <v>161.68555699999999</v>
      </c>
      <c r="C1129" s="3">
        <f t="shared" si="17"/>
        <v>2.2444301117644727E-2</v>
      </c>
    </row>
    <row r="1130" spans="1:3" x14ac:dyDescent="0.35">
      <c r="A1130" s="1">
        <v>42549</v>
      </c>
      <c r="B1130">
        <v>162.74687</v>
      </c>
      <c r="C1130" s="3">
        <f t="shared" si="17"/>
        <v>-6.5426060869713254E-3</v>
      </c>
    </row>
    <row r="1131" spans="1:3" x14ac:dyDescent="0.35">
      <c r="A1131" s="1">
        <v>42550</v>
      </c>
      <c r="B1131">
        <v>166.80363600000001</v>
      </c>
      <c r="C1131" s="3">
        <f t="shared" si="17"/>
        <v>-2.4621239295314901E-2</v>
      </c>
    </row>
    <row r="1132" spans="1:3" x14ac:dyDescent="0.35">
      <c r="A1132" s="1">
        <v>42551</v>
      </c>
      <c r="B1132">
        <v>168.212097</v>
      </c>
      <c r="C1132" s="3">
        <f t="shared" si="17"/>
        <v>-8.4083770374290268E-3</v>
      </c>
    </row>
    <row r="1133" spans="1:3" x14ac:dyDescent="0.35">
      <c r="A1133" s="1">
        <v>42552</v>
      </c>
      <c r="B1133">
        <v>168.26169300000001</v>
      </c>
      <c r="C1133" s="3">
        <f t="shared" si="17"/>
        <v>-2.9479859551173604E-4</v>
      </c>
    </row>
    <row r="1134" spans="1:3" x14ac:dyDescent="0.35">
      <c r="A1134" s="1">
        <v>42556</v>
      </c>
      <c r="B1134">
        <v>169.81894500000001</v>
      </c>
      <c r="C1134" s="3">
        <f t="shared" si="17"/>
        <v>-9.2123762105149609E-3</v>
      </c>
    </row>
    <row r="1135" spans="1:3" x14ac:dyDescent="0.35">
      <c r="A1135" s="1">
        <v>42557</v>
      </c>
      <c r="B1135">
        <v>170.67195799999999</v>
      </c>
      <c r="C1135" s="3">
        <f t="shared" si="17"/>
        <v>-5.0104997053690425E-3</v>
      </c>
    </row>
    <row r="1136" spans="1:3" x14ac:dyDescent="0.35">
      <c r="A1136" s="1">
        <v>42558</v>
      </c>
      <c r="B1136">
        <v>171.76301100000001</v>
      </c>
      <c r="C1136" s="3">
        <f t="shared" si="17"/>
        <v>-6.3723438946370337E-3</v>
      </c>
    </row>
    <row r="1137" spans="1:3" x14ac:dyDescent="0.35">
      <c r="A1137" s="1">
        <v>42559</v>
      </c>
      <c r="B1137">
        <v>174.21294399999999</v>
      </c>
      <c r="C1137" s="3">
        <f t="shared" si="17"/>
        <v>-1.4162683362315853E-2</v>
      </c>
    </row>
    <row r="1138" spans="1:3" x14ac:dyDescent="0.35">
      <c r="A1138" s="1">
        <v>42562</v>
      </c>
      <c r="B1138">
        <v>174.917182</v>
      </c>
      <c r="C1138" s="3">
        <f t="shared" si="17"/>
        <v>-4.0342491391429647E-3</v>
      </c>
    </row>
    <row r="1139" spans="1:3" x14ac:dyDescent="0.35">
      <c r="A1139" s="1">
        <v>42563</v>
      </c>
      <c r="B1139">
        <v>174.27245400000001</v>
      </c>
      <c r="C1139" s="3">
        <f t="shared" si="17"/>
        <v>3.6927140222058341E-3</v>
      </c>
    </row>
    <row r="1140" spans="1:3" x14ac:dyDescent="0.35">
      <c r="A1140" s="1">
        <v>42564</v>
      </c>
      <c r="B1140">
        <v>174.51051000000001</v>
      </c>
      <c r="C1140" s="3">
        <f t="shared" si="17"/>
        <v>-1.3650668842091207E-3</v>
      </c>
    </row>
    <row r="1141" spans="1:3" x14ac:dyDescent="0.35">
      <c r="A1141" s="1">
        <v>42565</v>
      </c>
      <c r="B1141">
        <v>175.09571199999999</v>
      </c>
      <c r="C1141" s="3">
        <f t="shared" si="17"/>
        <v>-3.3477810733062441E-3</v>
      </c>
    </row>
    <row r="1142" spans="1:3" x14ac:dyDescent="0.35">
      <c r="A1142" s="1">
        <v>42566</v>
      </c>
      <c r="B1142">
        <v>173.65749600000001</v>
      </c>
      <c r="C1142" s="3">
        <f t="shared" si="17"/>
        <v>8.2478045795131294E-3</v>
      </c>
    </row>
    <row r="1143" spans="1:3" x14ac:dyDescent="0.35">
      <c r="A1143" s="1">
        <v>42569</v>
      </c>
      <c r="B1143">
        <v>172.983013</v>
      </c>
      <c r="C1143" s="3">
        <f t="shared" si="17"/>
        <v>3.8915466236231211E-3</v>
      </c>
    </row>
    <row r="1144" spans="1:3" x14ac:dyDescent="0.35">
      <c r="A1144" s="1">
        <v>42570</v>
      </c>
      <c r="B1144">
        <v>173.10204899999999</v>
      </c>
      <c r="C1144" s="3">
        <f t="shared" si="17"/>
        <v>-6.8790027518783603E-4</v>
      </c>
    </row>
    <row r="1145" spans="1:3" x14ac:dyDescent="0.35">
      <c r="A1145" s="1">
        <v>42571</v>
      </c>
      <c r="B1145">
        <v>174.35180600000001</v>
      </c>
      <c r="C1145" s="3">
        <f t="shared" si="17"/>
        <v>-7.193832341850559E-3</v>
      </c>
    </row>
    <row r="1146" spans="1:3" x14ac:dyDescent="0.35">
      <c r="A1146" s="1">
        <v>42572</v>
      </c>
      <c r="B1146">
        <v>173.43928299999999</v>
      </c>
      <c r="C1146" s="3">
        <f t="shared" si="17"/>
        <v>5.2475472940729517E-3</v>
      </c>
    </row>
    <row r="1147" spans="1:3" x14ac:dyDescent="0.35">
      <c r="A1147" s="1">
        <v>42573</v>
      </c>
      <c r="B1147">
        <v>172.258949</v>
      </c>
      <c r="C1147" s="3">
        <f t="shared" si="17"/>
        <v>6.8287221481648785E-3</v>
      </c>
    </row>
    <row r="1148" spans="1:3" x14ac:dyDescent="0.35">
      <c r="A1148" s="1">
        <v>42576</v>
      </c>
      <c r="B1148">
        <v>171.376181</v>
      </c>
      <c r="C1148" s="3">
        <f t="shared" si="17"/>
        <v>5.1378329211688722E-3</v>
      </c>
    </row>
    <row r="1149" spans="1:3" x14ac:dyDescent="0.35">
      <c r="A1149" s="1">
        <v>42577</v>
      </c>
      <c r="B1149">
        <v>173.6079</v>
      </c>
      <c r="C1149" s="3">
        <f t="shared" si="17"/>
        <v>-1.2938278924345958E-2</v>
      </c>
    </row>
    <row r="1150" spans="1:3" x14ac:dyDescent="0.35">
      <c r="A1150" s="1">
        <v>42578</v>
      </c>
      <c r="B1150">
        <v>173.11196200000001</v>
      </c>
      <c r="C1150" s="3">
        <f t="shared" si="17"/>
        <v>2.8607437448942008E-3</v>
      </c>
    </row>
    <row r="1151" spans="1:3" x14ac:dyDescent="0.35">
      <c r="A1151" s="1">
        <v>42579</v>
      </c>
      <c r="B1151">
        <v>174.530351</v>
      </c>
      <c r="C1151" s="3">
        <f t="shared" si="17"/>
        <v>-8.1600933919006025E-3</v>
      </c>
    </row>
    <row r="1152" spans="1:3" x14ac:dyDescent="0.35">
      <c r="A1152" s="1">
        <v>42580</v>
      </c>
      <c r="B1152">
        <v>174.57002</v>
      </c>
      <c r="C1152" s="3">
        <f t="shared" si="17"/>
        <v>-2.2726415361429275E-4</v>
      </c>
    </row>
    <row r="1153" spans="1:3" x14ac:dyDescent="0.35">
      <c r="A1153" s="1">
        <v>42583</v>
      </c>
      <c r="B1153">
        <v>175.343681</v>
      </c>
      <c r="C1153" s="3">
        <f t="shared" si="17"/>
        <v>-4.4220175345204282E-3</v>
      </c>
    </row>
    <row r="1154" spans="1:3" x14ac:dyDescent="0.35">
      <c r="A1154" s="1">
        <v>42584</v>
      </c>
      <c r="B1154">
        <v>174.99651900000001</v>
      </c>
      <c r="C1154" s="3">
        <f t="shared" si="17"/>
        <v>1.9818571413194874E-3</v>
      </c>
    </row>
    <row r="1155" spans="1:3" x14ac:dyDescent="0.35">
      <c r="A1155" s="1">
        <v>42585</v>
      </c>
      <c r="B1155">
        <v>174.35180600000001</v>
      </c>
      <c r="C1155" s="3">
        <f t="shared" si="17"/>
        <v>3.6909507547608911E-3</v>
      </c>
    </row>
    <row r="1156" spans="1:3" x14ac:dyDescent="0.35">
      <c r="A1156" s="1">
        <v>42586</v>
      </c>
      <c r="B1156">
        <v>170.136337</v>
      </c>
      <c r="C1156" s="3">
        <f t="shared" ref="C1156:C1219" si="18">LN(B1155)-LN(B1156)</f>
        <v>2.4475033555153125E-2</v>
      </c>
    </row>
    <row r="1157" spans="1:3" x14ac:dyDescent="0.35">
      <c r="A1157" s="1">
        <v>42587</v>
      </c>
      <c r="B1157">
        <v>172.31845899999999</v>
      </c>
      <c r="C1157" s="3">
        <f t="shared" si="18"/>
        <v>-1.274417271609174E-2</v>
      </c>
    </row>
    <row r="1158" spans="1:3" x14ac:dyDescent="0.35">
      <c r="A1158" s="1">
        <v>42590</v>
      </c>
      <c r="B1158">
        <v>172.110174</v>
      </c>
      <c r="C1158" s="3">
        <f t="shared" si="18"/>
        <v>1.2094524405554807E-3</v>
      </c>
    </row>
    <row r="1159" spans="1:3" x14ac:dyDescent="0.35">
      <c r="A1159" s="1">
        <v>42591</v>
      </c>
      <c r="B1159">
        <v>172.73504500000001</v>
      </c>
      <c r="C1159" s="3">
        <f t="shared" si="18"/>
        <v>-3.6240704495034137E-3</v>
      </c>
    </row>
    <row r="1160" spans="1:3" x14ac:dyDescent="0.35">
      <c r="A1160" s="1">
        <v>42592</v>
      </c>
      <c r="B1160">
        <v>173.54839000000001</v>
      </c>
      <c r="C1160" s="3">
        <f t="shared" si="18"/>
        <v>-4.697576687076932E-3</v>
      </c>
    </row>
    <row r="1161" spans="1:3" x14ac:dyDescent="0.35">
      <c r="A1161" s="1">
        <v>42593</v>
      </c>
      <c r="B1161">
        <v>175.274258</v>
      </c>
      <c r="C1161" s="3">
        <f t="shared" si="18"/>
        <v>-9.8954703371658681E-3</v>
      </c>
    </row>
    <row r="1162" spans="1:3" x14ac:dyDescent="0.35">
      <c r="A1162" s="1">
        <v>42594</v>
      </c>
      <c r="B1162">
        <v>172.566428</v>
      </c>
      <c r="C1162" s="3">
        <f t="shared" si="18"/>
        <v>1.5569683538054768E-2</v>
      </c>
    </row>
    <row r="1163" spans="1:3" x14ac:dyDescent="0.35">
      <c r="A1163" s="1">
        <v>42597</v>
      </c>
      <c r="B1163">
        <v>172.79456999999999</v>
      </c>
      <c r="C1163" s="3">
        <f t="shared" si="18"/>
        <v>-1.3211800666930174E-3</v>
      </c>
    </row>
    <row r="1164" spans="1:3" x14ac:dyDescent="0.35">
      <c r="A1164" s="1">
        <v>42598</v>
      </c>
      <c r="B1164">
        <v>171.376181</v>
      </c>
      <c r="C1164" s="3">
        <f t="shared" si="18"/>
        <v>8.2424030861742992E-3</v>
      </c>
    </row>
    <row r="1165" spans="1:3" x14ac:dyDescent="0.35">
      <c r="A1165" s="1">
        <v>42599</v>
      </c>
      <c r="B1165">
        <v>171.70350099999999</v>
      </c>
      <c r="C1165" s="3">
        <f t="shared" si="18"/>
        <v>-1.9081287321069951E-3</v>
      </c>
    </row>
    <row r="1166" spans="1:3" x14ac:dyDescent="0.35">
      <c r="A1166" s="1">
        <v>42600</v>
      </c>
      <c r="B1166">
        <v>172.288704</v>
      </c>
      <c r="C1166" s="3">
        <f t="shared" si="18"/>
        <v>-3.4024234040375134E-3</v>
      </c>
    </row>
    <row r="1167" spans="1:3" x14ac:dyDescent="0.35">
      <c r="A1167" s="1">
        <v>42601</v>
      </c>
      <c r="B1167">
        <v>172.43749399999999</v>
      </c>
      <c r="C1167" s="3">
        <f t="shared" si="18"/>
        <v>-8.6323586720649104E-4</v>
      </c>
    </row>
    <row r="1168" spans="1:3" x14ac:dyDescent="0.35">
      <c r="A1168" s="1">
        <v>42604</v>
      </c>
      <c r="B1168">
        <v>173.042539</v>
      </c>
      <c r="C1168" s="3">
        <f t="shared" si="18"/>
        <v>-3.5026372628665925E-3</v>
      </c>
    </row>
    <row r="1169" spans="1:3" x14ac:dyDescent="0.35">
      <c r="A1169" s="1">
        <v>42605</v>
      </c>
      <c r="B1169">
        <v>173.488879</v>
      </c>
      <c r="C1169" s="3">
        <f t="shared" si="18"/>
        <v>-2.5760449046865475E-3</v>
      </c>
    </row>
    <row r="1170" spans="1:3" x14ac:dyDescent="0.35">
      <c r="A1170" s="1">
        <v>42606</v>
      </c>
      <c r="B1170">
        <v>171.84236300000001</v>
      </c>
      <c r="C1170" s="3">
        <f t="shared" si="18"/>
        <v>9.535936960014979E-3</v>
      </c>
    </row>
    <row r="1171" spans="1:3" x14ac:dyDescent="0.35">
      <c r="A1171" s="1">
        <v>42607</v>
      </c>
      <c r="B1171">
        <v>172.725131</v>
      </c>
      <c r="C1171" s="3">
        <f t="shared" si="18"/>
        <v>-5.1239304157757459E-3</v>
      </c>
    </row>
    <row r="1172" spans="1:3" x14ac:dyDescent="0.35">
      <c r="A1172" s="1">
        <v>42608</v>
      </c>
      <c r="B1172">
        <v>174.04432700000001</v>
      </c>
      <c r="C1172" s="3">
        <f t="shared" si="18"/>
        <v>-7.6085268384860072E-3</v>
      </c>
    </row>
    <row r="1173" spans="1:3" x14ac:dyDescent="0.35">
      <c r="A1173" s="1">
        <v>42611</v>
      </c>
      <c r="B1173">
        <v>175.809864</v>
      </c>
      <c r="C1173" s="3">
        <f t="shared" si="18"/>
        <v>-1.0093073247942286E-2</v>
      </c>
    </row>
    <row r="1174" spans="1:3" x14ac:dyDescent="0.35">
      <c r="A1174" s="1">
        <v>42612</v>
      </c>
      <c r="B1174">
        <v>176.28595899999999</v>
      </c>
      <c r="C1174" s="3">
        <f t="shared" si="18"/>
        <v>-2.7043506855832788E-3</v>
      </c>
    </row>
    <row r="1175" spans="1:3" x14ac:dyDescent="0.35">
      <c r="A1175" s="1">
        <v>42613</v>
      </c>
      <c r="B1175">
        <v>175.770195</v>
      </c>
      <c r="C1175" s="3">
        <f t="shared" si="18"/>
        <v>2.9300119490871523E-3</v>
      </c>
    </row>
    <row r="1176" spans="1:3" x14ac:dyDescent="0.35">
      <c r="A1176" s="1">
        <v>42614</v>
      </c>
      <c r="B1176">
        <v>175.581737</v>
      </c>
      <c r="C1176" s="3">
        <f t="shared" si="18"/>
        <v>1.0727592530974661E-3</v>
      </c>
    </row>
    <row r="1177" spans="1:3" x14ac:dyDescent="0.35">
      <c r="A1177" s="1">
        <v>42615</v>
      </c>
      <c r="B1177">
        <v>175.879302</v>
      </c>
      <c r="C1177" s="3">
        <f t="shared" si="18"/>
        <v>-1.6933033143402554E-3</v>
      </c>
    </row>
    <row r="1178" spans="1:3" x14ac:dyDescent="0.35">
      <c r="A1178" s="1">
        <v>42619</v>
      </c>
      <c r="B1178">
        <v>176.43475000000001</v>
      </c>
      <c r="C1178" s="3">
        <f t="shared" si="18"/>
        <v>-3.1531439467151756E-3</v>
      </c>
    </row>
    <row r="1179" spans="1:3" x14ac:dyDescent="0.35">
      <c r="A1179" s="1">
        <v>42620</v>
      </c>
      <c r="B1179">
        <v>176.97234900000001</v>
      </c>
      <c r="C1179" s="3">
        <f t="shared" si="18"/>
        <v>-3.0423803946932892E-3</v>
      </c>
    </row>
    <row r="1180" spans="1:3" x14ac:dyDescent="0.35">
      <c r="A1180" s="1">
        <v>42621</v>
      </c>
      <c r="B1180">
        <v>175.867267</v>
      </c>
      <c r="C1180" s="3">
        <f t="shared" si="18"/>
        <v>6.2639542910680746E-3</v>
      </c>
    </row>
    <row r="1181" spans="1:3" x14ac:dyDescent="0.35">
      <c r="A1181" s="1">
        <v>42622</v>
      </c>
      <c r="B1181">
        <v>170.24230800000001</v>
      </c>
      <c r="C1181" s="3">
        <f t="shared" si="18"/>
        <v>3.2506782347903496E-2</v>
      </c>
    </row>
    <row r="1182" spans="1:3" x14ac:dyDescent="0.35">
      <c r="A1182" s="1">
        <v>42625</v>
      </c>
      <c r="B1182">
        <v>172.522154</v>
      </c>
      <c r="C1182" s="3">
        <f t="shared" si="18"/>
        <v>-1.330289381841876E-2</v>
      </c>
    </row>
    <row r="1183" spans="1:3" x14ac:dyDescent="0.35">
      <c r="A1183" s="1">
        <v>42626</v>
      </c>
      <c r="B1183">
        <v>170.341871</v>
      </c>
      <c r="C1183" s="3">
        <f t="shared" si="18"/>
        <v>1.2718233643489896E-2</v>
      </c>
    </row>
    <row r="1184" spans="1:3" x14ac:dyDescent="0.35">
      <c r="A1184" s="1">
        <v>42627</v>
      </c>
      <c r="B1184">
        <v>172.034335</v>
      </c>
      <c r="C1184" s="3">
        <f t="shared" si="18"/>
        <v>-9.8866554175014443E-3</v>
      </c>
    </row>
    <row r="1185" spans="1:3" x14ac:dyDescent="0.35">
      <c r="A1185" s="1">
        <v>42628</v>
      </c>
      <c r="B1185">
        <v>175.24006800000001</v>
      </c>
      <c r="C1185" s="3">
        <f t="shared" si="18"/>
        <v>-1.8462772000245486E-2</v>
      </c>
    </row>
    <row r="1186" spans="1:3" x14ac:dyDescent="0.35">
      <c r="A1186" s="1">
        <v>42629</v>
      </c>
      <c r="B1186">
        <v>174.42369500000001</v>
      </c>
      <c r="C1186" s="3">
        <f t="shared" si="18"/>
        <v>4.6694829132407634E-3</v>
      </c>
    </row>
    <row r="1187" spans="1:3" x14ac:dyDescent="0.35">
      <c r="A1187" s="1">
        <v>42632</v>
      </c>
      <c r="B1187">
        <v>174.881663</v>
      </c>
      <c r="C1187" s="3">
        <f t="shared" si="18"/>
        <v>-2.6221656892317924E-3</v>
      </c>
    </row>
    <row r="1188" spans="1:3" x14ac:dyDescent="0.35">
      <c r="A1188" s="1">
        <v>42633</v>
      </c>
      <c r="B1188">
        <v>175.11063999999999</v>
      </c>
      <c r="C1188" s="3">
        <f t="shared" si="18"/>
        <v>-1.308468961782161E-3</v>
      </c>
    </row>
    <row r="1189" spans="1:3" x14ac:dyDescent="0.35">
      <c r="A1189" s="1">
        <v>42634</v>
      </c>
      <c r="B1189">
        <v>178.58518100000001</v>
      </c>
      <c r="C1189" s="3">
        <f t="shared" si="18"/>
        <v>-1.964768915298265E-2</v>
      </c>
    </row>
    <row r="1190" spans="1:3" x14ac:dyDescent="0.35">
      <c r="A1190" s="1">
        <v>42635</v>
      </c>
      <c r="B1190">
        <v>180.745564</v>
      </c>
      <c r="C1190" s="3">
        <f t="shared" si="18"/>
        <v>-1.2024626676732098E-2</v>
      </c>
    </row>
    <row r="1191" spans="1:3" x14ac:dyDescent="0.35">
      <c r="A1191" s="1">
        <v>42636</v>
      </c>
      <c r="B1191">
        <v>178.704645</v>
      </c>
      <c r="C1191" s="3">
        <f t="shared" si="18"/>
        <v>1.1355903439972614E-2</v>
      </c>
    </row>
    <row r="1192" spans="1:3" x14ac:dyDescent="0.35">
      <c r="A1192" s="1">
        <v>42639</v>
      </c>
      <c r="B1192">
        <v>176.225672</v>
      </c>
      <c r="C1192" s="3">
        <f t="shared" si="18"/>
        <v>1.3969014152877435E-2</v>
      </c>
    </row>
    <row r="1193" spans="1:3" x14ac:dyDescent="0.35">
      <c r="A1193" s="1">
        <v>42640</v>
      </c>
      <c r="B1193">
        <v>178.17699400000001</v>
      </c>
      <c r="C1193" s="3">
        <f t="shared" si="18"/>
        <v>-1.1012003610355592E-2</v>
      </c>
    </row>
    <row r="1194" spans="1:3" x14ac:dyDescent="0.35">
      <c r="A1194" s="1">
        <v>42641</v>
      </c>
      <c r="B1194">
        <v>178.376105</v>
      </c>
      <c r="C1194" s="3">
        <f t="shared" si="18"/>
        <v>-1.1168660222322657E-3</v>
      </c>
    </row>
    <row r="1195" spans="1:3" x14ac:dyDescent="0.35">
      <c r="A1195" s="1">
        <v>42642</v>
      </c>
      <c r="B1195">
        <v>175.65820600000001</v>
      </c>
      <c r="C1195" s="3">
        <f t="shared" si="18"/>
        <v>1.535417506659531E-2</v>
      </c>
    </row>
    <row r="1196" spans="1:3" x14ac:dyDescent="0.35">
      <c r="A1196" s="1">
        <v>42643</v>
      </c>
      <c r="B1196">
        <v>178.93362099999999</v>
      </c>
      <c r="C1196" s="3">
        <f t="shared" si="18"/>
        <v>-1.847480913766919E-2</v>
      </c>
    </row>
    <row r="1197" spans="1:3" x14ac:dyDescent="0.35">
      <c r="A1197" s="1">
        <v>42646</v>
      </c>
      <c r="B1197">
        <v>177.61947799999999</v>
      </c>
      <c r="C1197" s="3">
        <f t="shared" si="18"/>
        <v>7.371406695379612E-3</v>
      </c>
    </row>
    <row r="1198" spans="1:3" x14ac:dyDescent="0.35">
      <c r="A1198" s="1">
        <v>42647</v>
      </c>
      <c r="B1198">
        <v>175.2998</v>
      </c>
      <c r="C1198" s="3">
        <f t="shared" si="18"/>
        <v>1.3145846942576256E-2</v>
      </c>
    </row>
    <row r="1199" spans="1:3" x14ac:dyDescent="0.35">
      <c r="A1199" s="1">
        <v>42648</v>
      </c>
      <c r="B1199">
        <v>175.867267</v>
      </c>
      <c r="C1199" s="3">
        <f t="shared" si="18"/>
        <v>-3.2318947148839428E-3</v>
      </c>
    </row>
    <row r="1200" spans="1:3" x14ac:dyDescent="0.35">
      <c r="A1200" s="1">
        <v>42649</v>
      </c>
      <c r="B1200">
        <v>176.32523499999999</v>
      </c>
      <c r="C1200" s="3">
        <f t="shared" si="18"/>
        <v>-2.6006701194436488E-3</v>
      </c>
    </row>
    <row r="1201" spans="1:3" x14ac:dyDescent="0.35">
      <c r="A1201" s="1">
        <v>42650</v>
      </c>
      <c r="B1201">
        <v>176.61394300000001</v>
      </c>
      <c r="C1201" s="3">
        <f t="shared" si="18"/>
        <v>-1.6360216286077645E-3</v>
      </c>
    </row>
    <row r="1202" spans="1:3" x14ac:dyDescent="0.35">
      <c r="A1202" s="1">
        <v>42653</v>
      </c>
      <c r="B1202">
        <v>178.39602099999999</v>
      </c>
      <c r="C1202" s="3">
        <f t="shared" si="18"/>
        <v>-1.0039678597354218E-2</v>
      </c>
    </row>
    <row r="1203" spans="1:3" x14ac:dyDescent="0.35">
      <c r="A1203" s="1">
        <v>42654</v>
      </c>
      <c r="B1203">
        <v>173.19914900000001</v>
      </c>
      <c r="C1203" s="3">
        <f t="shared" si="18"/>
        <v>2.956383336417101E-2</v>
      </c>
    </row>
    <row r="1204" spans="1:3" x14ac:dyDescent="0.35">
      <c r="A1204" s="1">
        <v>42655</v>
      </c>
      <c r="B1204">
        <v>172.70136400000001</v>
      </c>
      <c r="C1204" s="3">
        <f t="shared" si="18"/>
        <v>2.878199510729651E-3</v>
      </c>
    </row>
    <row r="1205" spans="1:3" x14ac:dyDescent="0.35">
      <c r="A1205" s="1">
        <v>42656</v>
      </c>
      <c r="B1205">
        <v>172.094067</v>
      </c>
      <c r="C1205" s="3">
        <f t="shared" si="18"/>
        <v>3.5226547303084388E-3</v>
      </c>
    </row>
    <row r="1206" spans="1:3" x14ac:dyDescent="0.35">
      <c r="A1206" s="1">
        <v>42657</v>
      </c>
      <c r="B1206">
        <v>171.16818000000001</v>
      </c>
      <c r="C1206" s="3">
        <f t="shared" si="18"/>
        <v>5.3946465335901195E-3</v>
      </c>
    </row>
    <row r="1207" spans="1:3" x14ac:dyDescent="0.35">
      <c r="A1207" s="1">
        <v>42660</v>
      </c>
      <c r="B1207">
        <v>170.77990800000001</v>
      </c>
      <c r="C1207" s="3">
        <f t="shared" si="18"/>
        <v>2.2709421721680556E-3</v>
      </c>
    </row>
    <row r="1208" spans="1:3" x14ac:dyDescent="0.35">
      <c r="A1208" s="1">
        <v>42661</v>
      </c>
      <c r="B1208">
        <v>172.02437</v>
      </c>
      <c r="C1208" s="3">
        <f t="shared" si="18"/>
        <v>-7.2605130488962999E-3</v>
      </c>
    </row>
    <row r="1209" spans="1:3" x14ac:dyDescent="0.35">
      <c r="A1209" s="1">
        <v>42662</v>
      </c>
      <c r="B1209">
        <v>171.45690300000001</v>
      </c>
      <c r="C1209" s="3">
        <f t="shared" si="18"/>
        <v>3.3042122578352817E-3</v>
      </c>
    </row>
    <row r="1210" spans="1:3" x14ac:dyDescent="0.35">
      <c r="A1210" s="1">
        <v>42663</v>
      </c>
      <c r="B1210">
        <v>172.26331200000001</v>
      </c>
      <c r="C1210" s="3">
        <f t="shared" si="18"/>
        <v>-4.6922493608478888E-3</v>
      </c>
    </row>
    <row r="1211" spans="1:3" x14ac:dyDescent="0.35">
      <c r="A1211" s="1">
        <v>42664</v>
      </c>
      <c r="B1211">
        <v>171.556466</v>
      </c>
      <c r="C1211" s="3">
        <f t="shared" si="18"/>
        <v>4.1117296972190687E-3</v>
      </c>
    </row>
    <row r="1212" spans="1:3" x14ac:dyDescent="0.35">
      <c r="A1212" s="1">
        <v>42667</v>
      </c>
      <c r="B1212">
        <v>171.39717099999999</v>
      </c>
      <c r="C1212" s="3">
        <f t="shared" si="18"/>
        <v>9.2895945264714896E-4</v>
      </c>
    </row>
    <row r="1213" spans="1:3" x14ac:dyDescent="0.35">
      <c r="A1213" s="1">
        <v>42668</v>
      </c>
      <c r="B1213">
        <v>170.22239200000001</v>
      </c>
      <c r="C1213" s="3">
        <f t="shared" si="18"/>
        <v>6.8777304237377379E-3</v>
      </c>
    </row>
    <row r="1214" spans="1:3" x14ac:dyDescent="0.35">
      <c r="A1214" s="1">
        <v>42669</v>
      </c>
      <c r="B1214">
        <v>166.80759699999999</v>
      </c>
      <c r="C1214" s="3">
        <f t="shared" si="18"/>
        <v>2.0264735901825759E-2</v>
      </c>
    </row>
    <row r="1215" spans="1:3" x14ac:dyDescent="0.35">
      <c r="A1215" s="1">
        <v>42670</v>
      </c>
      <c r="B1215">
        <v>166.50892400000001</v>
      </c>
      <c r="C1215" s="3">
        <f t="shared" si="18"/>
        <v>1.7921288692317461E-3</v>
      </c>
    </row>
    <row r="1216" spans="1:3" x14ac:dyDescent="0.35">
      <c r="A1216" s="1">
        <v>42671</v>
      </c>
      <c r="B1216">
        <v>167.04652400000001</v>
      </c>
      <c r="C1216" s="3">
        <f t="shared" si="18"/>
        <v>-3.2234548632024129E-3</v>
      </c>
    </row>
    <row r="1217" spans="1:3" x14ac:dyDescent="0.35">
      <c r="A1217" s="1">
        <v>42674</v>
      </c>
      <c r="B1217">
        <v>167.16600299999999</v>
      </c>
      <c r="C1217" s="3">
        <f t="shared" si="18"/>
        <v>-7.1498819127047142E-4</v>
      </c>
    </row>
    <row r="1218" spans="1:3" x14ac:dyDescent="0.35">
      <c r="A1218" s="1">
        <v>42675</v>
      </c>
      <c r="B1218">
        <v>165.63281799999999</v>
      </c>
      <c r="C1218" s="3">
        <f t="shared" si="18"/>
        <v>9.2139499909418277E-3</v>
      </c>
    </row>
    <row r="1219" spans="1:3" x14ac:dyDescent="0.35">
      <c r="A1219" s="1">
        <v>42676</v>
      </c>
      <c r="B1219">
        <v>166.13060300000001</v>
      </c>
      <c r="C1219" s="3">
        <f t="shared" si="18"/>
        <v>-3.0008454340668678E-3</v>
      </c>
    </row>
    <row r="1220" spans="1:3" x14ac:dyDescent="0.35">
      <c r="A1220" s="1">
        <v>42677</v>
      </c>
      <c r="B1220">
        <v>172.41264100000001</v>
      </c>
      <c r="C1220" s="3">
        <f t="shared" ref="C1220:C1259" si="19">LN(B1219)-LN(B1220)</f>
        <v>-3.7116435128043079E-2</v>
      </c>
    </row>
    <row r="1221" spans="1:3" x14ac:dyDescent="0.35">
      <c r="A1221" s="1">
        <v>42678</v>
      </c>
      <c r="B1221">
        <v>174.21463399999999</v>
      </c>
      <c r="C1221" s="3">
        <f t="shared" si="19"/>
        <v>-1.039738857121808E-2</v>
      </c>
    </row>
    <row r="1222" spans="1:3" x14ac:dyDescent="0.35">
      <c r="A1222" s="1">
        <v>42681</v>
      </c>
      <c r="B1222">
        <v>177.101778</v>
      </c>
      <c r="C1222" s="3">
        <f t="shared" si="19"/>
        <v>-1.6436516485428321E-2</v>
      </c>
    </row>
    <row r="1223" spans="1:3" x14ac:dyDescent="0.35">
      <c r="A1223" s="1">
        <v>42682</v>
      </c>
      <c r="B1223">
        <v>177.91815199999999</v>
      </c>
      <c r="C1223" s="3">
        <f t="shared" si="19"/>
        <v>-4.5990400535442788E-3</v>
      </c>
    </row>
    <row r="1224" spans="1:3" x14ac:dyDescent="0.35">
      <c r="A1224" s="1">
        <v>42683</v>
      </c>
      <c r="B1224">
        <v>174.03542300000001</v>
      </c>
      <c r="C1224" s="3">
        <f t="shared" si="19"/>
        <v>2.2064765363018601E-2</v>
      </c>
    </row>
    <row r="1225" spans="1:3" x14ac:dyDescent="0.35">
      <c r="A1225" s="1">
        <v>42684</v>
      </c>
      <c r="B1225">
        <v>174.83188200000001</v>
      </c>
      <c r="C1225" s="3">
        <f t="shared" si="19"/>
        <v>-4.5659789399019601E-3</v>
      </c>
    </row>
    <row r="1226" spans="1:3" x14ac:dyDescent="0.35">
      <c r="A1226" s="1">
        <v>42685</v>
      </c>
      <c r="B1226">
        <v>169.605144</v>
      </c>
      <c r="C1226" s="3">
        <f t="shared" si="19"/>
        <v>3.0351784807979953E-2</v>
      </c>
    </row>
    <row r="1227" spans="1:3" x14ac:dyDescent="0.35">
      <c r="A1227" s="1">
        <v>42688</v>
      </c>
      <c r="B1227">
        <v>162.078644</v>
      </c>
      <c r="C1227" s="3">
        <f t="shared" si="19"/>
        <v>4.5391378860049514E-2</v>
      </c>
    </row>
    <row r="1228" spans="1:3" x14ac:dyDescent="0.35">
      <c r="A1228" s="1">
        <v>42689</v>
      </c>
      <c r="B1228">
        <v>166.04100500000001</v>
      </c>
      <c r="C1228" s="3">
        <f t="shared" si="19"/>
        <v>-2.4153101698409785E-2</v>
      </c>
    </row>
    <row r="1229" spans="1:3" x14ac:dyDescent="0.35">
      <c r="A1229" s="1">
        <v>42690</v>
      </c>
      <c r="B1229">
        <v>168.51001199999999</v>
      </c>
      <c r="C1229" s="3">
        <f t="shared" si="19"/>
        <v>-1.4760390499947817E-2</v>
      </c>
    </row>
    <row r="1230" spans="1:3" x14ac:dyDescent="0.35">
      <c r="A1230" s="1">
        <v>42691</v>
      </c>
      <c r="B1230">
        <v>172.65158299999999</v>
      </c>
      <c r="C1230" s="3">
        <f t="shared" si="19"/>
        <v>-2.4280426207819339E-2</v>
      </c>
    </row>
    <row r="1231" spans="1:3" x14ac:dyDescent="0.35">
      <c r="A1231" s="1">
        <v>42692</v>
      </c>
      <c r="B1231">
        <v>171.09849800000001</v>
      </c>
      <c r="C1231" s="3">
        <f t="shared" si="19"/>
        <v>9.036190265152122E-3</v>
      </c>
    </row>
    <row r="1232" spans="1:3" x14ac:dyDescent="0.35">
      <c r="A1232" s="1">
        <v>42695</v>
      </c>
      <c r="B1232">
        <v>171.30757399999999</v>
      </c>
      <c r="C1232" s="3">
        <f t="shared" si="19"/>
        <v>-1.2212168129082102E-3</v>
      </c>
    </row>
    <row r="1233" spans="1:3" x14ac:dyDescent="0.35">
      <c r="A1233" s="1">
        <v>42696</v>
      </c>
      <c r="B1233">
        <v>166.92706100000001</v>
      </c>
      <c r="C1233" s="3">
        <f t="shared" si="19"/>
        <v>2.5903662650340387E-2</v>
      </c>
    </row>
    <row r="1234" spans="1:3" x14ac:dyDescent="0.35">
      <c r="A1234" s="1">
        <v>42697</v>
      </c>
      <c r="B1234">
        <v>167.73346900000001</v>
      </c>
      <c r="C1234" s="3">
        <f t="shared" si="19"/>
        <v>-4.8192690112491832E-3</v>
      </c>
    </row>
    <row r="1235" spans="1:3" x14ac:dyDescent="0.35">
      <c r="A1235" s="1">
        <v>42699</v>
      </c>
      <c r="B1235">
        <v>169.933684</v>
      </c>
      <c r="C1235" s="3">
        <f t="shared" si="19"/>
        <v>-1.3032041284787965E-2</v>
      </c>
    </row>
    <row r="1236" spans="1:3" x14ac:dyDescent="0.35">
      <c r="A1236" s="1">
        <v>42702</v>
      </c>
      <c r="B1236">
        <v>169.555363</v>
      </c>
      <c r="C1236" s="3">
        <f t="shared" si="19"/>
        <v>2.2287679673285155E-3</v>
      </c>
    </row>
    <row r="1237" spans="1:3" x14ac:dyDescent="0.35">
      <c r="A1237" s="1">
        <v>42703</v>
      </c>
      <c r="B1237">
        <v>171.96463800000001</v>
      </c>
      <c r="C1237" s="3">
        <f t="shared" si="19"/>
        <v>-1.4109363794271523E-2</v>
      </c>
    </row>
    <row r="1238" spans="1:3" x14ac:dyDescent="0.35">
      <c r="A1238" s="1">
        <v>42704</v>
      </c>
      <c r="B1238">
        <v>168.35073199999999</v>
      </c>
      <c r="C1238" s="3">
        <f t="shared" si="19"/>
        <v>2.1239368971075478E-2</v>
      </c>
    </row>
    <row r="1239" spans="1:3" x14ac:dyDescent="0.35">
      <c r="A1239" s="1">
        <v>42705</v>
      </c>
      <c r="B1239">
        <v>163.89057199999999</v>
      </c>
      <c r="C1239" s="3">
        <f t="shared" si="19"/>
        <v>2.6850532466504262E-2</v>
      </c>
    </row>
    <row r="1240" spans="1:3" x14ac:dyDescent="0.35">
      <c r="A1240" s="1">
        <v>42706</v>
      </c>
      <c r="B1240">
        <v>164.79654400000001</v>
      </c>
      <c r="C1240" s="3">
        <f t="shared" si="19"/>
        <v>-5.5126851662183896E-3</v>
      </c>
    </row>
    <row r="1241" spans="1:3" x14ac:dyDescent="0.35">
      <c r="A1241" s="1">
        <v>42709</v>
      </c>
      <c r="B1241">
        <v>163.681511</v>
      </c>
      <c r="C1241" s="3">
        <f t="shared" si="19"/>
        <v>6.789112793811114E-3</v>
      </c>
    </row>
    <row r="1242" spans="1:3" x14ac:dyDescent="0.35">
      <c r="A1242" s="1">
        <v>42710</v>
      </c>
      <c r="B1242">
        <v>164.02000100000001</v>
      </c>
      <c r="C1242" s="3">
        <f t="shared" si="19"/>
        <v>-2.06584411720101E-3</v>
      </c>
    </row>
    <row r="1243" spans="1:3" x14ac:dyDescent="0.35">
      <c r="A1243" s="1">
        <v>42711</v>
      </c>
      <c r="B1243">
        <v>163.990005</v>
      </c>
      <c r="C1243" s="3">
        <f t="shared" si="19"/>
        <v>1.8289686006500716E-4</v>
      </c>
    </row>
    <row r="1244" spans="1:3" x14ac:dyDescent="0.35">
      <c r="A1244" s="1">
        <v>42712</v>
      </c>
      <c r="B1244">
        <v>163.63999899999999</v>
      </c>
      <c r="C1244" s="3">
        <f t="shared" si="19"/>
        <v>2.1365938947957019E-3</v>
      </c>
    </row>
    <row r="1245" spans="1:3" x14ac:dyDescent="0.35">
      <c r="A1245" s="1">
        <v>42713</v>
      </c>
      <c r="B1245">
        <v>166.509995</v>
      </c>
      <c r="C1245" s="3">
        <f t="shared" si="19"/>
        <v>-1.7386450698576361E-2</v>
      </c>
    </row>
    <row r="1246" spans="1:3" x14ac:dyDescent="0.35">
      <c r="A1246" s="1">
        <v>42716</v>
      </c>
      <c r="B1246">
        <v>169.39999399999999</v>
      </c>
      <c r="C1246" s="3">
        <f t="shared" si="19"/>
        <v>-1.7207409150028496E-2</v>
      </c>
    </row>
    <row r="1247" spans="1:3" x14ac:dyDescent="0.35">
      <c r="A1247" s="1">
        <v>42717</v>
      </c>
      <c r="B1247">
        <v>168.11999499999999</v>
      </c>
      <c r="C1247" s="3">
        <f t="shared" si="19"/>
        <v>7.5847664025729955E-3</v>
      </c>
    </row>
    <row r="1248" spans="1:3" x14ac:dyDescent="0.35">
      <c r="A1248" s="1">
        <v>42718</v>
      </c>
      <c r="B1248">
        <v>167.75</v>
      </c>
      <c r="C1248" s="3">
        <f t="shared" si="19"/>
        <v>2.2032045444628778E-3</v>
      </c>
    </row>
    <row r="1249" spans="1:9" x14ac:dyDescent="0.35">
      <c r="A1249" s="1">
        <v>42719</v>
      </c>
      <c r="B1249">
        <v>169.19000199999999</v>
      </c>
      <c r="C1249" s="3">
        <f t="shared" si="19"/>
        <v>-8.5475797399432452E-3</v>
      </c>
    </row>
    <row r="1250" spans="1:9" x14ac:dyDescent="0.35">
      <c r="A1250" s="1">
        <v>42720</v>
      </c>
      <c r="B1250">
        <v>167.75</v>
      </c>
      <c r="C1250" s="3">
        <f t="shared" si="19"/>
        <v>8.5475797399432452E-3</v>
      </c>
    </row>
    <row r="1251" spans="1:9" x14ac:dyDescent="0.35">
      <c r="A1251" s="1">
        <v>42723</v>
      </c>
      <c r="B1251">
        <v>166.740005</v>
      </c>
      <c r="C1251" s="3">
        <f t="shared" si="19"/>
        <v>6.0390328825183914E-3</v>
      </c>
    </row>
    <row r="1252" spans="1:9" x14ac:dyDescent="0.35">
      <c r="A1252" s="1">
        <v>42724</v>
      </c>
      <c r="B1252">
        <v>166.14999399999999</v>
      </c>
      <c r="C1252" s="3">
        <f t="shared" si="19"/>
        <v>3.5447842806171082E-3</v>
      </c>
    </row>
    <row r="1253" spans="1:9" x14ac:dyDescent="0.35">
      <c r="A1253" s="1">
        <v>42725</v>
      </c>
      <c r="B1253">
        <v>165.970001</v>
      </c>
      <c r="C1253" s="3">
        <f t="shared" si="19"/>
        <v>1.0839035308434219E-3</v>
      </c>
    </row>
    <row r="1254" spans="1:9" x14ac:dyDescent="0.35">
      <c r="A1254" s="1">
        <v>42726</v>
      </c>
      <c r="B1254">
        <v>165.91000399999999</v>
      </c>
      <c r="C1254" s="3">
        <f t="shared" si="19"/>
        <v>3.6155839309159887E-4</v>
      </c>
    </row>
    <row r="1255" spans="1:9" x14ac:dyDescent="0.35">
      <c r="A1255" s="1">
        <v>42727</v>
      </c>
      <c r="B1255">
        <v>166.479996</v>
      </c>
      <c r="C1255" s="3">
        <f t="shared" si="19"/>
        <v>-3.4296612937474436E-3</v>
      </c>
    </row>
    <row r="1256" spans="1:9" x14ac:dyDescent="0.35">
      <c r="A1256" s="1">
        <v>42731</v>
      </c>
      <c r="B1256">
        <v>167.05999800000001</v>
      </c>
      <c r="C1256" s="3">
        <f t="shared" si="19"/>
        <v>-3.4778592975452938E-3</v>
      </c>
    </row>
    <row r="1257" spans="1:9" x14ac:dyDescent="0.35">
      <c r="A1257" s="1">
        <v>42732</v>
      </c>
      <c r="B1257">
        <v>165.86999499999999</v>
      </c>
      <c r="C1257" s="3">
        <f t="shared" si="19"/>
        <v>7.1486984821511612E-3</v>
      </c>
    </row>
    <row r="1258" spans="1:9" x14ac:dyDescent="0.35">
      <c r="A1258" s="1">
        <v>42733</v>
      </c>
      <c r="B1258">
        <v>166.14999399999999</v>
      </c>
      <c r="C1258" s="3">
        <f t="shared" si="19"/>
        <v>-1.6866398147934447E-3</v>
      </c>
    </row>
    <row r="1259" spans="1:9" x14ac:dyDescent="0.35">
      <c r="A1259" s="1">
        <v>42734</v>
      </c>
      <c r="B1259">
        <v>165.550003</v>
      </c>
      <c r="C1259" s="3">
        <f t="shared" si="19"/>
        <v>3.6176765739872607E-3</v>
      </c>
      <c r="D1259" s="18" t="s">
        <v>35</v>
      </c>
      <c r="E1259" s="18" t="s">
        <v>28</v>
      </c>
      <c r="F1259" s="18" t="s">
        <v>33</v>
      </c>
      <c r="G1259" s="18" t="s">
        <v>35</v>
      </c>
      <c r="H1259" s="18" t="s">
        <v>28</v>
      </c>
      <c r="I1259" s="18" t="s">
        <v>33</v>
      </c>
    </row>
    <row r="1260" spans="1:9" x14ac:dyDescent="0.35">
      <c r="A1260" s="1">
        <v>42735</v>
      </c>
      <c r="D1260" s="3">
        <f t="array" aca="1" ref="D1260:D1360" ca="1">_xll.VoseTimeGBMAJFit(C3:C1259,FALSE,TRUE,)</f>
        <v>1.3533315212554263E-2</v>
      </c>
      <c r="E1260" s="3">
        <f t="array" aca="1" ref="E1260:E1360" ca="1">_xll.VoseTimeARCHFit(C3:C1259,FALSE,TRUE,)</f>
        <v>-1.5158484437343164E-3</v>
      </c>
      <c r="F1260" s="3">
        <f t="array" aca="1" ref="F1260:F1360" ca="1">_xll.VoseTimeGARCHFit(C3:C1259,FALSE,TRUE,)</f>
        <v>-2.6756738654996641E-3</v>
      </c>
      <c r="G1260" s="19">
        <f ca="1">_xll.VoseOutput(,,"GBMAJ",1)+EXP(D1260)*$B1259</f>
        <v>167.80567228862333</v>
      </c>
      <c r="H1260" s="19">
        <f ca="1">_xll.VoseOutput(,,"ARCH",1)+EXP(E1260)*$B1259</f>
        <v>165.29924438963292</v>
      </c>
      <c r="I1260" s="19">
        <f ca="1">_xll.VoseOutput(,,"GARCH",1)+EXP(F1260)*$B1259</f>
        <v>165.10763726067987</v>
      </c>
    </row>
    <row r="1261" spans="1:9" x14ac:dyDescent="0.35">
      <c r="A1261" s="1">
        <v>42736</v>
      </c>
      <c r="D1261" s="3">
        <f ca="1"/>
        <v>7.9968117879574419E-3</v>
      </c>
      <c r="E1261" s="3">
        <f ca="1"/>
        <v>-1.4668385929334747E-2</v>
      </c>
      <c r="F1261" s="3">
        <f ca="1"/>
        <v>-4.2070900436031412E-3</v>
      </c>
      <c r="G1261" s="19">
        <f ca="1">_xll.VoseOutput(,,"GBMAJ",1)+EXP(D1261)*$G1260</f>
        <v>169.15296250017587</v>
      </c>
      <c r="H1261" s="19">
        <f ca="1">_xll.VoseOutput(,,"ARCH",1)+EXP(E1261)*$G1260</f>
        <v>165.36219864520729</v>
      </c>
      <c r="I1261" s="19">
        <f ca="1">_xll.VoseOutput(,,"GARCH",1)+EXP(F1261)*$G1260</f>
        <v>167.10118168228584</v>
      </c>
    </row>
    <row r="1262" spans="1:9" x14ac:dyDescent="0.35">
      <c r="A1262" s="1">
        <v>42737</v>
      </c>
      <c r="D1262" s="3">
        <f ca="1"/>
        <v>-9.9342184738700056E-3</v>
      </c>
      <c r="E1262" s="3">
        <f ca="1"/>
        <v>5.981764884530197E-3</v>
      </c>
      <c r="F1262" s="3">
        <f ca="1"/>
        <v>2.9736921262935754E-3</v>
      </c>
      <c r="G1262" s="19">
        <f ca="1">_xll.VoseOutput(,,"APARCH",1)+EXP(D1262)*$G1261</f>
        <v>167.48087918695444</v>
      </c>
      <c r="H1262" s="19">
        <f ca="1">_xll.VoseOutput(,,"ARCH",1)+EXP(E1262)*$G1261</f>
        <v>170.16782806886749</v>
      </c>
      <c r="I1262" s="19">
        <f ca="1">_xll.VoseOutput(,,"GARCH",1)+EXP(F1262)*$G1261</f>
        <v>169.6567199714942</v>
      </c>
    </row>
    <row r="1263" spans="1:9" x14ac:dyDescent="0.35">
      <c r="A1263" s="1">
        <v>42738</v>
      </c>
      <c r="D1263" s="3">
        <f ca="1"/>
        <v>1.0539312474762695E-2</v>
      </c>
      <c r="E1263" s="3">
        <f ca="1"/>
        <v>1.104798715234002E-2</v>
      </c>
      <c r="F1263" s="3">
        <f ca="1"/>
        <v>6.8543466369367966E-3</v>
      </c>
      <c r="G1263" s="19">
        <f ca="1">_xll.VoseOutput(,,"APARCH",1)+EXP(D1263)*$G1262</f>
        <v>169.25534691599194</v>
      </c>
      <c r="H1263" s="19">
        <f ca="1">_xll.VoseOutput(,,"ARCH",1)+EXP(E1263)*$G1262</f>
        <v>169.34146472613043</v>
      </c>
      <c r="I1263" s="19">
        <f ca="1">_xll.VoseOutput(,,"GARCH",1)+EXP(F1263)*$G1262</f>
        <v>168.63279449141396</v>
      </c>
    </row>
    <row r="1264" spans="1:9" x14ac:dyDescent="0.35">
      <c r="A1264" s="1">
        <v>42739</v>
      </c>
      <c r="D1264" s="3">
        <f ca="1"/>
        <v>6.2591514145545618E-4</v>
      </c>
      <c r="E1264" s="3">
        <f ca="1"/>
        <v>-5.0825059989203928E-3</v>
      </c>
      <c r="F1264" s="3">
        <f ca="1"/>
        <v>5.9706689866125644E-3</v>
      </c>
      <c r="G1264" s="19">
        <f ca="1">_xll.VoseOutput(,,"APARCH",1)+EXP(D1264)*$G1263</f>
        <v>169.361319561881</v>
      </c>
      <c r="H1264" s="19">
        <f ca="1">_xll.VoseOutput(,,"ARCH",1)+EXP(E1264)*$G1263</f>
        <v>168.39728799186128</v>
      </c>
      <c r="I1264" s="19">
        <f ca="1">_xll.VoseOutput(,,"GARCH",1)+EXP(F1264)*$G1263</f>
        <v>170.26893746234884</v>
      </c>
    </row>
    <row r="1265" spans="1:9" x14ac:dyDescent="0.35">
      <c r="A1265" s="1">
        <v>42740</v>
      </c>
      <c r="D1265" s="3">
        <f ca="1"/>
        <v>-1.4495057559759474E-2</v>
      </c>
      <c r="E1265" s="3">
        <f ca="1"/>
        <v>-7.958888649039101E-3</v>
      </c>
      <c r="F1265" s="3">
        <f ca="1"/>
        <v>5.2734051996967948E-3</v>
      </c>
      <c r="G1265" s="19">
        <f ca="1">_xll.VoseOutput(,,"APARCH",1)+EXP(D1265)*$G1264</f>
        <v>166.92412380526872</v>
      </c>
      <c r="H1265" s="19">
        <f ca="1">_xll.VoseOutput(,,"ARCH",1)+EXP(E1265)*$G1264</f>
        <v>168.01874147976721</v>
      </c>
      <c r="I1265" s="19">
        <f ca="1">_xll.VoseOutput(,,"GARCH",1)+EXP(F1265)*$G1264</f>
        <v>170.25678943767463</v>
      </c>
    </row>
    <row r="1266" spans="1:9" x14ac:dyDescent="0.35">
      <c r="A1266" s="1">
        <v>42741</v>
      </c>
      <c r="D1266" s="3">
        <f ca="1"/>
        <v>1.323121904928001E-2</v>
      </c>
      <c r="E1266" s="3">
        <f ca="1"/>
        <v>-1.2024255316923904E-4</v>
      </c>
      <c r="F1266" s="3">
        <f ca="1"/>
        <v>-5.8428395012427581E-4</v>
      </c>
      <c r="G1266" s="19">
        <f ca="1">_xll.VoseOutput(,,"APARCH",1)+EXP(D1266)*$G1265</f>
        <v>169.1474094064522</v>
      </c>
      <c r="H1266" s="19">
        <f ca="1">_xll.VoseOutput(,,"ARCH",1)+EXP(E1266)*$G1265</f>
        <v>166.90405362910565</v>
      </c>
      <c r="I1266" s="19">
        <f ca="1">_xll.VoseOutput(,,"GARCH",1)+EXP(F1266)*$G1265</f>
        <v>166.82662120621646</v>
      </c>
    </row>
    <row r="1267" spans="1:9" x14ac:dyDescent="0.35">
      <c r="A1267" s="1">
        <v>42742</v>
      </c>
      <c r="D1267" s="3">
        <f ca="1"/>
        <v>-9.6033542616045901E-3</v>
      </c>
      <c r="E1267" s="3">
        <f ca="1"/>
        <v>-4.1182272593846816E-3</v>
      </c>
      <c r="F1267" s="3">
        <f ca="1"/>
        <v>7.5641091624415171E-3</v>
      </c>
      <c r="G1267" s="19">
        <f ca="1">_xll.VoseOutput(,,"APARCH",1)+EXP(D1267)*$G1266</f>
        <v>167.53080176364247</v>
      </c>
      <c r="H1267" s="19">
        <f ca="1">_xll.VoseOutput(,,"ARCH",1)+EXP(E1267)*$G1266</f>
        <v>168.45225431996732</v>
      </c>
      <c r="I1267" s="19">
        <f ca="1">_xll.VoseOutput(,,"GARCH",1)+EXP(F1267)*$G1266</f>
        <v>170.4317100473568</v>
      </c>
    </row>
    <row r="1268" spans="1:9" x14ac:dyDescent="0.35">
      <c r="A1268" s="1">
        <v>42743</v>
      </c>
      <c r="D1268" s="3">
        <f ca="1"/>
        <v>9.1966497185862889E-3</v>
      </c>
      <c r="E1268" s="3">
        <f ca="1"/>
        <v>-1.5345565264589724E-2</v>
      </c>
      <c r="F1268" s="3">
        <f ca="1"/>
        <v>9.8447737598271415E-3</v>
      </c>
      <c r="G1268" s="19">
        <f ca="1">_xll.VoseOutput(,,"APARCH",1)+EXP(D1268)*$G1267</f>
        <v>169.07863037392735</v>
      </c>
      <c r="H1268" s="19">
        <f ca="1">_xll.VoseOutput(,,"ARCH",1)+EXP(E1268)*$G1267</f>
        <v>164.97957200750375</v>
      </c>
      <c r="I1268" s="19">
        <f ca="1">_xll.VoseOutput(,,"GARCH",1)+EXP(F1268)*$G1267</f>
        <v>169.1882498187943</v>
      </c>
    </row>
    <row r="1269" spans="1:9" x14ac:dyDescent="0.35">
      <c r="A1269" s="1">
        <v>42744</v>
      </c>
      <c r="D1269" s="3">
        <f ca="1"/>
        <v>-2.3838292777462189E-3</v>
      </c>
      <c r="E1269" s="3">
        <f ca="1"/>
        <v>9.748488289071832E-3</v>
      </c>
      <c r="F1269" s="3">
        <f ca="1"/>
        <v>-1.6862790086097749E-2</v>
      </c>
      <c r="G1269" s="19">
        <f ca="1">_xll.VoseOutput(,,"APARCH",1)+EXP(D1269)*$G1268</f>
        <v>168.6760558097576</v>
      </c>
      <c r="H1269" s="19">
        <f ca="1">_xll.VoseOutput(,,"ARCH",1)+EXP(E1269)*$G1268</f>
        <v>170.73495161911009</v>
      </c>
      <c r="I1269" s="19">
        <f ca="1">_xll.VoseOutput(,,"GARCH",1)+EXP(F1269)*$G1268</f>
        <v>166.2513974338755</v>
      </c>
    </row>
    <row r="1270" spans="1:9" x14ac:dyDescent="0.35">
      <c r="A1270" s="1">
        <v>42745</v>
      </c>
      <c r="D1270" s="3">
        <f ca="1"/>
        <v>1.2031249504199065E-2</v>
      </c>
      <c r="E1270" s="3">
        <f ca="1"/>
        <v>-3.3797747872676008E-3</v>
      </c>
      <c r="F1270" s="3">
        <f ca="1"/>
        <v>5.1167524899767142E-3</v>
      </c>
      <c r="G1270" s="19">
        <f ca="1">_xll.VoseOutput(,,"APARCH",1)+EXP(D1270)*$G1269</f>
        <v>170.71769664030694</v>
      </c>
      <c r="H1270" s="19">
        <f ca="1">_xll.VoseOutput(,,"ARCH",1)+EXP(E1270)*$G1269</f>
        <v>168.10693102766416</v>
      </c>
      <c r="I1270" s="19">
        <f ca="1">_xll.VoseOutput(,,"GARCH",1)+EXP(F1270)*$G1269</f>
        <v>169.54134127625724</v>
      </c>
    </row>
    <row r="1271" spans="1:9" x14ac:dyDescent="0.35">
      <c r="A1271" s="1">
        <v>42746</v>
      </c>
      <c r="D1271" s="3">
        <f ca="1"/>
        <v>2.2938324071011124E-3</v>
      </c>
      <c r="E1271" s="3">
        <f ca="1"/>
        <v>-4.1794561226597969E-4</v>
      </c>
      <c r="F1271" s="3">
        <f ca="1"/>
        <v>-4.5671661373444103E-3</v>
      </c>
      <c r="G1271" s="19">
        <f ca="1">_xll.VoseOutput(,,"APARCH",1)+EXP(D1271)*$G1270</f>
        <v>171.10974389877759</v>
      </c>
      <c r="H1271" s="19">
        <f ca="1">_xll.VoseOutput(,,"ARCH",1)+EXP(E1271)*$G1270</f>
        <v>170.6463608363415</v>
      </c>
      <c r="I1271" s="19">
        <f ca="1">_xll.VoseOutput(,,"GARCH",1)+EXP(F1271)*$G1270</f>
        <v>169.93977835041792</v>
      </c>
    </row>
    <row r="1272" spans="1:9" x14ac:dyDescent="0.35">
      <c r="A1272" s="1">
        <v>42747</v>
      </c>
      <c r="D1272" s="3">
        <f ca="1"/>
        <v>-1.1557082046958961E-2</v>
      </c>
      <c r="E1272" s="3">
        <f ca="1"/>
        <v>-9.8474803241506738E-3</v>
      </c>
      <c r="F1272" s="3">
        <f ca="1"/>
        <v>-7.5695887203543998E-3</v>
      </c>
      <c r="G1272" s="19">
        <f ca="1">_xll.VoseOutput(,,"APARCH",1)+EXP(D1272)*$G1271</f>
        <v>169.14359788904397</v>
      </c>
      <c r="H1272" s="19">
        <f ca="1">_xll.VoseOutput(,,"ARCH",1)+EXP(E1272)*$G1271</f>
        <v>169.43301339753256</v>
      </c>
      <c r="I1272" s="19">
        <f ca="1">_xll.VoseOutput(,,"GARCH",1)+EXP(F1272)*$G1271</f>
        <v>169.81940334629203</v>
      </c>
    </row>
    <row r="1273" spans="1:9" x14ac:dyDescent="0.35">
      <c r="A1273" s="1">
        <v>42748</v>
      </c>
      <c r="D1273" s="3">
        <f ca="1"/>
        <v>1.9033486096276704E-2</v>
      </c>
      <c r="E1273" s="3">
        <f ca="1"/>
        <v>-2.0519196453281215E-2</v>
      </c>
      <c r="F1273" s="3">
        <f ca="1"/>
        <v>5.2438415255149301E-3</v>
      </c>
      <c r="G1273" s="19">
        <f ca="1">_xll.VoseOutput(,,"APARCH",1)+EXP(D1273)*$G1272</f>
        <v>172.39382364915889</v>
      </c>
      <c r="H1273" s="19">
        <f ca="1">_xll.VoseOutput(,,"ARCH",1)+EXP(E1273)*$G1272</f>
        <v>165.70827276323661</v>
      </c>
      <c r="I1273" s="19">
        <f ca="1">_xll.VoseOutput(,,"GARCH",1)+EXP(F1273)*$G1272</f>
        <v>170.03288972635997</v>
      </c>
    </row>
    <row r="1274" spans="1:9" x14ac:dyDescent="0.35">
      <c r="A1274" s="1">
        <v>42749</v>
      </c>
      <c r="D1274" s="3">
        <f ca="1"/>
        <v>-3.217770696956973E-3</v>
      </c>
      <c r="E1274" s="3">
        <f ca="1"/>
        <v>2.0283262674344767E-2</v>
      </c>
      <c r="F1274" s="3">
        <f ca="1"/>
        <v>-1.1397708746801105E-2</v>
      </c>
      <c r="G1274" s="19">
        <f ca="1">_xll.VoseOutput(,,"APARCH",1)+EXP(D1274)*$G1273</f>
        <v>171.83999138556575</v>
      </c>
      <c r="H1274" s="19">
        <f ca="1">_xll.VoseOutput(,,"ARCH",1)+EXP(E1274)*$G1273</f>
        <v>175.9262361780597</v>
      </c>
      <c r="I1274" s="19">
        <f ca="1">_xll.VoseOutput(,,"GARCH",1)+EXP(F1274)*$G1273</f>
        <v>170.44008428403083</v>
      </c>
    </row>
    <row r="1275" spans="1:9" x14ac:dyDescent="0.35">
      <c r="A1275" s="1">
        <v>42750</v>
      </c>
      <c r="D1275" s="3">
        <f ca="1"/>
        <v>1.5922144789501713E-2</v>
      </c>
      <c r="E1275" s="3">
        <f ca="1"/>
        <v>2.1648205752135264E-2</v>
      </c>
      <c r="F1275" s="3">
        <f ca="1"/>
        <v>9.0741290624020074E-3</v>
      </c>
      <c r="G1275" s="19">
        <f ca="1">_xll.VoseOutput(,,"APARCH",1)+EXP(D1275)*$G1274</f>
        <v>174.59795065743791</v>
      </c>
      <c r="H1275" s="19">
        <f ca="1">_xll.VoseOutput(,,"ARCH",1)+EXP(E1275)*$G1274</f>
        <v>175.60057697707882</v>
      </c>
      <c r="I1275" s="19">
        <f ca="1">_xll.VoseOutput(,,"GARCH",1)+EXP(F1275)*$G1274</f>
        <v>173.40638572966353</v>
      </c>
    </row>
    <row r="1276" spans="1:9" x14ac:dyDescent="0.35">
      <c r="A1276" s="1">
        <v>42751</v>
      </c>
      <c r="D1276" s="3">
        <f ca="1"/>
        <v>-5.614555985570327E-4</v>
      </c>
      <c r="E1276" s="3">
        <f ca="1"/>
        <v>1.5151472900830185E-3</v>
      </c>
      <c r="F1276" s="3">
        <f ca="1"/>
        <v>3.632062828264347E-3</v>
      </c>
      <c r="G1276" s="19">
        <f ca="1">_xll.VoseOutput(,,"APARCH",1)+EXP(D1276)*$G1275</f>
        <v>174.49994917485967</v>
      </c>
      <c r="H1276" s="19">
        <f ca="1">_xll.VoseOutput(,,"ARCH",1)+EXP(E1276)*$G1275</f>
        <v>174.8626927802388</v>
      </c>
      <c r="I1276" s="19">
        <f ca="1">_xll.VoseOutput(,,"GARCH",1)+EXP(F1276)*$G1275</f>
        <v>175.23325441709284</v>
      </c>
    </row>
    <row r="1277" spans="1:9" x14ac:dyDescent="0.35">
      <c r="A1277" s="1">
        <v>42752</v>
      </c>
      <c r="D1277" s="3">
        <f ca="1"/>
        <v>-7.5735611843595965E-3</v>
      </c>
      <c r="E1277" s="3">
        <f ca="1"/>
        <v>-1.4252361839664258E-2</v>
      </c>
      <c r="F1277" s="3">
        <f ca="1"/>
        <v>-1.0436642332631604E-2</v>
      </c>
      <c r="G1277" s="19">
        <f ca="1">_xll.VoseOutput(,,"APARCH",1)+EXP(D1277)*$G1276</f>
        <v>173.18335507927046</v>
      </c>
      <c r="H1277" s="19">
        <f ca="1">_xll.VoseOutput(,,"ARCH",1)+EXP(E1277)*$G1276</f>
        <v>172.0305519302872</v>
      </c>
      <c r="I1277" s="19">
        <f ca="1">_xll.VoseOutput(,,"GARCH",1)+EXP(F1277)*$G1276</f>
        <v>172.6882262154304</v>
      </c>
    </row>
    <row r="1278" spans="1:9" x14ac:dyDescent="0.35">
      <c r="A1278" s="1">
        <v>42753</v>
      </c>
      <c r="D1278" s="3">
        <f ca="1"/>
        <v>-3.8454125274004491E-3</v>
      </c>
      <c r="E1278" s="3">
        <f ca="1"/>
        <v>1.1289154764383268E-2</v>
      </c>
      <c r="F1278" s="3">
        <f ca="1"/>
        <v>-4.9046177766164777E-3</v>
      </c>
      <c r="G1278" s="19">
        <f ca="1">_xll.VoseOutput(,,"APARCH",1)+EXP(D1278)*$G1277</f>
        <v>172.51867244464228</v>
      </c>
      <c r="H1278" s="19">
        <f ca="1">_xll.VoseOutput(,,"ARCH",1)+EXP(E1278)*$G1277</f>
        <v>175.14952610033689</v>
      </c>
      <c r="I1278" s="19">
        <f ca="1">_xll.VoseOutput(,,"GARCH",1)+EXP(F1278)*$G1277</f>
        <v>172.33603650275049</v>
      </c>
    </row>
    <row r="1279" spans="1:9" x14ac:dyDescent="0.35">
      <c r="A1279" s="1">
        <v>42754</v>
      </c>
      <c r="D1279" s="3">
        <f ca="1"/>
        <v>6.5271966590306901E-3</v>
      </c>
      <c r="E1279" s="3">
        <f ca="1"/>
        <v>5.4170196336155683E-3</v>
      </c>
      <c r="F1279" s="3">
        <f ca="1"/>
        <v>-3.464000546331461E-3</v>
      </c>
      <c r="G1279" s="19">
        <f ca="1">_xll.VoseOutput(,,"APARCH",1)+EXP(D1279)*$G1278</f>
        <v>173.64841877427645</v>
      </c>
      <c r="H1279" s="19">
        <f ca="1">_xll.VoseOutput(,,"ARCH",1)+EXP(E1279)*$G1278</f>
        <v>173.45574525989716</v>
      </c>
      <c r="I1279" s="19">
        <f ca="1">_xll.VoseOutput(,,"GARCH",1)+EXP(F1279)*$G1278</f>
        <v>171.92210152657071</v>
      </c>
    </row>
    <row r="1280" spans="1:9" x14ac:dyDescent="0.35">
      <c r="A1280" s="1">
        <v>42755</v>
      </c>
      <c r="D1280" s="3">
        <f ca="1"/>
        <v>1.8454142690829678E-4</v>
      </c>
      <c r="E1280" s="3">
        <f ca="1"/>
        <v>-1.4822478759421247E-3</v>
      </c>
      <c r="F1280" s="3">
        <f ca="1"/>
        <v>7.1643463477891597E-3</v>
      </c>
      <c r="G1280" s="19">
        <f ca="1">_xll.VoseOutput(,,"APARCH",1)+EXP(D1280)*$G1279</f>
        <v>173.68046705828451</v>
      </c>
      <c r="H1280" s="19">
        <f ca="1">_xll.VoseOutput(,,"ARCH",1)+EXP(E1280)*$G1279</f>
        <v>173.39121943806262</v>
      </c>
      <c r="I1280" s="19">
        <f ca="1">_xll.VoseOutput(,,"GARCH",1)+EXP(F1280)*$G1279</f>
        <v>174.89696335159053</v>
      </c>
    </row>
    <row r="1281" spans="1:9" x14ac:dyDescent="0.35">
      <c r="A1281" s="1">
        <v>42756</v>
      </c>
      <c r="D1281" s="3">
        <f ca="1"/>
        <v>-4.5577173829237233E-4</v>
      </c>
      <c r="E1281" s="3">
        <f ca="1"/>
        <v>2.6949743891623965E-3</v>
      </c>
      <c r="F1281" s="3">
        <f ca="1"/>
        <v>1.1338444325075703E-3</v>
      </c>
      <c r="G1281" s="19">
        <f ca="1">_xll.VoseOutput(,,"APARCH",1)+EXP(D1281)*$G1280</f>
        <v>173.60132644630303</v>
      </c>
      <c r="H1281" s="19">
        <f ca="1">_xll.VoseOutput(,,"ARCH",1)+EXP(E1281)*$G1280</f>
        <v>174.14916274666896</v>
      </c>
      <c r="I1281" s="19">
        <f ca="1">_xll.VoseOutput(,,"GARCH",1)+EXP(F1281)*$G1280</f>
        <v>173.8775053731826</v>
      </c>
    </row>
    <row r="1282" spans="1:9" x14ac:dyDescent="0.35">
      <c r="A1282" s="1">
        <v>42757</v>
      </c>
      <c r="D1282" s="3">
        <f ca="1"/>
        <v>2.0338600481580524E-3</v>
      </c>
      <c r="E1282" s="3">
        <f ca="1"/>
        <v>9.7371589465014615E-3</v>
      </c>
      <c r="F1282" s="3">
        <f ca="1"/>
        <v>6.1522749724836701E-3</v>
      </c>
      <c r="G1282" s="19">
        <f ca="1">_xll.VoseOutput(,,"APARCH",1)+EXP(D1282)*$G1281</f>
        <v>173.95476655048677</v>
      </c>
      <c r="H1282" s="19">
        <f ca="1">_xll.VoseOutput(,,"ARCH",1)+EXP(E1282)*$G1281</f>
        <v>175.29996669932964</v>
      </c>
      <c r="I1282" s="19">
        <f ca="1">_xll.VoseOutput(,,"GARCH",1)+EXP(F1282)*$G1281</f>
        <v>174.67266173762712</v>
      </c>
    </row>
    <row r="1283" spans="1:9" x14ac:dyDescent="0.35">
      <c r="A1283" s="1">
        <v>42758</v>
      </c>
      <c r="D1283" s="3">
        <f ca="1"/>
        <v>-1.5122793801162424E-3</v>
      </c>
      <c r="E1283" s="3">
        <f ca="1"/>
        <v>-4.5975134912493261E-3</v>
      </c>
      <c r="F1283" s="3">
        <f ca="1"/>
        <v>-1.4411298385491331E-2</v>
      </c>
      <c r="G1283" s="19">
        <f ca="1">_xll.VoseOutput(,,"APARCH",1)+EXP(D1283)*$G1282</f>
        <v>173.69189716003723</v>
      </c>
      <c r="H1283" s="19">
        <f ca="1">_xll.VoseOutput(,,"ARCH",1)+EXP(E1283)*$G1282</f>
        <v>173.15684280248635</v>
      </c>
      <c r="I1283" s="19">
        <f ca="1">_xll.VoseOutput(,,"GARCH",1)+EXP(F1283)*$G1282</f>
        <v>171.46582998410113</v>
      </c>
    </row>
    <row r="1284" spans="1:9" x14ac:dyDescent="0.35">
      <c r="A1284" s="1">
        <v>42759</v>
      </c>
      <c r="D1284" s="3">
        <f ca="1"/>
        <v>1.1762887132651452E-2</v>
      </c>
      <c r="E1284" s="3">
        <f ca="1"/>
        <v>-7.3175970696105442E-3</v>
      </c>
      <c r="F1284" s="3">
        <f ca="1"/>
        <v>9.8277419821025253E-3</v>
      </c>
      <c r="G1284" s="19">
        <f ca="1">_xll.VoseOutput(,,"APARCH",1)+EXP(D1284)*$G1283</f>
        <v>175.74707908153951</v>
      </c>
      <c r="H1284" s="19">
        <f ca="1">_xll.VoseOutput(,,"ARCH",1)+EXP(E1284)*$G1283</f>
        <v>172.42552887964342</v>
      </c>
      <c r="I1284" s="19">
        <f ca="1">_xll.VoseOutput(,,"GARCH",1)+EXP(F1284)*$G1283</f>
        <v>175.40731182923668</v>
      </c>
    </row>
    <row r="1285" spans="1:9" x14ac:dyDescent="0.35">
      <c r="A1285" s="1">
        <v>42760</v>
      </c>
      <c r="D1285" s="3">
        <f ca="1"/>
        <v>-1.1789334046190467E-3</v>
      </c>
      <c r="E1285" s="3">
        <f ca="1"/>
        <v>8.541896988921556E-3</v>
      </c>
      <c r="F1285" s="3">
        <f ca="1"/>
        <v>-1.2471390817602776E-2</v>
      </c>
      <c r="G1285" s="19">
        <f ca="1">_xll.VoseOutput(,,"APARCH",1)+EXP(D1285)*$G1284</f>
        <v>175.54000706528848</v>
      </c>
      <c r="H1285" s="19">
        <f ca="1">_xll.VoseOutput(,,"ARCH",1)+EXP(E1285)*$G1284</f>
        <v>177.25472242727204</v>
      </c>
      <c r="I1285" s="19">
        <f ca="1">_xll.VoseOutput(,,"GARCH",1)+EXP(F1285)*$G1284</f>
        <v>173.56887939526902</v>
      </c>
    </row>
    <row r="1286" spans="1:9" x14ac:dyDescent="0.35">
      <c r="A1286" s="1">
        <v>42761</v>
      </c>
      <c r="D1286" s="3">
        <f ca="1"/>
        <v>4.091048212031885E-3</v>
      </c>
      <c r="E1286" s="3">
        <f ca="1"/>
        <v>-5.473272185970276E-3</v>
      </c>
      <c r="F1286" s="3">
        <f ca="1"/>
        <v>-1.1367141318277315E-2</v>
      </c>
      <c r="G1286" s="19">
        <f ca="1">_xll.VoseOutput(,,"APARCH",1)+EXP(D1286)*$G1285</f>
        <v>176.25962068066892</v>
      </c>
      <c r="H1286" s="19">
        <f ca="1">_xll.VoseOutput(,,"ARCH",1)+EXP(E1286)*$G1285</f>
        <v>174.58185333709466</v>
      </c>
      <c r="I1286" s="19">
        <f ca="1">_xll.VoseOutput(,,"GARCH",1)+EXP(F1286)*$G1285</f>
        <v>173.55591707756264</v>
      </c>
    </row>
    <row r="1287" spans="1:9" x14ac:dyDescent="0.35">
      <c r="A1287" s="1">
        <v>42762</v>
      </c>
      <c r="D1287" s="3">
        <f ca="1"/>
        <v>-8.9318902742137607E-3</v>
      </c>
      <c r="E1287" s="3">
        <f ca="1"/>
        <v>1.2030878749049252E-2</v>
      </c>
      <c r="F1287" s="3">
        <f ca="1"/>
        <v>-1.0387565764607184E-4</v>
      </c>
      <c r="G1287" s="19">
        <f ca="1">_xll.VoseOutput(,,"APARCH",1)+EXP(D1287)*$G1286</f>
        <v>174.6922990811384</v>
      </c>
      <c r="H1287" s="19">
        <f ca="1">_xll.VoseOutput(,,"ARCH",1)+EXP(E1287)*$G1286</f>
        <v>178.39298620415664</v>
      </c>
      <c r="I1287" s="19">
        <f ca="1">_xll.VoseOutput(,,"GARCH",1)+EXP(F1287)*$G1286</f>
        <v>176.24131254755542</v>
      </c>
    </row>
    <row r="1288" spans="1:9" x14ac:dyDescent="0.35">
      <c r="A1288" s="1">
        <v>42763</v>
      </c>
      <c r="D1288" s="3">
        <f ca="1"/>
        <v>-9.5646739226744465E-3</v>
      </c>
      <c r="E1288" s="3">
        <f ca="1"/>
        <v>1.2352467461181953E-2</v>
      </c>
      <c r="F1288" s="3">
        <f ca="1"/>
        <v>-1.9110195256971402E-3</v>
      </c>
      <c r="G1288" s="19">
        <f ca="1">_xll.VoseOutput(,,"APARCH",1)+EXP(D1288)*$G1287</f>
        <v>173.02938947500661</v>
      </c>
      <c r="H1288" s="19">
        <f ca="1">_xll.VoseOutput(,,"ARCH",1)+EXP(E1288)*$G1287</f>
        <v>176.86356264434363</v>
      </c>
      <c r="I1288" s="19">
        <f ca="1">_xll.VoseOutput(,,"GARCH",1)+EXP(F1288)*$G1287</f>
        <v>174.35877747126139</v>
      </c>
    </row>
    <row r="1289" spans="1:9" x14ac:dyDescent="0.35">
      <c r="A1289" s="1">
        <v>42764</v>
      </c>
      <c r="D1289" s="3">
        <f ca="1"/>
        <v>4.239923252234469E-3</v>
      </c>
      <c r="E1289" s="3">
        <f ca="1"/>
        <v>-1.3774433215784133E-2</v>
      </c>
      <c r="F1289" s="3">
        <f ca="1"/>
        <v>-7.4732974803079074E-3</v>
      </c>
      <c r="G1289" s="19">
        <f ca="1">_xll.VoseOutput(,,"APARCH",1)+EXP(D1289)*$G1288</f>
        <v>173.76457827744011</v>
      </c>
      <c r="H1289" s="19">
        <f ca="1">_xll.VoseOutput(,,"ARCH",1)+EXP(E1289)*$G1288</f>
        <v>170.66234746215446</v>
      </c>
      <c r="I1289" s="19">
        <f ca="1">_xll.VoseOutput(,,"GARCH",1)+EXP(F1289)*$G1288</f>
        <v>171.74110922129506</v>
      </c>
    </row>
    <row r="1290" spans="1:9" x14ac:dyDescent="0.35">
      <c r="A1290" s="1">
        <v>42765</v>
      </c>
      <c r="D1290" s="3">
        <f ca="1"/>
        <v>2.8596972402059467E-3</v>
      </c>
      <c r="E1290" s="3">
        <f ca="1"/>
        <v>-7.7192545869369496E-3</v>
      </c>
      <c r="F1290" s="3">
        <f ca="1"/>
        <v>-2.1909227135265743E-3</v>
      </c>
      <c r="G1290" s="19">
        <f ca="1">_xll.VoseOutput(,,"APARCH",1)+EXP(D1290)*$G1289</f>
        <v>174.26220355207181</v>
      </c>
      <c r="H1290" s="19">
        <f ca="1">_xll.VoseOutput(,,"ARCH",1)+EXP(E1290)*$G1289</f>
        <v>172.42840900974031</v>
      </c>
      <c r="I1290" s="19">
        <f ca="1">_xll.VoseOutput(,,"GARCH",1)+EXP(F1290)*$G1289</f>
        <v>173.38429025903403</v>
      </c>
    </row>
    <row r="1291" spans="1:9" x14ac:dyDescent="0.35">
      <c r="A1291" s="1">
        <v>42766</v>
      </c>
      <c r="D1291" s="3">
        <f ca="1"/>
        <v>2.919023135250963E-3</v>
      </c>
      <c r="E1291" s="3">
        <f ca="1"/>
        <v>5.9979766270431634E-3</v>
      </c>
      <c r="F1291" s="3">
        <f ca="1"/>
        <v>4.8667531415776807E-3</v>
      </c>
      <c r="G1291" s="19">
        <f ca="1">_xll.VoseOutput(,,"APARCH",1)+EXP(D1291)*$G1290</f>
        <v>174.77162209638163</v>
      </c>
      <c r="H1291" s="19">
        <f ca="1">_xll.VoseOutput(,,"ARCH",1)+EXP(E1291)*$G1290</f>
        <v>175.31056505689372</v>
      </c>
      <c r="I1291" s="19">
        <f ca="1">_xll.VoseOutput(,,"GARCH",1)+EXP(F1291)*$G1290</f>
        <v>175.1123617557019</v>
      </c>
    </row>
    <row r="1292" spans="1:9" x14ac:dyDescent="0.35">
      <c r="A1292" s="1">
        <v>42767</v>
      </c>
      <c r="D1292" s="3">
        <f ca="1"/>
        <v>8.3954970569857235E-3</v>
      </c>
      <c r="E1292" s="3">
        <f ca="1"/>
        <v>-5.036924693337207E-3</v>
      </c>
      <c r="F1292" s="3">
        <f ca="1"/>
        <v>6.3031799592476265E-3</v>
      </c>
      <c r="G1292" s="19">
        <f ca="1">_xll.VoseOutput(,,"APARCH",1)+EXP(D1292)*$G1291</f>
        <v>176.24509334237678</v>
      </c>
      <c r="H1292" s="19">
        <f ca="1">_xll.VoseOutput(,,"ARCH",1)+EXP(E1292)*$G1291</f>
        <v>173.89352391105598</v>
      </c>
      <c r="I1292" s="19">
        <f ca="1">_xll.VoseOutput(,,"GARCH",1)+EXP(F1292)*$G1291</f>
        <v>175.87671823334267</v>
      </c>
    </row>
    <row r="1293" spans="1:9" x14ac:dyDescent="0.35">
      <c r="A1293" s="1">
        <v>42768</v>
      </c>
      <c r="D1293" s="3">
        <f ca="1"/>
        <v>-2.1331202052319177E-2</v>
      </c>
      <c r="E1293" s="3">
        <f ca="1"/>
        <v>1.416798915213055E-2</v>
      </c>
      <c r="F1293" s="3">
        <f ca="1"/>
        <v>2.5250514955716158E-3</v>
      </c>
      <c r="G1293" s="19">
        <f ca="1">_xll.VoseOutput(,,"APARCH",1)+EXP(D1293)*$G1292</f>
        <v>172.52538758711029</v>
      </c>
      <c r="H1293" s="19">
        <f ca="1">_xll.VoseOutput(,,"ARCH",1)+EXP(E1293)*$G1292</f>
        <v>178.75990475661723</v>
      </c>
      <c r="I1293" s="19">
        <f ca="1">_xll.VoseOutput(,,"GARCH",1)+EXP(F1293)*$G1292</f>
        <v>176.69068361134299</v>
      </c>
    </row>
    <row r="1294" spans="1:9" x14ac:dyDescent="0.35">
      <c r="A1294" s="1">
        <v>42769</v>
      </c>
      <c r="D1294" s="3">
        <f ca="1"/>
        <v>1.4318819986717385E-3</v>
      </c>
      <c r="E1294" s="3">
        <f ca="1"/>
        <v>-8.3059293764140892E-3</v>
      </c>
      <c r="F1294" s="3">
        <f ca="1"/>
        <v>-1.4321791680873342E-2</v>
      </c>
      <c r="G1294" s="19">
        <f ca="1">_xll.VoseOutput(,,"APARCH",1)+EXP(D1294)*$G1293</f>
        <v>172.7726005315545</v>
      </c>
      <c r="H1294" s="19">
        <f ca="1">_xll.VoseOutput(,,"ARCH",1)+EXP(E1294)*$G1293</f>
        <v>171.09833859041518</v>
      </c>
      <c r="I1294" s="19">
        <f ca="1">_xll.VoseOutput(,,"GARCH",1)+EXP(F1294)*$G1293</f>
        <v>170.07212442144149</v>
      </c>
    </row>
    <row r="1295" spans="1:9" x14ac:dyDescent="0.35">
      <c r="A1295" s="1">
        <v>42770</v>
      </c>
      <c r="D1295" s="3">
        <f ca="1"/>
        <v>6.5374828596306625E-3</v>
      </c>
      <c r="E1295" s="3">
        <f ca="1"/>
        <v>2.93601844711095E-2</v>
      </c>
      <c r="F1295" s="3">
        <f ca="1"/>
        <v>6.3390362362789566E-3</v>
      </c>
      <c r="G1295" s="19">
        <f ca="1">_xll.VoseOutput(,,"APARCH",1)+EXP(D1295)*$G1294</f>
        <v>173.90579854148032</v>
      </c>
      <c r="H1295" s="19">
        <f ca="1">_xll.VoseOutput(,,"ARCH",1)+EXP(E1295)*$G1294</f>
        <v>177.92043687738806</v>
      </c>
      <c r="I1295" s="19">
        <f ca="1">_xll.VoseOutput(,,"GARCH",1)+EXP(F1295)*$G1294</f>
        <v>173.87129094704954</v>
      </c>
    </row>
    <row r="1296" spans="1:9" x14ac:dyDescent="0.35">
      <c r="A1296" s="1">
        <v>42771</v>
      </c>
      <c r="D1296" s="3">
        <f ca="1"/>
        <v>-9.4351539511207255E-3</v>
      </c>
      <c r="E1296" s="3">
        <f ca="1"/>
        <v>-2.0550949686985908E-2</v>
      </c>
      <c r="F1296" s="3">
        <f ca="1"/>
        <v>-4.9548754248528188E-3</v>
      </c>
      <c r="G1296" s="19">
        <f ca="1">_xll.VoseOutput(,,"APARCH",1)+EXP(D1296)*$G1295</f>
        <v>172.27268700387486</v>
      </c>
      <c r="H1296" s="19">
        <f ca="1">_xll.VoseOutput(,,"ARCH",1)+EXP(E1296)*$G1295</f>
        <v>170.36834276356686</v>
      </c>
      <c r="I1296" s="19">
        <f ca="1">_xll.VoseOutput(,,"GARCH",1)+EXP(F1296)*$G1295</f>
        <v>173.0462482149949</v>
      </c>
    </row>
    <row r="1297" spans="1:9" x14ac:dyDescent="0.35">
      <c r="A1297" s="1">
        <v>42772</v>
      </c>
      <c r="D1297" s="3">
        <f ca="1"/>
        <v>1.4754771824301849E-4</v>
      </c>
      <c r="E1297" s="3">
        <f ca="1"/>
        <v>1.2260339832648633E-2</v>
      </c>
      <c r="F1297" s="3">
        <f ca="1"/>
        <v>-4.0595475261977166E-3</v>
      </c>
      <c r="G1297" s="19">
        <f ca="1">_xll.VoseOutput(,,"APARCH",1)+EXP(D1297)*$G1296</f>
        <v>172.29810732106665</v>
      </c>
      <c r="H1297" s="19">
        <f ca="1">_xll.VoseOutput(,,"ARCH",1)+EXP(E1297)*$G1296</f>
        <v>174.39780943209053</v>
      </c>
      <c r="I1297" s="19">
        <f ca="1">_xll.VoseOutput(,,"GARCH",1)+EXP(F1297)*$G1296</f>
        <v>171.57475544517126</v>
      </c>
    </row>
    <row r="1298" spans="1:9" x14ac:dyDescent="0.35">
      <c r="A1298" s="1">
        <v>42773</v>
      </c>
      <c r="D1298" s="3">
        <f ca="1"/>
        <v>-6.1542770043060829E-3</v>
      </c>
      <c r="E1298" s="3">
        <f ca="1"/>
        <v>8.2816979352546439E-3</v>
      </c>
      <c r="F1298" s="3">
        <f ca="1"/>
        <v>4.0597238689651961E-3</v>
      </c>
      <c r="G1298" s="19">
        <f ca="1">_xll.VoseOutput(,,"APARCH",1)+EXP(D1298)*$G1297</f>
        <v>171.24099326418593</v>
      </c>
      <c r="H1298" s="19">
        <f ca="1">_xll.VoseOutput(,,"ARCH",1)+EXP(E1298)*$G1297</f>
        <v>173.73095320965086</v>
      </c>
      <c r="I1298" s="19">
        <f ca="1">_xll.VoseOutput(,,"GARCH",1)+EXP(F1298)*$G1297</f>
        <v>172.99901183667689</v>
      </c>
    </row>
    <row r="1299" spans="1:9" x14ac:dyDescent="0.35">
      <c r="A1299" s="1">
        <v>42774</v>
      </c>
      <c r="D1299" s="3">
        <f ca="1"/>
        <v>2.0589163541058358E-3</v>
      </c>
      <c r="E1299" s="3">
        <f ca="1"/>
        <v>1.3372417004950369E-2</v>
      </c>
      <c r="F1299" s="3">
        <f ca="1"/>
        <v>4.2051836557592389E-3</v>
      </c>
      <c r="G1299" s="19">
        <f ca="1">_xll.VoseOutput(,,"APARCH",1)+EXP(D1299)*$G1298</f>
        <v>171.59392735191548</v>
      </c>
      <c r="H1299" s="19">
        <f ca="1">_xll.VoseOutput(,,"ARCH",1)+EXP(E1299)*$G1298</f>
        <v>173.54627849941198</v>
      </c>
      <c r="I1299" s="19">
        <f ca="1">_xll.VoseOutput(,,"GARCH",1)+EXP(F1299)*$G1298</f>
        <v>171.96260929082166</v>
      </c>
    </row>
    <row r="1300" spans="1:9" x14ac:dyDescent="0.35">
      <c r="A1300" s="1">
        <v>42775</v>
      </c>
      <c r="D1300" s="3">
        <f ca="1"/>
        <v>-1.7091013229296459E-3</v>
      </c>
      <c r="E1300" s="3">
        <f ca="1"/>
        <v>-8.3494960285998847E-4</v>
      </c>
      <c r="F1300" s="3">
        <f ca="1"/>
        <v>9.5181546649266684E-3</v>
      </c>
      <c r="G1300" s="19">
        <f ca="1">_xll.VoseOutput(,,"APARCH",1)+EXP(D1300)*$G1299</f>
        <v>171.30090641623289</v>
      </c>
      <c r="H1300" s="19">
        <f ca="1">_xll.VoseOutput(,,"ARCH",1)+EXP(E1300)*$G1299</f>
        <v>171.45071486634373</v>
      </c>
      <c r="I1300" s="19">
        <f ca="1">_xll.VoseOutput(,,"GARCH",1)+EXP(F1300)*$G1299</f>
        <v>173.23498241064462</v>
      </c>
    </row>
    <row r="1301" spans="1:9" x14ac:dyDescent="0.35">
      <c r="A1301" s="1">
        <v>42776</v>
      </c>
      <c r="D1301" s="3">
        <f ca="1"/>
        <v>-1.5772382234001667E-2</v>
      </c>
      <c r="E1301" s="3">
        <f ca="1"/>
        <v>-7.378843553392609E-3</v>
      </c>
      <c r="F1301" s="3">
        <f ca="1"/>
        <v>-3.3291412812378944E-3</v>
      </c>
      <c r="G1301" s="19">
        <f ca="1">_xll.VoseOutput(,,"APARCH",1)+EXP(D1301)*$G1300</f>
        <v>168.62027855779178</v>
      </c>
      <c r="H1301" s="19">
        <f ca="1">_xll.VoseOutput(,,"ARCH",1)+EXP(E1301)*$G1300</f>
        <v>170.04155581677747</v>
      </c>
      <c r="I1301" s="19">
        <f ca="1">_xll.VoseOutput(,,"GARCH",1)+EXP(F1301)*$G1300</f>
        <v>170.73156972414981</v>
      </c>
    </row>
    <row r="1302" spans="1:9" x14ac:dyDescent="0.35">
      <c r="A1302" s="1">
        <v>42777</v>
      </c>
      <c r="D1302" s="3">
        <f ca="1"/>
        <v>-1.7546347554346572E-3</v>
      </c>
      <c r="E1302" s="3">
        <f ca="1"/>
        <v>8.0677335114411209E-3</v>
      </c>
      <c r="F1302" s="3">
        <f ca="1"/>
        <v>-7.4485947203211215E-3</v>
      </c>
      <c r="G1302" s="19">
        <f ca="1">_xll.VoseOutput(,,"APARCH",1)+EXP(D1302)*$G1301</f>
        <v>168.32467097407502</v>
      </c>
      <c r="H1302" s="19">
        <f ca="1">_xll.VoseOutput(,,"ARCH",1)+EXP(E1302)*$G1301</f>
        <v>169.98616442281025</v>
      </c>
      <c r="I1302" s="19">
        <f ca="1">_xll.VoseOutput(,,"GARCH",1)+EXP(F1302)*$G1301</f>
        <v>167.36896050711809</v>
      </c>
    </row>
    <row r="1303" spans="1:9" x14ac:dyDescent="0.35">
      <c r="A1303" s="1">
        <v>42778</v>
      </c>
      <c r="D1303" s="3">
        <f ca="1"/>
        <v>-3.6415894363645493E-3</v>
      </c>
      <c r="E1303" s="3">
        <f ca="1"/>
        <v>-3.3914794958416171E-3</v>
      </c>
      <c r="F1303" s="3">
        <f ca="1"/>
        <v>-1.2610084381202992E-2</v>
      </c>
      <c r="G1303" s="19">
        <f ca="1">_xll.VoseOutput(,,"APARCH",1)+EXP(D1303)*$G1302</f>
        <v>167.71281636817005</v>
      </c>
      <c r="H1303" s="19">
        <f ca="1">_xll.VoseOutput(,,"ARCH",1)+EXP(E1303)*$G1302</f>
        <v>167.75476825677032</v>
      </c>
      <c r="I1303" s="19">
        <f ca="1">_xll.VoseOutput(,,"GARCH",1)+EXP(F1303)*$G1302</f>
        <v>166.21540960173729</v>
      </c>
    </row>
    <row r="1304" spans="1:9" x14ac:dyDescent="0.35">
      <c r="A1304" s="1">
        <v>42779</v>
      </c>
      <c r="D1304" s="3">
        <f ca="1"/>
        <v>-1.5782252284019672E-2</v>
      </c>
      <c r="E1304" s="3">
        <f ca="1"/>
        <v>6.8104115086439062E-3</v>
      </c>
      <c r="F1304" s="3">
        <f ca="1"/>
        <v>1.1646659909818178E-2</v>
      </c>
      <c r="G1304" s="19">
        <f ca="1">_xll.VoseOutput(,,"APARCH",1)+EXP(D1304)*$G1303</f>
        <v>165.0867078514726</v>
      </c>
      <c r="H1304" s="19">
        <f ca="1">_xll.VoseOutput(,,"ARCH",1)+EXP(E1304)*$G1303</f>
        <v>168.85890791062303</v>
      </c>
      <c r="I1304" s="19">
        <f ca="1">_xll.VoseOutput(,,"GARCH",1)+EXP(F1304)*$G1303</f>
        <v>169.67752946704516</v>
      </c>
    </row>
    <row r="1305" spans="1:9" x14ac:dyDescent="0.35">
      <c r="A1305" s="1">
        <v>42780</v>
      </c>
      <c r="D1305" s="3">
        <f ca="1"/>
        <v>4.1909890721333869E-3</v>
      </c>
      <c r="E1305" s="3">
        <f ca="1"/>
        <v>1.0512832179321052E-3</v>
      </c>
      <c r="F1305" s="3">
        <f ca="1"/>
        <v>-1.423510727681819E-2</v>
      </c>
      <c r="G1305" s="19">
        <f ca="1">_xll.VoseOutput(,,"APARCH",1)+EXP(D1305)*$G1304</f>
        <v>165.78003629116574</v>
      </c>
      <c r="H1305" s="19">
        <f ca="1">_xll.VoseOutput(,,"ARCH",1)+EXP(E1305)*$G1304</f>
        <v>165.26035199553519</v>
      </c>
      <c r="I1305" s="19">
        <f ca="1">_xll.VoseOutput(,,"GARCH",1)+EXP(F1305)*$G1304</f>
        <v>162.75332821250575</v>
      </c>
    </row>
    <row r="1306" spans="1:9" x14ac:dyDescent="0.35">
      <c r="A1306" s="1">
        <v>42781</v>
      </c>
      <c r="D1306" s="3">
        <f ca="1"/>
        <v>-3.0213492207582229E-4</v>
      </c>
      <c r="E1306" s="3">
        <f ca="1"/>
        <v>6.5003492016900378E-3</v>
      </c>
      <c r="F1306" s="3">
        <f ca="1"/>
        <v>-5.7699314085119565E-4</v>
      </c>
      <c r="G1306" s="19">
        <f ca="1">_xll.VoseOutput(,,"APARCH",1)+EXP(D1306)*$G1305</f>
        <v>165.72995591871486</v>
      </c>
      <c r="H1306" s="19">
        <f ca="1">_xll.VoseOutput(,,"ARCH",1)+EXP(E1306)*$G1305</f>
        <v>166.8611744987557</v>
      </c>
      <c r="I1306" s="19">
        <f ca="1">_xll.VoseOutput(,,"GARCH",1)+EXP(F1306)*$G1305</f>
        <v>165.68440993786365</v>
      </c>
    </row>
    <row r="1307" spans="1:9" x14ac:dyDescent="0.35">
      <c r="A1307" s="1">
        <v>42782</v>
      </c>
      <c r="D1307" s="3">
        <f ca="1"/>
        <v>5.471033611945347E-3</v>
      </c>
      <c r="E1307" s="3">
        <f ca="1"/>
        <v>-7.4924793426439011E-4</v>
      </c>
      <c r="F1307" s="3">
        <f ca="1"/>
        <v>-1.2140072542441887E-2</v>
      </c>
      <c r="G1307" s="19">
        <f ca="1">_xll.VoseOutput(,,"APARCH",1)+EXP(D1307)*$G1306</f>
        <v>166.63915493939331</v>
      </c>
      <c r="H1307" s="19">
        <f ca="1">_xll.VoseOutput(,,"ARCH",1)+EXP(E1307)*$G1306</f>
        <v>165.60582959809847</v>
      </c>
      <c r="I1307" s="19">
        <f ca="1">_xll.VoseOutput(,,"GARCH",1)+EXP(F1307)*$G1306</f>
        <v>163.73014571305873</v>
      </c>
    </row>
    <row r="1308" spans="1:9" x14ac:dyDescent="0.35">
      <c r="A1308" s="1">
        <v>42783</v>
      </c>
      <c r="D1308" s="3">
        <f ca="1"/>
        <v>-3.2861254738252004E-3</v>
      </c>
      <c r="E1308" s="3">
        <f ca="1"/>
        <v>-4.830908963198685E-3</v>
      </c>
      <c r="F1308" s="3">
        <f ca="1"/>
        <v>7.4236225804850736E-3</v>
      </c>
      <c r="G1308" s="19">
        <f ca="1">_xll.VoseOutput(,,"APARCH",1)+EXP(D1308)*$G1307</f>
        <v>166.09245651917851</v>
      </c>
      <c r="H1308" s="19">
        <f ca="1">_xll.VoseOutput(,,"ARCH",1)+EXP(E1308)*$G1307</f>
        <v>165.83607771049779</v>
      </c>
      <c r="I1308" s="19">
        <f ca="1">_xll.VoseOutput(,,"GARCH",1)+EXP(F1308)*$G1307</f>
        <v>167.88082427266534</v>
      </c>
    </row>
    <row r="1309" spans="1:9" x14ac:dyDescent="0.35">
      <c r="A1309" s="1">
        <v>42784</v>
      </c>
      <c r="D1309" s="3">
        <f ca="1"/>
        <v>9.8862085554760407E-4</v>
      </c>
      <c r="E1309" s="3">
        <f ca="1"/>
        <v>1.0272920752805864E-3</v>
      </c>
      <c r="F1309" s="3">
        <f ca="1"/>
        <v>1.3441652424397823E-3</v>
      </c>
      <c r="G1309" s="19">
        <f ca="1">_xll.VoseOutput(,,"APARCH",1)+EXP(D1309)*$G1308</f>
        <v>166.25674017938834</v>
      </c>
      <c r="H1309" s="19">
        <f ca="1">_xll.VoseOutput(,,"ARCH",1)+EXP(E1309)*$G1308</f>
        <v>166.26316965463695</v>
      </c>
      <c r="I1309" s="19">
        <f ca="1">_xll.VoseOutput(,,"GARCH",1)+EXP(F1309)*$G1308</f>
        <v>166.31586233979544</v>
      </c>
    </row>
    <row r="1310" spans="1:9" x14ac:dyDescent="0.35">
      <c r="A1310" s="1">
        <v>42785</v>
      </c>
      <c r="D1310" s="3">
        <f ca="1"/>
        <v>-1.2531230030953378E-2</v>
      </c>
      <c r="E1310" s="3">
        <f ca="1"/>
        <v>2.7773962513556405E-2</v>
      </c>
      <c r="F1310" s="3">
        <f ca="1"/>
        <v>-2.2581189430063982E-3</v>
      </c>
      <c r="G1310" s="19">
        <f ca="1">_xll.VoseOutput(,,"APARCH",1)+EXP(D1310)*$G1309</f>
        <v>164.18633815915271</v>
      </c>
      <c r="H1310" s="19">
        <f ca="1">_xll.VoseOutput(,,"ARCH",1)+EXP(E1310)*$G1309</f>
        <v>170.93907110127103</v>
      </c>
      <c r="I1310" s="19">
        <f ca="1">_xll.VoseOutput(,,"GARCH",1)+EXP(F1310)*$G1309</f>
        <v>165.88173624607811</v>
      </c>
    </row>
    <row r="1311" spans="1:9" x14ac:dyDescent="0.35">
      <c r="A1311" s="1">
        <v>42786</v>
      </c>
      <c r="D1311" s="3">
        <f ca="1"/>
        <v>1.1074760434801019E-3</v>
      </c>
      <c r="E1311" s="3">
        <f ca="1"/>
        <v>-1.4434661252020226E-2</v>
      </c>
      <c r="F1311" s="3">
        <f ca="1"/>
        <v>-1.61486614657325E-3</v>
      </c>
      <c r="G1311" s="19">
        <f ca="1">_xll.VoseOutput(,,"APARCH",1)+EXP(D1311)*$G1310</f>
        <v>164.36827132004416</v>
      </c>
      <c r="H1311" s="19">
        <f ca="1">_xll.VoseOutput(,,"ARCH",1)+EXP(E1311)*$G1310</f>
        <v>161.83338686785885</v>
      </c>
      <c r="I1311" s="19">
        <f ca="1">_xll.VoseOutput(,,"GARCH",1)+EXP(F1311)*$G1310</f>
        <v>163.92141316670296</v>
      </c>
    </row>
    <row r="1312" spans="1:9" x14ac:dyDescent="0.35">
      <c r="A1312" s="1">
        <v>42787</v>
      </c>
      <c r="D1312" s="3">
        <f ca="1"/>
        <v>3.0885152107508048E-3</v>
      </c>
      <c r="E1312" s="3">
        <f ca="1"/>
        <v>-4.6372723763644826E-3</v>
      </c>
      <c r="F1312" s="3">
        <f ca="1"/>
        <v>-2.4927888383398229E-2</v>
      </c>
      <c r="G1312" s="19">
        <f ca="1">_xll.VoseOutput(,,"APARCH",1)+EXP(D1312)*$G1311</f>
        <v>164.87670998228879</v>
      </c>
      <c r="H1312" s="19">
        <f ca="1">_xll.VoseOutput(,,"ARCH",1)+EXP(E1312)*$G1311</f>
        <v>163.60781545913466</v>
      </c>
      <c r="I1312" s="19">
        <f ca="1">_xll.VoseOutput(,,"GARCH",1)+EXP(F1312)*$G1311</f>
        <v>160.32156487178753</v>
      </c>
    </row>
    <row r="1313" spans="1:9" x14ac:dyDescent="0.35">
      <c r="A1313" s="1">
        <v>42788</v>
      </c>
      <c r="D1313" s="3">
        <f ca="1"/>
        <v>1.0916028961720255E-2</v>
      </c>
      <c r="E1313" s="3">
        <f ca="1"/>
        <v>1.4907466354624121E-2</v>
      </c>
      <c r="F1313" s="3">
        <f ca="1"/>
        <v>-2.4212933241622464E-2</v>
      </c>
      <c r="G1313" s="19">
        <f ca="1">_xll.VoseOutput(,,"APARCH",1)+EXP(D1313)*$G1312</f>
        <v>166.68636809392498</v>
      </c>
      <c r="H1313" s="19">
        <f ca="1">_xll.VoseOutput(,,"ARCH",1)+EXP(E1313)*$G1312</f>
        <v>167.35301585275661</v>
      </c>
      <c r="I1313" s="19">
        <f ca="1">_xll.VoseOutput(,,"GARCH",1)+EXP(F1313)*$G1312</f>
        <v>160.93250429914062</v>
      </c>
    </row>
    <row r="1314" spans="1:9" x14ac:dyDescent="0.35">
      <c r="A1314" s="1">
        <v>42789</v>
      </c>
      <c r="D1314" s="3">
        <f ca="1"/>
        <v>5.3011661526511447E-3</v>
      </c>
      <c r="E1314" s="3">
        <f ca="1"/>
        <v>2.4086406403623793E-4</v>
      </c>
      <c r="F1314" s="3">
        <f ca="1"/>
        <v>-5.9423541137482707E-3</v>
      </c>
      <c r="G1314" s="19">
        <f ca="1">_xll.VoseOutput(,,"APARCH",1)+EXP(D1314)*$G1313</f>
        <v>167.57234651113188</v>
      </c>
      <c r="H1314" s="19">
        <f ca="1">_xll.VoseOutput(,,"ARCH",1)+EXP(E1314)*$G1313</f>
        <v>166.72652168554802</v>
      </c>
      <c r="I1314" s="19">
        <f ca="1">_xll.VoseOutput(,,"GARCH",1)+EXP(F1314)*$G1313</f>
        <v>165.69879582689717</v>
      </c>
    </row>
    <row r="1315" spans="1:9" x14ac:dyDescent="0.35">
      <c r="A1315" s="1">
        <v>42790</v>
      </c>
      <c r="D1315" s="3">
        <f ca="1"/>
        <v>9.9015788991303859E-3</v>
      </c>
      <c r="E1315" s="3">
        <f ca="1"/>
        <v>-7.9732355642558976E-3</v>
      </c>
      <c r="F1315" s="3">
        <f ca="1"/>
        <v>1.6174597212527075E-2</v>
      </c>
      <c r="G1315" s="19">
        <f ca="1">_xll.VoseOutput(,,"APARCH",1)+EXP(D1315)*$G1314</f>
        <v>169.23981900324193</v>
      </c>
      <c r="H1315" s="19">
        <f ca="1">_xll.VoseOutput(,,"ARCH",1)+EXP(E1315)*$G1314</f>
        <v>166.24156508532252</v>
      </c>
      <c r="I1315" s="19">
        <f ca="1">_xll.VoseOutput(,,"GARCH",1)+EXP(F1315)*$G1314</f>
        <v>170.30480031853605</v>
      </c>
    </row>
    <row r="1316" spans="1:9" x14ac:dyDescent="0.35">
      <c r="A1316" s="1">
        <v>42791</v>
      </c>
      <c r="D1316" s="3">
        <f ca="1"/>
        <v>4.3966737738470527E-3</v>
      </c>
      <c r="E1316" s="3">
        <f ca="1"/>
        <v>-2.8309682667228015E-3</v>
      </c>
      <c r="F1316" s="3">
        <f ca="1"/>
        <v>-6.0139017664106254E-3</v>
      </c>
      <c r="G1316" s="19">
        <f ca="1">_xll.VoseOutput(,,"APARCH",1)+EXP(D1316)*$G1315</f>
        <v>169.9855494423831</v>
      </c>
      <c r="H1316" s="19">
        <f ca="1">_xll.VoseOutput(,,"ARCH",1)+EXP(E1316)*$G1315</f>
        <v>168.76138398288802</v>
      </c>
      <c r="I1316" s="19">
        <f ca="1">_xll.VoseOutput(,,"GARCH",1)+EXP(F1316)*$G1315</f>
        <v>168.22508168041352</v>
      </c>
    </row>
    <row r="1317" spans="1:9" x14ac:dyDescent="0.35">
      <c r="A1317" s="1">
        <v>42792</v>
      </c>
      <c r="D1317" s="3">
        <f ca="1"/>
        <v>1.4916535997847626E-3</v>
      </c>
      <c r="E1317" s="3">
        <f ca="1"/>
        <v>-6.4972532067458528E-3</v>
      </c>
      <c r="F1317" s="3">
        <f ca="1"/>
        <v>-1.1326505302297361E-2</v>
      </c>
      <c r="G1317" s="19">
        <f ca="1">_xll.VoseOutput(,,"APARCH",1)+EXP(D1317)*$G1316</f>
        <v>170.23929820469769</v>
      </c>
      <c r="H1317" s="19">
        <f ca="1">_xll.VoseOutput(,,"ARCH",1)+EXP(E1317)*$G1316</f>
        <v>168.88469043867735</v>
      </c>
      <c r="I1317" s="19">
        <f ca="1">_xll.VoseOutput(,,"GARCH",1)+EXP(F1317)*$G1316</f>
        <v>168.07106986415104</v>
      </c>
    </row>
    <row r="1318" spans="1:9" x14ac:dyDescent="0.35">
      <c r="A1318" s="1">
        <v>42793</v>
      </c>
      <c r="D1318" s="3">
        <f ca="1"/>
        <v>1.4281261398391119E-2</v>
      </c>
      <c r="E1318" s="3">
        <f ca="1"/>
        <v>3.8497649069378394E-3</v>
      </c>
      <c r="F1318" s="3">
        <f ca="1"/>
        <v>1.4513507610005036E-3</v>
      </c>
      <c r="G1318" s="19">
        <f ca="1">_xll.VoseOutput(,,"APARCH",1)+EXP(D1318)*$G1317</f>
        <v>172.68797359123442</v>
      </c>
      <c r="H1318" s="19">
        <f ca="1">_xll.VoseOutput(,,"ARCH",1)+EXP(E1318)*$G1317</f>
        <v>170.89594263305275</v>
      </c>
      <c r="I1318" s="19">
        <f ca="1">_xll.VoseOutput(,,"GARCH",1)+EXP(F1318)*$G1317</f>
        <v>170.48655452412083</v>
      </c>
    </row>
    <row r="1319" spans="1:9" x14ac:dyDescent="0.35">
      <c r="A1319" s="1">
        <v>42794</v>
      </c>
      <c r="D1319" s="3">
        <f ca="1"/>
        <v>-5.8217300274547579E-5</v>
      </c>
      <c r="E1319" s="3">
        <f ca="1"/>
        <v>-1.1898580058948253E-2</v>
      </c>
      <c r="F1319" s="3">
        <f ca="1"/>
        <v>-1.1031988267866584E-2</v>
      </c>
      <c r="G1319" s="19">
        <f ca="1">_xll.VoseOutput(,,"APARCH",1)+EXP(D1319)*$G1318</f>
        <v>172.67792045625808</v>
      </c>
      <c r="H1319" s="19">
        <f ca="1">_xll.VoseOutput(,,"ARCH",1)+EXP(E1319)*$G1318</f>
        <v>170.6454078265493</v>
      </c>
      <c r="I1319" s="19">
        <f ca="1">_xll.VoseOutput(,,"GARCH",1)+EXP(F1319)*$G1318</f>
        <v>170.79335183042861</v>
      </c>
    </row>
    <row r="1320" spans="1:9" x14ac:dyDescent="0.35">
      <c r="A1320" s="1">
        <v>42795</v>
      </c>
      <c r="D1320" s="3">
        <f ca="1"/>
        <v>-1.0175364313639718E-2</v>
      </c>
      <c r="E1320" s="3">
        <f ca="1"/>
        <v>-2.5316490622126933E-3</v>
      </c>
      <c r="F1320" s="3">
        <f ca="1"/>
        <v>-3.7729050755946675E-4</v>
      </c>
      <c r="G1320" s="19">
        <f ca="1">_xll.VoseOutput(,,"APARCH",1)+EXP(D1320)*$G1319</f>
        <v>170.92976882985425</v>
      </c>
      <c r="H1320" s="19">
        <f ca="1">_xll.VoseOutput(,,"ARCH",1)+EXP(E1320)*$G1319</f>
        <v>172.24131346190754</v>
      </c>
      <c r="I1320" s="19">
        <f ca="1">_xll.VoseOutput(,,"GARCH",1)+EXP(F1320)*$G1319</f>
        <v>172.61278300464861</v>
      </c>
    </row>
    <row r="1321" spans="1:9" x14ac:dyDescent="0.35">
      <c r="A1321" s="1">
        <v>42796</v>
      </c>
      <c r="D1321" s="3">
        <f ca="1"/>
        <v>-3.5939532732589402E-4</v>
      </c>
      <c r="E1321" s="3">
        <f ca="1"/>
        <v>7.7973043690926795E-4</v>
      </c>
      <c r="F1321" s="3">
        <f ca="1"/>
        <v>-6.7772623452469309E-3</v>
      </c>
      <c r="G1321" s="19">
        <f ca="1">_xll.VoseOutput(,,"APARCH",1)+EXP(D1321)*$G1320</f>
        <v>170.86834850738546</v>
      </c>
      <c r="H1321" s="19">
        <f ca="1">_xll.VoseOutput(,,"ARCH",1)+EXP(E1321)*$G1320</f>
        <v>171.06309994759488</v>
      </c>
      <c r="I1321" s="19">
        <f ca="1">_xll.VoseOutput(,,"GARCH",1)+EXP(F1321)*$G1320</f>
        <v>169.77524960276679</v>
      </c>
    </row>
    <row r="1322" spans="1:9" x14ac:dyDescent="0.35">
      <c r="A1322" s="1">
        <v>42797</v>
      </c>
      <c r="D1322" s="3">
        <f ca="1"/>
        <v>-2.5634506333405381E-3</v>
      </c>
      <c r="E1322" s="3">
        <f ca="1"/>
        <v>6.1163390442062274E-3</v>
      </c>
      <c r="F1322" s="3">
        <f ca="1"/>
        <v>-5.9131301982280286E-3</v>
      </c>
      <c r="G1322" s="19">
        <f ca="1">_xll.VoseOutput(,,"APARCH",1)+EXP(D1322)*$G1321</f>
        <v>170.43089686358439</v>
      </c>
      <c r="H1322" s="19">
        <f ca="1">_xll.VoseOutput(,,"ARCH",1)+EXP(E1322)*$G1321</f>
        <v>171.91663984338268</v>
      </c>
      <c r="I1322" s="19">
        <f ca="1">_xll.VoseOutput(,,"GARCH",1)+EXP(F1322)*$G1321</f>
        <v>169.86096305186103</v>
      </c>
    </row>
    <row r="1323" spans="1:9" x14ac:dyDescent="0.35">
      <c r="A1323" s="1">
        <v>42798</v>
      </c>
      <c r="D1323" s="3">
        <f ca="1"/>
        <v>2.859564295818403E-3</v>
      </c>
      <c r="E1323" s="3">
        <f ca="1"/>
        <v>-1.8557802826017502E-3</v>
      </c>
      <c r="F1323" s="3">
        <f ca="1"/>
        <v>-1.3603339318565299E-3</v>
      </c>
      <c r="G1323" s="19">
        <f ca="1">_xll.VoseOutput(,,"APARCH",1)+EXP(D1323)*$G1322</f>
        <v>170.9189524517534</v>
      </c>
      <c r="H1323" s="19">
        <f ca="1">_xll.VoseOutput(,,"ARCH",1)+EXP(E1323)*$G1322</f>
        <v>170.11490785940731</v>
      </c>
      <c r="I1323" s="19">
        <f ca="1">_xll.VoseOutput(,,"GARCH",1)+EXP(F1323)*$G1322</f>
        <v>170.19921155196755</v>
      </c>
    </row>
    <row r="1324" spans="1:9" x14ac:dyDescent="0.35">
      <c r="A1324" s="1">
        <v>42799</v>
      </c>
      <c r="D1324" s="3">
        <f ca="1"/>
        <v>-2.2573044103571561E-3</v>
      </c>
      <c r="E1324" s="3">
        <f ca="1"/>
        <v>-2.4701574911761858E-3</v>
      </c>
      <c r="F1324" s="3">
        <f ca="1"/>
        <v>-3.2683194826949309E-3</v>
      </c>
      <c r="G1324" s="19">
        <f ca="1">_xll.VoseOutput(,,"APARCH",1)+EXP(D1324)*$G1323</f>
        <v>170.53357147130376</v>
      </c>
      <c r="H1324" s="19">
        <f ca="1">_xll.VoseOutput(,,"ARCH",1)+EXP(E1324)*$G1323</f>
        <v>170.49727673809295</v>
      </c>
      <c r="I1324" s="19">
        <f ca="1">_xll.VoseOutput(,,"GARCH",1)+EXP(F1324)*$G1323</f>
        <v>170.36124658641319</v>
      </c>
    </row>
    <row r="1325" spans="1:9" x14ac:dyDescent="0.35">
      <c r="A1325" s="1">
        <v>42800</v>
      </c>
      <c r="D1325" s="3">
        <f ca="1"/>
        <v>-2.5832703262268601E-3</v>
      </c>
      <c r="E1325" s="3">
        <f ca="1"/>
        <v>-6.6493482422152481E-3</v>
      </c>
      <c r="F1325" s="3">
        <f ca="1"/>
        <v>-9.3778503527661792E-3</v>
      </c>
      <c r="G1325" s="19">
        <f ca="1">_xll.VoseOutput(,,"APARCH",1)+EXP(D1325)*$G1324</f>
        <v>170.09360567645572</v>
      </c>
      <c r="H1325" s="19">
        <f ca="1">_xll.VoseOutput(,,"ARCH",1)+EXP(E1325)*$G1324</f>
        <v>169.40339599686718</v>
      </c>
      <c r="I1325" s="19">
        <f ca="1">_xll.VoseOutput(,,"GARCH",1)+EXP(F1325)*$G1324</f>
        <v>168.94180848097682</v>
      </c>
    </row>
    <row r="1326" spans="1:9" x14ac:dyDescent="0.35">
      <c r="A1326" s="1">
        <v>42801</v>
      </c>
      <c r="D1326" s="3">
        <f ca="1"/>
        <v>-2.2413264328574878E-3</v>
      </c>
      <c r="E1326" s="3">
        <f ca="1"/>
        <v>1.1455553514248731E-3</v>
      </c>
      <c r="F1326" s="3">
        <f ca="1"/>
        <v>8.3389655866347601E-3</v>
      </c>
      <c r="G1326" s="19">
        <f ca="1">_xll.VoseOutput(,,"APARCH",1)+EXP(D1326)*$G1325</f>
        <v>169.71279729935108</v>
      </c>
      <c r="H1326" s="19">
        <f ca="1">_xll.VoseOutput(,,"ARCH",1)+EXP(E1326)*$G1325</f>
        <v>170.28856896598057</v>
      </c>
      <c r="I1326" s="19">
        <f ca="1">_xll.VoseOutput(,,"GARCH",1)+EXP(F1326)*$G1325</f>
        <v>171.51794088803814</v>
      </c>
    </row>
    <row r="1327" spans="1:9" x14ac:dyDescent="0.35">
      <c r="A1327" s="1">
        <v>42802</v>
      </c>
      <c r="D1327" s="3">
        <f ca="1"/>
        <v>3.8255821612627645E-3</v>
      </c>
      <c r="E1327" s="3">
        <f ca="1"/>
        <v>-1.4785795119143241E-3</v>
      </c>
      <c r="F1327" s="3">
        <f ca="1"/>
        <v>1.8865362189090983E-2</v>
      </c>
      <c r="G1327" s="19">
        <f ca="1">_xll.VoseOutput(,,"APARCH",1)+EXP(D1327)*$G1326</f>
        <v>170.36329101447842</v>
      </c>
      <c r="H1327" s="19">
        <f ca="1">_xll.VoseOutput(,,"ARCH",1)+EXP(E1327)*$G1326</f>
        <v>169.46204885579237</v>
      </c>
      <c r="I1327" s="19">
        <f ca="1">_xll.VoseOutput(,,"GARCH",1)+EXP(F1327)*$G1326</f>
        <v>172.94488205511109</v>
      </c>
    </row>
    <row r="1328" spans="1:9" x14ac:dyDescent="0.35">
      <c r="A1328" s="1">
        <v>42803</v>
      </c>
      <c r="D1328" s="3">
        <f ca="1"/>
        <v>-8.9115244952854208E-4</v>
      </c>
      <c r="E1328" s="3">
        <f ca="1"/>
        <v>4.954790120954137E-3</v>
      </c>
      <c r="F1328" s="3">
        <f ca="1"/>
        <v>2.5361344478471177E-3</v>
      </c>
      <c r="G1328" s="19">
        <f ca="1">_xll.VoseOutput(,,"APARCH",1)+EXP(D1328)*$G1327</f>
        <v>170.2115389775237</v>
      </c>
      <c r="H1328" s="19">
        <f ca="1">_xll.VoseOutput(,,"ARCH",1)+EXP(E1328)*$G1327</f>
        <v>171.20950002860388</v>
      </c>
      <c r="I1328" s="19">
        <f ca="1">_xll.VoseOutput(,,"GARCH",1)+EXP(F1328)*$G1327</f>
        <v>170.79590357539848</v>
      </c>
    </row>
    <row r="1329" spans="1:9" x14ac:dyDescent="0.35">
      <c r="A1329" s="1">
        <v>42804</v>
      </c>
      <c r="D1329" s="3">
        <f ca="1"/>
        <v>1.3734294387929745E-2</v>
      </c>
      <c r="E1329" s="3">
        <f ca="1"/>
        <v>5.7311735516800428E-3</v>
      </c>
      <c r="F1329" s="3">
        <f ca="1"/>
        <v>-6.3462799476326917E-3</v>
      </c>
      <c r="G1329" s="19">
        <f ca="1">_xll.VoseOutput(,,"APARCH",1)+EXP(D1329)*$G1328</f>
        <v>172.56540168292688</v>
      </c>
      <c r="H1329" s="19">
        <f ca="1">_xll.VoseOutput(,,"ARCH",1)+EXP(E1329)*$G1328</f>
        <v>171.18985160981237</v>
      </c>
      <c r="I1329" s="19">
        <f ca="1">_xll.VoseOutput(,,"GARCH",1)+EXP(F1329)*$G1328</f>
        <v>169.13474931916031</v>
      </c>
    </row>
    <row r="1330" spans="1:9" x14ac:dyDescent="0.35">
      <c r="A1330" s="1">
        <v>42805</v>
      </c>
      <c r="D1330" s="3">
        <f ca="1"/>
        <v>-7.0816302542363041E-3</v>
      </c>
      <c r="E1330" s="3">
        <f ca="1"/>
        <v>1.1357079099909118E-2</v>
      </c>
      <c r="F1330" s="3">
        <f ca="1"/>
        <v>3.3809826952937057E-3</v>
      </c>
      <c r="G1330" s="19">
        <f ca="1">_xll.VoseOutput(,,"APARCH",1)+EXP(D1330)*$G1329</f>
        <v>171.34767415063169</v>
      </c>
      <c r="H1330" s="19">
        <f ca="1">_xll.VoseOutput(,,"ARCH",1)+EXP(E1330)*$G1329</f>
        <v>174.53641187350595</v>
      </c>
      <c r="I1330" s="19">
        <f ca="1">_xll.VoseOutput(,,"GARCH",1)+EXP(F1330)*$G1329</f>
        <v>173.1498297336679</v>
      </c>
    </row>
    <row r="1331" spans="1:9" x14ac:dyDescent="0.35">
      <c r="A1331" s="1">
        <v>42806</v>
      </c>
      <c r="D1331" s="3">
        <f ca="1"/>
        <v>-6.6495537231386105E-3</v>
      </c>
      <c r="E1331" s="3">
        <f ca="1"/>
        <v>-8.4180913623596403E-4</v>
      </c>
      <c r="F1331" s="3">
        <f ca="1"/>
        <v>-1.1078296541201073E-2</v>
      </c>
      <c r="G1331" s="19">
        <f ca="1">_xll.VoseOutput(,,"APARCH",1)+EXP(D1331)*$G1330</f>
        <v>170.21206840611444</v>
      </c>
      <c r="H1331" s="19">
        <f ca="1">_xll.VoseOutput(,,"ARCH",1)+EXP(E1331)*$G1330</f>
        <v>171.20349280815901</v>
      </c>
      <c r="I1331" s="19">
        <f ca="1">_xll.VoseOutput(,,"GARCH",1)+EXP(F1331)*$G1330</f>
        <v>169.45990971869389</v>
      </c>
    </row>
    <row r="1332" spans="1:9" x14ac:dyDescent="0.35">
      <c r="A1332" s="1">
        <v>42807</v>
      </c>
      <c r="D1332" s="3">
        <f ca="1"/>
        <v>3.4503742629968678E-2</v>
      </c>
      <c r="E1332" s="3">
        <f ca="1"/>
        <v>-1.2585213499652003E-2</v>
      </c>
      <c r="F1332" s="3">
        <f ca="1"/>
        <v>-1.1958130921871863E-2</v>
      </c>
      <c r="G1332" s="19">
        <f ca="1">_xll.VoseOutput(,,"APARCH",1)+EXP(D1332)*$G1331</f>
        <v>176.18751666470899</v>
      </c>
      <c r="H1332" s="19">
        <f ca="1">_xll.VoseOutput(,,"ARCH",1)+EXP(E1332)*$G1331</f>
        <v>168.08333655441109</v>
      </c>
      <c r="I1332" s="19">
        <f ca="1">_xll.VoseOutput(,,"GARCH",1)+EXP(F1332)*$G1331</f>
        <v>168.18877174120883</v>
      </c>
    </row>
    <row r="1333" spans="1:9" x14ac:dyDescent="0.35">
      <c r="A1333" s="1">
        <v>42808</v>
      </c>
      <c r="D1333" s="3">
        <f ca="1"/>
        <v>-1.2678512611216372E-2</v>
      </c>
      <c r="E1333" s="3">
        <f ca="1"/>
        <v>-1.4303202908688799E-2</v>
      </c>
      <c r="F1333" s="3">
        <f ca="1"/>
        <v>-1.9231589500439692E-3</v>
      </c>
      <c r="G1333" s="19">
        <f ca="1">_xll.VoseOutput(,,"APARCH",1)+EXP(D1333)*$G1332</f>
        <v>173.96782195998699</v>
      </c>
      <c r="H1333" s="19">
        <f ca="1">_xll.VoseOutput(,,"ARCH",1)+EXP(E1333)*$G1332</f>
        <v>173.68540760762744</v>
      </c>
      <c r="I1333" s="19">
        <f ca="1">_xll.VoseOutput(,,"GARCH",1)+EXP(F1333)*$G1332</f>
        <v>175.84900567470234</v>
      </c>
    </row>
    <row r="1334" spans="1:9" x14ac:dyDescent="0.35">
      <c r="A1334" s="1">
        <v>42809</v>
      </c>
      <c r="D1334" s="3">
        <f ca="1"/>
        <v>-6.8049728674431584E-3</v>
      </c>
      <c r="E1334" s="3">
        <f ca="1"/>
        <v>-1.4082359431339984E-2</v>
      </c>
      <c r="F1334" s="3">
        <f ca="1"/>
        <v>1.451507116532574E-2</v>
      </c>
      <c r="G1334" s="19">
        <f ca="1">_xll.VoseOutput(,,"APARCH",1)+EXP(D1334)*$G1333</f>
        <v>172.78799455140953</v>
      </c>
      <c r="H1334" s="19">
        <f ca="1">_xll.VoseOutput(,,"ARCH",1)+EXP(E1334)*$G1333</f>
        <v>171.53511389928255</v>
      </c>
      <c r="I1334" s="19">
        <f ca="1">_xll.VoseOutput(,,"GARCH",1)+EXP(F1334)*$G1333</f>
        <v>176.51139267315901</v>
      </c>
    </row>
    <row r="1335" spans="1:9" x14ac:dyDescent="0.35">
      <c r="A1335" s="1">
        <v>42810</v>
      </c>
      <c r="D1335" s="3">
        <f ca="1"/>
        <v>-7.229833925629002E-3</v>
      </c>
      <c r="E1335" s="3">
        <f ca="1"/>
        <v>1.1644095967528767E-2</v>
      </c>
      <c r="F1335" s="3">
        <f ca="1"/>
        <v>2.481519430151316E-2</v>
      </c>
      <c r="G1335" s="19">
        <f ca="1">_xll.VoseOutput(,,"APARCH",1)+EXP(D1335)*$G1334</f>
        <v>171.5432710404493</v>
      </c>
      <c r="H1335" s="19">
        <f ca="1">_xll.VoseOutput(,,"ARCH",1)+EXP(E1335)*$G1334</f>
        <v>174.81171386752504</v>
      </c>
      <c r="I1335" s="19">
        <f ca="1">_xll.VoseOutput(,,"GARCH",1)+EXP(F1335)*$G1334</f>
        <v>177.12940591012148</v>
      </c>
    </row>
    <row r="1336" spans="1:9" x14ac:dyDescent="0.35">
      <c r="A1336" s="1">
        <v>42811</v>
      </c>
      <c r="D1336" s="3">
        <f ca="1"/>
        <v>2.2256806798012368E-3</v>
      </c>
      <c r="E1336" s="3">
        <f ca="1"/>
        <v>-9.1806751274819687E-3</v>
      </c>
      <c r="F1336" s="3">
        <f ca="1"/>
        <v>-1.5821514311012544E-2</v>
      </c>
      <c r="G1336" s="19">
        <f ca="1">_xll.VoseOutput(,,"APARCH",1)+EXP(D1336)*$G1335</f>
        <v>171.92549678299468</v>
      </c>
      <c r="H1336" s="19">
        <f ca="1">_xll.VoseOutput(,,"ARCH",1)+EXP(E1336)*$G1335</f>
        <v>169.97559517107354</v>
      </c>
      <c r="I1336" s="19">
        <f ca="1">_xll.VoseOutput(,,"GARCH",1)+EXP(F1336)*$G1335</f>
        <v>168.85055432069066</v>
      </c>
    </row>
    <row r="1337" spans="1:9" x14ac:dyDescent="0.35">
      <c r="A1337" s="1">
        <v>42812</v>
      </c>
      <c r="D1337" s="3">
        <f ca="1"/>
        <v>-2.1627381727998548E-2</v>
      </c>
      <c r="E1337" s="3">
        <f ca="1"/>
        <v>9.2160148882679683E-4</v>
      </c>
      <c r="F1337" s="3">
        <f ca="1"/>
        <v>4.5436668883740801E-3</v>
      </c>
      <c r="G1337" s="19">
        <f ca="1">_xll.VoseOutput(,,"APARCH",1)+EXP(D1337)*$G1336</f>
        <v>168.24711865628313</v>
      </c>
      <c r="H1337" s="19">
        <f ca="1">_xll.VoseOutput(,,"ARCH",1)+EXP(E1337)*$G1336</f>
        <v>172.08401661163234</v>
      </c>
      <c r="I1337" s="19">
        <f ca="1">_xll.VoseOutput(,,"GARCH",1)+EXP(F1337)*$G1336</f>
        <v>172.70844635402236</v>
      </c>
    </row>
    <row r="1338" spans="1:9" x14ac:dyDescent="0.35">
      <c r="A1338" s="1">
        <v>42813</v>
      </c>
      <c r="D1338" s="3">
        <f ca="1"/>
        <v>3.310033445416697E-3</v>
      </c>
      <c r="E1338" s="3">
        <f ca="1"/>
        <v>5.4641931912685982E-3</v>
      </c>
      <c r="F1338" s="3">
        <f ca="1"/>
        <v>-1.1676623015399771E-2</v>
      </c>
      <c r="G1338" s="19">
        <f ca="1">_xll.VoseOutput(,,"APARCH",1)+EXP(D1338)*$G1337</f>
        <v>168.80494494866241</v>
      </c>
      <c r="H1338" s="19">
        <f ca="1">_xll.VoseOutput(,,"ARCH",1)+EXP(E1338)*$G1337</f>
        <v>169.16896970894564</v>
      </c>
      <c r="I1338" s="19">
        <f ca="1">_xll.VoseOutput(,,"GARCH",1)+EXP(F1338)*$G1337</f>
        <v>166.29398566847456</v>
      </c>
    </row>
    <row r="1339" spans="1:9" x14ac:dyDescent="0.35">
      <c r="A1339" s="1">
        <v>42814</v>
      </c>
      <c r="D1339" s="3">
        <f ca="1"/>
        <v>-3.1942315779502073E-3</v>
      </c>
      <c r="E1339" s="3">
        <f ca="1"/>
        <v>-3.8852804822683096E-3</v>
      </c>
      <c r="F1339" s="3">
        <f ca="1"/>
        <v>-1.1845581609751372E-2</v>
      </c>
      <c r="G1339" s="19">
        <f ca="1">_xll.VoseOutput(,,"APARCH",1)+EXP(D1339)*$G1338</f>
        <v>168.26660311496596</v>
      </c>
      <c r="H1339" s="19">
        <f ca="1">_xll.VoseOutput(,,"ARCH",1)+EXP(E1339)*$G1338</f>
        <v>168.15036283173606</v>
      </c>
      <c r="I1339" s="19">
        <f ca="1">_xll.VoseOutput(,,"GARCH",1)+EXP(F1339)*$G1338</f>
        <v>166.81714874178496</v>
      </c>
    </row>
    <row r="1340" spans="1:9" x14ac:dyDescent="0.35">
      <c r="A1340" s="1">
        <v>42815</v>
      </c>
      <c r="D1340" s="3">
        <f ca="1"/>
        <v>-3.2178729501855293E-3</v>
      </c>
      <c r="E1340" s="3">
        <f ca="1"/>
        <v>1.6789728530317509E-2</v>
      </c>
      <c r="F1340" s="3">
        <f ca="1"/>
        <v>7.4577383063633785E-3</v>
      </c>
      <c r="G1340" s="19">
        <f ca="1">_xll.VoseOutput(,,"APARCH",1)+EXP(D1340)*$G1339</f>
        <v>167.72601280631946</v>
      </c>
      <c r="H1340" s="19">
        <f ca="1">_xll.VoseOutput(,,"ARCH",1)+EXP(E1340)*$G1339</f>
        <v>171.11560374933384</v>
      </c>
      <c r="I1340" s="19">
        <f ca="1">_xll.VoseOutput(,,"GARCH",1)+EXP(F1340)*$G1339</f>
        <v>169.52618237502699</v>
      </c>
    </row>
    <row r="1341" spans="1:9" x14ac:dyDescent="0.35">
      <c r="A1341" s="1">
        <v>42816</v>
      </c>
      <c r="D1341" s="3">
        <f ca="1"/>
        <v>7.0417943169815405E-3</v>
      </c>
      <c r="E1341" s="3">
        <f ca="1"/>
        <v>5.6787596995096191E-4</v>
      </c>
      <c r="F1341" s="3">
        <f ca="1"/>
        <v>2.3361249745332418E-2</v>
      </c>
      <c r="G1341" s="19">
        <f ca="1">_xll.VoseOutput(,,"APARCH",1)+EXP(D1341)*$G1340</f>
        <v>168.91127317218823</v>
      </c>
      <c r="H1341" s="19">
        <f ca="1">_xll.VoseOutput(,,"ARCH",1)+EXP(E1341)*$G1340</f>
        <v>167.82128742805159</v>
      </c>
      <c r="I1341" s="19">
        <f ca="1">_xll.VoseOutput(,,"GARCH",1)+EXP(F1341)*$G1340</f>
        <v>171.69042863842654</v>
      </c>
    </row>
    <row r="1342" spans="1:9" x14ac:dyDescent="0.35">
      <c r="A1342" s="1">
        <v>42817</v>
      </c>
      <c r="D1342" s="3">
        <f ca="1"/>
        <v>1.3768167233387252E-2</v>
      </c>
      <c r="E1342" s="3">
        <f ca="1"/>
        <v>1.0030755031232316E-2</v>
      </c>
      <c r="F1342" s="3">
        <f ca="1"/>
        <v>-1.5468199522919644E-2</v>
      </c>
      <c r="G1342" s="19">
        <f ca="1">_xll.VoseOutput(,,"APARCH",1)+EXP(D1342)*$G1341</f>
        <v>171.25295517239329</v>
      </c>
      <c r="H1342" s="19">
        <f ca="1">_xll.VoseOutput(,,"ARCH",1)+EXP(E1342)*$G1341</f>
        <v>170.61410685146444</v>
      </c>
      <c r="I1342" s="19">
        <f ca="1">_xll.VoseOutput(,,"GARCH",1)+EXP(F1342)*$G1341</f>
        <v>166.31862340308311</v>
      </c>
    </row>
    <row r="1343" spans="1:9" x14ac:dyDescent="0.35">
      <c r="A1343" s="1">
        <v>42818</v>
      </c>
      <c r="D1343" s="3">
        <f ca="1"/>
        <v>9.3966931144296578E-3</v>
      </c>
      <c r="E1343" s="3">
        <f ca="1"/>
        <v>7.4653085257855639E-3</v>
      </c>
      <c r="F1343" s="3">
        <f ca="1"/>
        <v>1.1897209921371053E-2</v>
      </c>
      <c r="G1343" s="19">
        <f ca="1">_xll.VoseOutput(,,"APARCH",1)+EXP(D1343)*$G1342</f>
        <v>172.86975100761924</v>
      </c>
      <c r="H1343" s="19">
        <f ca="1">_xll.VoseOutput(,,"ARCH",1)+EXP(E1343)*$G1342</f>
        <v>172.53619525059176</v>
      </c>
      <c r="I1343" s="19">
        <f ca="1">_xll.VoseOutput(,,"GARCH",1)+EXP(F1343)*$G1342</f>
        <v>173.30255561751392</v>
      </c>
    </row>
    <row r="1344" spans="1:9" x14ac:dyDescent="0.35">
      <c r="A1344" s="1">
        <v>42819</v>
      </c>
      <c r="D1344" s="3">
        <f ca="1"/>
        <v>-1.4633796436848701E-3</v>
      </c>
      <c r="E1344" s="3">
        <f ca="1"/>
        <v>1.4968519705919315E-3</v>
      </c>
      <c r="F1344" s="3">
        <f ca="1"/>
        <v>-2.8668857340263137E-3</v>
      </c>
      <c r="G1344" s="19">
        <f ca="1">_xll.VoseOutput(,,"APARCH",1)+EXP(D1344)*$G1343</f>
        <v>172.61696194128464</v>
      </c>
      <c r="H1344" s="19">
        <f ca="1">_xll.VoseOutput(,,"ARCH",1)+EXP(E1344)*$G1343</f>
        <v>173.12870519476309</v>
      </c>
      <c r="I1344" s="19">
        <f ca="1">_xll.VoseOutput(,,"GARCH",1)+EXP(F1344)*$G1343</f>
        <v>172.37486291737221</v>
      </c>
    </row>
    <row r="1345" spans="1:9" x14ac:dyDescent="0.35">
      <c r="A1345" s="1">
        <v>42820</v>
      </c>
      <c r="D1345" s="3">
        <f ca="1"/>
        <v>1.9809462105605385E-3</v>
      </c>
      <c r="E1345" s="3">
        <f ca="1"/>
        <v>7.7575553326774968E-3</v>
      </c>
      <c r="F1345" s="3">
        <f ca="1"/>
        <v>1.1056062839021993E-2</v>
      </c>
      <c r="G1345" s="19">
        <f ca="1">_xll.VoseOutput(,,"APARCH",1)+EXP(D1345)*$G1344</f>
        <v>172.95924576891534</v>
      </c>
      <c r="H1345" s="19">
        <f ca="1">_xll.VoseOutput(,,"ARCH",1)+EXP(E1345)*$G1344</f>
        <v>173.96125504739425</v>
      </c>
      <c r="I1345" s="19">
        <f ca="1">_xll.VoseOutput(,,"GARCH",1)+EXP(F1345)*$G1344</f>
        <v>174.53601495679609</v>
      </c>
    </row>
    <row r="1346" spans="1:9" x14ac:dyDescent="0.35">
      <c r="A1346" s="1">
        <v>42821</v>
      </c>
      <c r="D1346" s="3">
        <f ca="1"/>
        <v>1.1772341401010085E-2</v>
      </c>
      <c r="E1346" s="3">
        <f ca="1"/>
        <v>3.8523013483647353E-3</v>
      </c>
      <c r="F1346" s="3">
        <f ca="1"/>
        <v>-4.3212027835845693E-3</v>
      </c>
      <c r="G1346" s="19">
        <f ca="1">_xll.VoseOutput(,,"APARCH",1)+EXP(D1346)*$G1345</f>
        <v>175.00741326785464</v>
      </c>
      <c r="H1346" s="19">
        <f ca="1">_xll.VoseOutput(,,"ARCH",1)+EXP(E1346)*$G1345</f>
        <v>173.62682193129677</v>
      </c>
      <c r="I1346" s="19">
        <f ca="1">_xll.VoseOutput(,,"GARCH",1)+EXP(F1346)*$G1345</f>
        <v>172.21346628731973</v>
      </c>
    </row>
    <row r="1347" spans="1:9" x14ac:dyDescent="0.35">
      <c r="A1347" s="1">
        <v>42822</v>
      </c>
      <c r="D1347" s="3">
        <f ca="1"/>
        <v>8.9046118169336871E-3</v>
      </c>
      <c r="E1347" s="3">
        <f ca="1"/>
        <v>-1.5330852869323496E-2</v>
      </c>
      <c r="F1347" s="3">
        <f ca="1"/>
        <v>-1.0059043855701244E-2</v>
      </c>
      <c r="G1347" s="19">
        <f ca="1">_xll.VoseOutput(,,"APARCH",1)+EXP(D1347)*$G1346</f>
        <v>176.57274534214019</v>
      </c>
      <c r="H1347" s="19">
        <f ca="1">_xll.VoseOutput(,,"ARCH",1)+EXP(E1347)*$G1346</f>
        <v>172.3448621032843</v>
      </c>
      <c r="I1347" s="19">
        <f ca="1">_xll.VoseOutput(,,"GARCH",1)+EXP(F1347)*$G1346</f>
        <v>173.25583041645476</v>
      </c>
    </row>
    <row r="1348" spans="1:9" x14ac:dyDescent="0.35">
      <c r="A1348" s="1">
        <v>42823</v>
      </c>
      <c r="D1348" s="3">
        <f ca="1"/>
        <v>-7.3235073906496723E-3</v>
      </c>
      <c r="E1348" s="3">
        <f ca="1"/>
        <v>-1.3381404073314401E-2</v>
      </c>
      <c r="F1348" s="3">
        <f ca="1"/>
        <v>1.0196098165223479E-3</v>
      </c>
      <c r="G1348" s="19">
        <f ca="1">_xll.VoseOutput(,,"APARCH",1)+EXP(D1348)*$G1347</f>
        <v>175.28433712868608</v>
      </c>
      <c r="H1348" s="19">
        <f ca="1">_xll.VoseOutput(,,"ARCH",1)+EXP(E1348)*$G1347</f>
        <v>174.22569254155687</v>
      </c>
      <c r="I1348" s="19">
        <f ca="1">_xll.VoseOutput(,,"GARCH",1)+EXP(F1348)*$G1347</f>
        <v>176.75287246070542</v>
      </c>
    </row>
    <row r="1349" spans="1:9" x14ac:dyDescent="0.35">
      <c r="A1349" s="1">
        <v>42824</v>
      </c>
      <c r="D1349" s="3">
        <f ca="1"/>
        <v>-4.3839059726461446E-3</v>
      </c>
      <c r="E1349" s="3">
        <f ca="1"/>
        <v>5.552579169517134E-3</v>
      </c>
      <c r="F1349" s="3">
        <f ca="1"/>
        <v>-1.3172766222086135E-2</v>
      </c>
      <c r="G1349" s="19">
        <f ca="1">_xll.VoseOutput(,,"APARCH",1)+EXP(D1349)*$G1348</f>
        <v>174.51758898011744</v>
      </c>
      <c r="H1349" s="19">
        <f ca="1">_xll.VoseOutput(,,"ARCH",1)+EXP(E1349)*$G1348</f>
        <v>176.26032440351037</v>
      </c>
      <c r="I1349" s="19">
        <f ca="1">_xll.VoseOutput(,,"GARCH",1)+EXP(F1349)*$G1348</f>
        <v>172.99049880046564</v>
      </c>
    </row>
    <row r="1350" spans="1:9" x14ac:dyDescent="0.35">
      <c r="A1350" s="1">
        <v>42825</v>
      </c>
      <c r="D1350" s="3">
        <f ca="1"/>
        <v>-7.2877929822117715E-3</v>
      </c>
      <c r="E1350" s="3">
        <f ca="1"/>
        <v>9.9671178569205113E-3</v>
      </c>
      <c r="F1350" s="3">
        <f ca="1"/>
        <v>-8.6835487274426974E-3</v>
      </c>
      <c r="G1350" s="19">
        <f ca="1">_xll.VoseOutput(,,"APARCH",1)+EXP(D1350)*$G1349</f>
        <v>173.25036416465844</v>
      </c>
      <c r="H1350" s="19">
        <f ca="1">_xll.VoseOutput(,,"ARCH",1)+EXP(E1350)*$G1349</f>
        <v>176.26572381844977</v>
      </c>
      <c r="I1350" s="19">
        <f ca="1">_xll.VoseOutput(,,"GARCH",1)+EXP(F1350)*$G1349</f>
        <v>173.00871765249607</v>
      </c>
    </row>
    <row r="1351" spans="1:9" x14ac:dyDescent="0.35">
      <c r="A1351" s="1">
        <v>42826</v>
      </c>
      <c r="D1351" s="3">
        <f ca="1"/>
        <v>6.4659237717387547E-3</v>
      </c>
      <c r="E1351" s="3">
        <f ca="1"/>
        <v>4.2671372411060273E-3</v>
      </c>
      <c r="F1351" s="3">
        <f ca="1"/>
        <v>-4.8255037881643212E-3</v>
      </c>
      <c r="G1351" s="19">
        <f ca="1">_xll.VoseOutput(,,"APARCH",1)+EXP(D1351)*$G1350</f>
        <v>174.37421727151545</v>
      </c>
      <c r="H1351" s="19">
        <f ca="1">_xll.VoseOutput(,,"ARCH",1)+EXP(E1351)*$G1350</f>
        <v>173.99122680273371</v>
      </c>
      <c r="I1351" s="19">
        <f ca="1">_xll.VoseOutput(,,"GARCH",1)+EXP(F1351)*$G1350</f>
        <v>172.4163577450029</v>
      </c>
    </row>
    <row r="1352" spans="1:9" x14ac:dyDescent="0.35">
      <c r="A1352" s="1">
        <v>42827</v>
      </c>
      <c r="D1352" s="3">
        <f ca="1"/>
        <v>1.9114629718150478E-3</v>
      </c>
      <c r="E1352" s="3">
        <f ca="1"/>
        <v>1.2680615823270785E-3</v>
      </c>
      <c r="F1352" s="3">
        <f ca="1"/>
        <v>3.9514457233768389E-3</v>
      </c>
      <c r="G1352" s="19">
        <f ca="1">_xll.VoseOutput(,,"APARCH",1)+EXP(D1352)*$G1351</f>
        <v>174.70784588886207</v>
      </c>
      <c r="H1352" s="19">
        <f ca="1">_xll.VoseOutput(,,"ARCH",1)+EXP(E1352)*$G1351</f>
        <v>174.59547477180564</v>
      </c>
      <c r="I1352" s="19">
        <f ca="1">_xll.VoseOutput(,,"GARCH",1)+EXP(F1352)*$G1351</f>
        <v>175.06461065429787</v>
      </c>
    </row>
    <row r="1353" spans="1:9" x14ac:dyDescent="0.35">
      <c r="A1353" s="1">
        <v>42828</v>
      </c>
      <c r="D1353" s="3">
        <f ca="1"/>
        <v>-2.252063902711085E-3</v>
      </c>
      <c r="E1353" s="3">
        <f ca="1"/>
        <v>-1.0419118214348228E-2</v>
      </c>
      <c r="F1353" s="3">
        <f ca="1"/>
        <v>-9.3732312983209679E-3</v>
      </c>
      <c r="G1353" s="19">
        <f ca="1">_xll.VoseOutput(,,"APARCH",1)+EXP(D1353)*$G1352</f>
        <v>174.31483536412904</v>
      </c>
      <c r="H1353" s="19">
        <f ca="1">_xll.VoseOutput(,,"ARCH",1)+EXP(E1353)*$G1352</f>
        <v>172.89699430975043</v>
      </c>
      <c r="I1353" s="19">
        <f ca="1">_xll.VoseOutput(,,"GARCH",1)+EXP(F1353)*$G1352</f>
        <v>173.07791961112963</v>
      </c>
    </row>
    <row r="1354" spans="1:9" x14ac:dyDescent="0.35">
      <c r="A1354" s="1">
        <v>42829</v>
      </c>
      <c r="D1354" s="3">
        <f ca="1"/>
        <v>-2.543167125050351E-3</v>
      </c>
      <c r="E1354" s="3">
        <f ca="1"/>
        <v>-8.3743186943260953E-3</v>
      </c>
      <c r="F1354" s="3">
        <f ca="1"/>
        <v>-1.1471279675044594E-2</v>
      </c>
      <c r="G1354" s="19">
        <f ca="1">_xll.VoseOutput(,,"APARCH",1)+EXP(D1354)*$G1353</f>
        <v>173.87208683580371</v>
      </c>
      <c r="H1354" s="19">
        <f ca="1">_xll.VoseOutput(,,"ARCH",1)+EXP(E1354)*$G1353</f>
        <v>172.86116263439936</v>
      </c>
      <c r="I1354" s="19">
        <f ca="1">_xll.VoseOutput(,,"GARCH",1)+EXP(F1354)*$G1353</f>
        <v>172.32664647370504</v>
      </c>
    </row>
    <row r="1355" spans="1:9" x14ac:dyDescent="0.35">
      <c r="A1355" s="1">
        <v>42830</v>
      </c>
      <c r="D1355" s="3">
        <f ca="1"/>
        <v>-5.2876496918492777E-4</v>
      </c>
      <c r="E1355" s="3">
        <f ca="1"/>
        <v>5.863978640529355E-3</v>
      </c>
      <c r="F1355" s="3">
        <f ca="1"/>
        <v>-6.1136968065197209E-3</v>
      </c>
      <c r="G1355" s="19">
        <f ca="1">_xll.VoseOutput(,,"APARCH",1)+EXP(D1355)*$G1354</f>
        <v>173.78017366953864</v>
      </c>
      <c r="H1355" s="19">
        <f ca="1">_xll.VoseOutput(,,"ARCH",1)+EXP(E1355)*$G1354</f>
        <v>174.89466429516818</v>
      </c>
      <c r="I1355" s="19">
        <f ca="1">_xll.VoseOutput(,,"GARCH",1)+EXP(F1355)*$G1354</f>
        <v>172.8123284354526</v>
      </c>
    </row>
    <row r="1356" spans="1:9" x14ac:dyDescent="0.35">
      <c r="A1356" s="1">
        <v>42831</v>
      </c>
      <c r="D1356" s="3">
        <f ca="1"/>
        <v>9.6495402283242465E-3</v>
      </c>
      <c r="E1356" s="3">
        <f ca="1"/>
        <v>6.4331342837051038E-3</v>
      </c>
      <c r="F1356" s="3">
        <f ca="1"/>
        <v>-3.0450024599531235E-3</v>
      </c>
      <c r="G1356" s="19">
        <f ca="1">_xll.VoseOutput(,,"APARCH",1)+EXP(D1356)*$G1355</f>
        <v>175.46518918393866</v>
      </c>
      <c r="H1356" s="19">
        <f ca="1">_xll.VoseOutput(,,"ARCH",1)+EXP(E1356)*$G1355</f>
        <v>174.90172855120053</v>
      </c>
      <c r="I1356" s="19">
        <f ca="1">_xll.VoseOutput(,,"GARCH",1)+EXP(F1356)*$G1355</f>
        <v>173.25181744447127</v>
      </c>
    </row>
    <row r="1357" spans="1:9" x14ac:dyDescent="0.35">
      <c r="A1357" s="1">
        <v>42832</v>
      </c>
      <c r="D1357" s="3">
        <f ca="1"/>
        <v>-8.0574914803308306E-3</v>
      </c>
      <c r="E1357" s="3">
        <f ca="1"/>
        <v>-3.7474250580013394E-3</v>
      </c>
      <c r="F1357" s="3">
        <f ca="1"/>
        <v>5.8803787859928482E-4</v>
      </c>
      <c r="G1357" s="19">
        <f ca="1">_xll.VoseOutput(,,"APARCH",1)+EXP(D1357)*$G1356</f>
        <v>174.05706052765967</v>
      </c>
      <c r="H1357" s="19">
        <f ca="1">_xll.VoseOutput(,,"ARCH",1)+EXP(E1357)*$G1356</f>
        <v>174.80887704552026</v>
      </c>
      <c r="I1357" s="19">
        <f ca="1">_xll.VoseOutput(,,"GARCH",1)+EXP(F1357)*$G1356</f>
        <v>175.56839970442806</v>
      </c>
    </row>
    <row r="1358" spans="1:9" x14ac:dyDescent="0.35">
      <c r="A1358" s="1">
        <v>42833</v>
      </c>
      <c r="D1358" s="3">
        <f ca="1"/>
        <v>-6.6683265668625313E-4</v>
      </c>
      <c r="E1358" s="3">
        <f ca="1"/>
        <v>9.3730742186377194E-3</v>
      </c>
      <c r="F1358" s="3">
        <f ca="1"/>
        <v>3.5382014955026566E-3</v>
      </c>
      <c r="G1358" s="19">
        <f ca="1">_xll.VoseOutput(,,"APARCH",1)+EXP(D1358)*$G1357</f>
        <v>173.94103228558296</v>
      </c>
      <c r="H1358" s="19">
        <f ca="1">_xll.VoseOutput(,,"ARCH",1)+EXP(E1358)*$G1357</f>
        <v>175.69618006849726</v>
      </c>
      <c r="I1358" s="19">
        <f ca="1">_xll.VoseOutput(,,"GARCH",1)+EXP(F1358)*$G1357</f>
        <v>174.67400026445554</v>
      </c>
    </row>
    <row r="1359" spans="1:9" x14ac:dyDescent="0.35">
      <c r="A1359" s="1">
        <v>42834</v>
      </c>
      <c r="D1359" s="3">
        <f ca="1"/>
        <v>1.9082244393194489E-3</v>
      </c>
      <c r="E1359" s="3">
        <f ca="1"/>
        <v>-1.838152579830668E-2</v>
      </c>
      <c r="F1359" s="3">
        <f ca="1"/>
        <v>-8.2068020112783819E-3</v>
      </c>
      <c r="G1359" s="19">
        <f ca="1">_xll.VoseOutput(,,"APARCH",1)+EXP(D1359)*$G1358</f>
        <v>174.27326770344811</v>
      </c>
      <c r="H1359" s="19">
        <f ca="1">_xll.VoseOutput(,,"ARCH",1)+EXP(E1359)*$G1358</f>
        <v>170.77293712730963</v>
      </c>
      <c r="I1359" s="19">
        <f ca="1">_xll.VoseOutput(,,"GARCH",1)+EXP(F1359)*$G1358</f>
        <v>172.51937428408687</v>
      </c>
    </row>
    <row r="1360" spans="1:9" x14ac:dyDescent="0.35">
      <c r="A1360" s="1">
        <v>42835</v>
      </c>
      <c r="D1360" s="3">
        <f ca="1"/>
        <v>6.8289605061149783E-3</v>
      </c>
      <c r="E1360" s="3">
        <f ca="1"/>
        <v>-5.4343313153840224E-3</v>
      </c>
      <c r="F1360" s="3">
        <f ca="1"/>
        <v>-1.1529778426489138E-2</v>
      </c>
      <c r="G1360" s="19">
        <f ca="1">_xll.VoseOutput(,,"APARCH",1)+EXP(D1360)*$G1359</f>
        <v>175.46744582263173</v>
      </c>
      <c r="H1360" s="19">
        <f ca="1">_xll.VoseOutput(,,"ARCH",1)+EXP(E1360)*$G1359</f>
        <v>173.32877768755355</v>
      </c>
      <c r="I1360" s="19">
        <f ca="1">_xll.VoseOutput(,,"GARCH",1)+EXP(F1360)*$G1359</f>
        <v>172.27547472780935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/>
  <dimension ref="B3:AB58"/>
  <sheetViews>
    <sheetView workbookViewId="0">
      <selection activeCell="D25" sqref="D25:H25"/>
    </sheetView>
  </sheetViews>
  <sheetFormatPr defaultRowHeight="14.5" x14ac:dyDescent="0.35"/>
  <cols>
    <col min="2" max="2" width="22.6328125" customWidth="1"/>
    <col min="3" max="3" width="14.6328125" customWidth="1"/>
    <col min="4" max="27" width="22.6328125" customWidth="1"/>
  </cols>
  <sheetData>
    <row r="3" spans="2:28" ht="33" customHeight="1" x14ac:dyDescent="0.5">
      <c r="B3" s="50" t="s">
        <v>101</v>
      </c>
      <c r="C3" s="50"/>
      <c r="D3" s="50"/>
    </row>
    <row r="6" spans="2:28" x14ac:dyDescent="0.35">
      <c r="B6" s="5" t="s">
        <v>25</v>
      </c>
      <c r="C6" s="5" t="str">
        <f>_xll.VoseDataObject('BDX Distribution Fit'!C3:C1259)</f>
        <v>VoseDataObject('[StockPriceDistributionAndTimeSeriesFit.xlsx]BDX Distribution Fit'!C3:C1259)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2:28" x14ac:dyDescent="0.35">
      <c r="B7" s="5" t="s">
        <v>26</v>
      </c>
      <c r="C7" s="5">
        <v>1257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2:28" x14ac:dyDescent="0.35">
      <c r="B8" s="5" t="s">
        <v>52</v>
      </c>
      <c r="C8" s="6" t="s">
        <v>44</v>
      </c>
      <c r="D8" s="7" t="s">
        <v>53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2:28" x14ac:dyDescent="0.35"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2:28" x14ac:dyDescent="0.35">
      <c r="B10" s="5"/>
      <c r="C10" s="21" t="s">
        <v>62</v>
      </c>
      <c r="D10" s="51" t="s">
        <v>102</v>
      </c>
      <c r="E10" s="52"/>
      <c r="F10" s="52"/>
      <c r="G10" s="53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2:28" x14ac:dyDescent="0.35">
      <c r="B11" s="22" t="s">
        <v>63</v>
      </c>
      <c r="C11" s="23" t="str">
        <f ca="1">_xll.VoseOptimalFit(D15:AA15,IF(C8="AIC",1,IF(C8="SIC",2,3)))</f>
        <v>Error: array is not valid. Please refer to the help file for allowed options</v>
      </c>
      <c r="D11" s="23" t="str">
        <f>_xll.VoseOptimalFitObject(D15:AA15,IF(C8="AIC",1,IF(C8="SIC",2,3)))</f>
        <v>VoseStudent3(0.0008847807753660172,0.01036308168490895,4)</v>
      </c>
      <c r="E11" s="23"/>
      <c r="F11" s="23"/>
      <c r="G11" s="24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2:28" x14ac:dyDescent="0.35">
      <c r="B12" s="25" t="s">
        <v>64</v>
      </c>
      <c r="C12" s="26" t="str">
        <f ca="1">_xll.VoseBMA(D15:AA15)</f>
        <v>Error: the source range are locked. Check workbook is not in Protected View mode and recalculte it.</v>
      </c>
      <c r="D12" s="26" t="str">
        <f ca="1">_xll.VoseBMAObject(D15:AA15)</f>
        <v>VoseBMA('[StockPriceDistributionAndTimeSeriesFit.xlsx]BDX DistributionFit Report'!D15:AA15)</v>
      </c>
      <c r="E12" s="26"/>
      <c r="F12" s="26"/>
      <c r="G12" s="27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2:28" x14ac:dyDescent="0.35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2:28" x14ac:dyDescent="0.35">
      <c r="B14" s="14" t="s">
        <v>65</v>
      </c>
      <c r="C14" s="14" t="s">
        <v>76</v>
      </c>
      <c r="D14" s="14" t="s">
        <v>77</v>
      </c>
      <c r="E14" s="14" t="s">
        <v>78</v>
      </c>
      <c r="F14" s="14" t="s">
        <v>80</v>
      </c>
      <c r="G14" s="14" t="s">
        <v>83</v>
      </c>
      <c r="H14" s="14" t="s">
        <v>82</v>
      </c>
      <c r="I14" s="14" t="s">
        <v>81</v>
      </c>
      <c r="J14" s="14" t="s">
        <v>79</v>
      </c>
      <c r="K14" s="14" t="s">
        <v>84</v>
      </c>
      <c r="L14" s="14" t="s">
        <v>88</v>
      </c>
      <c r="M14" s="14" t="s">
        <v>87</v>
      </c>
      <c r="N14" s="14" t="s">
        <v>92</v>
      </c>
      <c r="O14" s="14" t="s">
        <v>91</v>
      </c>
      <c r="P14" s="14" t="s">
        <v>89</v>
      </c>
      <c r="Q14" s="14" t="s">
        <v>90</v>
      </c>
      <c r="R14" s="14" t="s">
        <v>85</v>
      </c>
      <c r="S14" s="14" t="s">
        <v>86</v>
      </c>
      <c r="T14" s="14" t="s">
        <v>94</v>
      </c>
      <c r="U14" s="14" t="s">
        <v>93</v>
      </c>
      <c r="V14" s="14" t="s">
        <v>96</v>
      </c>
      <c r="W14" s="14" t="s">
        <v>95</v>
      </c>
      <c r="X14" s="14" t="s">
        <v>97</v>
      </c>
      <c r="Y14" s="14" t="s">
        <v>98</v>
      </c>
      <c r="Z14" s="14" t="s">
        <v>99</v>
      </c>
      <c r="AA14" s="14" t="s">
        <v>100</v>
      </c>
    </row>
    <row r="15" spans="2:28" x14ac:dyDescent="0.35">
      <c r="B15" s="15" t="s">
        <v>42</v>
      </c>
      <c r="C15" s="28"/>
      <c r="D15" s="15" t="str">
        <f>_xll.VoseStudent3FitObject(C6)</f>
        <v>VoseStudent3(0.0008847807753660172,0.01036308168490895,4)</v>
      </c>
      <c r="E15" s="15" t="str">
        <f>_xll.VoseHSFitObject(C6)</f>
        <v>VoseHS(0.0008871237318101565,0.01002844282554926)</v>
      </c>
      <c r="F15" s="15" t="str">
        <f>_xll.VoseErrorFitObject(C6)</f>
        <v>VoseError(0.0007129767539538999,0.01026054437176202,1.162315583228726)</v>
      </c>
      <c r="G15" s="15" t="str">
        <f>_xll.VoseBurrFitObject(C6)</f>
        <v>VoseBurr(-0.1940590562563255,0.19745461626579,41.43388016169951,0.702885020627734)</v>
      </c>
      <c r="H15" s="15" t="str">
        <f>_xll.VoseGLogisticFitObject(C6)</f>
        <v>VoseGLogistic(0.002289003853424248,0.005029916340124019,0.8283422752132821)</v>
      </c>
      <c r="I15" s="15" t="str">
        <f>_xll.VoseLogisticFitObject(C6)</f>
        <v>VoseLogistic(0.0008393715503134984,0.0054021977878783)</v>
      </c>
      <c r="J15" s="15" t="str">
        <f>_xll.VoseLaplaceFitObject(C6)</f>
        <v>VoseLaplace(0.001042056237951427,0.01051820891287096)</v>
      </c>
      <c r="K15" s="15" t="str">
        <f>_xll.VoseNormalMixFitObject(C6)</f>
        <v>VoseNormalMix(0.0008690655367010197,0.01033195796931351,1.366831972191721)</v>
      </c>
      <c r="L15" s="15" t="str">
        <f>_xll.VoseSkewNormalFitObject(C6)</f>
        <v>VoseSkewNormal(0.0007211815532159915,0.01025269524646598,0.6142479626408222)</v>
      </c>
      <c r="M15" s="15" t="str">
        <f>_xll.VoseJohnsonUFitObject(C6)</f>
        <v>VoseJohnsonU(-23.4770171083904,56.02619127665909,0.5270943918916042,-0.2267152070368503)</v>
      </c>
      <c r="N15" s="15" t="str">
        <f>_xll.VoseFatigueFitObject(C6)</f>
        <v>VoseFatigue(-6.088994085484599,6.089698425216024,0.001684218868174254)</v>
      </c>
      <c r="O15" s="15" t="str">
        <f>_xll.VoseNormalFitObject(C6)</f>
        <v>VoseNormal(0.0007129767539538995,0.01026054437176202)</v>
      </c>
      <c r="P15" s="15" t="str">
        <f>_xll.VoseBeta4FitObject(C6)</f>
        <v>VoseBeta4(45420.31694528587,77653.41026547692,-2.751183779308442,4.705527205696248)</v>
      </c>
      <c r="Q15" s="15" t="str">
        <f>_xll.VoseErfFitObject(C6)</f>
        <v>VoseErf(68.77658671454928)</v>
      </c>
      <c r="R15" s="15" t="str">
        <f>_xll.VoseSlashFitObject(C6)</f>
        <v>VoseSlash(0.0009839765276242747,0.00367375953897896)</v>
      </c>
      <c r="S15" s="15" t="str">
        <f>_xll.VoseCauchyFitObject(C6)</f>
        <v>VoseCauchy(0.001057377039672259,0.005159002670347289)</v>
      </c>
      <c r="T15" s="15" t="str">
        <f>_xll.VoseKumaraswamy4FitObject(C6)</f>
        <v>VoseKumaraswamy4(4.74258722577131,9528.875365264988,-0.04818509508425466,0.3164791682138398)</v>
      </c>
      <c r="U15" s="15" t="str">
        <f>_xll.VoseBetaSubjFitObject(C6)</f>
        <v>VoseBetaSubj(-2.5606839721242e-4,7.12976753953917e-4,-0.0454879064884216,0.076040377632129)</v>
      </c>
      <c r="V15" s="15" t="str">
        <f>_xll.VoseExtValueMaxFitObject(C6)</f>
        <v>VoseExtValueMax(-0.004494529862902217,0.01206391537372968)</v>
      </c>
      <c r="W15" s="15" t="str">
        <f>_xll.VoseExtValueMinFitObject(C6)</f>
        <v>VoseExtValueMin(0.005766704115844562,0.0144138649924083)</v>
      </c>
      <c r="X15" s="15" t="str">
        <f>_xll.VoseBradfordFitObject(C6)</f>
        <v>VoseBradford(1.165856122646982,-0.04539137886186191,0.07594385000570403)</v>
      </c>
      <c r="Y15" s="15" t="str">
        <f>_xll.VoseGPDFitObject(C6)</f>
        <v>VoseGPD(-0.04541032703264901,0.1408626204201595,-1.160756257923456)</v>
      </c>
      <c r="Z15" s="15" t="str">
        <f>_xll.VoseLevyFitObject(C6)</f>
        <v>VoseLevy(0.0416931780887024,-0.04635689035558516)</v>
      </c>
      <c r="AA15" s="15" t="str">
        <f>_xll.VoseStudentFitObject(C6)</f>
        <v>VoseStudent(14262282)</v>
      </c>
      <c r="AB15" s="4" t="s">
        <v>38</v>
      </c>
    </row>
    <row r="16" spans="2:28" x14ac:dyDescent="0.35">
      <c r="B16" s="14" t="s">
        <v>43</v>
      </c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</row>
    <row r="17" spans="2:27" x14ac:dyDescent="0.35">
      <c r="B17" s="15" t="s">
        <v>44</v>
      </c>
      <c r="C17" s="28"/>
      <c r="D17" s="15">
        <f>_xll.VoseAIC(D15)</f>
        <v>-8075.6626655216924</v>
      </c>
      <c r="E17" s="15">
        <f>_xll.VoseAIC(E15)</f>
        <v>-8075.1028448371944</v>
      </c>
      <c r="F17" s="15">
        <f>_xll.VoseAIC(F15)</f>
        <v>-8066.4358952273151</v>
      </c>
      <c r="G17" s="15">
        <f>_xll.VoseAIC(G15)</f>
        <v>-8064.1212441406933</v>
      </c>
      <c r="H17" s="15">
        <f>_xll.VoseAIC(H15)</f>
        <v>-8064.230962455912</v>
      </c>
      <c r="I17" s="15">
        <f>_xll.VoseAIC(I15)</f>
        <v>-8061.8865703406882</v>
      </c>
      <c r="J17" s="15">
        <f>_xll.VoseAIC(J15)</f>
        <v>-8061.0878414360086</v>
      </c>
      <c r="K17" s="15">
        <f>_xll.VoseAIC(K15)</f>
        <v>-8051.3679828309741</v>
      </c>
      <c r="L17" s="15">
        <f>_xll.VoseAIC(L15)</f>
        <v>-7941.8987901611245</v>
      </c>
      <c r="M17" s="15">
        <f>_xll.VoseAIC(M15)</f>
        <v>-7938.7684467097397</v>
      </c>
      <c r="N17" s="15">
        <f>_xll.VoseAIC(N15)</f>
        <v>-7940.5253246222701</v>
      </c>
      <c r="O17" s="15">
        <f>_xll.VoseAIC(O15)</f>
        <v>-7942.5147069330751</v>
      </c>
      <c r="P17" s="15">
        <f>_xll.VoseAIC(P15)</f>
        <v>-7938.4881226134148</v>
      </c>
      <c r="Q17" s="15">
        <f>_xll.VoseAIC(Q15)</f>
        <v>-7938.4618915655929</v>
      </c>
      <c r="R17" s="15">
        <f>_xll.VoseAIC(R15)</f>
        <v>-7868.0951493249213</v>
      </c>
      <c r="S17" s="15">
        <f>_xll.VoseAIC(S15)</f>
        <v>-7809.76666121382</v>
      </c>
      <c r="T17" s="15">
        <f>_xll.VoseAIC(T15)</f>
        <v>-7797.747254484756</v>
      </c>
      <c r="U17" s="15">
        <f>_xll.VoseAIC(U15)</f>
        <v>-7505.5958981386484</v>
      </c>
      <c r="V17" s="15">
        <f>_xll.VoseAIC(V15)</f>
        <v>-7502.4845369373106</v>
      </c>
      <c r="W17" s="15">
        <f>_xll.VoseAIC(W15)</f>
        <v>-7258.8081056005012</v>
      </c>
      <c r="X17" s="15">
        <f>_xll.VoseAIC(X15)</f>
        <v>-5414.200757118263</v>
      </c>
      <c r="Y17" s="15">
        <f>_xll.VoseAIC(Y15)</f>
        <v>-5099.865681104985</v>
      </c>
      <c r="Z17" s="15">
        <f>_xll.VoseAIC(Z15)</f>
        <v>-4077.6574479888586</v>
      </c>
      <c r="AA17" s="15">
        <f>_xll.VoseAIC(AA15)</f>
        <v>2312.3475643957108</v>
      </c>
    </row>
    <row r="18" spans="2:27" x14ac:dyDescent="0.35">
      <c r="B18" s="16" t="s">
        <v>45</v>
      </c>
      <c r="C18" s="31"/>
      <c r="D18" s="16">
        <f t="array" ref="D18:AA18">_xll.VoseRank(D17:AA17)</f>
        <v>1</v>
      </c>
      <c r="E18" s="16">
        <v>2</v>
      </c>
      <c r="F18" s="16">
        <v>3</v>
      </c>
      <c r="G18" s="16">
        <v>5</v>
      </c>
      <c r="H18" s="16">
        <v>4</v>
      </c>
      <c r="I18" s="16">
        <v>6</v>
      </c>
      <c r="J18" s="16">
        <v>7</v>
      </c>
      <c r="K18" s="16">
        <v>8</v>
      </c>
      <c r="L18" s="16">
        <v>10</v>
      </c>
      <c r="M18" s="16">
        <v>12</v>
      </c>
      <c r="N18" s="16">
        <v>11</v>
      </c>
      <c r="O18" s="16">
        <v>9</v>
      </c>
      <c r="P18" s="16">
        <v>13</v>
      </c>
      <c r="Q18" s="16">
        <v>14</v>
      </c>
      <c r="R18" s="16">
        <v>15</v>
      </c>
      <c r="S18" s="16">
        <v>16</v>
      </c>
      <c r="T18" s="16">
        <v>17</v>
      </c>
      <c r="U18" s="16">
        <v>18</v>
      </c>
      <c r="V18" s="16">
        <v>19</v>
      </c>
      <c r="W18" s="16">
        <v>20</v>
      </c>
      <c r="X18" s="16">
        <v>21</v>
      </c>
      <c r="Y18" s="16">
        <v>22</v>
      </c>
      <c r="Z18" s="16">
        <v>23</v>
      </c>
      <c r="AA18" s="16">
        <v>24</v>
      </c>
    </row>
    <row r="19" spans="2:27" x14ac:dyDescent="0.35">
      <c r="B19" s="15" t="s">
        <v>46</v>
      </c>
      <c r="C19" s="28"/>
      <c r="D19" s="15">
        <f>_xll.VoseSIC(D15)</f>
        <v>-8060.2723699262497</v>
      </c>
      <c r="E19" s="15">
        <f>_xll.VoseSIC(E15)</f>
        <v>-8064.8394477980046</v>
      </c>
      <c r="F19" s="15">
        <f>_xll.VoseSIC(F15)</f>
        <v>-8051.0455996318724</v>
      </c>
      <c r="G19" s="15">
        <f>_xll.VoseSIC(G15)</f>
        <v>-8043.6072601881215</v>
      </c>
      <c r="H19" s="15">
        <f>_xll.VoseSIC(H15)</f>
        <v>-8048.8406668604694</v>
      </c>
      <c r="I19" s="15">
        <f>_xll.VoseSIC(I15)</f>
        <v>-8051.6231733014984</v>
      </c>
      <c r="J19" s="15">
        <f>_xll.VoseSIC(J15)</f>
        <v>-8050.8244443968188</v>
      </c>
      <c r="K19" s="15">
        <f>_xll.VoseSIC(K15)</f>
        <v>-8035.9776872355314</v>
      </c>
      <c r="L19" s="15">
        <f>_xll.VoseSIC(L15)</f>
        <v>-7926.5084945656818</v>
      </c>
      <c r="M19" s="15">
        <f>_xll.VoseSIC(M15)</f>
        <v>-7918.2544627571679</v>
      </c>
      <c r="N19" s="15">
        <f>_xll.VoseSIC(N15)</f>
        <v>-7925.1350290268274</v>
      </c>
      <c r="O19" s="15">
        <f>_xll.VoseSIC(O15)</f>
        <v>-7932.2513098938853</v>
      </c>
      <c r="P19" s="15">
        <f>_xll.VoseSIC(P15)</f>
        <v>-7917.974138660843</v>
      </c>
      <c r="Q19" s="15">
        <f>_xll.VoseSIC(Q15)</f>
        <v>-7933.328595607999</v>
      </c>
      <c r="R19" s="15">
        <f>_xll.VoseSIC(R15)</f>
        <v>-7857.8317522857315</v>
      </c>
      <c r="S19" s="15">
        <f>_xll.VoseSIC(S15)</f>
        <v>-7799.5032641746302</v>
      </c>
      <c r="T19" s="15">
        <f>_xll.VoseSIC(T15)</f>
        <v>-7777.2332705321842</v>
      </c>
      <c r="U19" s="15">
        <f>_xll.VoseSIC(U15)</f>
        <v>-7485.0819141860766</v>
      </c>
      <c r="V19" s="15">
        <f>_xll.VoseSIC(V15)</f>
        <v>-7492.2211398981208</v>
      </c>
      <c r="W19" s="15">
        <f>_xll.VoseSIC(W15)</f>
        <v>-7248.5447085613114</v>
      </c>
      <c r="X19" s="15">
        <f>_xll.VoseSIC(X15)</f>
        <v>-5398.8104615228203</v>
      </c>
      <c r="Y19" s="15">
        <f>_xll.VoseSIC(Y15)</f>
        <v>-5084.4753855095423</v>
      </c>
      <c r="Z19" s="15">
        <f>_xll.VoseSIC(Z15)</f>
        <v>-4067.3940509496683</v>
      </c>
      <c r="AA19" s="15">
        <f>_xll.VoseSIC(AA15)</f>
        <v>2317.4808603533047</v>
      </c>
    </row>
    <row r="20" spans="2:27" x14ac:dyDescent="0.35">
      <c r="B20" s="16" t="s">
        <v>47</v>
      </c>
      <c r="C20" s="31"/>
      <c r="D20" s="16">
        <f t="array" ref="D20:AA20">_xll.VoseRank(D19:AA19)</f>
        <v>2</v>
      </c>
      <c r="E20" s="16">
        <v>1</v>
      </c>
      <c r="F20" s="16">
        <v>4</v>
      </c>
      <c r="G20" s="16">
        <v>7</v>
      </c>
      <c r="H20" s="16">
        <v>6</v>
      </c>
      <c r="I20" s="16">
        <v>3</v>
      </c>
      <c r="J20" s="16">
        <v>5</v>
      </c>
      <c r="K20" s="16">
        <v>8</v>
      </c>
      <c r="L20" s="16">
        <v>11</v>
      </c>
      <c r="M20" s="16">
        <v>13</v>
      </c>
      <c r="N20" s="16">
        <v>12</v>
      </c>
      <c r="O20" s="16">
        <v>10</v>
      </c>
      <c r="P20" s="16">
        <v>14</v>
      </c>
      <c r="Q20" s="16">
        <v>9</v>
      </c>
      <c r="R20" s="16">
        <v>15</v>
      </c>
      <c r="S20" s="16">
        <v>16</v>
      </c>
      <c r="T20" s="16">
        <v>17</v>
      </c>
      <c r="U20" s="16">
        <v>19</v>
      </c>
      <c r="V20" s="16">
        <v>18</v>
      </c>
      <c r="W20" s="16">
        <v>20</v>
      </c>
      <c r="X20" s="16">
        <v>21</v>
      </c>
      <c r="Y20" s="16">
        <v>22</v>
      </c>
      <c r="Z20" s="16">
        <v>23</v>
      </c>
      <c r="AA20" s="16">
        <v>24</v>
      </c>
    </row>
    <row r="21" spans="2:27" x14ac:dyDescent="0.35">
      <c r="B21" s="15" t="s">
        <v>48</v>
      </c>
      <c r="C21" s="28"/>
      <c r="D21" s="15">
        <f>_xll.VoseHQIC(D15)</f>
        <v>-8069.8904989088587</v>
      </c>
      <c r="E21" s="15">
        <f>_xll.VoseHQIC(E15)</f>
        <v>-8071.2515337864106</v>
      </c>
      <c r="F21" s="15">
        <f>_xll.VoseHQIC(F15)</f>
        <v>-8060.6637286144814</v>
      </c>
      <c r="G21" s="15">
        <f>_xll.VoseHQIC(G15)</f>
        <v>-8056.4314321649354</v>
      </c>
      <c r="H21" s="15">
        <f>_xll.VoseHQIC(H15)</f>
        <v>-8058.4587958430784</v>
      </c>
      <c r="I21" s="15">
        <f>_xll.VoseHQIC(I15)</f>
        <v>-8058.0352592899044</v>
      </c>
      <c r="J21" s="15">
        <f>_xll.VoseHQIC(J15)</f>
        <v>-8057.2365303852248</v>
      </c>
      <c r="K21" s="15">
        <f>_xll.VoseHQIC(K15)</f>
        <v>-8045.5958162181405</v>
      </c>
      <c r="L21" s="15">
        <f>_xll.VoseHQIC(L15)</f>
        <v>-7936.1266235482908</v>
      </c>
      <c r="M21" s="15">
        <f>_xll.VoseHQIC(M15)</f>
        <v>-7931.0786347339817</v>
      </c>
      <c r="N21" s="15">
        <f>_xll.VoseHQIC(N15)</f>
        <v>-7934.7531580094364</v>
      </c>
      <c r="O21" s="15">
        <f>_xll.VoseHQIC(O15)</f>
        <v>-7938.6633958822913</v>
      </c>
      <c r="P21" s="15">
        <f>_xll.VoseHQIC(P15)</f>
        <v>-7930.7983106376569</v>
      </c>
      <c r="Q21" s="15">
        <f>_xll.VoseHQIC(Q15)</f>
        <v>-7936.534638602202</v>
      </c>
      <c r="R21" s="15">
        <f>_xll.VoseHQIC(R15)</f>
        <v>-7864.2438382741375</v>
      </c>
      <c r="S21" s="15">
        <f>_xll.VoseHQIC(S15)</f>
        <v>-7805.9153501630362</v>
      </c>
      <c r="T21" s="15">
        <f>_xll.VoseHQIC(T15)</f>
        <v>-7790.0574425089981</v>
      </c>
      <c r="U21" s="15">
        <f>_xll.VoseHQIC(U15)</f>
        <v>-7497.9060861628905</v>
      </c>
      <c r="V21" s="15">
        <f>_xll.VoseHQIC(V15)</f>
        <v>-7498.6332258865268</v>
      </c>
      <c r="W21" s="15">
        <f>_xll.VoseHQIC(W15)</f>
        <v>-7254.9567945497174</v>
      </c>
      <c r="X21" s="15">
        <f>_xll.VoseHQIC(X15)</f>
        <v>-5408.4285905054294</v>
      </c>
      <c r="Y21" s="15">
        <f>_xll.VoseHQIC(Y15)</f>
        <v>-5094.0935144921514</v>
      </c>
      <c r="Z21" s="15">
        <f>_xll.VoseHQIC(Z15)</f>
        <v>-4073.8061369380753</v>
      </c>
      <c r="AA21" s="15">
        <f>_xll.VoseHQIC(AA15)</f>
        <v>2314.2748173591017</v>
      </c>
    </row>
    <row r="22" spans="2:27" x14ac:dyDescent="0.35">
      <c r="B22" s="16" t="s">
        <v>49</v>
      </c>
      <c r="C22" s="31"/>
      <c r="D22" s="16">
        <f t="array" ref="D22:AA22">_xll.VoseRank(D21:AA21)</f>
        <v>2</v>
      </c>
      <c r="E22" s="16">
        <v>1</v>
      </c>
      <c r="F22" s="16">
        <v>3</v>
      </c>
      <c r="G22" s="16">
        <v>7</v>
      </c>
      <c r="H22" s="16">
        <v>4</v>
      </c>
      <c r="I22" s="16">
        <v>5</v>
      </c>
      <c r="J22" s="16">
        <v>6</v>
      </c>
      <c r="K22" s="16">
        <v>8</v>
      </c>
      <c r="L22" s="16">
        <v>11</v>
      </c>
      <c r="M22" s="16">
        <v>13</v>
      </c>
      <c r="N22" s="16">
        <v>12</v>
      </c>
      <c r="O22" s="16">
        <v>9</v>
      </c>
      <c r="P22" s="16">
        <v>14</v>
      </c>
      <c r="Q22" s="16">
        <v>10</v>
      </c>
      <c r="R22" s="16">
        <v>15</v>
      </c>
      <c r="S22" s="16">
        <v>16</v>
      </c>
      <c r="T22" s="16">
        <v>17</v>
      </c>
      <c r="U22" s="16">
        <v>19</v>
      </c>
      <c r="V22" s="16">
        <v>18</v>
      </c>
      <c r="W22" s="16">
        <v>20</v>
      </c>
      <c r="X22" s="16">
        <v>21</v>
      </c>
      <c r="Y22" s="16">
        <v>22</v>
      </c>
      <c r="Z22" s="16">
        <v>23</v>
      </c>
      <c r="AA22" s="16">
        <v>24</v>
      </c>
    </row>
    <row r="23" spans="2:27" x14ac:dyDescent="0.35">
      <c r="B23" s="15" t="s">
        <v>50</v>
      </c>
      <c r="C23" s="28"/>
      <c r="D23" s="15">
        <f>_xll.VoseLLH(D15)</f>
        <v>4040.84090977601</v>
      </c>
      <c r="E23" s="15">
        <f>_xll.VoseLLH(E15)</f>
        <v>4039.5562071075924</v>
      </c>
      <c r="F23" s="15">
        <f>_xll.VoseLLH(F15)</f>
        <v>4036.2275246288214</v>
      </c>
      <c r="G23" s="15">
        <f>_xll.VoseLLH(G15)</f>
        <v>4036.0765965112414</v>
      </c>
      <c r="H23" s="15">
        <f>_xll.VoseLLH(H15)</f>
        <v>4035.1250582431198</v>
      </c>
      <c r="I23" s="15">
        <f>_xll.VoseLLH(I15)</f>
        <v>4032.9480698593393</v>
      </c>
      <c r="J23" s="15">
        <f>_xll.VoseLLH(J15)</f>
        <v>4032.5487054069995</v>
      </c>
      <c r="K23" s="15">
        <f>_xll.VoseLLH(K15)</f>
        <v>4028.6935684306509</v>
      </c>
      <c r="L23" s="15">
        <f>_xll.VoseLLH(L15)</f>
        <v>3973.958972095726</v>
      </c>
      <c r="M23" s="15">
        <f>_xll.VoseLLH(M15)</f>
        <v>3973.4001977957646</v>
      </c>
      <c r="N23" s="15">
        <f>_xll.VoseLLH(N15)</f>
        <v>3973.2722393262989</v>
      </c>
      <c r="O23" s="15">
        <f>_xll.VoseLLH(O15)</f>
        <v>3973.2621381555327</v>
      </c>
      <c r="P23" s="15">
        <f>_xll.VoseLLH(P15)</f>
        <v>3973.2600357476022</v>
      </c>
      <c r="Q23" s="15">
        <f>_xll.VoseLLH(Q15)</f>
        <v>3970.2325394082945</v>
      </c>
      <c r="R23" s="15">
        <f>_xll.VoseLLH(R15)</f>
        <v>3936.0523593514558</v>
      </c>
      <c r="S23" s="15">
        <f>_xll.VoseLLH(S15)</f>
        <v>3906.8881152959052</v>
      </c>
      <c r="T23" s="15">
        <f>_xll.VoseLLH(T15)</f>
        <v>3902.8896016832728</v>
      </c>
      <c r="U23" s="15">
        <f>_xll.VoseLLH(U15)</f>
        <v>3756.813923510219</v>
      </c>
      <c r="V23" s="15">
        <f>_xll.VoseLLH(V15)</f>
        <v>3753.2470531576505</v>
      </c>
      <c r="W23" s="15">
        <f>_xll.VoseLLH(W15)</f>
        <v>3631.4088374892458</v>
      </c>
      <c r="X23" s="15">
        <f>_xll.VoseLLH(X15)</f>
        <v>2710.1099555742953</v>
      </c>
      <c r="Y23" s="15">
        <f>_xll.VoseLLH(Y15)</f>
        <v>2552.9424175676563</v>
      </c>
      <c r="Z23" s="15">
        <f>_xll.VoseLLH(Z15)</f>
        <v>2040.8335086834245</v>
      </c>
      <c r="AA23" s="15">
        <f>_xll.VoseLLH(AA15)</f>
        <v>-1155.1721885723573</v>
      </c>
    </row>
    <row r="24" spans="2:27" x14ac:dyDescent="0.35">
      <c r="B24" s="16" t="s">
        <v>51</v>
      </c>
      <c r="C24" s="31"/>
      <c r="D24" s="16">
        <f t="array" ref="D24:AA24">_xll.VoseRank(D23:AA23,1)</f>
        <v>1</v>
      </c>
      <c r="E24" s="16">
        <v>2</v>
      </c>
      <c r="F24" s="16">
        <v>3</v>
      </c>
      <c r="G24" s="16">
        <v>4</v>
      </c>
      <c r="H24" s="16">
        <v>5</v>
      </c>
      <c r="I24" s="16">
        <v>6</v>
      </c>
      <c r="J24" s="16">
        <v>7</v>
      </c>
      <c r="K24" s="16">
        <v>8</v>
      </c>
      <c r="L24" s="16">
        <v>9</v>
      </c>
      <c r="M24" s="16">
        <v>10</v>
      </c>
      <c r="N24" s="16">
        <v>11</v>
      </c>
      <c r="O24" s="16">
        <v>12</v>
      </c>
      <c r="P24" s="16">
        <v>13</v>
      </c>
      <c r="Q24" s="16">
        <v>14</v>
      </c>
      <c r="R24" s="16">
        <v>15</v>
      </c>
      <c r="S24" s="16">
        <v>16</v>
      </c>
      <c r="T24" s="16">
        <v>17</v>
      </c>
      <c r="U24" s="16">
        <v>18</v>
      </c>
      <c r="V24" s="16">
        <v>19</v>
      </c>
      <c r="W24" s="16">
        <v>20</v>
      </c>
      <c r="X24" s="16">
        <v>21</v>
      </c>
      <c r="Y24" s="16">
        <v>22</v>
      </c>
      <c r="Z24" s="16">
        <v>23</v>
      </c>
      <c r="AA24" s="16">
        <v>24</v>
      </c>
    </row>
    <row r="25" spans="2:27" x14ac:dyDescent="0.35">
      <c r="B25" s="15" t="s">
        <v>66</v>
      </c>
      <c r="C25" s="28"/>
      <c r="D25" s="15">
        <f>EXP(D23-_xll.VoseOptimalFitLLH(D15:AA15))</f>
        <v>1</v>
      </c>
      <c r="E25" s="15">
        <f>EXP(E23-_xll.VoseOptimalFitLLH(D15:AA15))</f>
        <v>0.27673285281778565</v>
      </c>
      <c r="F25" s="15">
        <f>EXP(F23-_xll.VoseOptimalFitLLH(D15:AA15))</f>
        <v>9.9181868938408805E-3</v>
      </c>
      <c r="G25" s="15">
        <f>EXP(G23-_xll.VoseOptimalFitLLH(D15:AA15))</f>
        <v>8.5287432202097845E-3</v>
      </c>
      <c r="H25" s="15">
        <f>EXP(H23-_xll.VoseOptimalFitLLH(D15:AA15))</f>
        <v>3.2933449357681402E-3</v>
      </c>
      <c r="I25" s="15">
        <f>EXP(I23-_xll.VoseOptimalFitLLH(D15:AA15))</f>
        <v>3.7340762124120607E-4</v>
      </c>
      <c r="J25" s="15">
        <f>EXP(J23-_xll.VoseOptimalFitLLH(D15:AA15))</f>
        <v>2.5046174366297625E-4</v>
      </c>
      <c r="K25" s="15">
        <f>EXP(K23-_xll.VoseOptimalFitLLH(D15:AA15))</f>
        <v>5.3024512445238825E-6</v>
      </c>
      <c r="L25" s="15">
        <f>EXP(L23-_xll.VoseOptimalFitLLH(D15:AA15))</f>
        <v>8.9855264402992503E-30</v>
      </c>
      <c r="M25" s="15">
        <f>EXP(M23-_xll.VoseOptimalFitLLH(D15:AA15))</f>
        <v>5.1389090485519176E-30</v>
      </c>
      <c r="N25" s="15">
        <f>EXP(N23-_xll.VoseOptimalFitLLH(D15:AA15))</f>
        <v>4.5216742751343881E-30</v>
      </c>
      <c r="O25" s="15">
        <f>EXP(O23-_xll.VoseOptimalFitLLH(D15:AA15))</f>
        <v>4.4762299778394514E-30</v>
      </c>
      <c r="P25" s="15">
        <f>EXP(P23-_xll.VoseOptimalFitLLH(D15:AA15))</f>
        <v>4.4668290022405599E-30</v>
      </c>
      <c r="Q25" s="15">
        <f>EXP(Q23-_xll.VoseOptimalFitLLH(D15:AA15))</f>
        <v>2.1635870489126993E-31</v>
      </c>
      <c r="R25" s="15">
        <f>EXP(R23-_xll.VoseOptimalFitLLH(D15:AA15))</f>
        <v>3.0967830695020161E-46</v>
      </c>
      <c r="S25" s="15">
        <f>EXP(S23-_xll.VoseOptimalFitLLH(D15:AA15))</f>
        <v>6.6840628018941758E-59</v>
      </c>
      <c r="T25" s="15">
        <f>EXP(T23-_xll.VoseOptimalFitLLH(D15:AA15))</f>
        <v>1.2260498371668798E-60</v>
      </c>
      <c r="U25" s="15">
        <f>EXP(U23-_xll.VoseOptimalFitLLH(D15:AA15))</f>
        <v>4.4529431762131782E-124</v>
      </c>
      <c r="V25" s="15">
        <f>EXP(V23-_xll.VoseOptimalFitLLH(D15:AA15))</f>
        <v>1.2576941514888052E-125</v>
      </c>
      <c r="W25" s="15">
        <f>EXP(W23-_xll.VoseOptimalFitLLH(D15:AA15))</f>
        <v>1.5343000233319663E-178</v>
      </c>
      <c r="X25" s="15">
        <f>EXP(X23-_xll.VoseOptimalFitLLH(D15:AA15))</f>
        <v>0</v>
      </c>
      <c r="Y25" s="15">
        <f>EXP(Y23-_xll.VoseOptimalFitLLH(D15:AA15))</f>
        <v>0</v>
      </c>
      <c r="Z25" s="15">
        <f>EXP(Z23-_xll.VoseOptimalFitLLH(D15:AA15))</f>
        <v>0</v>
      </c>
      <c r="AA25" s="15">
        <f>EXP(AA23-_xll.VoseOptimalFitLLH(D15:AA15))</f>
        <v>0</v>
      </c>
    </row>
    <row r="26" spans="2:27" x14ac:dyDescent="0.35">
      <c r="B26" s="16" t="s">
        <v>67</v>
      </c>
      <c r="C26" s="31"/>
      <c r="D26" s="16">
        <f t="array" ref="D26:AA26">_xll.VoseRank(D25:AA25,1)</f>
        <v>1</v>
      </c>
      <c r="E26" s="16">
        <v>2</v>
      </c>
      <c r="F26" s="16">
        <v>3</v>
      </c>
      <c r="G26" s="16">
        <v>4</v>
      </c>
      <c r="H26" s="16">
        <v>5</v>
      </c>
      <c r="I26" s="16">
        <v>6</v>
      </c>
      <c r="J26" s="16">
        <v>7</v>
      </c>
      <c r="K26" s="16">
        <v>8</v>
      </c>
      <c r="L26" s="16">
        <v>9</v>
      </c>
      <c r="M26" s="16">
        <v>10</v>
      </c>
      <c r="N26" s="16">
        <v>11</v>
      </c>
      <c r="O26" s="16">
        <v>12</v>
      </c>
      <c r="P26" s="16">
        <v>13</v>
      </c>
      <c r="Q26" s="16">
        <v>14</v>
      </c>
      <c r="R26" s="16">
        <v>15</v>
      </c>
      <c r="S26" s="16">
        <v>16</v>
      </c>
      <c r="T26" s="16">
        <v>17</v>
      </c>
      <c r="U26" s="16">
        <v>18</v>
      </c>
      <c r="V26" s="16">
        <v>19</v>
      </c>
      <c r="W26" s="16">
        <v>20</v>
      </c>
      <c r="X26" s="16">
        <v>22.5</v>
      </c>
      <c r="Y26" s="16">
        <v>22.5</v>
      </c>
      <c r="Z26" s="16">
        <v>22.5</v>
      </c>
      <c r="AA26" s="16">
        <v>22.5</v>
      </c>
    </row>
    <row r="27" spans="2:27" x14ac:dyDescent="0.35">
      <c r="B27" s="14" t="s">
        <v>68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</row>
    <row r="28" spans="2:27" x14ac:dyDescent="0.35">
      <c r="B28" s="15" t="s">
        <v>69</v>
      </c>
      <c r="C28" s="15">
        <f>_xll.VoseDataMin(C6)</f>
        <v>-4.5391378860049417E-2</v>
      </c>
      <c r="D28" s="15" t="str">
        <f>_xll.VoseMin(D15)</f>
        <v>-Infinity</v>
      </c>
      <c r="E28" s="15" t="str">
        <f>_xll.VoseMin(E15)</f>
        <v>-Infinity</v>
      </c>
      <c r="F28" s="15" t="str">
        <f>_xll.VoseMin(F15)</f>
        <v>-Infinity</v>
      </c>
      <c r="G28" s="15">
        <f>_xll.VoseMin(G15)</f>
        <v>-0.1940590562563255</v>
      </c>
      <c r="H28" s="15" t="str">
        <f>_xll.VoseMin(H15)</f>
        <v>-Infinity</v>
      </c>
      <c r="I28" s="15" t="str">
        <f>_xll.VoseMin(I15)</f>
        <v>-Infinity</v>
      </c>
      <c r="J28" s="15" t="str">
        <f>_xll.VoseMin(J15)</f>
        <v>-Infinity</v>
      </c>
      <c r="K28" s="15" t="str">
        <f>_xll.VoseMin(K15)</f>
        <v>-Infinity</v>
      </c>
      <c r="L28" s="15" t="str">
        <f>_xll.VoseMin(L15)</f>
        <v>-Infinity</v>
      </c>
      <c r="M28" s="15" t="str">
        <f>_xll.VoseMin(M15)</f>
        <v>-Infinity</v>
      </c>
      <c r="N28" s="15">
        <f>_xll.VoseMin(N15)</f>
        <v>-6.0889940854845994</v>
      </c>
      <c r="O28" s="15" t="str">
        <f>_xll.VoseMin(O15)</f>
        <v>-Infinity</v>
      </c>
      <c r="P28" s="15">
        <f>_xll.VoseMin(P15)</f>
        <v>-2.7511837793084419</v>
      </c>
      <c r="Q28" s="15" t="str">
        <f>_xll.VoseMin(Q15)</f>
        <v>-Infinity</v>
      </c>
      <c r="R28" s="15" t="str">
        <f>_xll.VoseMin(R15)</f>
        <v>-Infinity</v>
      </c>
      <c r="S28" s="15" t="str">
        <f>_xll.VoseMin(S15)</f>
        <v>-Infinity</v>
      </c>
      <c r="T28" s="15">
        <f>_xll.VoseMin(T15)</f>
        <v>-4.8185095084254663E-2</v>
      </c>
      <c r="U28" s="15">
        <f>_xll.VoseMin(U15)</f>
        <v>-4.5487906488421603E-2</v>
      </c>
      <c r="V28" s="15" t="str">
        <f>_xll.VoseMin(V15)</f>
        <v>-Infinity</v>
      </c>
      <c r="W28" s="15" t="str">
        <f>_xll.VoseMin(W15)</f>
        <v>-Infinity</v>
      </c>
      <c r="X28" s="15">
        <f>_xll.VoseMin(X15)</f>
        <v>-4.5391378861861911E-2</v>
      </c>
      <c r="Y28" s="15">
        <f>_xll.VoseMin(Y15)</f>
        <v>-4.5410327032649009E-2</v>
      </c>
      <c r="Z28" s="15">
        <f>_xll.VoseMin(Z15)</f>
        <v>-4.6356890355585163E-2</v>
      </c>
      <c r="AA28" s="15" t="str">
        <f>_xll.VoseMin(AA15)</f>
        <v>-Infinity</v>
      </c>
    </row>
    <row r="29" spans="2:27" x14ac:dyDescent="0.35">
      <c r="B29" s="15" t="s">
        <v>70</v>
      </c>
      <c r="C29" s="15">
        <f>_xll.VoseDataMax(C6)</f>
        <v>7.5943850003756835E-2</v>
      </c>
      <c r="D29" s="15" t="str">
        <f>_xll.VoseMax(D15)</f>
        <v>+Infinity</v>
      </c>
      <c r="E29" s="15" t="str">
        <f>_xll.VoseMax(E15)</f>
        <v>+Infinity</v>
      </c>
      <c r="F29" s="15" t="str">
        <f>_xll.VoseMax(F15)</f>
        <v>+Infinity</v>
      </c>
      <c r="G29" s="15" t="str">
        <f>_xll.VoseMax(G15)</f>
        <v>+Infinity</v>
      </c>
      <c r="H29" s="15" t="str">
        <f>_xll.VoseMax(H15)</f>
        <v>+Infinity</v>
      </c>
      <c r="I29" s="15" t="str">
        <f>_xll.VoseMax(I15)</f>
        <v>+Infinity</v>
      </c>
      <c r="J29" s="15" t="str">
        <f>_xll.VoseMax(J15)</f>
        <v>+Infinity</v>
      </c>
      <c r="K29" s="15" t="str">
        <f>_xll.VoseMax(K15)</f>
        <v>+Infinity</v>
      </c>
      <c r="L29" s="15" t="str">
        <f>_xll.VoseMax(L15)</f>
        <v>+Infinity</v>
      </c>
      <c r="M29" s="15" t="str">
        <f>_xll.VoseMax(M15)</f>
        <v>+Infinity</v>
      </c>
      <c r="N29" s="15" t="str">
        <f>_xll.VoseMax(N15)</f>
        <v>+Infinity</v>
      </c>
      <c r="O29" s="15" t="str">
        <f>_xll.VoseMax(O15)</f>
        <v>+Infinity</v>
      </c>
      <c r="P29" s="15">
        <f>_xll.VoseMax(P15)</f>
        <v>4.7055272056962476</v>
      </c>
      <c r="Q29" s="15" t="str">
        <f>_xll.VoseMax(Q15)</f>
        <v>+Infinity</v>
      </c>
      <c r="R29" s="15" t="str">
        <f>_xll.VoseMax(R15)</f>
        <v>+Infinity</v>
      </c>
      <c r="S29" s="15" t="str">
        <f>_xll.VoseMax(S15)</f>
        <v>+Infinity</v>
      </c>
      <c r="T29" s="15">
        <f>_xll.VoseMax(T15)</f>
        <v>0.31647916821383981</v>
      </c>
      <c r="U29" s="15">
        <f>_xll.VoseMax(U15)</f>
        <v>7.6040377632128994E-2</v>
      </c>
      <c r="V29" s="15" t="str">
        <f>_xll.VoseMax(V15)</f>
        <v>+Infinity</v>
      </c>
      <c r="W29" s="15" t="str">
        <f>_xll.VoseMax(W15)</f>
        <v>+Infinity</v>
      </c>
      <c r="X29" s="15">
        <f>_xll.VoseMax(X15)</f>
        <v>7.5943850005704028E-2</v>
      </c>
      <c r="Y29" s="15">
        <f>_xll.VoseMax(Y15)</f>
        <v>7.5943850003757238E-2</v>
      </c>
      <c r="Z29" s="15" t="str">
        <f>_xll.VoseMax(Z15)</f>
        <v>+Infinity</v>
      </c>
      <c r="AA29" s="15" t="str">
        <f>_xll.VoseMax(AA15)</f>
        <v>+Infinity</v>
      </c>
    </row>
    <row r="30" spans="2:27" x14ac:dyDescent="0.35">
      <c r="B30" s="15" t="s">
        <v>71</v>
      </c>
      <c r="C30" s="15">
        <f>_xll.VoseDataMean(C6)</f>
        <v>7.1297675395389989E-4</v>
      </c>
      <c r="D30" s="15">
        <f>_xll.VoseMean(D15)</f>
        <v>8.8478077536601721E-4</v>
      </c>
      <c r="E30" s="15">
        <f>_xll.VoseMean(E15)</f>
        <v>8.871237318101565E-4</v>
      </c>
      <c r="F30" s="15">
        <f>_xll.VoseMean(F15)</f>
        <v>7.1297675395389989E-4</v>
      </c>
      <c r="G30" s="15">
        <f>_xll.VoseMean(G15)</f>
        <v>6.4518033552046772E-4</v>
      </c>
      <c r="H30" s="15">
        <f>_xll.VoseMean(H15)</f>
        <v>6.5758313004882305E-4</v>
      </c>
      <c r="I30" s="15">
        <f>_xll.VoseMean(I15)</f>
        <v>8.3937155031349844E-4</v>
      </c>
      <c r="J30" s="15">
        <f>_xll.VoseMean(J15)</f>
        <v>1.042056237951427E-3</v>
      </c>
      <c r="K30" s="15">
        <f>_xll.VoseMean(K15)</f>
        <v>8.690655367010197E-4</v>
      </c>
      <c r="L30" s="15">
        <f>_xll.VoseMean(L15)</f>
        <v>7.2118155321599146E-4</v>
      </c>
      <c r="M30" s="15">
        <f>_xll.VoseMean(M15)</f>
        <v>7.1364518189562243E-4</v>
      </c>
      <c r="N30" s="15">
        <f>_xll.VoseMean(N15)</f>
        <v>7.1297672998316131E-4</v>
      </c>
      <c r="O30" s="15">
        <f>_xll.VoseMean(O15)</f>
        <v>7.1297675395389946E-4</v>
      </c>
      <c r="P30" s="15">
        <f>_xll.VoseMean(P15)</f>
        <v>7.1286007999882273E-4</v>
      </c>
      <c r="Q30" s="15">
        <f>_xll.VoseMean(Q15)</f>
        <v>0</v>
      </c>
      <c r="R30" s="15" t="str">
        <f>_xll.VoseMean(R15)</f>
        <v>Undefined</v>
      </c>
      <c r="S30" s="15" t="str">
        <f>_xll.VoseMean(S15)</f>
        <v>Undefined</v>
      </c>
      <c r="T30" s="15">
        <f>_xll.VoseMean(T15)</f>
        <v>1.7389416343199099E-4</v>
      </c>
      <c r="U30" s="15">
        <f>_xll.VoseMean(U15)</f>
        <v>7.1297675395391702E-4</v>
      </c>
      <c r="V30" s="15">
        <f>_xll.VoseMean(V15)</f>
        <v>2.4689551134605336E-3</v>
      </c>
      <c r="W30" s="15">
        <f>_xll.VoseMean(W15)</f>
        <v>-2.5532093796133866E-3</v>
      </c>
      <c r="X30" s="15">
        <f>_xll.VoseMean(X15)</f>
        <v>7.5387806325794343E-3</v>
      </c>
      <c r="Y30" s="15">
        <f>_xll.VoseMean(Y15)</f>
        <v>1.978102433038359E-2</v>
      </c>
      <c r="Z30" s="15" t="str">
        <f>_xll.VoseMean(Z15)</f>
        <v>Infinity</v>
      </c>
      <c r="AA30" s="15">
        <f>_xll.VoseMean(AA15)</f>
        <v>0</v>
      </c>
    </row>
    <row r="31" spans="2:27" x14ac:dyDescent="0.35">
      <c r="B31" s="15" t="s">
        <v>72</v>
      </c>
      <c r="C31" s="15">
        <f>_xll.VoseDataStdev(C6)</f>
        <v>1.0260544371762017E-2</v>
      </c>
      <c r="D31" s="15">
        <f>_xll.VoseStDev(D15)</f>
        <v>1.036308168490895E-2</v>
      </c>
      <c r="E31" s="15">
        <f>_xll.VoseStDev(E15)</f>
        <v>1.0028442825549259E-2</v>
      </c>
      <c r="F31" s="15">
        <f>_xll.VoseStDev(F15)</f>
        <v>1.026054437176202E-2</v>
      </c>
      <c r="G31" s="15">
        <f>_xll.VoseStDev(G15)</f>
        <v>9.8358256659285114E-3</v>
      </c>
      <c r="H31" s="15">
        <f>_xll.VoseStDev(H15)</f>
        <v>9.8369862316019831E-3</v>
      </c>
      <c r="I31" s="15">
        <f>_xll.VoseStDev(I15)</f>
        <v>9.79850087460051E-3</v>
      </c>
      <c r="J31" s="15">
        <f>_xll.VoseStDev(J15)</f>
        <v>1.051820891287096E-2</v>
      </c>
      <c r="K31" s="15">
        <f>_xll.VoseStDev(K15)</f>
        <v>1.0331957969313511E-2</v>
      </c>
      <c r="L31" s="15">
        <f>_xll.VoseStDev(L15)</f>
        <v>1.025269524646598E-2</v>
      </c>
      <c r="M31" s="15">
        <f>_xll.VoseStDev(M15)</f>
        <v>1.0247900038102635E-2</v>
      </c>
      <c r="N31" s="15">
        <f>_xll.VoseStDev(N15)</f>
        <v>1.0256403172468672E-2</v>
      </c>
      <c r="O31" s="15">
        <f>_xll.VoseStDev(O15)</f>
        <v>1.026054437176202E-2</v>
      </c>
      <c r="P31" s="15">
        <f>_xll.VoseStDev(P15)</f>
        <v>1.0256586884282727E-2</v>
      </c>
      <c r="Q31" s="15">
        <f>_xll.VoseStDev(Q15)</f>
        <v>1.0281213636281884E-2</v>
      </c>
      <c r="R31" s="15" t="str">
        <f>_xll.VoseStDev(R15)</f>
        <v>Undefined</v>
      </c>
      <c r="S31" s="15" t="str">
        <f>_xll.VoseStDev(S15)</f>
        <v>Undefined</v>
      </c>
      <c r="T31" s="15">
        <f>_xll.VoseStDev(T15)</f>
        <v>1.1623432973317391E-2</v>
      </c>
      <c r="U31" s="15">
        <f>_xll.VoseStDev(U15)</f>
        <v>1.0260544371762029E-2</v>
      </c>
      <c r="V31" s="15">
        <f>_xll.VoseStDev(V15)</f>
        <v>1.5472569394686773E-2</v>
      </c>
      <c r="W31" s="15">
        <f>_xll.VoseStDev(W15)</f>
        <v>1.8486496251982162E-2</v>
      </c>
      <c r="X31" s="15">
        <f>_xll.VoseStDev(X15)</f>
        <v>3.4854154274712064E-2</v>
      </c>
      <c r="Y31" s="15">
        <f>_xll.VoseStDev(Y15)</f>
        <v>3.5770255074398433E-2</v>
      </c>
      <c r="Z31" s="15" t="str">
        <f>_xll.VoseStDev(Z15)</f>
        <v>+Infinity</v>
      </c>
      <c r="AA31" s="15">
        <f>_xll.VoseStDev(AA15)</f>
        <v>1.0000000701150142</v>
      </c>
    </row>
    <row r="32" spans="2:27" x14ac:dyDescent="0.35">
      <c r="B32" s="15" t="s">
        <v>8</v>
      </c>
      <c r="C32" s="15">
        <f>_xll.VoseDataVariance(C6)</f>
        <v>1.0527877080489721E-4</v>
      </c>
      <c r="D32" s="15">
        <f>_xll.VoseVariance(D15)</f>
        <v>1.0739346200809533E-4</v>
      </c>
      <c r="E32" s="15">
        <f>_xll.VoseVariance(E15)</f>
        <v>1.0056966550531041E-4</v>
      </c>
      <c r="F32" s="15">
        <f>_xll.VoseVariance(F15)</f>
        <v>1.0527877080489728E-4</v>
      </c>
      <c r="G32" s="15">
        <f>_xll.VoseVariance(G15)</f>
        <v>9.6743466530538043E-5</v>
      </c>
      <c r="H32" s="15">
        <f>_xll.VoseVariance(H15)</f>
        <v>9.6766298120727E-5</v>
      </c>
      <c r="I32" s="15">
        <f>_xll.VoseVariance(I15)</f>
        <v>9.6010619389546973E-5</v>
      </c>
      <c r="J32" s="15">
        <f>_xll.VoseVariance(J15)</f>
        <v>1.1063271873479811E-4</v>
      </c>
      <c r="K32" s="15">
        <f>_xll.VoseVariance(K15)</f>
        <v>1.0674935547966096E-4</v>
      </c>
      <c r="L32" s="15">
        <f>_xll.VoseVariance(L15)</f>
        <v>1.0511775981690611E-4</v>
      </c>
      <c r="M32" s="15">
        <f>_xll.VoseVariance(M15)</f>
        <v>1.0501945519094397E-4</v>
      </c>
      <c r="N32" s="15">
        <f>_xll.VoseVariance(N15)</f>
        <v>1.0519380603622543E-4</v>
      </c>
      <c r="O32" s="15">
        <f>_xll.VoseVariance(O15)</f>
        <v>1.0527877080489728E-4</v>
      </c>
      <c r="P32" s="15">
        <f>_xll.VoseVariance(P15)</f>
        <v>1.0519757451484045E-4</v>
      </c>
      <c r="Q32" s="15">
        <f>_xll.VoseVariance(Q15)</f>
        <v>1.0570335383486856E-4</v>
      </c>
      <c r="R32" s="15" t="str">
        <f>_xll.VoseVariance(R15)</f>
        <v>Undefined</v>
      </c>
      <c r="S32" s="15" t="str">
        <f>_xll.VoseVariance(S15)</f>
        <v>Undefined</v>
      </c>
      <c r="T32" s="15">
        <f>_xll.VoseVariance(T15)</f>
        <v>1.3510419408520197E-4</v>
      </c>
      <c r="U32" s="15">
        <f>_xll.VoseVariance(U15)</f>
        <v>1.0527877080489747E-4</v>
      </c>
      <c r="V32" s="15">
        <f>_xll.VoseVariance(V15)</f>
        <v>2.3940040367339784E-4</v>
      </c>
      <c r="W32" s="15">
        <f>_xll.VoseVariance(W15)</f>
        <v>3.4175054367455057E-4</v>
      </c>
      <c r="X32" s="15">
        <f>_xll.VoseVariance(X15)</f>
        <v>1.2148120702054292E-3</v>
      </c>
      <c r="Y32" s="15">
        <f>_xll.VoseVariance(Y15)</f>
        <v>1.2795111480875269E-3</v>
      </c>
      <c r="Z32" s="15" t="str">
        <f>_xll.VoseVariance(Z15)</f>
        <v>Infinity</v>
      </c>
      <c r="AA32" s="15">
        <f>_xll.VoseVariance(AA15)</f>
        <v>1.0000001402300334</v>
      </c>
    </row>
    <row r="33" spans="2:27" x14ac:dyDescent="0.35">
      <c r="B33" s="15" t="s">
        <v>73</v>
      </c>
      <c r="C33" s="15">
        <f>_xll.VoseDataSkewness(C6)</f>
        <v>1.8764910736525659E-2</v>
      </c>
      <c r="D33" s="15">
        <f>_xll.VoseSkewness(D15)</f>
        <v>0</v>
      </c>
      <c r="E33" s="15">
        <f>_xll.VoseSkewness(E15)</f>
        <v>0</v>
      </c>
      <c r="F33" s="15">
        <f>_xll.VoseSkewness(F15)</f>
        <v>0</v>
      </c>
      <c r="G33" s="15" t="str">
        <f>_xll.VoseSkewness(G15)</f>
        <v>Undefined</v>
      </c>
      <c r="H33" s="15">
        <f>_xll.VoseSkewness(H15)</f>
        <v>-1700508.3336246032</v>
      </c>
      <c r="I33" s="15">
        <f>_xll.VoseSkewness(I15)</f>
        <v>0</v>
      </c>
      <c r="J33" s="15">
        <f>_xll.VoseSkewness(J15)</f>
        <v>0</v>
      </c>
      <c r="K33" s="15">
        <f>_xll.VoseSkewness(K15)</f>
        <v>0</v>
      </c>
      <c r="L33" s="15">
        <f>_xll.VoseSkewness(L15)</f>
        <v>4.1669161170025122E-2</v>
      </c>
      <c r="M33" s="15">
        <f>_xll.VoseSkewness(M15)</f>
        <v>2.1217024623891943E-2</v>
      </c>
      <c r="N33" s="15">
        <f>_xll.VoseSkewness(N15)</f>
        <v>5.0526560073216441E-3</v>
      </c>
      <c r="O33" s="15">
        <f>_xll.VoseSkewness(O15)</f>
        <v>0</v>
      </c>
      <c r="P33" s="15">
        <f>_xll.VoseSkewness(P15)</f>
        <v>3.0941307704743012E-3</v>
      </c>
      <c r="Q33" s="15">
        <f>_xll.VoseSkewness(Q15)</f>
        <v>0</v>
      </c>
      <c r="R33" s="15" t="str">
        <f>_xll.VoseSkewness(R15)</f>
        <v>Undefined</v>
      </c>
      <c r="S33" s="15" t="str">
        <f>_xll.VoseSkewness(S15)</f>
        <v>Undefined</v>
      </c>
      <c r="T33" s="15">
        <f>_xll.VoseSkewness(T15)</f>
        <v>-0.21692041985439611</v>
      </c>
      <c r="U33" s="15">
        <f>_xll.VoseSkewness(U15)</f>
        <v>0.16670273330834698</v>
      </c>
      <c r="V33" s="15">
        <f>_xll.VoseSkewness(V15)</f>
        <v>1.1395470994000001</v>
      </c>
      <c r="W33" s="15">
        <f>_xll.VoseSkewness(W15)</f>
        <v>-1.1395470994000001</v>
      </c>
      <c r="X33" s="15">
        <f>_xll.VoseSkewness(X15)</f>
        <v>0.26664428858602418</v>
      </c>
      <c r="Y33" s="15">
        <f>_xll.VoseSkewness(Y15)</f>
        <v>-0.13072779487205244</v>
      </c>
      <c r="Z33" s="15" t="str">
        <f>_xll.VoseSkewness(Z15)</f>
        <v>Undefined</v>
      </c>
      <c r="AA33" s="15">
        <f>_xll.VoseSkewness(AA15)</f>
        <v>0</v>
      </c>
    </row>
    <row r="34" spans="2:27" x14ac:dyDescent="0.35">
      <c r="B34" s="15" t="s">
        <v>74</v>
      </c>
      <c r="C34" s="15">
        <f>_xll.VoseDataKurtosis(C6)</f>
        <v>7.1153924447824846</v>
      </c>
      <c r="D34" s="15" t="str">
        <f>_xll.VoseKurtosis(D15)</f>
        <v>Undefined</v>
      </c>
      <c r="E34" s="15">
        <f>_xll.VoseKurtosis(E15)</f>
        <v>5</v>
      </c>
      <c r="F34" s="15">
        <f>_xll.VoseKurtosis(F15)</f>
        <v>4.9268112348360047</v>
      </c>
      <c r="G34" s="15">
        <f>_xll.VoseKurtosis(G15)</f>
        <v>4.3092875869058389</v>
      </c>
      <c r="H34" s="15">
        <f>_xll.VoseKurtosis(H15)</f>
        <v>2127444093.6301024</v>
      </c>
      <c r="I34" s="15">
        <f>_xll.VoseKurtosis(I15)</f>
        <v>4.2</v>
      </c>
      <c r="J34" s="15">
        <f>_xll.VoseKurtosis(J15)</f>
        <v>6</v>
      </c>
      <c r="K34" s="15">
        <f>_xll.VoseKurtosis(K15)</f>
        <v>4.3668319721917213</v>
      </c>
      <c r="L34" s="15">
        <f>_xll.VoseKurtosis(L15)</f>
        <v>3.0126358895285246</v>
      </c>
      <c r="M34" s="15">
        <f>_xll.VoseKurtosis(M15)</f>
        <v>3.0018751776566721</v>
      </c>
      <c r="N34" s="15">
        <f>_xll.VoseKurtosis(N15)</f>
        <v>3.0000425488768165</v>
      </c>
      <c r="O34" s="15">
        <f>_xll.VoseKurtosis(O15)</f>
        <v>3</v>
      </c>
      <c r="P34" s="15">
        <f>_xll.VoseKurtosis(P15)</f>
        <v>2.999965610273577</v>
      </c>
      <c r="Q34" s="15">
        <f>_xll.VoseKurtosis(Q15)</f>
        <v>3</v>
      </c>
      <c r="R34" s="15" t="str">
        <f>_xll.VoseKurtosis(R15)</f>
        <v>Undefined</v>
      </c>
      <c r="S34" s="15" t="str">
        <f>_xll.VoseKurtosis(S15)</f>
        <v>Undefined</v>
      </c>
      <c r="T34" s="15">
        <f>_xll.VoseKurtosis(T15)</f>
        <v>2.8421475811695611</v>
      </c>
      <c r="U34" s="15">
        <f>_xll.VoseKurtosis(U15)</f>
        <v>2.8693454375743217</v>
      </c>
      <c r="V34" s="15">
        <f>_xll.VoseKurtosis(V15)</f>
        <v>5.4</v>
      </c>
      <c r="W34" s="15">
        <f>_xll.VoseKurtosis(W15)</f>
        <v>5.4</v>
      </c>
      <c r="X34" s="15">
        <f>_xll.VoseKurtosis(X15)</f>
        <v>1.8778911305400265</v>
      </c>
      <c r="Y34" s="15">
        <f>_xll.VoseKurtosis(Y15)</f>
        <v>1.7861765299289971</v>
      </c>
      <c r="Z34" s="15" t="str">
        <f>_xll.VoseKurtosis(Z15)</f>
        <v>Undefined</v>
      </c>
      <c r="AA34" s="15">
        <f>_xll.VoseKurtosis(AA15)</f>
        <v>3.0000004206901587</v>
      </c>
    </row>
    <row r="35" spans="2:27" x14ac:dyDescent="0.35">
      <c r="B35" s="15" t="s">
        <v>75</v>
      </c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</row>
    <row r="36" spans="2:27" x14ac:dyDescent="0.35">
      <c r="B36" s="29">
        <v>0.01</v>
      </c>
      <c r="C36" s="15">
        <f>_xll.VoseDataPercentile(C6,B36)</f>
        <v>-2.8465710410397853E-2</v>
      </c>
      <c r="D36" s="15" t="str">
        <f ca="1">_xll.VoseSimulate(D15,B36)</f>
        <v>Error: "object" is not correct or contains invalid arguments</v>
      </c>
      <c r="E36" s="15" t="str">
        <f ca="1">_xll.VoseSimulate(E15,B36)</f>
        <v>Error: "object" is not correct or contains invalid arguments</v>
      </c>
      <c r="F36" s="15" t="str">
        <f ca="1">_xll.VoseSimulate(F15,B36)</f>
        <v>Error: "object" is not correct or contains invalid arguments</v>
      </c>
      <c r="G36" s="15" t="str">
        <f ca="1">_xll.VoseSimulate(G15,B36)</f>
        <v>Error: "object" is not correct or contains invalid arguments</v>
      </c>
      <c r="H36" s="15" t="str">
        <f ca="1">_xll.VoseSimulate(H15,B36)</f>
        <v>Error: "object" is not correct or contains invalid arguments</v>
      </c>
      <c r="I36" s="15" t="str">
        <f ca="1">_xll.VoseSimulate(I15,B36)</f>
        <v>Error: "object" is not correct or contains invalid arguments</v>
      </c>
      <c r="J36" s="15" t="str">
        <f ca="1">_xll.VoseSimulate(J15,B36)</f>
        <v>Error: "object" is not correct or contains invalid arguments</v>
      </c>
      <c r="K36" s="15" t="str">
        <f ca="1">_xll.VoseSimulate(K15,B36)</f>
        <v>Error: "object" is not correct or contains invalid arguments</v>
      </c>
      <c r="L36" s="15" t="str">
        <f ca="1">_xll.VoseSimulate(L15,B36)</f>
        <v>Error: "object" is not correct or contains invalid arguments</v>
      </c>
      <c r="M36" s="15" t="str">
        <f ca="1">_xll.VoseSimulate(M15,B36)</f>
        <v>Error: "object" is not correct or contains invalid arguments</v>
      </c>
      <c r="N36" s="15" t="str">
        <f ca="1">_xll.VoseSimulate(N15,B36)</f>
        <v>Error: "object" is not correct or contains invalid arguments</v>
      </c>
      <c r="O36" s="15" t="str">
        <f ca="1">_xll.VoseSimulate(O15,B36)</f>
        <v>Error: "object" is not correct or contains invalid arguments</v>
      </c>
      <c r="P36" s="15" t="str">
        <f ca="1">_xll.VoseSimulate(P15,B36)</f>
        <v>Error: "object" is not correct or contains invalid arguments</v>
      </c>
      <c r="Q36" s="15" t="str">
        <f ca="1">_xll.VoseSimulate(Q15,B36)</f>
        <v>Error: "object" is not correct or contains invalid arguments</v>
      </c>
      <c r="R36" s="15" t="str">
        <f ca="1">_xll.VoseSimulate(R15,B36)</f>
        <v>Error: "object" is not correct or contains invalid arguments</v>
      </c>
      <c r="S36" s="15" t="str">
        <f ca="1">_xll.VoseSimulate(S15,B36)</f>
        <v>Error: "object" is not correct or contains invalid arguments</v>
      </c>
      <c r="T36" s="15" t="str">
        <f ca="1">_xll.VoseSimulate(T15,B36)</f>
        <v>Error: "object" is not correct or contains invalid arguments</v>
      </c>
      <c r="U36" s="15" t="str">
        <f ca="1">_xll.VoseSimulate(U15,B36)</f>
        <v>Error: "object" is not correct or contains invalid arguments</v>
      </c>
      <c r="V36" s="15" t="str">
        <f ca="1">_xll.VoseSimulate(V15,B36)</f>
        <v>Error: "object" is not correct or contains invalid arguments</v>
      </c>
      <c r="W36" s="15" t="str">
        <f ca="1">_xll.VoseSimulate(W15,B36)</f>
        <v>Error: "object" is not correct or contains invalid arguments</v>
      </c>
      <c r="X36" s="15" t="str">
        <f ca="1">_xll.VoseSimulate(X15,B36)</f>
        <v>Error: "object" is not correct or contains invalid arguments</v>
      </c>
      <c r="Y36" s="15" t="str">
        <f ca="1">_xll.VoseSimulate(Y15,B36)</f>
        <v>Error: "object" is not correct or contains invalid arguments</v>
      </c>
      <c r="Z36" s="15" t="str">
        <f ca="1">_xll.VoseSimulate(Z15,B36)</f>
        <v>Error: "object" is not correct or contains invalid arguments</v>
      </c>
      <c r="AA36" s="15" t="str">
        <f ca="1">_xll.VoseSimulate(AA15,B36)</f>
        <v>Error: "object" is not correct or contains invalid arguments</v>
      </c>
    </row>
    <row r="37" spans="2:27" x14ac:dyDescent="0.35">
      <c r="B37" s="29">
        <v>0.05</v>
      </c>
      <c r="C37" s="15">
        <f>_xll.VoseDataPercentile(C6,B37)</f>
        <v>-1.5639051602000284E-2</v>
      </c>
      <c r="D37" s="15" t="str">
        <f ca="1">_xll.VoseSimulate(D15,B37)</f>
        <v>Error: "object" is not correct or contains invalid arguments</v>
      </c>
      <c r="E37" s="15" t="str">
        <f ca="1">_xll.VoseSimulate(E15,B37)</f>
        <v>Error: "object" is not correct or contains invalid arguments</v>
      </c>
      <c r="F37" s="15" t="str">
        <f ca="1">_xll.VoseSimulate(F15,B37)</f>
        <v>Error: "object" is not correct or contains invalid arguments</v>
      </c>
      <c r="G37" s="15" t="str">
        <f ca="1">_xll.VoseSimulate(G15,B37)</f>
        <v>Error: "object" is not correct or contains invalid arguments</v>
      </c>
      <c r="H37" s="15" t="str">
        <f ca="1">_xll.VoseSimulate(H15,B37)</f>
        <v>Error: "object" is not correct or contains invalid arguments</v>
      </c>
      <c r="I37" s="15" t="str">
        <f ca="1">_xll.VoseSimulate(I15,B37)</f>
        <v>Error: "object" is not correct or contains invalid arguments</v>
      </c>
      <c r="J37" s="15" t="str">
        <f ca="1">_xll.VoseSimulate(J15,B37)</f>
        <v>Error: "object" is not correct or contains invalid arguments</v>
      </c>
      <c r="K37" s="15" t="str">
        <f ca="1">_xll.VoseSimulate(K15,B37)</f>
        <v>Error: "object" is not correct or contains invalid arguments</v>
      </c>
      <c r="L37" s="15" t="str">
        <f ca="1">_xll.VoseSimulate(L15,B37)</f>
        <v>Error: "object" is not correct or contains invalid arguments</v>
      </c>
      <c r="M37" s="15" t="str">
        <f ca="1">_xll.VoseSimulate(M15,B37)</f>
        <v>Error: "object" is not correct or contains invalid arguments</v>
      </c>
      <c r="N37" s="15" t="str">
        <f ca="1">_xll.VoseSimulate(N15,B37)</f>
        <v>Error: "object" is not correct or contains invalid arguments</v>
      </c>
      <c r="O37" s="15" t="str">
        <f ca="1">_xll.VoseSimulate(O15,B37)</f>
        <v>Error: "object" is not correct or contains invalid arguments</v>
      </c>
      <c r="P37" s="15" t="str">
        <f ca="1">_xll.VoseSimulate(P15,B37)</f>
        <v>Error: "object" is not correct or contains invalid arguments</v>
      </c>
      <c r="Q37" s="15" t="str">
        <f ca="1">_xll.VoseSimulate(Q15,B37)</f>
        <v>Error: "object" is not correct or contains invalid arguments</v>
      </c>
      <c r="R37" s="15" t="str">
        <f ca="1">_xll.VoseSimulate(R15,B37)</f>
        <v>Error: "object" is not correct or contains invalid arguments</v>
      </c>
      <c r="S37" s="15" t="str">
        <f ca="1">_xll.VoseSimulate(S15,B37)</f>
        <v>Error: "object" is not correct or contains invalid arguments</v>
      </c>
      <c r="T37" s="15" t="str">
        <f ca="1">_xll.VoseSimulate(T15,B37)</f>
        <v>Error: "object" is not correct or contains invalid arguments</v>
      </c>
      <c r="U37" s="15" t="str">
        <f ca="1">_xll.VoseSimulate(U15,B37)</f>
        <v>Error: "object" is not correct or contains invalid arguments</v>
      </c>
      <c r="V37" s="15" t="str">
        <f ca="1">_xll.VoseSimulate(V15,B37)</f>
        <v>Error: "object" is not correct or contains invalid arguments</v>
      </c>
      <c r="W37" s="15" t="str">
        <f ca="1">_xll.VoseSimulate(W15,B37)</f>
        <v>Error: "object" is not correct or contains invalid arguments</v>
      </c>
      <c r="X37" s="15" t="str">
        <f ca="1">_xll.VoseSimulate(X15,B37)</f>
        <v>Error: "object" is not correct or contains invalid arguments</v>
      </c>
      <c r="Y37" s="15" t="str">
        <f ca="1">_xll.VoseSimulate(Y15,B37)</f>
        <v>Error: "object" is not correct or contains invalid arguments</v>
      </c>
      <c r="Z37" s="15" t="str">
        <f ca="1">_xll.VoseSimulate(Z15,B37)</f>
        <v>Error: "object" is not correct or contains invalid arguments</v>
      </c>
      <c r="AA37" s="15" t="str">
        <f ca="1">_xll.VoseSimulate(AA15,B37)</f>
        <v>Error: "object" is not correct or contains invalid arguments</v>
      </c>
    </row>
    <row r="38" spans="2:27" x14ac:dyDescent="0.35">
      <c r="B38" s="29">
        <v>0.15</v>
      </c>
      <c r="C38" s="15">
        <f>_xll.VoseDataPercentile(C6,B38)</f>
        <v>-8.4919383758672619E-3</v>
      </c>
      <c r="D38" s="15" t="str">
        <f ca="1">_xll.VoseSimulate(D15,B38)</f>
        <v>Error: "object" is not correct or contains invalid arguments</v>
      </c>
      <c r="E38" s="15" t="str">
        <f ca="1">_xll.VoseSimulate(E15,B38)</f>
        <v>Error: "object" is not correct or contains invalid arguments</v>
      </c>
      <c r="F38" s="15" t="str">
        <f ca="1">_xll.VoseSimulate(F15,B38)</f>
        <v>Error: "object" is not correct or contains invalid arguments</v>
      </c>
      <c r="G38" s="15" t="str">
        <f ca="1">_xll.VoseSimulate(G15,B38)</f>
        <v>Error: "object" is not correct or contains invalid arguments</v>
      </c>
      <c r="H38" s="15" t="str">
        <f ca="1">_xll.VoseSimulate(H15,B38)</f>
        <v>Error: "object" is not correct or contains invalid arguments</v>
      </c>
      <c r="I38" s="15" t="str">
        <f ca="1">_xll.VoseSimulate(I15,B38)</f>
        <v>Error: "object" is not correct or contains invalid arguments</v>
      </c>
      <c r="J38" s="15" t="str">
        <f ca="1">_xll.VoseSimulate(J15,B38)</f>
        <v>Error: "object" is not correct or contains invalid arguments</v>
      </c>
      <c r="K38" s="15" t="str">
        <f ca="1">_xll.VoseSimulate(K15,B38)</f>
        <v>Error: "object" is not correct or contains invalid arguments</v>
      </c>
      <c r="L38" s="15" t="str">
        <f ca="1">_xll.VoseSimulate(L15,B38)</f>
        <v>Error: "object" is not correct or contains invalid arguments</v>
      </c>
      <c r="M38" s="15" t="str">
        <f ca="1">_xll.VoseSimulate(M15,B38)</f>
        <v>Error: "object" is not correct or contains invalid arguments</v>
      </c>
      <c r="N38" s="15" t="str">
        <f ca="1">_xll.VoseSimulate(N15,B38)</f>
        <v>Error: "object" is not correct or contains invalid arguments</v>
      </c>
      <c r="O38" s="15" t="str">
        <f ca="1">_xll.VoseSimulate(O15,B38)</f>
        <v>Error: "object" is not correct or contains invalid arguments</v>
      </c>
      <c r="P38" s="15" t="str">
        <f ca="1">_xll.VoseSimulate(P15,B38)</f>
        <v>Error: "object" is not correct or contains invalid arguments</v>
      </c>
      <c r="Q38" s="15" t="str">
        <f ca="1">_xll.VoseSimulate(Q15,B38)</f>
        <v>Error: "object" is not correct or contains invalid arguments</v>
      </c>
      <c r="R38" s="15" t="str">
        <f ca="1">_xll.VoseSimulate(R15,B38)</f>
        <v>Error: "object" is not correct or contains invalid arguments</v>
      </c>
      <c r="S38" s="15" t="str">
        <f ca="1">_xll.VoseSimulate(S15,B38)</f>
        <v>Error: "object" is not correct or contains invalid arguments</v>
      </c>
      <c r="T38" s="15" t="str">
        <f ca="1">_xll.VoseSimulate(T15,B38)</f>
        <v>Error: "object" is not correct or contains invalid arguments</v>
      </c>
      <c r="U38" s="15" t="str">
        <f ca="1">_xll.VoseSimulate(U15,B38)</f>
        <v>Error: "object" is not correct or contains invalid arguments</v>
      </c>
      <c r="V38" s="15" t="str">
        <f ca="1">_xll.VoseSimulate(V15,B38)</f>
        <v>Error: "object" is not correct or contains invalid arguments</v>
      </c>
      <c r="W38" s="15" t="str">
        <f ca="1">_xll.VoseSimulate(W15,B38)</f>
        <v>Error: "object" is not correct or contains invalid arguments</v>
      </c>
      <c r="X38" s="15" t="str">
        <f ca="1">_xll.VoseSimulate(X15,B38)</f>
        <v>Error: "object" is not correct or contains invalid arguments</v>
      </c>
      <c r="Y38" s="15" t="str">
        <f ca="1">_xll.VoseSimulate(Y15,B38)</f>
        <v>Error: "object" is not correct or contains invalid arguments</v>
      </c>
      <c r="Z38" s="15" t="str">
        <f ca="1">_xll.VoseSimulate(Z15,B38)</f>
        <v>Error: "object" is not correct or contains invalid arguments</v>
      </c>
      <c r="AA38" s="15" t="str">
        <f ca="1">_xll.VoseSimulate(AA15,B38)</f>
        <v>Error: "object" is not correct or contains invalid arguments</v>
      </c>
    </row>
    <row r="39" spans="2:27" x14ac:dyDescent="0.35">
      <c r="B39" s="29">
        <v>0.2</v>
      </c>
      <c r="C39" s="15">
        <f>_xll.VoseDataPercentile(C6,B39)</f>
        <v>-6.5130673776469293E-3</v>
      </c>
      <c r="D39" s="15" t="str">
        <f ca="1">_xll.VoseSimulate(D15,B39)</f>
        <v>Error: "object" is not correct or contains invalid arguments</v>
      </c>
      <c r="E39" s="15" t="str">
        <f ca="1">_xll.VoseSimulate(E15,B39)</f>
        <v>Error: "object" is not correct or contains invalid arguments</v>
      </c>
      <c r="F39" s="15" t="str">
        <f ca="1">_xll.VoseSimulate(F15,B39)</f>
        <v>Error: "object" is not correct or contains invalid arguments</v>
      </c>
      <c r="G39" s="15" t="str">
        <f ca="1">_xll.VoseSimulate(G15,B39)</f>
        <v>Error: "object" is not correct or contains invalid arguments</v>
      </c>
      <c r="H39" s="15" t="str">
        <f ca="1">_xll.VoseSimulate(H15,B39)</f>
        <v>Error: "object" is not correct or contains invalid arguments</v>
      </c>
      <c r="I39" s="15" t="str">
        <f ca="1">_xll.VoseSimulate(I15,B39)</f>
        <v>Error: "object" is not correct or contains invalid arguments</v>
      </c>
      <c r="J39" s="15" t="str">
        <f ca="1">_xll.VoseSimulate(J15,B39)</f>
        <v>Error: "object" is not correct or contains invalid arguments</v>
      </c>
      <c r="K39" s="15" t="str">
        <f ca="1">_xll.VoseSimulate(K15,B39)</f>
        <v>Error: "object" is not correct or contains invalid arguments</v>
      </c>
      <c r="L39" s="15" t="str">
        <f ca="1">_xll.VoseSimulate(L15,B39)</f>
        <v>Error: "object" is not correct or contains invalid arguments</v>
      </c>
      <c r="M39" s="15" t="str">
        <f ca="1">_xll.VoseSimulate(M15,B39)</f>
        <v>Error: "object" is not correct or contains invalid arguments</v>
      </c>
      <c r="N39" s="15" t="str">
        <f ca="1">_xll.VoseSimulate(N15,B39)</f>
        <v>Error: "object" is not correct or contains invalid arguments</v>
      </c>
      <c r="O39" s="15" t="str">
        <f ca="1">_xll.VoseSimulate(O15,B39)</f>
        <v>Error: "object" is not correct or contains invalid arguments</v>
      </c>
      <c r="P39" s="15" t="str">
        <f ca="1">_xll.VoseSimulate(P15,B39)</f>
        <v>Error: "object" is not correct or contains invalid arguments</v>
      </c>
      <c r="Q39" s="15" t="str">
        <f ca="1">_xll.VoseSimulate(Q15,B39)</f>
        <v>Error: "object" is not correct or contains invalid arguments</v>
      </c>
      <c r="R39" s="15" t="str">
        <f ca="1">_xll.VoseSimulate(R15,B39)</f>
        <v>Error: "object" is not correct or contains invalid arguments</v>
      </c>
      <c r="S39" s="15" t="str">
        <f ca="1">_xll.VoseSimulate(S15,B39)</f>
        <v>Error: "object" is not correct or contains invalid arguments</v>
      </c>
      <c r="T39" s="15" t="str">
        <f ca="1">_xll.VoseSimulate(T15,B39)</f>
        <v>Error: "object" is not correct or contains invalid arguments</v>
      </c>
      <c r="U39" s="15" t="str">
        <f ca="1">_xll.VoseSimulate(U15,B39)</f>
        <v>Error: "object" is not correct or contains invalid arguments</v>
      </c>
      <c r="V39" s="15" t="str">
        <f ca="1">_xll.VoseSimulate(V15,B39)</f>
        <v>Error: "object" is not correct or contains invalid arguments</v>
      </c>
      <c r="W39" s="15" t="str">
        <f ca="1">_xll.VoseSimulate(W15,B39)</f>
        <v>Error: "object" is not correct or contains invalid arguments</v>
      </c>
      <c r="X39" s="15" t="str">
        <f ca="1">_xll.VoseSimulate(X15,B39)</f>
        <v>Error: "object" is not correct or contains invalid arguments</v>
      </c>
      <c r="Y39" s="15" t="str">
        <f ca="1">_xll.VoseSimulate(Y15,B39)</f>
        <v>Error: "object" is not correct or contains invalid arguments</v>
      </c>
      <c r="Z39" s="15" t="str">
        <f ca="1">_xll.VoseSimulate(Z15,B39)</f>
        <v>Error: "object" is not correct or contains invalid arguments</v>
      </c>
      <c r="AA39" s="15" t="str">
        <f ca="1">_xll.VoseSimulate(AA15,B39)</f>
        <v>Error: "object" is not correct or contains invalid arguments</v>
      </c>
    </row>
    <row r="40" spans="2:27" x14ac:dyDescent="0.35">
      <c r="B40" s="29">
        <v>0.25</v>
      </c>
      <c r="C40" s="15">
        <f>_xll.VoseDataPercentile(C6,B40)</f>
        <v>-4.8873718861995128E-3</v>
      </c>
      <c r="D40" s="15" t="str">
        <f ca="1">_xll.VoseSimulate(D15,B40)</f>
        <v>Error: "object" is not correct or contains invalid arguments</v>
      </c>
      <c r="E40" s="15" t="str">
        <f ca="1">_xll.VoseSimulate(E15,B40)</f>
        <v>Error: "object" is not correct or contains invalid arguments</v>
      </c>
      <c r="F40" s="15" t="str">
        <f ca="1">_xll.VoseSimulate(F15,B40)</f>
        <v>Error: "object" is not correct or contains invalid arguments</v>
      </c>
      <c r="G40" s="15" t="str">
        <f ca="1">_xll.VoseSimulate(G15,B40)</f>
        <v>Error: "object" is not correct or contains invalid arguments</v>
      </c>
      <c r="H40" s="15" t="str">
        <f ca="1">_xll.VoseSimulate(H15,B40)</f>
        <v>Error: "object" is not correct or contains invalid arguments</v>
      </c>
      <c r="I40" s="15" t="str">
        <f ca="1">_xll.VoseSimulate(I15,B40)</f>
        <v>Error: "object" is not correct or contains invalid arguments</v>
      </c>
      <c r="J40" s="15" t="str">
        <f ca="1">_xll.VoseSimulate(J15,B40)</f>
        <v>Error: "object" is not correct or contains invalid arguments</v>
      </c>
      <c r="K40" s="15" t="str">
        <f ca="1">_xll.VoseSimulate(K15,B40)</f>
        <v>Error: "object" is not correct or contains invalid arguments</v>
      </c>
      <c r="L40" s="15" t="str">
        <f ca="1">_xll.VoseSimulate(L15,B40)</f>
        <v>Error: "object" is not correct or contains invalid arguments</v>
      </c>
      <c r="M40" s="15" t="str">
        <f ca="1">_xll.VoseSimulate(M15,B40)</f>
        <v>Error: "object" is not correct or contains invalid arguments</v>
      </c>
      <c r="N40" s="15" t="str">
        <f ca="1">_xll.VoseSimulate(N15,B40)</f>
        <v>Error: "object" is not correct or contains invalid arguments</v>
      </c>
      <c r="O40" s="15" t="str">
        <f ca="1">_xll.VoseSimulate(O15,B40)</f>
        <v>Error: "object" is not correct or contains invalid arguments</v>
      </c>
      <c r="P40" s="15" t="str">
        <f ca="1">_xll.VoseSimulate(P15,B40)</f>
        <v>Error: "object" is not correct or contains invalid arguments</v>
      </c>
      <c r="Q40" s="15" t="str">
        <f ca="1">_xll.VoseSimulate(Q15,B40)</f>
        <v>Error: "object" is not correct or contains invalid arguments</v>
      </c>
      <c r="R40" s="15" t="str">
        <f ca="1">_xll.VoseSimulate(R15,B40)</f>
        <v>Error: "object" is not correct or contains invalid arguments</v>
      </c>
      <c r="S40" s="15" t="str">
        <f ca="1">_xll.VoseSimulate(S15,B40)</f>
        <v>Error: "object" is not correct or contains invalid arguments</v>
      </c>
      <c r="T40" s="15" t="str">
        <f ca="1">_xll.VoseSimulate(T15,B40)</f>
        <v>Error: "object" is not correct or contains invalid arguments</v>
      </c>
      <c r="U40" s="15" t="str">
        <f ca="1">_xll.VoseSimulate(U15,B40)</f>
        <v>Error: "object" is not correct or contains invalid arguments</v>
      </c>
      <c r="V40" s="15" t="str">
        <f ca="1">_xll.VoseSimulate(V15,B40)</f>
        <v>Error: "object" is not correct or contains invalid arguments</v>
      </c>
      <c r="W40" s="15" t="str">
        <f ca="1">_xll.VoseSimulate(W15,B40)</f>
        <v>Error: "object" is not correct or contains invalid arguments</v>
      </c>
      <c r="X40" s="15" t="str">
        <f ca="1">_xll.VoseSimulate(X15,B40)</f>
        <v>Error: "object" is not correct or contains invalid arguments</v>
      </c>
      <c r="Y40" s="15" t="str">
        <f ca="1">_xll.VoseSimulate(Y15,B40)</f>
        <v>Error: "object" is not correct or contains invalid arguments</v>
      </c>
      <c r="Z40" s="15" t="str">
        <f ca="1">_xll.VoseSimulate(Z15,B40)</f>
        <v>Error: "object" is not correct or contains invalid arguments</v>
      </c>
      <c r="AA40" s="15" t="str">
        <f ca="1">_xll.VoseSimulate(AA15,B40)</f>
        <v>Error: "object" is not correct or contains invalid arguments</v>
      </c>
    </row>
    <row r="41" spans="2:27" x14ac:dyDescent="0.35">
      <c r="B41" s="29">
        <v>0.3</v>
      </c>
      <c r="C41" s="15">
        <f>_xll.VoseDataPercentile(C6,B41)</f>
        <v>-3.5226547303085806E-3</v>
      </c>
      <c r="D41" s="15" t="str">
        <f ca="1">_xll.VoseSimulate(D15,B41)</f>
        <v>Error: "object" is not correct or contains invalid arguments</v>
      </c>
      <c r="E41" s="15" t="str">
        <f ca="1">_xll.VoseSimulate(E15,B41)</f>
        <v>Error: "object" is not correct or contains invalid arguments</v>
      </c>
      <c r="F41" s="15" t="str">
        <f ca="1">_xll.VoseSimulate(F15,B41)</f>
        <v>Error: "object" is not correct or contains invalid arguments</v>
      </c>
      <c r="G41" s="15" t="str">
        <f ca="1">_xll.VoseSimulate(G15,B41)</f>
        <v>Error: "object" is not correct or contains invalid arguments</v>
      </c>
      <c r="H41" s="15" t="str">
        <f ca="1">_xll.VoseSimulate(H15,B41)</f>
        <v>Error: "object" is not correct or contains invalid arguments</v>
      </c>
      <c r="I41" s="15" t="str">
        <f ca="1">_xll.VoseSimulate(I15,B41)</f>
        <v>Error: "object" is not correct or contains invalid arguments</v>
      </c>
      <c r="J41" s="15" t="str">
        <f ca="1">_xll.VoseSimulate(J15,B41)</f>
        <v>Error: "object" is not correct or contains invalid arguments</v>
      </c>
      <c r="K41" s="15" t="str">
        <f ca="1">_xll.VoseSimulate(K15,B41)</f>
        <v>Error: "object" is not correct or contains invalid arguments</v>
      </c>
      <c r="L41" s="15" t="str">
        <f ca="1">_xll.VoseSimulate(L15,B41)</f>
        <v>Error: "object" is not correct or contains invalid arguments</v>
      </c>
      <c r="M41" s="15" t="str">
        <f ca="1">_xll.VoseSimulate(M15,B41)</f>
        <v>Error: "object" is not correct or contains invalid arguments</v>
      </c>
      <c r="N41" s="15" t="str">
        <f ca="1">_xll.VoseSimulate(N15,B41)</f>
        <v>Error: "object" is not correct or contains invalid arguments</v>
      </c>
      <c r="O41" s="15" t="str">
        <f ca="1">_xll.VoseSimulate(O15,B41)</f>
        <v>Error: "object" is not correct or contains invalid arguments</v>
      </c>
      <c r="P41" s="15" t="str">
        <f ca="1">_xll.VoseSimulate(P15,B41)</f>
        <v>Error: "object" is not correct or contains invalid arguments</v>
      </c>
      <c r="Q41" s="15" t="str">
        <f ca="1">_xll.VoseSimulate(Q15,B41)</f>
        <v>Error: "object" is not correct or contains invalid arguments</v>
      </c>
      <c r="R41" s="15" t="str">
        <f ca="1">_xll.VoseSimulate(R15,B41)</f>
        <v>Error: "object" is not correct or contains invalid arguments</v>
      </c>
      <c r="S41" s="15" t="str">
        <f ca="1">_xll.VoseSimulate(S15,B41)</f>
        <v>Error: "object" is not correct or contains invalid arguments</v>
      </c>
      <c r="T41" s="15" t="str">
        <f ca="1">_xll.VoseSimulate(T15,B41)</f>
        <v>Error: "object" is not correct or contains invalid arguments</v>
      </c>
      <c r="U41" s="15" t="str">
        <f ca="1">_xll.VoseSimulate(U15,B41)</f>
        <v>Error: "object" is not correct or contains invalid arguments</v>
      </c>
      <c r="V41" s="15" t="str">
        <f ca="1">_xll.VoseSimulate(V15,B41)</f>
        <v>Error: "object" is not correct or contains invalid arguments</v>
      </c>
      <c r="W41" s="15" t="str">
        <f ca="1">_xll.VoseSimulate(W15,B41)</f>
        <v>Error: "object" is not correct or contains invalid arguments</v>
      </c>
      <c r="X41" s="15" t="str">
        <f ca="1">_xll.VoseSimulate(X15,B41)</f>
        <v>Error: "object" is not correct or contains invalid arguments</v>
      </c>
      <c r="Y41" s="15" t="str">
        <f ca="1">_xll.VoseSimulate(Y15,B41)</f>
        <v>Error: "object" is not correct or contains invalid arguments</v>
      </c>
      <c r="Z41" s="15" t="str">
        <f ca="1">_xll.VoseSimulate(Z15,B41)</f>
        <v>Error: "object" is not correct or contains invalid arguments</v>
      </c>
      <c r="AA41" s="15" t="str">
        <f ca="1">_xll.VoseSimulate(AA15,B41)</f>
        <v>Error: "object" is not correct or contains invalid arguments</v>
      </c>
    </row>
    <row r="42" spans="2:27" x14ac:dyDescent="0.35">
      <c r="B42" s="29">
        <v>0.35</v>
      </c>
      <c r="C42" s="15">
        <f>_xll.VoseDataPercentile(C6,B42)</f>
        <v>-2.2039088019296447E-3</v>
      </c>
      <c r="D42" s="15" t="str">
        <f ca="1">_xll.VoseSimulate(D15,B42)</f>
        <v>Error: "object" is not correct or contains invalid arguments</v>
      </c>
      <c r="E42" s="15" t="str">
        <f ca="1">_xll.VoseSimulate(E15,B42)</f>
        <v>Error: "object" is not correct or contains invalid arguments</v>
      </c>
      <c r="F42" s="15" t="str">
        <f ca="1">_xll.VoseSimulate(F15,B42)</f>
        <v>Error: "object" is not correct or contains invalid arguments</v>
      </c>
      <c r="G42" s="15" t="str">
        <f ca="1">_xll.VoseSimulate(G15,B42)</f>
        <v>Error: "object" is not correct or contains invalid arguments</v>
      </c>
      <c r="H42" s="15" t="str">
        <f ca="1">_xll.VoseSimulate(H15,B42)</f>
        <v>Error: "object" is not correct or contains invalid arguments</v>
      </c>
      <c r="I42" s="15" t="str">
        <f ca="1">_xll.VoseSimulate(I15,B42)</f>
        <v>Error: "object" is not correct or contains invalid arguments</v>
      </c>
      <c r="J42" s="15" t="str">
        <f ca="1">_xll.VoseSimulate(J15,B42)</f>
        <v>Error: "object" is not correct or contains invalid arguments</v>
      </c>
      <c r="K42" s="15" t="str">
        <f ca="1">_xll.VoseSimulate(K15,B42)</f>
        <v>Error: "object" is not correct or contains invalid arguments</v>
      </c>
      <c r="L42" s="15" t="str">
        <f ca="1">_xll.VoseSimulate(L15,B42)</f>
        <v>Error: "object" is not correct or contains invalid arguments</v>
      </c>
      <c r="M42" s="15" t="str">
        <f ca="1">_xll.VoseSimulate(M15,B42)</f>
        <v>Error: "object" is not correct or contains invalid arguments</v>
      </c>
      <c r="N42" s="15" t="str">
        <f ca="1">_xll.VoseSimulate(N15,B42)</f>
        <v>Error: "object" is not correct or contains invalid arguments</v>
      </c>
      <c r="O42" s="15" t="str">
        <f ca="1">_xll.VoseSimulate(O15,B42)</f>
        <v>Error: "object" is not correct or contains invalid arguments</v>
      </c>
      <c r="P42" s="15" t="str">
        <f ca="1">_xll.VoseSimulate(P15,B42)</f>
        <v>Error: "object" is not correct or contains invalid arguments</v>
      </c>
      <c r="Q42" s="15" t="str">
        <f ca="1">_xll.VoseSimulate(Q15,B42)</f>
        <v>Error: "object" is not correct or contains invalid arguments</v>
      </c>
      <c r="R42" s="15" t="str">
        <f ca="1">_xll.VoseSimulate(R15,B42)</f>
        <v>Error: "object" is not correct or contains invalid arguments</v>
      </c>
      <c r="S42" s="15" t="str">
        <f ca="1">_xll.VoseSimulate(S15,B42)</f>
        <v>Error: "object" is not correct or contains invalid arguments</v>
      </c>
      <c r="T42" s="15" t="str">
        <f ca="1">_xll.VoseSimulate(T15,B42)</f>
        <v>Error: "object" is not correct or contains invalid arguments</v>
      </c>
      <c r="U42" s="15" t="str">
        <f ca="1">_xll.VoseSimulate(U15,B42)</f>
        <v>Error: "object" is not correct or contains invalid arguments</v>
      </c>
      <c r="V42" s="15" t="str">
        <f ca="1">_xll.VoseSimulate(V15,B42)</f>
        <v>Error: "object" is not correct or contains invalid arguments</v>
      </c>
      <c r="W42" s="15" t="str">
        <f ca="1">_xll.VoseSimulate(W15,B42)</f>
        <v>Error: "object" is not correct or contains invalid arguments</v>
      </c>
      <c r="X42" s="15" t="str">
        <f ca="1">_xll.VoseSimulate(X15,B42)</f>
        <v>Error: "object" is not correct or contains invalid arguments</v>
      </c>
      <c r="Y42" s="15" t="str">
        <f ca="1">_xll.VoseSimulate(Y15,B42)</f>
        <v>Error: "object" is not correct or contains invalid arguments</v>
      </c>
      <c r="Z42" s="15" t="str">
        <f ca="1">_xll.VoseSimulate(Z15,B42)</f>
        <v>Error: "object" is not correct or contains invalid arguments</v>
      </c>
      <c r="AA42" s="15" t="str">
        <f ca="1">_xll.VoseSimulate(AA15,B42)</f>
        <v>Error: "object" is not correct or contains invalid arguments</v>
      </c>
    </row>
    <row r="43" spans="2:27" x14ac:dyDescent="0.35">
      <c r="B43" s="29">
        <v>0.45</v>
      </c>
      <c r="C43" s="15">
        <f>_xll.VoseDataPercentile(C6,B43)</f>
        <v>1.7389919970828109E-4</v>
      </c>
      <c r="D43" s="15" t="str">
        <f ca="1">_xll.VoseSimulate(D15,B43)</f>
        <v>Error: "object" is not correct or contains invalid arguments</v>
      </c>
      <c r="E43" s="15" t="str">
        <f ca="1">_xll.VoseSimulate(E15,B43)</f>
        <v>Error: "object" is not correct or contains invalid arguments</v>
      </c>
      <c r="F43" s="15" t="str">
        <f ca="1">_xll.VoseSimulate(F15,B43)</f>
        <v>Error: "object" is not correct or contains invalid arguments</v>
      </c>
      <c r="G43" s="15" t="str">
        <f ca="1">_xll.VoseSimulate(G15,B43)</f>
        <v>Error: "object" is not correct or contains invalid arguments</v>
      </c>
      <c r="H43" s="15" t="str">
        <f ca="1">_xll.VoseSimulate(H15,B43)</f>
        <v>Error: "object" is not correct or contains invalid arguments</v>
      </c>
      <c r="I43" s="15" t="str">
        <f ca="1">_xll.VoseSimulate(I15,B43)</f>
        <v>Error: "object" is not correct or contains invalid arguments</v>
      </c>
      <c r="J43" s="15" t="str">
        <f ca="1">_xll.VoseSimulate(J15,B43)</f>
        <v>Error: "object" is not correct or contains invalid arguments</v>
      </c>
      <c r="K43" s="15" t="str">
        <f ca="1">_xll.VoseSimulate(K15,B43)</f>
        <v>Error: "object" is not correct or contains invalid arguments</v>
      </c>
      <c r="L43" s="15" t="str">
        <f ca="1">_xll.VoseSimulate(L15,B43)</f>
        <v>Error: "object" is not correct or contains invalid arguments</v>
      </c>
      <c r="M43" s="15" t="str">
        <f ca="1">_xll.VoseSimulate(M15,B43)</f>
        <v>Error: "object" is not correct or contains invalid arguments</v>
      </c>
      <c r="N43" s="15" t="str">
        <f ca="1">_xll.VoseSimulate(N15,B43)</f>
        <v>Error: "object" is not correct or contains invalid arguments</v>
      </c>
      <c r="O43" s="15" t="str">
        <f ca="1">_xll.VoseSimulate(O15,B43)</f>
        <v>Error: "object" is not correct or contains invalid arguments</v>
      </c>
      <c r="P43" s="15" t="str">
        <f ca="1">_xll.VoseSimulate(P15,B43)</f>
        <v>Error: "object" is not correct or contains invalid arguments</v>
      </c>
      <c r="Q43" s="15" t="str">
        <f ca="1">_xll.VoseSimulate(Q15,B43)</f>
        <v>Error: "object" is not correct or contains invalid arguments</v>
      </c>
      <c r="R43" s="15" t="str">
        <f ca="1">_xll.VoseSimulate(R15,B43)</f>
        <v>Error: "object" is not correct or contains invalid arguments</v>
      </c>
      <c r="S43" s="15" t="str">
        <f ca="1">_xll.VoseSimulate(S15,B43)</f>
        <v>Error: "object" is not correct or contains invalid arguments</v>
      </c>
      <c r="T43" s="15" t="str">
        <f ca="1">_xll.VoseSimulate(T15,B43)</f>
        <v>Error: "object" is not correct or contains invalid arguments</v>
      </c>
      <c r="U43" s="15" t="str">
        <f ca="1">_xll.VoseSimulate(U15,B43)</f>
        <v>Error: "object" is not correct or contains invalid arguments</v>
      </c>
      <c r="V43" s="15" t="str">
        <f ca="1">_xll.VoseSimulate(V15,B43)</f>
        <v>Error: "object" is not correct or contains invalid arguments</v>
      </c>
      <c r="W43" s="15" t="str">
        <f ca="1">_xll.VoseSimulate(W15,B43)</f>
        <v>Error: "object" is not correct or contains invalid arguments</v>
      </c>
      <c r="X43" s="15" t="str">
        <f ca="1">_xll.VoseSimulate(X15,B43)</f>
        <v>Error: "object" is not correct or contains invalid arguments</v>
      </c>
      <c r="Y43" s="15" t="str">
        <f ca="1">_xll.VoseSimulate(Y15,B43)</f>
        <v>Error: "object" is not correct or contains invalid arguments</v>
      </c>
      <c r="Z43" s="15" t="str">
        <f ca="1">_xll.VoseSimulate(Z15,B43)</f>
        <v>Error: "object" is not correct or contains invalid arguments</v>
      </c>
      <c r="AA43" s="15" t="str">
        <f ca="1">_xll.VoseSimulate(AA15,B43)</f>
        <v>Error: "object" is not correct or contains invalid arguments</v>
      </c>
    </row>
    <row r="44" spans="2:27" x14ac:dyDescent="0.35">
      <c r="B44" s="29">
        <v>0.5</v>
      </c>
      <c r="C44" s="15">
        <f>_xll.VoseDataPercentile(C6,B44)</f>
        <v>1.0420562379514272E-3</v>
      </c>
      <c r="D44" s="15" t="str">
        <f ca="1">_xll.VoseSimulate(D15,B44)</f>
        <v>Error: "object" is not correct or contains invalid arguments</v>
      </c>
      <c r="E44" s="15" t="str">
        <f ca="1">_xll.VoseSimulate(E15,B44)</f>
        <v>Error: "object" is not correct or contains invalid arguments</v>
      </c>
      <c r="F44" s="15" t="str">
        <f ca="1">_xll.VoseSimulate(F15,B44)</f>
        <v>Error: "object" is not correct or contains invalid arguments</v>
      </c>
      <c r="G44" s="15" t="str">
        <f ca="1">_xll.VoseSimulate(G15,B44)</f>
        <v>Error: "object" is not correct or contains invalid arguments</v>
      </c>
      <c r="H44" s="15" t="str">
        <f ca="1">_xll.VoseSimulate(H15,B44)</f>
        <v>Error: "object" is not correct or contains invalid arguments</v>
      </c>
      <c r="I44" s="15" t="str">
        <f ca="1">_xll.VoseSimulate(I15,B44)</f>
        <v>Error: "object" is not correct or contains invalid arguments</v>
      </c>
      <c r="J44" s="15" t="str">
        <f ca="1">_xll.VoseSimulate(J15,B44)</f>
        <v>Error: "object" is not correct or contains invalid arguments</v>
      </c>
      <c r="K44" s="15" t="str">
        <f ca="1">_xll.VoseSimulate(K15,B44)</f>
        <v>Error: "object" is not correct or contains invalid arguments</v>
      </c>
      <c r="L44" s="15" t="str">
        <f ca="1">_xll.VoseSimulate(L15,B44)</f>
        <v>Error: "object" is not correct or contains invalid arguments</v>
      </c>
      <c r="M44" s="15" t="str">
        <f ca="1">_xll.VoseSimulate(M15,B44)</f>
        <v>Error: "object" is not correct or contains invalid arguments</v>
      </c>
      <c r="N44" s="15" t="str">
        <f ca="1">_xll.VoseSimulate(N15,B44)</f>
        <v>Error: "object" is not correct or contains invalid arguments</v>
      </c>
      <c r="O44" s="15" t="str">
        <f ca="1">_xll.VoseSimulate(O15,B44)</f>
        <v>Error: "object" is not correct or contains invalid arguments</v>
      </c>
      <c r="P44" s="15" t="str">
        <f ca="1">_xll.VoseSimulate(P15,B44)</f>
        <v>Error: "object" is not correct or contains invalid arguments</v>
      </c>
      <c r="Q44" s="15" t="str">
        <f ca="1">_xll.VoseSimulate(Q15,B44)</f>
        <v>Error: "object" is not correct or contains invalid arguments</v>
      </c>
      <c r="R44" s="15" t="str">
        <f ca="1">_xll.VoseSimulate(R15,B44)</f>
        <v>Error: "object" is not correct or contains invalid arguments</v>
      </c>
      <c r="S44" s="15" t="str">
        <f ca="1">_xll.VoseSimulate(S15,B44)</f>
        <v>Error: "object" is not correct or contains invalid arguments</v>
      </c>
      <c r="T44" s="15" t="str">
        <f ca="1">_xll.VoseSimulate(T15,B44)</f>
        <v>Error: "object" is not correct or contains invalid arguments</v>
      </c>
      <c r="U44" s="15" t="str">
        <f ca="1">_xll.VoseSimulate(U15,B44)</f>
        <v>Error: "object" is not correct or contains invalid arguments</v>
      </c>
      <c r="V44" s="15" t="str">
        <f ca="1">_xll.VoseSimulate(V15,B44)</f>
        <v>Error: "object" is not correct or contains invalid arguments</v>
      </c>
      <c r="W44" s="15" t="str">
        <f ca="1">_xll.VoseSimulate(W15,B44)</f>
        <v>Error: "object" is not correct or contains invalid arguments</v>
      </c>
      <c r="X44" s="15" t="str">
        <f ca="1">_xll.VoseSimulate(X15,B44)</f>
        <v>Error: "object" is not correct or contains invalid arguments</v>
      </c>
      <c r="Y44" s="15" t="str">
        <f ca="1">_xll.VoseSimulate(Y15,B44)</f>
        <v>Error: "object" is not correct or contains invalid arguments</v>
      </c>
      <c r="Z44" s="15" t="str">
        <f ca="1">_xll.VoseSimulate(Z15,B44)</f>
        <v>Error: "object" is not correct or contains invalid arguments</v>
      </c>
      <c r="AA44" s="15" t="str">
        <f ca="1">_xll.VoseSimulate(AA15,B44)</f>
        <v>Error: "object" is not correct or contains invalid arguments</v>
      </c>
    </row>
    <row r="45" spans="2:27" x14ac:dyDescent="0.35">
      <c r="B45" s="29">
        <v>0.55000000000000004</v>
      </c>
      <c r="C45" s="15">
        <f>_xll.VoseDataPercentile(C6,B45)</f>
        <v>2.0016101891508404E-3</v>
      </c>
      <c r="D45" s="15" t="str">
        <f ca="1">_xll.VoseSimulate(D15,B45)</f>
        <v>Error: "object" is not correct or contains invalid arguments</v>
      </c>
      <c r="E45" s="15" t="str">
        <f ca="1">_xll.VoseSimulate(E15,B45)</f>
        <v>Error: "object" is not correct or contains invalid arguments</v>
      </c>
      <c r="F45" s="15" t="str">
        <f ca="1">_xll.VoseSimulate(F15,B45)</f>
        <v>Error: "object" is not correct or contains invalid arguments</v>
      </c>
      <c r="G45" s="15" t="str">
        <f ca="1">_xll.VoseSimulate(G15,B45)</f>
        <v>Error: "object" is not correct or contains invalid arguments</v>
      </c>
      <c r="H45" s="15" t="str">
        <f ca="1">_xll.VoseSimulate(H15,B45)</f>
        <v>Error: "object" is not correct or contains invalid arguments</v>
      </c>
      <c r="I45" s="15" t="str">
        <f ca="1">_xll.VoseSimulate(I15,B45)</f>
        <v>Error: "object" is not correct or contains invalid arguments</v>
      </c>
      <c r="J45" s="15" t="str">
        <f ca="1">_xll.VoseSimulate(J15,B45)</f>
        <v>Error: "object" is not correct or contains invalid arguments</v>
      </c>
      <c r="K45" s="15" t="str">
        <f ca="1">_xll.VoseSimulate(K15,B45)</f>
        <v>Error: "object" is not correct or contains invalid arguments</v>
      </c>
      <c r="L45" s="15" t="str">
        <f ca="1">_xll.VoseSimulate(L15,B45)</f>
        <v>Error: "object" is not correct or contains invalid arguments</v>
      </c>
      <c r="M45" s="15" t="str">
        <f ca="1">_xll.VoseSimulate(M15,B45)</f>
        <v>Error: "object" is not correct or contains invalid arguments</v>
      </c>
      <c r="N45" s="15" t="str">
        <f ca="1">_xll.VoseSimulate(N15,B45)</f>
        <v>Error: "object" is not correct or contains invalid arguments</v>
      </c>
      <c r="O45" s="15" t="str">
        <f ca="1">_xll.VoseSimulate(O15,B45)</f>
        <v>Error: "object" is not correct or contains invalid arguments</v>
      </c>
      <c r="P45" s="15" t="str">
        <f ca="1">_xll.VoseSimulate(P15,B45)</f>
        <v>Error: "object" is not correct or contains invalid arguments</v>
      </c>
      <c r="Q45" s="15" t="str">
        <f ca="1">_xll.VoseSimulate(Q15,B45)</f>
        <v>Error: "object" is not correct or contains invalid arguments</v>
      </c>
      <c r="R45" s="15" t="str">
        <f ca="1">_xll.VoseSimulate(R15,B45)</f>
        <v>Error: "object" is not correct or contains invalid arguments</v>
      </c>
      <c r="S45" s="15" t="str">
        <f ca="1">_xll.VoseSimulate(S15,B45)</f>
        <v>Error: "object" is not correct or contains invalid arguments</v>
      </c>
      <c r="T45" s="15" t="str">
        <f ca="1">_xll.VoseSimulate(T15,B45)</f>
        <v>Error: "object" is not correct or contains invalid arguments</v>
      </c>
      <c r="U45" s="15" t="str">
        <f ca="1">_xll.VoseSimulate(U15,B45)</f>
        <v>Error: "object" is not correct or contains invalid arguments</v>
      </c>
      <c r="V45" s="15" t="str">
        <f ca="1">_xll.VoseSimulate(V15,B45)</f>
        <v>Error: "object" is not correct or contains invalid arguments</v>
      </c>
      <c r="W45" s="15" t="str">
        <f ca="1">_xll.VoseSimulate(W15,B45)</f>
        <v>Error: "object" is not correct or contains invalid arguments</v>
      </c>
      <c r="X45" s="15" t="str">
        <f ca="1">_xll.VoseSimulate(X15,B45)</f>
        <v>Error: "object" is not correct or contains invalid arguments</v>
      </c>
      <c r="Y45" s="15" t="str">
        <f ca="1">_xll.VoseSimulate(Y15,B45)</f>
        <v>Error: "object" is not correct or contains invalid arguments</v>
      </c>
      <c r="Z45" s="15" t="str">
        <f ca="1">_xll.VoseSimulate(Z15,B45)</f>
        <v>Error: "object" is not correct or contains invalid arguments</v>
      </c>
      <c r="AA45" s="15" t="str">
        <f ca="1">_xll.VoseSimulate(AA15,B45)</f>
        <v>Error: "object" is not correct or contains invalid arguments</v>
      </c>
    </row>
    <row r="46" spans="2:27" x14ac:dyDescent="0.35">
      <c r="B46" s="29">
        <v>0.65</v>
      </c>
      <c r="C46" s="15">
        <f>_xll.VoseDataPercentile(C6,B46)</f>
        <v>3.7944028203952922E-3</v>
      </c>
      <c r="D46" s="15" t="str">
        <f ca="1">_xll.VoseSimulate(D15,B46)</f>
        <v>Error: "object" is not correct or contains invalid arguments</v>
      </c>
      <c r="E46" s="15" t="str">
        <f ca="1">_xll.VoseSimulate(E15,B46)</f>
        <v>Error: "object" is not correct or contains invalid arguments</v>
      </c>
      <c r="F46" s="15" t="str">
        <f ca="1">_xll.VoseSimulate(F15,B46)</f>
        <v>Error: "object" is not correct or contains invalid arguments</v>
      </c>
      <c r="G46" s="15" t="str">
        <f ca="1">_xll.VoseSimulate(G15,B46)</f>
        <v>Error: "object" is not correct or contains invalid arguments</v>
      </c>
      <c r="H46" s="15" t="str">
        <f ca="1">_xll.VoseSimulate(H15,B46)</f>
        <v>Error: "object" is not correct or contains invalid arguments</v>
      </c>
      <c r="I46" s="15" t="str">
        <f ca="1">_xll.VoseSimulate(I15,B46)</f>
        <v>Error: "object" is not correct or contains invalid arguments</v>
      </c>
      <c r="J46" s="15" t="str">
        <f ca="1">_xll.VoseSimulate(J15,B46)</f>
        <v>Error: "object" is not correct or contains invalid arguments</v>
      </c>
      <c r="K46" s="15" t="str">
        <f ca="1">_xll.VoseSimulate(K15,B46)</f>
        <v>Error: "object" is not correct or contains invalid arguments</v>
      </c>
      <c r="L46" s="15" t="str">
        <f ca="1">_xll.VoseSimulate(L15,B46)</f>
        <v>Error: "object" is not correct or contains invalid arguments</v>
      </c>
      <c r="M46" s="15" t="str">
        <f ca="1">_xll.VoseSimulate(M15,B46)</f>
        <v>Error: "object" is not correct or contains invalid arguments</v>
      </c>
      <c r="N46" s="15" t="str">
        <f ca="1">_xll.VoseSimulate(N15,B46)</f>
        <v>Error: "object" is not correct or contains invalid arguments</v>
      </c>
      <c r="O46" s="15" t="str">
        <f ca="1">_xll.VoseSimulate(O15,B46)</f>
        <v>Error: "object" is not correct or contains invalid arguments</v>
      </c>
      <c r="P46" s="15" t="str">
        <f ca="1">_xll.VoseSimulate(P15,B46)</f>
        <v>Error: "object" is not correct or contains invalid arguments</v>
      </c>
      <c r="Q46" s="15" t="str">
        <f ca="1">_xll.VoseSimulate(Q15,B46)</f>
        <v>Error: "object" is not correct or contains invalid arguments</v>
      </c>
      <c r="R46" s="15" t="str">
        <f ca="1">_xll.VoseSimulate(R15,B46)</f>
        <v>Error: "object" is not correct or contains invalid arguments</v>
      </c>
      <c r="S46" s="15" t="str">
        <f ca="1">_xll.VoseSimulate(S15,B46)</f>
        <v>Error: "object" is not correct or contains invalid arguments</v>
      </c>
      <c r="T46" s="15" t="str">
        <f ca="1">_xll.VoseSimulate(T15,B46)</f>
        <v>Error: "object" is not correct or contains invalid arguments</v>
      </c>
      <c r="U46" s="15" t="str">
        <f ca="1">_xll.VoseSimulate(U15,B46)</f>
        <v>Error: "object" is not correct or contains invalid arguments</v>
      </c>
      <c r="V46" s="15" t="str">
        <f ca="1">_xll.VoseSimulate(V15,B46)</f>
        <v>Error: "object" is not correct or contains invalid arguments</v>
      </c>
      <c r="W46" s="15" t="str">
        <f ca="1">_xll.VoseSimulate(W15,B46)</f>
        <v>Error: "object" is not correct or contains invalid arguments</v>
      </c>
      <c r="X46" s="15" t="str">
        <f ca="1">_xll.VoseSimulate(X15,B46)</f>
        <v>Error: "object" is not correct or contains invalid arguments</v>
      </c>
      <c r="Y46" s="15" t="str">
        <f ca="1">_xll.VoseSimulate(Y15,B46)</f>
        <v>Error: "object" is not correct or contains invalid arguments</v>
      </c>
      <c r="Z46" s="15" t="str">
        <f ca="1">_xll.VoseSimulate(Z15,B46)</f>
        <v>Error: "object" is not correct or contains invalid arguments</v>
      </c>
      <c r="AA46" s="15" t="str">
        <f ca="1">_xll.VoseSimulate(AA15,B46)</f>
        <v>Error: "object" is not correct or contains invalid arguments</v>
      </c>
    </row>
    <row r="47" spans="2:27" x14ac:dyDescent="0.35">
      <c r="B47" s="29">
        <v>0.7</v>
      </c>
      <c r="C47" s="15">
        <f>_xll.VoseDataPercentile(C6,B47)</f>
        <v>5.0655934479470624E-3</v>
      </c>
      <c r="D47" s="15" t="str">
        <f ca="1">_xll.VoseSimulate(D15,B47)</f>
        <v>Error: "object" is not correct or contains invalid arguments</v>
      </c>
      <c r="E47" s="15" t="str">
        <f ca="1">_xll.VoseSimulate(E15,B47)</f>
        <v>Error: "object" is not correct or contains invalid arguments</v>
      </c>
      <c r="F47" s="15" t="str">
        <f ca="1">_xll.VoseSimulate(F15,B47)</f>
        <v>Error: "object" is not correct or contains invalid arguments</v>
      </c>
      <c r="G47" s="15" t="str">
        <f ca="1">_xll.VoseSimulate(G15,B47)</f>
        <v>Error: "object" is not correct or contains invalid arguments</v>
      </c>
      <c r="H47" s="15" t="str">
        <f ca="1">_xll.VoseSimulate(H15,B47)</f>
        <v>Error: "object" is not correct or contains invalid arguments</v>
      </c>
      <c r="I47" s="15" t="str">
        <f ca="1">_xll.VoseSimulate(I15,B47)</f>
        <v>Error: "object" is not correct or contains invalid arguments</v>
      </c>
      <c r="J47" s="15" t="str">
        <f ca="1">_xll.VoseSimulate(J15,B47)</f>
        <v>Error: "object" is not correct or contains invalid arguments</v>
      </c>
      <c r="K47" s="15" t="str">
        <f ca="1">_xll.VoseSimulate(K15,B47)</f>
        <v>Error: "object" is not correct or contains invalid arguments</v>
      </c>
      <c r="L47" s="15" t="str">
        <f ca="1">_xll.VoseSimulate(L15,B47)</f>
        <v>Error: "object" is not correct or contains invalid arguments</v>
      </c>
      <c r="M47" s="15" t="str">
        <f ca="1">_xll.VoseSimulate(M15,B47)</f>
        <v>Error: "object" is not correct or contains invalid arguments</v>
      </c>
      <c r="N47" s="15" t="str">
        <f ca="1">_xll.VoseSimulate(N15,B47)</f>
        <v>Error: "object" is not correct or contains invalid arguments</v>
      </c>
      <c r="O47" s="15" t="str">
        <f ca="1">_xll.VoseSimulate(O15,B47)</f>
        <v>Error: "object" is not correct or contains invalid arguments</v>
      </c>
      <c r="P47" s="15" t="str">
        <f ca="1">_xll.VoseSimulate(P15,B47)</f>
        <v>Error: "object" is not correct or contains invalid arguments</v>
      </c>
      <c r="Q47" s="15" t="str">
        <f ca="1">_xll.VoseSimulate(Q15,B47)</f>
        <v>Error: "object" is not correct or contains invalid arguments</v>
      </c>
      <c r="R47" s="15" t="str">
        <f ca="1">_xll.VoseSimulate(R15,B47)</f>
        <v>Error: "object" is not correct or contains invalid arguments</v>
      </c>
      <c r="S47" s="15" t="str">
        <f ca="1">_xll.VoseSimulate(S15,B47)</f>
        <v>Error: "object" is not correct or contains invalid arguments</v>
      </c>
      <c r="T47" s="15" t="str">
        <f ca="1">_xll.VoseSimulate(T15,B47)</f>
        <v>Error: "object" is not correct or contains invalid arguments</v>
      </c>
      <c r="U47" s="15" t="str">
        <f ca="1">_xll.VoseSimulate(U15,B47)</f>
        <v>Error: "object" is not correct or contains invalid arguments</v>
      </c>
      <c r="V47" s="15" t="str">
        <f ca="1">_xll.VoseSimulate(V15,B47)</f>
        <v>Error: "object" is not correct or contains invalid arguments</v>
      </c>
      <c r="W47" s="15" t="str">
        <f ca="1">_xll.VoseSimulate(W15,B47)</f>
        <v>Error: "object" is not correct or contains invalid arguments</v>
      </c>
      <c r="X47" s="15" t="str">
        <f ca="1">_xll.VoseSimulate(X15,B47)</f>
        <v>Error: "object" is not correct or contains invalid arguments</v>
      </c>
      <c r="Y47" s="15" t="str">
        <f ca="1">_xll.VoseSimulate(Y15,B47)</f>
        <v>Error: "object" is not correct or contains invalid arguments</v>
      </c>
      <c r="Z47" s="15" t="str">
        <f ca="1">_xll.VoseSimulate(Z15,B47)</f>
        <v>Error: "object" is not correct or contains invalid arguments</v>
      </c>
      <c r="AA47" s="15" t="str">
        <f ca="1">_xll.VoseSimulate(AA15,B47)</f>
        <v>Error: "object" is not correct or contains invalid arguments</v>
      </c>
    </row>
    <row r="48" spans="2:27" x14ac:dyDescent="0.35">
      <c r="B48" s="29">
        <v>0.75</v>
      </c>
      <c r="C48" s="15">
        <f>_xll.VoseDataPercentile(C6,B48)</f>
        <v>6.5215880990868429E-3</v>
      </c>
      <c r="D48" s="15" t="str">
        <f ca="1">_xll.VoseSimulate(D15,B48)</f>
        <v>Error: "object" is not correct or contains invalid arguments</v>
      </c>
      <c r="E48" s="15" t="str">
        <f ca="1">_xll.VoseSimulate(E15,B48)</f>
        <v>Error: "object" is not correct or contains invalid arguments</v>
      </c>
      <c r="F48" s="15" t="str">
        <f ca="1">_xll.VoseSimulate(F15,B48)</f>
        <v>Error: "object" is not correct or contains invalid arguments</v>
      </c>
      <c r="G48" s="15" t="str">
        <f ca="1">_xll.VoseSimulate(G15,B48)</f>
        <v>Error: "object" is not correct or contains invalid arguments</v>
      </c>
      <c r="H48" s="15" t="str">
        <f ca="1">_xll.VoseSimulate(H15,B48)</f>
        <v>Error: "object" is not correct or contains invalid arguments</v>
      </c>
      <c r="I48" s="15" t="str">
        <f ca="1">_xll.VoseSimulate(I15,B48)</f>
        <v>Error: "object" is not correct or contains invalid arguments</v>
      </c>
      <c r="J48" s="15" t="str">
        <f ca="1">_xll.VoseSimulate(J15,B48)</f>
        <v>Error: "object" is not correct or contains invalid arguments</v>
      </c>
      <c r="K48" s="15" t="str">
        <f ca="1">_xll.VoseSimulate(K15,B48)</f>
        <v>Error: "object" is not correct or contains invalid arguments</v>
      </c>
      <c r="L48" s="15" t="str">
        <f ca="1">_xll.VoseSimulate(L15,B48)</f>
        <v>Error: "object" is not correct or contains invalid arguments</v>
      </c>
      <c r="M48" s="15" t="str">
        <f ca="1">_xll.VoseSimulate(M15,B48)</f>
        <v>Error: "object" is not correct or contains invalid arguments</v>
      </c>
      <c r="N48" s="15" t="str">
        <f ca="1">_xll.VoseSimulate(N15,B48)</f>
        <v>Error: "object" is not correct or contains invalid arguments</v>
      </c>
      <c r="O48" s="15" t="str">
        <f ca="1">_xll.VoseSimulate(O15,B48)</f>
        <v>Error: "object" is not correct or contains invalid arguments</v>
      </c>
      <c r="P48" s="15" t="str">
        <f ca="1">_xll.VoseSimulate(P15,B48)</f>
        <v>Error: "object" is not correct or contains invalid arguments</v>
      </c>
      <c r="Q48" s="15" t="str">
        <f ca="1">_xll.VoseSimulate(Q15,B48)</f>
        <v>Error: "object" is not correct or contains invalid arguments</v>
      </c>
      <c r="R48" s="15" t="str">
        <f ca="1">_xll.VoseSimulate(R15,B48)</f>
        <v>Error: "object" is not correct or contains invalid arguments</v>
      </c>
      <c r="S48" s="15" t="str">
        <f ca="1">_xll.VoseSimulate(S15,B48)</f>
        <v>Error: "object" is not correct or contains invalid arguments</v>
      </c>
      <c r="T48" s="15" t="str">
        <f ca="1">_xll.VoseSimulate(T15,B48)</f>
        <v>Error: "object" is not correct or contains invalid arguments</v>
      </c>
      <c r="U48" s="15" t="str">
        <f ca="1">_xll.VoseSimulate(U15,B48)</f>
        <v>Error: "object" is not correct or contains invalid arguments</v>
      </c>
      <c r="V48" s="15" t="str">
        <f ca="1">_xll.VoseSimulate(V15,B48)</f>
        <v>Error: "object" is not correct or contains invalid arguments</v>
      </c>
      <c r="W48" s="15" t="str">
        <f ca="1">_xll.VoseSimulate(W15,B48)</f>
        <v>Error: "object" is not correct or contains invalid arguments</v>
      </c>
      <c r="X48" s="15" t="str">
        <f ca="1">_xll.VoseSimulate(X15,B48)</f>
        <v>Error: "object" is not correct or contains invalid arguments</v>
      </c>
      <c r="Y48" s="15" t="str">
        <f ca="1">_xll.VoseSimulate(Y15,B48)</f>
        <v>Error: "object" is not correct or contains invalid arguments</v>
      </c>
      <c r="Z48" s="15" t="str">
        <f ca="1">_xll.VoseSimulate(Z15,B48)</f>
        <v>Error: "object" is not correct or contains invalid arguments</v>
      </c>
      <c r="AA48" s="15" t="str">
        <f ca="1">_xll.VoseSimulate(AA15,B48)</f>
        <v>Error: "object" is not correct or contains invalid arguments</v>
      </c>
    </row>
    <row r="49" spans="2:27" x14ac:dyDescent="0.35">
      <c r="B49" s="29">
        <v>0.85</v>
      </c>
      <c r="C49" s="15">
        <f>_xll.VoseDataPercentile(C6,B49)</f>
        <v>9.5295258480506163E-3</v>
      </c>
      <c r="D49" s="15" t="str">
        <f ca="1">_xll.VoseSimulate(D15,B49)</f>
        <v>Error: "object" is not correct or contains invalid arguments</v>
      </c>
      <c r="E49" s="15" t="str">
        <f ca="1">_xll.VoseSimulate(E15,B49)</f>
        <v>Error: "object" is not correct or contains invalid arguments</v>
      </c>
      <c r="F49" s="15" t="str">
        <f ca="1">_xll.VoseSimulate(F15,B49)</f>
        <v>Error: "object" is not correct or contains invalid arguments</v>
      </c>
      <c r="G49" s="15" t="str">
        <f ca="1">_xll.VoseSimulate(G15,B49)</f>
        <v>Error: "object" is not correct or contains invalid arguments</v>
      </c>
      <c r="H49" s="15" t="str">
        <f ca="1">_xll.VoseSimulate(H15,B49)</f>
        <v>Error: "object" is not correct or contains invalid arguments</v>
      </c>
      <c r="I49" s="15" t="str">
        <f ca="1">_xll.VoseSimulate(I15,B49)</f>
        <v>Error: "object" is not correct or contains invalid arguments</v>
      </c>
      <c r="J49" s="15" t="str">
        <f ca="1">_xll.VoseSimulate(J15,B49)</f>
        <v>Error: "object" is not correct or contains invalid arguments</v>
      </c>
      <c r="K49" s="15" t="str">
        <f ca="1">_xll.VoseSimulate(K15,B49)</f>
        <v>Error: "object" is not correct or contains invalid arguments</v>
      </c>
      <c r="L49" s="15" t="str">
        <f ca="1">_xll.VoseSimulate(L15,B49)</f>
        <v>Error: "object" is not correct or contains invalid arguments</v>
      </c>
      <c r="M49" s="15" t="str">
        <f ca="1">_xll.VoseSimulate(M15,B49)</f>
        <v>Error: "object" is not correct or contains invalid arguments</v>
      </c>
      <c r="N49" s="15" t="str">
        <f ca="1">_xll.VoseSimulate(N15,B49)</f>
        <v>Error: "object" is not correct or contains invalid arguments</v>
      </c>
      <c r="O49" s="15" t="str">
        <f ca="1">_xll.VoseSimulate(O15,B49)</f>
        <v>Error: "object" is not correct or contains invalid arguments</v>
      </c>
      <c r="P49" s="15" t="str">
        <f ca="1">_xll.VoseSimulate(P15,B49)</f>
        <v>Error: "object" is not correct or contains invalid arguments</v>
      </c>
      <c r="Q49" s="15" t="str">
        <f ca="1">_xll.VoseSimulate(Q15,B49)</f>
        <v>Error: "object" is not correct or contains invalid arguments</v>
      </c>
      <c r="R49" s="15" t="str">
        <f ca="1">_xll.VoseSimulate(R15,B49)</f>
        <v>Error: "object" is not correct or contains invalid arguments</v>
      </c>
      <c r="S49" s="15" t="str">
        <f ca="1">_xll.VoseSimulate(S15,B49)</f>
        <v>Error: "object" is not correct or contains invalid arguments</v>
      </c>
      <c r="T49" s="15" t="str">
        <f ca="1">_xll.VoseSimulate(T15,B49)</f>
        <v>Error: "object" is not correct or contains invalid arguments</v>
      </c>
      <c r="U49" s="15" t="str">
        <f ca="1">_xll.VoseSimulate(U15,B49)</f>
        <v>Error: "object" is not correct or contains invalid arguments</v>
      </c>
      <c r="V49" s="15" t="str">
        <f ca="1">_xll.VoseSimulate(V15,B49)</f>
        <v>Error: "object" is not correct or contains invalid arguments</v>
      </c>
      <c r="W49" s="15" t="str">
        <f ca="1">_xll.VoseSimulate(W15,B49)</f>
        <v>Error: "object" is not correct or contains invalid arguments</v>
      </c>
      <c r="X49" s="15" t="str">
        <f ca="1">_xll.VoseSimulate(X15,B49)</f>
        <v>Error: "object" is not correct or contains invalid arguments</v>
      </c>
      <c r="Y49" s="15" t="str">
        <f ca="1">_xll.VoseSimulate(Y15,B49)</f>
        <v>Error: "object" is not correct or contains invalid arguments</v>
      </c>
      <c r="Z49" s="15" t="str">
        <f ca="1">_xll.VoseSimulate(Z15,B49)</f>
        <v>Error: "object" is not correct or contains invalid arguments</v>
      </c>
      <c r="AA49" s="15" t="str">
        <f ca="1">_xll.VoseSimulate(AA15,B49)</f>
        <v>Error: "object" is not correct or contains invalid arguments</v>
      </c>
    </row>
    <row r="50" spans="2:27" x14ac:dyDescent="0.35">
      <c r="B50" s="29">
        <v>0.95</v>
      </c>
      <c r="C50" s="15">
        <f>_xll.VoseDataPercentile(C6,B50)</f>
        <v>1.6387401930605196E-2</v>
      </c>
      <c r="D50" s="15" t="str">
        <f ca="1">_xll.VoseSimulate(D15,B50)</f>
        <v>Error: "object" is not correct or contains invalid arguments</v>
      </c>
      <c r="E50" s="15" t="str">
        <f ca="1">_xll.VoseSimulate(E15,B50)</f>
        <v>Error: "object" is not correct or contains invalid arguments</v>
      </c>
      <c r="F50" s="15" t="str">
        <f ca="1">_xll.VoseSimulate(F15,B50)</f>
        <v>Error: "object" is not correct or contains invalid arguments</v>
      </c>
      <c r="G50" s="15" t="str">
        <f ca="1">_xll.VoseSimulate(G15,B50)</f>
        <v>Error: "object" is not correct or contains invalid arguments</v>
      </c>
      <c r="H50" s="15" t="str">
        <f ca="1">_xll.VoseSimulate(H15,B50)</f>
        <v>Error: "object" is not correct or contains invalid arguments</v>
      </c>
      <c r="I50" s="15" t="str">
        <f ca="1">_xll.VoseSimulate(I15,B50)</f>
        <v>Error: "object" is not correct or contains invalid arguments</v>
      </c>
      <c r="J50" s="15" t="str">
        <f ca="1">_xll.VoseSimulate(J15,B50)</f>
        <v>Error: "object" is not correct or contains invalid arguments</v>
      </c>
      <c r="K50" s="15" t="str">
        <f ca="1">_xll.VoseSimulate(K15,B50)</f>
        <v>Error: "object" is not correct or contains invalid arguments</v>
      </c>
      <c r="L50" s="15" t="str">
        <f ca="1">_xll.VoseSimulate(L15,B50)</f>
        <v>Error: "object" is not correct or contains invalid arguments</v>
      </c>
      <c r="M50" s="15" t="str">
        <f ca="1">_xll.VoseSimulate(M15,B50)</f>
        <v>Error: "object" is not correct or contains invalid arguments</v>
      </c>
      <c r="N50" s="15" t="str">
        <f ca="1">_xll.VoseSimulate(N15,B50)</f>
        <v>Error: "object" is not correct or contains invalid arguments</v>
      </c>
      <c r="O50" s="15" t="str">
        <f ca="1">_xll.VoseSimulate(O15,B50)</f>
        <v>Error: "object" is not correct or contains invalid arguments</v>
      </c>
      <c r="P50" s="15" t="str">
        <f ca="1">_xll.VoseSimulate(P15,B50)</f>
        <v>Error: "object" is not correct or contains invalid arguments</v>
      </c>
      <c r="Q50" s="15" t="str">
        <f ca="1">_xll.VoseSimulate(Q15,B50)</f>
        <v>Error: "object" is not correct or contains invalid arguments</v>
      </c>
      <c r="R50" s="15" t="str">
        <f ca="1">_xll.VoseSimulate(R15,B50)</f>
        <v>Error: "object" is not correct or contains invalid arguments</v>
      </c>
      <c r="S50" s="15" t="str">
        <f ca="1">_xll.VoseSimulate(S15,B50)</f>
        <v>Error: "object" is not correct or contains invalid arguments</v>
      </c>
      <c r="T50" s="15" t="str">
        <f ca="1">_xll.VoseSimulate(T15,B50)</f>
        <v>Error: "object" is not correct or contains invalid arguments</v>
      </c>
      <c r="U50" s="15" t="str">
        <f ca="1">_xll.VoseSimulate(U15,B50)</f>
        <v>Error: "object" is not correct or contains invalid arguments</v>
      </c>
      <c r="V50" s="15" t="str">
        <f ca="1">_xll.VoseSimulate(V15,B50)</f>
        <v>Error: "object" is not correct or contains invalid arguments</v>
      </c>
      <c r="W50" s="15" t="str">
        <f ca="1">_xll.VoseSimulate(W15,B50)</f>
        <v>Error: "object" is not correct or contains invalid arguments</v>
      </c>
      <c r="X50" s="15" t="str">
        <f ca="1">_xll.VoseSimulate(X15,B50)</f>
        <v>Error: "object" is not correct or contains invalid arguments</v>
      </c>
      <c r="Y50" s="15" t="str">
        <f ca="1">_xll.VoseSimulate(Y15,B50)</f>
        <v>Error: "object" is not correct or contains invalid arguments</v>
      </c>
      <c r="Z50" s="15" t="str">
        <f ca="1">_xll.VoseSimulate(Z15,B50)</f>
        <v>Error: "object" is not correct or contains invalid arguments</v>
      </c>
      <c r="AA50" s="15" t="str">
        <f ca="1">_xll.VoseSimulate(AA15,B50)</f>
        <v>Error: "object" is not correct or contains invalid arguments</v>
      </c>
    </row>
    <row r="51" spans="2:27" x14ac:dyDescent="0.35">
      <c r="B51" s="30">
        <v>0.99</v>
      </c>
      <c r="C51" s="16">
        <f>_xll.VoseDataPercentile(C6,B51)</f>
        <v>2.7154360303069665E-2</v>
      </c>
      <c r="D51" s="16" t="str">
        <f ca="1">_xll.VoseSimulate(D15,B51)</f>
        <v>Error: "object" is not correct or contains invalid arguments</v>
      </c>
      <c r="E51" s="16" t="str">
        <f ca="1">_xll.VoseSimulate(E15,B51)</f>
        <v>Error: "object" is not correct or contains invalid arguments</v>
      </c>
      <c r="F51" s="16" t="str">
        <f ca="1">_xll.VoseSimulate(F15,B51)</f>
        <v>Error: "object" is not correct or contains invalid arguments</v>
      </c>
      <c r="G51" s="16" t="str">
        <f ca="1">_xll.VoseSimulate(G15,B51)</f>
        <v>Error: "object" is not correct or contains invalid arguments</v>
      </c>
      <c r="H51" s="16" t="str">
        <f ca="1">_xll.VoseSimulate(H15,B51)</f>
        <v>Error: "object" is not correct or contains invalid arguments</v>
      </c>
      <c r="I51" s="16" t="str">
        <f ca="1">_xll.VoseSimulate(I15,B51)</f>
        <v>Error: "object" is not correct or contains invalid arguments</v>
      </c>
      <c r="J51" s="16" t="str">
        <f ca="1">_xll.VoseSimulate(J15,B51)</f>
        <v>Error: "object" is not correct or contains invalid arguments</v>
      </c>
      <c r="K51" s="16" t="str">
        <f ca="1">_xll.VoseSimulate(K15,B51)</f>
        <v>Error: "object" is not correct or contains invalid arguments</v>
      </c>
      <c r="L51" s="16" t="str">
        <f ca="1">_xll.VoseSimulate(L15,B51)</f>
        <v>Error: "object" is not correct or contains invalid arguments</v>
      </c>
      <c r="M51" s="16" t="str">
        <f ca="1">_xll.VoseSimulate(M15,B51)</f>
        <v>Error: "object" is not correct or contains invalid arguments</v>
      </c>
      <c r="N51" s="16" t="str">
        <f ca="1">_xll.VoseSimulate(N15,B51)</f>
        <v>Error: "object" is not correct or contains invalid arguments</v>
      </c>
      <c r="O51" s="16" t="str">
        <f ca="1">_xll.VoseSimulate(O15,B51)</f>
        <v>Error: "object" is not correct or contains invalid arguments</v>
      </c>
      <c r="P51" s="16" t="str">
        <f ca="1">_xll.VoseSimulate(P15,B51)</f>
        <v>Error: "object" is not correct or contains invalid arguments</v>
      </c>
      <c r="Q51" s="16" t="str">
        <f ca="1">_xll.VoseSimulate(Q15,B51)</f>
        <v>Error: "object" is not correct or contains invalid arguments</v>
      </c>
      <c r="R51" s="16" t="str">
        <f ca="1">_xll.VoseSimulate(R15,B51)</f>
        <v>Error: "object" is not correct or contains invalid arguments</v>
      </c>
      <c r="S51" s="16" t="str">
        <f ca="1">_xll.VoseSimulate(S15,B51)</f>
        <v>Error: "object" is not correct or contains invalid arguments</v>
      </c>
      <c r="T51" s="16" t="str">
        <f ca="1">_xll.VoseSimulate(T15,B51)</f>
        <v>Error: "object" is not correct or contains invalid arguments</v>
      </c>
      <c r="U51" s="16" t="str">
        <f ca="1">_xll.VoseSimulate(U15,B51)</f>
        <v>Error: "object" is not correct or contains invalid arguments</v>
      </c>
      <c r="V51" s="16" t="str">
        <f ca="1">_xll.VoseSimulate(V15,B51)</f>
        <v>Error: "object" is not correct or contains invalid arguments</v>
      </c>
      <c r="W51" s="16" t="str">
        <f ca="1">_xll.VoseSimulate(W15,B51)</f>
        <v>Error: "object" is not correct or contains invalid arguments</v>
      </c>
      <c r="X51" s="16" t="str">
        <f ca="1">_xll.VoseSimulate(X15,B51)</f>
        <v>Error: "object" is not correct or contains invalid arguments</v>
      </c>
      <c r="Y51" s="16" t="str">
        <f ca="1">_xll.VoseSimulate(Y15,B51)</f>
        <v>Error: "object" is not correct or contains invalid arguments</v>
      </c>
      <c r="Z51" s="16" t="str">
        <f ca="1">_xll.VoseSimulate(Z15,B51)</f>
        <v>Error: "object" is not correct or contains invalid arguments</v>
      </c>
      <c r="AA51" s="16" t="str">
        <f ca="1">_xll.VoseSimulate(AA15,B51)</f>
        <v>Error: "object" is not correct or contains invalid arguments</v>
      </c>
    </row>
    <row r="53" spans="2:27" x14ac:dyDescent="0.35">
      <c r="B53" s="17"/>
    </row>
    <row r="54" spans="2:27" x14ac:dyDescent="0.35">
      <c r="B54" s="54" t="s">
        <v>54</v>
      </c>
      <c r="C54" s="55"/>
    </row>
    <row r="55" spans="2:27" x14ac:dyDescent="0.35">
      <c r="B55" s="17" t="s">
        <v>103</v>
      </c>
    </row>
    <row r="56" spans="2:27" x14ac:dyDescent="0.35">
      <c r="B56" s="17" t="s">
        <v>104</v>
      </c>
    </row>
    <row r="57" spans="2:27" x14ac:dyDescent="0.35">
      <c r="B57" s="17" t="s">
        <v>105</v>
      </c>
    </row>
    <row r="58" spans="2:27" x14ac:dyDescent="0.35">
      <c r="B58" s="17" t="s">
        <v>106</v>
      </c>
    </row>
  </sheetData>
  <mergeCells count="3">
    <mergeCell ref="B3:D3"/>
    <mergeCell ref="D10:G10"/>
    <mergeCell ref="B54:C54"/>
  </mergeCells>
  <conditionalFormatting sqref="D18:AA18">
    <cfRule type="cellIs" dxfId="8" priority="1" stopIfTrue="1" operator="equal">
      <formula>1</formula>
    </cfRule>
  </conditionalFormatting>
  <conditionalFormatting sqref="D20:AA20">
    <cfRule type="cellIs" dxfId="7" priority="2" stopIfTrue="1" operator="equal">
      <formula>1</formula>
    </cfRule>
  </conditionalFormatting>
  <conditionalFormatting sqref="D22:AA22">
    <cfRule type="cellIs" dxfId="6" priority="3" stopIfTrue="1" operator="equal">
      <formula>1</formula>
    </cfRule>
  </conditionalFormatting>
  <conditionalFormatting sqref="D24:AA24">
    <cfRule type="cellIs" dxfId="5" priority="4" stopIfTrue="1" operator="equal">
      <formula>1</formula>
    </cfRule>
  </conditionalFormatting>
  <conditionalFormatting sqref="D26:AA26">
    <cfRule type="cellIs" dxfId="4" priority="5" stopIfTrue="1" operator="equal">
      <formula>1</formula>
    </cfRule>
  </conditionalFormatting>
  <dataValidations count="1">
    <dataValidation type="list" allowBlank="1" showInputMessage="1" showErrorMessage="1" sqref="C8">
      <formula1>"AIC, SIC, HQIC"</formula1>
    </dataValidation>
  </dataValidations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B3:N32"/>
  <sheetViews>
    <sheetView workbookViewId="0"/>
  </sheetViews>
  <sheetFormatPr defaultRowHeight="14.5" x14ac:dyDescent="0.35"/>
  <cols>
    <col min="2" max="13" width="22.6328125" customWidth="1"/>
  </cols>
  <sheetData>
    <row r="3" spans="2:14" ht="33" customHeight="1" x14ac:dyDescent="0.5">
      <c r="B3" s="50" t="s">
        <v>24</v>
      </c>
      <c r="C3" s="50"/>
      <c r="D3" s="50"/>
    </row>
    <row r="6" spans="2:14" x14ac:dyDescent="0.35">
      <c r="B6" s="5" t="s">
        <v>25</v>
      </c>
      <c r="C6" s="5" t="str">
        <f>_xll.VoseDataObject(BDXTS!C3:C1259)</f>
        <v>VoseDataObject('[StockPriceDistributionAndTimeSeriesFit.xlsx]BDXTS'!C3:C1259)</v>
      </c>
      <c r="D6" s="5"/>
      <c r="E6" s="5"/>
      <c r="F6" s="5"/>
      <c r="G6" s="5"/>
      <c r="H6" s="5"/>
      <c r="I6" s="5"/>
      <c r="J6" s="5"/>
      <c r="K6" s="5"/>
      <c r="L6" s="5"/>
      <c r="M6" s="5"/>
    </row>
    <row r="7" spans="2:14" x14ac:dyDescent="0.35">
      <c r="B7" s="5" t="s">
        <v>26</v>
      </c>
      <c r="C7" s="5">
        <v>1257</v>
      </c>
      <c r="D7" s="5"/>
      <c r="E7" s="5"/>
      <c r="F7" s="5"/>
      <c r="G7" s="5"/>
      <c r="H7" s="5"/>
      <c r="I7" s="5"/>
      <c r="J7" s="5"/>
      <c r="K7" s="5"/>
      <c r="L7" s="5"/>
      <c r="M7" s="5"/>
    </row>
    <row r="8" spans="2:14" x14ac:dyDescent="0.35">
      <c r="B8" s="5" t="s">
        <v>52</v>
      </c>
      <c r="C8" s="6" t="s">
        <v>44</v>
      </c>
      <c r="D8" s="7" t="s">
        <v>53</v>
      </c>
      <c r="E8" s="5"/>
      <c r="F8" s="5"/>
      <c r="G8" s="5"/>
      <c r="H8" s="5"/>
      <c r="I8" s="5"/>
      <c r="J8" s="5"/>
      <c r="K8" s="5"/>
      <c r="L8" s="5"/>
      <c r="M8" s="5"/>
    </row>
    <row r="9" spans="2:14" x14ac:dyDescent="0.35"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2:14" x14ac:dyDescent="0.35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2:14" x14ac:dyDescent="0.35">
      <c r="B11" s="8" t="s">
        <v>39</v>
      </c>
      <c r="C11" s="9" t="str">
        <f>_xll.VoseTimeOptimalFitObject(C15:M15,IF(C8="AIC",1,IF(C8="SIC",2,3)))</f>
        <v>Error: array is not valid. Please refer to the help file for allowed options</v>
      </c>
      <c r="D11" s="9"/>
      <c r="E11" s="9"/>
      <c r="F11" s="9"/>
      <c r="G11" s="9"/>
      <c r="H11" s="9"/>
      <c r="I11" s="9"/>
      <c r="J11" s="9"/>
      <c r="K11" s="9"/>
      <c r="L11" s="9"/>
      <c r="M11" s="10"/>
    </row>
    <row r="12" spans="2:14" x14ac:dyDescent="0.35">
      <c r="B12" s="11" t="s">
        <v>40</v>
      </c>
      <c r="C12" s="12" t="str">
        <f ca="1">_xll.VoseTimeBMAObject(C15:M15)</f>
        <v>VoseTimeBMA('[StockPriceDistributionAndTimeSeriesFit.xlsx]BDXTimeSeriesFit Report'!C15:M15)</v>
      </c>
      <c r="D12" s="12"/>
      <c r="E12" s="12"/>
      <c r="F12" s="12"/>
      <c r="G12" s="12"/>
      <c r="H12" s="12"/>
      <c r="I12" s="12"/>
      <c r="J12" s="12"/>
      <c r="K12" s="12"/>
      <c r="L12" s="12"/>
      <c r="M12" s="13"/>
    </row>
    <row r="13" spans="2:14" x14ac:dyDescent="0.35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2:14" x14ac:dyDescent="0.35">
      <c r="B14" s="14" t="s">
        <v>41</v>
      </c>
      <c r="C14" s="14" t="s">
        <v>35</v>
      </c>
      <c r="D14" s="14" t="s">
        <v>28</v>
      </c>
      <c r="E14" s="14" t="s">
        <v>33</v>
      </c>
      <c r="F14" s="14" t="s">
        <v>32</v>
      </c>
      <c r="G14" s="14" t="s">
        <v>27</v>
      </c>
      <c r="H14" s="14" t="s">
        <v>34</v>
      </c>
      <c r="I14" s="14" t="s">
        <v>29</v>
      </c>
      <c r="J14" s="14" t="s">
        <v>30</v>
      </c>
      <c r="K14" s="14" t="s">
        <v>36</v>
      </c>
      <c r="L14" s="14" t="s">
        <v>31</v>
      </c>
      <c r="M14" s="14" t="s">
        <v>37</v>
      </c>
    </row>
    <row r="15" spans="2:14" x14ac:dyDescent="0.35">
      <c r="B15" s="15" t="s">
        <v>42</v>
      </c>
      <c r="C15" s="15" t="str">
        <f ca="1">_xll.VoseTimeGBMAJFitObject(C6,FALSE,TRUE,)</f>
        <v>Error: {Data} array is invalid</v>
      </c>
      <c r="D15" s="15" t="str">
        <f ca="1">_xll.VoseTimeARCHFitObject(C6,FALSE,TRUE,)</f>
        <v>Error: {Data} array is invalid</v>
      </c>
      <c r="E15" s="15" t="str">
        <f ca="1">_xll.VoseTimeGARCHFitObject(C6,FALSE,TRUE,)</f>
        <v>Error: {Data} array is invalid</v>
      </c>
      <c r="F15" s="15" t="str">
        <f ca="1">_xll.VoseTimeEGARCHFitObject(C6,FALSE,TRUE,)</f>
        <v>Error: {Data} array is invalid</v>
      </c>
      <c r="G15" s="15" t="str">
        <f ca="1">_xll.VoseTimeAPARCHFitObject(C6,FALSE,TRUE,)</f>
        <v>Error: {Data} array is invalid</v>
      </c>
      <c r="H15" s="15" t="str">
        <f ca="1">_xll.VoseTimeGBMFitObject(C6,,,FALSE,TRUE,)</f>
        <v>Error: {Data} array is invalid</v>
      </c>
      <c r="I15" s="15" t="str">
        <f ca="1">_xll.VoseTimeAR1FitObject(C6,FALSE,TRUE,)</f>
        <v>Error: {Data} array is invalid</v>
      </c>
      <c r="J15" s="15" t="str">
        <f ca="1">_xll.VoseTimeAR2FitObject(C6,FALSE,TRUE,)</f>
        <v>Error: {Data} array is invalid</v>
      </c>
      <c r="K15" s="15" t="str">
        <f ca="1">_xll.VoseTimeMA1FitObject(C6,FALSE,TRUE,)</f>
        <v>Error: {Data} array is invalid</v>
      </c>
      <c r="L15" s="15" t="str">
        <f ca="1">_xll.VoseTimeARMAFitObject(C6,FALSE,TRUE,)</f>
        <v>Error: {Data} array is invalid</v>
      </c>
      <c r="M15" s="15" t="str">
        <f ca="1">_xll.VoseTimeMA2FitObject(C6,FALSE,TRUE,)</f>
        <v>Error: {Data} array is invalid</v>
      </c>
      <c r="N15" s="4" t="s">
        <v>38</v>
      </c>
    </row>
    <row r="16" spans="2:14" x14ac:dyDescent="0.35">
      <c r="B16" s="14" t="s">
        <v>43</v>
      </c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</row>
    <row r="17" spans="2:13" x14ac:dyDescent="0.35">
      <c r="B17" s="15" t="s">
        <v>44</v>
      </c>
      <c r="C17" s="15" t="str">
        <f ca="1">_xll.VoseAIC(C15)</f>
        <v>Error: parameter must be a valid Fit Object</v>
      </c>
      <c r="D17" s="15" t="str">
        <f ca="1">_xll.VoseAIC(D15)</f>
        <v>Error: parameter must be a valid Fit Object</v>
      </c>
      <c r="E17" s="15" t="str">
        <f ca="1">_xll.VoseAIC(E15)</f>
        <v>Error: parameter must be a valid Fit Object</v>
      </c>
      <c r="F17" s="15" t="str">
        <f ca="1">_xll.VoseAIC(F15)</f>
        <v>Error: parameter must be a valid Fit Object</v>
      </c>
      <c r="G17" s="15" t="str">
        <f ca="1">_xll.VoseAIC(G15)</f>
        <v>Error: parameter must be a valid Fit Object</v>
      </c>
      <c r="H17" s="15" t="str">
        <f ca="1">_xll.VoseAIC(H15)</f>
        <v>Error: parameter must be a valid Fit Object</v>
      </c>
      <c r="I17" s="15" t="str">
        <f ca="1">_xll.VoseAIC(I15)</f>
        <v>Error: parameter must be a valid Fit Object</v>
      </c>
      <c r="J17" s="15" t="str">
        <f ca="1">_xll.VoseAIC(J15)</f>
        <v>Error: parameter must be a valid Fit Object</v>
      </c>
      <c r="K17" s="15" t="str">
        <f ca="1">_xll.VoseAIC(K15)</f>
        <v>Error: parameter must be a valid Fit Object</v>
      </c>
      <c r="L17" s="15" t="str">
        <f ca="1">_xll.VoseAIC(L15)</f>
        <v>Error: parameter must be a valid Fit Object</v>
      </c>
      <c r="M17" s="15" t="str">
        <f ca="1">_xll.VoseAIC(M15)</f>
        <v>Error: parameter must be a valid Fit Object</v>
      </c>
    </row>
    <row r="18" spans="2:13" x14ac:dyDescent="0.35">
      <c r="B18" s="16" t="s">
        <v>45</v>
      </c>
      <c r="C18" s="16" t="str">
        <f t="array" aca="1" ref="C18:M18" ca="1">_xll.VoseRank(C17:M17)</f>
        <v>Error: {data} array is not valid</v>
      </c>
      <c r="D18" s="16" t="str">
        <f ca="1"/>
        <v>Error: {data} array is not valid</v>
      </c>
      <c r="E18" s="16" t="str">
        <f ca="1"/>
        <v>Error: {data} array is not valid</v>
      </c>
      <c r="F18" s="16" t="str">
        <f ca="1"/>
        <v>Error: {data} array is not valid</v>
      </c>
      <c r="G18" s="16" t="str">
        <f ca="1"/>
        <v>Error: {data} array is not valid</v>
      </c>
      <c r="H18" s="16" t="str">
        <f ca="1"/>
        <v>Error: {data} array is not valid</v>
      </c>
      <c r="I18" s="16" t="str">
        <f ca="1"/>
        <v>Error: {data} array is not valid</v>
      </c>
      <c r="J18" s="16" t="str">
        <f ca="1"/>
        <v>Error: {data} array is not valid</v>
      </c>
      <c r="K18" s="16" t="str">
        <f ca="1"/>
        <v>Error: {data} array is not valid</v>
      </c>
      <c r="L18" s="16" t="str">
        <f ca="1"/>
        <v>Error: {data} array is not valid</v>
      </c>
      <c r="M18" s="16" t="str">
        <f ca="1"/>
        <v>Error: {data} array is not valid</v>
      </c>
    </row>
    <row r="19" spans="2:13" x14ac:dyDescent="0.35">
      <c r="B19" s="15" t="s">
        <v>46</v>
      </c>
      <c r="C19" s="15" t="str">
        <f ca="1">_xll.VoseSIC(C15)</f>
        <v>Error: parameter must be a valid Fit Object</v>
      </c>
      <c r="D19" s="15" t="str">
        <f ca="1">_xll.VoseSIC(D15)</f>
        <v>Error: parameter must be a valid Fit Object</v>
      </c>
      <c r="E19" s="15" t="str">
        <f ca="1">_xll.VoseSIC(E15)</f>
        <v>Error: parameter must be a valid Fit Object</v>
      </c>
      <c r="F19" s="15" t="str">
        <f ca="1">_xll.VoseSIC(F15)</f>
        <v>Error: parameter must be a valid Fit Object</v>
      </c>
      <c r="G19" s="15" t="str">
        <f ca="1">_xll.VoseSIC(G15)</f>
        <v>Error: parameter must be a valid Fit Object</v>
      </c>
      <c r="H19" s="15" t="str">
        <f ca="1">_xll.VoseSIC(H15)</f>
        <v>Error: parameter must be a valid Fit Object</v>
      </c>
      <c r="I19" s="15" t="str">
        <f ca="1">_xll.VoseSIC(I15)</f>
        <v>Error: parameter must be a valid Fit Object</v>
      </c>
      <c r="J19" s="15" t="str">
        <f ca="1">_xll.VoseSIC(J15)</f>
        <v>Error: parameter must be a valid Fit Object</v>
      </c>
      <c r="K19" s="15" t="str">
        <f ca="1">_xll.VoseSIC(K15)</f>
        <v>Error: parameter must be a valid Fit Object</v>
      </c>
      <c r="L19" s="15" t="str">
        <f ca="1">_xll.VoseSIC(L15)</f>
        <v>Error: parameter must be a valid Fit Object</v>
      </c>
      <c r="M19" s="15" t="str">
        <f ca="1">_xll.VoseSIC(M15)</f>
        <v>Error: parameter must be a valid Fit Object</v>
      </c>
    </row>
    <row r="20" spans="2:13" x14ac:dyDescent="0.35">
      <c r="B20" s="16" t="s">
        <v>47</v>
      </c>
      <c r="C20" s="16" t="str">
        <f t="array" aca="1" ref="C20:M20" ca="1">_xll.VoseRank(C19:M19)</f>
        <v>Error: {data} array is not valid</v>
      </c>
      <c r="D20" s="16" t="str">
        <f ca="1"/>
        <v>Error: {data} array is not valid</v>
      </c>
      <c r="E20" s="16" t="str">
        <f ca="1"/>
        <v>Error: {data} array is not valid</v>
      </c>
      <c r="F20" s="16" t="str">
        <f ca="1"/>
        <v>Error: {data} array is not valid</v>
      </c>
      <c r="G20" s="16" t="str">
        <f ca="1"/>
        <v>Error: {data} array is not valid</v>
      </c>
      <c r="H20" s="16" t="str">
        <f ca="1"/>
        <v>Error: {data} array is not valid</v>
      </c>
      <c r="I20" s="16" t="str">
        <f ca="1"/>
        <v>Error: {data} array is not valid</v>
      </c>
      <c r="J20" s="16" t="str">
        <f ca="1"/>
        <v>Error: {data} array is not valid</v>
      </c>
      <c r="K20" s="16" t="str">
        <f ca="1"/>
        <v>Error: {data} array is not valid</v>
      </c>
      <c r="L20" s="16" t="str">
        <f ca="1"/>
        <v>Error: {data} array is not valid</v>
      </c>
      <c r="M20" s="16" t="str">
        <f ca="1"/>
        <v>Error: {data} array is not valid</v>
      </c>
    </row>
    <row r="21" spans="2:13" x14ac:dyDescent="0.35">
      <c r="B21" s="15" t="s">
        <v>48</v>
      </c>
      <c r="C21" s="15" t="str">
        <f ca="1">_xll.VoseHQIC(C15)</f>
        <v>Error: parameter must be a valid Fit Object</v>
      </c>
      <c r="D21" s="15" t="str">
        <f ca="1">_xll.VoseHQIC(D15)</f>
        <v>Error: parameter must be a valid Fit Object</v>
      </c>
      <c r="E21" s="15" t="str">
        <f ca="1">_xll.VoseHQIC(E15)</f>
        <v>Error: parameter must be a valid Fit Object</v>
      </c>
      <c r="F21" s="15" t="str">
        <f ca="1">_xll.VoseHQIC(F15)</f>
        <v>Error: parameter must be a valid Fit Object</v>
      </c>
      <c r="G21" s="15" t="str">
        <f ca="1">_xll.VoseHQIC(G15)</f>
        <v>Error: parameter must be a valid Fit Object</v>
      </c>
      <c r="H21" s="15" t="str">
        <f ca="1">_xll.VoseHQIC(H15)</f>
        <v>Error: parameter must be a valid Fit Object</v>
      </c>
      <c r="I21" s="15" t="str">
        <f ca="1">_xll.VoseHQIC(I15)</f>
        <v>Error: parameter must be a valid Fit Object</v>
      </c>
      <c r="J21" s="15" t="str">
        <f ca="1">_xll.VoseHQIC(J15)</f>
        <v>Error: parameter must be a valid Fit Object</v>
      </c>
      <c r="K21" s="15" t="str">
        <f ca="1">_xll.VoseHQIC(K15)</f>
        <v>Error: parameter must be a valid Fit Object</v>
      </c>
      <c r="L21" s="15" t="str">
        <f ca="1">_xll.VoseHQIC(L15)</f>
        <v>Error: parameter must be a valid Fit Object</v>
      </c>
      <c r="M21" s="15" t="str">
        <f ca="1">_xll.VoseHQIC(M15)</f>
        <v>Error: parameter must be a valid Fit Object</v>
      </c>
    </row>
    <row r="22" spans="2:13" x14ac:dyDescent="0.35">
      <c r="B22" s="16" t="s">
        <v>49</v>
      </c>
      <c r="C22" s="16" t="str">
        <f t="array" aca="1" ref="C22:M22" ca="1">_xll.VoseRank(C21:M21)</f>
        <v>Error: {data} array is not valid</v>
      </c>
      <c r="D22" s="16" t="str">
        <f ca="1"/>
        <v>Error: {data} array is not valid</v>
      </c>
      <c r="E22" s="16" t="str">
        <f ca="1"/>
        <v>Error: {data} array is not valid</v>
      </c>
      <c r="F22" s="16" t="str">
        <f ca="1"/>
        <v>Error: {data} array is not valid</v>
      </c>
      <c r="G22" s="16" t="str">
        <f ca="1"/>
        <v>Error: {data} array is not valid</v>
      </c>
      <c r="H22" s="16" t="str">
        <f ca="1"/>
        <v>Error: {data} array is not valid</v>
      </c>
      <c r="I22" s="16" t="str">
        <f ca="1"/>
        <v>Error: {data} array is not valid</v>
      </c>
      <c r="J22" s="16" t="str">
        <f ca="1"/>
        <v>Error: {data} array is not valid</v>
      </c>
      <c r="K22" s="16" t="str">
        <f ca="1"/>
        <v>Error: {data} array is not valid</v>
      </c>
      <c r="L22" s="16" t="str">
        <f ca="1"/>
        <v>Error: {data} array is not valid</v>
      </c>
      <c r="M22" s="16" t="str">
        <f ca="1"/>
        <v>Error: {data} array is not valid</v>
      </c>
    </row>
    <row r="23" spans="2:13" x14ac:dyDescent="0.35">
      <c r="B23" s="15" t="s">
        <v>50</v>
      </c>
      <c r="C23" s="15" t="str">
        <f ca="1">_xll.VoseLLH(C15)</f>
        <v>Error: parameter must be a valid Fit Object</v>
      </c>
      <c r="D23" s="15" t="str">
        <f ca="1">_xll.VoseLLH(D15)</f>
        <v>Error: parameter must be a valid Fit Object</v>
      </c>
      <c r="E23" s="15" t="str">
        <f ca="1">_xll.VoseLLH(E15)</f>
        <v>Error: parameter must be a valid Fit Object</v>
      </c>
      <c r="F23" s="15" t="str">
        <f ca="1">_xll.VoseLLH(F15)</f>
        <v>Error: parameter must be a valid Fit Object</v>
      </c>
      <c r="G23" s="15" t="str">
        <f ca="1">_xll.VoseLLH(G15)</f>
        <v>Error: parameter must be a valid Fit Object</v>
      </c>
      <c r="H23" s="15" t="str">
        <f ca="1">_xll.VoseLLH(H15)</f>
        <v>Error: parameter must be a valid Fit Object</v>
      </c>
      <c r="I23" s="15" t="str">
        <f ca="1">_xll.VoseLLH(I15)</f>
        <v>Error: parameter must be a valid Fit Object</v>
      </c>
      <c r="J23" s="15" t="str">
        <f ca="1">_xll.VoseLLH(J15)</f>
        <v>Error: parameter must be a valid Fit Object</v>
      </c>
      <c r="K23" s="15" t="str">
        <f ca="1">_xll.VoseLLH(K15)</f>
        <v>Error: parameter must be a valid Fit Object</v>
      </c>
      <c r="L23" s="15" t="str">
        <f ca="1">_xll.VoseLLH(L15)</f>
        <v>Error: parameter must be a valid Fit Object</v>
      </c>
      <c r="M23" s="15" t="str">
        <f ca="1">_xll.VoseLLH(M15)</f>
        <v>Error: parameter must be a valid Fit Object</v>
      </c>
    </row>
    <row r="24" spans="2:13" x14ac:dyDescent="0.35">
      <c r="B24" s="16" t="s">
        <v>51</v>
      </c>
      <c r="C24" s="16" t="str">
        <f t="array" aca="1" ref="C24:M24" ca="1">_xll.VoseRank(C23:M23,1)</f>
        <v>Error: {data} array is not valid</v>
      </c>
      <c r="D24" s="16" t="str">
        <f ca="1"/>
        <v>Error: {data} array is not valid</v>
      </c>
      <c r="E24" s="16" t="str">
        <f ca="1"/>
        <v>Error: {data} array is not valid</v>
      </c>
      <c r="F24" s="16" t="str">
        <f ca="1"/>
        <v>Error: {data} array is not valid</v>
      </c>
      <c r="G24" s="16" t="str">
        <f ca="1"/>
        <v>Error: {data} array is not valid</v>
      </c>
      <c r="H24" s="16" t="str">
        <f ca="1"/>
        <v>Error: {data} array is not valid</v>
      </c>
      <c r="I24" s="16" t="str">
        <f ca="1"/>
        <v>Error: {data} array is not valid</v>
      </c>
      <c r="J24" s="16" t="str">
        <f ca="1"/>
        <v>Error: {data} array is not valid</v>
      </c>
      <c r="K24" s="16" t="str">
        <f ca="1"/>
        <v>Error: {data} array is not valid</v>
      </c>
      <c r="L24" s="16" t="str">
        <f ca="1"/>
        <v>Error: {data} array is not valid</v>
      </c>
      <c r="M24" s="16" t="str">
        <f ca="1"/>
        <v>Error: {data} array is not valid</v>
      </c>
    </row>
    <row r="25" spans="2:13" x14ac:dyDescent="0.35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2:13" x14ac:dyDescent="0.35">
      <c r="B26" s="56" t="s">
        <v>54</v>
      </c>
      <c r="C26" s="56"/>
      <c r="D26" s="5"/>
      <c r="E26" s="5"/>
      <c r="F26" s="5"/>
      <c r="G26" s="5"/>
      <c r="H26" s="5"/>
      <c r="I26" s="5"/>
      <c r="J26" s="5"/>
      <c r="K26" s="5"/>
      <c r="L26" s="5"/>
      <c r="M26" s="5"/>
    </row>
    <row r="27" spans="2:13" x14ac:dyDescent="0.35">
      <c r="B27" s="17"/>
    </row>
    <row r="28" spans="2:13" x14ac:dyDescent="0.35">
      <c r="B28" s="17" t="s">
        <v>57</v>
      </c>
    </row>
    <row r="29" spans="2:13" x14ac:dyDescent="0.35">
      <c r="B29" s="17" t="s">
        <v>59</v>
      </c>
    </row>
    <row r="30" spans="2:13" x14ac:dyDescent="0.35">
      <c r="B30" s="17" t="s">
        <v>58</v>
      </c>
    </row>
    <row r="31" spans="2:13" x14ac:dyDescent="0.35">
      <c r="B31" s="17" t="s">
        <v>56</v>
      </c>
    </row>
    <row r="32" spans="2:13" x14ac:dyDescent="0.35">
      <c r="B32" s="17" t="s">
        <v>55</v>
      </c>
    </row>
  </sheetData>
  <mergeCells count="2">
    <mergeCell ref="B3:D3"/>
    <mergeCell ref="B26:C26"/>
  </mergeCells>
  <conditionalFormatting sqref="C18:M18">
    <cfRule type="cellIs" dxfId="3" priority="1" stopIfTrue="1" operator="equal">
      <formula>1</formula>
    </cfRule>
  </conditionalFormatting>
  <conditionalFormatting sqref="C20:M20">
    <cfRule type="cellIs" dxfId="2" priority="2" stopIfTrue="1" operator="equal">
      <formula>1</formula>
    </cfRule>
  </conditionalFormatting>
  <conditionalFormatting sqref="C22:M22">
    <cfRule type="cellIs" dxfId="1" priority="3" stopIfTrue="1" operator="equal">
      <formula>1</formula>
    </cfRule>
  </conditionalFormatting>
  <conditionalFormatting sqref="C24:M24">
    <cfRule type="cellIs" dxfId="0" priority="4" stopIfTrue="1" operator="equal">
      <formula>1</formula>
    </cfRule>
  </conditionalFormatting>
  <dataValidations count="1">
    <dataValidation type="list" allowBlank="1" showInputMessage="1" showErrorMessage="1" sqref="C8">
      <formula1>"AIC, SIC, HQIC"</formula1>
    </dataValidation>
  </dataValidations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/>
  <dimension ref="A1"/>
  <sheetViews>
    <sheetView workbookViewId="0"/>
  </sheetViews>
  <sheetFormatPr defaultRowHeight="14.5" x14ac:dyDescent="0.35"/>
  <sheetData/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48133" r:id="rId4">
          <object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5</xdr:col>
                <xdr:colOff>171450</xdr:colOff>
                <xdr:row>2</xdr:row>
                <xdr:rowOff>158750</xdr:rowOff>
              </to>
            </anchor>
          </objectPr>
        </oleObject>
      </mc:Choice>
      <mc:Fallback>
        <oleObject progId="Packager Shell Object" shapeId="48133" r:id="rId4"/>
      </mc:Fallback>
    </mc:AlternateContent>
    <mc:AlternateContent xmlns:mc="http://schemas.openxmlformats.org/markup-compatibility/2006">
      <mc:Choice Requires="x14">
        <oleObject progId="Packager Shell Object" shapeId="48134" r:id="rId6">
          <objectPr defaultSize="0" r:id="rId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5</xdr:col>
                <xdr:colOff>527050</xdr:colOff>
                <xdr:row>2</xdr:row>
                <xdr:rowOff>158750</xdr:rowOff>
              </to>
            </anchor>
          </objectPr>
        </oleObject>
      </mc:Choice>
      <mc:Fallback>
        <oleObject progId="Packager Shell Object" shapeId="48134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All</vt:lpstr>
      <vt:lpstr>BMY</vt:lpstr>
      <vt:lpstr>BMYDistribution Fit</vt:lpstr>
      <vt:lpstr>BMYTS</vt:lpstr>
      <vt:lpstr>BMYDistributionFit Report</vt:lpstr>
      <vt:lpstr>BMY TimeSeriesFit Report</vt:lpstr>
      <vt:lpstr>CAH</vt:lpstr>
      <vt:lpstr>CAHDistribution Fit</vt:lpstr>
      <vt:lpstr>CAHTS</vt:lpstr>
      <vt:lpstr>CAHDistributionFit Report</vt:lpstr>
      <vt:lpstr>CAH TimeSeriesFit Report</vt:lpstr>
      <vt:lpstr>A</vt:lpstr>
      <vt:lpstr>ADistribution Fit</vt:lpstr>
      <vt:lpstr>ATS</vt:lpstr>
      <vt:lpstr>A DistributionFit Report</vt:lpstr>
      <vt:lpstr>A TimeSeriesFit Report</vt:lpstr>
      <vt:lpstr>ABT</vt:lpstr>
      <vt:lpstr>ABTDistribution Fit</vt:lpstr>
      <vt:lpstr>ABTTS</vt:lpstr>
      <vt:lpstr>ABT DistributionFit Report</vt:lpstr>
      <vt:lpstr>ABT TimeSeriesFit Report</vt:lpstr>
      <vt:lpstr>BDX</vt:lpstr>
      <vt:lpstr>BDX Distribution Fit</vt:lpstr>
      <vt:lpstr>BDXTS</vt:lpstr>
      <vt:lpstr>BDX DistributionFit Report</vt:lpstr>
      <vt:lpstr>BDXTimeSeriesFit Report</vt:lpstr>
      <vt:lpstr>ModelRiskSYS1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Dean D'souza</dc:creator>
  <cp:lastModifiedBy>Dean D'souza</cp:lastModifiedBy>
  <dcterms:created xsi:type="dcterms:W3CDTF">2017-01-30T19:22:02Z</dcterms:created>
  <dcterms:modified xsi:type="dcterms:W3CDTF">2017-04-24T23:05:59Z</dcterms:modified>
</cp:coreProperties>
</file>